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blahutkova\Desktop\pdf\"/>
    </mc:Choice>
  </mc:AlternateContent>
  <xr:revisionPtr revIDLastSave="0" documentId="13_ncr:1_{3FF8268F-1EC0-4D8D-9BC3-CD5530767D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kapitulace stavby" sheetId="1" r:id="rId1"/>
    <sheet name="Objekt1 - SO D.1.1.ASŘ-Bo..." sheetId="2" r:id="rId2"/>
    <sheet name="Objekt2 - SO D.1.1.ASŘ-No..." sheetId="3" r:id="rId3"/>
    <sheet name="Objekt3 - SO D.1.1.c.01.V..." sheetId="4" r:id="rId4"/>
    <sheet name="Objekt4 - SO D.1.1.c.02.V..." sheetId="5" r:id="rId5"/>
    <sheet name="Objekt5 - SO D.1.1.c.04.V..." sheetId="6" r:id="rId6"/>
    <sheet name="Objekt6 - SO D.1.1.c.05.V..." sheetId="7" r:id="rId7"/>
    <sheet name="Objekt7 - SO D.1.1.c.06.V..." sheetId="8" r:id="rId8"/>
    <sheet name="Objekt8 - SO D.1.1.c.07.V..." sheetId="9" r:id="rId9"/>
    <sheet name="Objekt9 - SO D.1.4.1.ZTI" sheetId="10" r:id="rId10"/>
    <sheet name="Objekt10 - SO D.1.4.2.Plyn" sheetId="11" r:id="rId11"/>
    <sheet name="Objekt11 - SO D.1.4.3.Chl..." sheetId="12" r:id="rId12"/>
    <sheet name="Objekt12 - SO D.1.4.3.VZT" sheetId="13" r:id="rId13"/>
    <sheet name="Objekt13 - SO D.1.4.3.Stl..." sheetId="14" r:id="rId14"/>
    <sheet name="Objekt15 - SO D.1.4.4.Vyt..." sheetId="15" r:id="rId15"/>
    <sheet name="Objekt16 - SO D.1.4.5.Chl..." sheetId="16" r:id="rId16"/>
    <sheet name="Objekt17 - SO D.1.4.6.MaR" sheetId="17" r:id="rId17"/>
    <sheet name="Objekt18 - SO D.1.4.7.Sil..." sheetId="18" r:id="rId18"/>
    <sheet name="Objekt19 - SO D.1.4.8.El...." sheetId="19" r:id="rId19"/>
    <sheet name="Objekt20 - SO D.1.4.8.EL...." sheetId="20" r:id="rId20"/>
    <sheet name="Objekt21 - SO D.1.4.8. EL..." sheetId="21" r:id="rId21"/>
    <sheet name="Objekt22 - VRN 02_KL" sheetId="22" r:id="rId22"/>
  </sheets>
  <definedNames>
    <definedName name="_xlnm._FilterDatabase" localSheetId="1" hidden="1">'Objekt1 - SO D.1.1.ASŘ-Bo...'!$C$147:$K$1731</definedName>
    <definedName name="_xlnm._FilterDatabase" localSheetId="10" hidden="1">'Objekt10 - SO D.1.4.2.Plyn'!$C$131:$K$335</definedName>
    <definedName name="_xlnm._FilterDatabase" localSheetId="11" hidden="1">'Objekt11 - SO D.1.4.3.Chl...'!$C$122:$K$179</definedName>
    <definedName name="_xlnm._FilterDatabase" localSheetId="12" hidden="1">'Objekt12 - SO D.1.4.3.VZT'!$C$126:$K$1386</definedName>
    <definedName name="_xlnm._FilterDatabase" localSheetId="13" hidden="1">'Objekt13 - SO D.1.4.3.Stl...'!$C$123:$K$262</definedName>
    <definedName name="_xlnm._FilterDatabase" localSheetId="14" hidden="1">'Objekt15 - SO D.1.4.4.Vyt...'!$C$124:$K$649</definedName>
    <definedName name="_xlnm._FilterDatabase" localSheetId="15" hidden="1">'Objekt16 - SO D.1.4.5.Chl...'!$C$122:$K$314</definedName>
    <definedName name="_xlnm._FilterDatabase" localSheetId="16" hidden="1">'Objekt17 - SO D.1.4.6.MaR'!$C$126:$K$383</definedName>
    <definedName name="_xlnm._FilterDatabase" localSheetId="17" hidden="1">'Objekt18 - SO D.1.4.7.Sil...'!$C$127:$K$596</definedName>
    <definedName name="_xlnm._FilterDatabase" localSheetId="18" hidden="1">'Objekt19 - SO D.1.4.8.El....'!$C$125:$K$267</definedName>
    <definedName name="_xlnm._FilterDatabase" localSheetId="2" hidden="1">'Objekt2 - SO D.1.1.ASŘ-No...'!$C$152:$K$2192</definedName>
    <definedName name="_xlnm._FilterDatabase" localSheetId="19" hidden="1">'Objekt20 - SO D.1.4.8.EL....'!$C$122:$K$170</definedName>
    <definedName name="_xlnm._FilterDatabase" localSheetId="20" hidden="1">'Objekt21 - SO D.1.4.8. EL...'!$C$123:$K$219</definedName>
    <definedName name="_xlnm._FilterDatabase" localSheetId="21" hidden="1">'Objekt22 - VRN 02_KL'!$C$119:$K$150</definedName>
    <definedName name="_xlnm._FilterDatabase" localSheetId="3" hidden="1">'Objekt3 - SO D.1.1.c.01.V...'!$C$121:$K$1083</definedName>
    <definedName name="_xlnm._FilterDatabase" localSheetId="4" hidden="1">'Objekt4 - SO D.1.1.c.02.V...'!$C$121:$K$483</definedName>
    <definedName name="_xlnm._FilterDatabase" localSheetId="5" hidden="1">'Objekt5 - SO D.1.1.c.04.V...'!$C$121:$K$221</definedName>
    <definedName name="_xlnm._FilterDatabase" localSheetId="6" hidden="1">'Objekt6 - SO D.1.1.c.05.V...'!$C$121:$K$218</definedName>
    <definedName name="_xlnm._FilterDatabase" localSheetId="7" hidden="1">'Objekt7 - SO D.1.1.c.06.V...'!$C$121:$K$250</definedName>
    <definedName name="_xlnm._FilterDatabase" localSheetId="8" hidden="1">'Objekt8 - SO D.1.1.c.07.V...'!$C$121:$K$420</definedName>
    <definedName name="_xlnm._FilterDatabase" localSheetId="9" hidden="1">'Objekt9 - SO D.1.4.1.ZTI'!$C$128:$K$556</definedName>
    <definedName name="_xlnm.Print_Titles" localSheetId="1">'Objekt1 - SO D.1.1.ASŘ-Bo...'!$147:$147</definedName>
    <definedName name="_xlnm.Print_Titles" localSheetId="10">'Objekt10 - SO D.1.4.2.Plyn'!$131:$131</definedName>
    <definedName name="_xlnm.Print_Titles" localSheetId="11">'Objekt11 - SO D.1.4.3.Chl...'!$122:$122</definedName>
    <definedName name="_xlnm.Print_Titles" localSheetId="12">'Objekt12 - SO D.1.4.3.VZT'!$126:$126</definedName>
    <definedName name="_xlnm.Print_Titles" localSheetId="13">'Objekt13 - SO D.1.4.3.Stl...'!$123:$123</definedName>
    <definedName name="_xlnm.Print_Titles" localSheetId="14">'Objekt15 - SO D.1.4.4.Vyt...'!$124:$124</definedName>
    <definedName name="_xlnm.Print_Titles" localSheetId="15">'Objekt16 - SO D.1.4.5.Chl...'!$122:$122</definedName>
    <definedName name="_xlnm.Print_Titles" localSheetId="16">'Objekt17 - SO D.1.4.6.MaR'!$126:$126</definedName>
    <definedName name="_xlnm.Print_Titles" localSheetId="17">'Objekt18 - SO D.1.4.7.Sil...'!$127:$127</definedName>
    <definedName name="_xlnm.Print_Titles" localSheetId="18">'Objekt19 - SO D.1.4.8.El....'!$125:$125</definedName>
    <definedName name="_xlnm.Print_Titles" localSheetId="2">'Objekt2 - SO D.1.1.ASŘ-No...'!$152:$152</definedName>
    <definedName name="_xlnm.Print_Titles" localSheetId="19">'Objekt20 - SO D.1.4.8.EL....'!$122:$122</definedName>
    <definedName name="_xlnm.Print_Titles" localSheetId="20">'Objekt21 - SO D.1.4.8. EL...'!$123:$123</definedName>
    <definedName name="_xlnm.Print_Titles" localSheetId="21">'Objekt22 - VRN 02_KL'!$119:$119</definedName>
    <definedName name="_xlnm.Print_Titles" localSheetId="3">'Objekt3 - SO D.1.1.c.01.V...'!$121:$121</definedName>
    <definedName name="_xlnm.Print_Titles" localSheetId="4">'Objekt4 - SO D.1.1.c.02.V...'!$121:$121</definedName>
    <definedName name="_xlnm.Print_Titles" localSheetId="5">'Objekt5 - SO D.1.1.c.04.V...'!$121:$121</definedName>
    <definedName name="_xlnm.Print_Titles" localSheetId="6">'Objekt6 - SO D.1.1.c.05.V...'!$121:$121</definedName>
    <definedName name="_xlnm.Print_Titles" localSheetId="7">'Objekt7 - SO D.1.1.c.06.V...'!$121:$121</definedName>
    <definedName name="_xlnm.Print_Titles" localSheetId="8">'Objekt8 - SO D.1.1.c.07.V...'!$121:$121</definedName>
    <definedName name="_xlnm.Print_Titles" localSheetId="9">'Objekt9 - SO D.1.4.1.ZTI'!$128:$128</definedName>
    <definedName name="_xlnm.Print_Titles" localSheetId="0">'Rekapitulace stavby'!$92:$92</definedName>
    <definedName name="_xlnm.Print_Area" localSheetId="1">'Objekt1 - SO D.1.1.ASŘ-Bo...'!$C$4:$J$76,'Objekt1 - SO D.1.1.ASŘ-Bo...'!$C$82:$J$127,'Objekt1 - SO D.1.1.ASŘ-Bo...'!$C$133:$J$1731</definedName>
    <definedName name="_xlnm.Print_Area" localSheetId="10">'Objekt10 - SO D.1.4.2.Plyn'!$C$4:$J$76,'Objekt10 - SO D.1.4.2.Plyn'!$C$82:$J$111,'Objekt10 - SO D.1.4.2.Plyn'!$C$117:$J$335</definedName>
    <definedName name="_xlnm.Print_Area" localSheetId="11">'Objekt11 - SO D.1.4.3.Chl...'!$C$4:$J$76,'Objekt11 - SO D.1.4.3.Chl...'!$C$82:$J$102,'Objekt11 - SO D.1.4.3.Chl...'!$C$108:$J$179</definedName>
    <definedName name="_xlnm.Print_Area" localSheetId="12">'Objekt12 - SO D.1.4.3.VZT'!$C$4:$J$76,'Objekt12 - SO D.1.4.3.VZT'!$C$82:$J$106,'Objekt12 - SO D.1.4.3.VZT'!$C$112:$J$1386</definedName>
    <definedName name="_xlnm.Print_Area" localSheetId="13">'Objekt13 - SO D.1.4.3.Stl...'!$C$4:$J$76,'Objekt13 - SO D.1.4.3.Stl...'!$C$82:$J$103,'Objekt13 - SO D.1.4.3.Stl...'!$C$109:$J$262</definedName>
    <definedName name="_xlnm.Print_Area" localSheetId="14">'Objekt15 - SO D.1.4.4.Vyt...'!$C$4:$J$76,'Objekt15 - SO D.1.4.4.Vyt...'!$C$82:$J$104,'Objekt15 - SO D.1.4.4.Vyt...'!$C$110:$J$649</definedName>
    <definedName name="_xlnm.Print_Area" localSheetId="15">'Objekt16 - SO D.1.4.5.Chl...'!$C$4:$J$76,'Objekt16 - SO D.1.4.5.Chl...'!$C$82:$J$102,'Objekt16 - SO D.1.4.5.Chl...'!$C$108:$J$314</definedName>
    <definedName name="_xlnm.Print_Area" localSheetId="16">'Objekt17 - SO D.1.4.6.MaR'!$C$4:$J$76,'Objekt17 - SO D.1.4.6.MaR'!$C$82:$J$106,'Objekt17 - SO D.1.4.6.MaR'!$C$112:$J$383</definedName>
    <definedName name="_xlnm.Print_Area" localSheetId="17">'Objekt18 - SO D.1.4.7.Sil...'!$C$4:$J$76,'Objekt18 - SO D.1.4.7.Sil...'!$C$82:$J$107,'Objekt18 - SO D.1.4.7.Sil...'!$C$113:$J$596</definedName>
    <definedName name="_xlnm.Print_Area" localSheetId="18">'Objekt19 - SO D.1.4.8.El....'!$C$4:$J$76,'Objekt19 - SO D.1.4.8.El....'!$C$82:$J$105,'Objekt19 - SO D.1.4.8.El....'!$C$111:$J$267</definedName>
    <definedName name="_xlnm.Print_Area" localSheetId="2">'Objekt2 - SO D.1.1.ASŘ-No...'!$C$4:$J$76,'Objekt2 - SO D.1.1.ASŘ-No...'!$C$82:$J$132,'Objekt2 - SO D.1.1.ASŘ-No...'!$C$138:$J$2192</definedName>
    <definedName name="_xlnm.Print_Area" localSheetId="19">'Objekt20 - SO D.1.4.8.EL....'!$C$4:$J$76,'Objekt20 - SO D.1.4.8.EL....'!$C$82:$J$102,'Objekt20 - SO D.1.4.8.EL....'!$C$108:$J$170</definedName>
    <definedName name="_xlnm.Print_Area" localSheetId="20">'Objekt21 - SO D.1.4.8. EL...'!$C$4:$J$76,'Objekt21 - SO D.1.4.8. EL...'!$C$82:$J$103,'Objekt21 - SO D.1.4.8. EL...'!$C$109:$J$219</definedName>
    <definedName name="_xlnm.Print_Area" localSheetId="21">'Objekt22 - VRN 02_KL'!$C$4:$J$76,'Objekt22 - VRN 02_KL'!$C$82:$J$99,'Objekt22 - VRN 02_KL'!$C$105:$J$150</definedName>
    <definedName name="_xlnm.Print_Area" localSheetId="3">'Objekt3 - SO D.1.1.c.01.V...'!$C$4:$J$76,'Objekt3 - SO D.1.1.c.01.V...'!$C$82:$J$101,'Objekt3 - SO D.1.1.c.01.V...'!$C$107:$J$1083</definedName>
    <definedName name="_xlnm.Print_Area" localSheetId="4">'Objekt4 - SO D.1.1.c.02.V...'!$C$4:$J$76,'Objekt4 - SO D.1.1.c.02.V...'!$C$82:$J$101,'Objekt4 - SO D.1.1.c.02.V...'!$C$107:$J$483</definedName>
    <definedName name="_xlnm.Print_Area" localSheetId="5">'Objekt5 - SO D.1.1.c.04.V...'!$C$4:$J$76,'Objekt5 - SO D.1.1.c.04.V...'!$C$82:$J$101,'Objekt5 - SO D.1.1.c.04.V...'!$C$107:$J$221</definedName>
    <definedName name="_xlnm.Print_Area" localSheetId="6">'Objekt6 - SO D.1.1.c.05.V...'!$C$4:$J$76,'Objekt6 - SO D.1.1.c.05.V...'!$C$82:$J$101,'Objekt6 - SO D.1.1.c.05.V...'!$C$107:$J$218</definedName>
    <definedName name="_xlnm.Print_Area" localSheetId="7">'Objekt7 - SO D.1.1.c.06.V...'!$C$4:$J$76,'Objekt7 - SO D.1.1.c.06.V...'!$C$82:$J$101,'Objekt7 - SO D.1.1.c.06.V...'!$C$107:$J$250</definedName>
    <definedName name="_xlnm.Print_Area" localSheetId="8">'Objekt8 - SO D.1.1.c.07.V...'!$C$4:$J$76,'Objekt8 - SO D.1.1.c.07.V...'!$C$82:$J$101,'Objekt8 - SO D.1.1.c.07.V...'!$C$107:$J$420</definedName>
    <definedName name="_xlnm.Print_Area" localSheetId="9">'Objekt9 - SO D.1.4.1.ZTI'!$C$4:$J$76,'Objekt9 - SO D.1.4.1.ZTI'!$C$82:$J$108,'Objekt9 - SO D.1.4.1.ZTI'!$C$114:$J$556</definedName>
    <definedName name="_xlnm.Print_Area" localSheetId="0">'Rekapitulace stavby'!$D$4:$AO$76,'Rekapitulace stavby'!$C$82:$AQ$117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9" i="22" l="1"/>
  <c r="J38" i="22"/>
  <c r="AY116" i="1"/>
  <c r="J37" i="22"/>
  <c r="AX116" i="1" s="1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7" i="22"/>
  <c r="BH147" i="22"/>
  <c r="BG147" i="22"/>
  <c r="BF147" i="22"/>
  <c r="T147" i="22"/>
  <c r="R147" i="22"/>
  <c r="P147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6" i="22"/>
  <c r="BH126" i="22"/>
  <c r="BG126" i="22"/>
  <c r="BF126" i="22"/>
  <c r="T126" i="22"/>
  <c r="R126" i="22"/>
  <c r="P126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2" i="22"/>
  <c r="BH122" i="22"/>
  <c r="BG122" i="22"/>
  <c r="BF122" i="22"/>
  <c r="T122" i="22"/>
  <c r="R122" i="22"/>
  <c r="P122" i="22"/>
  <c r="BI121" i="22"/>
  <c r="BH121" i="22"/>
  <c r="BG121" i="22"/>
  <c r="BF121" i="22"/>
  <c r="T121" i="22"/>
  <c r="R121" i="22"/>
  <c r="P121" i="22"/>
  <c r="J117" i="22"/>
  <c r="F116" i="22"/>
  <c r="F114" i="22"/>
  <c r="E112" i="22"/>
  <c r="J94" i="22"/>
  <c r="F93" i="22"/>
  <c r="F91" i="22"/>
  <c r="E89" i="22"/>
  <c r="J23" i="22"/>
  <c r="E23" i="22"/>
  <c r="J116" i="22" s="1"/>
  <c r="J22" i="22"/>
  <c r="J20" i="22"/>
  <c r="E20" i="22"/>
  <c r="F117" i="22" s="1"/>
  <c r="J19" i="22"/>
  <c r="J14" i="22"/>
  <c r="J114" i="22" s="1"/>
  <c r="E7" i="22"/>
  <c r="E108" i="22"/>
  <c r="J39" i="21"/>
  <c r="J38" i="21"/>
  <c r="AY115" i="1" s="1"/>
  <c r="J37" i="21"/>
  <c r="AX115" i="1"/>
  <c r="BI217" i="21"/>
  <c r="BH217" i="21"/>
  <c r="BG217" i="21"/>
  <c r="BF217" i="21"/>
  <c r="T217" i="21"/>
  <c r="R217" i="21"/>
  <c r="P217" i="21"/>
  <c r="BI213" i="21"/>
  <c r="BH213" i="21"/>
  <c r="BG213" i="21"/>
  <c r="BF213" i="21"/>
  <c r="T213" i="21"/>
  <c r="R213" i="21"/>
  <c r="P213" i="21"/>
  <c r="BI212" i="21"/>
  <c r="BH212" i="21"/>
  <c r="BG212" i="21"/>
  <c r="BF212" i="21"/>
  <c r="T212" i="21"/>
  <c r="R212" i="21"/>
  <c r="P212" i="21"/>
  <c r="BI211" i="21"/>
  <c r="BH211" i="21"/>
  <c r="BG211" i="21"/>
  <c r="BF211" i="21"/>
  <c r="T211" i="21"/>
  <c r="R211" i="21"/>
  <c r="P211" i="21"/>
  <c r="BI208" i="21"/>
  <c r="BH208" i="21"/>
  <c r="BG208" i="21"/>
  <c r="BF208" i="21"/>
  <c r="T208" i="21"/>
  <c r="R208" i="21"/>
  <c r="P208" i="21"/>
  <c r="BI205" i="21"/>
  <c r="BH205" i="21"/>
  <c r="BG205" i="21"/>
  <c r="BF205" i="21"/>
  <c r="T205" i="21"/>
  <c r="R205" i="21"/>
  <c r="P205" i="21"/>
  <c r="BI201" i="21"/>
  <c r="BH201" i="21"/>
  <c r="BG201" i="21"/>
  <c r="BF201" i="21"/>
  <c r="T201" i="21"/>
  <c r="R201" i="21"/>
  <c r="P201" i="21"/>
  <c r="BI197" i="21"/>
  <c r="BH197" i="21"/>
  <c r="BG197" i="21"/>
  <c r="BF197" i="21"/>
  <c r="T197" i="21"/>
  <c r="R197" i="21"/>
  <c r="P197" i="21"/>
  <c r="BI194" i="21"/>
  <c r="BH194" i="21"/>
  <c r="BG194" i="21"/>
  <c r="BF194" i="21"/>
  <c r="T194" i="21"/>
  <c r="R194" i="21"/>
  <c r="P194" i="21"/>
  <c r="BI191" i="21"/>
  <c r="BH191" i="21"/>
  <c r="BG191" i="21"/>
  <c r="BF191" i="21"/>
  <c r="T191" i="21"/>
  <c r="R191" i="21"/>
  <c r="P191" i="21"/>
  <c r="BI188" i="21"/>
  <c r="BH188" i="21"/>
  <c r="BG188" i="21"/>
  <c r="BF188" i="21"/>
  <c r="T188" i="21"/>
  <c r="R188" i="21"/>
  <c r="P188" i="21"/>
  <c r="BI185" i="21"/>
  <c r="BH185" i="21"/>
  <c r="BG185" i="21"/>
  <c r="BF185" i="21"/>
  <c r="T185" i="21"/>
  <c r="R185" i="21"/>
  <c r="P185" i="21"/>
  <c r="BI181" i="21"/>
  <c r="BH181" i="21"/>
  <c r="BG181" i="21"/>
  <c r="BF181" i="21"/>
  <c r="T181" i="21"/>
  <c r="R181" i="21"/>
  <c r="P181" i="21"/>
  <c r="BI177" i="21"/>
  <c r="BH177" i="21"/>
  <c r="BG177" i="21"/>
  <c r="BF177" i="21"/>
  <c r="T177" i="21"/>
  <c r="R177" i="21"/>
  <c r="P177" i="21"/>
  <c r="BI173" i="21"/>
  <c r="BH173" i="21"/>
  <c r="BG173" i="21"/>
  <c r="BF173" i="21"/>
  <c r="T173" i="21"/>
  <c r="R173" i="21"/>
  <c r="P173" i="21"/>
  <c r="BI170" i="21"/>
  <c r="BH170" i="21"/>
  <c r="BG170" i="21"/>
  <c r="BF170" i="21"/>
  <c r="T170" i="21"/>
  <c r="R170" i="21"/>
  <c r="P170" i="21"/>
  <c r="BI167" i="21"/>
  <c r="BH167" i="21"/>
  <c r="BG167" i="21"/>
  <c r="BF167" i="21"/>
  <c r="T167" i="21"/>
  <c r="R167" i="21"/>
  <c r="P167" i="21"/>
  <c r="BI164" i="21"/>
  <c r="BH164" i="21"/>
  <c r="BG164" i="21"/>
  <c r="BF164" i="21"/>
  <c r="T164" i="21"/>
  <c r="R164" i="21"/>
  <c r="P164" i="21"/>
  <c r="BI161" i="21"/>
  <c r="BH161" i="21"/>
  <c r="BG161" i="21"/>
  <c r="BF161" i="21"/>
  <c r="T161" i="21"/>
  <c r="R161" i="21"/>
  <c r="P161" i="21"/>
  <c r="BI158" i="21"/>
  <c r="BH158" i="21"/>
  <c r="BG158" i="21"/>
  <c r="BF158" i="21"/>
  <c r="T158" i="21"/>
  <c r="R158" i="21"/>
  <c r="P158" i="21"/>
  <c r="BI155" i="21"/>
  <c r="BH155" i="21"/>
  <c r="BG155" i="21"/>
  <c r="BF155" i="21"/>
  <c r="T155" i="21"/>
  <c r="R155" i="21"/>
  <c r="P155" i="21"/>
  <c r="BI152" i="21"/>
  <c r="BH152" i="21"/>
  <c r="BG152" i="21"/>
  <c r="BF152" i="21"/>
  <c r="T152" i="21"/>
  <c r="R152" i="21"/>
  <c r="P152" i="21"/>
  <c r="BI149" i="21"/>
  <c r="BH149" i="21"/>
  <c r="BG149" i="21"/>
  <c r="BF149" i="21"/>
  <c r="T149" i="21"/>
  <c r="R149" i="21"/>
  <c r="P149" i="21"/>
  <c r="BI146" i="21"/>
  <c r="BH146" i="21"/>
  <c r="BG146" i="21"/>
  <c r="BF146" i="21"/>
  <c r="T146" i="21"/>
  <c r="R146" i="21"/>
  <c r="P146" i="21"/>
  <c r="BI143" i="21"/>
  <c r="BH143" i="21"/>
  <c r="BG143" i="21"/>
  <c r="BF143" i="21"/>
  <c r="T143" i="21"/>
  <c r="R143" i="21"/>
  <c r="P143" i="21"/>
  <c r="BI140" i="21"/>
  <c r="BH140" i="21"/>
  <c r="BG140" i="21"/>
  <c r="BF140" i="21"/>
  <c r="T140" i="21"/>
  <c r="R140" i="21"/>
  <c r="P140" i="21"/>
  <c r="BI137" i="21"/>
  <c r="BH137" i="21"/>
  <c r="BG137" i="21"/>
  <c r="BF137" i="21"/>
  <c r="T137" i="21"/>
  <c r="R137" i="21"/>
  <c r="P137" i="21"/>
  <c r="BI134" i="21"/>
  <c r="BH134" i="21"/>
  <c r="BG134" i="21"/>
  <c r="BF134" i="21"/>
  <c r="T134" i="21"/>
  <c r="R134" i="21"/>
  <c r="P134" i="21"/>
  <c r="BI131" i="21"/>
  <c r="BH131" i="21"/>
  <c r="BG131" i="21"/>
  <c r="BF131" i="21"/>
  <c r="T131" i="21"/>
  <c r="R131" i="21"/>
  <c r="P131" i="21"/>
  <c r="BI127" i="21"/>
  <c r="BH127" i="21"/>
  <c r="BG127" i="21"/>
  <c r="BF127" i="21"/>
  <c r="T127" i="21"/>
  <c r="R127" i="21"/>
  <c r="P127" i="21"/>
  <c r="J121" i="21"/>
  <c r="F120" i="21"/>
  <c r="F118" i="21"/>
  <c r="E116" i="21"/>
  <c r="J94" i="21"/>
  <c r="F93" i="21"/>
  <c r="F91" i="21"/>
  <c r="E89" i="21"/>
  <c r="J23" i="21"/>
  <c r="E23" i="21"/>
  <c r="J93" i="21" s="1"/>
  <c r="J22" i="21"/>
  <c r="J20" i="21"/>
  <c r="E20" i="21"/>
  <c r="F121" i="21" s="1"/>
  <c r="J19" i="21"/>
  <c r="J14" i="21"/>
  <c r="J118" i="21"/>
  <c r="E7" i="21"/>
  <c r="E85" i="21" s="1"/>
  <c r="J39" i="20"/>
  <c r="J38" i="20"/>
  <c r="AY114" i="1" s="1"/>
  <c r="J37" i="20"/>
  <c r="AX114" i="1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7" i="20"/>
  <c r="BH167" i="20"/>
  <c r="BG167" i="20"/>
  <c r="BF167" i="20"/>
  <c r="T167" i="20"/>
  <c r="R167" i="20"/>
  <c r="P167" i="20"/>
  <c r="BI166" i="20"/>
  <c r="BH166" i="20"/>
  <c r="BG166" i="20"/>
  <c r="BF166" i="20"/>
  <c r="T166" i="20"/>
  <c r="R166" i="20"/>
  <c r="P166" i="20"/>
  <c r="BI165" i="20"/>
  <c r="BH165" i="20"/>
  <c r="BG165" i="20"/>
  <c r="BF165" i="20"/>
  <c r="T165" i="20"/>
  <c r="R165" i="20"/>
  <c r="P165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60" i="20"/>
  <c r="BH160" i="20"/>
  <c r="BG160" i="20"/>
  <c r="BF160" i="20"/>
  <c r="T160" i="20"/>
  <c r="R160" i="20"/>
  <c r="P160" i="20"/>
  <c r="BI157" i="20"/>
  <c r="BH157" i="20"/>
  <c r="BG157" i="20"/>
  <c r="BF157" i="20"/>
  <c r="T157" i="20"/>
  <c r="R157" i="20"/>
  <c r="P157" i="20"/>
  <c r="BI154" i="20"/>
  <c r="BH154" i="20"/>
  <c r="BG154" i="20"/>
  <c r="BF154" i="20"/>
  <c r="T154" i="20"/>
  <c r="R154" i="20"/>
  <c r="P154" i="20"/>
  <c r="BI150" i="20"/>
  <c r="BH150" i="20"/>
  <c r="BG150" i="20"/>
  <c r="BF150" i="20"/>
  <c r="T150" i="20"/>
  <c r="R150" i="20"/>
  <c r="P150" i="20"/>
  <c r="BI146" i="20"/>
  <c r="BH146" i="20"/>
  <c r="BG146" i="20"/>
  <c r="BF146" i="20"/>
  <c r="T146" i="20"/>
  <c r="R146" i="20"/>
  <c r="P146" i="20"/>
  <c r="BI145" i="20"/>
  <c r="BH145" i="20"/>
  <c r="BG145" i="20"/>
  <c r="BF145" i="20"/>
  <c r="T145" i="20"/>
  <c r="R145" i="20"/>
  <c r="P145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42" i="20"/>
  <c r="BH142" i="20"/>
  <c r="BG142" i="20"/>
  <c r="BF142" i="20"/>
  <c r="T142" i="20"/>
  <c r="R142" i="20"/>
  <c r="P142" i="20"/>
  <c r="BI139" i="20"/>
  <c r="BH139" i="20"/>
  <c r="BG139" i="20"/>
  <c r="BF139" i="20"/>
  <c r="T139" i="20"/>
  <c r="R139" i="20"/>
  <c r="P139" i="20"/>
  <c r="BI136" i="20"/>
  <c r="BH136" i="20"/>
  <c r="BG136" i="20"/>
  <c r="BF136" i="20"/>
  <c r="T136" i="20"/>
  <c r="R136" i="20"/>
  <c r="P136" i="20"/>
  <c r="BI133" i="20"/>
  <c r="BH133" i="20"/>
  <c r="BG133" i="20"/>
  <c r="BF133" i="20"/>
  <c r="T133" i="20"/>
  <c r="R133" i="20"/>
  <c r="P133" i="20"/>
  <c r="BI130" i="20"/>
  <c r="BH130" i="20"/>
  <c r="BG130" i="20"/>
  <c r="BF130" i="20"/>
  <c r="T130" i="20"/>
  <c r="R130" i="20"/>
  <c r="P130" i="20"/>
  <c r="BI126" i="20"/>
  <c r="BH126" i="20"/>
  <c r="BG126" i="20"/>
  <c r="BF126" i="20"/>
  <c r="T126" i="20"/>
  <c r="R126" i="20"/>
  <c r="P126" i="20"/>
  <c r="J120" i="20"/>
  <c r="F119" i="20"/>
  <c r="F117" i="20"/>
  <c r="E115" i="20"/>
  <c r="J94" i="20"/>
  <c r="F93" i="20"/>
  <c r="F91" i="20"/>
  <c r="E89" i="20"/>
  <c r="J23" i="20"/>
  <c r="E23" i="20"/>
  <c r="J119" i="20"/>
  <c r="J22" i="20"/>
  <c r="J20" i="20"/>
  <c r="E20" i="20"/>
  <c r="F120" i="20"/>
  <c r="J19" i="20"/>
  <c r="J14" i="20"/>
  <c r="J91" i="20"/>
  <c r="E7" i="20"/>
  <c r="E111" i="20" s="1"/>
  <c r="J39" i="19"/>
  <c r="J38" i="19"/>
  <c r="AY113" i="1"/>
  <c r="J37" i="19"/>
  <c r="AX113" i="1" s="1"/>
  <c r="BI265" i="19"/>
  <c r="BH265" i="19"/>
  <c r="BG265" i="19"/>
  <c r="BF265" i="19"/>
  <c r="T265" i="19"/>
  <c r="R265" i="19"/>
  <c r="P265" i="19"/>
  <c r="BI262" i="19"/>
  <c r="BH262" i="19"/>
  <c r="BG262" i="19"/>
  <c r="BF262" i="19"/>
  <c r="T262" i="19"/>
  <c r="R262" i="19"/>
  <c r="P262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7" i="19"/>
  <c r="BH257" i="19"/>
  <c r="BG257" i="19"/>
  <c r="BF257" i="19"/>
  <c r="T257" i="19"/>
  <c r="R257" i="19"/>
  <c r="P257" i="19"/>
  <c r="BI254" i="19"/>
  <c r="BH254" i="19"/>
  <c r="BG254" i="19"/>
  <c r="BF254" i="19"/>
  <c r="T254" i="19"/>
  <c r="R254" i="19"/>
  <c r="P254" i="19"/>
  <c r="BI251" i="19"/>
  <c r="BH251" i="19"/>
  <c r="BG251" i="19"/>
  <c r="BF251" i="19"/>
  <c r="T251" i="19"/>
  <c r="R251" i="19"/>
  <c r="P251" i="19"/>
  <c r="BI248" i="19"/>
  <c r="BH248" i="19"/>
  <c r="BG248" i="19"/>
  <c r="BF248" i="19"/>
  <c r="T248" i="19"/>
  <c r="R248" i="19"/>
  <c r="P248" i="19"/>
  <c r="BI244" i="19"/>
  <c r="BH244" i="19"/>
  <c r="BG244" i="19"/>
  <c r="BF244" i="19"/>
  <c r="T244" i="19"/>
  <c r="R244" i="19"/>
  <c r="P244" i="19"/>
  <c r="BI241" i="19"/>
  <c r="BH241" i="19"/>
  <c r="BG241" i="19"/>
  <c r="BF241" i="19"/>
  <c r="T241" i="19"/>
  <c r="R241" i="19"/>
  <c r="P241" i="19"/>
  <c r="BI238" i="19"/>
  <c r="BH238" i="19"/>
  <c r="BG238" i="19"/>
  <c r="BF238" i="19"/>
  <c r="T238" i="19"/>
  <c r="R238" i="19"/>
  <c r="P238" i="19"/>
  <c r="BI235" i="19"/>
  <c r="BH235" i="19"/>
  <c r="BG235" i="19"/>
  <c r="BF235" i="19"/>
  <c r="T235" i="19"/>
  <c r="R235" i="19"/>
  <c r="P235" i="19"/>
  <c r="BI232" i="19"/>
  <c r="BH232" i="19"/>
  <c r="BG232" i="19"/>
  <c r="BF232" i="19"/>
  <c r="T232" i="19"/>
  <c r="R232" i="19"/>
  <c r="P232" i="19"/>
  <c r="BI229" i="19"/>
  <c r="BH229" i="19"/>
  <c r="BG229" i="19"/>
  <c r="BF229" i="19"/>
  <c r="T229" i="19"/>
  <c r="R229" i="19"/>
  <c r="P229" i="19"/>
  <c r="BI226" i="19"/>
  <c r="BH226" i="19"/>
  <c r="BG226" i="19"/>
  <c r="BF226" i="19"/>
  <c r="T226" i="19"/>
  <c r="R226" i="19"/>
  <c r="P226" i="19"/>
  <c r="BI222" i="19"/>
  <c r="BH222" i="19"/>
  <c r="BG222" i="19"/>
  <c r="BF222" i="19"/>
  <c r="T222" i="19"/>
  <c r="R222" i="19"/>
  <c r="P222" i="19"/>
  <c r="BI219" i="19"/>
  <c r="BH219" i="19"/>
  <c r="BG219" i="19"/>
  <c r="BF219" i="19"/>
  <c r="T219" i="19"/>
  <c r="R219" i="19"/>
  <c r="P219" i="19"/>
  <c r="BI215" i="19"/>
  <c r="BH215" i="19"/>
  <c r="BG215" i="19"/>
  <c r="BF215" i="19"/>
  <c r="T215" i="19"/>
  <c r="R215" i="19"/>
  <c r="P215" i="19"/>
  <c r="BI211" i="19"/>
  <c r="BH211" i="19"/>
  <c r="BG211" i="19"/>
  <c r="BF211" i="19"/>
  <c r="T211" i="19"/>
  <c r="R211" i="19"/>
  <c r="P211" i="19"/>
  <c r="BI208" i="19"/>
  <c r="BH208" i="19"/>
  <c r="BG208" i="19"/>
  <c r="BF208" i="19"/>
  <c r="T208" i="19"/>
  <c r="R208" i="19"/>
  <c r="P208" i="19"/>
  <c r="BI204" i="19"/>
  <c r="BH204" i="19"/>
  <c r="BG204" i="19"/>
  <c r="BF204" i="19"/>
  <c r="T204" i="19"/>
  <c r="R204" i="19"/>
  <c r="P204" i="19"/>
  <c r="BI200" i="19"/>
  <c r="BH200" i="19"/>
  <c r="BG200" i="19"/>
  <c r="BF200" i="19"/>
  <c r="T200" i="19"/>
  <c r="R200" i="19"/>
  <c r="P200" i="19"/>
  <c r="BI197" i="19"/>
  <c r="BH197" i="19"/>
  <c r="BG197" i="19"/>
  <c r="BF197" i="19"/>
  <c r="T197" i="19"/>
  <c r="R197" i="19"/>
  <c r="P197" i="19"/>
  <c r="BI193" i="19"/>
  <c r="BH193" i="19"/>
  <c r="BG193" i="19"/>
  <c r="BF193" i="19"/>
  <c r="T193" i="19"/>
  <c r="R193" i="19"/>
  <c r="P193" i="19"/>
  <c r="BI189" i="19"/>
  <c r="BH189" i="19"/>
  <c r="BG189" i="19"/>
  <c r="BF189" i="19"/>
  <c r="T189" i="19"/>
  <c r="R189" i="19"/>
  <c r="P189" i="19"/>
  <c r="BI186" i="19"/>
  <c r="BH186" i="19"/>
  <c r="BG186" i="19"/>
  <c r="BF186" i="19"/>
  <c r="T186" i="19"/>
  <c r="R186" i="19"/>
  <c r="P186" i="19"/>
  <c r="BI183" i="19"/>
  <c r="BH183" i="19"/>
  <c r="BG183" i="19"/>
  <c r="BF183" i="19"/>
  <c r="T183" i="19"/>
  <c r="R183" i="19"/>
  <c r="P183" i="19"/>
  <c r="BI180" i="19"/>
  <c r="BH180" i="19"/>
  <c r="BG180" i="19"/>
  <c r="BF180" i="19"/>
  <c r="T180" i="19"/>
  <c r="R180" i="19"/>
  <c r="P180" i="19"/>
  <c r="BI177" i="19"/>
  <c r="BH177" i="19"/>
  <c r="BG177" i="19"/>
  <c r="BF177" i="19"/>
  <c r="T177" i="19"/>
  <c r="R177" i="19"/>
  <c r="P177" i="19"/>
  <c r="BI174" i="19"/>
  <c r="BH174" i="19"/>
  <c r="BG174" i="19"/>
  <c r="BF174" i="19"/>
  <c r="T174" i="19"/>
  <c r="R174" i="19"/>
  <c r="P174" i="19"/>
  <c r="BI171" i="19"/>
  <c r="BH171" i="19"/>
  <c r="BG171" i="19"/>
  <c r="BF171" i="19"/>
  <c r="T171" i="19"/>
  <c r="R171" i="19"/>
  <c r="P171" i="19"/>
  <c r="BI168" i="19"/>
  <c r="BH168" i="19"/>
  <c r="BG168" i="19"/>
  <c r="BF168" i="19"/>
  <c r="T168" i="19"/>
  <c r="R168" i="19"/>
  <c r="P168" i="19"/>
  <c r="BI165" i="19"/>
  <c r="BH165" i="19"/>
  <c r="BG165" i="19"/>
  <c r="BF165" i="19"/>
  <c r="T165" i="19"/>
  <c r="R165" i="19"/>
  <c r="P165" i="19"/>
  <c r="BI162" i="19"/>
  <c r="BH162" i="19"/>
  <c r="BG162" i="19"/>
  <c r="BF162" i="19"/>
  <c r="T162" i="19"/>
  <c r="R162" i="19"/>
  <c r="P162" i="19"/>
  <c r="BI159" i="19"/>
  <c r="BH159" i="19"/>
  <c r="BG159" i="19"/>
  <c r="BF159" i="19"/>
  <c r="T159" i="19"/>
  <c r="R159" i="19"/>
  <c r="P159" i="19"/>
  <c r="BI156" i="19"/>
  <c r="BH156" i="19"/>
  <c r="BG156" i="19"/>
  <c r="BF156" i="19"/>
  <c r="T156" i="19"/>
  <c r="R156" i="19"/>
  <c r="P156" i="19"/>
  <c r="BI153" i="19"/>
  <c r="BH153" i="19"/>
  <c r="BG153" i="19"/>
  <c r="BF153" i="19"/>
  <c r="T153" i="19"/>
  <c r="R153" i="19"/>
  <c r="P153" i="19"/>
  <c r="BI150" i="19"/>
  <c r="BH150" i="19"/>
  <c r="BG150" i="19"/>
  <c r="BF150" i="19"/>
  <c r="T150" i="19"/>
  <c r="R150" i="19"/>
  <c r="P150" i="19"/>
  <c r="BI147" i="19"/>
  <c r="BH147" i="19"/>
  <c r="BG147" i="19"/>
  <c r="BF147" i="19"/>
  <c r="T147" i="19"/>
  <c r="R147" i="19"/>
  <c r="P147" i="19"/>
  <c r="BI144" i="19"/>
  <c r="BH144" i="19"/>
  <c r="BG144" i="19"/>
  <c r="BF144" i="19"/>
  <c r="T144" i="19"/>
  <c r="R144" i="19"/>
  <c r="P144" i="19"/>
  <c r="BI141" i="19"/>
  <c r="BH141" i="19"/>
  <c r="BG141" i="19"/>
  <c r="BF141" i="19"/>
  <c r="T141" i="19"/>
  <c r="R141" i="19"/>
  <c r="P141" i="19"/>
  <c r="BI138" i="19"/>
  <c r="BH138" i="19"/>
  <c r="BG138" i="19"/>
  <c r="BF138" i="19"/>
  <c r="T138" i="19"/>
  <c r="R138" i="19"/>
  <c r="P138" i="19"/>
  <c r="BI135" i="19"/>
  <c r="BH135" i="19"/>
  <c r="BG135" i="19"/>
  <c r="BF135" i="19"/>
  <c r="T135" i="19"/>
  <c r="R135" i="19"/>
  <c r="P135" i="19"/>
  <c r="BI132" i="19"/>
  <c r="BH132" i="19"/>
  <c r="BG132" i="19"/>
  <c r="BF132" i="19"/>
  <c r="T132" i="19"/>
  <c r="R132" i="19"/>
  <c r="P132" i="19"/>
  <c r="BI129" i="19"/>
  <c r="BH129" i="19"/>
  <c r="BG129" i="19"/>
  <c r="BF129" i="19"/>
  <c r="T129" i="19"/>
  <c r="R129" i="19"/>
  <c r="P129" i="19"/>
  <c r="J123" i="19"/>
  <c r="F122" i="19"/>
  <c r="F120" i="19"/>
  <c r="E118" i="19"/>
  <c r="J94" i="19"/>
  <c r="F93" i="19"/>
  <c r="F91" i="19"/>
  <c r="E89" i="19"/>
  <c r="J23" i="19"/>
  <c r="E23" i="19"/>
  <c r="J93" i="19"/>
  <c r="J22" i="19"/>
  <c r="J20" i="19"/>
  <c r="E20" i="19"/>
  <c r="F123" i="19" s="1"/>
  <c r="J19" i="19"/>
  <c r="J14" i="19"/>
  <c r="J120" i="19"/>
  <c r="E7" i="19"/>
  <c r="E114" i="19" s="1"/>
  <c r="J39" i="18"/>
  <c r="J38" i="18"/>
  <c r="AY112" i="1"/>
  <c r="J37" i="18"/>
  <c r="AX112" i="1" s="1"/>
  <c r="BI594" i="18"/>
  <c r="BH594" i="18"/>
  <c r="BG594" i="18"/>
  <c r="BF594" i="18"/>
  <c r="T594" i="18"/>
  <c r="R594" i="18"/>
  <c r="P594" i="18"/>
  <c r="BI590" i="18"/>
  <c r="BH590" i="18"/>
  <c r="BG590" i="18"/>
  <c r="BF590" i="18"/>
  <c r="T590" i="18"/>
  <c r="R590" i="18"/>
  <c r="P590" i="18"/>
  <c r="BI589" i="18"/>
  <c r="BH589" i="18"/>
  <c r="BG589" i="18"/>
  <c r="BF589" i="18"/>
  <c r="T589" i="18"/>
  <c r="R589" i="18"/>
  <c r="P589" i="18"/>
  <c r="BI588" i="18"/>
  <c r="BH588" i="18"/>
  <c r="BG588" i="18"/>
  <c r="BF588" i="18"/>
  <c r="T588" i="18"/>
  <c r="R588" i="18"/>
  <c r="P588" i="18"/>
  <c r="BI587" i="18"/>
  <c r="BH587" i="18"/>
  <c r="BG587" i="18"/>
  <c r="BF587" i="18"/>
  <c r="T587" i="18"/>
  <c r="R587" i="18"/>
  <c r="P587" i="18"/>
  <c r="BI581" i="18"/>
  <c r="BH581" i="18"/>
  <c r="BG581" i="18"/>
  <c r="BF581" i="18"/>
  <c r="T581" i="18"/>
  <c r="R581" i="18"/>
  <c r="P581" i="18"/>
  <c r="BI578" i="18"/>
  <c r="BH578" i="18"/>
  <c r="BG578" i="18"/>
  <c r="BF578" i="18"/>
  <c r="T578" i="18"/>
  <c r="R578" i="18"/>
  <c r="P578" i="18"/>
  <c r="BI575" i="18"/>
  <c r="BH575" i="18"/>
  <c r="BG575" i="18"/>
  <c r="BF575" i="18"/>
  <c r="T575" i="18"/>
  <c r="R575" i="18"/>
  <c r="P575" i="18"/>
  <c r="BI571" i="18"/>
  <c r="BH571" i="18"/>
  <c r="BG571" i="18"/>
  <c r="BF571" i="18"/>
  <c r="T571" i="18"/>
  <c r="R571" i="18"/>
  <c r="P571" i="18"/>
  <c r="BI568" i="18"/>
  <c r="BH568" i="18"/>
  <c r="BG568" i="18"/>
  <c r="BF568" i="18"/>
  <c r="T568" i="18"/>
  <c r="R568" i="18"/>
  <c r="P568" i="18"/>
  <c r="BI565" i="18"/>
  <c r="BH565" i="18"/>
  <c r="BG565" i="18"/>
  <c r="BF565" i="18"/>
  <c r="T565" i="18"/>
  <c r="R565" i="18"/>
  <c r="P565" i="18"/>
  <c r="BI562" i="18"/>
  <c r="BH562" i="18"/>
  <c r="BG562" i="18"/>
  <c r="BF562" i="18"/>
  <c r="T562" i="18"/>
  <c r="R562" i="18"/>
  <c r="P562" i="18"/>
  <c r="BI559" i="18"/>
  <c r="BH559" i="18"/>
  <c r="BG559" i="18"/>
  <c r="BF559" i="18"/>
  <c r="T559" i="18"/>
  <c r="R559" i="18"/>
  <c r="P559" i="18"/>
  <c r="BI556" i="18"/>
  <c r="BH556" i="18"/>
  <c r="BG556" i="18"/>
  <c r="BF556" i="18"/>
  <c r="T556" i="18"/>
  <c r="R556" i="18"/>
  <c r="P556" i="18"/>
  <c r="BI554" i="18"/>
  <c r="BH554" i="18"/>
  <c r="BG554" i="18"/>
  <c r="BF554" i="18"/>
  <c r="T554" i="18"/>
  <c r="R554" i="18"/>
  <c r="P554" i="18"/>
  <c r="BI553" i="18"/>
  <c r="BH553" i="18"/>
  <c r="BG553" i="18"/>
  <c r="BF553" i="18"/>
  <c r="T553" i="18"/>
  <c r="R553" i="18"/>
  <c r="P553" i="18"/>
  <c r="BI552" i="18"/>
  <c r="BH552" i="18"/>
  <c r="BG552" i="18"/>
  <c r="BF552" i="18"/>
  <c r="T552" i="18"/>
  <c r="R552" i="18"/>
  <c r="P552" i="18"/>
  <c r="BI549" i="18"/>
  <c r="BH549" i="18"/>
  <c r="BG549" i="18"/>
  <c r="BF549" i="18"/>
  <c r="T549" i="18"/>
  <c r="R549" i="18"/>
  <c r="P549" i="18"/>
  <c r="BI546" i="18"/>
  <c r="BH546" i="18"/>
  <c r="BG546" i="18"/>
  <c r="BF546" i="18"/>
  <c r="T546" i="18"/>
  <c r="R546" i="18"/>
  <c r="P546" i="18"/>
  <c r="BI543" i="18"/>
  <c r="BH543" i="18"/>
  <c r="BG543" i="18"/>
  <c r="BF543" i="18"/>
  <c r="T543" i="18"/>
  <c r="R543" i="18"/>
  <c r="P543" i="18"/>
  <c r="BI540" i="18"/>
  <c r="BH540" i="18"/>
  <c r="BG540" i="18"/>
  <c r="BF540" i="18"/>
  <c r="T540" i="18"/>
  <c r="R540" i="18"/>
  <c r="P540" i="18"/>
  <c r="BI538" i="18"/>
  <c r="BH538" i="18"/>
  <c r="BG538" i="18"/>
  <c r="BF538" i="18"/>
  <c r="T538" i="18"/>
  <c r="R538" i="18"/>
  <c r="P538" i="18"/>
  <c r="BI535" i="18"/>
  <c r="BH535" i="18"/>
  <c r="BG535" i="18"/>
  <c r="BF535" i="18"/>
  <c r="T535" i="18"/>
  <c r="R535" i="18"/>
  <c r="P535" i="18"/>
  <c r="BI532" i="18"/>
  <c r="BH532" i="18"/>
  <c r="BG532" i="18"/>
  <c r="BF532" i="18"/>
  <c r="T532" i="18"/>
  <c r="R532" i="18"/>
  <c r="P532" i="18"/>
  <c r="BI529" i="18"/>
  <c r="BH529" i="18"/>
  <c r="BG529" i="18"/>
  <c r="BF529" i="18"/>
  <c r="T529" i="18"/>
  <c r="R529" i="18"/>
  <c r="P529" i="18"/>
  <c r="BI525" i="18"/>
  <c r="BH525" i="18"/>
  <c r="BG525" i="18"/>
  <c r="BF525" i="18"/>
  <c r="T525" i="18"/>
  <c r="R525" i="18"/>
  <c r="P525" i="18"/>
  <c r="BI522" i="18"/>
  <c r="BH522" i="18"/>
  <c r="BG522" i="18"/>
  <c r="BF522" i="18"/>
  <c r="T522" i="18"/>
  <c r="R522" i="18"/>
  <c r="P522" i="18"/>
  <c r="BI519" i="18"/>
  <c r="BH519" i="18"/>
  <c r="BG519" i="18"/>
  <c r="BF519" i="18"/>
  <c r="T519" i="18"/>
  <c r="R519" i="18"/>
  <c r="P519" i="18"/>
  <c r="BI516" i="18"/>
  <c r="BH516" i="18"/>
  <c r="BG516" i="18"/>
  <c r="BF516" i="18"/>
  <c r="T516" i="18"/>
  <c r="R516" i="18"/>
  <c r="P516" i="18"/>
  <c r="BI513" i="18"/>
  <c r="BH513" i="18"/>
  <c r="BG513" i="18"/>
  <c r="BF513" i="18"/>
  <c r="T513" i="18"/>
  <c r="R513" i="18"/>
  <c r="P513" i="18"/>
  <c r="BI510" i="18"/>
  <c r="BH510" i="18"/>
  <c r="BG510" i="18"/>
  <c r="BF510" i="18"/>
  <c r="T510" i="18"/>
  <c r="R510" i="18"/>
  <c r="P510" i="18"/>
  <c r="BI507" i="18"/>
  <c r="BH507" i="18"/>
  <c r="BG507" i="18"/>
  <c r="BF507" i="18"/>
  <c r="T507" i="18"/>
  <c r="R507" i="18"/>
  <c r="P507" i="18"/>
  <c r="BI504" i="18"/>
  <c r="BH504" i="18"/>
  <c r="BG504" i="18"/>
  <c r="BF504" i="18"/>
  <c r="T504" i="18"/>
  <c r="R504" i="18"/>
  <c r="P504" i="18"/>
  <c r="BI501" i="18"/>
  <c r="BH501" i="18"/>
  <c r="BG501" i="18"/>
  <c r="BF501" i="18"/>
  <c r="T501" i="18"/>
  <c r="R501" i="18"/>
  <c r="P501" i="18"/>
  <c r="BI498" i="18"/>
  <c r="BH498" i="18"/>
  <c r="BG498" i="18"/>
  <c r="BF498" i="18"/>
  <c r="T498" i="18"/>
  <c r="R498" i="18"/>
  <c r="P498" i="18"/>
  <c r="BI495" i="18"/>
  <c r="BH495" i="18"/>
  <c r="BG495" i="18"/>
  <c r="BF495" i="18"/>
  <c r="T495" i="18"/>
  <c r="R495" i="18"/>
  <c r="P495" i="18"/>
  <c r="BI492" i="18"/>
  <c r="BH492" i="18"/>
  <c r="BG492" i="18"/>
  <c r="BF492" i="18"/>
  <c r="T492" i="18"/>
  <c r="R492" i="18"/>
  <c r="P492" i="18"/>
  <c r="BI489" i="18"/>
  <c r="BH489" i="18"/>
  <c r="BG489" i="18"/>
  <c r="BF489" i="18"/>
  <c r="T489" i="18"/>
  <c r="R489" i="18"/>
  <c r="P489" i="18"/>
  <c r="BI486" i="18"/>
  <c r="BH486" i="18"/>
  <c r="BG486" i="18"/>
  <c r="BF486" i="18"/>
  <c r="T486" i="18"/>
  <c r="R486" i="18"/>
  <c r="P486" i="18"/>
  <c r="BI483" i="18"/>
  <c r="BH483" i="18"/>
  <c r="BG483" i="18"/>
  <c r="BF483" i="18"/>
  <c r="T483" i="18"/>
  <c r="R483" i="18"/>
  <c r="P483" i="18"/>
  <c r="BI480" i="18"/>
  <c r="BH480" i="18"/>
  <c r="BG480" i="18"/>
  <c r="BF480" i="18"/>
  <c r="T480" i="18"/>
  <c r="R480" i="18"/>
  <c r="P480" i="18"/>
  <c r="BI477" i="18"/>
  <c r="BH477" i="18"/>
  <c r="BG477" i="18"/>
  <c r="BF477" i="18"/>
  <c r="T477" i="18"/>
  <c r="R477" i="18"/>
  <c r="P477" i="18"/>
  <c r="BI474" i="18"/>
  <c r="BH474" i="18"/>
  <c r="BG474" i="18"/>
  <c r="BF474" i="18"/>
  <c r="T474" i="18"/>
  <c r="R474" i="18"/>
  <c r="P474" i="18"/>
  <c r="BI471" i="18"/>
  <c r="BH471" i="18"/>
  <c r="BG471" i="18"/>
  <c r="BF471" i="18"/>
  <c r="T471" i="18"/>
  <c r="R471" i="18"/>
  <c r="P471" i="18"/>
  <c r="BI468" i="18"/>
  <c r="BH468" i="18"/>
  <c r="BG468" i="18"/>
  <c r="BF468" i="18"/>
  <c r="T468" i="18"/>
  <c r="R468" i="18"/>
  <c r="P468" i="18"/>
  <c r="BI465" i="18"/>
  <c r="BH465" i="18"/>
  <c r="BG465" i="18"/>
  <c r="BF465" i="18"/>
  <c r="T465" i="18"/>
  <c r="R465" i="18"/>
  <c r="P465" i="18"/>
  <c r="BI462" i="18"/>
  <c r="BH462" i="18"/>
  <c r="BG462" i="18"/>
  <c r="BF462" i="18"/>
  <c r="T462" i="18"/>
  <c r="R462" i="18"/>
  <c r="P462" i="18"/>
  <c r="BI459" i="18"/>
  <c r="BH459" i="18"/>
  <c r="BG459" i="18"/>
  <c r="BF459" i="18"/>
  <c r="T459" i="18"/>
  <c r="R459" i="18"/>
  <c r="P459" i="18"/>
  <c r="BI456" i="18"/>
  <c r="BH456" i="18"/>
  <c r="BG456" i="18"/>
  <c r="BF456" i="18"/>
  <c r="T456" i="18"/>
  <c r="R456" i="18"/>
  <c r="P456" i="18"/>
  <c r="BI453" i="18"/>
  <c r="BH453" i="18"/>
  <c r="BG453" i="18"/>
  <c r="BF453" i="18"/>
  <c r="T453" i="18"/>
  <c r="R453" i="18"/>
  <c r="P453" i="18"/>
  <c r="BI450" i="18"/>
  <c r="BH450" i="18"/>
  <c r="BG450" i="18"/>
  <c r="BF450" i="18"/>
  <c r="T450" i="18"/>
  <c r="R450" i="18"/>
  <c r="P450" i="18"/>
  <c r="BI447" i="18"/>
  <c r="BH447" i="18"/>
  <c r="BG447" i="18"/>
  <c r="BF447" i="18"/>
  <c r="T447" i="18"/>
  <c r="R447" i="18"/>
  <c r="P447" i="18"/>
  <c r="BI444" i="18"/>
  <c r="BH444" i="18"/>
  <c r="BG444" i="18"/>
  <c r="BF444" i="18"/>
  <c r="T444" i="18"/>
  <c r="R444" i="18"/>
  <c r="P444" i="18"/>
  <c r="BI441" i="18"/>
  <c r="BH441" i="18"/>
  <c r="BG441" i="18"/>
  <c r="BF441" i="18"/>
  <c r="T441" i="18"/>
  <c r="R441" i="18"/>
  <c r="P441" i="18"/>
  <c r="BI438" i="18"/>
  <c r="BH438" i="18"/>
  <c r="BG438" i="18"/>
  <c r="BF438" i="18"/>
  <c r="T438" i="18"/>
  <c r="R438" i="18"/>
  <c r="P438" i="18"/>
  <c r="BI435" i="18"/>
  <c r="BH435" i="18"/>
  <c r="BG435" i="18"/>
  <c r="BF435" i="18"/>
  <c r="T435" i="18"/>
  <c r="R435" i="18"/>
  <c r="P435" i="18"/>
  <c r="BI432" i="18"/>
  <c r="BH432" i="18"/>
  <c r="BG432" i="18"/>
  <c r="BF432" i="18"/>
  <c r="T432" i="18"/>
  <c r="R432" i="18"/>
  <c r="P432" i="18"/>
  <c r="BI429" i="18"/>
  <c r="BH429" i="18"/>
  <c r="BG429" i="18"/>
  <c r="BF429" i="18"/>
  <c r="T429" i="18"/>
  <c r="R429" i="18"/>
  <c r="P429" i="18"/>
  <c r="BI426" i="18"/>
  <c r="BH426" i="18"/>
  <c r="BG426" i="18"/>
  <c r="BF426" i="18"/>
  <c r="T426" i="18"/>
  <c r="R426" i="18"/>
  <c r="P426" i="18"/>
  <c r="BI423" i="18"/>
  <c r="BH423" i="18"/>
  <c r="BG423" i="18"/>
  <c r="BF423" i="18"/>
  <c r="T423" i="18"/>
  <c r="R423" i="18"/>
  <c r="P423" i="18"/>
  <c r="BI420" i="18"/>
  <c r="BH420" i="18"/>
  <c r="BG420" i="18"/>
  <c r="BF420" i="18"/>
  <c r="T420" i="18"/>
  <c r="R420" i="18"/>
  <c r="P420" i="18"/>
  <c r="BI417" i="18"/>
  <c r="BH417" i="18"/>
  <c r="BG417" i="18"/>
  <c r="BF417" i="18"/>
  <c r="T417" i="18"/>
  <c r="R417" i="18"/>
  <c r="P417" i="18"/>
  <c r="BI414" i="18"/>
  <c r="BH414" i="18"/>
  <c r="BG414" i="18"/>
  <c r="BF414" i="18"/>
  <c r="T414" i="18"/>
  <c r="R414" i="18"/>
  <c r="P414" i="18"/>
  <c r="BI411" i="18"/>
  <c r="BH411" i="18"/>
  <c r="BG411" i="18"/>
  <c r="BF411" i="18"/>
  <c r="T411" i="18"/>
  <c r="R411" i="18"/>
  <c r="P411" i="18"/>
  <c r="BI408" i="18"/>
  <c r="BH408" i="18"/>
  <c r="BG408" i="18"/>
  <c r="BF408" i="18"/>
  <c r="T408" i="18"/>
  <c r="R408" i="18"/>
  <c r="P408" i="18"/>
  <c r="BI405" i="18"/>
  <c r="BH405" i="18"/>
  <c r="BG405" i="18"/>
  <c r="BF405" i="18"/>
  <c r="T405" i="18"/>
  <c r="R405" i="18"/>
  <c r="P405" i="18"/>
  <c r="BI402" i="18"/>
  <c r="BH402" i="18"/>
  <c r="BG402" i="18"/>
  <c r="BF402" i="18"/>
  <c r="T402" i="18"/>
  <c r="R402" i="18"/>
  <c r="P402" i="18"/>
  <c r="BI399" i="18"/>
  <c r="BH399" i="18"/>
  <c r="BG399" i="18"/>
  <c r="BF399" i="18"/>
  <c r="T399" i="18"/>
  <c r="R399" i="18"/>
  <c r="P399" i="18"/>
  <c r="BI396" i="18"/>
  <c r="BH396" i="18"/>
  <c r="BG396" i="18"/>
  <c r="BF396" i="18"/>
  <c r="T396" i="18"/>
  <c r="R396" i="18"/>
  <c r="P396" i="18"/>
  <c r="BI393" i="18"/>
  <c r="BH393" i="18"/>
  <c r="BG393" i="18"/>
  <c r="BF393" i="18"/>
  <c r="T393" i="18"/>
  <c r="R393" i="18"/>
  <c r="P393" i="18"/>
  <c r="BI389" i="18"/>
  <c r="BH389" i="18"/>
  <c r="BG389" i="18"/>
  <c r="BF389" i="18"/>
  <c r="T389" i="18"/>
  <c r="R389" i="18"/>
  <c r="P389" i="18"/>
  <c r="BI386" i="18"/>
  <c r="BH386" i="18"/>
  <c r="BG386" i="18"/>
  <c r="BF386" i="18"/>
  <c r="T386" i="18"/>
  <c r="R386" i="18"/>
  <c r="P386" i="18"/>
  <c r="BI385" i="18"/>
  <c r="BH385" i="18"/>
  <c r="BG385" i="18"/>
  <c r="BF385" i="18"/>
  <c r="T385" i="18"/>
  <c r="R385" i="18"/>
  <c r="P385" i="18"/>
  <c r="BI382" i="18"/>
  <c r="BH382" i="18"/>
  <c r="BG382" i="18"/>
  <c r="BF382" i="18"/>
  <c r="T382" i="18"/>
  <c r="R382" i="18"/>
  <c r="P382" i="18"/>
  <c r="BI379" i="18"/>
  <c r="BH379" i="18"/>
  <c r="BG379" i="18"/>
  <c r="BF379" i="18"/>
  <c r="T379" i="18"/>
  <c r="R379" i="18"/>
  <c r="P379" i="18"/>
  <c r="BI376" i="18"/>
  <c r="BH376" i="18"/>
  <c r="BG376" i="18"/>
  <c r="BF376" i="18"/>
  <c r="T376" i="18"/>
  <c r="R376" i="18"/>
  <c r="P376" i="18"/>
  <c r="BI373" i="18"/>
  <c r="BH373" i="18"/>
  <c r="BG373" i="18"/>
  <c r="BF373" i="18"/>
  <c r="T373" i="18"/>
  <c r="R373" i="18"/>
  <c r="P373" i="18"/>
  <c r="BI370" i="18"/>
  <c r="BH370" i="18"/>
  <c r="BG370" i="18"/>
  <c r="BF370" i="18"/>
  <c r="T370" i="18"/>
  <c r="R370" i="18"/>
  <c r="P370" i="18"/>
  <c r="BI367" i="18"/>
  <c r="BH367" i="18"/>
  <c r="BG367" i="18"/>
  <c r="BF367" i="18"/>
  <c r="T367" i="18"/>
  <c r="R367" i="18"/>
  <c r="P367" i="18"/>
  <c r="BI364" i="18"/>
  <c r="BH364" i="18"/>
  <c r="BG364" i="18"/>
  <c r="BF364" i="18"/>
  <c r="T364" i="18"/>
  <c r="R364" i="18"/>
  <c r="P364" i="18"/>
  <c r="BI361" i="18"/>
  <c r="BH361" i="18"/>
  <c r="BG361" i="18"/>
  <c r="BF361" i="18"/>
  <c r="T361" i="18"/>
  <c r="R361" i="18"/>
  <c r="P361" i="18"/>
  <c r="BI358" i="18"/>
  <c r="BH358" i="18"/>
  <c r="BG358" i="18"/>
  <c r="BF358" i="18"/>
  <c r="T358" i="18"/>
  <c r="R358" i="18"/>
  <c r="P358" i="18"/>
  <c r="BI355" i="18"/>
  <c r="BH355" i="18"/>
  <c r="BG355" i="18"/>
  <c r="BF355" i="18"/>
  <c r="T355" i="18"/>
  <c r="R355" i="18"/>
  <c r="P355" i="18"/>
  <c r="BI352" i="18"/>
  <c r="BH352" i="18"/>
  <c r="BG352" i="18"/>
  <c r="BF352" i="18"/>
  <c r="T352" i="18"/>
  <c r="R352" i="18"/>
  <c r="P352" i="18"/>
  <c r="BI349" i="18"/>
  <c r="BH349" i="18"/>
  <c r="BG349" i="18"/>
  <c r="BF349" i="18"/>
  <c r="T349" i="18"/>
  <c r="R349" i="18"/>
  <c r="P349" i="18"/>
  <c r="BI346" i="18"/>
  <c r="BH346" i="18"/>
  <c r="BG346" i="18"/>
  <c r="BF346" i="18"/>
  <c r="T346" i="18"/>
  <c r="R346" i="18"/>
  <c r="P346" i="18"/>
  <c r="BI343" i="18"/>
  <c r="BH343" i="18"/>
  <c r="BG343" i="18"/>
  <c r="BF343" i="18"/>
  <c r="T343" i="18"/>
  <c r="R343" i="18"/>
  <c r="P343" i="18"/>
  <c r="BI342" i="18"/>
  <c r="BH342" i="18"/>
  <c r="BG342" i="18"/>
  <c r="BF342" i="18"/>
  <c r="T342" i="18"/>
  <c r="R342" i="18"/>
  <c r="P342" i="18"/>
  <c r="BI339" i="18"/>
  <c r="BH339" i="18"/>
  <c r="BG339" i="18"/>
  <c r="BF339" i="18"/>
  <c r="T339" i="18"/>
  <c r="R339" i="18"/>
  <c r="P339" i="18"/>
  <c r="BI336" i="18"/>
  <c r="BH336" i="18"/>
  <c r="BG336" i="18"/>
  <c r="BF336" i="18"/>
  <c r="T336" i="18"/>
  <c r="R336" i="18"/>
  <c r="P336" i="18"/>
  <c r="BI333" i="18"/>
  <c r="BH333" i="18"/>
  <c r="BG333" i="18"/>
  <c r="BF333" i="18"/>
  <c r="T333" i="18"/>
  <c r="R333" i="18"/>
  <c r="P333" i="18"/>
  <c r="BI330" i="18"/>
  <c r="BH330" i="18"/>
  <c r="BG330" i="18"/>
  <c r="BF330" i="18"/>
  <c r="T330" i="18"/>
  <c r="R330" i="18"/>
  <c r="P330" i="18"/>
  <c r="BI326" i="18"/>
  <c r="BH326" i="18"/>
  <c r="BG326" i="18"/>
  <c r="BF326" i="18"/>
  <c r="T326" i="18"/>
  <c r="R326" i="18"/>
  <c r="P326" i="18"/>
  <c r="BI323" i="18"/>
  <c r="BH323" i="18"/>
  <c r="BG323" i="18"/>
  <c r="BF323" i="18"/>
  <c r="T323" i="18"/>
  <c r="R323" i="18"/>
  <c r="P323" i="18"/>
  <c r="BI320" i="18"/>
  <c r="BH320" i="18"/>
  <c r="BG320" i="18"/>
  <c r="BF320" i="18"/>
  <c r="T320" i="18"/>
  <c r="R320" i="18"/>
  <c r="P320" i="18"/>
  <c r="BI317" i="18"/>
  <c r="BH317" i="18"/>
  <c r="BG317" i="18"/>
  <c r="BF317" i="18"/>
  <c r="T317" i="18"/>
  <c r="R317" i="18"/>
  <c r="P317" i="18"/>
  <c r="BI314" i="18"/>
  <c r="BH314" i="18"/>
  <c r="BG314" i="18"/>
  <c r="BF314" i="18"/>
  <c r="T314" i="18"/>
  <c r="R314" i="18"/>
  <c r="P314" i="18"/>
  <c r="BI311" i="18"/>
  <c r="BH311" i="18"/>
  <c r="BG311" i="18"/>
  <c r="BF311" i="18"/>
  <c r="T311" i="18"/>
  <c r="R311" i="18"/>
  <c r="P311" i="18"/>
  <c r="BI308" i="18"/>
  <c r="BH308" i="18"/>
  <c r="BG308" i="18"/>
  <c r="BF308" i="18"/>
  <c r="T308" i="18"/>
  <c r="R308" i="18"/>
  <c r="P308" i="18"/>
  <c r="BI305" i="18"/>
  <c r="BH305" i="18"/>
  <c r="BG305" i="18"/>
  <c r="BF305" i="18"/>
  <c r="T305" i="18"/>
  <c r="R305" i="18"/>
  <c r="P305" i="18"/>
  <c r="BI302" i="18"/>
  <c r="BH302" i="18"/>
  <c r="BG302" i="18"/>
  <c r="BF302" i="18"/>
  <c r="T302" i="18"/>
  <c r="R302" i="18"/>
  <c r="P302" i="18"/>
  <c r="BI299" i="18"/>
  <c r="BH299" i="18"/>
  <c r="BG299" i="18"/>
  <c r="BF299" i="18"/>
  <c r="T299" i="18"/>
  <c r="R299" i="18"/>
  <c r="P299" i="18"/>
  <c r="BI296" i="18"/>
  <c r="BH296" i="18"/>
  <c r="BG296" i="18"/>
  <c r="BF296" i="18"/>
  <c r="T296" i="18"/>
  <c r="R296" i="18"/>
  <c r="P296" i="18"/>
  <c r="BI293" i="18"/>
  <c r="BH293" i="18"/>
  <c r="BG293" i="18"/>
  <c r="BF293" i="18"/>
  <c r="T293" i="18"/>
  <c r="R293" i="18"/>
  <c r="P293" i="18"/>
  <c r="BI290" i="18"/>
  <c r="BH290" i="18"/>
  <c r="BG290" i="18"/>
  <c r="BF290" i="18"/>
  <c r="T290" i="18"/>
  <c r="R290" i="18"/>
  <c r="P290" i="18"/>
  <c r="BI287" i="18"/>
  <c r="BH287" i="18"/>
  <c r="BG287" i="18"/>
  <c r="BF287" i="18"/>
  <c r="T287" i="18"/>
  <c r="R287" i="18"/>
  <c r="P287" i="18"/>
  <c r="BI284" i="18"/>
  <c r="BH284" i="18"/>
  <c r="BG284" i="18"/>
  <c r="BF284" i="18"/>
  <c r="T284" i="18"/>
  <c r="R284" i="18"/>
  <c r="P284" i="18"/>
  <c r="BI280" i="18"/>
  <c r="BH280" i="18"/>
  <c r="BG280" i="18"/>
  <c r="BF280" i="18"/>
  <c r="T280" i="18"/>
  <c r="R280" i="18"/>
  <c r="P280" i="18"/>
  <c r="BI276" i="18"/>
  <c r="BH276" i="18"/>
  <c r="BG276" i="18"/>
  <c r="BF276" i="18"/>
  <c r="T276" i="18"/>
  <c r="R276" i="18"/>
  <c r="P276" i="18"/>
  <c r="BI273" i="18"/>
  <c r="BH273" i="18"/>
  <c r="BG273" i="18"/>
  <c r="BF273" i="18"/>
  <c r="T273" i="18"/>
  <c r="R273" i="18"/>
  <c r="P273" i="18"/>
  <c r="BI270" i="18"/>
  <c r="BH270" i="18"/>
  <c r="BG270" i="18"/>
  <c r="BF270" i="18"/>
  <c r="T270" i="18"/>
  <c r="R270" i="18"/>
  <c r="P270" i="18"/>
  <c r="BI266" i="18"/>
  <c r="BH266" i="18"/>
  <c r="BG266" i="18"/>
  <c r="BF266" i="18"/>
  <c r="T266" i="18"/>
  <c r="R266" i="18"/>
  <c r="P266" i="18"/>
  <c r="BI262" i="18"/>
  <c r="BH262" i="18"/>
  <c r="BG262" i="18"/>
  <c r="BF262" i="18"/>
  <c r="T262" i="18"/>
  <c r="R262" i="18"/>
  <c r="P262" i="18"/>
  <c r="BI258" i="18"/>
  <c r="BH258" i="18"/>
  <c r="BG258" i="18"/>
  <c r="BF258" i="18"/>
  <c r="T258" i="18"/>
  <c r="R258" i="18"/>
  <c r="P258" i="18"/>
  <c r="BI254" i="18"/>
  <c r="BH254" i="18"/>
  <c r="BG254" i="18"/>
  <c r="BF254" i="18"/>
  <c r="T254" i="18"/>
  <c r="R254" i="18"/>
  <c r="P254" i="18"/>
  <c r="BI250" i="18"/>
  <c r="BH250" i="18"/>
  <c r="BG250" i="18"/>
  <c r="BF250" i="18"/>
  <c r="T250" i="18"/>
  <c r="R250" i="18"/>
  <c r="P250" i="18"/>
  <c r="BI246" i="18"/>
  <c r="BH246" i="18"/>
  <c r="BG246" i="18"/>
  <c r="BF246" i="18"/>
  <c r="T246" i="18"/>
  <c r="R246" i="18"/>
  <c r="P246" i="18"/>
  <c r="BI236" i="18"/>
  <c r="BH236" i="18"/>
  <c r="BG236" i="18"/>
  <c r="BF236" i="18"/>
  <c r="T236" i="18"/>
  <c r="R236" i="18"/>
  <c r="P236" i="18"/>
  <c r="BI231" i="18"/>
  <c r="BH231" i="18"/>
  <c r="BG231" i="18"/>
  <c r="BF231" i="18"/>
  <c r="T231" i="18"/>
  <c r="R231" i="18"/>
  <c r="P231" i="18"/>
  <c r="BI226" i="18"/>
  <c r="BH226" i="18"/>
  <c r="BG226" i="18"/>
  <c r="BF226" i="18"/>
  <c r="T226" i="18"/>
  <c r="R226" i="18"/>
  <c r="P226" i="18"/>
  <c r="BI217" i="18"/>
  <c r="BH217" i="18"/>
  <c r="BG217" i="18"/>
  <c r="BF217" i="18"/>
  <c r="T217" i="18"/>
  <c r="R217" i="18"/>
  <c r="P217" i="18"/>
  <c r="BI208" i="18"/>
  <c r="BH208" i="18"/>
  <c r="BG208" i="18"/>
  <c r="BF208" i="18"/>
  <c r="T208" i="18"/>
  <c r="R208" i="18"/>
  <c r="P208" i="18"/>
  <c r="BI202" i="18"/>
  <c r="BH202" i="18"/>
  <c r="BG202" i="18"/>
  <c r="BF202" i="18"/>
  <c r="T202" i="18"/>
  <c r="R202" i="18"/>
  <c r="P202" i="18"/>
  <c r="BI193" i="18"/>
  <c r="BH193" i="18"/>
  <c r="BG193" i="18"/>
  <c r="BF193" i="18"/>
  <c r="T193" i="18"/>
  <c r="R193" i="18"/>
  <c r="P193" i="18"/>
  <c r="BI185" i="18"/>
  <c r="BH185" i="18"/>
  <c r="BG185" i="18"/>
  <c r="BF185" i="18"/>
  <c r="T185" i="18"/>
  <c r="R185" i="18"/>
  <c r="P185" i="18"/>
  <c r="BI182" i="18"/>
  <c r="BH182" i="18"/>
  <c r="BG182" i="18"/>
  <c r="BF182" i="18"/>
  <c r="T182" i="18"/>
  <c r="R182" i="18"/>
  <c r="P182" i="18"/>
  <c r="BI179" i="18"/>
  <c r="BH179" i="18"/>
  <c r="BG179" i="18"/>
  <c r="BF179" i="18"/>
  <c r="T179" i="18"/>
  <c r="R179" i="18"/>
  <c r="P179" i="18"/>
  <c r="BI176" i="18"/>
  <c r="BH176" i="18"/>
  <c r="BG176" i="18"/>
  <c r="BF176" i="18"/>
  <c r="T176" i="18"/>
  <c r="R176" i="18"/>
  <c r="P176" i="18"/>
  <c r="BI173" i="18"/>
  <c r="BH173" i="18"/>
  <c r="BG173" i="18"/>
  <c r="BF173" i="18"/>
  <c r="T173" i="18"/>
  <c r="R173" i="18"/>
  <c r="P173" i="18"/>
  <c r="BI170" i="18"/>
  <c r="BH170" i="18"/>
  <c r="BG170" i="18"/>
  <c r="BF170" i="18"/>
  <c r="T170" i="18"/>
  <c r="R170" i="18"/>
  <c r="P170" i="18"/>
  <c r="BI167" i="18"/>
  <c r="BH167" i="18"/>
  <c r="BG167" i="18"/>
  <c r="BF167" i="18"/>
  <c r="T167" i="18"/>
  <c r="R167" i="18"/>
  <c r="P167" i="18"/>
  <c r="BI164" i="18"/>
  <c r="BH164" i="18"/>
  <c r="BG164" i="18"/>
  <c r="BF164" i="18"/>
  <c r="T164" i="18"/>
  <c r="R164" i="18"/>
  <c r="P164" i="18"/>
  <c r="BI161" i="18"/>
  <c r="BH161" i="18"/>
  <c r="BG161" i="18"/>
  <c r="BF161" i="18"/>
  <c r="T161" i="18"/>
  <c r="R161" i="18"/>
  <c r="P161" i="18"/>
  <c r="BI158" i="18"/>
  <c r="BH158" i="18"/>
  <c r="BG158" i="18"/>
  <c r="BF158" i="18"/>
  <c r="T158" i="18"/>
  <c r="R158" i="18"/>
  <c r="P158" i="18"/>
  <c r="BI155" i="18"/>
  <c r="BH155" i="18"/>
  <c r="BG155" i="18"/>
  <c r="BF155" i="18"/>
  <c r="T155" i="18"/>
  <c r="R155" i="18"/>
  <c r="P155" i="18"/>
  <c r="BI152" i="18"/>
  <c r="BH152" i="18"/>
  <c r="BG152" i="18"/>
  <c r="BF152" i="18"/>
  <c r="T152" i="18"/>
  <c r="R152" i="18"/>
  <c r="P152" i="18"/>
  <c r="BI149" i="18"/>
  <c r="BH149" i="18"/>
  <c r="BG149" i="18"/>
  <c r="BF149" i="18"/>
  <c r="T149" i="18"/>
  <c r="R149" i="18"/>
  <c r="P149" i="18"/>
  <c r="BI146" i="18"/>
  <c r="BH146" i="18"/>
  <c r="BG146" i="18"/>
  <c r="BF146" i="18"/>
  <c r="T146" i="18"/>
  <c r="R146" i="18"/>
  <c r="P146" i="18"/>
  <c r="BI143" i="18"/>
  <c r="BH143" i="18"/>
  <c r="BG143" i="18"/>
  <c r="BF143" i="18"/>
  <c r="T143" i="18"/>
  <c r="R143" i="18"/>
  <c r="P143" i="18"/>
  <c r="BI140" i="18"/>
  <c r="BH140" i="18"/>
  <c r="BG140" i="18"/>
  <c r="BF140" i="18"/>
  <c r="T140" i="18"/>
  <c r="R140" i="18"/>
  <c r="P140" i="18"/>
  <c r="BI137" i="18"/>
  <c r="BH137" i="18"/>
  <c r="BG137" i="18"/>
  <c r="BF137" i="18"/>
  <c r="T137" i="18"/>
  <c r="R137" i="18"/>
  <c r="P137" i="18"/>
  <c r="BI134" i="18"/>
  <c r="BH134" i="18"/>
  <c r="BG134" i="18"/>
  <c r="BF134" i="18"/>
  <c r="T134" i="18"/>
  <c r="R134" i="18"/>
  <c r="P134" i="18"/>
  <c r="BI131" i="18"/>
  <c r="BH131" i="18"/>
  <c r="BG131" i="18"/>
  <c r="BF131" i="18"/>
  <c r="T131" i="18"/>
  <c r="R131" i="18"/>
  <c r="P131" i="18"/>
  <c r="J125" i="18"/>
  <c r="F124" i="18"/>
  <c r="F122" i="18"/>
  <c r="E120" i="18"/>
  <c r="J94" i="18"/>
  <c r="F93" i="18"/>
  <c r="F91" i="18"/>
  <c r="E89" i="18"/>
  <c r="J23" i="18"/>
  <c r="E23" i="18"/>
  <c r="J93" i="18" s="1"/>
  <c r="J22" i="18"/>
  <c r="J20" i="18"/>
  <c r="E20" i="18"/>
  <c r="F125" i="18" s="1"/>
  <c r="J19" i="18"/>
  <c r="J14" i="18"/>
  <c r="J91" i="18" s="1"/>
  <c r="E7" i="18"/>
  <c r="E116" i="18"/>
  <c r="J39" i="17"/>
  <c r="J38" i="17"/>
  <c r="AY111" i="1" s="1"/>
  <c r="J37" i="17"/>
  <c r="AX111" i="1"/>
  <c r="BI381" i="17"/>
  <c r="BH381" i="17"/>
  <c r="BG381" i="17"/>
  <c r="BF381" i="17"/>
  <c r="T381" i="17"/>
  <c r="R381" i="17"/>
  <c r="P381" i="17"/>
  <c r="BI378" i="17"/>
  <c r="BH378" i="17"/>
  <c r="BG378" i="17"/>
  <c r="BF378" i="17"/>
  <c r="T378" i="17"/>
  <c r="R378" i="17"/>
  <c r="P378" i="17"/>
  <c r="BI375" i="17"/>
  <c r="BH375" i="17"/>
  <c r="BG375" i="17"/>
  <c r="BF375" i="17"/>
  <c r="T375" i="17"/>
  <c r="R375" i="17"/>
  <c r="P375" i="17"/>
  <c r="BI372" i="17"/>
  <c r="BH372" i="17"/>
  <c r="BG372" i="17"/>
  <c r="BF372" i="17"/>
  <c r="T372" i="17"/>
  <c r="R372" i="17"/>
  <c r="P372" i="17"/>
  <c r="BI369" i="17"/>
  <c r="BH369" i="17"/>
  <c r="BG369" i="17"/>
  <c r="BF369" i="17"/>
  <c r="T369" i="17"/>
  <c r="R369" i="17"/>
  <c r="P369" i="17"/>
  <c r="BI366" i="17"/>
  <c r="BH366" i="17"/>
  <c r="BG366" i="17"/>
  <c r="BF366" i="17"/>
  <c r="T366" i="17"/>
  <c r="R366" i="17"/>
  <c r="P366" i="17"/>
  <c r="BI363" i="17"/>
  <c r="BH363" i="17"/>
  <c r="BG363" i="17"/>
  <c r="BF363" i="17"/>
  <c r="T363" i="17"/>
  <c r="R363" i="17"/>
  <c r="P363" i="17"/>
  <c r="BI360" i="17"/>
  <c r="BH360" i="17"/>
  <c r="BG360" i="17"/>
  <c r="BF360" i="17"/>
  <c r="T360" i="17"/>
  <c r="R360" i="17"/>
  <c r="P360" i="17"/>
  <c r="BI357" i="17"/>
  <c r="BH357" i="17"/>
  <c r="BG357" i="17"/>
  <c r="BF357" i="17"/>
  <c r="T357" i="17"/>
  <c r="R357" i="17"/>
  <c r="P357" i="17"/>
  <c r="BI354" i="17"/>
  <c r="BH354" i="17"/>
  <c r="BG354" i="17"/>
  <c r="BF354" i="17"/>
  <c r="T354" i="17"/>
  <c r="R354" i="17"/>
  <c r="P354" i="17"/>
  <c r="BI351" i="17"/>
  <c r="BH351" i="17"/>
  <c r="BG351" i="17"/>
  <c r="BF351" i="17"/>
  <c r="T351" i="17"/>
  <c r="R351" i="17"/>
  <c r="P351" i="17"/>
  <c r="BI347" i="17"/>
  <c r="BH347" i="17"/>
  <c r="BG347" i="17"/>
  <c r="BF347" i="17"/>
  <c r="T347" i="17"/>
  <c r="R347" i="17"/>
  <c r="P347" i="17"/>
  <c r="BI343" i="17"/>
  <c r="BH343" i="17"/>
  <c r="BG343" i="17"/>
  <c r="BF343" i="17"/>
  <c r="T343" i="17"/>
  <c r="R343" i="17"/>
  <c r="P343" i="17"/>
  <c r="BI339" i="17"/>
  <c r="BH339" i="17"/>
  <c r="BG339" i="17"/>
  <c r="BF339" i="17"/>
  <c r="T339" i="17"/>
  <c r="R339" i="17"/>
  <c r="P339" i="17"/>
  <c r="BI336" i="17"/>
  <c r="BH336" i="17"/>
  <c r="BG336" i="17"/>
  <c r="BF336" i="17"/>
  <c r="T336" i="17"/>
  <c r="R336" i="17"/>
  <c r="P336" i="17"/>
  <c r="BI333" i="17"/>
  <c r="BH333" i="17"/>
  <c r="BG333" i="17"/>
  <c r="BF333" i="17"/>
  <c r="T333" i="17"/>
  <c r="R333" i="17"/>
  <c r="P333" i="17"/>
  <c r="BI330" i="17"/>
  <c r="BH330" i="17"/>
  <c r="BG330" i="17"/>
  <c r="BF330" i="17"/>
  <c r="T330" i="17"/>
  <c r="R330" i="17"/>
  <c r="P330" i="17"/>
  <c r="BI327" i="17"/>
  <c r="BH327" i="17"/>
  <c r="BG327" i="17"/>
  <c r="BF327" i="17"/>
  <c r="T327" i="17"/>
  <c r="R327" i="17"/>
  <c r="P327" i="17"/>
  <c r="BI325" i="17"/>
  <c r="BH325" i="17"/>
  <c r="BG325" i="17"/>
  <c r="BF325" i="17"/>
  <c r="T325" i="17"/>
  <c r="R325" i="17"/>
  <c r="P325" i="17"/>
  <c r="BI324" i="17"/>
  <c r="BH324" i="17"/>
  <c r="BG324" i="17"/>
  <c r="BF324" i="17"/>
  <c r="T324" i="17"/>
  <c r="R324" i="17"/>
  <c r="P324" i="17"/>
  <c r="BI323" i="17"/>
  <c r="BH323" i="17"/>
  <c r="BG323" i="17"/>
  <c r="BF323" i="17"/>
  <c r="T323" i="17"/>
  <c r="R323" i="17"/>
  <c r="P323" i="17"/>
  <c r="BI322" i="17"/>
  <c r="BH322" i="17"/>
  <c r="BG322" i="17"/>
  <c r="BF322" i="17"/>
  <c r="T322" i="17"/>
  <c r="R322" i="17"/>
  <c r="P322" i="17"/>
  <c r="BI321" i="17"/>
  <c r="BH321" i="17"/>
  <c r="BG321" i="17"/>
  <c r="BF321" i="17"/>
  <c r="T321" i="17"/>
  <c r="R321" i="17"/>
  <c r="P321" i="17"/>
  <c r="BI320" i="17"/>
  <c r="BH320" i="17"/>
  <c r="BG320" i="17"/>
  <c r="BF320" i="17"/>
  <c r="T320" i="17"/>
  <c r="R320" i="17"/>
  <c r="P320" i="17"/>
  <c r="BI319" i="17"/>
  <c r="BH319" i="17"/>
  <c r="BG319" i="17"/>
  <c r="BF319" i="17"/>
  <c r="T319" i="17"/>
  <c r="R319" i="17"/>
  <c r="P319" i="17"/>
  <c r="BI318" i="17"/>
  <c r="BH318" i="17"/>
  <c r="BG318" i="17"/>
  <c r="BF318" i="17"/>
  <c r="T318" i="17"/>
  <c r="R318" i="17"/>
  <c r="P318" i="17"/>
  <c r="BI317" i="17"/>
  <c r="BH317" i="17"/>
  <c r="BG317" i="17"/>
  <c r="BF317" i="17"/>
  <c r="T317" i="17"/>
  <c r="R317" i="17"/>
  <c r="P317" i="17"/>
  <c r="BI316" i="17"/>
  <c r="BH316" i="17"/>
  <c r="BG316" i="17"/>
  <c r="BF316" i="17"/>
  <c r="T316" i="17"/>
  <c r="R316" i="17"/>
  <c r="P316" i="17"/>
  <c r="BI312" i="17"/>
  <c r="BH312" i="17"/>
  <c r="BG312" i="17"/>
  <c r="BF312" i="17"/>
  <c r="T312" i="17"/>
  <c r="R312" i="17"/>
  <c r="P312" i="17"/>
  <c r="BI309" i="17"/>
  <c r="BH309" i="17"/>
  <c r="BG309" i="17"/>
  <c r="BF309" i="17"/>
  <c r="T309" i="17"/>
  <c r="R309" i="17"/>
  <c r="P309" i="17"/>
  <c r="BI305" i="17"/>
  <c r="BH305" i="17"/>
  <c r="BG305" i="17"/>
  <c r="BF305" i="17"/>
  <c r="T305" i="17"/>
  <c r="R305" i="17"/>
  <c r="P305" i="17"/>
  <c r="BI301" i="17"/>
  <c r="BH301" i="17"/>
  <c r="BG301" i="17"/>
  <c r="BF301" i="17"/>
  <c r="T301" i="17"/>
  <c r="R301" i="17"/>
  <c r="P301" i="17"/>
  <c r="BI297" i="17"/>
  <c r="BH297" i="17"/>
  <c r="BG297" i="17"/>
  <c r="BF297" i="17"/>
  <c r="T297" i="17"/>
  <c r="R297" i="17"/>
  <c r="P297" i="17"/>
  <c r="BI293" i="17"/>
  <c r="BH293" i="17"/>
  <c r="BG293" i="17"/>
  <c r="BF293" i="17"/>
  <c r="T293" i="17"/>
  <c r="R293" i="17"/>
  <c r="P293" i="17"/>
  <c r="BI290" i="17"/>
  <c r="BH290" i="17"/>
  <c r="BG290" i="17"/>
  <c r="BF290" i="17"/>
  <c r="T290" i="17"/>
  <c r="R290" i="17"/>
  <c r="P290" i="17"/>
  <c r="BI287" i="17"/>
  <c r="BH287" i="17"/>
  <c r="BG287" i="17"/>
  <c r="BF287" i="17"/>
  <c r="T287" i="17"/>
  <c r="R287" i="17"/>
  <c r="P287" i="17"/>
  <c r="BI284" i="17"/>
  <c r="BH284" i="17"/>
  <c r="BG284" i="17"/>
  <c r="BF284" i="17"/>
  <c r="T284" i="17"/>
  <c r="R284" i="17"/>
  <c r="P284" i="17"/>
  <c r="BI281" i="17"/>
  <c r="BH281" i="17"/>
  <c r="BG281" i="17"/>
  <c r="BF281" i="17"/>
  <c r="T281" i="17"/>
  <c r="R281" i="17"/>
  <c r="P281" i="17"/>
  <c r="BI278" i="17"/>
  <c r="BH278" i="17"/>
  <c r="BG278" i="17"/>
  <c r="BF278" i="17"/>
  <c r="T278" i="17"/>
  <c r="R278" i="17"/>
  <c r="P278" i="17"/>
  <c r="BI275" i="17"/>
  <c r="BH275" i="17"/>
  <c r="BG275" i="17"/>
  <c r="BF275" i="17"/>
  <c r="T275" i="17"/>
  <c r="R275" i="17"/>
  <c r="P275" i="17"/>
  <c r="BI271" i="17"/>
  <c r="BH271" i="17"/>
  <c r="BG271" i="17"/>
  <c r="BF271" i="17"/>
  <c r="T271" i="17"/>
  <c r="R271" i="17"/>
  <c r="P271" i="17"/>
  <c r="BI267" i="17"/>
  <c r="BH267" i="17"/>
  <c r="BG267" i="17"/>
  <c r="BF267" i="17"/>
  <c r="T267" i="17"/>
  <c r="R267" i="17"/>
  <c r="P267" i="17"/>
  <c r="BI263" i="17"/>
  <c r="BH263" i="17"/>
  <c r="BG263" i="17"/>
  <c r="BF263" i="17"/>
  <c r="T263" i="17"/>
  <c r="R263" i="17"/>
  <c r="P263" i="17"/>
  <c r="BI259" i="17"/>
  <c r="BH259" i="17"/>
  <c r="BG259" i="17"/>
  <c r="BF259" i="17"/>
  <c r="T259" i="17"/>
  <c r="R259" i="17"/>
  <c r="P259" i="17"/>
  <c r="BI255" i="17"/>
  <c r="BH255" i="17"/>
  <c r="BG255" i="17"/>
  <c r="BF255" i="17"/>
  <c r="T255" i="17"/>
  <c r="R255" i="17"/>
  <c r="P255" i="17"/>
  <c r="BI251" i="17"/>
  <c r="BH251" i="17"/>
  <c r="BG251" i="17"/>
  <c r="BF251" i="17"/>
  <c r="T251" i="17"/>
  <c r="R251" i="17"/>
  <c r="P251" i="17"/>
  <c r="BI247" i="17"/>
  <c r="BH247" i="17"/>
  <c r="BG247" i="17"/>
  <c r="BF247" i="17"/>
  <c r="T247" i="17"/>
  <c r="R247" i="17"/>
  <c r="P247" i="17"/>
  <c r="BI243" i="17"/>
  <c r="BH243" i="17"/>
  <c r="BG243" i="17"/>
  <c r="BF243" i="17"/>
  <c r="T243" i="17"/>
  <c r="R243" i="17"/>
  <c r="P243" i="17"/>
  <c r="BI239" i="17"/>
  <c r="BH239" i="17"/>
  <c r="BG239" i="17"/>
  <c r="BF239" i="17"/>
  <c r="T239" i="17"/>
  <c r="R239" i="17"/>
  <c r="P239" i="17"/>
  <c r="BI235" i="17"/>
  <c r="BH235" i="17"/>
  <c r="BG235" i="17"/>
  <c r="BF235" i="17"/>
  <c r="T235" i="17"/>
  <c r="R235" i="17"/>
  <c r="P235" i="17"/>
  <c r="BI231" i="17"/>
  <c r="BH231" i="17"/>
  <c r="BG231" i="17"/>
  <c r="BF231" i="17"/>
  <c r="T231" i="17"/>
  <c r="R231" i="17"/>
  <c r="P231" i="17"/>
  <c r="BI227" i="17"/>
  <c r="BH227" i="17"/>
  <c r="BG227" i="17"/>
  <c r="BF227" i="17"/>
  <c r="T227" i="17"/>
  <c r="R227" i="17"/>
  <c r="P227" i="17"/>
  <c r="BI223" i="17"/>
  <c r="BH223" i="17"/>
  <c r="BG223" i="17"/>
  <c r="BF223" i="17"/>
  <c r="T223" i="17"/>
  <c r="R223" i="17"/>
  <c r="P223" i="17"/>
  <c r="BI219" i="17"/>
  <c r="BH219" i="17"/>
  <c r="BG219" i="17"/>
  <c r="BF219" i="17"/>
  <c r="T219" i="17"/>
  <c r="R219" i="17"/>
  <c r="P219" i="17"/>
  <c r="BI216" i="17"/>
  <c r="BH216" i="17"/>
  <c r="BG216" i="17"/>
  <c r="BF216" i="17"/>
  <c r="T216" i="17"/>
  <c r="R216" i="17"/>
  <c r="P216" i="17"/>
  <c r="BI213" i="17"/>
  <c r="BH213" i="17"/>
  <c r="BG213" i="17"/>
  <c r="BF213" i="17"/>
  <c r="T213" i="17"/>
  <c r="R213" i="17"/>
  <c r="P213" i="17"/>
  <c r="BI210" i="17"/>
  <c r="BH210" i="17"/>
  <c r="BG210" i="17"/>
  <c r="BF210" i="17"/>
  <c r="T210" i="17"/>
  <c r="R210" i="17"/>
  <c r="P210" i="17"/>
  <c r="BI207" i="17"/>
  <c r="BH207" i="17"/>
  <c r="BG207" i="17"/>
  <c r="BF207" i="17"/>
  <c r="T207" i="17"/>
  <c r="R207" i="17"/>
  <c r="P207" i="17"/>
  <c r="BI204" i="17"/>
  <c r="BH204" i="17"/>
  <c r="BG204" i="17"/>
  <c r="BF204" i="17"/>
  <c r="T204" i="17"/>
  <c r="R204" i="17"/>
  <c r="P204" i="17"/>
  <c r="BI201" i="17"/>
  <c r="BH201" i="17"/>
  <c r="BG201" i="17"/>
  <c r="BF201" i="17"/>
  <c r="T201" i="17"/>
  <c r="R201" i="17"/>
  <c r="P201" i="17"/>
  <c r="BI198" i="17"/>
  <c r="BH198" i="17"/>
  <c r="BG198" i="17"/>
  <c r="BF198" i="17"/>
  <c r="T198" i="17"/>
  <c r="R198" i="17"/>
  <c r="P198" i="17"/>
  <c r="BI195" i="17"/>
  <c r="BH195" i="17"/>
  <c r="BG195" i="17"/>
  <c r="BF195" i="17"/>
  <c r="T195" i="17"/>
  <c r="R195" i="17"/>
  <c r="P195" i="17"/>
  <c r="BI192" i="17"/>
  <c r="BH192" i="17"/>
  <c r="BG192" i="17"/>
  <c r="BF192" i="17"/>
  <c r="T192" i="17"/>
  <c r="R192" i="17"/>
  <c r="P192" i="17"/>
  <c r="BI189" i="17"/>
  <c r="BH189" i="17"/>
  <c r="BG189" i="17"/>
  <c r="BF189" i="17"/>
  <c r="T189" i="17"/>
  <c r="R189" i="17"/>
  <c r="P189" i="17"/>
  <c r="BI184" i="17"/>
  <c r="BH184" i="17"/>
  <c r="BG184" i="17"/>
  <c r="BF184" i="17"/>
  <c r="T184" i="17"/>
  <c r="R184" i="17"/>
  <c r="P184" i="17"/>
  <c r="BI180" i="17"/>
  <c r="BH180" i="17"/>
  <c r="BG180" i="17"/>
  <c r="BF180" i="17"/>
  <c r="T180" i="17"/>
  <c r="R180" i="17"/>
  <c r="P180" i="17"/>
  <c r="BI177" i="17"/>
  <c r="BH177" i="17"/>
  <c r="BG177" i="17"/>
  <c r="BF177" i="17"/>
  <c r="T177" i="17"/>
  <c r="R177" i="17"/>
  <c r="P177" i="17"/>
  <c r="BI173" i="17"/>
  <c r="BH173" i="17"/>
  <c r="BG173" i="17"/>
  <c r="BF173" i="17"/>
  <c r="T173" i="17"/>
  <c r="R173" i="17"/>
  <c r="P173" i="17"/>
  <c r="BI169" i="17"/>
  <c r="BH169" i="17"/>
  <c r="BG169" i="17"/>
  <c r="BF169" i="17"/>
  <c r="T169" i="17"/>
  <c r="R169" i="17"/>
  <c r="P169" i="17"/>
  <c r="BI165" i="17"/>
  <c r="BH165" i="17"/>
  <c r="BG165" i="17"/>
  <c r="BF165" i="17"/>
  <c r="T165" i="17"/>
  <c r="R165" i="17"/>
  <c r="P165" i="17"/>
  <c r="BI161" i="17"/>
  <c r="BH161" i="17"/>
  <c r="BG161" i="17"/>
  <c r="BF161" i="17"/>
  <c r="T161" i="17"/>
  <c r="R161" i="17"/>
  <c r="P161" i="17"/>
  <c r="BI157" i="17"/>
  <c r="BH157" i="17"/>
  <c r="BG157" i="17"/>
  <c r="BF157" i="17"/>
  <c r="T157" i="17"/>
  <c r="R157" i="17"/>
  <c r="P157" i="17"/>
  <c r="BI153" i="17"/>
  <c r="BH153" i="17"/>
  <c r="BG153" i="17"/>
  <c r="BF153" i="17"/>
  <c r="T153" i="17"/>
  <c r="R153" i="17"/>
  <c r="P153" i="17"/>
  <c r="BI150" i="17"/>
  <c r="BH150" i="17"/>
  <c r="BG150" i="17"/>
  <c r="BF150" i="17"/>
  <c r="T150" i="17"/>
  <c r="R150" i="17"/>
  <c r="P150" i="17"/>
  <c r="BI147" i="17"/>
  <c r="BH147" i="17"/>
  <c r="BG147" i="17"/>
  <c r="BF147" i="17"/>
  <c r="T147" i="17"/>
  <c r="R147" i="17"/>
  <c r="P147" i="17"/>
  <c r="BI144" i="17"/>
  <c r="BH144" i="17"/>
  <c r="BG144" i="17"/>
  <c r="BF144" i="17"/>
  <c r="T144" i="17"/>
  <c r="R144" i="17"/>
  <c r="P144" i="17"/>
  <c r="BI141" i="17"/>
  <c r="BH141" i="17"/>
  <c r="BG141" i="17"/>
  <c r="BF141" i="17"/>
  <c r="T141" i="17"/>
  <c r="R141" i="17"/>
  <c r="P141" i="17"/>
  <c r="BI138" i="17"/>
  <c r="BH138" i="17"/>
  <c r="BG138" i="17"/>
  <c r="BF138" i="17"/>
  <c r="T138" i="17"/>
  <c r="R138" i="17"/>
  <c r="P138" i="17"/>
  <c r="BI134" i="17"/>
  <c r="BH134" i="17"/>
  <c r="BG134" i="17"/>
  <c r="BF134" i="17"/>
  <c r="T134" i="17"/>
  <c r="R134" i="17"/>
  <c r="P134" i="17"/>
  <c r="BI130" i="17"/>
  <c r="BH130" i="17"/>
  <c r="BG130" i="17"/>
  <c r="BF130" i="17"/>
  <c r="T130" i="17"/>
  <c r="R130" i="17"/>
  <c r="P130" i="17"/>
  <c r="J124" i="17"/>
  <c r="F123" i="17"/>
  <c r="F121" i="17"/>
  <c r="E119" i="17"/>
  <c r="J94" i="17"/>
  <c r="F93" i="17"/>
  <c r="F91" i="17"/>
  <c r="E89" i="17"/>
  <c r="J23" i="17"/>
  <c r="E23" i="17"/>
  <c r="J123" i="17"/>
  <c r="J22" i="17"/>
  <c r="J20" i="17"/>
  <c r="E20" i="17"/>
  <c r="F124" i="17" s="1"/>
  <c r="J19" i="17"/>
  <c r="J14" i="17"/>
  <c r="J121" i="17" s="1"/>
  <c r="E7" i="17"/>
  <c r="E85" i="17"/>
  <c r="J39" i="16"/>
  <c r="J38" i="16"/>
  <c r="AY110" i="1"/>
  <c r="J37" i="16"/>
  <c r="AX110" i="1" s="1"/>
  <c r="BI311" i="16"/>
  <c r="BH311" i="16"/>
  <c r="BG311" i="16"/>
  <c r="BF311" i="16"/>
  <c r="T311" i="16"/>
  <c r="R311" i="16"/>
  <c r="P311" i="16"/>
  <c r="BI310" i="16"/>
  <c r="BH310" i="16"/>
  <c r="BG310" i="16"/>
  <c r="BF310" i="16"/>
  <c r="T310" i="16"/>
  <c r="R310" i="16"/>
  <c r="P310" i="16"/>
  <c r="BI309" i="16"/>
  <c r="BH309" i="16"/>
  <c r="BG309" i="16"/>
  <c r="BF309" i="16"/>
  <c r="T309" i="16"/>
  <c r="R309" i="16"/>
  <c r="P309" i="16"/>
  <c r="BI308" i="16"/>
  <c r="BH308" i="16"/>
  <c r="BG308" i="16"/>
  <c r="BF308" i="16"/>
  <c r="T308" i="16"/>
  <c r="R308" i="16"/>
  <c r="P308" i="16"/>
  <c r="BI304" i="16"/>
  <c r="BH304" i="16"/>
  <c r="BG304" i="16"/>
  <c r="BF304" i="16"/>
  <c r="T304" i="16"/>
  <c r="R304" i="16"/>
  <c r="P304" i="16"/>
  <c r="BI295" i="16"/>
  <c r="BH295" i="16"/>
  <c r="BG295" i="16"/>
  <c r="BF295" i="16"/>
  <c r="T295" i="16"/>
  <c r="R295" i="16"/>
  <c r="P295" i="16"/>
  <c r="BI290" i="16"/>
  <c r="BH290" i="16"/>
  <c r="BG290" i="16"/>
  <c r="BF290" i="16"/>
  <c r="T290" i="16"/>
  <c r="R290" i="16"/>
  <c r="P290" i="16"/>
  <c r="BI285" i="16"/>
  <c r="BH285" i="16"/>
  <c r="BG285" i="16"/>
  <c r="BF285" i="16"/>
  <c r="T285" i="16"/>
  <c r="R285" i="16"/>
  <c r="P285" i="16"/>
  <c r="BI280" i="16"/>
  <c r="BH280" i="16"/>
  <c r="BG280" i="16"/>
  <c r="BF280" i="16"/>
  <c r="T280" i="16"/>
  <c r="R280" i="16"/>
  <c r="P280" i="16"/>
  <c r="BI275" i="16"/>
  <c r="BH275" i="16"/>
  <c r="BG275" i="16"/>
  <c r="BF275" i="16"/>
  <c r="T275" i="16"/>
  <c r="R275" i="16"/>
  <c r="P275" i="16"/>
  <c r="BI270" i="16"/>
  <c r="BH270" i="16"/>
  <c r="BG270" i="16"/>
  <c r="BF270" i="16"/>
  <c r="T270" i="16"/>
  <c r="R270" i="16"/>
  <c r="P270" i="16"/>
  <c r="BI265" i="16"/>
  <c r="BH265" i="16"/>
  <c r="BG265" i="16"/>
  <c r="BF265" i="16"/>
  <c r="T265" i="16"/>
  <c r="R265" i="16"/>
  <c r="P265" i="16"/>
  <c r="BI260" i="16"/>
  <c r="BH260" i="16"/>
  <c r="BG260" i="16"/>
  <c r="BF260" i="16"/>
  <c r="T260" i="16"/>
  <c r="R260" i="16"/>
  <c r="P260" i="16"/>
  <c r="BI255" i="16"/>
  <c r="BH255" i="16"/>
  <c r="BG255" i="16"/>
  <c r="BF255" i="16"/>
  <c r="T255" i="16"/>
  <c r="R255" i="16"/>
  <c r="P255" i="16"/>
  <c r="BI250" i="16"/>
  <c r="BH250" i="16"/>
  <c r="BG250" i="16"/>
  <c r="BF250" i="16"/>
  <c r="T250" i="16"/>
  <c r="R250" i="16"/>
  <c r="P250" i="16"/>
  <c r="BI245" i="16"/>
  <c r="BH245" i="16"/>
  <c r="BG245" i="16"/>
  <c r="BF245" i="16"/>
  <c r="T245" i="16"/>
  <c r="R245" i="16"/>
  <c r="P245" i="16"/>
  <c r="BI240" i="16"/>
  <c r="BH240" i="16"/>
  <c r="BG240" i="16"/>
  <c r="BF240" i="16"/>
  <c r="T240" i="16"/>
  <c r="R240" i="16"/>
  <c r="P240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0" i="16"/>
  <c r="BH230" i="16"/>
  <c r="BG230" i="16"/>
  <c r="BF230" i="16"/>
  <c r="T230" i="16"/>
  <c r="R230" i="16"/>
  <c r="P230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5" i="16"/>
  <c r="BH225" i="16"/>
  <c r="BG225" i="16"/>
  <c r="BF225" i="16"/>
  <c r="T225" i="16"/>
  <c r="R225" i="16"/>
  <c r="P225" i="16"/>
  <c r="BI222" i="16"/>
  <c r="BH222" i="16"/>
  <c r="BG222" i="16"/>
  <c r="BF222" i="16"/>
  <c r="T222" i="16"/>
  <c r="R222" i="16"/>
  <c r="P222" i="16"/>
  <c r="BI219" i="16"/>
  <c r="BH219" i="16"/>
  <c r="BG219" i="16"/>
  <c r="BF219" i="16"/>
  <c r="T219" i="16"/>
  <c r="R219" i="16"/>
  <c r="P219" i="16"/>
  <c r="BI216" i="16"/>
  <c r="BH216" i="16"/>
  <c r="BG216" i="16"/>
  <c r="BF216" i="16"/>
  <c r="T216" i="16"/>
  <c r="R216" i="16"/>
  <c r="P216" i="16"/>
  <c r="BI213" i="16"/>
  <c r="BH213" i="16"/>
  <c r="BG213" i="16"/>
  <c r="BF213" i="16"/>
  <c r="T213" i="16"/>
  <c r="R213" i="16"/>
  <c r="P213" i="16"/>
  <c r="BI210" i="16"/>
  <c r="BH210" i="16"/>
  <c r="BG210" i="16"/>
  <c r="BF210" i="16"/>
  <c r="T210" i="16"/>
  <c r="R210" i="16"/>
  <c r="P210" i="16"/>
  <c r="BI206" i="16"/>
  <c r="BH206" i="16"/>
  <c r="BG206" i="16"/>
  <c r="BF206" i="16"/>
  <c r="T206" i="16"/>
  <c r="R206" i="16"/>
  <c r="P206" i="16"/>
  <c r="BI202" i="16"/>
  <c r="BH202" i="16"/>
  <c r="BG202" i="16"/>
  <c r="BF202" i="16"/>
  <c r="T202" i="16"/>
  <c r="R202" i="16"/>
  <c r="P202" i="16"/>
  <c r="BI198" i="16"/>
  <c r="BH198" i="16"/>
  <c r="BG198" i="16"/>
  <c r="BF198" i="16"/>
  <c r="T198" i="16"/>
  <c r="R198" i="16"/>
  <c r="P198" i="16"/>
  <c r="BI193" i="16"/>
  <c r="BH193" i="16"/>
  <c r="BG193" i="16"/>
  <c r="BF193" i="16"/>
  <c r="T193" i="16"/>
  <c r="R193" i="16"/>
  <c r="P193" i="16"/>
  <c r="BI188" i="16"/>
  <c r="BH188" i="16"/>
  <c r="BG188" i="16"/>
  <c r="BF188" i="16"/>
  <c r="T188" i="16"/>
  <c r="R188" i="16"/>
  <c r="P188" i="16"/>
  <c r="BI183" i="16"/>
  <c r="BH183" i="16"/>
  <c r="BG183" i="16"/>
  <c r="BF183" i="16"/>
  <c r="T183" i="16"/>
  <c r="R183" i="16"/>
  <c r="P183" i="16"/>
  <c r="BI178" i="16"/>
  <c r="BH178" i="16"/>
  <c r="BG178" i="16"/>
  <c r="BF178" i="16"/>
  <c r="T178" i="16"/>
  <c r="R178" i="16"/>
  <c r="P178" i="16"/>
  <c r="BI172" i="16"/>
  <c r="BH172" i="16"/>
  <c r="BG172" i="16"/>
  <c r="BF172" i="16"/>
  <c r="T172" i="16"/>
  <c r="R172" i="16"/>
  <c r="P172" i="16"/>
  <c r="BI166" i="16"/>
  <c r="BH166" i="16"/>
  <c r="BG166" i="16"/>
  <c r="BF166" i="16"/>
  <c r="T166" i="16"/>
  <c r="R166" i="16"/>
  <c r="P166" i="16"/>
  <c r="BI160" i="16"/>
  <c r="BH160" i="16"/>
  <c r="BG160" i="16"/>
  <c r="BF160" i="16"/>
  <c r="T160" i="16"/>
  <c r="R160" i="16"/>
  <c r="P160" i="16"/>
  <c r="BI154" i="16"/>
  <c r="BH154" i="16"/>
  <c r="BG154" i="16"/>
  <c r="BF154" i="16"/>
  <c r="T154" i="16"/>
  <c r="R154" i="16"/>
  <c r="P154" i="16"/>
  <c r="BI148" i="16"/>
  <c r="BH148" i="16"/>
  <c r="BG148" i="16"/>
  <c r="BF148" i="16"/>
  <c r="T148" i="16"/>
  <c r="R148" i="16"/>
  <c r="P148" i="16"/>
  <c r="BI142" i="16"/>
  <c r="BH142" i="16"/>
  <c r="BG142" i="16"/>
  <c r="BF142" i="16"/>
  <c r="T142" i="16"/>
  <c r="R142" i="16"/>
  <c r="P142" i="16"/>
  <c r="BI134" i="16"/>
  <c r="BH134" i="16"/>
  <c r="BG134" i="16"/>
  <c r="BF134" i="16"/>
  <c r="T134" i="16"/>
  <c r="R134" i="16"/>
  <c r="P134" i="16"/>
  <c r="BI126" i="16"/>
  <c r="BH126" i="16"/>
  <c r="BG126" i="16"/>
  <c r="BF126" i="16"/>
  <c r="T126" i="16"/>
  <c r="R126" i="16"/>
  <c r="P126" i="16"/>
  <c r="J120" i="16"/>
  <c r="F119" i="16"/>
  <c r="F117" i="16"/>
  <c r="E115" i="16"/>
  <c r="J94" i="16"/>
  <c r="F93" i="16"/>
  <c r="F91" i="16"/>
  <c r="E89" i="16"/>
  <c r="J23" i="16"/>
  <c r="E23" i="16"/>
  <c r="J93" i="16"/>
  <c r="J22" i="16"/>
  <c r="J20" i="16"/>
  <c r="E20" i="16"/>
  <c r="F120" i="16" s="1"/>
  <c r="J19" i="16"/>
  <c r="J14" i="16"/>
  <c r="J117" i="16"/>
  <c r="E7" i="16"/>
  <c r="E111" i="16" s="1"/>
  <c r="J39" i="15"/>
  <c r="J38" i="15"/>
  <c r="AY109" i="1"/>
  <c r="J37" i="15"/>
  <c r="AX109" i="1"/>
  <c r="BI646" i="15"/>
  <c r="BH646" i="15"/>
  <c r="BG646" i="15"/>
  <c r="BF646" i="15"/>
  <c r="T646" i="15"/>
  <c r="R646" i="15"/>
  <c r="P646" i="15"/>
  <c r="BI645" i="15"/>
  <c r="BH645" i="15"/>
  <c r="BG645" i="15"/>
  <c r="BF645" i="15"/>
  <c r="T645" i="15"/>
  <c r="R645" i="15"/>
  <c r="P645" i="15"/>
  <c r="BI639" i="15"/>
  <c r="BH639" i="15"/>
  <c r="BG639" i="15"/>
  <c r="BF639" i="15"/>
  <c r="T639" i="15"/>
  <c r="R639" i="15"/>
  <c r="P639" i="15"/>
  <c r="BI633" i="15"/>
  <c r="BH633" i="15"/>
  <c r="BG633" i="15"/>
  <c r="BF633" i="15"/>
  <c r="T633" i="15"/>
  <c r="R633" i="15"/>
  <c r="P633" i="15"/>
  <c r="BI627" i="15"/>
  <c r="BH627" i="15"/>
  <c r="BG627" i="15"/>
  <c r="BF627" i="15"/>
  <c r="T627" i="15"/>
  <c r="R627" i="15"/>
  <c r="P627" i="15"/>
  <c r="BI621" i="15"/>
  <c r="BH621" i="15"/>
  <c r="BG621" i="15"/>
  <c r="BF621" i="15"/>
  <c r="T621" i="15"/>
  <c r="R621" i="15"/>
  <c r="P621" i="15"/>
  <c r="BI615" i="15"/>
  <c r="BH615" i="15"/>
  <c r="BG615" i="15"/>
  <c r="BF615" i="15"/>
  <c r="T615" i="15"/>
  <c r="R615" i="15"/>
  <c r="P615" i="15"/>
  <c r="BI609" i="15"/>
  <c r="BH609" i="15"/>
  <c r="BG609" i="15"/>
  <c r="BF609" i="15"/>
  <c r="T609" i="15"/>
  <c r="R609" i="15"/>
  <c r="P609" i="15"/>
  <c r="BI603" i="15"/>
  <c r="BH603" i="15"/>
  <c r="BG603" i="15"/>
  <c r="BF603" i="15"/>
  <c r="T603" i="15"/>
  <c r="R603" i="15"/>
  <c r="P603" i="15"/>
  <c r="BI597" i="15"/>
  <c r="BH597" i="15"/>
  <c r="BG597" i="15"/>
  <c r="BF597" i="15"/>
  <c r="T597" i="15"/>
  <c r="R597" i="15"/>
  <c r="P597" i="15"/>
  <c r="BI591" i="15"/>
  <c r="BH591" i="15"/>
  <c r="BG591" i="15"/>
  <c r="BF591" i="15"/>
  <c r="T591" i="15"/>
  <c r="R591" i="15"/>
  <c r="P591" i="15"/>
  <c r="BI585" i="15"/>
  <c r="BH585" i="15"/>
  <c r="BG585" i="15"/>
  <c r="BF585" i="15"/>
  <c r="T585" i="15"/>
  <c r="R585" i="15"/>
  <c r="P585" i="15"/>
  <c r="BI579" i="15"/>
  <c r="BH579" i="15"/>
  <c r="BG579" i="15"/>
  <c r="BF579" i="15"/>
  <c r="T579" i="15"/>
  <c r="R579" i="15"/>
  <c r="P579" i="15"/>
  <c r="BI573" i="15"/>
  <c r="BH573" i="15"/>
  <c r="BG573" i="15"/>
  <c r="BF573" i="15"/>
  <c r="T573" i="15"/>
  <c r="R573" i="15"/>
  <c r="P573" i="15"/>
  <c r="BI572" i="15"/>
  <c r="BH572" i="15"/>
  <c r="BG572" i="15"/>
  <c r="BF572" i="15"/>
  <c r="T572" i="15"/>
  <c r="R572" i="15"/>
  <c r="P572" i="15"/>
  <c r="BI566" i="15"/>
  <c r="BH566" i="15"/>
  <c r="BG566" i="15"/>
  <c r="BF566" i="15"/>
  <c r="T566" i="15"/>
  <c r="R566" i="15"/>
  <c r="P566" i="15"/>
  <c r="BI560" i="15"/>
  <c r="BH560" i="15"/>
  <c r="BG560" i="15"/>
  <c r="BF560" i="15"/>
  <c r="T560" i="15"/>
  <c r="R560" i="15"/>
  <c r="P560" i="15"/>
  <c r="BI559" i="15"/>
  <c r="BH559" i="15"/>
  <c r="BG559" i="15"/>
  <c r="BF559" i="15"/>
  <c r="T559" i="15"/>
  <c r="R559" i="15"/>
  <c r="P559" i="15"/>
  <c r="BI553" i="15"/>
  <c r="BH553" i="15"/>
  <c r="BG553" i="15"/>
  <c r="BF553" i="15"/>
  <c r="T553" i="15"/>
  <c r="R553" i="15"/>
  <c r="P553" i="15"/>
  <c r="BI547" i="15"/>
  <c r="BH547" i="15"/>
  <c r="BG547" i="15"/>
  <c r="BF547" i="15"/>
  <c r="T547" i="15"/>
  <c r="R547" i="15"/>
  <c r="P547" i="15"/>
  <c r="BI541" i="15"/>
  <c r="BH541" i="15"/>
  <c r="BG541" i="15"/>
  <c r="BF541" i="15"/>
  <c r="T541" i="15"/>
  <c r="R541" i="15"/>
  <c r="P541" i="15"/>
  <c r="BI535" i="15"/>
  <c r="BH535" i="15"/>
  <c r="BG535" i="15"/>
  <c r="BF535" i="15"/>
  <c r="T535" i="15"/>
  <c r="R535" i="15"/>
  <c r="P535" i="15"/>
  <c r="BI529" i="15"/>
  <c r="BH529" i="15"/>
  <c r="BG529" i="15"/>
  <c r="BF529" i="15"/>
  <c r="T529" i="15"/>
  <c r="R529" i="15"/>
  <c r="P529" i="15"/>
  <c r="BI528" i="15"/>
  <c r="BH528" i="15"/>
  <c r="BG528" i="15"/>
  <c r="BF528" i="15"/>
  <c r="T528" i="15"/>
  <c r="R528" i="15"/>
  <c r="P528" i="15"/>
  <c r="BI522" i="15"/>
  <c r="BH522" i="15"/>
  <c r="BG522" i="15"/>
  <c r="BF522" i="15"/>
  <c r="T522" i="15"/>
  <c r="R522" i="15"/>
  <c r="P522" i="15"/>
  <c r="BI516" i="15"/>
  <c r="BH516" i="15"/>
  <c r="BG516" i="15"/>
  <c r="BF516" i="15"/>
  <c r="T516" i="15"/>
  <c r="R516" i="15"/>
  <c r="P516" i="15"/>
  <c r="BI510" i="15"/>
  <c r="BH510" i="15"/>
  <c r="BG510" i="15"/>
  <c r="BF510" i="15"/>
  <c r="T510" i="15"/>
  <c r="R510" i="15"/>
  <c r="P510" i="15"/>
  <c r="BI504" i="15"/>
  <c r="BH504" i="15"/>
  <c r="BG504" i="15"/>
  <c r="BF504" i="15"/>
  <c r="T504" i="15"/>
  <c r="R504" i="15"/>
  <c r="P504" i="15"/>
  <c r="BI498" i="15"/>
  <c r="BH498" i="15"/>
  <c r="BG498" i="15"/>
  <c r="BF498" i="15"/>
  <c r="T498" i="15"/>
  <c r="R498" i="15"/>
  <c r="P498" i="15"/>
  <c r="BI497" i="15"/>
  <c r="BH497" i="15"/>
  <c r="BG497" i="15"/>
  <c r="BF497" i="15"/>
  <c r="T497" i="15"/>
  <c r="R497" i="15"/>
  <c r="P497" i="15"/>
  <c r="BI491" i="15"/>
  <c r="BH491" i="15"/>
  <c r="BG491" i="15"/>
  <c r="BF491" i="15"/>
  <c r="T491" i="15"/>
  <c r="R491" i="15"/>
  <c r="P491" i="15"/>
  <c r="BI485" i="15"/>
  <c r="BH485" i="15"/>
  <c r="BG485" i="15"/>
  <c r="BF485" i="15"/>
  <c r="T485" i="15"/>
  <c r="R485" i="15"/>
  <c r="P485" i="15"/>
  <c r="BI484" i="15"/>
  <c r="BH484" i="15"/>
  <c r="BG484" i="15"/>
  <c r="BF484" i="15"/>
  <c r="T484" i="15"/>
  <c r="R484" i="15"/>
  <c r="P484" i="15"/>
  <c r="BI483" i="15"/>
  <c r="BH483" i="15"/>
  <c r="BG483" i="15"/>
  <c r="BF483" i="15"/>
  <c r="T483" i="15"/>
  <c r="R483" i="15"/>
  <c r="P483" i="15"/>
  <c r="BI482" i="15"/>
  <c r="BH482" i="15"/>
  <c r="BG482" i="15"/>
  <c r="BF482" i="15"/>
  <c r="T482" i="15"/>
  <c r="R482" i="15"/>
  <c r="P482" i="15"/>
  <c r="BI481" i="15"/>
  <c r="BH481" i="15"/>
  <c r="BG481" i="15"/>
  <c r="BF481" i="15"/>
  <c r="T481" i="15"/>
  <c r="R481" i="15"/>
  <c r="P481" i="15"/>
  <c r="BI480" i="15"/>
  <c r="BH480" i="15"/>
  <c r="BG480" i="15"/>
  <c r="BF480" i="15"/>
  <c r="T480" i="15"/>
  <c r="R480" i="15"/>
  <c r="P480" i="15"/>
  <c r="BI479" i="15"/>
  <c r="BH479" i="15"/>
  <c r="BG479" i="15"/>
  <c r="BF479" i="15"/>
  <c r="T479" i="15"/>
  <c r="R479" i="15"/>
  <c r="P479" i="15"/>
  <c r="BI478" i="15"/>
  <c r="BH478" i="15"/>
  <c r="BG478" i="15"/>
  <c r="BF478" i="15"/>
  <c r="T478" i="15"/>
  <c r="R478" i="15"/>
  <c r="P478" i="15"/>
  <c r="BI473" i="15"/>
  <c r="BH473" i="15"/>
  <c r="BG473" i="15"/>
  <c r="BF473" i="15"/>
  <c r="T473" i="15"/>
  <c r="R473" i="15"/>
  <c r="P473" i="15"/>
  <c r="BI472" i="15"/>
  <c r="BH472" i="15"/>
  <c r="BG472" i="15"/>
  <c r="BF472" i="15"/>
  <c r="T472" i="15"/>
  <c r="R472" i="15"/>
  <c r="P472" i="15"/>
  <c r="BI471" i="15"/>
  <c r="BH471" i="15"/>
  <c r="BG471" i="15"/>
  <c r="BF471" i="15"/>
  <c r="T471" i="15"/>
  <c r="R471" i="15"/>
  <c r="P471" i="15"/>
  <c r="BI468" i="15"/>
  <c r="BH468" i="15"/>
  <c r="BG468" i="15"/>
  <c r="BF468" i="15"/>
  <c r="T468" i="15"/>
  <c r="R468" i="15"/>
  <c r="P468" i="15"/>
  <c r="BI465" i="15"/>
  <c r="BH465" i="15"/>
  <c r="BG465" i="15"/>
  <c r="BF465" i="15"/>
  <c r="T465" i="15"/>
  <c r="R465" i="15"/>
  <c r="P465" i="15"/>
  <c r="BI462" i="15"/>
  <c r="BH462" i="15"/>
  <c r="BG462" i="15"/>
  <c r="BF462" i="15"/>
  <c r="T462" i="15"/>
  <c r="R462" i="15"/>
  <c r="P462" i="15"/>
  <c r="BI459" i="15"/>
  <c r="BH459" i="15"/>
  <c r="BG459" i="15"/>
  <c r="BF459" i="15"/>
  <c r="T459" i="15"/>
  <c r="R459" i="15"/>
  <c r="P459" i="15"/>
  <c r="BI456" i="15"/>
  <c r="BH456" i="15"/>
  <c r="BG456" i="15"/>
  <c r="BF456" i="15"/>
  <c r="T456" i="15"/>
  <c r="R456" i="15"/>
  <c r="P456" i="15"/>
  <c r="BI453" i="15"/>
  <c r="BH453" i="15"/>
  <c r="BG453" i="15"/>
  <c r="BF453" i="15"/>
  <c r="T453" i="15"/>
  <c r="R453" i="15"/>
  <c r="P453" i="15"/>
  <c r="BI450" i="15"/>
  <c r="BH450" i="15"/>
  <c r="BG450" i="15"/>
  <c r="BF450" i="15"/>
  <c r="T450" i="15"/>
  <c r="R450" i="15"/>
  <c r="P450" i="15"/>
  <c r="BI447" i="15"/>
  <c r="BH447" i="15"/>
  <c r="BG447" i="15"/>
  <c r="BF447" i="15"/>
  <c r="T447" i="15"/>
  <c r="R447" i="15"/>
  <c r="P447" i="15"/>
  <c r="BI444" i="15"/>
  <c r="BH444" i="15"/>
  <c r="BG444" i="15"/>
  <c r="BF444" i="15"/>
  <c r="T444" i="15"/>
  <c r="R444" i="15"/>
  <c r="P444" i="15"/>
  <c r="BI441" i="15"/>
  <c r="BH441" i="15"/>
  <c r="BG441" i="15"/>
  <c r="BF441" i="15"/>
  <c r="T441" i="15"/>
  <c r="R441" i="15"/>
  <c r="P441" i="15"/>
  <c r="BI438" i="15"/>
  <c r="BH438" i="15"/>
  <c r="BG438" i="15"/>
  <c r="BF438" i="15"/>
  <c r="T438" i="15"/>
  <c r="R438" i="15"/>
  <c r="P438" i="15"/>
  <c r="BI435" i="15"/>
  <c r="BH435" i="15"/>
  <c r="BG435" i="15"/>
  <c r="BF435" i="15"/>
  <c r="T435" i="15"/>
  <c r="R435" i="15"/>
  <c r="P435" i="15"/>
  <c r="BI432" i="15"/>
  <c r="BH432" i="15"/>
  <c r="BG432" i="15"/>
  <c r="BF432" i="15"/>
  <c r="T432" i="15"/>
  <c r="R432" i="15"/>
  <c r="P432" i="15"/>
  <c r="BI429" i="15"/>
  <c r="BH429" i="15"/>
  <c r="BG429" i="15"/>
  <c r="BF429" i="15"/>
  <c r="T429" i="15"/>
  <c r="R429" i="15"/>
  <c r="P429" i="15"/>
  <c r="BI426" i="15"/>
  <c r="BH426" i="15"/>
  <c r="BG426" i="15"/>
  <c r="BF426" i="15"/>
  <c r="T426" i="15"/>
  <c r="R426" i="15"/>
  <c r="P426" i="15"/>
  <c r="BI423" i="15"/>
  <c r="BH423" i="15"/>
  <c r="BG423" i="15"/>
  <c r="BF423" i="15"/>
  <c r="T423" i="15"/>
  <c r="R423" i="15"/>
  <c r="P423" i="15"/>
  <c r="BI420" i="15"/>
  <c r="BH420" i="15"/>
  <c r="BG420" i="15"/>
  <c r="BF420" i="15"/>
  <c r="T420" i="15"/>
  <c r="R420" i="15"/>
  <c r="P420" i="15"/>
  <c r="BI417" i="15"/>
  <c r="BH417" i="15"/>
  <c r="BG417" i="15"/>
  <c r="BF417" i="15"/>
  <c r="T417" i="15"/>
  <c r="R417" i="15"/>
  <c r="P417" i="15"/>
  <c r="BI416" i="15"/>
  <c r="BH416" i="15"/>
  <c r="BG416" i="15"/>
  <c r="BF416" i="15"/>
  <c r="T416" i="15"/>
  <c r="R416" i="15"/>
  <c r="P416" i="15"/>
  <c r="BI415" i="15"/>
  <c r="BH415" i="15"/>
  <c r="BG415" i="15"/>
  <c r="BF415" i="15"/>
  <c r="T415" i="15"/>
  <c r="R415" i="15"/>
  <c r="P415" i="15"/>
  <c r="BI414" i="15"/>
  <c r="BH414" i="15"/>
  <c r="BG414" i="15"/>
  <c r="BF414" i="15"/>
  <c r="T414" i="15"/>
  <c r="R414" i="15"/>
  <c r="P414" i="15"/>
  <c r="BI413" i="15"/>
  <c r="BH413" i="15"/>
  <c r="BG413" i="15"/>
  <c r="BF413" i="15"/>
  <c r="T413" i="15"/>
  <c r="R413" i="15"/>
  <c r="P413" i="15"/>
  <c r="BI412" i="15"/>
  <c r="BH412" i="15"/>
  <c r="BG412" i="15"/>
  <c r="BF412" i="15"/>
  <c r="T412" i="15"/>
  <c r="R412" i="15"/>
  <c r="P412" i="15"/>
  <c r="BI411" i="15"/>
  <c r="BH411" i="15"/>
  <c r="BG411" i="15"/>
  <c r="BF411" i="15"/>
  <c r="T411" i="15"/>
  <c r="R411" i="15"/>
  <c r="P411" i="15"/>
  <c r="BI410" i="15"/>
  <c r="BH410" i="15"/>
  <c r="BG410" i="15"/>
  <c r="BF410" i="15"/>
  <c r="T410" i="15"/>
  <c r="R410" i="15"/>
  <c r="P410" i="15"/>
  <c r="BI409" i="15"/>
  <c r="BH409" i="15"/>
  <c r="BG409" i="15"/>
  <c r="BF409" i="15"/>
  <c r="T409" i="15"/>
  <c r="R409" i="15"/>
  <c r="P409" i="15"/>
  <c r="BI408" i="15"/>
  <c r="BH408" i="15"/>
  <c r="BG408" i="15"/>
  <c r="BF408" i="15"/>
  <c r="T408" i="15"/>
  <c r="R408" i="15"/>
  <c r="P408" i="15"/>
  <c r="BI407" i="15"/>
  <c r="BH407" i="15"/>
  <c r="BG407" i="15"/>
  <c r="BF407" i="15"/>
  <c r="T407" i="15"/>
  <c r="R407" i="15"/>
  <c r="P407" i="15"/>
  <c r="BI406" i="15"/>
  <c r="BH406" i="15"/>
  <c r="BG406" i="15"/>
  <c r="BF406" i="15"/>
  <c r="T406" i="15"/>
  <c r="R406" i="15"/>
  <c r="P406" i="15"/>
  <c r="BI405" i="15"/>
  <c r="BH405" i="15"/>
  <c r="BG405" i="15"/>
  <c r="BF405" i="15"/>
  <c r="T405" i="15"/>
  <c r="R405" i="15"/>
  <c r="P405" i="15"/>
  <c r="BI404" i="15"/>
  <c r="BH404" i="15"/>
  <c r="BG404" i="15"/>
  <c r="BF404" i="15"/>
  <c r="T404" i="15"/>
  <c r="R404" i="15"/>
  <c r="P404" i="15"/>
  <c r="BI403" i="15"/>
  <c r="BH403" i="15"/>
  <c r="BG403" i="15"/>
  <c r="BF403" i="15"/>
  <c r="T403" i="15"/>
  <c r="R403" i="15"/>
  <c r="P403" i="15"/>
  <c r="BI402" i="15"/>
  <c r="BH402" i="15"/>
  <c r="BG402" i="15"/>
  <c r="BF402" i="15"/>
  <c r="T402" i="15"/>
  <c r="R402" i="15"/>
  <c r="P402" i="15"/>
  <c r="BI401" i="15"/>
  <c r="BH401" i="15"/>
  <c r="BG401" i="15"/>
  <c r="BF401" i="15"/>
  <c r="T401" i="15"/>
  <c r="R401" i="15"/>
  <c r="P401" i="15"/>
  <c r="BI400" i="15"/>
  <c r="BH400" i="15"/>
  <c r="BG400" i="15"/>
  <c r="BF400" i="15"/>
  <c r="T400" i="15"/>
  <c r="R400" i="15"/>
  <c r="P400" i="15"/>
  <c r="BI399" i="15"/>
  <c r="BH399" i="15"/>
  <c r="BG399" i="15"/>
  <c r="BF399" i="15"/>
  <c r="T399" i="15"/>
  <c r="R399" i="15"/>
  <c r="P399" i="15"/>
  <c r="BI398" i="15"/>
  <c r="BH398" i="15"/>
  <c r="BG398" i="15"/>
  <c r="BF398" i="15"/>
  <c r="T398" i="15"/>
  <c r="R398" i="15"/>
  <c r="P398" i="15"/>
  <c r="BI397" i="15"/>
  <c r="BH397" i="15"/>
  <c r="BG397" i="15"/>
  <c r="BF397" i="15"/>
  <c r="T397" i="15"/>
  <c r="R397" i="15"/>
  <c r="P397" i="15"/>
  <c r="BI396" i="15"/>
  <c r="BH396" i="15"/>
  <c r="BG396" i="15"/>
  <c r="BF396" i="15"/>
  <c r="T396" i="15"/>
  <c r="R396" i="15"/>
  <c r="P396" i="15"/>
  <c r="BI395" i="15"/>
  <c r="BH395" i="15"/>
  <c r="BG395" i="15"/>
  <c r="BF395" i="15"/>
  <c r="T395" i="15"/>
  <c r="R395" i="15"/>
  <c r="P395" i="15"/>
  <c r="BI394" i="15"/>
  <c r="BH394" i="15"/>
  <c r="BG394" i="15"/>
  <c r="BF394" i="15"/>
  <c r="T394" i="15"/>
  <c r="R394" i="15"/>
  <c r="P394" i="15"/>
  <c r="BI390" i="15"/>
  <c r="BH390" i="15"/>
  <c r="BG390" i="15"/>
  <c r="BF390" i="15"/>
  <c r="T390" i="15"/>
  <c r="R390" i="15"/>
  <c r="P390" i="15"/>
  <c r="BI386" i="15"/>
  <c r="BH386" i="15"/>
  <c r="BG386" i="15"/>
  <c r="BF386" i="15"/>
  <c r="T386" i="15"/>
  <c r="R386" i="15"/>
  <c r="P386" i="15"/>
  <c r="BI382" i="15"/>
  <c r="BH382" i="15"/>
  <c r="BG382" i="15"/>
  <c r="BF382" i="15"/>
  <c r="T382" i="15"/>
  <c r="R382" i="15"/>
  <c r="P382" i="15"/>
  <c r="BI378" i="15"/>
  <c r="BH378" i="15"/>
  <c r="BG378" i="15"/>
  <c r="BF378" i="15"/>
  <c r="T378" i="15"/>
  <c r="R378" i="15"/>
  <c r="P378" i="15"/>
  <c r="BI377" i="15"/>
  <c r="BH377" i="15"/>
  <c r="BG377" i="15"/>
  <c r="BF377" i="15"/>
  <c r="T377" i="15"/>
  <c r="R377" i="15"/>
  <c r="P377" i="15"/>
  <c r="BI376" i="15"/>
  <c r="BH376" i="15"/>
  <c r="BG376" i="15"/>
  <c r="BF376" i="15"/>
  <c r="T376" i="15"/>
  <c r="R376" i="15"/>
  <c r="P376" i="15"/>
  <c r="BI375" i="15"/>
  <c r="BH375" i="15"/>
  <c r="BG375" i="15"/>
  <c r="BF375" i="15"/>
  <c r="T375" i="15"/>
  <c r="R375" i="15"/>
  <c r="P375" i="15"/>
  <c r="BI374" i="15"/>
  <c r="BH374" i="15"/>
  <c r="BG374" i="15"/>
  <c r="BF374" i="15"/>
  <c r="T374" i="15"/>
  <c r="R374" i="15"/>
  <c r="P374" i="15"/>
  <c r="BI373" i="15"/>
  <c r="BH373" i="15"/>
  <c r="BG373" i="15"/>
  <c r="BF373" i="15"/>
  <c r="T373" i="15"/>
  <c r="R373" i="15"/>
  <c r="P373" i="15"/>
  <c r="BI372" i="15"/>
  <c r="BH372" i="15"/>
  <c r="BG372" i="15"/>
  <c r="BF372" i="15"/>
  <c r="T372" i="15"/>
  <c r="R372" i="15"/>
  <c r="P372" i="15"/>
  <c r="BI371" i="15"/>
  <c r="BH371" i="15"/>
  <c r="BG371" i="15"/>
  <c r="BF371" i="15"/>
  <c r="T371" i="15"/>
  <c r="R371" i="15"/>
  <c r="P371" i="15"/>
  <c r="BI370" i="15"/>
  <c r="BH370" i="15"/>
  <c r="BG370" i="15"/>
  <c r="BF370" i="15"/>
  <c r="T370" i="15"/>
  <c r="R370" i="15"/>
  <c r="P370" i="15"/>
  <c r="BI369" i="15"/>
  <c r="BH369" i="15"/>
  <c r="BG369" i="15"/>
  <c r="BF369" i="15"/>
  <c r="T369" i="15"/>
  <c r="R369" i="15"/>
  <c r="P369" i="15"/>
  <c r="BI368" i="15"/>
  <c r="BH368" i="15"/>
  <c r="BG368" i="15"/>
  <c r="BF368" i="15"/>
  <c r="T368" i="15"/>
  <c r="R368" i="15"/>
  <c r="P368" i="15"/>
  <c r="BI367" i="15"/>
  <c r="BH367" i="15"/>
  <c r="BG367" i="15"/>
  <c r="BF367" i="15"/>
  <c r="T367" i="15"/>
  <c r="R367" i="15"/>
  <c r="P367" i="15"/>
  <c r="BI366" i="15"/>
  <c r="BH366" i="15"/>
  <c r="BG366" i="15"/>
  <c r="BF366" i="15"/>
  <c r="T366" i="15"/>
  <c r="R366" i="15"/>
  <c r="P366" i="15"/>
  <c r="BI365" i="15"/>
  <c r="BH365" i="15"/>
  <c r="BG365" i="15"/>
  <c r="BF365" i="15"/>
  <c r="T365" i="15"/>
  <c r="R365" i="15"/>
  <c r="P365" i="15"/>
  <c r="BI364" i="15"/>
  <c r="BH364" i="15"/>
  <c r="BG364" i="15"/>
  <c r="BF364" i="15"/>
  <c r="T364" i="15"/>
  <c r="R364" i="15"/>
  <c r="P364" i="15"/>
  <c r="BI363" i="15"/>
  <c r="BH363" i="15"/>
  <c r="BG363" i="15"/>
  <c r="BF363" i="15"/>
  <c r="T363" i="15"/>
  <c r="R363" i="15"/>
  <c r="P363" i="15"/>
  <c r="BI362" i="15"/>
  <c r="BH362" i="15"/>
  <c r="BG362" i="15"/>
  <c r="BF362" i="15"/>
  <c r="T362" i="15"/>
  <c r="R362" i="15"/>
  <c r="P362" i="15"/>
  <c r="BI361" i="15"/>
  <c r="BH361" i="15"/>
  <c r="BG361" i="15"/>
  <c r="BF361" i="15"/>
  <c r="T361" i="15"/>
  <c r="R361" i="15"/>
  <c r="P361" i="15"/>
  <c r="BI360" i="15"/>
  <c r="BH360" i="15"/>
  <c r="BG360" i="15"/>
  <c r="BF360" i="15"/>
  <c r="T360" i="15"/>
  <c r="R360" i="15"/>
  <c r="P360" i="15"/>
  <c r="BI359" i="15"/>
  <c r="BH359" i="15"/>
  <c r="BG359" i="15"/>
  <c r="BF359" i="15"/>
  <c r="T359" i="15"/>
  <c r="R359" i="15"/>
  <c r="P359" i="15"/>
  <c r="BI358" i="15"/>
  <c r="BH358" i="15"/>
  <c r="BG358" i="15"/>
  <c r="BF358" i="15"/>
  <c r="T358" i="15"/>
  <c r="R358" i="15"/>
  <c r="P358" i="15"/>
  <c r="BI357" i="15"/>
  <c r="BH357" i="15"/>
  <c r="BG357" i="15"/>
  <c r="BF357" i="15"/>
  <c r="T357" i="15"/>
  <c r="R357" i="15"/>
  <c r="P357" i="15"/>
  <c r="BI356" i="15"/>
  <c r="BH356" i="15"/>
  <c r="BG356" i="15"/>
  <c r="BF356" i="15"/>
  <c r="T356" i="15"/>
  <c r="R356" i="15"/>
  <c r="P356" i="15"/>
  <c r="BI355" i="15"/>
  <c r="BH355" i="15"/>
  <c r="BG355" i="15"/>
  <c r="BF355" i="15"/>
  <c r="T355" i="15"/>
  <c r="R355" i="15"/>
  <c r="P355" i="15"/>
  <c r="BI354" i="15"/>
  <c r="BH354" i="15"/>
  <c r="BG354" i="15"/>
  <c r="BF354" i="15"/>
  <c r="T354" i="15"/>
  <c r="R354" i="15"/>
  <c r="P354" i="15"/>
  <c r="BI353" i="15"/>
  <c r="BH353" i="15"/>
  <c r="BG353" i="15"/>
  <c r="BF353" i="15"/>
  <c r="T353" i="15"/>
  <c r="R353" i="15"/>
  <c r="P353" i="15"/>
  <c r="BI352" i="15"/>
  <c r="BH352" i="15"/>
  <c r="BG352" i="15"/>
  <c r="BF352" i="15"/>
  <c r="T352" i="15"/>
  <c r="R352" i="15"/>
  <c r="P352" i="15"/>
  <c r="BI351" i="15"/>
  <c r="BH351" i="15"/>
  <c r="BG351" i="15"/>
  <c r="BF351" i="15"/>
  <c r="T351" i="15"/>
  <c r="R351" i="15"/>
  <c r="P351" i="15"/>
  <c r="BI350" i="15"/>
  <c r="BH350" i="15"/>
  <c r="BG350" i="15"/>
  <c r="BF350" i="15"/>
  <c r="T350" i="15"/>
  <c r="R350" i="15"/>
  <c r="P350" i="15"/>
  <c r="BI349" i="15"/>
  <c r="BH349" i="15"/>
  <c r="BG349" i="15"/>
  <c r="BF349" i="15"/>
  <c r="T349" i="15"/>
  <c r="R349" i="15"/>
  <c r="P349" i="15"/>
  <c r="BI348" i="15"/>
  <c r="BH348" i="15"/>
  <c r="BG348" i="15"/>
  <c r="BF348" i="15"/>
  <c r="T348" i="15"/>
  <c r="R348" i="15"/>
  <c r="P348" i="15"/>
  <c r="BI347" i="15"/>
  <c r="BH347" i="15"/>
  <c r="BG347" i="15"/>
  <c r="BF347" i="15"/>
  <c r="T347" i="15"/>
  <c r="R347" i="15"/>
  <c r="P347" i="15"/>
  <c r="BI346" i="15"/>
  <c r="BH346" i="15"/>
  <c r="BG346" i="15"/>
  <c r="BF346" i="15"/>
  <c r="T346" i="15"/>
  <c r="R346" i="15"/>
  <c r="P346" i="15"/>
  <c r="BI345" i="15"/>
  <c r="BH345" i="15"/>
  <c r="BG345" i="15"/>
  <c r="BF345" i="15"/>
  <c r="T345" i="15"/>
  <c r="R345" i="15"/>
  <c r="P345" i="15"/>
  <c r="BI344" i="15"/>
  <c r="BH344" i="15"/>
  <c r="BG344" i="15"/>
  <c r="BF344" i="15"/>
  <c r="T344" i="15"/>
  <c r="R344" i="15"/>
  <c r="P344" i="15"/>
  <c r="BI343" i="15"/>
  <c r="BH343" i="15"/>
  <c r="BG343" i="15"/>
  <c r="BF343" i="15"/>
  <c r="T343" i="15"/>
  <c r="R343" i="15"/>
  <c r="P343" i="15"/>
  <c r="BI340" i="15"/>
  <c r="BH340" i="15"/>
  <c r="BG340" i="15"/>
  <c r="BF340" i="15"/>
  <c r="T340" i="15"/>
  <c r="R340" i="15"/>
  <c r="P340" i="15"/>
  <c r="BI339" i="15"/>
  <c r="BH339" i="15"/>
  <c r="BG339" i="15"/>
  <c r="BF339" i="15"/>
  <c r="T339" i="15"/>
  <c r="R339" i="15"/>
  <c r="P339" i="15"/>
  <c r="BI338" i="15"/>
  <c r="BH338" i="15"/>
  <c r="BG338" i="15"/>
  <c r="BF338" i="15"/>
  <c r="T338" i="15"/>
  <c r="R338" i="15"/>
  <c r="P338" i="15"/>
  <c r="BI337" i="15"/>
  <c r="BH337" i="15"/>
  <c r="BG337" i="15"/>
  <c r="BF337" i="15"/>
  <c r="T337" i="15"/>
  <c r="R337" i="15"/>
  <c r="P337" i="15"/>
  <c r="BI334" i="15"/>
  <c r="BH334" i="15"/>
  <c r="BG334" i="15"/>
  <c r="BF334" i="15"/>
  <c r="T334" i="15"/>
  <c r="R334" i="15"/>
  <c r="P334" i="15"/>
  <c r="BI331" i="15"/>
  <c r="BH331" i="15"/>
  <c r="BG331" i="15"/>
  <c r="BF331" i="15"/>
  <c r="T331" i="15"/>
  <c r="R331" i="15"/>
  <c r="P331" i="15"/>
  <c r="BI330" i="15"/>
  <c r="BH330" i="15"/>
  <c r="BG330" i="15"/>
  <c r="BF330" i="15"/>
  <c r="T330" i="15"/>
  <c r="R330" i="15"/>
  <c r="P330" i="15"/>
  <c r="BI327" i="15"/>
  <c r="BH327" i="15"/>
  <c r="BG327" i="15"/>
  <c r="BF327" i="15"/>
  <c r="T327" i="15"/>
  <c r="R327" i="15"/>
  <c r="P327" i="15"/>
  <c r="BI324" i="15"/>
  <c r="BH324" i="15"/>
  <c r="BG324" i="15"/>
  <c r="BF324" i="15"/>
  <c r="T324" i="15"/>
  <c r="R324" i="15"/>
  <c r="P324" i="15"/>
  <c r="BI323" i="15"/>
  <c r="BH323" i="15"/>
  <c r="BG323" i="15"/>
  <c r="BF323" i="15"/>
  <c r="T323" i="15"/>
  <c r="R323" i="15"/>
  <c r="P323" i="15"/>
  <c r="BI322" i="15"/>
  <c r="BH322" i="15"/>
  <c r="BG322" i="15"/>
  <c r="BF322" i="15"/>
  <c r="T322" i="15"/>
  <c r="R322" i="15"/>
  <c r="P322" i="15"/>
  <c r="BI320" i="15"/>
  <c r="BH320" i="15"/>
  <c r="BG320" i="15"/>
  <c r="BF320" i="15"/>
  <c r="T320" i="15"/>
  <c r="R320" i="15"/>
  <c r="P320" i="15"/>
  <c r="BI319" i="15"/>
  <c r="BH319" i="15"/>
  <c r="BG319" i="15"/>
  <c r="BF319" i="15"/>
  <c r="T319" i="15"/>
  <c r="R319" i="15"/>
  <c r="P319" i="15"/>
  <c r="BI318" i="15"/>
  <c r="BH318" i="15"/>
  <c r="BG318" i="15"/>
  <c r="BF318" i="15"/>
  <c r="T318" i="15"/>
  <c r="R318" i="15"/>
  <c r="P318" i="15"/>
  <c r="BI317" i="15"/>
  <c r="BH317" i="15"/>
  <c r="BG317" i="15"/>
  <c r="BF317" i="15"/>
  <c r="T317" i="15"/>
  <c r="R317" i="15"/>
  <c r="P317" i="15"/>
  <c r="BI314" i="15"/>
  <c r="BH314" i="15"/>
  <c r="BG314" i="15"/>
  <c r="BF314" i="15"/>
  <c r="T314" i="15"/>
  <c r="R314" i="15"/>
  <c r="P314" i="15"/>
  <c r="BI313" i="15"/>
  <c r="BH313" i="15"/>
  <c r="BG313" i="15"/>
  <c r="BF313" i="15"/>
  <c r="T313" i="15"/>
  <c r="R313" i="15"/>
  <c r="P313" i="15"/>
  <c r="BI312" i="15"/>
  <c r="BH312" i="15"/>
  <c r="BG312" i="15"/>
  <c r="BF312" i="15"/>
  <c r="T312" i="15"/>
  <c r="R312" i="15"/>
  <c r="P312" i="15"/>
  <c r="BI311" i="15"/>
  <c r="BH311" i="15"/>
  <c r="BG311" i="15"/>
  <c r="BF311" i="15"/>
  <c r="T311" i="15"/>
  <c r="R311" i="15"/>
  <c r="P311" i="15"/>
  <c r="BI310" i="15"/>
  <c r="BH310" i="15"/>
  <c r="BG310" i="15"/>
  <c r="BF310" i="15"/>
  <c r="T310" i="15"/>
  <c r="R310" i="15"/>
  <c r="P310" i="15"/>
  <c r="BI309" i="15"/>
  <c r="BH309" i="15"/>
  <c r="BG309" i="15"/>
  <c r="BF309" i="15"/>
  <c r="T309" i="15"/>
  <c r="R309" i="15"/>
  <c r="P309" i="15"/>
  <c r="BI308" i="15"/>
  <c r="BH308" i="15"/>
  <c r="BG308" i="15"/>
  <c r="BF308" i="15"/>
  <c r="T308" i="15"/>
  <c r="R308" i="15"/>
  <c r="P308" i="15"/>
  <c r="BI307" i="15"/>
  <c r="BH307" i="15"/>
  <c r="BG307" i="15"/>
  <c r="BF307" i="15"/>
  <c r="T307" i="15"/>
  <c r="R307" i="15"/>
  <c r="P307" i="15"/>
  <c r="BI306" i="15"/>
  <c r="BH306" i="15"/>
  <c r="BG306" i="15"/>
  <c r="BF306" i="15"/>
  <c r="T306" i="15"/>
  <c r="R306" i="15"/>
  <c r="P306" i="15"/>
  <c r="BI305" i="15"/>
  <c r="BH305" i="15"/>
  <c r="BG305" i="15"/>
  <c r="BF305" i="15"/>
  <c r="T305" i="15"/>
  <c r="R305" i="15"/>
  <c r="P305" i="15"/>
  <c r="BI304" i="15"/>
  <c r="BH304" i="15"/>
  <c r="BG304" i="15"/>
  <c r="BF304" i="15"/>
  <c r="T304" i="15"/>
  <c r="R304" i="15"/>
  <c r="P304" i="15"/>
  <c r="BI303" i="15"/>
  <c r="BH303" i="15"/>
  <c r="BG303" i="15"/>
  <c r="BF303" i="15"/>
  <c r="T303" i="15"/>
  <c r="R303" i="15"/>
  <c r="P303" i="15"/>
  <c r="BI302" i="15"/>
  <c r="BH302" i="15"/>
  <c r="BG302" i="15"/>
  <c r="BF302" i="15"/>
  <c r="T302" i="15"/>
  <c r="R302" i="15"/>
  <c r="P302" i="15"/>
  <c r="BI301" i="15"/>
  <c r="BH301" i="15"/>
  <c r="BG301" i="15"/>
  <c r="BF301" i="15"/>
  <c r="T301" i="15"/>
  <c r="R301" i="15"/>
  <c r="P301" i="15"/>
  <c r="BI300" i="15"/>
  <c r="BH300" i="15"/>
  <c r="BG300" i="15"/>
  <c r="BF300" i="15"/>
  <c r="T300" i="15"/>
  <c r="R300" i="15"/>
  <c r="P300" i="15"/>
  <c r="BI299" i="15"/>
  <c r="BH299" i="15"/>
  <c r="BG299" i="15"/>
  <c r="BF299" i="15"/>
  <c r="T299" i="15"/>
  <c r="R299" i="15"/>
  <c r="P299" i="15"/>
  <c r="BI298" i="15"/>
  <c r="BH298" i="15"/>
  <c r="BG298" i="15"/>
  <c r="BF298" i="15"/>
  <c r="T298" i="15"/>
  <c r="R298" i="15"/>
  <c r="P298" i="15"/>
  <c r="BI297" i="15"/>
  <c r="BH297" i="15"/>
  <c r="BG297" i="15"/>
  <c r="BF297" i="15"/>
  <c r="T297" i="15"/>
  <c r="R297" i="15"/>
  <c r="P297" i="15"/>
  <c r="BI296" i="15"/>
  <c r="BH296" i="15"/>
  <c r="BG296" i="15"/>
  <c r="BF296" i="15"/>
  <c r="T296" i="15"/>
  <c r="R296" i="15"/>
  <c r="P296" i="15"/>
  <c r="BI295" i="15"/>
  <c r="BH295" i="15"/>
  <c r="BG295" i="15"/>
  <c r="BF295" i="15"/>
  <c r="T295" i="15"/>
  <c r="R295" i="15"/>
  <c r="P295" i="15"/>
  <c r="BI294" i="15"/>
  <c r="BH294" i="15"/>
  <c r="BG294" i="15"/>
  <c r="BF294" i="15"/>
  <c r="T294" i="15"/>
  <c r="R294" i="15"/>
  <c r="P294" i="15"/>
  <c r="BI287" i="15"/>
  <c r="BH287" i="15"/>
  <c r="BG287" i="15"/>
  <c r="BF287" i="15"/>
  <c r="T287" i="15"/>
  <c r="R287" i="15"/>
  <c r="P287" i="15"/>
  <c r="BI280" i="15"/>
  <c r="BH280" i="15"/>
  <c r="BG280" i="15"/>
  <c r="BF280" i="15"/>
  <c r="T280" i="15"/>
  <c r="R280" i="15"/>
  <c r="P280" i="15"/>
  <c r="BI279" i="15"/>
  <c r="BH279" i="15"/>
  <c r="BG279" i="15"/>
  <c r="BF279" i="15"/>
  <c r="T279" i="15"/>
  <c r="R279" i="15"/>
  <c r="P279" i="15"/>
  <c r="BI272" i="15"/>
  <c r="BH272" i="15"/>
  <c r="BG272" i="15"/>
  <c r="BF272" i="15"/>
  <c r="T272" i="15"/>
  <c r="R272" i="15"/>
  <c r="P272" i="15"/>
  <c r="BI265" i="15"/>
  <c r="BH265" i="15"/>
  <c r="BG265" i="15"/>
  <c r="BF265" i="15"/>
  <c r="T265" i="15"/>
  <c r="R265" i="15"/>
  <c r="P265" i="15"/>
  <c r="BI258" i="15"/>
  <c r="BH258" i="15"/>
  <c r="BG258" i="15"/>
  <c r="BF258" i="15"/>
  <c r="T258" i="15"/>
  <c r="R258" i="15"/>
  <c r="P258" i="15"/>
  <c r="BI257" i="15"/>
  <c r="BH257" i="15"/>
  <c r="BG257" i="15"/>
  <c r="BF257" i="15"/>
  <c r="T257" i="15"/>
  <c r="R257" i="15"/>
  <c r="P257" i="15"/>
  <c r="BI256" i="15"/>
  <c r="BH256" i="15"/>
  <c r="BG256" i="15"/>
  <c r="BF256" i="15"/>
  <c r="T256" i="15"/>
  <c r="R256" i="15"/>
  <c r="P256" i="15"/>
  <c r="BI251" i="15"/>
  <c r="BH251" i="15"/>
  <c r="BG251" i="15"/>
  <c r="BF251" i="15"/>
  <c r="T251" i="15"/>
  <c r="R251" i="15"/>
  <c r="P251" i="15"/>
  <c r="BI250" i="15"/>
  <c r="BH250" i="15"/>
  <c r="BG250" i="15"/>
  <c r="BF250" i="15"/>
  <c r="T250" i="15"/>
  <c r="R250" i="15"/>
  <c r="P250" i="15"/>
  <c r="BI246" i="15"/>
  <c r="BH246" i="15"/>
  <c r="BG246" i="15"/>
  <c r="BF246" i="15"/>
  <c r="T246" i="15"/>
  <c r="R246" i="15"/>
  <c r="P246" i="15"/>
  <c r="BI242" i="15"/>
  <c r="BH242" i="15"/>
  <c r="BG242" i="15"/>
  <c r="BF242" i="15"/>
  <c r="T242" i="15"/>
  <c r="R242" i="15"/>
  <c r="P242" i="15"/>
  <c r="BI238" i="15"/>
  <c r="BH238" i="15"/>
  <c r="BG238" i="15"/>
  <c r="BF238" i="15"/>
  <c r="T238" i="15"/>
  <c r="R238" i="15"/>
  <c r="P238" i="15"/>
  <c r="BI234" i="15"/>
  <c r="BH234" i="15"/>
  <c r="BG234" i="15"/>
  <c r="BF234" i="15"/>
  <c r="T234" i="15"/>
  <c r="R234" i="15"/>
  <c r="P234" i="15"/>
  <c r="BI230" i="15"/>
  <c r="BH230" i="15"/>
  <c r="BG230" i="15"/>
  <c r="BF230" i="15"/>
  <c r="T230" i="15"/>
  <c r="R230" i="15"/>
  <c r="P230" i="15"/>
  <c r="BI226" i="15"/>
  <c r="BH226" i="15"/>
  <c r="BG226" i="15"/>
  <c r="BF226" i="15"/>
  <c r="T226" i="15"/>
  <c r="R226" i="15"/>
  <c r="P226" i="15"/>
  <c r="BI222" i="15"/>
  <c r="BH222" i="15"/>
  <c r="BG222" i="15"/>
  <c r="BF222" i="15"/>
  <c r="T222" i="15"/>
  <c r="R222" i="15"/>
  <c r="P222" i="15"/>
  <c r="BI218" i="15"/>
  <c r="BH218" i="15"/>
  <c r="BG218" i="15"/>
  <c r="BF218" i="15"/>
  <c r="T218" i="15"/>
  <c r="R218" i="15"/>
  <c r="P218" i="15"/>
  <c r="BI214" i="15"/>
  <c r="BH214" i="15"/>
  <c r="BG214" i="15"/>
  <c r="BF214" i="15"/>
  <c r="T214" i="15"/>
  <c r="R214" i="15"/>
  <c r="P214" i="15"/>
  <c r="BI210" i="15"/>
  <c r="BH210" i="15"/>
  <c r="BG210" i="15"/>
  <c r="BF210" i="15"/>
  <c r="T210" i="15"/>
  <c r="R210" i="15"/>
  <c r="P210" i="15"/>
  <c r="BI206" i="15"/>
  <c r="BH206" i="15"/>
  <c r="BG206" i="15"/>
  <c r="BF206" i="15"/>
  <c r="T206" i="15"/>
  <c r="R206" i="15"/>
  <c r="P206" i="15"/>
  <c r="BI202" i="15"/>
  <c r="BH202" i="15"/>
  <c r="BG202" i="15"/>
  <c r="BF202" i="15"/>
  <c r="T202" i="15"/>
  <c r="R202" i="15"/>
  <c r="P202" i="15"/>
  <c r="BI198" i="15"/>
  <c r="BH198" i="15"/>
  <c r="BG198" i="15"/>
  <c r="BF198" i="15"/>
  <c r="T198" i="15"/>
  <c r="R198" i="15"/>
  <c r="P198" i="15"/>
  <c r="BI194" i="15"/>
  <c r="BH194" i="15"/>
  <c r="BG194" i="15"/>
  <c r="BF194" i="15"/>
  <c r="T194" i="15"/>
  <c r="R194" i="15"/>
  <c r="P194" i="15"/>
  <c r="BI190" i="15"/>
  <c r="BH190" i="15"/>
  <c r="BG190" i="15"/>
  <c r="BF190" i="15"/>
  <c r="T190" i="15"/>
  <c r="R190" i="15"/>
  <c r="P190" i="15"/>
  <c r="BI186" i="15"/>
  <c r="BH186" i="15"/>
  <c r="BG186" i="15"/>
  <c r="BF186" i="15"/>
  <c r="T186" i="15"/>
  <c r="R186" i="15"/>
  <c r="P186" i="15"/>
  <c r="BI182" i="15"/>
  <c r="BH182" i="15"/>
  <c r="BG182" i="15"/>
  <c r="BF182" i="15"/>
  <c r="T182" i="15"/>
  <c r="R182" i="15"/>
  <c r="P182" i="15"/>
  <c r="BI178" i="15"/>
  <c r="BH178" i="15"/>
  <c r="BG178" i="15"/>
  <c r="BF178" i="15"/>
  <c r="T178" i="15"/>
  <c r="R178" i="15"/>
  <c r="P178" i="15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1" i="15"/>
  <c r="BH161" i="15"/>
  <c r="BG161" i="15"/>
  <c r="BF161" i="15"/>
  <c r="T161" i="15"/>
  <c r="R161" i="15"/>
  <c r="P161" i="15"/>
  <c r="BI157" i="15"/>
  <c r="BH157" i="15"/>
  <c r="BG157" i="15"/>
  <c r="BF157" i="15"/>
  <c r="T157" i="15"/>
  <c r="R157" i="15"/>
  <c r="P157" i="15"/>
  <c r="BI156" i="15"/>
  <c r="BH156" i="15"/>
  <c r="BG156" i="15"/>
  <c r="BF156" i="15"/>
  <c r="T156" i="15"/>
  <c r="R156" i="15"/>
  <c r="P156" i="15"/>
  <c r="BI152" i="15"/>
  <c r="BH152" i="15"/>
  <c r="BG152" i="15"/>
  <c r="BF152" i="15"/>
  <c r="T152" i="15"/>
  <c r="R152" i="15"/>
  <c r="P152" i="15"/>
  <c r="BI148" i="15"/>
  <c r="BH148" i="15"/>
  <c r="BG148" i="15"/>
  <c r="BF148" i="15"/>
  <c r="T148" i="15"/>
  <c r="R148" i="15"/>
  <c r="P148" i="15"/>
  <c r="BI143" i="15"/>
  <c r="BH143" i="15"/>
  <c r="BG143" i="15"/>
  <c r="BF143" i="15"/>
  <c r="T143" i="15"/>
  <c r="R143" i="15"/>
  <c r="P143" i="15"/>
  <c r="BI142" i="15"/>
  <c r="BH142" i="15"/>
  <c r="BG142" i="15"/>
  <c r="BF142" i="15"/>
  <c r="T142" i="15"/>
  <c r="R142" i="15"/>
  <c r="P142" i="15"/>
  <c r="BI138" i="15"/>
  <c r="BH138" i="15"/>
  <c r="BG138" i="15"/>
  <c r="BF138" i="15"/>
  <c r="T138" i="15"/>
  <c r="R138" i="15"/>
  <c r="P138" i="15"/>
  <c r="BI134" i="15"/>
  <c r="BH134" i="15"/>
  <c r="BG134" i="15"/>
  <c r="BF134" i="15"/>
  <c r="T134" i="15"/>
  <c r="R134" i="15"/>
  <c r="P134" i="15"/>
  <c r="BI131" i="15"/>
  <c r="BH131" i="15"/>
  <c r="BG131" i="15"/>
  <c r="BF131" i="15"/>
  <c r="T131" i="15"/>
  <c r="R131" i="15"/>
  <c r="P131" i="15"/>
  <c r="BI128" i="15"/>
  <c r="BH128" i="15"/>
  <c r="BG128" i="15"/>
  <c r="BF128" i="15"/>
  <c r="T128" i="15"/>
  <c r="R128" i="15"/>
  <c r="P128" i="15"/>
  <c r="J122" i="15"/>
  <c r="F121" i="15"/>
  <c r="F119" i="15"/>
  <c r="E117" i="15"/>
  <c r="J94" i="15"/>
  <c r="F93" i="15"/>
  <c r="F91" i="15"/>
  <c r="E89" i="15"/>
  <c r="J23" i="15"/>
  <c r="E23" i="15"/>
  <c r="J121" i="15" s="1"/>
  <c r="J22" i="15"/>
  <c r="J20" i="15"/>
  <c r="E20" i="15"/>
  <c r="F122" i="15" s="1"/>
  <c r="J19" i="15"/>
  <c r="J14" i="15"/>
  <c r="J91" i="15"/>
  <c r="E7" i="15"/>
  <c r="E113" i="15" s="1"/>
  <c r="J39" i="14"/>
  <c r="J38" i="14"/>
  <c r="AY108" i="1" s="1"/>
  <c r="J37" i="14"/>
  <c r="AX108" i="1"/>
  <c r="BI259" i="14"/>
  <c r="BH259" i="14"/>
  <c r="BG259" i="14"/>
  <c r="BF259" i="14"/>
  <c r="T259" i="14"/>
  <c r="R259" i="14"/>
  <c r="P259" i="14"/>
  <c r="BI258" i="14"/>
  <c r="BH258" i="14"/>
  <c r="BG258" i="14"/>
  <c r="BF258" i="14"/>
  <c r="T258" i="14"/>
  <c r="R258" i="14"/>
  <c r="P258" i="14"/>
  <c r="BI257" i="14"/>
  <c r="BH257" i="14"/>
  <c r="BG257" i="14"/>
  <c r="BF257" i="14"/>
  <c r="T257" i="14"/>
  <c r="R257" i="14"/>
  <c r="P257" i="14"/>
  <c r="BI252" i="14"/>
  <c r="BH252" i="14"/>
  <c r="BG252" i="14"/>
  <c r="BF252" i="14"/>
  <c r="T252" i="14"/>
  <c r="R252" i="14"/>
  <c r="P252" i="14"/>
  <c r="BI251" i="14"/>
  <c r="BH251" i="14"/>
  <c r="BG251" i="14"/>
  <c r="BF251" i="14"/>
  <c r="T251" i="14"/>
  <c r="R251" i="14"/>
  <c r="P251" i="14"/>
  <c r="BI248" i="14"/>
  <c r="BH248" i="14"/>
  <c r="BG248" i="14"/>
  <c r="BF248" i="14"/>
  <c r="T248" i="14"/>
  <c r="R248" i="14"/>
  <c r="P248" i="14"/>
  <c r="BI242" i="14"/>
  <c r="BH242" i="14"/>
  <c r="BG242" i="14"/>
  <c r="BF242" i="14"/>
  <c r="T242" i="14"/>
  <c r="R242" i="14"/>
  <c r="P242" i="14"/>
  <c r="BI241" i="14"/>
  <c r="BH241" i="14"/>
  <c r="BG241" i="14"/>
  <c r="BF241" i="14"/>
  <c r="T241" i="14"/>
  <c r="R241" i="14"/>
  <c r="P241" i="14"/>
  <c r="BI238" i="14"/>
  <c r="BH238" i="14"/>
  <c r="BG238" i="14"/>
  <c r="BF238" i="14"/>
  <c r="T238" i="14"/>
  <c r="R238" i="14"/>
  <c r="P238" i="14"/>
  <c r="BI235" i="14"/>
  <c r="BH235" i="14"/>
  <c r="BG235" i="14"/>
  <c r="BF235" i="14"/>
  <c r="T235" i="14"/>
  <c r="R235" i="14"/>
  <c r="P235" i="14"/>
  <c r="BI230" i="14"/>
  <c r="BH230" i="14"/>
  <c r="BG230" i="14"/>
  <c r="BF230" i="14"/>
  <c r="T230" i="14"/>
  <c r="R230" i="14"/>
  <c r="P230" i="14"/>
  <c r="BI225" i="14"/>
  <c r="BH225" i="14"/>
  <c r="BG225" i="14"/>
  <c r="BF225" i="14"/>
  <c r="T225" i="14"/>
  <c r="R225" i="14"/>
  <c r="P225" i="14"/>
  <c r="BI221" i="14"/>
  <c r="BH221" i="14"/>
  <c r="BG221" i="14"/>
  <c r="BF221" i="14"/>
  <c r="T221" i="14"/>
  <c r="R221" i="14"/>
  <c r="P221" i="14"/>
  <c r="BI217" i="14"/>
  <c r="BH217" i="14"/>
  <c r="BG217" i="14"/>
  <c r="BF217" i="14"/>
  <c r="T217" i="14"/>
  <c r="R217" i="14"/>
  <c r="P217" i="14"/>
  <c r="BI213" i="14"/>
  <c r="BH213" i="14"/>
  <c r="BG213" i="14"/>
  <c r="BF213" i="14"/>
  <c r="T213" i="14"/>
  <c r="R213" i="14"/>
  <c r="P213" i="14"/>
  <c r="BI207" i="14"/>
  <c r="BH207" i="14"/>
  <c r="BG207" i="14"/>
  <c r="BF207" i="14"/>
  <c r="T207" i="14"/>
  <c r="R207" i="14"/>
  <c r="P207" i="14"/>
  <c r="BI202" i="14"/>
  <c r="BH202" i="14"/>
  <c r="BG202" i="14"/>
  <c r="BF202" i="14"/>
  <c r="T202" i="14"/>
  <c r="R202" i="14"/>
  <c r="P202" i="14"/>
  <c r="BI197" i="14"/>
  <c r="BH197" i="14"/>
  <c r="BG197" i="14"/>
  <c r="BF197" i="14"/>
  <c r="T197" i="14"/>
  <c r="R197" i="14"/>
  <c r="P197" i="14"/>
  <c r="BI192" i="14"/>
  <c r="BH192" i="14"/>
  <c r="BG192" i="14"/>
  <c r="BF192" i="14"/>
  <c r="T192" i="14"/>
  <c r="R192" i="14"/>
  <c r="P192" i="14"/>
  <c r="BI186" i="14"/>
  <c r="BH186" i="14"/>
  <c r="BG186" i="14"/>
  <c r="BF186" i="14"/>
  <c r="T186" i="14"/>
  <c r="R186" i="14"/>
  <c r="P186" i="14"/>
  <c r="BI185" i="14"/>
  <c r="BH185" i="14"/>
  <c r="BG185" i="14"/>
  <c r="BF185" i="14"/>
  <c r="T185" i="14"/>
  <c r="R185" i="14"/>
  <c r="P185" i="14"/>
  <c r="BI178" i="14"/>
  <c r="BH178" i="14"/>
  <c r="BG178" i="14"/>
  <c r="BF178" i="14"/>
  <c r="T178" i="14"/>
  <c r="R178" i="14"/>
  <c r="P178" i="14"/>
  <c r="BI169" i="14"/>
  <c r="BH169" i="14"/>
  <c r="BG169" i="14"/>
  <c r="BF169" i="14"/>
  <c r="T169" i="14"/>
  <c r="R169" i="14"/>
  <c r="P169" i="14"/>
  <c r="BI163" i="14"/>
  <c r="BH163" i="14"/>
  <c r="BG163" i="14"/>
  <c r="BF163" i="14"/>
  <c r="T163" i="14"/>
  <c r="R163" i="14"/>
  <c r="P163" i="14"/>
  <c r="BI157" i="14"/>
  <c r="BH157" i="14"/>
  <c r="BG157" i="14"/>
  <c r="BF157" i="14"/>
  <c r="T157" i="14"/>
  <c r="R157" i="14"/>
  <c r="P157" i="14"/>
  <c r="BI151" i="14"/>
  <c r="BH151" i="14"/>
  <c r="BG151" i="14"/>
  <c r="BF151" i="14"/>
  <c r="T151" i="14"/>
  <c r="R151" i="14"/>
  <c r="P151" i="14"/>
  <c r="BI145" i="14"/>
  <c r="BH145" i="14"/>
  <c r="BG145" i="14"/>
  <c r="BF145" i="14"/>
  <c r="T145" i="14"/>
  <c r="R145" i="14"/>
  <c r="P145" i="14"/>
  <c r="BI138" i="14"/>
  <c r="BH138" i="14"/>
  <c r="BG138" i="14"/>
  <c r="BF138" i="14"/>
  <c r="T138" i="14"/>
  <c r="R138" i="14"/>
  <c r="P138" i="14"/>
  <c r="BI127" i="14"/>
  <c r="BH127" i="14"/>
  <c r="BG127" i="14"/>
  <c r="BF127" i="14"/>
  <c r="T127" i="14"/>
  <c r="R127" i="14"/>
  <c r="P127" i="14"/>
  <c r="J121" i="14"/>
  <c r="F120" i="14"/>
  <c r="F118" i="14"/>
  <c r="E116" i="14"/>
  <c r="J94" i="14"/>
  <c r="F93" i="14"/>
  <c r="F91" i="14"/>
  <c r="E89" i="14"/>
  <c r="J23" i="14"/>
  <c r="E23" i="14"/>
  <c r="J120" i="14" s="1"/>
  <c r="J22" i="14"/>
  <c r="J20" i="14"/>
  <c r="E20" i="14"/>
  <c r="F121" i="14" s="1"/>
  <c r="J19" i="14"/>
  <c r="J14" i="14"/>
  <c r="J91" i="14"/>
  <c r="E7" i="14"/>
  <c r="E85" i="14" s="1"/>
  <c r="J39" i="13"/>
  <c r="J38" i="13"/>
  <c r="AY107" i="1" s="1"/>
  <c r="J37" i="13"/>
  <c r="AX107" i="1"/>
  <c r="BI1386" i="13"/>
  <c r="BH1386" i="13"/>
  <c r="BG1386" i="13"/>
  <c r="BF1386" i="13"/>
  <c r="T1386" i="13"/>
  <c r="R1386" i="13"/>
  <c r="P1386" i="13"/>
  <c r="BI1377" i="13"/>
  <c r="BH1377" i="13"/>
  <c r="BG1377" i="13"/>
  <c r="BF1377" i="13"/>
  <c r="T1377" i="13"/>
  <c r="R1377" i="13"/>
  <c r="P1377" i="13"/>
  <c r="BI1373" i="13"/>
  <c r="BH1373" i="13"/>
  <c r="BG1373" i="13"/>
  <c r="BF1373" i="13"/>
  <c r="T1373" i="13"/>
  <c r="R1373" i="13"/>
  <c r="P1373" i="13"/>
  <c r="BI1366" i="13"/>
  <c r="BH1366" i="13"/>
  <c r="BG1366" i="13"/>
  <c r="BF1366" i="13"/>
  <c r="T1366" i="13"/>
  <c r="R1366" i="13"/>
  <c r="P1366" i="13"/>
  <c r="BI1359" i="13"/>
  <c r="BH1359" i="13"/>
  <c r="BG1359" i="13"/>
  <c r="BF1359" i="13"/>
  <c r="T1359" i="13"/>
  <c r="R1359" i="13"/>
  <c r="P1359" i="13"/>
  <c r="BI1352" i="13"/>
  <c r="BH1352" i="13"/>
  <c r="BG1352" i="13"/>
  <c r="BF1352" i="13"/>
  <c r="T1352" i="13"/>
  <c r="R1352" i="13"/>
  <c r="P1352" i="13"/>
  <c r="BI1346" i="13"/>
  <c r="BH1346" i="13"/>
  <c r="BG1346" i="13"/>
  <c r="BF1346" i="13"/>
  <c r="T1346" i="13"/>
  <c r="R1346" i="13"/>
  <c r="P1346" i="13"/>
  <c r="BI1345" i="13"/>
  <c r="BH1345" i="13"/>
  <c r="BG1345" i="13"/>
  <c r="BF1345" i="13"/>
  <c r="T1345" i="13"/>
  <c r="R1345" i="13"/>
  <c r="P1345" i="13"/>
  <c r="BI1344" i="13"/>
  <c r="BH1344" i="13"/>
  <c r="BG1344" i="13"/>
  <c r="BF1344" i="13"/>
  <c r="T1344" i="13"/>
  <c r="R1344" i="13"/>
  <c r="P1344" i="13"/>
  <c r="BI1343" i="13"/>
  <c r="BH1343" i="13"/>
  <c r="BG1343" i="13"/>
  <c r="BF1343" i="13"/>
  <c r="T1343" i="13"/>
  <c r="R1343" i="13"/>
  <c r="P1343" i="13"/>
  <c r="BI1342" i="13"/>
  <c r="BH1342" i="13"/>
  <c r="BG1342" i="13"/>
  <c r="BF1342" i="13"/>
  <c r="T1342" i="13"/>
  <c r="R1342" i="13"/>
  <c r="P1342" i="13"/>
  <c r="BI1341" i="13"/>
  <c r="BH1341" i="13"/>
  <c r="BG1341" i="13"/>
  <c r="BF1341" i="13"/>
  <c r="T1341" i="13"/>
  <c r="R1341" i="13"/>
  <c r="P1341" i="13"/>
  <c r="BI1340" i="13"/>
  <c r="BH1340" i="13"/>
  <c r="BG1340" i="13"/>
  <c r="BF1340" i="13"/>
  <c r="T1340" i="13"/>
  <c r="R1340" i="13"/>
  <c r="P1340" i="13"/>
  <c r="BI1337" i="13"/>
  <c r="BH1337" i="13"/>
  <c r="BG1337" i="13"/>
  <c r="BF1337" i="13"/>
  <c r="T1337" i="13"/>
  <c r="R1337" i="13"/>
  <c r="P1337" i="13"/>
  <c r="BI1336" i="13"/>
  <c r="BH1336" i="13"/>
  <c r="BG1336" i="13"/>
  <c r="BF1336" i="13"/>
  <c r="T1336" i="13"/>
  <c r="R1336" i="13"/>
  <c r="P1336" i="13"/>
  <c r="BI1335" i="13"/>
  <c r="BH1335" i="13"/>
  <c r="BG1335" i="13"/>
  <c r="BF1335" i="13"/>
  <c r="T1335" i="13"/>
  <c r="R1335" i="13"/>
  <c r="P1335" i="13"/>
  <c r="BI1334" i="13"/>
  <c r="BH1334" i="13"/>
  <c r="BG1334" i="13"/>
  <c r="BF1334" i="13"/>
  <c r="T1334" i="13"/>
  <c r="R1334" i="13"/>
  <c r="P1334" i="13"/>
  <c r="BI1333" i="13"/>
  <c r="BH1333" i="13"/>
  <c r="BG1333" i="13"/>
  <c r="BF1333" i="13"/>
  <c r="T1333" i="13"/>
  <c r="R1333" i="13"/>
  <c r="P1333" i="13"/>
  <c r="BI1332" i="13"/>
  <c r="BH1332" i="13"/>
  <c r="BG1332" i="13"/>
  <c r="BF1332" i="13"/>
  <c r="T1332" i="13"/>
  <c r="R1332" i="13"/>
  <c r="P1332" i="13"/>
  <c r="BI1331" i="13"/>
  <c r="BH1331" i="13"/>
  <c r="BG1331" i="13"/>
  <c r="BF1331" i="13"/>
  <c r="T1331" i="13"/>
  <c r="R1331" i="13"/>
  <c r="P1331" i="13"/>
  <c r="BI1330" i="13"/>
  <c r="BH1330" i="13"/>
  <c r="BG1330" i="13"/>
  <c r="BF1330" i="13"/>
  <c r="T1330" i="13"/>
  <c r="R1330" i="13"/>
  <c r="P1330" i="13"/>
  <c r="BI1329" i="13"/>
  <c r="BH1329" i="13"/>
  <c r="BG1329" i="13"/>
  <c r="BF1329" i="13"/>
  <c r="T1329" i="13"/>
  <c r="R1329" i="13"/>
  <c r="P1329" i="13"/>
  <c r="BI1328" i="13"/>
  <c r="BH1328" i="13"/>
  <c r="BG1328" i="13"/>
  <c r="BF1328" i="13"/>
  <c r="T1328" i="13"/>
  <c r="R1328" i="13"/>
  <c r="P1328" i="13"/>
  <c r="BI1326" i="13"/>
  <c r="BH1326" i="13"/>
  <c r="BG1326" i="13"/>
  <c r="BF1326" i="13"/>
  <c r="T1326" i="13"/>
  <c r="R1326" i="13"/>
  <c r="P1326" i="13"/>
  <c r="BI1325" i="13"/>
  <c r="BH1325" i="13"/>
  <c r="BG1325" i="13"/>
  <c r="BF1325" i="13"/>
  <c r="T1325" i="13"/>
  <c r="R1325" i="13"/>
  <c r="P1325" i="13"/>
  <c r="BI1324" i="13"/>
  <c r="BH1324" i="13"/>
  <c r="BG1324" i="13"/>
  <c r="BF1324" i="13"/>
  <c r="T1324" i="13"/>
  <c r="R1324" i="13"/>
  <c r="P1324" i="13"/>
  <c r="BI1318" i="13"/>
  <c r="BH1318" i="13"/>
  <c r="BG1318" i="13"/>
  <c r="BF1318" i="13"/>
  <c r="T1318" i="13"/>
  <c r="R1318" i="13"/>
  <c r="P1318" i="13"/>
  <c r="BI1317" i="13"/>
  <c r="BH1317" i="13"/>
  <c r="BG1317" i="13"/>
  <c r="BF1317" i="13"/>
  <c r="T1317" i="13"/>
  <c r="R1317" i="13"/>
  <c r="P1317" i="13"/>
  <c r="BI1311" i="13"/>
  <c r="BH1311" i="13"/>
  <c r="BG1311" i="13"/>
  <c r="BF1311" i="13"/>
  <c r="T1311" i="13"/>
  <c r="R1311" i="13"/>
  <c r="P1311" i="13"/>
  <c r="BI1305" i="13"/>
  <c r="BH1305" i="13"/>
  <c r="BG1305" i="13"/>
  <c r="BF1305" i="13"/>
  <c r="T1305" i="13"/>
  <c r="R1305" i="13"/>
  <c r="P1305" i="13"/>
  <c r="BI1299" i="13"/>
  <c r="BH1299" i="13"/>
  <c r="BG1299" i="13"/>
  <c r="BF1299" i="13"/>
  <c r="T1299" i="13"/>
  <c r="R1299" i="13"/>
  <c r="P1299" i="13"/>
  <c r="BI1294" i="13"/>
  <c r="BH1294" i="13"/>
  <c r="BG1294" i="13"/>
  <c r="BF1294" i="13"/>
  <c r="T1294" i="13"/>
  <c r="R1294" i="13"/>
  <c r="P1294" i="13"/>
  <c r="BI1290" i="13"/>
  <c r="BH1290" i="13"/>
  <c r="BG1290" i="13"/>
  <c r="BF1290" i="13"/>
  <c r="T1290" i="13"/>
  <c r="R1290" i="13"/>
  <c r="P1290" i="13"/>
  <c r="BI1286" i="13"/>
  <c r="BH1286" i="13"/>
  <c r="BG1286" i="13"/>
  <c r="BF1286" i="13"/>
  <c r="T1286" i="13"/>
  <c r="R1286" i="13"/>
  <c r="P1286" i="13"/>
  <c r="BI1282" i="13"/>
  <c r="BH1282" i="13"/>
  <c r="BG1282" i="13"/>
  <c r="BF1282" i="13"/>
  <c r="T1282" i="13"/>
  <c r="R1282" i="13"/>
  <c r="P1282" i="13"/>
  <c r="BI1278" i="13"/>
  <c r="BH1278" i="13"/>
  <c r="BG1278" i="13"/>
  <c r="BF1278" i="13"/>
  <c r="T1278" i="13"/>
  <c r="R1278" i="13"/>
  <c r="P1278" i="13"/>
  <c r="BI1273" i="13"/>
  <c r="BH1273" i="13"/>
  <c r="BG1273" i="13"/>
  <c r="BF1273" i="13"/>
  <c r="T1273" i="13"/>
  <c r="R1273" i="13"/>
  <c r="P1273" i="13"/>
  <c r="BI1268" i="13"/>
  <c r="BH1268" i="13"/>
  <c r="BG1268" i="13"/>
  <c r="BF1268" i="13"/>
  <c r="T1268" i="13"/>
  <c r="R1268" i="13"/>
  <c r="P1268" i="13"/>
  <c r="BI1263" i="13"/>
  <c r="BH1263" i="13"/>
  <c r="BG1263" i="13"/>
  <c r="BF1263" i="13"/>
  <c r="T1263" i="13"/>
  <c r="R1263" i="13"/>
  <c r="P1263" i="13"/>
  <c r="BI1257" i="13"/>
  <c r="BH1257" i="13"/>
  <c r="BG1257" i="13"/>
  <c r="BF1257" i="13"/>
  <c r="T1257" i="13"/>
  <c r="R1257" i="13"/>
  <c r="P1257" i="13"/>
  <c r="BI1253" i="13"/>
  <c r="BH1253" i="13"/>
  <c r="BG1253" i="13"/>
  <c r="BF1253" i="13"/>
  <c r="T1253" i="13"/>
  <c r="R1253" i="13"/>
  <c r="P1253" i="13"/>
  <c r="BI1247" i="13"/>
  <c r="BH1247" i="13"/>
  <c r="BG1247" i="13"/>
  <c r="BF1247" i="13"/>
  <c r="T1247" i="13"/>
  <c r="R1247" i="13"/>
  <c r="P1247" i="13"/>
  <c r="BI1243" i="13"/>
  <c r="BH1243" i="13"/>
  <c r="BG1243" i="13"/>
  <c r="BF1243" i="13"/>
  <c r="T1243" i="13"/>
  <c r="R1243" i="13"/>
  <c r="P1243" i="13"/>
  <c r="BI1242" i="13"/>
  <c r="BH1242" i="13"/>
  <c r="BG1242" i="13"/>
  <c r="BF1242" i="13"/>
  <c r="T1242" i="13"/>
  <c r="R1242" i="13"/>
  <c r="P1242" i="13"/>
  <c r="BI1238" i="13"/>
  <c r="BH1238" i="13"/>
  <c r="BG1238" i="13"/>
  <c r="BF1238" i="13"/>
  <c r="T1238" i="13"/>
  <c r="R1238" i="13"/>
  <c r="P1238" i="13"/>
  <c r="BI1234" i="13"/>
  <c r="BH1234" i="13"/>
  <c r="BG1234" i="13"/>
  <c r="BF1234" i="13"/>
  <c r="T1234" i="13"/>
  <c r="R1234" i="13"/>
  <c r="P1234" i="13"/>
  <c r="BI1231" i="13"/>
  <c r="BH1231" i="13"/>
  <c r="BG1231" i="13"/>
  <c r="BF1231" i="13"/>
  <c r="T1231" i="13"/>
  <c r="R1231" i="13"/>
  <c r="P1231" i="13"/>
  <c r="BI1228" i="13"/>
  <c r="BH1228" i="13"/>
  <c r="BG1228" i="13"/>
  <c r="BF1228" i="13"/>
  <c r="T1228" i="13"/>
  <c r="R1228" i="13"/>
  <c r="P1228" i="13"/>
  <c r="BI1225" i="13"/>
  <c r="BH1225" i="13"/>
  <c r="BG1225" i="13"/>
  <c r="BF1225" i="13"/>
  <c r="T1225" i="13"/>
  <c r="R1225" i="13"/>
  <c r="P1225" i="13"/>
  <c r="BI1224" i="13"/>
  <c r="BH1224" i="13"/>
  <c r="BG1224" i="13"/>
  <c r="BF1224" i="13"/>
  <c r="T1224" i="13"/>
  <c r="R1224" i="13"/>
  <c r="P1224" i="13"/>
  <c r="BI1221" i="13"/>
  <c r="BH1221" i="13"/>
  <c r="BG1221" i="13"/>
  <c r="BF1221" i="13"/>
  <c r="T1221" i="13"/>
  <c r="R1221" i="13"/>
  <c r="P1221" i="13"/>
  <c r="BI1218" i="13"/>
  <c r="BH1218" i="13"/>
  <c r="BG1218" i="13"/>
  <c r="BF1218" i="13"/>
  <c r="T1218" i="13"/>
  <c r="R1218" i="13"/>
  <c r="P1218" i="13"/>
  <c r="BI1215" i="13"/>
  <c r="BH1215" i="13"/>
  <c r="BG1215" i="13"/>
  <c r="BF1215" i="13"/>
  <c r="T1215" i="13"/>
  <c r="R1215" i="13"/>
  <c r="P1215" i="13"/>
  <c r="BI1212" i="13"/>
  <c r="BH1212" i="13"/>
  <c r="BG1212" i="13"/>
  <c r="BF1212" i="13"/>
  <c r="T1212" i="13"/>
  <c r="R1212" i="13"/>
  <c r="P1212" i="13"/>
  <c r="BI1211" i="13"/>
  <c r="BH1211" i="13"/>
  <c r="BG1211" i="13"/>
  <c r="BF1211" i="13"/>
  <c r="T1211" i="13"/>
  <c r="R1211" i="13"/>
  <c r="P1211" i="13"/>
  <c r="BI1208" i="13"/>
  <c r="BH1208" i="13"/>
  <c r="BG1208" i="13"/>
  <c r="BF1208" i="13"/>
  <c r="T1208" i="13"/>
  <c r="R1208" i="13"/>
  <c r="P1208" i="13"/>
  <c r="BI1204" i="13"/>
  <c r="BH1204" i="13"/>
  <c r="BG1204" i="13"/>
  <c r="BF1204" i="13"/>
  <c r="T1204" i="13"/>
  <c r="R1204" i="13"/>
  <c r="P1204" i="13"/>
  <c r="BI1200" i="13"/>
  <c r="BH1200" i="13"/>
  <c r="BG1200" i="13"/>
  <c r="BF1200" i="13"/>
  <c r="T1200" i="13"/>
  <c r="R1200" i="13"/>
  <c r="P1200" i="13"/>
  <c r="BI1196" i="13"/>
  <c r="BH1196" i="13"/>
  <c r="BG1196" i="13"/>
  <c r="BF1196" i="13"/>
  <c r="T1196" i="13"/>
  <c r="R1196" i="13"/>
  <c r="P1196" i="13"/>
  <c r="BI1189" i="13"/>
  <c r="BH1189" i="13"/>
  <c r="BG1189" i="13"/>
  <c r="BF1189" i="13"/>
  <c r="T1189" i="13"/>
  <c r="R1189" i="13"/>
  <c r="P1189" i="13"/>
  <c r="BI1183" i="13"/>
  <c r="BH1183" i="13"/>
  <c r="BG1183" i="13"/>
  <c r="BF1183" i="13"/>
  <c r="T1183" i="13"/>
  <c r="R1183" i="13"/>
  <c r="P1183" i="13"/>
  <c r="BI1176" i="13"/>
  <c r="BH1176" i="13"/>
  <c r="BG1176" i="13"/>
  <c r="BF1176" i="13"/>
  <c r="T1176" i="13"/>
  <c r="R1176" i="13"/>
  <c r="P1176" i="13"/>
  <c r="BI1169" i="13"/>
  <c r="BH1169" i="13"/>
  <c r="BG1169" i="13"/>
  <c r="BF1169" i="13"/>
  <c r="T1169" i="13"/>
  <c r="R1169" i="13"/>
  <c r="P1169" i="13"/>
  <c r="BI1166" i="13"/>
  <c r="BH1166" i="13"/>
  <c r="BG1166" i="13"/>
  <c r="BF1166" i="13"/>
  <c r="T1166" i="13"/>
  <c r="R1166" i="13"/>
  <c r="P1166" i="13"/>
  <c r="BI1163" i="13"/>
  <c r="BH1163" i="13"/>
  <c r="BG1163" i="13"/>
  <c r="BF1163" i="13"/>
  <c r="T1163" i="13"/>
  <c r="R1163" i="13"/>
  <c r="P1163" i="13"/>
  <c r="BI1160" i="13"/>
  <c r="BH1160" i="13"/>
  <c r="BG1160" i="13"/>
  <c r="BF1160" i="13"/>
  <c r="T1160" i="13"/>
  <c r="R1160" i="13"/>
  <c r="P1160" i="13"/>
  <c r="BI1157" i="13"/>
  <c r="BH1157" i="13"/>
  <c r="BG1157" i="13"/>
  <c r="BF1157" i="13"/>
  <c r="T1157" i="13"/>
  <c r="R1157" i="13"/>
  <c r="P1157" i="13"/>
  <c r="BI1153" i="13"/>
  <c r="BH1153" i="13"/>
  <c r="BG1153" i="13"/>
  <c r="BF1153" i="13"/>
  <c r="T1153" i="13"/>
  <c r="R1153" i="13"/>
  <c r="P1153" i="13"/>
  <c r="BI1150" i="13"/>
  <c r="BH1150" i="13"/>
  <c r="BG1150" i="13"/>
  <c r="BF1150" i="13"/>
  <c r="T1150" i="13"/>
  <c r="R1150" i="13"/>
  <c r="P1150" i="13"/>
  <c r="BI1144" i="13"/>
  <c r="BH1144" i="13"/>
  <c r="BG1144" i="13"/>
  <c r="BF1144" i="13"/>
  <c r="T1144" i="13"/>
  <c r="R1144" i="13"/>
  <c r="P1144" i="13"/>
  <c r="BI1138" i="13"/>
  <c r="BH1138" i="13"/>
  <c r="BG1138" i="13"/>
  <c r="BF1138" i="13"/>
  <c r="T1138" i="13"/>
  <c r="R1138" i="13"/>
  <c r="P1138" i="13"/>
  <c r="BI1132" i="13"/>
  <c r="BH1132" i="13"/>
  <c r="BG1132" i="13"/>
  <c r="BF1132" i="13"/>
  <c r="T1132" i="13"/>
  <c r="R1132" i="13"/>
  <c r="P1132" i="13"/>
  <c r="BI1125" i="13"/>
  <c r="BH1125" i="13"/>
  <c r="BG1125" i="13"/>
  <c r="BF1125" i="13"/>
  <c r="T1125" i="13"/>
  <c r="R1125" i="13"/>
  <c r="P1125" i="13"/>
  <c r="BI1124" i="13"/>
  <c r="BH1124" i="13"/>
  <c r="BG1124" i="13"/>
  <c r="BF1124" i="13"/>
  <c r="T1124" i="13"/>
  <c r="R1124" i="13"/>
  <c r="P1124" i="13"/>
  <c r="BI1119" i="13"/>
  <c r="BH1119" i="13"/>
  <c r="BG1119" i="13"/>
  <c r="BF1119" i="13"/>
  <c r="T1119" i="13"/>
  <c r="R1119" i="13"/>
  <c r="P1119" i="13"/>
  <c r="BI1114" i="13"/>
  <c r="BH1114" i="13"/>
  <c r="BG1114" i="13"/>
  <c r="BF1114" i="13"/>
  <c r="T1114" i="13"/>
  <c r="R1114" i="13"/>
  <c r="P1114" i="13"/>
  <c r="BI1109" i="13"/>
  <c r="BH1109" i="13"/>
  <c r="BG1109" i="13"/>
  <c r="BF1109" i="13"/>
  <c r="T1109" i="13"/>
  <c r="R1109" i="13"/>
  <c r="P1109" i="13"/>
  <c r="BI1104" i="13"/>
  <c r="BH1104" i="13"/>
  <c r="BG1104" i="13"/>
  <c r="BF1104" i="13"/>
  <c r="T1104" i="13"/>
  <c r="R1104" i="13"/>
  <c r="P1104" i="13"/>
  <c r="BI1099" i="13"/>
  <c r="BH1099" i="13"/>
  <c r="BG1099" i="13"/>
  <c r="BF1099" i="13"/>
  <c r="T1099" i="13"/>
  <c r="R1099" i="13"/>
  <c r="P1099" i="13"/>
  <c r="BI1094" i="13"/>
  <c r="BH1094" i="13"/>
  <c r="BG1094" i="13"/>
  <c r="BF1094" i="13"/>
  <c r="T1094" i="13"/>
  <c r="R1094" i="13"/>
  <c r="P1094" i="13"/>
  <c r="BI1089" i="13"/>
  <c r="BH1089" i="13"/>
  <c r="BG1089" i="13"/>
  <c r="BF1089" i="13"/>
  <c r="T1089" i="13"/>
  <c r="R1089" i="13"/>
  <c r="P1089" i="13"/>
  <c r="BI1086" i="13"/>
  <c r="BH1086" i="13"/>
  <c r="BG1086" i="13"/>
  <c r="BF1086" i="13"/>
  <c r="T1086" i="13"/>
  <c r="R1086" i="13"/>
  <c r="P1086" i="13"/>
  <c r="BI1083" i="13"/>
  <c r="BH1083" i="13"/>
  <c r="BG1083" i="13"/>
  <c r="BF1083" i="13"/>
  <c r="T1083" i="13"/>
  <c r="R1083" i="13"/>
  <c r="P1083" i="13"/>
  <c r="BI1080" i="13"/>
  <c r="BH1080" i="13"/>
  <c r="BG1080" i="13"/>
  <c r="BF1080" i="13"/>
  <c r="T1080" i="13"/>
  <c r="R1080" i="13"/>
  <c r="P1080" i="13"/>
  <c r="BI1076" i="13"/>
  <c r="BH1076" i="13"/>
  <c r="BG1076" i="13"/>
  <c r="BF1076" i="13"/>
  <c r="T1076" i="13"/>
  <c r="R1076" i="13"/>
  <c r="P1076" i="13"/>
  <c r="BI1073" i="13"/>
  <c r="BH1073" i="13"/>
  <c r="BG1073" i="13"/>
  <c r="BF1073" i="13"/>
  <c r="T1073" i="13"/>
  <c r="R1073" i="13"/>
  <c r="P1073" i="13"/>
  <c r="BI1069" i="13"/>
  <c r="BH1069" i="13"/>
  <c r="BG1069" i="13"/>
  <c r="BF1069" i="13"/>
  <c r="T1069" i="13"/>
  <c r="R1069" i="13"/>
  <c r="P1069" i="13"/>
  <c r="BI1065" i="13"/>
  <c r="BH1065" i="13"/>
  <c r="BG1065" i="13"/>
  <c r="BF1065" i="13"/>
  <c r="T1065" i="13"/>
  <c r="R1065" i="13"/>
  <c r="P1065" i="13"/>
  <c r="BI1061" i="13"/>
  <c r="BH1061" i="13"/>
  <c r="BG1061" i="13"/>
  <c r="BF1061" i="13"/>
  <c r="T1061" i="13"/>
  <c r="R1061" i="13"/>
  <c r="P1061" i="13"/>
  <c r="BI1057" i="13"/>
  <c r="BH1057" i="13"/>
  <c r="BG1057" i="13"/>
  <c r="BF1057" i="13"/>
  <c r="T1057" i="13"/>
  <c r="R1057" i="13"/>
  <c r="P1057" i="13"/>
  <c r="BI1050" i="13"/>
  <c r="BH1050" i="13"/>
  <c r="BG1050" i="13"/>
  <c r="BF1050" i="13"/>
  <c r="T1050" i="13"/>
  <c r="R1050" i="13"/>
  <c r="P1050" i="13"/>
  <c r="BI1045" i="13"/>
  <c r="BH1045" i="13"/>
  <c r="BG1045" i="13"/>
  <c r="BF1045" i="13"/>
  <c r="T1045" i="13"/>
  <c r="R1045" i="13"/>
  <c r="P1045" i="13"/>
  <c r="BI1041" i="13"/>
  <c r="BH1041" i="13"/>
  <c r="BG1041" i="13"/>
  <c r="BF1041" i="13"/>
  <c r="T1041" i="13"/>
  <c r="R1041" i="13"/>
  <c r="P1041" i="13"/>
  <c r="BI1037" i="13"/>
  <c r="BH1037" i="13"/>
  <c r="BG1037" i="13"/>
  <c r="BF1037" i="13"/>
  <c r="T1037" i="13"/>
  <c r="R1037" i="13"/>
  <c r="P1037" i="13"/>
  <c r="BI1033" i="13"/>
  <c r="BH1033" i="13"/>
  <c r="BG1033" i="13"/>
  <c r="BF1033" i="13"/>
  <c r="T1033" i="13"/>
  <c r="R1033" i="13"/>
  <c r="P1033" i="13"/>
  <c r="BI1029" i="13"/>
  <c r="BH1029" i="13"/>
  <c r="BG1029" i="13"/>
  <c r="BF1029" i="13"/>
  <c r="T1029" i="13"/>
  <c r="R1029" i="13"/>
  <c r="P1029" i="13"/>
  <c r="BI1025" i="13"/>
  <c r="BH1025" i="13"/>
  <c r="BG1025" i="13"/>
  <c r="BF1025" i="13"/>
  <c r="T1025" i="13"/>
  <c r="R1025" i="13"/>
  <c r="P1025" i="13"/>
  <c r="BI1021" i="13"/>
  <c r="BH1021" i="13"/>
  <c r="BG1021" i="13"/>
  <c r="BF1021" i="13"/>
  <c r="T1021" i="13"/>
  <c r="R1021" i="13"/>
  <c r="P1021" i="13"/>
  <c r="BI1015" i="13"/>
  <c r="BH1015" i="13"/>
  <c r="BG1015" i="13"/>
  <c r="BF1015" i="13"/>
  <c r="T1015" i="13"/>
  <c r="R1015" i="13"/>
  <c r="P1015" i="13"/>
  <c r="BI1011" i="13"/>
  <c r="BH1011" i="13"/>
  <c r="BG1011" i="13"/>
  <c r="BF1011" i="13"/>
  <c r="T1011" i="13"/>
  <c r="R1011" i="13"/>
  <c r="P1011" i="13"/>
  <c r="BI1007" i="13"/>
  <c r="BH1007" i="13"/>
  <c r="BG1007" i="13"/>
  <c r="BF1007" i="13"/>
  <c r="T1007" i="13"/>
  <c r="R1007" i="13"/>
  <c r="P1007" i="13"/>
  <c r="BI1003" i="13"/>
  <c r="BH1003" i="13"/>
  <c r="BG1003" i="13"/>
  <c r="BF1003" i="13"/>
  <c r="T1003" i="13"/>
  <c r="R1003" i="13"/>
  <c r="P1003" i="13"/>
  <c r="BI998" i="13"/>
  <c r="BH998" i="13"/>
  <c r="BG998" i="13"/>
  <c r="BF998" i="13"/>
  <c r="T998" i="13"/>
  <c r="R998" i="13"/>
  <c r="P998" i="13"/>
  <c r="BI992" i="13"/>
  <c r="BH992" i="13"/>
  <c r="BG992" i="13"/>
  <c r="BF992" i="13"/>
  <c r="T992" i="13"/>
  <c r="R992" i="13"/>
  <c r="P992" i="13"/>
  <c r="BI986" i="13"/>
  <c r="BH986" i="13"/>
  <c r="BG986" i="13"/>
  <c r="BF986" i="13"/>
  <c r="T986" i="13"/>
  <c r="R986" i="13"/>
  <c r="P986" i="13"/>
  <c r="BI980" i="13"/>
  <c r="BH980" i="13"/>
  <c r="BG980" i="13"/>
  <c r="BF980" i="13"/>
  <c r="T980" i="13"/>
  <c r="R980" i="13"/>
  <c r="P980" i="13"/>
  <c r="BI974" i="13"/>
  <c r="BH974" i="13"/>
  <c r="BG974" i="13"/>
  <c r="BF974" i="13"/>
  <c r="T974" i="13"/>
  <c r="R974" i="13"/>
  <c r="P974" i="13"/>
  <c r="BI968" i="13"/>
  <c r="BH968" i="13"/>
  <c r="BG968" i="13"/>
  <c r="BF968" i="13"/>
  <c r="T968" i="13"/>
  <c r="R968" i="13"/>
  <c r="P968" i="13"/>
  <c r="BI962" i="13"/>
  <c r="BH962" i="13"/>
  <c r="BG962" i="13"/>
  <c r="BF962" i="13"/>
  <c r="T962" i="13"/>
  <c r="R962" i="13"/>
  <c r="P962" i="13"/>
  <c r="BI956" i="13"/>
  <c r="BH956" i="13"/>
  <c r="BG956" i="13"/>
  <c r="BF956" i="13"/>
  <c r="T956" i="13"/>
  <c r="R956" i="13"/>
  <c r="P956" i="13"/>
  <c r="BI950" i="13"/>
  <c r="BH950" i="13"/>
  <c r="BG950" i="13"/>
  <c r="BF950" i="13"/>
  <c r="T950" i="13"/>
  <c r="R950" i="13"/>
  <c r="P950" i="13"/>
  <c r="BI944" i="13"/>
  <c r="BH944" i="13"/>
  <c r="BG944" i="13"/>
  <c r="BF944" i="13"/>
  <c r="T944" i="13"/>
  <c r="R944" i="13"/>
  <c r="P944" i="13"/>
  <c r="BI943" i="13"/>
  <c r="BH943" i="13"/>
  <c r="BG943" i="13"/>
  <c r="BF943" i="13"/>
  <c r="T943" i="13"/>
  <c r="R943" i="13"/>
  <c r="P943" i="13"/>
  <c r="BI937" i="13"/>
  <c r="BH937" i="13"/>
  <c r="BG937" i="13"/>
  <c r="BF937" i="13"/>
  <c r="T937" i="13"/>
  <c r="R937" i="13"/>
  <c r="P937" i="13"/>
  <c r="BI931" i="13"/>
  <c r="BH931" i="13"/>
  <c r="BG931" i="13"/>
  <c r="BF931" i="13"/>
  <c r="T931" i="13"/>
  <c r="R931" i="13"/>
  <c r="P931" i="13"/>
  <c r="BI925" i="13"/>
  <c r="BH925" i="13"/>
  <c r="BG925" i="13"/>
  <c r="BF925" i="13"/>
  <c r="T925" i="13"/>
  <c r="R925" i="13"/>
  <c r="P925" i="13"/>
  <c r="BI917" i="13"/>
  <c r="BH917" i="13"/>
  <c r="BG917" i="13"/>
  <c r="BF917" i="13"/>
  <c r="T917" i="13"/>
  <c r="R917" i="13"/>
  <c r="P917" i="13"/>
  <c r="BI911" i="13"/>
  <c r="BH911" i="13"/>
  <c r="BG911" i="13"/>
  <c r="BF911" i="13"/>
  <c r="T911" i="13"/>
  <c r="R911" i="13"/>
  <c r="P911" i="13"/>
  <c r="BI905" i="13"/>
  <c r="BH905" i="13"/>
  <c r="BG905" i="13"/>
  <c r="BF905" i="13"/>
  <c r="T905" i="13"/>
  <c r="R905" i="13"/>
  <c r="P905" i="13"/>
  <c r="BI901" i="13"/>
  <c r="BH901" i="13"/>
  <c r="BG901" i="13"/>
  <c r="BF901" i="13"/>
  <c r="T901" i="13"/>
  <c r="R901" i="13"/>
  <c r="P901" i="13"/>
  <c r="BI897" i="13"/>
  <c r="BH897" i="13"/>
  <c r="BG897" i="13"/>
  <c r="BF897" i="13"/>
  <c r="T897" i="13"/>
  <c r="R897" i="13"/>
  <c r="P897" i="13"/>
  <c r="BI892" i="13"/>
  <c r="BH892" i="13"/>
  <c r="BG892" i="13"/>
  <c r="BF892" i="13"/>
  <c r="T892" i="13"/>
  <c r="R892" i="13"/>
  <c r="P892" i="13"/>
  <c r="BI887" i="13"/>
  <c r="BH887" i="13"/>
  <c r="BG887" i="13"/>
  <c r="BF887" i="13"/>
  <c r="T887" i="13"/>
  <c r="R887" i="13"/>
  <c r="P887" i="13"/>
  <c r="BI883" i="13"/>
  <c r="BH883" i="13"/>
  <c r="BG883" i="13"/>
  <c r="BF883" i="13"/>
  <c r="T883" i="13"/>
  <c r="R883" i="13"/>
  <c r="P883" i="13"/>
  <c r="BI879" i="13"/>
  <c r="BH879" i="13"/>
  <c r="BG879" i="13"/>
  <c r="BF879" i="13"/>
  <c r="T879" i="13"/>
  <c r="R879" i="13"/>
  <c r="P879" i="13"/>
  <c r="BI875" i="13"/>
  <c r="BH875" i="13"/>
  <c r="BG875" i="13"/>
  <c r="BF875" i="13"/>
  <c r="T875" i="13"/>
  <c r="R875" i="13"/>
  <c r="P875" i="13"/>
  <c r="BI871" i="13"/>
  <c r="BH871" i="13"/>
  <c r="BG871" i="13"/>
  <c r="BF871" i="13"/>
  <c r="T871" i="13"/>
  <c r="R871" i="13"/>
  <c r="P871" i="13"/>
  <c r="BI867" i="13"/>
  <c r="BH867" i="13"/>
  <c r="BG867" i="13"/>
  <c r="BF867" i="13"/>
  <c r="T867" i="13"/>
  <c r="R867" i="13"/>
  <c r="P867" i="13"/>
  <c r="BI863" i="13"/>
  <c r="BH863" i="13"/>
  <c r="BG863" i="13"/>
  <c r="BF863" i="13"/>
  <c r="T863" i="13"/>
  <c r="R863" i="13"/>
  <c r="P863" i="13"/>
  <c r="BI859" i="13"/>
  <c r="BH859" i="13"/>
  <c r="BG859" i="13"/>
  <c r="BF859" i="13"/>
  <c r="T859" i="13"/>
  <c r="R859" i="13"/>
  <c r="P859" i="13"/>
  <c r="BI853" i="13"/>
  <c r="BH853" i="13"/>
  <c r="BG853" i="13"/>
  <c r="BF853" i="13"/>
  <c r="T853" i="13"/>
  <c r="R853" i="13"/>
  <c r="P853" i="13"/>
  <c r="BI849" i="13"/>
  <c r="BH849" i="13"/>
  <c r="BG849" i="13"/>
  <c r="BF849" i="13"/>
  <c r="T849" i="13"/>
  <c r="R849" i="13"/>
  <c r="P849" i="13"/>
  <c r="BI842" i="13"/>
  <c r="BH842" i="13"/>
  <c r="BG842" i="13"/>
  <c r="BF842" i="13"/>
  <c r="T842" i="13"/>
  <c r="R842" i="13"/>
  <c r="P842" i="13"/>
  <c r="BI837" i="13"/>
  <c r="BH837" i="13"/>
  <c r="BG837" i="13"/>
  <c r="BF837" i="13"/>
  <c r="T837" i="13"/>
  <c r="R837" i="13"/>
  <c r="P837" i="13"/>
  <c r="BI833" i="13"/>
  <c r="BH833" i="13"/>
  <c r="BG833" i="13"/>
  <c r="BF833" i="13"/>
  <c r="T833" i="13"/>
  <c r="R833" i="13"/>
  <c r="P833" i="13"/>
  <c r="BI829" i="13"/>
  <c r="BH829" i="13"/>
  <c r="BG829" i="13"/>
  <c r="BF829" i="13"/>
  <c r="T829" i="13"/>
  <c r="R829" i="13"/>
  <c r="P829" i="13"/>
  <c r="BI825" i="13"/>
  <c r="BH825" i="13"/>
  <c r="BG825" i="13"/>
  <c r="BF825" i="13"/>
  <c r="T825" i="13"/>
  <c r="R825" i="13"/>
  <c r="P825" i="13"/>
  <c r="BI821" i="13"/>
  <c r="BH821" i="13"/>
  <c r="BG821" i="13"/>
  <c r="BF821" i="13"/>
  <c r="T821" i="13"/>
  <c r="R821" i="13"/>
  <c r="P821" i="13"/>
  <c r="BI815" i="13"/>
  <c r="BH815" i="13"/>
  <c r="BG815" i="13"/>
  <c r="BF815" i="13"/>
  <c r="T815" i="13"/>
  <c r="R815" i="13"/>
  <c r="P815" i="13"/>
  <c r="BI808" i="13"/>
  <c r="BH808" i="13"/>
  <c r="BG808" i="13"/>
  <c r="BF808" i="13"/>
  <c r="T808" i="13"/>
  <c r="R808" i="13"/>
  <c r="P808" i="13"/>
  <c r="BI800" i="13"/>
  <c r="BH800" i="13"/>
  <c r="BG800" i="13"/>
  <c r="BF800" i="13"/>
  <c r="T800" i="13"/>
  <c r="R800" i="13"/>
  <c r="P800" i="13"/>
  <c r="BI796" i="13"/>
  <c r="BH796" i="13"/>
  <c r="BG796" i="13"/>
  <c r="BF796" i="13"/>
  <c r="T796" i="13"/>
  <c r="R796" i="13"/>
  <c r="P796" i="13"/>
  <c r="BI789" i="13"/>
  <c r="BH789" i="13"/>
  <c r="BG789" i="13"/>
  <c r="BF789" i="13"/>
  <c r="T789" i="13"/>
  <c r="R789" i="13"/>
  <c r="P789" i="13"/>
  <c r="BI782" i="13"/>
  <c r="BH782" i="13"/>
  <c r="BG782" i="13"/>
  <c r="BF782" i="13"/>
  <c r="T782" i="13"/>
  <c r="R782" i="13"/>
  <c r="P782" i="13"/>
  <c r="BI776" i="13"/>
  <c r="BH776" i="13"/>
  <c r="BG776" i="13"/>
  <c r="BF776" i="13"/>
  <c r="T776" i="13"/>
  <c r="R776" i="13"/>
  <c r="P776" i="13"/>
  <c r="BI770" i="13"/>
  <c r="BH770" i="13"/>
  <c r="BG770" i="13"/>
  <c r="BF770" i="13"/>
  <c r="T770" i="13"/>
  <c r="R770" i="13"/>
  <c r="P770" i="13"/>
  <c r="BI768" i="13"/>
  <c r="BH768" i="13"/>
  <c r="BG768" i="13"/>
  <c r="BF768" i="13"/>
  <c r="T768" i="13"/>
  <c r="R768" i="13"/>
  <c r="P768" i="13"/>
  <c r="BI767" i="13"/>
  <c r="BH767" i="13"/>
  <c r="BG767" i="13"/>
  <c r="BF767" i="13"/>
  <c r="T767" i="13"/>
  <c r="R767" i="13"/>
  <c r="P767" i="13"/>
  <c r="BI766" i="13"/>
  <c r="BH766" i="13"/>
  <c r="BG766" i="13"/>
  <c r="BF766" i="13"/>
  <c r="T766" i="13"/>
  <c r="R766" i="13"/>
  <c r="P766" i="13"/>
  <c r="BI765" i="13"/>
  <c r="BH765" i="13"/>
  <c r="BG765" i="13"/>
  <c r="BF765" i="13"/>
  <c r="T765" i="13"/>
  <c r="R765" i="13"/>
  <c r="P765" i="13"/>
  <c r="BI764" i="13"/>
  <c r="BH764" i="13"/>
  <c r="BG764" i="13"/>
  <c r="BF764" i="13"/>
  <c r="T764" i="13"/>
  <c r="R764" i="13"/>
  <c r="P764" i="13"/>
  <c r="BI763" i="13"/>
  <c r="BH763" i="13"/>
  <c r="BG763" i="13"/>
  <c r="BF763" i="13"/>
  <c r="T763" i="13"/>
  <c r="R763" i="13"/>
  <c r="P763" i="13"/>
  <c r="BI762" i="13"/>
  <c r="BH762" i="13"/>
  <c r="BG762" i="13"/>
  <c r="BF762" i="13"/>
  <c r="T762" i="13"/>
  <c r="R762" i="13"/>
  <c r="P762" i="13"/>
  <c r="BI756" i="13"/>
  <c r="BH756" i="13"/>
  <c r="BG756" i="13"/>
  <c r="BF756" i="13"/>
  <c r="T756" i="13"/>
  <c r="R756" i="13"/>
  <c r="P756" i="13"/>
  <c r="BI750" i="13"/>
  <c r="BH750" i="13"/>
  <c r="BG750" i="13"/>
  <c r="BF750" i="13"/>
  <c r="T750" i="13"/>
  <c r="R750" i="13"/>
  <c r="P750" i="13"/>
  <c r="BI749" i="13"/>
  <c r="BH749" i="13"/>
  <c r="BG749" i="13"/>
  <c r="BF749" i="13"/>
  <c r="T749" i="13"/>
  <c r="R749" i="13"/>
  <c r="P749" i="13"/>
  <c r="BI748" i="13"/>
  <c r="BH748" i="13"/>
  <c r="BG748" i="13"/>
  <c r="BF748" i="13"/>
  <c r="T748" i="13"/>
  <c r="R748" i="13"/>
  <c r="P748" i="13"/>
  <c r="BI742" i="13"/>
  <c r="BH742" i="13"/>
  <c r="BG742" i="13"/>
  <c r="BF742" i="13"/>
  <c r="T742" i="13"/>
  <c r="R742" i="13"/>
  <c r="P742" i="13"/>
  <c r="BI736" i="13"/>
  <c r="BH736" i="13"/>
  <c r="BG736" i="13"/>
  <c r="BF736" i="13"/>
  <c r="T736" i="13"/>
  <c r="R736" i="13"/>
  <c r="P736" i="13"/>
  <c r="BI735" i="13"/>
  <c r="BH735" i="13"/>
  <c r="BG735" i="13"/>
  <c r="BF735" i="13"/>
  <c r="T735" i="13"/>
  <c r="R735" i="13"/>
  <c r="P735" i="13"/>
  <c r="BI729" i="13"/>
  <c r="BH729" i="13"/>
  <c r="BG729" i="13"/>
  <c r="BF729" i="13"/>
  <c r="T729" i="13"/>
  <c r="R729" i="13"/>
  <c r="P729" i="13"/>
  <c r="BI723" i="13"/>
  <c r="BH723" i="13"/>
  <c r="BG723" i="13"/>
  <c r="BF723" i="13"/>
  <c r="T723" i="13"/>
  <c r="R723" i="13"/>
  <c r="P723" i="13"/>
  <c r="BI722" i="13"/>
  <c r="BH722" i="13"/>
  <c r="BG722" i="13"/>
  <c r="BF722" i="13"/>
  <c r="T722" i="13"/>
  <c r="R722" i="13"/>
  <c r="P722" i="13"/>
  <c r="BI716" i="13"/>
  <c r="BH716" i="13"/>
  <c r="BG716" i="13"/>
  <c r="BF716" i="13"/>
  <c r="T716" i="13"/>
  <c r="R716" i="13"/>
  <c r="P716" i="13"/>
  <c r="BI710" i="13"/>
  <c r="BH710" i="13"/>
  <c r="BG710" i="13"/>
  <c r="BF710" i="13"/>
  <c r="T710" i="13"/>
  <c r="R710" i="13"/>
  <c r="P710" i="13"/>
  <c r="BI709" i="13"/>
  <c r="BH709" i="13"/>
  <c r="BG709" i="13"/>
  <c r="BF709" i="13"/>
  <c r="T709" i="13"/>
  <c r="R709" i="13"/>
  <c r="P709" i="13"/>
  <c r="BI708" i="13"/>
  <c r="BH708" i="13"/>
  <c r="BG708" i="13"/>
  <c r="BF708" i="13"/>
  <c r="T708" i="13"/>
  <c r="R708" i="13"/>
  <c r="P708" i="13"/>
  <c r="BI707" i="13"/>
  <c r="BH707" i="13"/>
  <c r="BG707" i="13"/>
  <c r="BF707" i="13"/>
  <c r="T707" i="13"/>
  <c r="R707" i="13"/>
  <c r="P707" i="13"/>
  <c r="BI701" i="13"/>
  <c r="BH701" i="13"/>
  <c r="BG701" i="13"/>
  <c r="BF701" i="13"/>
  <c r="T701" i="13"/>
  <c r="R701" i="13"/>
  <c r="P701" i="13"/>
  <c r="BI700" i="13"/>
  <c r="BH700" i="13"/>
  <c r="BG700" i="13"/>
  <c r="BF700" i="13"/>
  <c r="T700" i="13"/>
  <c r="R700" i="13"/>
  <c r="P700" i="13"/>
  <c r="BI699" i="13"/>
  <c r="BH699" i="13"/>
  <c r="BG699" i="13"/>
  <c r="BF699" i="13"/>
  <c r="T699" i="13"/>
  <c r="R699" i="13"/>
  <c r="P699" i="13"/>
  <c r="BI693" i="13"/>
  <c r="BH693" i="13"/>
  <c r="BG693" i="13"/>
  <c r="BF693" i="13"/>
  <c r="T693" i="13"/>
  <c r="R693" i="13"/>
  <c r="P693" i="13"/>
  <c r="BI687" i="13"/>
  <c r="BH687" i="13"/>
  <c r="BG687" i="13"/>
  <c r="BF687" i="13"/>
  <c r="T687" i="13"/>
  <c r="R687" i="13"/>
  <c r="P687" i="13"/>
  <c r="BI686" i="13"/>
  <c r="BH686" i="13"/>
  <c r="BG686" i="13"/>
  <c r="BF686" i="13"/>
  <c r="T686" i="13"/>
  <c r="R686" i="13"/>
  <c r="P686" i="13"/>
  <c r="BI680" i="13"/>
  <c r="BH680" i="13"/>
  <c r="BG680" i="13"/>
  <c r="BF680" i="13"/>
  <c r="T680" i="13"/>
  <c r="R680" i="13"/>
  <c r="P680" i="13"/>
  <c r="BI674" i="13"/>
  <c r="BH674" i="13"/>
  <c r="BG674" i="13"/>
  <c r="BF674" i="13"/>
  <c r="T674" i="13"/>
  <c r="R674" i="13"/>
  <c r="P674" i="13"/>
  <c r="BI668" i="13"/>
  <c r="BH668" i="13"/>
  <c r="BG668" i="13"/>
  <c r="BF668" i="13"/>
  <c r="T668" i="13"/>
  <c r="R668" i="13"/>
  <c r="P668" i="13"/>
  <c r="BI662" i="13"/>
  <c r="BH662" i="13"/>
  <c r="BG662" i="13"/>
  <c r="BF662" i="13"/>
  <c r="T662" i="13"/>
  <c r="R662" i="13"/>
  <c r="P662" i="13"/>
  <c r="BI661" i="13"/>
  <c r="BH661" i="13"/>
  <c r="BG661" i="13"/>
  <c r="BF661" i="13"/>
  <c r="T661" i="13"/>
  <c r="R661" i="13"/>
  <c r="P661" i="13"/>
  <c r="BI660" i="13"/>
  <c r="BH660" i="13"/>
  <c r="BG660" i="13"/>
  <c r="BF660" i="13"/>
  <c r="T660" i="13"/>
  <c r="R660" i="13"/>
  <c r="P660" i="13"/>
  <c r="BI659" i="13"/>
  <c r="BH659" i="13"/>
  <c r="BG659" i="13"/>
  <c r="BF659" i="13"/>
  <c r="T659" i="13"/>
  <c r="R659" i="13"/>
  <c r="P659" i="13"/>
  <c r="BI658" i="13"/>
  <c r="BH658" i="13"/>
  <c r="BG658" i="13"/>
  <c r="BF658" i="13"/>
  <c r="T658" i="13"/>
  <c r="R658" i="13"/>
  <c r="P658" i="13"/>
  <c r="BI657" i="13"/>
  <c r="BH657" i="13"/>
  <c r="BG657" i="13"/>
  <c r="BF657" i="13"/>
  <c r="T657" i="13"/>
  <c r="R657" i="13"/>
  <c r="P657" i="13"/>
  <c r="BI651" i="13"/>
  <c r="BH651" i="13"/>
  <c r="BG651" i="13"/>
  <c r="BF651" i="13"/>
  <c r="T651" i="13"/>
  <c r="R651" i="13"/>
  <c r="P651" i="13"/>
  <c r="BI645" i="13"/>
  <c r="BH645" i="13"/>
  <c r="BG645" i="13"/>
  <c r="BF645" i="13"/>
  <c r="T645" i="13"/>
  <c r="R645" i="13"/>
  <c r="P645" i="13"/>
  <c r="BI639" i="13"/>
  <c r="BH639" i="13"/>
  <c r="BG639" i="13"/>
  <c r="BF639" i="13"/>
  <c r="T639" i="13"/>
  <c r="R639" i="13"/>
  <c r="P639" i="13"/>
  <c r="BI633" i="13"/>
  <c r="BH633" i="13"/>
  <c r="BG633" i="13"/>
  <c r="BF633" i="13"/>
  <c r="T633" i="13"/>
  <c r="R633" i="13"/>
  <c r="P633" i="13"/>
  <c r="BI627" i="13"/>
  <c r="BH627" i="13"/>
  <c r="BG627" i="13"/>
  <c r="BF627" i="13"/>
  <c r="T627" i="13"/>
  <c r="R627" i="13"/>
  <c r="P627" i="13"/>
  <c r="BI621" i="13"/>
  <c r="BH621" i="13"/>
  <c r="BG621" i="13"/>
  <c r="BF621" i="13"/>
  <c r="T621" i="13"/>
  <c r="R621" i="13"/>
  <c r="P621" i="13"/>
  <c r="BI615" i="13"/>
  <c r="BH615" i="13"/>
  <c r="BG615" i="13"/>
  <c r="BF615" i="13"/>
  <c r="T615" i="13"/>
  <c r="R615" i="13"/>
  <c r="P615" i="13"/>
  <c r="BI609" i="13"/>
  <c r="BH609" i="13"/>
  <c r="BG609" i="13"/>
  <c r="BF609" i="13"/>
  <c r="T609" i="13"/>
  <c r="R609" i="13"/>
  <c r="P609" i="13"/>
  <c r="BI603" i="13"/>
  <c r="BH603" i="13"/>
  <c r="BG603" i="13"/>
  <c r="BF603" i="13"/>
  <c r="T603" i="13"/>
  <c r="R603" i="13"/>
  <c r="P603" i="13"/>
  <c r="BI597" i="13"/>
  <c r="BH597" i="13"/>
  <c r="BG597" i="13"/>
  <c r="BF597" i="13"/>
  <c r="T597" i="13"/>
  <c r="R597" i="13"/>
  <c r="P597" i="13"/>
  <c r="BI596" i="13"/>
  <c r="BH596" i="13"/>
  <c r="BG596" i="13"/>
  <c r="BF596" i="13"/>
  <c r="T596" i="13"/>
  <c r="R596" i="13"/>
  <c r="P596" i="13"/>
  <c r="BI595" i="13"/>
  <c r="BH595" i="13"/>
  <c r="BG595" i="13"/>
  <c r="BF595" i="13"/>
  <c r="T595" i="13"/>
  <c r="R595" i="13"/>
  <c r="P595" i="13"/>
  <c r="BI589" i="13"/>
  <c r="BH589" i="13"/>
  <c r="BG589" i="13"/>
  <c r="BF589" i="13"/>
  <c r="T589" i="13"/>
  <c r="R589" i="13"/>
  <c r="P589" i="13"/>
  <c r="BI583" i="13"/>
  <c r="BH583" i="13"/>
  <c r="BG583" i="13"/>
  <c r="BF583" i="13"/>
  <c r="T583" i="13"/>
  <c r="R583" i="13"/>
  <c r="P583" i="13"/>
  <c r="BI582" i="13"/>
  <c r="BH582" i="13"/>
  <c r="BG582" i="13"/>
  <c r="BF582" i="13"/>
  <c r="T582" i="13"/>
  <c r="R582" i="13"/>
  <c r="P582" i="13"/>
  <c r="BI576" i="13"/>
  <c r="BH576" i="13"/>
  <c r="BG576" i="13"/>
  <c r="BF576" i="13"/>
  <c r="T576" i="13"/>
  <c r="R576" i="13"/>
  <c r="P576" i="13"/>
  <c r="BI570" i="13"/>
  <c r="BH570" i="13"/>
  <c r="BG570" i="13"/>
  <c r="BF570" i="13"/>
  <c r="T570" i="13"/>
  <c r="R570" i="13"/>
  <c r="P570" i="13"/>
  <c r="BI569" i="13"/>
  <c r="BH569" i="13"/>
  <c r="BG569" i="13"/>
  <c r="BF569" i="13"/>
  <c r="T569" i="13"/>
  <c r="R569" i="13"/>
  <c r="P569" i="13"/>
  <c r="BI568" i="13"/>
  <c r="BH568" i="13"/>
  <c r="BG568" i="13"/>
  <c r="BF568" i="13"/>
  <c r="T568" i="13"/>
  <c r="R568" i="13"/>
  <c r="P568" i="13"/>
  <c r="BI567" i="13"/>
  <c r="BH567" i="13"/>
  <c r="BG567" i="13"/>
  <c r="BF567" i="13"/>
  <c r="T567" i="13"/>
  <c r="R567" i="13"/>
  <c r="P567" i="13"/>
  <c r="BI566" i="13"/>
  <c r="BH566" i="13"/>
  <c r="BG566" i="13"/>
  <c r="BF566" i="13"/>
  <c r="T566" i="13"/>
  <c r="R566" i="13"/>
  <c r="P566" i="13"/>
  <c r="BI560" i="13"/>
  <c r="BH560" i="13"/>
  <c r="BG560" i="13"/>
  <c r="BF560" i="13"/>
  <c r="T560" i="13"/>
  <c r="R560" i="13"/>
  <c r="P560" i="13"/>
  <c r="BI554" i="13"/>
  <c r="BH554" i="13"/>
  <c r="BG554" i="13"/>
  <c r="BF554" i="13"/>
  <c r="T554" i="13"/>
  <c r="R554" i="13"/>
  <c r="P554" i="13"/>
  <c r="BI548" i="13"/>
  <c r="BH548" i="13"/>
  <c r="BG548" i="13"/>
  <c r="BF548" i="13"/>
  <c r="T548" i="13"/>
  <c r="R548" i="13"/>
  <c r="P548" i="13"/>
  <c r="BI542" i="13"/>
  <c r="BH542" i="13"/>
  <c r="BG542" i="13"/>
  <c r="BF542" i="13"/>
  <c r="T542" i="13"/>
  <c r="R542" i="13"/>
  <c r="P542" i="13"/>
  <c r="BI536" i="13"/>
  <c r="BH536" i="13"/>
  <c r="BG536" i="13"/>
  <c r="BF536" i="13"/>
  <c r="T536" i="13"/>
  <c r="R536" i="13"/>
  <c r="P536" i="13"/>
  <c r="BI530" i="13"/>
  <c r="BH530" i="13"/>
  <c r="BG530" i="13"/>
  <c r="BF530" i="13"/>
  <c r="T530" i="13"/>
  <c r="R530" i="13"/>
  <c r="P530" i="13"/>
  <c r="BI529" i="13"/>
  <c r="BH529" i="13"/>
  <c r="BG529" i="13"/>
  <c r="BF529" i="13"/>
  <c r="T529" i="13"/>
  <c r="R529" i="13"/>
  <c r="P529" i="13"/>
  <c r="BI528" i="13"/>
  <c r="BH528" i="13"/>
  <c r="BG528" i="13"/>
  <c r="BF528" i="13"/>
  <c r="T528" i="13"/>
  <c r="R528" i="13"/>
  <c r="P528" i="13"/>
  <c r="BI522" i="13"/>
  <c r="BH522" i="13"/>
  <c r="BG522" i="13"/>
  <c r="BF522" i="13"/>
  <c r="T522" i="13"/>
  <c r="R522" i="13"/>
  <c r="P522" i="13"/>
  <c r="BI516" i="13"/>
  <c r="BH516" i="13"/>
  <c r="BG516" i="13"/>
  <c r="BF516" i="13"/>
  <c r="T516" i="13"/>
  <c r="R516" i="13"/>
  <c r="P516" i="13"/>
  <c r="BI510" i="13"/>
  <c r="BH510" i="13"/>
  <c r="BG510" i="13"/>
  <c r="BF510" i="13"/>
  <c r="T510" i="13"/>
  <c r="R510" i="13"/>
  <c r="P510" i="13"/>
  <c r="BI509" i="13"/>
  <c r="BH509" i="13"/>
  <c r="BG509" i="13"/>
  <c r="BF509" i="13"/>
  <c r="T509" i="13"/>
  <c r="R509" i="13"/>
  <c r="P509" i="13"/>
  <c r="BI508" i="13"/>
  <c r="BH508" i="13"/>
  <c r="BG508" i="13"/>
  <c r="BF508" i="13"/>
  <c r="T508" i="13"/>
  <c r="R508" i="13"/>
  <c r="P508" i="13"/>
  <c r="BI502" i="13"/>
  <c r="BH502" i="13"/>
  <c r="BG502" i="13"/>
  <c r="BF502" i="13"/>
  <c r="T502" i="13"/>
  <c r="R502" i="13"/>
  <c r="P502" i="13"/>
  <c r="BI501" i="13"/>
  <c r="BH501" i="13"/>
  <c r="BG501" i="13"/>
  <c r="BF501" i="13"/>
  <c r="T501" i="13"/>
  <c r="R501" i="13"/>
  <c r="P501" i="13"/>
  <c r="BI500" i="13"/>
  <c r="BH500" i="13"/>
  <c r="BG500" i="13"/>
  <c r="BF500" i="13"/>
  <c r="T500" i="13"/>
  <c r="R500" i="13"/>
  <c r="P500" i="13"/>
  <c r="BI499" i="13"/>
  <c r="BH499" i="13"/>
  <c r="BG499" i="13"/>
  <c r="BF499" i="13"/>
  <c r="T499" i="13"/>
  <c r="R499" i="13"/>
  <c r="P499" i="13"/>
  <c r="BI498" i="13"/>
  <c r="BH498" i="13"/>
  <c r="BG498" i="13"/>
  <c r="BF498" i="13"/>
  <c r="T498" i="13"/>
  <c r="R498" i="13"/>
  <c r="P498" i="13"/>
  <c r="BI492" i="13"/>
  <c r="BH492" i="13"/>
  <c r="BG492" i="13"/>
  <c r="BF492" i="13"/>
  <c r="T492" i="13"/>
  <c r="R492" i="13"/>
  <c r="P492" i="13"/>
  <c r="BI486" i="13"/>
  <c r="BH486" i="13"/>
  <c r="BG486" i="13"/>
  <c r="BF486" i="13"/>
  <c r="T486" i="13"/>
  <c r="R486" i="13"/>
  <c r="P486" i="13"/>
  <c r="BI480" i="13"/>
  <c r="BH480" i="13"/>
  <c r="BG480" i="13"/>
  <c r="BF480" i="13"/>
  <c r="T480" i="13"/>
  <c r="R480" i="13"/>
  <c r="P480" i="13"/>
  <c r="BI479" i="13"/>
  <c r="BH479" i="13"/>
  <c r="BG479" i="13"/>
  <c r="BF479" i="13"/>
  <c r="T479" i="13"/>
  <c r="R479" i="13"/>
  <c r="P479" i="13"/>
  <c r="BI473" i="13"/>
  <c r="BH473" i="13"/>
  <c r="BG473" i="13"/>
  <c r="BF473" i="13"/>
  <c r="T473" i="13"/>
  <c r="R473" i="13"/>
  <c r="P473" i="13"/>
  <c r="BI467" i="13"/>
  <c r="BH467" i="13"/>
  <c r="BG467" i="13"/>
  <c r="BF467" i="13"/>
  <c r="T467" i="13"/>
  <c r="R467" i="13"/>
  <c r="P467" i="13"/>
  <c r="BI461" i="13"/>
  <c r="BH461" i="13"/>
  <c r="BG461" i="13"/>
  <c r="BF461" i="13"/>
  <c r="T461" i="13"/>
  <c r="R461" i="13"/>
  <c r="P461" i="13"/>
  <c r="BI460" i="13"/>
  <c r="BH460" i="13"/>
  <c r="BG460" i="13"/>
  <c r="BF460" i="13"/>
  <c r="T460" i="13"/>
  <c r="R460" i="13"/>
  <c r="P460" i="13"/>
  <c r="BI459" i="13"/>
  <c r="BH459" i="13"/>
  <c r="BG459" i="13"/>
  <c r="BF459" i="13"/>
  <c r="T459" i="13"/>
  <c r="R459" i="13"/>
  <c r="P459" i="13"/>
  <c r="BI453" i="13"/>
  <c r="BH453" i="13"/>
  <c r="BG453" i="13"/>
  <c r="BF453" i="13"/>
  <c r="T453" i="13"/>
  <c r="R453" i="13"/>
  <c r="P453" i="13"/>
  <c r="BI452" i="13"/>
  <c r="BH452" i="13"/>
  <c r="BG452" i="13"/>
  <c r="BF452" i="13"/>
  <c r="T452" i="13"/>
  <c r="R452" i="13"/>
  <c r="P452" i="13"/>
  <c r="BI451" i="13"/>
  <c r="BH451" i="13"/>
  <c r="BG451" i="13"/>
  <c r="BF451" i="13"/>
  <c r="T451" i="13"/>
  <c r="R451" i="13"/>
  <c r="P451" i="13"/>
  <c r="BI445" i="13"/>
  <c r="BH445" i="13"/>
  <c r="BG445" i="13"/>
  <c r="BF445" i="13"/>
  <c r="T445" i="13"/>
  <c r="R445" i="13"/>
  <c r="P445" i="13"/>
  <c r="BI444" i="13"/>
  <c r="BH444" i="13"/>
  <c r="BG444" i="13"/>
  <c r="BF444" i="13"/>
  <c r="T444" i="13"/>
  <c r="R444" i="13"/>
  <c r="P444" i="13"/>
  <c r="BI438" i="13"/>
  <c r="BH438" i="13"/>
  <c r="BG438" i="13"/>
  <c r="BF438" i="13"/>
  <c r="T438" i="13"/>
  <c r="R438" i="13"/>
  <c r="P438" i="13"/>
  <c r="BI437" i="13"/>
  <c r="BH437" i="13"/>
  <c r="BG437" i="13"/>
  <c r="BF437" i="13"/>
  <c r="T437" i="13"/>
  <c r="R437" i="13"/>
  <c r="P437" i="13"/>
  <c r="BI436" i="13"/>
  <c r="BH436" i="13"/>
  <c r="BG436" i="13"/>
  <c r="BF436" i="13"/>
  <c r="T436" i="13"/>
  <c r="R436" i="13"/>
  <c r="P436" i="13"/>
  <c r="BI430" i="13"/>
  <c r="BH430" i="13"/>
  <c r="BG430" i="13"/>
  <c r="BF430" i="13"/>
  <c r="T430" i="13"/>
  <c r="R430" i="13"/>
  <c r="P430" i="13"/>
  <c r="BI429" i="13"/>
  <c r="BH429" i="13"/>
  <c r="BG429" i="13"/>
  <c r="BF429" i="13"/>
  <c r="T429" i="13"/>
  <c r="R429" i="13"/>
  <c r="P429" i="13"/>
  <c r="BI428" i="13"/>
  <c r="BH428" i="13"/>
  <c r="BG428" i="13"/>
  <c r="BF428" i="13"/>
  <c r="T428" i="13"/>
  <c r="R428" i="13"/>
  <c r="P428" i="13"/>
  <c r="BI427" i="13"/>
  <c r="BH427" i="13"/>
  <c r="BG427" i="13"/>
  <c r="BF427" i="13"/>
  <c r="T427" i="13"/>
  <c r="R427" i="13"/>
  <c r="P427" i="13"/>
  <c r="BI421" i="13"/>
  <c r="BH421" i="13"/>
  <c r="BG421" i="13"/>
  <c r="BF421" i="13"/>
  <c r="T421" i="13"/>
  <c r="R421" i="13"/>
  <c r="P421" i="13"/>
  <c r="BI420" i="13"/>
  <c r="BH420" i="13"/>
  <c r="BG420" i="13"/>
  <c r="BF420" i="13"/>
  <c r="T420" i="13"/>
  <c r="R420" i="13"/>
  <c r="P420" i="13"/>
  <c r="BI419" i="13"/>
  <c r="BH419" i="13"/>
  <c r="BG419" i="13"/>
  <c r="BF419" i="13"/>
  <c r="T419" i="13"/>
  <c r="R419" i="13"/>
  <c r="P419" i="13"/>
  <c r="BI413" i="13"/>
  <c r="BH413" i="13"/>
  <c r="BG413" i="13"/>
  <c r="BF413" i="13"/>
  <c r="T413" i="13"/>
  <c r="R413" i="13"/>
  <c r="P413" i="13"/>
  <c r="BI412" i="13"/>
  <c r="BH412" i="13"/>
  <c r="BG412" i="13"/>
  <c r="BF412" i="13"/>
  <c r="T412" i="13"/>
  <c r="R412" i="13"/>
  <c r="P412" i="13"/>
  <c r="BI411" i="13"/>
  <c r="BH411" i="13"/>
  <c r="BG411" i="13"/>
  <c r="BF411" i="13"/>
  <c r="T411" i="13"/>
  <c r="R411" i="13"/>
  <c r="P411" i="13"/>
  <c r="BI410" i="13"/>
  <c r="BH410" i="13"/>
  <c r="BG410" i="13"/>
  <c r="BF410" i="13"/>
  <c r="T410" i="13"/>
  <c r="R410" i="13"/>
  <c r="P410" i="13"/>
  <c r="BI403" i="13"/>
  <c r="BH403" i="13"/>
  <c r="BG403" i="13"/>
  <c r="BF403" i="13"/>
  <c r="T403" i="13"/>
  <c r="R403" i="13"/>
  <c r="P403" i="13"/>
  <c r="BI402" i="13"/>
  <c r="BH402" i="13"/>
  <c r="BG402" i="13"/>
  <c r="BF402" i="13"/>
  <c r="T402" i="13"/>
  <c r="R402" i="13"/>
  <c r="P402" i="13"/>
  <c r="BI401" i="13"/>
  <c r="BH401" i="13"/>
  <c r="BG401" i="13"/>
  <c r="BF401" i="13"/>
  <c r="T401" i="13"/>
  <c r="R401" i="13"/>
  <c r="P401" i="13"/>
  <c r="BI394" i="13"/>
  <c r="BH394" i="13"/>
  <c r="BG394" i="13"/>
  <c r="BF394" i="13"/>
  <c r="T394" i="13"/>
  <c r="R394" i="13"/>
  <c r="P394" i="13"/>
  <c r="BI388" i="13"/>
  <c r="BH388" i="13"/>
  <c r="BG388" i="13"/>
  <c r="BF388" i="13"/>
  <c r="T388" i="13"/>
  <c r="R388" i="13"/>
  <c r="P388" i="13"/>
  <c r="BI387" i="13"/>
  <c r="BH387" i="13"/>
  <c r="BG387" i="13"/>
  <c r="BF387" i="13"/>
  <c r="T387" i="13"/>
  <c r="R387" i="13"/>
  <c r="P387" i="13"/>
  <c r="BI380" i="13"/>
  <c r="BH380" i="13"/>
  <c r="BG380" i="13"/>
  <c r="BF380" i="13"/>
  <c r="T380" i="13"/>
  <c r="R380" i="13"/>
  <c r="P380" i="13"/>
  <c r="BI379" i="13"/>
  <c r="BH379" i="13"/>
  <c r="BG379" i="13"/>
  <c r="BF379" i="13"/>
  <c r="T379" i="13"/>
  <c r="R379" i="13"/>
  <c r="P379" i="13"/>
  <c r="BI378" i="13"/>
  <c r="BH378" i="13"/>
  <c r="BG378" i="13"/>
  <c r="BF378" i="13"/>
  <c r="T378" i="13"/>
  <c r="R378" i="13"/>
  <c r="P378" i="13"/>
  <c r="BI374" i="13"/>
  <c r="BH374" i="13"/>
  <c r="BG374" i="13"/>
  <c r="BF374" i="13"/>
  <c r="T374" i="13"/>
  <c r="R374" i="13"/>
  <c r="P374" i="13"/>
  <c r="BI369" i="13"/>
  <c r="BH369" i="13"/>
  <c r="BG369" i="13"/>
  <c r="BF369" i="13"/>
  <c r="T369" i="13"/>
  <c r="R369" i="13"/>
  <c r="P369" i="13"/>
  <c r="BI364" i="13"/>
  <c r="BH364" i="13"/>
  <c r="BG364" i="13"/>
  <c r="BF364" i="13"/>
  <c r="T364" i="13"/>
  <c r="R364" i="13"/>
  <c r="P364" i="13"/>
  <c r="BI359" i="13"/>
  <c r="BH359" i="13"/>
  <c r="BG359" i="13"/>
  <c r="BF359" i="13"/>
  <c r="T359" i="13"/>
  <c r="R359" i="13"/>
  <c r="P359" i="13"/>
  <c r="BI354" i="13"/>
  <c r="BH354" i="13"/>
  <c r="BG354" i="13"/>
  <c r="BF354" i="13"/>
  <c r="T354" i="13"/>
  <c r="R354" i="13"/>
  <c r="P354" i="13"/>
  <c r="BI349" i="13"/>
  <c r="BH349" i="13"/>
  <c r="BG349" i="13"/>
  <c r="BF349" i="13"/>
  <c r="T349" i="13"/>
  <c r="R349" i="13"/>
  <c r="P349" i="13"/>
  <c r="BI343" i="13"/>
  <c r="BH343" i="13"/>
  <c r="BG343" i="13"/>
  <c r="BF343" i="13"/>
  <c r="T343" i="13"/>
  <c r="R343" i="13"/>
  <c r="P343" i="13"/>
  <c r="BI342" i="13"/>
  <c r="BH342" i="13"/>
  <c r="BG342" i="13"/>
  <c r="BF342" i="13"/>
  <c r="T342" i="13"/>
  <c r="R342" i="13"/>
  <c r="P342" i="13"/>
  <c r="BI336" i="13"/>
  <c r="BH336" i="13"/>
  <c r="BG336" i="13"/>
  <c r="BF336" i="13"/>
  <c r="T336" i="13"/>
  <c r="R336" i="13"/>
  <c r="P336" i="13"/>
  <c r="BI330" i="13"/>
  <c r="BH330" i="13"/>
  <c r="BG330" i="13"/>
  <c r="BF330" i="13"/>
  <c r="T330" i="13"/>
  <c r="R330" i="13"/>
  <c r="P330" i="13"/>
  <c r="BI324" i="13"/>
  <c r="BH324" i="13"/>
  <c r="BG324" i="13"/>
  <c r="BF324" i="13"/>
  <c r="T324" i="13"/>
  <c r="R324" i="13"/>
  <c r="P324" i="13"/>
  <c r="BI318" i="13"/>
  <c r="BH318" i="13"/>
  <c r="BG318" i="13"/>
  <c r="BF318" i="13"/>
  <c r="T318" i="13"/>
  <c r="R318" i="13"/>
  <c r="P318" i="13"/>
  <c r="BI312" i="13"/>
  <c r="BH312" i="13"/>
  <c r="BG312" i="13"/>
  <c r="BF312" i="13"/>
  <c r="T312" i="13"/>
  <c r="R312" i="13"/>
  <c r="P312" i="13"/>
  <c r="BI306" i="13"/>
  <c r="BH306" i="13"/>
  <c r="BG306" i="13"/>
  <c r="BF306" i="13"/>
  <c r="T306" i="13"/>
  <c r="R306" i="13"/>
  <c r="P306" i="13"/>
  <c r="BI300" i="13"/>
  <c r="BH300" i="13"/>
  <c r="BG300" i="13"/>
  <c r="BF300" i="13"/>
  <c r="T300" i="13"/>
  <c r="R300" i="13"/>
  <c r="P300" i="13"/>
  <c r="BI294" i="13"/>
  <c r="BH294" i="13"/>
  <c r="BG294" i="13"/>
  <c r="BF294" i="13"/>
  <c r="T294" i="13"/>
  <c r="R294" i="13"/>
  <c r="P294" i="13"/>
  <c r="BI289" i="13"/>
  <c r="BH289" i="13"/>
  <c r="BG289" i="13"/>
  <c r="BF289" i="13"/>
  <c r="T289" i="13"/>
  <c r="R289" i="13"/>
  <c r="P289" i="13"/>
  <c r="BI284" i="13"/>
  <c r="BH284" i="13"/>
  <c r="BG284" i="13"/>
  <c r="BF284" i="13"/>
  <c r="T284" i="13"/>
  <c r="R284" i="13"/>
  <c r="P284" i="13"/>
  <c r="BI279" i="13"/>
  <c r="BH279" i="13"/>
  <c r="BG279" i="13"/>
  <c r="BF279" i="13"/>
  <c r="T279" i="13"/>
  <c r="R279" i="13"/>
  <c r="P279" i="13"/>
  <c r="BI273" i="13"/>
  <c r="BH273" i="13"/>
  <c r="BG273" i="13"/>
  <c r="BF273" i="13"/>
  <c r="T273" i="13"/>
  <c r="R273" i="13"/>
  <c r="P273" i="13"/>
  <c r="BI267" i="13"/>
  <c r="BH267" i="13"/>
  <c r="BG267" i="13"/>
  <c r="BF267" i="13"/>
  <c r="T267" i="13"/>
  <c r="R267" i="13"/>
  <c r="P267" i="13"/>
  <c r="BI261" i="13"/>
  <c r="BH261" i="13"/>
  <c r="BG261" i="13"/>
  <c r="BF261" i="13"/>
  <c r="T261" i="13"/>
  <c r="R261" i="13"/>
  <c r="P261" i="13"/>
  <c r="BI254" i="13"/>
  <c r="BH254" i="13"/>
  <c r="BG254" i="13"/>
  <c r="BF254" i="13"/>
  <c r="T254" i="13"/>
  <c r="R254" i="13"/>
  <c r="P254" i="13"/>
  <c r="BI247" i="13"/>
  <c r="BH247" i="13"/>
  <c r="BG247" i="13"/>
  <c r="BF247" i="13"/>
  <c r="T247" i="13"/>
  <c r="R247" i="13"/>
  <c r="P247" i="13"/>
  <c r="BI238" i="13"/>
  <c r="BH238" i="13"/>
  <c r="BG238" i="13"/>
  <c r="BF238" i="13"/>
  <c r="T238" i="13"/>
  <c r="R238" i="13"/>
  <c r="P238" i="13"/>
  <c r="BI229" i="13"/>
  <c r="BH229" i="13"/>
  <c r="BG229" i="13"/>
  <c r="BF229" i="13"/>
  <c r="T229" i="13"/>
  <c r="R229" i="13"/>
  <c r="P229" i="13"/>
  <c r="BI220" i="13"/>
  <c r="BH220" i="13"/>
  <c r="BG220" i="13"/>
  <c r="BF220" i="13"/>
  <c r="T220" i="13"/>
  <c r="R220" i="13"/>
  <c r="P220" i="13"/>
  <c r="BI211" i="13"/>
  <c r="BH211" i="13"/>
  <c r="BG211" i="13"/>
  <c r="BF211" i="13"/>
  <c r="T211" i="13"/>
  <c r="R211" i="13"/>
  <c r="P211" i="13"/>
  <c r="BI202" i="13"/>
  <c r="BH202" i="13"/>
  <c r="BG202" i="13"/>
  <c r="BF202" i="13"/>
  <c r="T202" i="13"/>
  <c r="R202" i="13"/>
  <c r="P202" i="13"/>
  <c r="BI193" i="13"/>
  <c r="BH193" i="13"/>
  <c r="BG193" i="13"/>
  <c r="BF193" i="13"/>
  <c r="T193" i="13"/>
  <c r="R193" i="13"/>
  <c r="P193" i="13"/>
  <c r="BI184" i="13"/>
  <c r="BH184" i="13"/>
  <c r="BG184" i="13"/>
  <c r="BF184" i="13"/>
  <c r="T184" i="13"/>
  <c r="R184" i="13"/>
  <c r="P184" i="13"/>
  <c r="BI175" i="13"/>
  <c r="BH175" i="13"/>
  <c r="BG175" i="13"/>
  <c r="BF175" i="13"/>
  <c r="T175" i="13"/>
  <c r="R175" i="13"/>
  <c r="P175" i="13"/>
  <c r="BI166" i="13"/>
  <c r="BH166" i="13"/>
  <c r="BG166" i="13"/>
  <c r="BF166" i="13"/>
  <c r="T166" i="13"/>
  <c r="R166" i="13"/>
  <c r="P166" i="13"/>
  <c r="BI157" i="13"/>
  <c r="BH157" i="13"/>
  <c r="BG157" i="13"/>
  <c r="BF157" i="13"/>
  <c r="T157" i="13"/>
  <c r="R157" i="13"/>
  <c r="P157" i="13"/>
  <c r="BI148" i="13"/>
  <c r="BH148" i="13"/>
  <c r="BG148" i="13"/>
  <c r="BF148" i="13"/>
  <c r="T148" i="13"/>
  <c r="R148" i="13"/>
  <c r="P148" i="13"/>
  <c r="BI139" i="13"/>
  <c r="BH139" i="13"/>
  <c r="BG139" i="13"/>
  <c r="BF139" i="13"/>
  <c r="T139" i="13"/>
  <c r="R139" i="13"/>
  <c r="P139" i="13"/>
  <c r="BI130" i="13"/>
  <c r="BH130" i="13"/>
  <c r="BG130" i="13"/>
  <c r="BF130" i="13"/>
  <c r="T130" i="13"/>
  <c r="R130" i="13"/>
  <c r="P130" i="13"/>
  <c r="J124" i="13"/>
  <c r="F123" i="13"/>
  <c r="F121" i="13"/>
  <c r="E119" i="13"/>
  <c r="J94" i="13"/>
  <c r="F93" i="13"/>
  <c r="F91" i="13"/>
  <c r="E89" i="13"/>
  <c r="J23" i="13"/>
  <c r="E23" i="13"/>
  <c r="J123" i="13"/>
  <c r="J22" i="13"/>
  <c r="J20" i="13"/>
  <c r="E20" i="13"/>
  <c r="F124" i="13" s="1"/>
  <c r="J19" i="13"/>
  <c r="J14" i="13"/>
  <c r="J121" i="13" s="1"/>
  <c r="E7" i="13"/>
  <c r="E85" i="13"/>
  <c r="J39" i="12"/>
  <c r="J38" i="12"/>
  <c r="AY106" i="1"/>
  <c r="J37" i="12"/>
  <c r="AX106" i="1"/>
  <c r="BI179" i="12"/>
  <c r="BH179" i="12"/>
  <c r="BG179" i="12"/>
  <c r="BF179" i="12"/>
  <c r="T179" i="12"/>
  <c r="R179" i="12"/>
  <c r="P179" i="12"/>
  <c r="BI178" i="12"/>
  <c r="BH178" i="12"/>
  <c r="BG178" i="12"/>
  <c r="BF178" i="12"/>
  <c r="T178" i="12"/>
  <c r="R178" i="12"/>
  <c r="P178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4" i="12"/>
  <c r="BH174" i="12"/>
  <c r="BG174" i="12"/>
  <c r="BF174" i="12"/>
  <c r="T174" i="12"/>
  <c r="R174" i="12"/>
  <c r="P174" i="12"/>
  <c r="BI172" i="12"/>
  <c r="BH172" i="12"/>
  <c r="BG172" i="12"/>
  <c r="BF172" i="12"/>
  <c r="T172" i="12"/>
  <c r="R172" i="12"/>
  <c r="P172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9" i="12"/>
  <c r="BH169" i="12"/>
  <c r="BG169" i="12"/>
  <c r="BF169" i="12"/>
  <c r="T169" i="12"/>
  <c r="R169" i="12"/>
  <c r="P169" i="12"/>
  <c r="BI168" i="12"/>
  <c r="BH168" i="12"/>
  <c r="BG168" i="12"/>
  <c r="BF168" i="12"/>
  <c r="T168" i="12"/>
  <c r="R168" i="12"/>
  <c r="P168" i="12"/>
  <c r="BI167" i="12"/>
  <c r="BH167" i="12"/>
  <c r="BG167" i="12"/>
  <c r="BF167" i="12"/>
  <c r="T167" i="12"/>
  <c r="R167" i="12"/>
  <c r="P167" i="12"/>
  <c r="BI165" i="12"/>
  <c r="BH165" i="12"/>
  <c r="BG165" i="12"/>
  <c r="BF165" i="12"/>
  <c r="T165" i="12"/>
  <c r="R165" i="12"/>
  <c r="P165" i="12"/>
  <c r="BI164" i="12"/>
  <c r="BH164" i="12"/>
  <c r="BG164" i="12"/>
  <c r="BF164" i="12"/>
  <c r="T164" i="12"/>
  <c r="R164" i="12"/>
  <c r="P164" i="12"/>
  <c r="BI163" i="12"/>
  <c r="BH163" i="12"/>
  <c r="BG163" i="12"/>
  <c r="BF163" i="12"/>
  <c r="T163" i="12"/>
  <c r="R163" i="12"/>
  <c r="P163" i="12"/>
  <c r="BI162" i="12"/>
  <c r="BH162" i="12"/>
  <c r="BG162" i="12"/>
  <c r="BF162" i="12"/>
  <c r="T162" i="12"/>
  <c r="R162" i="12"/>
  <c r="P162" i="12"/>
  <c r="BI158" i="12"/>
  <c r="BH158" i="12"/>
  <c r="BG158" i="12"/>
  <c r="BF158" i="12"/>
  <c r="T158" i="12"/>
  <c r="R158" i="12"/>
  <c r="P158" i="12"/>
  <c r="BI153" i="12"/>
  <c r="BH153" i="12"/>
  <c r="BG153" i="12"/>
  <c r="BF153" i="12"/>
  <c r="T153" i="12"/>
  <c r="R153" i="12"/>
  <c r="P153" i="12"/>
  <c r="BI148" i="12"/>
  <c r="BH148" i="12"/>
  <c r="BG148" i="12"/>
  <c r="BF148" i="12"/>
  <c r="T148" i="12"/>
  <c r="R148" i="12"/>
  <c r="P148" i="12"/>
  <c r="BI143" i="12"/>
  <c r="BH143" i="12"/>
  <c r="BG143" i="12"/>
  <c r="BF143" i="12"/>
  <c r="T143" i="12"/>
  <c r="R143" i="12"/>
  <c r="P143" i="12"/>
  <c r="BI138" i="12"/>
  <c r="BH138" i="12"/>
  <c r="BG138" i="12"/>
  <c r="BF138" i="12"/>
  <c r="T138" i="12"/>
  <c r="R138" i="12"/>
  <c r="P138" i="12"/>
  <c r="BI133" i="12"/>
  <c r="BH133" i="12"/>
  <c r="BG133" i="12"/>
  <c r="BF133" i="12"/>
  <c r="T133" i="12"/>
  <c r="R133" i="12"/>
  <c r="P133" i="12"/>
  <c r="BI132" i="12"/>
  <c r="BH132" i="12"/>
  <c r="BG132" i="12"/>
  <c r="BF132" i="12"/>
  <c r="T132" i="12"/>
  <c r="R132" i="12"/>
  <c r="P132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9" i="12"/>
  <c r="BH129" i="12"/>
  <c r="BG129" i="12"/>
  <c r="BF129" i="12"/>
  <c r="T129" i="12"/>
  <c r="R129" i="12"/>
  <c r="P129" i="12"/>
  <c r="BI128" i="12"/>
  <c r="BH128" i="12"/>
  <c r="BG128" i="12"/>
  <c r="BF128" i="12"/>
  <c r="T128" i="12"/>
  <c r="R128" i="12"/>
  <c r="P128" i="12"/>
  <c r="BI127" i="12"/>
  <c r="BH127" i="12"/>
  <c r="BG127" i="12"/>
  <c r="BF127" i="12"/>
  <c r="T127" i="12"/>
  <c r="R127" i="12"/>
  <c r="P127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4" i="12"/>
  <c r="BH124" i="12"/>
  <c r="BG124" i="12"/>
  <c r="BF124" i="12"/>
  <c r="T124" i="12"/>
  <c r="R124" i="12"/>
  <c r="P124" i="12"/>
  <c r="J120" i="12"/>
  <c r="F119" i="12"/>
  <c r="F117" i="12"/>
  <c r="E115" i="12"/>
  <c r="J94" i="12"/>
  <c r="F93" i="12"/>
  <c r="F91" i="12"/>
  <c r="E89" i="12"/>
  <c r="J23" i="12"/>
  <c r="E23" i="12"/>
  <c r="J119" i="12" s="1"/>
  <c r="J22" i="12"/>
  <c r="J20" i="12"/>
  <c r="E20" i="12"/>
  <c r="F94" i="12" s="1"/>
  <c r="J19" i="12"/>
  <c r="J14" i="12"/>
  <c r="J117" i="12"/>
  <c r="E7" i="12"/>
  <c r="E111" i="12"/>
  <c r="J39" i="11"/>
  <c r="J38" i="11"/>
  <c r="AY105" i="1" s="1"/>
  <c r="J37" i="11"/>
  <c r="AX105" i="1"/>
  <c r="BI332" i="11"/>
  <c r="BH332" i="11"/>
  <c r="BG332" i="11"/>
  <c r="BF332" i="11"/>
  <c r="T332" i="11"/>
  <c r="R332" i="11"/>
  <c r="P332" i="11"/>
  <c r="BI328" i="11"/>
  <c r="BH328" i="11"/>
  <c r="BG328" i="11"/>
  <c r="BF328" i="11"/>
  <c r="T328" i="11"/>
  <c r="R328" i="11"/>
  <c r="P328" i="11"/>
  <c r="BI325" i="11"/>
  <c r="BH325" i="11"/>
  <c r="BG325" i="11"/>
  <c r="BF325" i="11"/>
  <c r="T325" i="11"/>
  <c r="R325" i="11"/>
  <c r="P325" i="11"/>
  <c r="BI322" i="11"/>
  <c r="BH322" i="11"/>
  <c r="BG322" i="11"/>
  <c r="BF322" i="11"/>
  <c r="T322" i="11"/>
  <c r="R322" i="11"/>
  <c r="P322" i="11"/>
  <c r="BI319" i="11"/>
  <c r="BH319" i="11"/>
  <c r="BG319" i="11"/>
  <c r="BF319" i="11"/>
  <c r="T319" i="11"/>
  <c r="R319" i="11"/>
  <c r="P319" i="11"/>
  <c r="BI316" i="11"/>
  <c r="BH316" i="11"/>
  <c r="BG316" i="11"/>
  <c r="BF316" i="11"/>
  <c r="T316" i="11"/>
  <c r="R316" i="11"/>
  <c r="P316" i="11"/>
  <c r="BI313" i="11"/>
  <c r="BH313" i="11"/>
  <c r="BG313" i="11"/>
  <c r="BF313" i="11"/>
  <c r="T313" i="11"/>
  <c r="R313" i="11"/>
  <c r="P313" i="11"/>
  <c r="BI310" i="11"/>
  <c r="BH310" i="11"/>
  <c r="BG310" i="11"/>
  <c r="BF310" i="11"/>
  <c r="T310" i="11"/>
  <c r="R310" i="11"/>
  <c r="P310" i="11"/>
  <c r="BI307" i="11"/>
  <c r="BH307" i="11"/>
  <c r="BG307" i="11"/>
  <c r="BF307" i="11"/>
  <c r="T307" i="11"/>
  <c r="R307" i="11"/>
  <c r="P307" i="11"/>
  <c r="BI302" i="11"/>
  <c r="BH302" i="11"/>
  <c r="BG302" i="11"/>
  <c r="BF302" i="11"/>
  <c r="T302" i="11"/>
  <c r="R302" i="11"/>
  <c r="P302" i="11"/>
  <c r="BI299" i="11"/>
  <c r="BH299" i="11"/>
  <c r="BG299" i="11"/>
  <c r="BF299" i="11"/>
  <c r="T299" i="11"/>
  <c r="R299" i="11"/>
  <c r="P299" i="11"/>
  <c r="BI296" i="11"/>
  <c r="BH296" i="11"/>
  <c r="BG296" i="11"/>
  <c r="BF296" i="11"/>
  <c r="T296" i="11"/>
  <c r="R296" i="11"/>
  <c r="P296" i="11"/>
  <c r="BI292" i="11"/>
  <c r="BH292" i="11"/>
  <c r="BG292" i="11"/>
  <c r="BF292" i="11"/>
  <c r="T292" i="11"/>
  <c r="R292" i="11"/>
  <c r="P292" i="11"/>
  <c r="BI287" i="11"/>
  <c r="BH287" i="11"/>
  <c r="BG287" i="11"/>
  <c r="BF287" i="11"/>
  <c r="T287" i="11"/>
  <c r="R287" i="11"/>
  <c r="P287" i="11"/>
  <c r="BI286" i="11"/>
  <c r="BH286" i="11"/>
  <c r="BG286" i="11"/>
  <c r="BF286" i="11"/>
  <c r="T286" i="11"/>
  <c r="R286" i="11"/>
  <c r="P286" i="11"/>
  <c r="BI285" i="11"/>
  <c r="BH285" i="11"/>
  <c r="BG285" i="11"/>
  <c r="BF285" i="11"/>
  <c r="T285" i="11"/>
  <c r="R285" i="11"/>
  <c r="P285" i="11"/>
  <c r="BI279" i="11"/>
  <c r="BH279" i="11"/>
  <c r="BG279" i="11"/>
  <c r="BF279" i="11"/>
  <c r="T279" i="11"/>
  <c r="R279" i="11"/>
  <c r="P279" i="11"/>
  <c r="BI276" i="11"/>
  <c r="BH276" i="11"/>
  <c r="BG276" i="11"/>
  <c r="BF276" i="11"/>
  <c r="T276" i="11"/>
  <c r="R276" i="11"/>
  <c r="P276" i="11"/>
  <c r="BI273" i="11"/>
  <c r="BH273" i="11"/>
  <c r="BG273" i="11"/>
  <c r="BF273" i="11"/>
  <c r="T273" i="11"/>
  <c r="R273" i="11"/>
  <c r="P273" i="11"/>
  <c r="BI270" i="11"/>
  <c r="BH270" i="11"/>
  <c r="BG270" i="11"/>
  <c r="BF270" i="11"/>
  <c r="T270" i="11"/>
  <c r="R270" i="11"/>
  <c r="P270" i="11"/>
  <c r="BI267" i="11"/>
  <c r="BH267" i="11"/>
  <c r="BG267" i="11"/>
  <c r="BF267" i="11"/>
  <c r="T267" i="11"/>
  <c r="R267" i="11"/>
  <c r="P267" i="11"/>
  <c r="BI262" i="11"/>
  <c r="BH262" i="11"/>
  <c r="BG262" i="11"/>
  <c r="BF262" i="11"/>
  <c r="T262" i="11"/>
  <c r="R262" i="11"/>
  <c r="P262" i="11"/>
  <c r="BI261" i="11"/>
  <c r="BH261" i="11"/>
  <c r="BG261" i="11"/>
  <c r="BF261" i="11"/>
  <c r="T261" i="11"/>
  <c r="R261" i="11"/>
  <c r="P261" i="11"/>
  <c r="BI258" i="11"/>
  <c r="BH258" i="11"/>
  <c r="BG258" i="11"/>
  <c r="BF258" i="11"/>
  <c r="T258" i="11"/>
  <c r="R258" i="11"/>
  <c r="P258" i="11"/>
  <c r="BI257" i="11"/>
  <c r="BH257" i="11"/>
  <c r="BG257" i="11"/>
  <c r="BF257" i="11"/>
  <c r="T257" i="11"/>
  <c r="R257" i="11"/>
  <c r="P257" i="11"/>
  <c r="BI256" i="11"/>
  <c r="BH256" i="11"/>
  <c r="BG256" i="11"/>
  <c r="BF256" i="11"/>
  <c r="T256" i="11"/>
  <c r="R256" i="11"/>
  <c r="P256" i="11"/>
  <c r="BI253" i="11"/>
  <c r="BH253" i="11"/>
  <c r="BG253" i="11"/>
  <c r="BF253" i="11"/>
  <c r="T253" i="11"/>
  <c r="R253" i="11"/>
  <c r="P253" i="11"/>
  <c r="BI250" i="11"/>
  <c r="BH250" i="11"/>
  <c r="BG250" i="11"/>
  <c r="BF250" i="11"/>
  <c r="T250" i="11"/>
  <c r="R250" i="11"/>
  <c r="P250" i="11"/>
  <c r="BI246" i="11"/>
  <c r="BH246" i="11"/>
  <c r="BG246" i="11"/>
  <c r="BF246" i="11"/>
  <c r="T246" i="11"/>
  <c r="R246" i="11"/>
  <c r="P246" i="11"/>
  <c r="BI245" i="11"/>
  <c r="BH245" i="11"/>
  <c r="BG245" i="11"/>
  <c r="BF245" i="11"/>
  <c r="T245" i="11"/>
  <c r="R245" i="11"/>
  <c r="P245" i="11"/>
  <c r="BI244" i="11"/>
  <c r="BH244" i="11"/>
  <c r="BG244" i="11"/>
  <c r="BF244" i="11"/>
  <c r="T244" i="11"/>
  <c r="R244" i="11"/>
  <c r="P244" i="11"/>
  <c r="BI243" i="11"/>
  <c r="BH243" i="11"/>
  <c r="BG243" i="11"/>
  <c r="BF243" i="11"/>
  <c r="T243" i="11"/>
  <c r="R243" i="11"/>
  <c r="P243" i="11"/>
  <c r="BI242" i="11"/>
  <c r="BH242" i="11"/>
  <c r="BG242" i="11"/>
  <c r="BF242" i="11"/>
  <c r="T242" i="11"/>
  <c r="R242" i="11"/>
  <c r="P242" i="11"/>
  <c r="BI241" i="11"/>
  <c r="BH241" i="11"/>
  <c r="BG241" i="11"/>
  <c r="BF241" i="11"/>
  <c r="T241" i="11"/>
  <c r="R241" i="11"/>
  <c r="P241" i="11"/>
  <c r="BI240" i="11"/>
  <c r="BH240" i="11"/>
  <c r="BG240" i="11"/>
  <c r="BF240" i="11"/>
  <c r="T240" i="11"/>
  <c r="R240" i="11"/>
  <c r="P240" i="11"/>
  <c r="BI239" i="11"/>
  <c r="BH239" i="11"/>
  <c r="BG239" i="11"/>
  <c r="BF239" i="11"/>
  <c r="T239" i="11"/>
  <c r="R239" i="11"/>
  <c r="P239" i="11"/>
  <c r="BI238" i="11"/>
  <c r="BH238" i="11"/>
  <c r="BG238" i="11"/>
  <c r="BF238" i="11"/>
  <c r="T238" i="11"/>
  <c r="R238" i="11"/>
  <c r="P238" i="11"/>
  <c r="BI237" i="11"/>
  <c r="BH237" i="11"/>
  <c r="BG237" i="11"/>
  <c r="BF237" i="11"/>
  <c r="T237" i="11"/>
  <c r="R237" i="11"/>
  <c r="P237" i="11"/>
  <c r="BI236" i="11"/>
  <c r="BH236" i="11"/>
  <c r="BG236" i="11"/>
  <c r="BF236" i="11"/>
  <c r="T236" i="11"/>
  <c r="R236" i="11"/>
  <c r="P236" i="11"/>
  <c r="BI235" i="11"/>
  <c r="BH235" i="11"/>
  <c r="BG235" i="11"/>
  <c r="BF235" i="11"/>
  <c r="T235" i="11"/>
  <c r="R235" i="11"/>
  <c r="P235" i="11"/>
  <c r="BI231" i="11"/>
  <c r="BH231" i="11"/>
  <c r="BG231" i="11"/>
  <c r="BF231" i="11"/>
  <c r="T231" i="11"/>
  <c r="R231" i="11"/>
  <c r="P231" i="11"/>
  <c r="BI227" i="11"/>
  <c r="BH227" i="11"/>
  <c r="BG227" i="11"/>
  <c r="BF227" i="11"/>
  <c r="T227" i="11"/>
  <c r="R227" i="11"/>
  <c r="P227" i="11"/>
  <c r="BI223" i="11"/>
  <c r="BH223" i="11"/>
  <c r="BG223" i="11"/>
  <c r="BF223" i="11"/>
  <c r="T223" i="11"/>
  <c r="R223" i="11"/>
  <c r="P223" i="11"/>
  <c r="BI219" i="11"/>
  <c r="BH219" i="11"/>
  <c r="BG219" i="11"/>
  <c r="BF219" i="11"/>
  <c r="T219" i="11"/>
  <c r="R219" i="11"/>
  <c r="P219" i="11"/>
  <c r="BI216" i="11"/>
  <c r="BH216" i="11"/>
  <c r="BG216" i="11"/>
  <c r="BF216" i="11"/>
  <c r="T216" i="11"/>
  <c r="R216" i="11"/>
  <c r="P216" i="11"/>
  <c r="BI215" i="11"/>
  <c r="BH215" i="11"/>
  <c r="BG215" i="11"/>
  <c r="BF215" i="11"/>
  <c r="T215" i="11"/>
  <c r="R215" i="11"/>
  <c r="P215" i="11"/>
  <c r="BI202" i="11"/>
  <c r="BH202" i="11"/>
  <c r="BG202" i="11"/>
  <c r="BF202" i="11"/>
  <c r="T202" i="11"/>
  <c r="T201" i="11"/>
  <c r="R202" i="11"/>
  <c r="R201" i="11" s="1"/>
  <c r="P202" i="11"/>
  <c r="P201" i="11"/>
  <c r="BI198" i="11"/>
  <c r="BH198" i="11"/>
  <c r="BG198" i="11"/>
  <c r="BF198" i="11"/>
  <c r="T198" i="11"/>
  <c r="R198" i="11"/>
  <c r="P198" i="11"/>
  <c r="BI195" i="11"/>
  <c r="BH195" i="11"/>
  <c r="BG195" i="11"/>
  <c r="BF195" i="11"/>
  <c r="T195" i="11"/>
  <c r="R195" i="11"/>
  <c r="P195" i="11"/>
  <c r="BI190" i="11"/>
  <c r="BH190" i="11"/>
  <c r="BG190" i="11"/>
  <c r="BF190" i="11"/>
  <c r="T190" i="11"/>
  <c r="R190" i="11"/>
  <c r="P190" i="11"/>
  <c r="BI186" i="11"/>
  <c r="BH186" i="11"/>
  <c r="BG186" i="11"/>
  <c r="BF186" i="11"/>
  <c r="T186" i="11"/>
  <c r="R186" i="11"/>
  <c r="P186" i="11"/>
  <c r="BI182" i="11"/>
  <c r="BH182" i="11"/>
  <c r="BG182" i="11"/>
  <c r="BF182" i="11"/>
  <c r="T182" i="11"/>
  <c r="R182" i="11"/>
  <c r="P182" i="11"/>
  <c r="BI178" i="11"/>
  <c r="BH178" i="11"/>
  <c r="BG178" i="11"/>
  <c r="BF178" i="11"/>
  <c r="T178" i="11"/>
  <c r="R178" i="11"/>
  <c r="P178" i="11"/>
  <c r="BI174" i="11"/>
  <c r="BH174" i="11"/>
  <c r="BG174" i="11"/>
  <c r="BF174" i="11"/>
  <c r="T174" i="11"/>
  <c r="T173" i="11"/>
  <c r="R174" i="11"/>
  <c r="R173" i="11" s="1"/>
  <c r="P174" i="11"/>
  <c r="P173" i="11"/>
  <c r="BI172" i="11"/>
  <c r="BH172" i="11"/>
  <c r="BG172" i="11"/>
  <c r="BF172" i="11"/>
  <c r="T172" i="11"/>
  <c r="R172" i="11"/>
  <c r="P172" i="11"/>
  <c r="BI169" i="11"/>
  <c r="BH169" i="11"/>
  <c r="BG169" i="11"/>
  <c r="BF169" i="11"/>
  <c r="T169" i="11"/>
  <c r="R169" i="11"/>
  <c r="P169" i="11"/>
  <c r="BI166" i="11"/>
  <c r="BH166" i="11"/>
  <c r="BG166" i="11"/>
  <c r="BF166" i="11"/>
  <c r="T166" i="11"/>
  <c r="R166" i="11"/>
  <c r="P166" i="11"/>
  <c r="BI163" i="11"/>
  <c r="BH163" i="11"/>
  <c r="BG163" i="11"/>
  <c r="BF163" i="11"/>
  <c r="T163" i="11"/>
  <c r="R163" i="11"/>
  <c r="P163" i="11"/>
  <c r="BI160" i="11"/>
  <c r="BH160" i="11"/>
  <c r="BG160" i="11"/>
  <c r="BF160" i="11"/>
  <c r="T160" i="11"/>
  <c r="R160" i="11"/>
  <c r="P160" i="11"/>
  <c r="BI159" i="11"/>
  <c r="BH159" i="11"/>
  <c r="BG159" i="11"/>
  <c r="BF159" i="11"/>
  <c r="T159" i="11"/>
  <c r="R159" i="11"/>
  <c r="P159" i="11"/>
  <c r="BI155" i="11"/>
  <c r="BH155" i="11"/>
  <c r="BG155" i="11"/>
  <c r="BF155" i="11"/>
  <c r="T155" i="11"/>
  <c r="R155" i="11"/>
  <c r="P155" i="11"/>
  <c r="BI152" i="11"/>
  <c r="BH152" i="11"/>
  <c r="BG152" i="11"/>
  <c r="BF152" i="11"/>
  <c r="T152" i="11"/>
  <c r="R152" i="11"/>
  <c r="P152" i="11"/>
  <c r="BI148" i="11"/>
  <c r="BH148" i="11"/>
  <c r="BG148" i="11"/>
  <c r="BF148" i="11"/>
  <c r="T148" i="11"/>
  <c r="R148" i="11"/>
  <c r="P148" i="11"/>
  <c r="BI141" i="11"/>
  <c r="BH141" i="11"/>
  <c r="BG141" i="11"/>
  <c r="BF141" i="11"/>
  <c r="T141" i="11"/>
  <c r="R141" i="11"/>
  <c r="P141" i="11"/>
  <c r="BI140" i="11"/>
  <c r="BH140" i="11"/>
  <c r="BG140" i="11"/>
  <c r="BF140" i="11"/>
  <c r="T140" i="11"/>
  <c r="R140" i="11"/>
  <c r="P140" i="11"/>
  <c r="BI139" i="11"/>
  <c r="BH139" i="11"/>
  <c r="BG139" i="11"/>
  <c r="BF139" i="11"/>
  <c r="T139" i="11"/>
  <c r="R139" i="11"/>
  <c r="P139" i="11"/>
  <c r="BI138" i="11"/>
  <c r="BH138" i="11"/>
  <c r="BG138" i="11"/>
  <c r="BF138" i="11"/>
  <c r="T138" i="11"/>
  <c r="R138" i="11"/>
  <c r="P138" i="11"/>
  <c r="BI137" i="11"/>
  <c r="BH137" i="11"/>
  <c r="BG137" i="11"/>
  <c r="BF137" i="11"/>
  <c r="T137" i="11"/>
  <c r="R137" i="11"/>
  <c r="P137" i="11"/>
  <c r="BI136" i="11"/>
  <c r="BH136" i="11"/>
  <c r="BG136" i="11"/>
  <c r="BF136" i="11"/>
  <c r="T136" i="11"/>
  <c r="R136" i="11"/>
  <c r="P136" i="11"/>
  <c r="BI135" i="11"/>
  <c r="BH135" i="11"/>
  <c r="BG135" i="11"/>
  <c r="BF135" i="11"/>
  <c r="T135" i="11"/>
  <c r="R135" i="11"/>
  <c r="P135" i="11"/>
  <c r="J129" i="11"/>
  <c r="F128" i="11"/>
  <c r="F126" i="11"/>
  <c r="E124" i="11"/>
  <c r="J94" i="11"/>
  <c r="F93" i="11"/>
  <c r="F91" i="11"/>
  <c r="E89" i="11"/>
  <c r="J23" i="11"/>
  <c r="E23" i="11"/>
  <c r="J93" i="11"/>
  <c r="J22" i="11"/>
  <c r="J20" i="11"/>
  <c r="E20" i="11"/>
  <c r="F129" i="11"/>
  <c r="J19" i="11"/>
  <c r="J14" i="11"/>
  <c r="J126" i="11" s="1"/>
  <c r="E7" i="11"/>
  <c r="E85" i="11"/>
  <c r="J39" i="10"/>
  <c r="J38" i="10"/>
  <c r="AY104" i="1"/>
  <c r="J37" i="10"/>
  <c r="AX104" i="1"/>
  <c r="BI553" i="10"/>
  <c r="BH553" i="10"/>
  <c r="BG553" i="10"/>
  <c r="BF553" i="10"/>
  <c r="T553" i="10"/>
  <c r="R553" i="10"/>
  <c r="P553" i="10"/>
  <c r="BI552" i="10"/>
  <c r="BH552" i="10"/>
  <c r="BG552" i="10"/>
  <c r="BF552" i="10"/>
  <c r="T552" i="10"/>
  <c r="R552" i="10"/>
  <c r="P552" i="10"/>
  <c r="BI549" i="10"/>
  <c r="BH549" i="10"/>
  <c r="BG549" i="10"/>
  <c r="BF549" i="10"/>
  <c r="T549" i="10"/>
  <c r="R549" i="10"/>
  <c r="P549" i="10"/>
  <c r="BI543" i="10"/>
  <c r="BH543" i="10"/>
  <c r="BG543" i="10"/>
  <c r="BF543" i="10"/>
  <c r="T543" i="10"/>
  <c r="R543" i="10"/>
  <c r="P543" i="10"/>
  <c r="BI538" i="10"/>
  <c r="BH538" i="10"/>
  <c r="BG538" i="10"/>
  <c r="BF538" i="10"/>
  <c r="T538" i="10"/>
  <c r="R538" i="10"/>
  <c r="P538" i="10"/>
  <c r="BI533" i="10"/>
  <c r="BH533" i="10"/>
  <c r="BG533" i="10"/>
  <c r="BF533" i="10"/>
  <c r="T533" i="10"/>
  <c r="R533" i="10"/>
  <c r="P533" i="10"/>
  <c r="BI525" i="10"/>
  <c r="BH525" i="10"/>
  <c r="BG525" i="10"/>
  <c r="BF525" i="10"/>
  <c r="T525" i="10"/>
  <c r="R525" i="10"/>
  <c r="P525" i="10"/>
  <c r="BI521" i="10"/>
  <c r="BH521" i="10"/>
  <c r="BG521" i="10"/>
  <c r="BF521" i="10"/>
  <c r="T521" i="10"/>
  <c r="R521" i="10"/>
  <c r="P521" i="10"/>
  <c r="BI517" i="10"/>
  <c r="BH517" i="10"/>
  <c r="BG517" i="10"/>
  <c r="BF517" i="10"/>
  <c r="T517" i="10"/>
  <c r="R517" i="10"/>
  <c r="P517" i="10"/>
  <c r="BI510" i="10"/>
  <c r="BH510" i="10"/>
  <c r="BG510" i="10"/>
  <c r="BF510" i="10"/>
  <c r="T510" i="10"/>
  <c r="R510" i="10"/>
  <c r="P510" i="10"/>
  <c r="BI506" i="10"/>
  <c r="BH506" i="10"/>
  <c r="BG506" i="10"/>
  <c r="BF506" i="10"/>
  <c r="T506" i="10"/>
  <c r="R506" i="10"/>
  <c r="P506" i="10"/>
  <c r="BI502" i="10"/>
  <c r="BH502" i="10"/>
  <c r="BG502" i="10"/>
  <c r="BF502" i="10"/>
  <c r="T502" i="10"/>
  <c r="R502" i="10"/>
  <c r="P502" i="10"/>
  <c r="BI495" i="10"/>
  <c r="BH495" i="10"/>
  <c r="BG495" i="10"/>
  <c r="BF495" i="10"/>
  <c r="T495" i="10"/>
  <c r="R495" i="10"/>
  <c r="P495" i="10"/>
  <c r="BI492" i="10"/>
  <c r="BH492" i="10"/>
  <c r="BG492" i="10"/>
  <c r="BF492" i="10"/>
  <c r="T492" i="10"/>
  <c r="R492" i="10"/>
  <c r="P492" i="10"/>
  <c r="BI491" i="10"/>
  <c r="BH491" i="10"/>
  <c r="BG491" i="10"/>
  <c r="BF491" i="10"/>
  <c r="T491" i="10"/>
  <c r="R491" i="10"/>
  <c r="P491" i="10"/>
  <c r="BI485" i="10"/>
  <c r="BH485" i="10"/>
  <c r="BG485" i="10"/>
  <c r="BF485" i="10"/>
  <c r="T485" i="10"/>
  <c r="R485" i="10"/>
  <c r="P485" i="10"/>
  <c r="BI476" i="10"/>
  <c r="BH476" i="10"/>
  <c r="BG476" i="10"/>
  <c r="BF476" i="10"/>
  <c r="T476" i="10"/>
  <c r="R476" i="10"/>
  <c r="P476" i="10"/>
  <c r="BI471" i="10"/>
  <c r="BH471" i="10"/>
  <c r="BG471" i="10"/>
  <c r="BF471" i="10"/>
  <c r="T471" i="10"/>
  <c r="R471" i="10"/>
  <c r="P471" i="10"/>
  <c r="BI466" i="10"/>
  <c r="BH466" i="10"/>
  <c r="BG466" i="10"/>
  <c r="BF466" i="10"/>
  <c r="T466" i="10"/>
  <c r="R466" i="10"/>
  <c r="P466" i="10"/>
  <c r="BI461" i="10"/>
  <c r="BH461" i="10"/>
  <c r="BG461" i="10"/>
  <c r="BF461" i="10"/>
  <c r="T461" i="10"/>
  <c r="R461" i="10"/>
  <c r="P461" i="10"/>
  <c r="BI455" i="10"/>
  <c r="BH455" i="10"/>
  <c r="BG455" i="10"/>
  <c r="BF455" i="10"/>
  <c r="T455" i="10"/>
  <c r="R455" i="10"/>
  <c r="P455" i="10"/>
  <c r="BI450" i="10"/>
  <c r="BH450" i="10"/>
  <c r="BG450" i="10"/>
  <c r="BF450" i="10"/>
  <c r="T450" i="10"/>
  <c r="R450" i="10"/>
  <c r="P450" i="10"/>
  <c r="BI444" i="10"/>
  <c r="BH444" i="10"/>
  <c r="BG444" i="10"/>
  <c r="BF444" i="10"/>
  <c r="T444" i="10"/>
  <c r="R444" i="10"/>
  <c r="P444" i="10"/>
  <c r="BI439" i="10"/>
  <c r="BH439" i="10"/>
  <c r="BG439" i="10"/>
  <c r="BF439" i="10"/>
  <c r="T439" i="10"/>
  <c r="R439" i="10"/>
  <c r="P439" i="10"/>
  <c r="BI434" i="10"/>
  <c r="BH434" i="10"/>
  <c r="BG434" i="10"/>
  <c r="BF434" i="10"/>
  <c r="T434" i="10"/>
  <c r="R434" i="10"/>
  <c r="P434" i="10"/>
  <c r="BI428" i="10"/>
  <c r="BH428" i="10"/>
  <c r="BG428" i="10"/>
  <c r="BF428" i="10"/>
  <c r="T428" i="10"/>
  <c r="R428" i="10"/>
  <c r="P428" i="10"/>
  <c r="BI423" i="10"/>
  <c r="BH423" i="10"/>
  <c r="BG423" i="10"/>
  <c r="BF423" i="10"/>
  <c r="T423" i="10"/>
  <c r="R423" i="10"/>
  <c r="P423" i="10"/>
  <c r="BI417" i="10"/>
  <c r="BH417" i="10"/>
  <c r="BG417" i="10"/>
  <c r="BF417" i="10"/>
  <c r="T417" i="10"/>
  <c r="R417" i="10"/>
  <c r="P417" i="10"/>
  <c r="BI412" i="10"/>
  <c r="BH412" i="10"/>
  <c r="BG412" i="10"/>
  <c r="BF412" i="10"/>
  <c r="T412" i="10"/>
  <c r="R412" i="10"/>
  <c r="P412" i="10"/>
  <c r="BI407" i="10"/>
  <c r="BH407" i="10"/>
  <c r="BG407" i="10"/>
  <c r="BF407" i="10"/>
  <c r="T407" i="10"/>
  <c r="R407" i="10"/>
  <c r="P407" i="10"/>
  <c r="BI399" i="10"/>
  <c r="BH399" i="10"/>
  <c r="BG399" i="10"/>
  <c r="BF399" i="10"/>
  <c r="T399" i="10"/>
  <c r="R399" i="10"/>
  <c r="P399" i="10"/>
  <c r="BI390" i="10"/>
  <c r="BH390" i="10"/>
  <c r="BG390" i="10"/>
  <c r="BF390" i="10"/>
  <c r="T390" i="10"/>
  <c r="R390" i="10"/>
  <c r="P390" i="10"/>
  <c r="BI382" i="10"/>
  <c r="BH382" i="10"/>
  <c r="BG382" i="10"/>
  <c r="BF382" i="10"/>
  <c r="T382" i="10"/>
  <c r="R382" i="10"/>
  <c r="P382" i="10"/>
  <c r="BI372" i="10"/>
  <c r="BH372" i="10"/>
  <c r="BG372" i="10"/>
  <c r="BF372" i="10"/>
  <c r="T372" i="10"/>
  <c r="R372" i="10"/>
  <c r="P372" i="10"/>
  <c r="BI365" i="10"/>
  <c r="BH365" i="10"/>
  <c r="BG365" i="10"/>
  <c r="BF365" i="10"/>
  <c r="T365" i="10"/>
  <c r="R365" i="10"/>
  <c r="P365" i="10"/>
  <c r="BI359" i="10"/>
  <c r="BH359" i="10"/>
  <c r="BG359" i="10"/>
  <c r="BF359" i="10"/>
  <c r="T359" i="10"/>
  <c r="R359" i="10"/>
  <c r="P359" i="10"/>
  <c r="BI349" i="10"/>
  <c r="BH349" i="10"/>
  <c r="BG349" i="10"/>
  <c r="BF349" i="10"/>
  <c r="T349" i="10"/>
  <c r="R349" i="10"/>
  <c r="P349" i="10"/>
  <c r="BI347" i="10"/>
  <c r="BH347" i="10"/>
  <c r="BG347" i="10"/>
  <c r="BF347" i="10"/>
  <c r="T347" i="10"/>
  <c r="R347" i="10"/>
  <c r="P347" i="10"/>
  <c r="BI346" i="10"/>
  <c r="BH346" i="10"/>
  <c r="BG346" i="10"/>
  <c r="BF346" i="10"/>
  <c r="T346" i="10"/>
  <c r="R346" i="10"/>
  <c r="P346" i="10"/>
  <c r="BI345" i="10"/>
  <c r="BH345" i="10"/>
  <c r="BG345" i="10"/>
  <c r="BF345" i="10"/>
  <c r="T345" i="10"/>
  <c r="R345" i="10"/>
  <c r="P345" i="10"/>
  <c r="BI344" i="10"/>
  <c r="BH344" i="10"/>
  <c r="BG344" i="10"/>
  <c r="BF344" i="10"/>
  <c r="T344" i="10"/>
  <c r="R344" i="10"/>
  <c r="P344" i="10"/>
  <c r="BI343" i="10"/>
  <c r="BH343" i="10"/>
  <c r="BG343" i="10"/>
  <c r="BF343" i="10"/>
  <c r="T343" i="10"/>
  <c r="R343" i="10"/>
  <c r="P343" i="10"/>
  <c r="BI340" i="10"/>
  <c r="BH340" i="10"/>
  <c r="BG340" i="10"/>
  <c r="BF340" i="10"/>
  <c r="T340" i="10"/>
  <c r="R340" i="10"/>
  <c r="P340" i="10"/>
  <c r="BI339" i="10"/>
  <c r="BH339" i="10"/>
  <c r="BG339" i="10"/>
  <c r="BF339" i="10"/>
  <c r="T339" i="10"/>
  <c r="R339" i="10"/>
  <c r="P339" i="10"/>
  <c r="BI338" i="10"/>
  <c r="BH338" i="10"/>
  <c r="BG338" i="10"/>
  <c r="BF338" i="10"/>
  <c r="T338" i="10"/>
  <c r="R338" i="10"/>
  <c r="P338" i="10"/>
  <c r="BI337" i="10"/>
  <c r="BH337" i="10"/>
  <c r="BG337" i="10"/>
  <c r="BF337" i="10"/>
  <c r="T337" i="10"/>
  <c r="R337" i="10"/>
  <c r="P337" i="10"/>
  <c r="BI336" i="10"/>
  <c r="BH336" i="10"/>
  <c r="BG336" i="10"/>
  <c r="BF336" i="10"/>
  <c r="T336" i="10"/>
  <c r="R336" i="10"/>
  <c r="P336" i="10"/>
  <c r="BI335" i="10"/>
  <c r="BH335" i="10"/>
  <c r="BG335" i="10"/>
  <c r="BF335" i="10"/>
  <c r="T335" i="10"/>
  <c r="R335" i="10"/>
  <c r="P335" i="10"/>
  <c r="BI334" i="10"/>
  <c r="BH334" i="10"/>
  <c r="BG334" i="10"/>
  <c r="BF334" i="10"/>
  <c r="T334" i="10"/>
  <c r="R334" i="10"/>
  <c r="P334" i="10"/>
  <c r="BI333" i="10"/>
  <c r="BH333" i="10"/>
  <c r="BG333" i="10"/>
  <c r="BF333" i="10"/>
  <c r="T333" i="10"/>
  <c r="R333" i="10"/>
  <c r="P333" i="10"/>
  <c r="BI332" i="10"/>
  <c r="BH332" i="10"/>
  <c r="BG332" i="10"/>
  <c r="BF332" i="10"/>
  <c r="T332" i="10"/>
  <c r="R332" i="10"/>
  <c r="P332" i="10"/>
  <c r="BI331" i="10"/>
  <c r="BH331" i="10"/>
  <c r="BG331" i="10"/>
  <c r="BF331" i="10"/>
  <c r="T331" i="10"/>
  <c r="R331" i="10"/>
  <c r="P331" i="10"/>
  <c r="BI330" i="10"/>
  <c r="BH330" i="10"/>
  <c r="BG330" i="10"/>
  <c r="BF330" i="10"/>
  <c r="T330" i="10"/>
  <c r="R330" i="10"/>
  <c r="P330" i="10"/>
  <c r="BI329" i="10"/>
  <c r="BH329" i="10"/>
  <c r="BG329" i="10"/>
  <c r="BF329" i="10"/>
  <c r="T329" i="10"/>
  <c r="R329" i="10"/>
  <c r="P329" i="10"/>
  <c r="BI328" i="10"/>
  <c r="BH328" i="10"/>
  <c r="BG328" i="10"/>
  <c r="BF328" i="10"/>
  <c r="T328" i="10"/>
  <c r="R328" i="10"/>
  <c r="P328" i="10"/>
  <c r="BI327" i="10"/>
  <c r="BH327" i="10"/>
  <c r="BG327" i="10"/>
  <c r="BF327" i="10"/>
  <c r="T327" i="10"/>
  <c r="R327" i="10"/>
  <c r="P327" i="10"/>
  <c r="BI326" i="10"/>
  <c r="BH326" i="10"/>
  <c r="BG326" i="10"/>
  <c r="BF326" i="10"/>
  <c r="T326" i="10"/>
  <c r="R326" i="10"/>
  <c r="P326" i="10"/>
  <c r="BI325" i="10"/>
  <c r="BH325" i="10"/>
  <c r="BG325" i="10"/>
  <c r="BF325" i="10"/>
  <c r="T325" i="10"/>
  <c r="R325" i="10"/>
  <c r="P325" i="10"/>
  <c r="BI324" i="10"/>
  <c r="BH324" i="10"/>
  <c r="BG324" i="10"/>
  <c r="BF324" i="10"/>
  <c r="T324" i="10"/>
  <c r="R324" i="10"/>
  <c r="P324" i="10"/>
  <c r="BI323" i="10"/>
  <c r="BH323" i="10"/>
  <c r="BG323" i="10"/>
  <c r="BF323" i="10"/>
  <c r="T323" i="10"/>
  <c r="R323" i="10"/>
  <c r="P323" i="10"/>
  <c r="BI322" i="10"/>
  <c r="BH322" i="10"/>
  <c r="BG322" i="10"/>
  <c r="BF322" i="10"/>
  <c r="T322" i="10"/>
  <c r="R322" i="10"/>
  <c r="P322" i="10"/>
  <c r="BI321" i="10"/>
  <c r="BH321" i="10"/>
  <c r="BG321" i="10"/>
  <c r="BF321" i="10"/>
  <c r="T321" i="10"/>
  <c r="R321" i="10"/>
  <c r="P321" i="10"/>
  <c r="BI320" i="10"/>
  <c r="BH320" i="10"/>
  <c r="BG320" i="10"/>
  <c r="BF320" i="10"/>
  <c r="T320" i="10"/>
  <c r="R320" i="10"/>
  <c r="P320" i="10"/>
  <c r="BI319" i="10"/>
  <c r="BH319" i="10"/>
  <c r="BG319" i="10"/>
  <c r="BF319" i="10"/>
  <c r="T319" i="10"/>
  <c r="R319" i="10"/>
  <c r="P319" i="10"/>
  <c r="BI318" i="10"/>
  <c r="BH318" i="10"/>
  <c r="BG318" i="10"/>
  <c r="BF318" i="10"/>
  <c r="T318" i="10"/>
  <c r="R318" i="10"/>
  <c r="P318" i="10"/>
  <c r="BI317" i="10"/>
  <c r="BH317" i="10"/>
  <c r="BG317" i="10"/>
  <c r="BF317" i="10"/>
  <c r="T317" i="10"/>
  <c r="R317" i="10"/>
  <c r="P317" i="10"/>
  <c r="BI316" i="10"/>
  <c r="BH316" i="10"/>
  <c r="BG316" i="10"/>
  <c r="BF316" i="10"/>
  <c r="T316" i="10"/>
  <c r="R316" i="10"/>
  <c r="P316" i="10"/>
  <c r="BI315" i="10"/>
  <c r="BH315" i="10"/>
  <c r="BG315" i="10"/>
  <c r="BF315" i="10"/>
  <c r="T315" i="10"/>
  <c r="R315" i="10"/>
  <c r="P315" i="10"/>
  <c r="BI312" i="10"/>
  <c r="BH312" i="10"/>
  <c r="BG312" i="10"/>
  <c r="BF312" i="10"/>
  <c r="T312" i="10"/>
  <c r="R312" i="10"/>
  <c r="P312" i="10"/>
  <c r="BI308" i="10"/>
  <c r="BH308" i="10"/>
  <c r="BG308" i="10"/>
  <c r="BF308" i="10"/>
  <c r="T308" i="10"/>
  <c r="R308" i="10"/>
  <c r="P308" i="10"/>
  <c r="BI307" i="10"/>
  <c r="BH307" i="10"/>
  <c r="BG307" i="10"/>
  <c r="BF307" i="10"/>
  <c r="T307" i="10"/>
  <c r="R307" i="10"/>
  <c r="P307" i="10"/>
  <c r="BI306" i="10"/>
  <c r="BH306" i="10"/>
  <c r="BG306" i="10"/>
  <c r="BF306" i="10"/>
  <c r="T306" i="10"/>
  <c r="R306" i="10"/>
  <c r="P306" i="10"/>
  <c r="BI305" i="10"/>
  <c r="BH305" i="10"/>
  <c r="BG305" i="10"/>
  <c r="BF305" i="10"/>
  <c r="T305" i="10"/>
  <c r="R305" i="10"/>
  <c r="P305" i="10"/>
  <c r="BI304" i="10"/>
  <c r="BH304" i="10"/>
  <c r="BG304" i="10"/>
  <c r="BF304" i="10"/>
  <c r="T304" i="10"/>
  <c r="R304" i="10"/>
  <c r="P304" i="10"/>
  <c r="BI303" i="10"/>
  <c r="BH303" i="10"/>
  <c r="BG303" i="10"/>
  <c r="BF303" i="10"/>
  <c r="T303" i="10"/>
  <c r="R303" i="10"/>
  <c r="P303" i="10"/>
  <c r="BI302" i="10"/>
  <c r="BH302" i="10"/>
  <c r="BG302" i="10"/>
  <c r="BF302" i="10"/>
  <c r="T302" i="10"/>
  <c r="R302" i="10"/>
  <c r="P302" i="10"/>
  <c r="BI301" i="10"/>
  <c r="BH301" i="10"/>
  <c r="BG301" i="10"/>
  <c r="BF301" i="10"/>
  <c r="T301" i="10"/>
  <c r="R301" i="10"/>
  <c r="P301" i="10"/>
  <c r="BI300" i="10"/>
  <c r="BH300" i="10"/>
  <c r="BG300" i="10"/>
  <c r="BF300" i="10"/>
  <c r="T300" i="10"/>
  <c r="R300" i="10"/>
  <c r="P300" i="10"/>
  <c r="BI299" i="10"/>
  <c r="BH299" i="10"/>
  <c r="BG299" i="10"/>
  <c r="BF299" i="10"/>
  <c r="T299" i="10"/>
  <c r="R299" i="10"/>
  <c r="P299" i="10"/>
  <c r="BI298" i="10"/>
  <c r="BH298" i="10"/>
  <c r="BG298" i="10"/>
  <c r="BF298" i="10"/>
  <c r="T298" i="10"/>
  <c r="R298" i="10"/>
  <c r="P298" i="10"/>
  <c r="BI297" i="10"/>
  <c r="BH297" i="10"/>
  <c r="BG297" i="10"/>
  <c r="BF297" i="10"/>
  <c r="T297" i="10"/>
  <c r="R297" i="10"/>
  <c r="P297" i="10"/>
  <c r="BI296" i="10"/>
  <c r="BH296" i="10"/>
  <c r="BG296" i="10"/>
  <c r="BF296" i="10"/>
  <c r="T296" i="10"/>
  <c r="R296" i="10"/>
  <c r="P296" i="10"/>
  <c r="BI295" i="10"/>
  <c r="BH295" i="10"/>
  <c r="BG295" i="10"/>
  <c r="BF295" i="10"/>
  <c r="T295" i="10"/>
  <c r="R295" i="10"/>
  <c r="P295" i="10"/>
  <c r="BI294" i="10"/>
  <c r="BH294" i="10"/>
  <c r="BG294" i="10"/>
  <c r="BF294" i="10"/>
  <c r="T294" i="10"/>
  <c r="R294" i="10"/>
  <c r="P294" i="10"/>
  <c r="BI292" i="10"/>
  <c r="BH292" i="10"/>
  <c r="BG292" i="10"/>
  <c r="BF292" i="10"/>
  <c r="T292" i="10"/>
  <c r="R292" i="10"/>
  <c r="P292" i="10"/>
  <c r="BI291" i="10"/>
  <c r="BH291" i="10"/>
  <c r="BG291" i="10"/>
  <c r="BF291" i="10"/>
  <c r="T291" i="10"/>
  <c r="R291" i="10"/>
  <c r="P291" i="10"/>
  <c r="BI290" i="10"/>
  <c r="BH290" i="10"/>
  <c r="BG290" i="10"/>
  <c r="BF290" i="10"/>
  <c r="T290" i="10"/>
  <c r="R290" i="10"/>
  <c r="P290" i="10"/>
  <c r="BI289" i="10"/>
  <c r="BH289" i="10"/>
  <c r="BG289" i="10"/>
  <c r="BF289" i="10"/>
  <c r="T289" i="10"/>
  <c r="R289" i="10"/>
  <c r="P289" i="10"/>
  <c r="BI286" i="10"/>
  <c r="BH286" i="10"/>
  <c r="BG286" i="10"/>
  <c r="BF286" i="10"/>
  <c r="T286" i="10"/>
  <c r="R286" i="10"/>
  <c r="P286" i="10"/>
  <c r="BI285" i="10"/>
  <c r="BH285" i="10"/>
  <c r="BG285" i="10"/>
  <c r="BF285" i="10"/>
  <c r="T285" i="10"/>
  <c r="R285" i="10"/>
  <c r="P285" i="10"/>
  <c r="BI284" i="10"/>
  <c r="BH284" i="10"/>
  <c r="BG284" i="10"/>
  <c r="BF284" i="10"/>
  <c r="T284" i="10"/>
  <c r="R284" i="10"/>
  <c r="P284" i="10"/>
  <c r="BI283" i="10"/>
  <c r="BH283" i="10"/>
  <c r="BG283" i="10"/>
  <c r="BF283" i="10"/>
  <c r="T283" i="10"/>
  <c r="R283" i="10"/>
  <c r="P283" i="10"/>
  <c r="BI282" i="10"/>
  <c r="BH282" i="10"/>
  <c r="BG282" i="10"/>
  <c r="BF282" i="10"/>
  <c r="T282" i="10"/>
  <c r="R282" i="10"/>
  <c r="P282" i="10"/>
  <c r="BI281" i="10"/>
  <c r="BH281" i="10"/>
  <c r="BG281" i="10"/>
  <c r="BF281" i="10"/>
  <c r="T281" i="10"/>
  <c r="R281" i="10"/>
  <c r="P281" i="10"/>
  <c r="BI280" i="10"/>
  <c r="BH280" i="10"/>
  <c r="BG280" i="10"/>
  <c r="BF280" i="10"/>
  <c r="T280" i="10"/>
  <c r="R280" i="10"/>
  <c r="P280" i="10"/>
  <c r="BI279" i="10"/>
  <c r="BH279" i="10"/>
  <c r="BG279" i="10"/>
  <c r="BF279" i="10"/>
  <c r="T279" i="10"/>
  <c r="R279" i="10"/>
  <c r="P279" i="10"/>
  <c r="BI278" i="10"/>
  <c r="BH278" i="10"/>
  <c r="BG278" i="10"/>
  <c r="BF278" i="10"/>
  <c r="T278" i="10"/>
  <c r="R278" i="10"/>
  <c r="P278" i="10"/>
  <c r="BI277" i="10"/>
  <c r="BH277" i="10"/>
  <c r="BG277" i="10"/>
  <c r="BF277" i="10"/>
  <c r="T277" i="10"/>
  <c r="R277" i="10"/>
  <c r="P277" i="10"/>
  <c r="BI276" i="10"/>
  <c r="BH276" i="10"/>
  <c r="BG276" i="10"/>
  <c r="BF276" i="10"/>
  <c r="T276" i="10"/>
  <c r="R276" i="10"/>
  <c r="P276" i="10"/>
  <c r="BI275" i="10"/>
  <c r="BH275" i="10"/>
  <c r="BG275" i="10"/>
  <c r="BF275" i="10"/>
  <c r="T275" i="10"/>
  <c r="R275" i="10"/>
  <c r="P275" i="10"/>
  <c r="BI274" i="10"/>
  <c r="BH274" i="10"/>
  <c r="BG274" i="10"/>
  <c r="BF274" i="10"/>
  <c r="T274" i="10"/>
  <c r="R274" i="10"/>
  <c r="P274" i="10"/>
  <c r="BI273" i="10"/>
  <c r="BH273" i="10"/>
  <c r="BG273" i="10"/>
  <c r="BF273" i="10"/>
  <c r="T273" i="10"/>
  <c r="R273" i="10"/>
  <c r="P273" i="10"/>
  <c r="BI272" i="10"/>
  <c r="BH272" i="10"/>
  <c r="BG272" i="10"/>
  <c r="BF272" i="10"/>
  <c r="T272" i="10"/>
  <c r="R272" i="10"/>
  <c r="P272" i="10"/>
  <c r="BI271" i="10"/>
  <c r="BH271" i="10"/>
  <c r="BG271" i="10"/>
  <c r="BF271" i="10"/>
  <c r="T271" i="10"/>
  <c r="R271" i="10"/>
  <c r="P271" i="10"/>
  <c r="BI270" i="10"/>
  <c r="BH270" i="10"/>
  <c r="BG270" i="10"/>
  <c r="BF270" i="10"/>
  <c r="T270" i="10"/>
  <c r="R270" i="10"/>
  <c r="P270" i="10"/>
  <c r="BI269" i="10"/>
  <c r="BH269" i="10"/>
  <c r="BG269" i="10"/>
  <c r="BF269" i="10"/>
  <c r="T269" i="10"/>
  <c r="R269" i="10"/>
  <c r="P269" i="10"/>
  <c r="BI265" i="10"/>
  <c r="BH265" i="10"/>
  <c r="BG265" i="10"/>
  <c r="BF265" i="10"/>
  <c r="T265" i="10"/>
  <c r="R265" i="10"/>
  <c r="P265" i="10"/>
  <c r="BI261" i="10"/>
  <c r="BH261" i="10"/>
  <c r="BG261" i="10"/>
  <c r="BF261" i="10"/>
  <c r="T261" i="10"/>
  <c r="R261" i="10"/>
  <c r="P261" i="10"/>
  <c r="BI257" i="10"/>
  <c r="BH257" i="10"/>
  <c r="BG257" i="10"/>
  <c r="BF257" i="10"/>
  <c r="T257" i="10"/>
  <c r="R257" i="10"/>
  <c r="P257" i="10"/>
  <c r="BI253" i="10"/>
  <c r="BH253" i="10"/>
  <c r="BG253" i="10"/>
  <c r="BF253" i="10"/>
  <c r="T253" i="10"/>
  <c r="R253" i="10"/>
  <c r="P253" i="10"/>
  <c r="BI249" i="10"/>
  <c r="BH249" i="10"/>
  <c r="BG249" i="10"/>
  <c r="BF249" i="10"/>
  <c r="T249" i="10"/>
  <c r="R249" i="10"/>
  <c r="P249" i="10"/>
  <c r="BI248" i="10"/>
  <c r="BH248" i="10"/>
  <c r="BG248" i="10"/>
  <c r="BF248" i="10"/>
  <c r="T248" i="10"/>
  <c r="R248" i="10"/>
  <c r="P248" i="10"/>
  <c r="BI247" i="10"/>
  <c r="BH247" i="10"/>
  <c r="BG247" i="10"/>
  <c r="BF247" i="10"/>
  <c r="T247" i="10"/>
  <c r="R247" i="10"/>
  <c r="P247" i="10"/>
  <c r="BI246" i="10"/>
  <c r="BH246" i="10"/>
  <c r="BG246" i="10"/>
  <c r="BF246" i="10"/>
  <c r="T246" i="10"/>
  <c r="R246" i="10"/>
  <c r="P246" i="10"/>
  <c r="BI245" i="10"/>
  <c r="BH245" i="10"/>
  <c r="BG245" i="10"/>
  <c r="BF245" i="10"/>
  <c r="T245" i="10"/>
  <c r="R245" i="10"/>
  <c r="P245" i="10"/>
  <c r="BI244" i="10"/>
  <c r="BH244" i="10"/>
  <c r="BG244" i="10"/>
  <c r="BF244" i="10"/>
  <c r="T244" i="10"/>
  <c r="R244" i="10"/>
  <c r="P244" i="10"/>
  <c r="BI240" i="10"/>
  <c r="BH240" i="10"/>
  <c r="BG240" i="10"/>
  <c r="BF240" i="10"/>
  <c r="T240" i="10"/>
  <c r="R240" i="10"/>
  <c r="P240" i="10"/>
  <c r="BI239" i="10"/>
  <c r="BH239" i="10"/>
  <c r="BG239" i="10"/>
  <c r="BF239" i="10"/>
  <c r="T239" i="10"/>
  <c r="R239" i="10"/>
  <c r="P239" i="10"/>
  <c r="BI235" i="10"/>
  <c r="BH235" i="10"/>
  <c r="BG235" i="10"/>
  <c r="BF235" i="10"/>
  <c r="T235" i="10"/>
  <c r="R235" i="10"/>
  <c r="P235" i="10"/>
  <c r="BI231" i="10"/>
  <c r="BH231" i="10"/>
  <c r="BG231" i="10"/>
  <c r="BF231" i="10"/>
  <c r="T231" i="10"/>
  <c r="R231" i="10"/>
  <c r="P231" i="10"/>
  <c r="BI227" i="10"/>
  <c r="BH227" i="10"/>
  <c r="BG227" i="10"/>
  <c r="BF227" i="10"/>
  <c r="T227" i="10"/>
  <c r="R227" i="10"/>
  <c r="P227" i="10"/>
  <c r="BI223" i="10"/>
  <c r="BH223" i="10"/>
  <c r="BG223" i="10"/>
  <c r="BF223" i="10"/>
  <c r="T223" i="10"/>
  <c r="R223" i="10"/>
  <c r="P223" i="10"/>
  <c r="BI222" i="10"/>
  <c r="BH222" i="10"/>
  <c r="BG222" i="10"/>
  <c r="BF222" i="10"/>
  <c r="T222" i="10"/>
  <c r="R222" i="10"/>
  <c r="P222" i="10"/>
  <c r="BI218" i="10"/>
  <c r="BH218" i="10"/>
  <c r="BG218" i="10"/>
  <c r="BF218" i="10"/>
  <c r="T218" i="10"/>
  <c r="R218" i="10"/>
  <c r="P218" i="10"/>
  <c r="BI214" i="10"/>
  <c r="BH214" i="10"/>
  <c r="BG214" i="10"/>
  <c r="BF214" i="10"/>
  <c r="T214" i="10"/>
  <c r="R214" i="10"/>
  <c r="P214" i="10"/>
  <c r="BI211" i="10"/>
  <c r="BH211" i="10"/>
  <c r="BG211" i="10"/>
  <c r="BF211" i="10"/>
  <c r="T211" i="10"/>
  <c r="R211" i="10"/>
  <c r="P211" i="10"/>
  <c r="BI210" i="10"/>
  <c r="BH210" i="10"/>
  <c r="BG210" i="10"/>
  <c r="BF210" i="10"/>
  <c r="T210" i="10"/>
  <c r="R210" i="10"/>
  <c r="P210" i="10"/>
  <c r="BI195" i="10"/>
  <c r="BH195" i="10"/>
  <c r="BG195" i="10"/>
  <c r="BF195" i="10"/>
  <c r="T195" i="10"/>
  <c r="R195" i="10"/>
  <c r="P195" i="10"/>
  <c r="P186" i="10"/>
  <c r="BI187" i="10"/>
  <c r="BH187" i="10"/>
  <c r="BG187" i="10"/>
  <c r="BF187" i="10"/>
  <c r="T187" i="10"/>
  <c r="T186" i="10" s="1"/>
  <c r="R187" i="10"/>
  <c r="R186" i="10" s="1"/>
  <c r="P187" i="10"/>
  <c r="BI182" i="10"/>
  <c r="BH182" i="10"/>
  <c r="BG182" i="10"/>
  <c r="BF182" i="10"/>
  <c r="T182" i="10"/>
  <c r="T181" i="10"/>
  <c r="R182" i="10"/>
  <c r="R181" i="10"/>
  <c r="P182" i="10"/>
  <c r="P181" i="10"/>
  <c r="BI178" i="10"/>
  <c r="BH178" i="10"/>
  <c r="BG178" i="10"/>
  <c r="BF178" i="10"/>
  <c r="T178" i="10"/>
  <c r="R178" i="10"/>
  <c r="P178" i="10"/>
  <c r="BI175" i="10"/>
  <c r="BH175" i="10"/>
  <c r="BG175" i="10"/>
  <c r="BF175" i="10"/>
  <c r="T175" i="10"/>
  <c r="R175" i="10"/>
  <c r="P175" i="10"/>
  <c r="BI171" i="10"/>
  <c r="BH171" i="10"/>
  <c r="BG171" i="10"/>
  <c r="BF171" i="10"/>
  <c r="T171" i="10"/>
  <c r="R171" i="10"/>
  <c r="P171" i="10"/>
  <c r="BI168" i="10"/>
  <c r="BH168" i="10"/>
  <c r="BG168" i="10"/>
  <c r="BF168" i="10"/>
  <c r="T168" i="10"/>
  <c r="R168" i="10"/>
  <c r="P168" i="10"/>
  <c r="BI167" i="10"/>
  <c r="BH167" i="10"/>
  <c r="BG167" i="10"/>
  <c r="BF167" i="10"/>
  <c r="T167" i="10"/>
  <c r="R167" i="10"/>
  <c r="P167" i="10"/>
  <c r="BI166" i="10"/>
  <c r="BH166" i="10"/>
  <c r="BG166" i="10"/>
  <c r="BF166" i="10"/>
  <c r="T166" i="10"/>
  <c r="R166" i="10"/>
  <c r="P166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1" i="10"/>
  <c r="BH161" i="10"/>
  <c r="BG161" i="10"/>
  <c r="BF161" i="10"/>
  <c r="T161" i="10"/>
  <c r="R161" i="10"/>
  <c r="P161" i="10"/>
  <c r="BI158" i="10"/>
  <c r="BH158" i="10"/>
  <c r="BG158" i="10"/>
  <c r="BF158" i="10"/>
  <c r="T158" i="10"/>
  <c r="R158" i="10"/>
  <c r="P158" i="10"/>
  <c r="BI155" i="10"/>
  <c r="BH155" i="10"/>
  <c r="BG155" i="10"/>
  <c r="BF155" i="10"/>
  <c r="T155" i="10"/>
  <c r="R155" i="10"/>
  <c r="P155" i="10"/>
  <c r="BI152" i="10"/>
  <c r="BH152" i="10"/>
  <c r="BG152" i="10"/>
  <c r="BF152" i="10"/>
  <c r="T152" i="10"/>
  <c r="R152" i="10"/>
  <c r="P152" i="10"/>
  <c r="BI151" i="10"/>
  <c r="BH151" i="10"/>
  <c r="BG151" i="10"/>
  <c r="BF151" i="10"/>
  <c r="T151" i="10"/>
  <c r="R151" i="10"/>
  <c r="P151" i="10"/>
  <c r="BI148" i="10"/>
  <c r="BH148" i="10"/>
  <c r="BG148" i="10"/>
  <c r="BF148" i="10"/>
  <c r="T148" i="10"/>
  <c r="R148" i="10"/>
  <c r="P148" i="10"/>
  <c r="BI143" i="10"/>
  <c r="BH143" i="10"/>
  <c r="BG143" i="10"/>
  <c r="BF143" i="10"/>
  <c r="T143" i="10"/>
  <c r="R143" i="10"/>
  <c r="P143" i="10"/>
  <c r="BI138" i="10"/>
  <c r="BH138" i="10"/>
  <c r="BG138" i="10"/>
  <c r="BF138" i="10"/>
  <c r="T138" i="10"/>
  <c r="R138" i="10"/>
  <c r="P138" i="10"/>
  <c r="BI137" i="10"/>
  <c r="BH137" i="10"/>
  <c r="BG137" i="10"/>
  <c r="BF137" i="10"/>
  <c r="T137" i="10"/>
  <c r="R137" i="10"/>
  <c r="P137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4" i="10"/>
  <c r="BH134" i="10"/>
  <c r="BG134" i="10"/>
  <c r="BF134" i="10"/>
  <c r="T134" i="10"/>
  <c r="R134" i="10"/>
  <c r="P134" i="10"/>
  <c r="BI133" i="10"/>
  <c r="BH133" i="10"/>
  <c r="BG133" i="10"/>
  <c r="BF133" i="10"/>
  <c r="T133" i="10"/>
  <c r="R133" i="10"/>
  <c r="P133" i="10"/>
  <c r="BI132" i="10"/>
  <c r="BH132" i="10"/>
  <c r="BG132" i="10"/>
  <c r="BF132" i="10"/>
  <c r="T132" i="10"/>
  <c r="R132" i="10"/>
  <c r="P132" i="10"/>
  <c r="J126" i="10"/>
  <c r="F125" i="10"/>
  <c r="F123" i="10"/>
  <c r="E121" i="10"/>
  <c r="J94" i="10"/>
  <c r="F93" i="10"/>
  <c r="F91" i="10"/>
  <c r="E89" i="10"/>
  <c r="J23" i="10"/>
  <c r="E23" i="10"/>
  <c r="J125" i="10" s="1"/>
  <c r="J22" i="10"/>
  <c r="J20" i="10"/>
  <c r="E20" i="10"/>
  <c r="F94" i="10" s="1"/>
  <c r="J19" i="10"/>
  <c r="J14" i="10"/>
  <c r="J123" i="10"/>
  <c r="E7" i="10"/>
  <c r="E117" i="10"/>
  <c r="J39" i="9"/>
  <c r="J38" i="9"/>
  <c r="AY103" i="1" s="1"/>
  <c r="J37" i="9"/>
  <c r="AX103" i="1"/>
  <c r="BI420" i="9"/>
  <c r="BH420" i="9"/>
  <c r="BG420" i="9"/>
  <c r="BF420" i="9"/>
  <c r="T420" i="9"/>
  <c r="R420" i="9"/>
  <c r="P420" i="9"/>
  <c r="BI419" i="9"/>
  <c r="BH419" i="9"/>
  <c r="BG419" i="9"/>
  <c r="BF419" i="9"/>
  <c r="T419" i="9"/>
  <c r="R419" i="9"/>
  <c r="P419" i="9"/>
  <c r="BI413" i="9"/>
  <c r="BH413" i="9"/>
  <c r="BG413" i="9"/>
  <c r="BF413" i="9"/>
  <c r="T413" i="9"/>
  <c r="R413" i="9"/>
  <c r="P413" i="9"/>
  <c r="BI407" i="9"/>
  <c r="BH407" i="9"/>
  <c r="BG407" i="9"/>
  <c r="BF407" i="9"/>
  <c r="T407" i="9"/>
  <c r="R407" i="9"/>
  <c r="P407" i="9"/>
  <c r="BI402" i="9"/>
  <c r="BH402" i="9"/>
  <c r="BG402" i="9"/>
  <c r="BF402" i="9"/>
  <c r="T402" i="9"/>
  <c r="R402" i="9"/>
  <c r="P402" i="9"/>
  <c r="BI399" i="9"/>
  <c r="BH399" i="9"/>
  <c r="BG399" i="9"/>
  <c r="BF399" i="9"/>
  <c r="T399" i="9"/>
  <c r="R399" i="9"/>
  <c r="P399" i="9"/>
  <c r="BI396" i="9"/>
  <c r="BH396" i="9"/>
  <c r="BG396" i="9"/>
  <c r="BF396" i="9"/>
  <c r="T396" i="9"/>
  <c r="R396" i="9"/>
  <c r="P396" i="9"/>
  <c r="BI392" i="9"/>
  <c r="BH392" i="9"/>
  <c r="BG392" i="9"/>
  <c r="BF392" i="9"/>
  <c r="T392" i="9"/>
  <c r="R392" i="9"/>
  <c r="P392" i="9"/>
  <c r="BI386" i="9"/>
  <c r="BH386" i="9"/>
  <c r="BG386" i="9"/>
  <c r="BF386" i="9"/>
  <c r="T386" i="9"/>
  <c r="R386" i="9"/>
  <c r="P386" i="9"/>
  <c r="BI383" i="9"/>
  <c r="BH383" i="9"/>
  <c r="BG383" i="9"/>
  <c r="BF383" i="9"/>
  <c r="T383" i="9"/>
  <c r="R383" i="9"/>
  <c r="P383" i="9"/>
  <c r="BI377" i="9"/>
  <c r="BH377" i="9"/>
  <c r="BG377" i="9"/>
  <c r="BF377" i="9"/>
  <c r="T377" i="9"/>
  <c r="R377" i="9"/>
  <c r="P377" i="9"/>
  <c r="BI372" i="9"/>
  <c r="BH372" i="9"/>
  <c r="BG372" i="9"/>
  <c r="BF372" i="9"/>
  <c r="T372" i="9"/>
  <c r="R372" i="9"/>
  <c r="P372" i="9"/>
  <c r="BI369" i="9"/>
  <c r="BH369" i="9"/>
  <c r="BG369" i="9"/>
  <c r="BF369" i="9"/>
  <c r="T369" i="9"/>
  <c r="R369" i="9"/>
  <c r="P369" i="9"/>
  <c r="BI362" i="9"/>
  <c r="BH362" i="9"/>
  <c r="BG362" i="9"/>
  <c r="BF362" i="9"/>
  <c r="T362" i="9"/>
  <c r="R362" i="9"/>
  <c r="P362" i="9"/>
  <c r="BI355" i="9"/>
  <c r="BH355" i="9"/>
  <c r="BG355" i="9"/>
  <c r="BF355" i="9"/>
  <c r="T355" i="9"/>
  <c r="R355" i="9"/>
  <c r="P355" i="9"/>
  <c r="BI348" i="9"/>
  <c r="BH348" i="9"/>
  <c r="BG348" i="9"/>
  <c r="BF348" i="9"/>
  <c r="T348" i="9"/>
  <c r="R348" i="9"/>
  <c r="P348" i="9"/>
  <c r="BI341" i="9"/>
  <c r="BH341" i="9"/>
  <c r="BG341" i="9"/>
  <c r="BF341" i="9"/>
  <c r="T341" i="9"/>
  <c r="R341" i="9"/>
  <c r="P341" i="9"/>
  <c r="BI334" i="9"/>
  <c r="BH334" i="9"/>
  <c r="BG334" i="9"/>
  <c r="BF334" i="9"/>
  <c r="T334" i="9"/>
  <c r="R334" i="9"/>
  <c r="P334" i="9"/>
  <c r="BI327" i="9"/>
  <c r="BH327" i="9"/>
  <c r="BG327" i="9"/>
  <c r="BF327" i="9"/>
  <c r="T327" i="9"/>
  <c r="R327" i="9"/>
  <c r="P327" i="9"/>
  <c r="BI320" i="9"/>
  <c r="BH320" i="9"/>
  <c r="BG320" i="9"/>
  <c r="BF320" i="9"/>
  <c r="T320" i="9"/>
  <c r="R320" i="9"/>
  <c r="P320" i="9"/>
  <c r="BI313" i="9"/>
  <c r="BH313" i="9"/>
  <c r="BG313" i="9"/>
  <c r="BF313" i="9"/>
  <c r="T313" i="9"/>
  <c r="R313" i="9"/>
  <c r="P313" i="9"/>
  <c r="BI310" i="9"/>
  <c r="BH310" i="9"/>
  <c r="BG310" i="9"/>
  <c r="BF310" i="9"/>
  <c r="T310" i="9"/>
  <c r="R310" i="9"/>
  <c r="P310" i="9"/>
  <c r="BI307" i="9"/>
  <c r="BH307" i="9"/>
  <c r="BG307" i="9"/>
  <c r="BF307" i="9"/>
  <c r="T307" i="9"/>
  <c r="R307" i="9"/>
  <c r="P307" i="9"/>
  <c r="BI304" i="9"/>
  <c r="BH304" i="9"/>
  <c r="BG304" i="9"/>
  <c r="BF304" i="9"/>
  <c r="T304" i="9"/>
  <c r="R304" i="9"/>
  <c r="P304" i="9"/>
  <c r="BI303" i="9"/>
  <c r="BH303" i="9"/>
  <c r="BG303" i="9"/>
  <c r="BF303" i="9"/>
  <c r="T303" i="9"/>
  <c r="R303" i="9"/>
  <c r="P303" i="9"/>
  <c r="BI296" i="9"/>
  <c r="BH296" i="9"/>
  <c r="BG296" i="9"/>
  <c r="BF296" i="9"/>
  <c r="T296" i="9"/>
  <c r="R296" i="9"/>
  <c r="P296" i="9"/>
  <c r="BI289" i="9"/>
  <c r="BH289" i="9"/>
  <c r="BG289" i="9"/>
  <c r="BF289" i="9"/>
  <c r="T289" i="9"/>
  <c r="R289" i="9"/>
  <c r="P289" i="9"/>
  <c r="BI282" i="9"/>
  <c r="BH282" i="9"/>
  <c r="BG282" i="9"/>
  <c r="BF282" i="9"/>
  <c r="T282" i="9"/>
  <c r="R282" i="9"/>
  <c r="P282" i="9"/>
  <c r="BI279" i="9"/>
  <c r="BH279" i="9"/>
  <c r="BG279" i="9"/>
  <c r="BF279" i="9"/>
  <c r="T279" i="9"/>
  <c r="R279" i="9"/>
  <c r="P279" i="9"/>
  <c r="BI276" i="9"/>
  <c r="BH276" i="9"/>
  <c r="BG276" i="9"/>
  <c r="BF276" i="9"/>
  <c r="T276" i="9"/>
  <c r="R276" i="9"/>
  <c r="P276" i="9"/>
  <c r="BI273" i="9"/>
  <c r="BH273" i="9"/>
  <c r="BG273" i="9"/>
  <c r="BF273" i="9"/>
  <c r="T273" i="9"/>
  <c r="R273" i="9"/>
  <c r="P273" i="9"/>
  <c r="BI270" i="9"/>
  <c r="BH270" i="9"/>
  <c r="BG270" i="9"/>
  <c r="BF270" i="9"/>
  <c r="T270" i="9"/>
  <c r="R270" i="9"/>
  <c r="P270" i="9"/>
  <c r="BI267" i="9"/>
  <c r="BH267" i="9"/>
  <c r="BG267" i="9"/>
  <c r="BF267" i="9"/>
  <c r="T267" i="9"/>
  <c r="R267" i="9"/>
  <c r="P267" i="9"/>
  <c r="BI264" i="9"/>
  <c r="BH264" i="9"/>
  <c r="BG264" i="9"/>
  <c r="BF264" i="9"/>
  <c r="T264" i="9"/>
  <c r="R264" i="9"/>
  <c r="P264" i="9"/>
  <c r="BI261" i="9"/>
  <c r="BH261" i="9"/>
  <c r="BG261" i="9"/>
  <c r="BF261" i="9"/>
  <c r="T261" i="9"/>
  <c r="R261" i="9"/>
  <c r="P261" i="9"/>
  <c r="BI258" i="9"/>
  <c r="BH258" i="9"/>
  <c r="BG258" i="9"/>
  <c r="BF258" i="9"/>
  <c r="T258" i="9"/>
  <c r="R258" i="9"/>
  <c r="P258" i="9"/>
  <c r="BI255" i="9"/>
  <c r="BH255" i="9"/>
  <c r="BG255" i="9"/>
  <c r="BF255" i="9"/>
  <c r="T255" i="9"/>
  <c r="R255" i="9"/>
  <c r="P255" i="9"/>
  <c r="BI252" i="9"/>
  <c r="BH252" i="9"/>
  <c r="BG252" i="9"/>
  <c r="BF252" i="9"/>
  <c r="T252" i="9"/>
  <c r="R252" i="9"/>
  <c r="P252" i="9"/>
  <c r="BI249" i="9"/>
  <c r="BH249" i="9"/>
  <c r="BG249" i="9"/>
  <c r="BF249" i="9"/>
  <c r="T249" i="9"/>
  <c r="R249" i="9"/>
  <c r="P249" i="9"/>
  <c r="BI246" i="9"/>
  <c r="BH246" i="9"/>
  <c r="BG246" i="9"/>
  <c r="BF246" i="9"/>
  <c r="T246" i="9"/>
  <c r="R246" i="9"/>
  <c r="P246" i="9"/>
  <c r="BI243" i="9"/>
  <c r="BH243" i="9"/>
  <c r="BG243" i="9"/>
  <c r="BF243" i="9"/>
  <c r="T243" i="9"/>
  <c r="R243" i="9"/>
  <c r="P243" i="9"/>
  <c r="BI240" i="9"/>
  <c r="BH240" i="9"/>
  <c r="BG240" i="9"/>
  <c r="BF240" i="9"/>
  <c r="T240" i="9"/>
  <c r="R240" i="9"/>
  <c r="P240" i="9"/>
  <c r="BI237" i="9"/>
  <c r="BH237" i="9"/>
  <c r="BG237" i="9"/>
  <c r="BF237" i="9"/>
  <c r="T237" i="9"/>
  <c r="R237" i="9"/>
  <c r="P237" i="9"/>
  <c r="BI232" i="9"/>
  <c r="BH232" i="9"/>
  <c r="BG232" i="9"/>
  <c r="BF232" i="9"/>
  <c r="T232" i="9"/>
  <c r="R232" i="9"/>
  <c r="P232" i="9"/>
  <c r="BI227" i="9"/>
  <c r="BH227" i="9"/>
  <c r="BG227" i="9"/>
  <c r="BF227" i="9"/>
  <c r="T227" i="9"/>
  <c r="R227" i="9"/>
  <c r="P227" i="9"/>
  <c r="BI224" i="9"/>
  <c r="BH224" i="9"/>
  <c r="BG224" i="9"/>
  <c r="BF224" i="9"/>
  <c r="T224" i="9"/>
  <c r="R224" i="9"/>
  <c r="P224" i="9"/>
  <c r="BI221" i="9"/>
  <c r="BH221" i="9"/>
  <c r="BG221" i="9"/>
  <c r="BF221" i="9"/>
  <c r="T221" i="9"/>
  <c r="R221" i="9"/>
  <c r="P221" i="9"/>
  <c r="BI218" i="9"/>
  <c r="BH218" i="9"/>
  <c r="BG218" i="9"/>
  <c r="BF218" i="9"/>
  <c r="T218" i="9"/>
  <c r="R218" i="9"/>
  <c r="P218" i="9"/>
  <c r="BI215" i="9"/>
  <c r="BH215" i="9"/>
  <c r="BG215" i="9"/>
  <c r="BF215" i="9"/>
  <c r="T215" i="9"/>
  <c r="R215" i="9"/>
  <c r="P215" i="9"/>
  <c r="BI212" i="9"/>
  <c r="BH212" i="9"/>
  <c r="BG212" i="9"/>
  <c r="BF212" i="9"/>
  <c r="T212" i="9"/>
  <c r="R212" i="9"/>
  <c r="P212" i="9"/>
  <c r="BI211" i="9"/>
  <c r="BH211" i="9"/>
  <c r="BG211" i="9"/>
  <c r="BF211" i="9"/>
  <c r="T211" i="9"/>
  <c r="R211" i="9"/>
  <c r="P211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200" i="9"/>
  <c r="BH200" i="9"/>
  <c r="BG200" i="9"/>
  <c r="BF200" i="9"/>
  <c r="T200" i="9"/>
  <c r="R200" i="9"/>
  <c r="P200" i="9"/>
  <c r="BI192" i="9"/>
  <c r="BH192" i="9"/>
  <c r="BG192" i="9"/>
  <c r="BF192" i="9"/>
  <c r="T192" i="9"/>
  <c r="R192" i="9"/>
  <c r="P192" i="9"/>
  <c r="BI189" i="9"/>
  <c r="BH189" i="9"/>
  <c r="BG189" i="9"/>
  <c r="BF189" i="9"/>
  <c r="T189" i="9"/>
  <c r="R189" i="9"/>
  <c r="P189" i="9"/>
  <c r="BI182" i="9"/>
  <c r="BH182" i="9"/>
  <c r="BG182" i="9"/>
  <c r="BF182" i="9"/>
  <c r="T182" i="9"/>
  <c r="R182" i="9"/>
  <c r="P182" i="9"/>
  <c r="BI179" i="9"/>
  <c r="BH179" i="9"/>
  <c r="BG179" i="9"/>
  <c r="BF179" i="9"/>
  <c r="T179" i="9"/>
  <c r="R179" i="9"/>
  <c r="P179" i="9"/>
  <c r="BI172" i="9"/>
  <c r="BH172" i="9"/>
  <c r="BG172" i="9"/>
  <c r="BF172" i="9"/>
  <c r="T172" i="9"/>
  <c r="R172" i="9"/>
  <c r="P172" i="9"/>
  <c r="BI168" i="9"/>
  <c r="BH168" i="9"/>
  <c r="BG168" i="9"/>
  <c r="BF168" i="9"/>
  <c r="T168" i="9"/>
  <c r="R168" i="9"/>
  <c r="P168" i="9"/>
  <c r="BI160" i="9"/>
  <c r="BH160" i="9"/>
  <c r="BG160" i="9"/>
  <c r="BF160" i="9"/>
  <c r="T160" i="9"/>
  <c r="R160" i="9"/>
  <c r="P160" i="9"/>
  <c r="BI157" i="9"/>
  <c r="BH157" i="9"/>
  <c r="BG157" i="9"/>
  <c r="BF157" i="9"/>
  <c r="T157" i="9"/>
  <c r="R157" i="9"/>
  <c r="P157" i="9"/>
  <c r="BI153" i="9"/>
  <c r="BH153" i="9"/>
  <c r="BG153" i="9"/>
  <c r="BF153" i="9"/>
  <c r="T153" i="9"/>
  <c r="R153" i="9"/>
  <c r="P153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0" i="9"/>
  <c r="BH140" i="9"/>
  <c r="BG140" i="9"/>
  <c r="BF140" i="9"/>
  <c r="T140" i="9"/>
  <c r="R140" i="9"/>
  <c r="P140" i="9"/>
  <c r="BI136" i="9"/>
  <c r="BH136" i="9"/>
  <c r="BG136" i="9"/>
  <c r="BF136" i="9"/>
  <c r="T136" i="9"/>
  <c r="R136" i="9"/>
  <c r="P136" i="9"/>
  <c r="BI131" i="9"/>
  <c r="BH131" i="9"/>
  <c r="BG131" i="9"/>
  <c r="BF131" i="9"/>
  <c r="T131" i="9"/>
  <c r="R131" i="9"/>
  <c r="P131" i="9"/>
  <c r="BI125" i="9"/>
  <c r="BH125" i="9"/>
  <c r="BG125" i="9"/>
  <c r="BF125" i="9"/>
  <c r="T125" i="9"/>
  <c r="R125" i="9"/>
  <c r="P125" i="9"/>
  <c r="J119" i="9"/>
  <c r="F118" i="9"/>
  <c r="F116" i="9"/>
  <c r="E114" i="9"/>
  <c r="J94" i="9"/>
  <c r="F93" i="9"/>
  <c r="F91" i="9"/>
  <c r="E89" i="9"/>
  <c r="J23" i="9"/>
  <c r="E23" i="9"/>
  <c r="J118" i="9" s="1"/>
  <c r="J22" i="9"/>
  <c r="J20" i="9"/>
  <c r="E20" i="9"/>
  <c r="F94" i="9" s="1"/>
  <c r="J19" i="9"/>
  <c r="J14" i="9"/>
  <c r="J116" i="9"/>
  <c r="E7" i="9"/>
  <c r="E85" i="9"/>
  <c r="J39" i="8"/>
  <c r="J38" i="8"/>
  <c r="AY102" i="1" s="1"/>
  <c r="J37" i="8"/>
  <c r="AX102" i="1"/>
  <c r="BI250" i="8"/>
  <c r="BH250" i="8"/>
  <c r="BG250" i="8"/>
  <c r="BF250" i="8"/>
  <c r="T250" i="8"/>
  <c r="R250" i="8"/>
  <c r="P250" i="8"/>
  <c r="BI249" i="8"/>
  <c r="BH249" i="8"/>
  <c r="BG249" i="8"/>
  <c r="BF249" i="8"/>
  <c r="T249" i="8"/>
  <c r="R249" i="8"/>
  <c r="P249" i="8"/>
  <c r="BI246" i="8"/>
  <c r="BH246" i="8"/>
  <c r="BG246" i="8"/>
  <c r="BF246" i="8"/>
  <c r="T246" i="8"/>
  <c r="R246" i="8"/>
  <c r="P246" i="8"/>
  <c r="BI243" i="8"/>
  <c r="BH243" i="8"/>
  <c r="BG243" i="8"/>
  <c r="BF243" i="8"/>
  <c r="T243" i="8"/>
  <c r="R243" i="8"/>
  <c r="P243" i="8"/>
  <c r="BI240" i="8"/>
  <c r="BH240" i="8"/>
  <c r="BG240" i="8"/>
  <c r="BF240" i="8"/>
  <c r="T240" i="8"/>
  <c r="R240" i="8"/>
  <c r="P240" i="8"/>
  <c r="BI239" i="8"/>
  <c r="BH239" i="8"/>
  <c r="BG239" i="8"/>
  <c r="BF239" i="8"/>
  <c r="T239" i="8"/>
  <c r="R239" i="8"/>
  <c r="P239" i="8"/>
  <c r="BI233" i="8"/>
  <c r="BH233" i="8"/>
  <c r="BG233" i="8"/>
  <c r="BF233" i="8"/>
  <c r="T233" i="8"/>
  <c r="R233" i="8"/>
  <c r="P233" i="8"/>
  <c r="BI229" i="8"/>
  <c r="BH229" i="8"/>
  <c r="BG229" i="8"/>
  <c r="BF229" i="8"/>
  <c r="T229" i="8"/>
  <c r="R229" i="8"/>
  <c r="P229" i="8"/>
  <c r="BI225" i="8"/>
  <c r="BH225" i="8"/>
  <c r="BG225" i="8"/>
  <c r="BF225" i="8"/>
  <c r="T225" i="8"/>
  <c r="R225" i="8"/>
  <c r="P225" i="8"/>
  <c r="BI220" i="8"/>
  <c r="BH220" i="8"/>
  <c r="BG220" i="8"/>
  <c r="BF220" i="8"/>
  <c r="T220" i="8"/>
  <c r="R220" i="8"/>
  <c r="P220" i="8"/>
  <c r="BI215" i="8"/>
  <c r="BH215" i="8"/>
  <c r="BG215" i="8"/>
  <c r="BF215" i="8"/>
  <c r="T215" i="8"/>
  <c r="R215" i="8"/>
  <c r="P215" i="8"/>
  <c r="BI210" i="8"/>
  <c r="BH210" i="8"/>
  <c r="BG210" i="8"/>
  <c r="BF210" i="8"/>
  <c r="T210" i="8"/>
  <c r="R210" i="8"/>
  <c r="P210" i="8"/>
  <c r="BI205" i="8"/>
  <c r="BH205" i="8"/>
  <c r="BG205" i="8"/>
  <c r="BF205" i="8"/>
  <c r="T205" i="8"/>
  <c r="R205" i="8"/>
  <c r="P205" i="8"/>
  <c r="BI200" i="8"/>
  <c r="BH200" i="8"/>
  <c r="BG200" i="8"/>
  <c r="BF200" i="8"/>
  <c r="T200" i="8"/>
  <c r="R200" i="8"/>
  <c r="P200" i="8"/>
  <c r="BI195" i="8"/>
  <c r="BH195" i="8"/>
  <c r="BG195" i="8"/>
  <c r="BF195" i="8"/>
  <c r="T195" i="8"/>
  <c r="R195" i="8"/>
  <c r="P195" i="8"/>
  <c r="BI190" i="8"/>
  <c r="BH190" i="8"/>
  <c r="BG190" i="8"/>
  <c r="BF190" i="8"/>
  <c r="T190" i="8"/>
  <c r="R190" i="8"/>
  <c r="P190" i="8"/>
  <c r="BI185" i="8"/>
  <c r="BH185" i="8"/>
  <c r="BG185" i="8"/>
  <c r="BF185" i="8"/>
  <c r="T185" i="8"/>
  <c r="R185" i="8"/>
  <c r="P185" i="8"/>
  <c r="BI180" i="8"/>
  <c r="BH180" i="8"/>
  <c r="BG180" i="8"/>
  <c r="BF180" i="8"/>
  <c r="T180" i="8"/>
  <c r="R180" i="8"/>
  <c r="P180" i="8"/>
  <c r="BI175" i="8"/>
  <c r="BH175" i="8"/>
  <c r="BG175" i="8"/>
  <c r="BF175" i="8"/>
  <c r="T175" i="8"/>
  <c r="R175" i="8"/>
  <c r="P175" i="8"/>
  <c r="BI169" i="8"/>
  <c r="BH169" i="8"/>
  <c r="BG169" i="8"/>
  <c r="BF169" i="8"/>
  <c r="T169" i="8"/>
  <c r="R169" i="8"/>
  <c r="P169" i="8"/>
  <c r="BI164" i="8"/>
  <c r="BH164" i="8"/>
  <c r="BG164" i="8"/>
  <c r="BF164" i="8"/>
  <c r="T164" i="8"/>
  <c r="R164" i="8"/>
  <c r="P164" i="8"/>
  <c r="BI158" i="8"/>
  <c r="BH158" i="8"/>
  <c r="BG158" i="8"/>
  <c r="BF158" i="8"/>
  <c r="T158" i="8"/>
  <c r="R158" i="8"/>
  <c r="P158" i="8"/>
  <c r="BI151" i="8"/>
  <c r="BH151" i="8"/>
  <c r="BG151" i="8"/>
  <c r="BF151" i="8"/>
  <c r="T151" i="8"/>
  <c r="R151" i="8"/>
  <c r="P151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1" i="8"/>
  <c r="BH141" i="8"/>
  <c r="BG141" i="8"/>
  <c r="BF141" i="8"/>
  <c r="T141" i="8"/>
  <c r="R141" i="8"/>
  <c r="P141" i="8"/>
  <c r="BI137" i="8"/>
  <c r="BH137" i="8"/>
  <c r="BG137" i="8"/>
  <c r="BF137" i="8"/>
  <c r="T137" i="8"/>
  <c r="R137" i="8"/>
  <c r="P137" i="8"/>
  <c r="BI133" i="8"/>
  <c r="BH133" i="8"/>
  <c r="BG133" i="8"/>
  <c r="BF133" i="8"/>
  <c r="T133" i="8"/>
  <c r="R133" i="8"/>
  <c r="P133" i="8"/>
  <c r="BI129" i="8"/>
  <c r="BH129" i="8"/>
  <c r="BG129" i="8"/>
  <c r="BF129" i="8"/>
  <c r="T129" i="8"/>
  <c r="R129" i="8"/>
  <c r="P129" i="8"/>
  <c r="BI125" i="8"/>
  <c r="BH125" i="8"/>
  <c r="BG125" i="8"/>
  <c r="BF125" i="8"/>
  <c r="T125" i="8"/>
  <c r="R125" i="8"/>
  <c r="P125" i="8"/>
  <c r="J119" i="8"/>
  <c r="F118" i="8"/>
  <c r="F116" i="8"/>
  <c r="E114" i="8"/>
  <c r="J94" i="8"/>
  <c r="F93" i="8"/>
  <c r="F91" i="8"/>
  <c r="E89" i="8"/>
  <c r="J23" i="8"/>
  <c r="E23" i="8"/>
  <c r="J93" i="8"/>
  <c r="J22" i="8"/>
  <c r="J20" i="8"/>
  <c r="E20" i="8"/>
  <c r="F119" i="8" s="1"/>
  <c r="J19" i="8"/>
  <c r="J14" i="8"/>
  <c r="J116" i="8"/>
  <c r="E7" i="8"/>
  <c r="E85" i="8" s="1"/>
  <c r="J39" i="7"/>
  <c r="J38" i="7"/>
  <c r="AY101" i="1"/>
  <c r="J37" i="7"/>
  <c r="AX101" i="1"/>
  <c r="BI215" i="7"/>
  <c r="BH215" i="7"/>
  <c r="BG215" i="7"/>
  <c r="BF215" i="7"/>
  <c r="T215" i="7"/>
  <c r="R215" i="7"/>
  <c r="P215" i="7"/>
  <c r="BI214" i="7"/>
  <c r="BH214" i="7"/>
  <c r="BG214" i="7"/>
  <c r="BF214" i="7"/>
  <c r="T214" i="7"/>
  <c r="R214" i="7"/>
  <c r="P214" i="7"/>
  <c r="BI211" i="7"/>
  <c r="BH211" i="7"/>
  <c r="BG211" i="7"/>
  <c r="BF211" i="7"/>
  <c r="T211" i="7"/>
  <c r="R211" i="7"/>
  <c r="P211" i="7"/>
  <c r="BI208" i="7"/>
  <c r="BH208" i="7"/>
  <c r="BG208" i="7"/>
  <c r="BF208" i="7"/>
  <c r="T208" i="7"/>
  <c r="R208" i="7"/>
  <c r="P208" i="7"/>
  <c r="BI205" i="7"/>
  <c r="BH205" i="7"/>
  <c r="BG205" i="7"/>
  <c r="BF205" i="7"/>
  <c r="T205" i="7"/>
  <c r="R205" i="7"/>
  <c r="P205" i="7"/>
  <c r="BI202" i="7"/>
  <c r="BH202" i="7"/>
  <c r="BG202" i="7"/>
  <c r="BF202" i="7"/>
  <c r="T202" i="7"/>
  <c r="R202" i="7"/>
  <c r="P202" i="7"/>
  <c r="BI201" i="7"/>
  <c r="BH201" i="7"/>
  <c r="BG201" i="7"/>
  <c r="BF201" i="7"/>
  <c r="T201" i="7"/>
  <c r="R201" i="7"/>
  <c r="P201" i="7"/>
  <c r="BI200" i="7"/>
  <c r="BH200" i="7"/>
  <c r="BG200" i="7"/>
  <c r="BF200" i="7"/>
  <c r="T200" i="7"/>
  <c r="R200" i="7"/>
  <c r="P200" i="7"/>
  <c r="BI199" i="7"/>
  <c r="BH199" i="7"/>
  <c r="BG199" i="7"/>
  <c r="BF199" i="7"/>
  <c r="T199" i="7"/>
  <c r="R199" i="7"/>
  <c r="P199" i="7"/>
  <c r="BI198" i="7"/>
  <c r="BH198" i="7"/>
  <c r="BG198" i="7"/>
  <c r="BF198" i="7"/>
  <c r="T198" i="7"/>
  <c r="R198" i="7"/>
  <c r="P198" i="7"/>
  <c r="BI195" i="7"/>
  <c r="BH195" i="7"/>
  <c r="BG195" i="7"/>
  <c r="BF195" i="7"/>
  <c r="T195" i="7"/>
  <c r="R195" i="7"/>
  <c r="P195" i="7"/>
  <c r="BI192" i="7"/>
  <c r="BH192" i="7"/>
  <c r="BG192" i="7"/>
  <c r="BF192" i="7"/>
  <c r="T192" i="7"/>
  <c r="R192" i="7"/>
  <c r="P192" i="7"/>
  <c r="BI189" i="7"/>
  <c r="BH189" i="7"/>
  <c r="BG189" i="7"/>
  <c r="BF189" i="7"/>
  <c r="T189" i="7"/>
  <c r="R189" i="7"/>
  <c r="P189" i="7"/>
  <c r="BI186" i="7"/>
  <c r="BH186" i="7"/>
  <c r="BG186" i="7"/>
  <c r="BF186" i="7"/>
  <c r="T186" i="7"/>
  <c r="R186" i="7"/>
  <c r="P186" i="7"/>
  <c r="BI183" i="7"/>
  <c r="BH183" i="7"/>
  <c r="BG183" i="7"/>
  <c r="BF183" i="7"/>
  <c r="T183" i="7"/>
  <c r="R183" i="7"/>
  <c r="P183" i="7"/>
  <c r="BI180" i="7"/>
  <c r="BH180" i="7"/>
  <c r="BG180" i="7"/>
  <c r="BF180" i="7"/>
  <c r="T180" i="7"/>
  <c r="R180" i="7"/>
  <c r="P180" i="7"/>
  <c r="BI177" i="7"/>
  <c r="BH177" i="7"/>
  <c r="BG177" i="7"/>
  <c r="BF177" i="7"/>
  <c r="T177" i="7"/>
  <c r="R177" i="7"/>
  <c r="P177" i="7"/>
  <c r="BI174" i="7"/>
  <c r="BH174" i="7"/>
  <c r="BG174" i="7"/>
  <c r="BF174" i="7"/>
  <c r="T174" i="7"/>
  <c r="R174" i="7"/>
  <c r="P174" i="7"/>
  <c r="BI171" i="7"/>
  <c r="BH171" i="7"/>
  <c r="BG171" i="7"/>
  <c r="BF171" i="7"/>
  <c r="T171" i="7"/>
  <c r="R171" i="7"/>
  <c r="P171" i="7"/>
  <c r="BI165" i="7"/>
  <c r="BH165" i="7"/>
  <c r="BG165" i="7"/>
  <c r="BF165" i="7"/>
  <c r="T165" i="7"/>
  <c r="R165" i="7"/>
  <c r="P165" i="7"/>
  <c r="BI162" i="7"/>
  <c r="BH162" i="7"/>
  <c r="BG162" i="7"/>
  <c r="BF162" i="7"/>
  <c r="T162" i="7"/>
  <c r="R162" i="7"/>
  <c r="P162" i="7"/>
  <c r="BI155" i="7"/>
  <c r="BH155" i="7"/>
  <c r="BG155" i="7"/>
  <c r="BF155" i="7"/>
  <c r="T155" i="7"/>
  <c r="R155" i="7"/>
  <c r="P155" i="7"/>
  <c r="BI152" i="7"/>
  <c r="BH152" i="7"/>
  <c r="BG152" i="7"/>
  <c r="BF152" i="7"/>
  <c r="T152" i="7"/>
  <c r="R152" i="7"/>
  <c r="P152" i="7"/>
  <c r="BI149" i="7"/>
  <c r="BH149" i="7"/>
  <c r="BG149" i="7"/>
  <c r="BF149" i="7"/>
  <c r="T149" i="7"/>
  <c r="R149" i="7"/>
  <c r="P149" i="7"/>
  <c r="BI146" i="7"/>
  <c r="BH146" i="7"/>
  <c r="BG146" i="7"/>
  <c r="BF146" i="7"/>
  <c r="T146" i="7"/>
  <c r="R146" i="7"/>
  <c r="P146" i="7"/>
  <c r="BI139" i="7"/>
  <c r="BH139" i="7"/>
  <c r="BG139" i="7"/>
  <c r="BF139" i="7"/>
  <c r="T139" i="7"/>
  <c r="R139" i="7"/>
  <c r="P139" i="7"/>
  <c r="BI132" i="7"/>
  <c r="BH132" i="7"/>
  <c r="BG132" i="7"/>
  <c r="BF132" i="7"/>
  <c r="T132" i="7"/>
  <c r="R132" i="7"/>
  <c r="P132" i="7"/>
  <c r="BI125" i="7"/>
  <c r="BH125" i="7"/>
  <c r="BG125" i="7"/>
  <c r="BF125" i="7"/>
  <c r="T125" i="7"/>
  <c r="R125" i="7"/>
  <c r="P125" i="7"/>
  <c r="J119" i="7"/>
  <c r="F118" i="7"/>
  <c r="F116" i="7"/>
  <c r="E114" i="7"/>
  <c r="J94" i="7"/>
  <c r="F93" i="7"/>
  <c r="F91" i="7"/>
  <c r="E89" i="7"/>
  <c r="J23" i="7"/>
  <c r="E23" i="7"/>
  <c r="J93" i="7" s="1"/>
  <c r="J22" i="7"/>
  <c r="J20" i="7"/>
  <c r="E20" i="7"/>
  <c r="F119" i="7" s="1"/>
  <c r="J19" i="7"/>
  <c r="J14" i="7"/>
  <c r="J116" i="7"/>
  <c r="E7" i="7"/>
  <c r="E85" i="7"/>
  <c r="J39" i="6"/>
  <c r="J38" i="6"/>
  <c r="AY100" i="1" s="1"/>
  <c r="J37" i="6"/>
  <c r="AX100" i="1"/>
  <c r="BI218" i="6"/>
  <c r="BH218" i="6"/>
  <c r="BG218" i="6"/>
  <c r="BF218" i="6"/>
  <c r="T218" i="6"/>
  <c r="R218" i="6"/>
  <c r="P218" i="6"/>
  <c r="BI217" i="6"/>
  <c r="BH217" i="6"/>
  <c r="BG217" i="6"/>
  <c r="BF217" i="6"/>
  <c r="T217" i="6"/>
  <c r="R217" i="6"/>
  <c r="P217" i="6"/>
  <c r="BI214" i="6"/>
  <c r="BH214" i="6"/>
  <c r="BG214" i="6"/>
  <c r="BF214" i="6"/>
  <c r="T214" i="6"/>
  <c r="R214" i="6"/>
  <c r="P214" i="6"/>
  <c r="BI213" i="6"/>
  <c r="BH213" i="6"/>
  <c r="BG213" i="6"/>
  <c r="BF213" i="6"/>
  <c r="T213" i="6"/>
  <c r="R213" i="6"/>
  <c r="P213" i="6"/>
  <c r="BI207" i="6"/>
  <c r="BH207" i="6"/>
  <c r="BG207" i="6"/>
  <c r="BF207" i="6"/>
  <c r="T207" i="6"/>
  <c r="R207" i="6"/>
  <c r="P207" i="6"/>
  <c r="BI203" i="6"/>
  <c r="BH203" i="6"/>
  <c r="BG203" i="6"/>
  <c r="BF203" i="6"/>
  <c r="T203" i="6"/>
  <c r="R203" i="6"/>
  <c r="P203" i="6"/>
  <c r="BI199" i="6"/>
  <c r="BH199" i="6"/>
  <c r="BG199" i="6"/>
  <c r="BF199" i="6"/>
  <c r="T199" i="6"/>
  <c r="R199" i="6"/>
  <c r="P199" i="6"/>
  <c r="BI195" i="6"/>
  <c r="BH195" i="6"/>
  <c r="BG195" i="6"/>
  <c r="BF195" i="6"/>
  <c r="T195" i="6"/>
  <c r="R195" i="6"/>
  <c r="P195" i="6"/>
  <c r="BI192" i="6"/>
  <c r="BH192" i="6"/>
  <c r="BG192" i="6"/>
  <c r="BF192" i="6"/>
  <c r="T192" i="6"/>
  <c r="R192" i="6"/>
  <c r="P192" i="6"/>
  <c r="BI188" i="6"/>
  <c r="BH188" i="6"/>
  <c r="BG188" i="6"/>
  <c r="BF188" i="6"/>
  <c r="T188" i="6"/>
  <c r="R188" i="6"/>
  <c r="P188" i="6"/>
  <c r="BI185" i="6"/>
  <c r="BH185" i="6"/>
  <c r="BG185" i="6"/>
  <c r="BF185" i="6"/>
  <c r="T185" i="6"/>
  <c r="R185" i="6"/>
  <c r="P185" i="6"/>
  <c r="BI179" i="6"/>
  <c r="BH179" i="6"/>
  <c r="BG179" i="6"/>
  <c r="BF179" i="6"/>
  <c r="T179" i="6"/>
  <c r="R179" i="6"/>
  <c r="P179" i="6"/>
  <c r="BI176" i="6"/>
  <c r="BH176" i="6"/>
  <c r="BG176" i="6"/>
  <c r="BF176" i="6"/>
  <c r="T176" i="6"/>
  <c r="R176" i="6"/>
  <c r="P176" i="6"/>
  <c r="BI173" i="6"/>
  <c r="BH173" i="6"/>
  <c r="BG173" i="6"/>
  <c r="BF173" i="6"/>
  <c r="T173" i="6"/>
  <c r="R173" i="6"/>
  <c r="P173" i="6"/>
  <c r="BI170" i="6"/>
  <c r="BH170" i="6"/>
  <c r="BG170" i="6"/>
  <c r="BF170" i="6"/>
  <c r="T170" i="6"/>
  <c r="R170" i="6"/>
  <c r="P170" i="6"/>
  <c r="BI167" i="6"/>
  <c r="BH167" i="6"/>
  <c r="BG167" i="6"/>
  <c r="BF167" i="6"/>
  <c r="T167" i="6"/>
  <c r="R167" i="6"/>
  <c r="P167" i="6"/>
  <c r="BI164" i="6"/>
  <c r="BH164" i="6"/>
  <c r="BG164" i="6"/>
  <c r="BF164" i="6"/>
  <c r="T164" i="6"/>
  <c r="R164" i="6"/>
  <c r="P164" i="6"/>
  <c r="BI161" i="6"/>
  <c r="BH161" i="6"/>
  <c r="BG161" i="6"/>
  <c r="BF161" i="6"/>
  <c r="T161" i="6"/>
  <c r="R161" i="6"/>
  <c r="P161" i="6"/>
  <c r="BI158" i="6"/>
  <c r="BH158" i="6"/>
  <c r="BG158" i="6"/>
  <c r="BF158" i="6"/>
  <c r="T158" i="6"/>
  <c r="R158" i="6"/>
  <c r="P158" i="6"/>
  <c r="BI155" i="6"/>
  <c r="BH155" i="6"/>
  <c r="BG155" i="6"/>
  <c r="BF155" i="6"/>
  <c r="T155" i="6"/>
  <c r="R155" i="6"/>
  <c r="P155" i="6"/>
  <c r="BI150" i="6"/>
  <c r="BH150" i="6"/>
  <c r="BG150" i="6"/>
  <c r="BF150" i="6"/>
  <c r="T150" i="6"/>
  <c r="R150" i="6"/>
  <c r="P150" i="6"/>
  <c r="BI145" i="6"/>
  <c r="BH145" i="6"/>
  <c r="BG145" i="6"/>
  <c r="BF145" i="6"/>
  <c r="T145" i="6"/>
  <c r="R145" i="6"/>
  <c r="P145" i="6"/>
  <c r="BI140" i="6"/>
  <c r="BH140" i="6"/>
  <c r="BG140" i="6"/>
  <c r="BF140" i="6"/>
  <c r="T140" i="6"/>
  <c r="R140" i="6"/>
  <c r="P140" i="6"/>
  <c r="BI135" i="6"/>
  <c r="BH135" i="6"/>
  <c r="BG135" i="6"/>
  <c r="BF135" i="6"/>
  <c r="T135" i="6"/>
  <c r="R135" i="6"/>
  <c r="P135" i="6"/>
  <c r="BI130" i="6"/>
  <c r="BH130" i="6"/>
  <c r="BG130" i="6"/>
  <c r="BF130" i="6"/>
  <c r="T130" i="6"/>
  <c r="R130" i="6"/>
  <c r="P130" i="6"/>
  <c r="BI125" i="6"/>
  <c r="BH125" i="6"/>
  <c r="BG125" i="6"/>
  <c r="BF125" i="6"/>
  <c r="T125" i="6"/>
  <c r="R125" i="6"/>
  <c r="P125" i="6"/>
  <c r="J119" i="6"/>
  <c r="F118" i="6"/>
  <c r="F116" i="6"/>
  <c r="E114" i="6"/>
  <c r="J94" i="6"/>
  <c r="F93" i="6"/>
  <c r="F91" i="6"/>
  <c r="E89" i="6"/>
  <c r="J23" i="6"/>
  <c r="E23" i="6"/>
  <c r="J118" i="6"/>
  <c r="J22" i="6"/>
  <c r="J20" i="6"/>
  <c r="E20" i="6"/>
  <c r="F119" i="6" s="1"/>
  <c r="J19" i="6"/>
  <c r="J14" i="6"/>
  <c r="J116" i="6"/>
  <c r="E7" i="6"/>
  <c r="E110" i="6" s="1"/>
  <c r="J39" i="5"/>
  <c r="J38" i="5"/>
  <c r="AY99" i="1"/>
  <c r="J37" i="5"/>
  <c r="AX99" i="1"/>
  <c r="BI480" i="5"/>
  <c r="BH480" i="5"/>
  <c r="BG480" i="5"/>
  <c r="BF480" i="5"/>
  <c r="T480" i="5"/>
  <c r="R480" i="5"/>
  <c r="P480" i="5"/>
  <c r="BI479" i="5"/>
  <c r="BH479" i="5"/>
  <c r="BG479" i="5"/>
  <c r="BF479" i="5"/>
  <c r="T479" i="5"/>
  <c r="R479" i="5"/>
  <c r="P479" i="5"/>
  <c r="BI469" i="5"/>
  <c r="BH469" i="5"/>
  <c r="BG469" i="5"/>
  <c r="BF469" i="5"/>
  <c r="T469" i="5"/>
  <c r="R469" i="5"/>
  <c r="P469" i="5"/>
  <c r="BI455" i="5"/>
  <c r="BH455" i="5"/>
  <c r="BG455" i="5"/>
  <c r="BF455" i="5"/>
  <c r="T455" i="5"/>
  <c r="R455" i="5"/>
  <c r="P455" i="5"/>
  <c r="BI448" i="5"/>
  <c r="BH448" i="5"/>
  <c r="BG448" i="5"/>
  <c r="BF448" i="5"/>
  <c r="T448" i="5"/>
  <c r="R448" i="5"/>
  <c r="P448" i="5"/>
  <c r="BI439" i="5"/>
  <c r="BH439" i="5"/>
  <c r="BG439" i="5"/>
  <c r="BF439" i="5"/>
  <c r="T439" i="5"/>
  <c r="R439" i="5"/>
  <c r="P439" i="5"/>
  <c r="BI426" i="5"/>
  <c r="BH426" i="5"/>
  <c r="BG426" i="5"/>
  <c r="BF426" i="5"/>
  <c r="T426" i="5"/>
  <c r="R426" i="5"/>
  <c r="P426" i="5"/>
  <c r="BI414" i="5"/>
  <c r="BH414" i="5"/>
  <c r="BG414" i="5"/>
  <c r="BF414" i="5"/>
  <c r="T414" i="5"/>
  <c r="R414" i="5"/>
  <c r="P414" i="5"/>
  <c r="BI396" i="5"/>
  <c r="BH396" i="5"/>
  <c r="BG396" i="5"/>
  <c r="BF396" i="5"/>
  <c r="T396" i="5"/>
  <c r="R396" i="5"/>
  <c r="P396" i="5"/>
  <c r="BI392" i="5"/>
  <c r="BH392" i="5"/>
  <c r="BG392" i="5"/>
  <c r="BF392" i="5"/>
  <c r="T392" i="5"/>
  <c r="R392" i="5"/>
  <c r="P392" i="5"/>
  <c r="BI385" i="5"/>
  <c r="BH385" i="5"/>
  <c r="BG385" i="5"/>
  <c r="BF385" i="5"/>
  <c r="T385" i="5"/>
  <c r="R385" i="5"/>
  <c r="P385" i="5"/>
  <c r="BI381" i="5"/>
  <c r="BH381" i="5"/>
  <c r="BG381" i="5"/>
  <c r="BF381" i="5"/>
  <c r="T381" i="5"/>
  <c r="R381" i="5"/>
  <c r="P381" i="5"/>
  <c r="BI377" i="5"/>
  <c r="BH377" i="5"/>
  <c r="BG377" i="5"/>
  <c r="BF377" i="5"/>
  <c r="T377" i="5"/>
  <c r="R377" i="5"/>
  <c r="P377" i="5"/>
  <c r="BI373" i="5"/>
  <c r="BH373" i="5"/>
  <c r="BG373" i="5"/>
  <c r="BF373" i="5"/>
  <c r="T373" i="5"/>
  <c r="R373" i="5"/>
  <c r="P373" i="5"/>
  <c r="BI369" i="5"/>
  <c r="BH369" i="5"/>
  <c r="BG369" i="5"/>
  <c r="BF369" i="5"/>
  <c r="T369" i="5"/>
  <c r="R369" i="5"/>
  <c r="P369" i="5"/>
  <c r="BI365" i="5"/>
  <c r="BH365" i="5"/>
  <c r="BG365" i="5"/>
  <c r="BF365" i="5"/>
  <c r="T365" i="5"/>
  <c r="R365" i="5"/>
  <c r="P365" i="5"/>
  <c r="BI361" i="5"/>
  <c r="BH361" i="5"/>
  <c r="BG361" i="5"/>
  <c r="BF361" i="5"/>
  <c r="T361" i="5"/>
  <c r="R361" i="5"/>
  <c r="P361" i="5"/>
  <c r="BI357" i="5"/>
  <c r="BH357" i="5"/>
  <c r="BG357" i="5"/>
  <c r="BF357" i="5"/>
  <c r="T357" i="5"/>
  <c r="R357" i="5"/>
  <c r="P357" i="5"/>
  <c r="BI353" i="5"/>
  <c r="BH353" i="5"/>
  <c r="BG353" i="5"/>
  <c r="BF353" i="5"/>
  <c r="T353" i="5"/>
  <c r="R353" i="5"/>
  <c r="P353" i="5"/>
  <c r="BI349" i="5"/>
  <c r="BH349" i="5"/>
  <c r="BG349" i="5"/>
  <c r="BF349" i="5"/>
  <c r="T349" i="5"/>
  <c r="R349" i="5"/>
  <c r="P349" i="5"/>
  <c r="BI345" i="5"/>
  <c r="BH345" i="5"/>
  <c r="BG345" i="5"/>
  <c r="BF345" i="5"/>
  <c r="T345" i="5"/>
  <c r="R345" i="5"/>
  <c r="P345" i="5"/>
  <c r="BI341" i="5"/>
  <c r="BH341" i="5"/>
  <c r="BG341" i="5"/>
  <c r="BF341" i="5"/>
  <c r="T341" i="5"/>
  <c r="R341" i="5"/>
  <c r="P341" i="5"/>
  <c r="BI337" i="5"/>
  <c r="BH337" i="5"/>
  <c r="BG337" i="5"/>
  <c r="BF337" i="5"/>
  <c r="T337" i="5"/>
  <c r="R337" i="5"/>
  <c r="P337" i="5"/>
  <c r="BI333" i="5"/>
  <c r="BH333" i="5"/>
  <c r="BG333" i="5"/>
  <c r="BF333" i="5"/>
  <c r="T333" i="5"/>
  <c r="R333" i="5"/>
  <c r="P333" i="5"/>
  <c r="BI329" i="5"/>
  <c r="BH329" i="5"/>
  <c r="BG329" i="5"/>
  <c r="BF329" i="5"/>
  <c r="T329" i="5"/>
  <c r="R329" i="5"/>
  <c r="P329" i="5"/>
  <c r="BI325" i="5"/>
  <c r="BH325" i="5"/>
  <c r="BG325" i="5"/>
  <c r="BF325" i="5"/>
  <c r="T325" i="5"/>
  <c r="R325" i="5"/>
  <c r="P325" i="5"/>
  <c r="BI321" i="5"/>
  <c r="BH321" i="5"/>
  <c r="BG321" i="5"/>
  <c r="BF321" i="5"/>
  <c r="T321" i="5"/>
  <c r="R321" i="5"/>
  <c r="P321" i="5"/>
  <c r="BI317" i="5"/>
  <c r="BH317" i="5"/>
  <c r="BG317" i="5"/>
  <c r="BF317" i="5"/>
  <c r="T317" i="5"/>
  <c r="R317" i="5"/>
  <c r="P317" i="5"/>
  <c r="BI313" i="5"/>
  <c r="BH313" i="5"/>
  <c r="BG313" i="5"/>
  <c r="BF313" i="5"/>
  <c r="T313" i="5"/>
  <c r="R313" i="5"/>
  <c r="P313" i="5"/>
  <c r="BI309" i="5"/>
  <c r="BH309" i="5"/>
  <c r="BG309" i="5"/>
  <c r="BF309" i="5"/>
  <c r="T309" i="5"/>
  <c r="R309" i="5"/>
  <c r="P309" i="5"/>
  <c r="BI305" i="5"/>
  <c r="BH305" i="5"/>
  <c r="BG305" i="5"/>
  <c r="BF305" i="5"/>
  <c r="T305" i="5"/>
  <c r="R305" i="5"/>
  <c r="P305" i="5"/>
  <c r="BI301" i="5"/>
  <c r="BH301" i="5"/>
  <c r="BG301" i="5"/>
  <c r="BF301" i="5"/>
  <c r="T301" i="5"/>
  <c r="R301" i="5"/>
  <c r="P301" i="5"/>
  <c r="BI297" i="5"/>
  <c r="BH297" i="5"/>
  <c r="BG297" i="5"/>
  <c r="BF297" i="5"/>
  <c r="T297" i="5"/>
  <c r="R297" i="5"/>
  <c r="P297" i="5"/>
  <c r="BI293" i="5"/>
  <c r="BH293" i="5"/>
  <c r="BG293" i="5"/>
  <c r="BF293" i="5"/>
  <c r="T293" i="5"/>
  <c r="R293" i="5"/>
  <c r="P293" i="5"/>
  <c r="BI289" i="5"/>
  <c r="BH289" i="5"/>
  <c r="BG289" i="5"/>
  <c r="BF289" i="5"/>
  <c r="T289" i="5"/>
  <c r="R289" i="5"/>
  <c r="P289" i="5"/>
  <c r="BI285" i="5"/>
  <c r="BH285" i="5"/>
  <c r="BG285" i="5"/>
  <c r="BF285" i="5"/>
  <c r="T285" i="5"/>
  <c r="R285" i="5"/>
  <c r="P285" i="5"/>
  <c r="BI281" i="5"/>
  <c r="BH281" i="5"/>
  <c r="BG281" i="5"/>
  <c r="BF281" i="5"/>
  <c r="T281" i="5"/>
  <c r="R281" i="5"/>
  <c r="P281" i="5"/>
  <c r="BI277" i="5"/>
  <c r="BH277" i="5"/>
  <c r="BG277" i="5"/>
  <c r="BF277" i="5"/>
  <c r="T277" i="5"/>
  <c r="R277" i="5"/>
  <c r="P277" i="5"/>
  <c r="BI273" i="5"/>
  <c r="BH273" i="5"/>
  <c r="BG273" i="5"/>
  <c r="BF273" i="5"/>
  <c r="T273" i="5"/>
  <c r="R273" i="5"/>
  <c r="P273" i="5"/>
  <c r="BI269" i="5"/>
  <c r="BH269" i="5"/>
  <c r="BG269" i="5"/>
  <c r="BF269" i="5"/>
  <c r="T269" i="5"/>
  <c r="R269" i="5"/>
  <c r="P269" i="5"/>
  <c r="BI265" i="5"/>
  <c r="BH265" i="5"/>
  <c r="BG265" i="5"/>
  <c r="BF265" i="5"/>
  <c r="T265" i="5"/>
  <c r="R265" i="5"/>
  <c r="P265" i="5"/>
  <c r="BI261" i="5"/>
  <c r="BH261" i="5"/>
  <c r="BG261" i="5"/>
  <c r="BF261" i="5"/>
  <c r="T261" i="5"/>
  <c r="R261" i="5"/>
  <c r="P261" i="5"/>
  <c r="BI257" i="5"/>
  <c r="BH257" i="5"/>
  <c r="BG257" i="5"/>
  <c r="BF257" i="5"/>
  <c r="T257" i="5"/>
  <c r="R257" i="5"/>
  <c r="P257" i="5"/>
  <c r="BI253" i="5"/>
  <c r="BH253" i="5"/>
  <c r="BG253" i="5"/>
  <c r="BF253" i="5"/>
  <c r="T253" i="5"/>
  <c r="R253" i="5"/>
  <c r="P253" i="5"/>
  <c r="BI249" i="5"/>
  <c r="BH249" i="5"/>
  <c r="BG249" i="5"/>
  <c r="BF249" i="5"/>
  <c r="T249" i="5"/>
  <c r="R249" i="5"/>
  <c r="P249" i="5"/>
  <c r="BI245" i="5"/>
  <c r="BH245" i="5"/>
  <c r="BG245" i="5"/>
  <c r="BF245" i="5"/>
  <c r="T245" i="5"/>
  <c r="R245" i="5"/>
  <c r="P245" i="5"/>
  <c r="BI241" i="5"/>
  <c r="BH241" i="5"/>
  <c r="BG241" i="5"/>
  <c r="BF241" i="5"/>
  <c r="T241" i="5"/>
  <c r="R241" i="5"/>
  <c r="P241" i="5"/>
  <c r="BI237" i="5"/>
  <c r="BH237" i="5"/>
  <c r="BG237" i="5"/>
  <c r="BF237" i="5"/>
  <c r="T237" i="5"/>
  <c r="R237" i="5"/>
  <c r="P237" i="5"/>
  <c r="BI233" i="5"/>
  <c r="BH233" i="5"/>
  <c r="BG233" i="5"/>
  <c r="BF233" i="5"/>
  <c r="T233" i="5"/>
  <c r="R233" i="5"/>
  <c r="P233" i="5"/>
  <c r="BI229" i="5"/>
  <c r="BH229" i="5"/>
  <c r="BG229" i="5"/>
  <c r="BF229" i="5"/>
  <c r="T229" i="5"/>
  <c r="R229" i="5"/>
  <c r="P229" i="5"/>
  <c r="BI225" i="5"/>
  <c r="BH225" i="5"/>
  <c r="BG225" i="5"/>
  <c r="BF225" i="5"/>
  <c r="T225" i="5"/>
  <c r="R225" i="5"/>
  <c r="P225" i="5"/>
  <c r="BI221" i="5"/>
  <c r="BH221" i="5"/>
  <c r="BG221" i="5"/>
  <c r="BF221" i="5"/>
  <c r="T221" i="5"/>
  <c r="R221" i="5"/>
  <c r="P221" i="5"/>
  <c r="BI217" i="5"/>
  <c r="BH217" i="5"/>
  <c r="BG217" i="5"/>
  <c r="BF217" i="5"/>
  <c r="T217" i="5"/>
  <c r="R217" i="5"/>
  <c r="P217" i="5"/>
  <c r="BI213" i="5"/>
  <c r="BH213" i="5"/>
  <c r="BG213" i="5"/>
  <c r="BF213" i="5"/>
  <c r="T213" i="5"/>
  <c r="R213" i="5"/>
  <c r="P213" i="5"/>
  <c r="BI209" i="5"/>
  <c r="BH209" i="5"/>
  <c r="BG209" i="5"/>
  <c r="BF209" i="5"/>
  <c r="T209" i="5"/>
  <c r="R209" i="5"/>
  <c r="P209" i="5"/>
  <c r="BI205" i="5"/>
  <c r="BH205" i="5"/>
  <c r="BG205" i="5"/>
  <c r="BF205" i="5"/>
  <c r="T205" i="5"/>
  <c r="R205" i="5"/>
  <c r="P205" i="5"/>
  <c r="BI201" i="5"/>
  <c r="BH201" i="5"/>
  <c r="BG201" i="5"/>
  <c r="BF201" i="5"/>
  <c r="T201" i="5"/>
  <c r="R201" i="5"/>
  <c r="P201" i="5"/>
  <c r="BI197" i="5"/>
  <c r="BH197" i="5"/>
  <c r="BG197" i="5"/>
  <c r="BF197" i="5"/>
  <c r="T197" i="5"/>
  <c r="R197" i="5"/>
  <c r="P197" i="5"/>
  <c r="BI193" i="5"/>
  <c r="BH193" i="5"/>
  <c r="BG193" i="5"/>
  <c r="BF193" i="5"/>
  <c r="T193" i="5"/>
  <c r="R193" i="5"/>
  <c r="P193" i="5"/>
  <c r="BI189" i="5"/>
  <c r="BH189" i="5"/>
  <c r="BG189" i="5"/>
  <c r="BF189" i="5"/>
  <c r="T189" i="5"/>
  <c r="R189" i="5"/>
  <c r="P189" i="5"/>
  <c r="BI185" i="5"/>
  <c r="BH185" i="5"/>
  <c r="BG185" i="5"/>
  <c r="BF185" i="5"/>
  <c r="T185" i="5"/>
  <c r="R185" i="5"/>
  <c r="P185" i="5"/>
  <c r="BI181" i="5"/>
  <c r="BH181" i="5"/>
  <c r="BG181" i="5"/>
  <c r="BF181" i="5"/>
  <c r="T181" i="5"/>
  <c r="R181" i="5"/>
  <c r="P181" i="5"/>
  <c r="BI177" i="5"/>
  <c r="BH177" i="5"/>
  <c r="BG177" i="5"/>
  <c r="BF177" i="5"/>
  <c r="T177" i="5"/>
  <c r="R177" i="5"/>
  <c r="P177" i="5"/>
  <c r="BI173" i="5"/>
  <c r="BH173" i="5"/>
  <c r="BG173" i="5"/>
  <c r="BF173" i="5"/>
  <c r="T173" i="5"/>
  <c r="R173" i="5"/>
  <c r="P173" i="5"/>
  <c r="BI169" i="5"/>
  <c r="BH169" i="5"/>
  <c r="BG169" i="5"/>
  <c r="BF169" i="5"/>
  <c r="T169" i="5"/>
  <c r="R169" i="5"/>
  <c r="P169" i="5"/>
  <c r="BI165" i="5"/>
  <c r="BH165" i="5"/>
  <c r="BG165" i="5"/>
  <c r="BF165" i="5"/>
  <c r="T165" i="5"/>
  <c r="R165" i="5"/>
  <c r="P165" i="5"/>
  <c r="BI161" i="5"/>
  <c r="BH161" i="5"/>
  <c r="BG161" i="5"/>
  <c r="BF161" i="5"/>
  <c r="T161" i="5"/>
  <c r="R161" i="5"/>
  <c r="P161" i="5"/>
  <c r="BI157" i="5"/>
  <c r="BH157" i="5"/>
  <c r="BG157" i="5"/>
  <c r="BF157" i="5"/>
  <c r="T157" i="5"/>
  <c r="R157" i="5"/>
  <c r="P157" i="5"/>
  <c r="BI153" i="5"/>
  <c r="BH153" i="5"/>
  <c r="BG153" i="5"/>
  <c r="BF153" i="5"/>
  <c r="T153" i="5"/>
  <c r="R153" i="5"/>
  <c r="P153" i="5"/>
  <c r="BI149" i="5"/>
  <c r="BH149" i="5"/>
  <c r="BG149" i="5"/>
  <c r="BF149" i="5"/>
  <c r="T149" i="5"/>
  <c r="R149" i="5"/>
  <c r="P149" i="5"/>
  <c r="BI145" i="5"/>
  <c r="BH145" i="5"/>
  <c r="BG145" i="5"/>
  <c r="BF145" i="5"/>
  <c r="T145" i="5"/>
  <c r="R145" i="5"/>
  <c r="P145" i="5"/>
  <c r="BI141" i="5"/>
  <c r="BH141" i="5"/>
  <c r="BG141" i="5"/>
  <c r="BF141" i="5"/>
  <c r="T141" i="5"/>
  <c r="R141" i="5"/>
  <c r="P141" i="5"/>
  <c r="BI137" i="5"/>
  <c r="BH137" i="5"/>
  <c r="BG137" i="5"/>
  <c r="BF137" i="5"/>
  <c r="T137" i="5"/>
  <c r="R137" i="5"/>
  <c r="P137" i="5"/>
  <c r="BI133" i="5"/>
  <c r="BH133" i="5"/>
  <c r="BG133" i="5"/>
  <c r="BF133" i="5"/>
  <c r="T133" i="5"/>
  <c r="R133" i="5"/>
  <c r="P133" i="5"/>
  <c r="BI129" i="5"/>
  <c r="BH129" i="5"/>
  <c r="BG129" i="5"/>
  <c r="BF129" i="5"/>
  <c r="T129" i="5"/>
  <c r="R129" i="5"/>
  <c r="P129" i="5"/>
  <c r="BI125" i="5"/>
  <c r="BH125" i="5"/>
  <c r="BG125" i="5"/>
  <c r="BF125" i="5"/>
  <c r="T125" i="5"/>
  <c r="R125" i="5"/>
  <c r="P125" i="5"/>
  <c r="J119" i="5"/>
  <c r="F118" i="5"/>
  <c r="F116" i="5"/>
  <c r="E114" i="5"/>
  <c r="J94" i="5"/>
  <c r="F93" i="5"/>
  <c r="F91" i="5"/>
  <c r="E89" i="5"/>
  <c r="J23" i="5"/>
  <c r="E23" i="5"/>
  <c r="J118" i="5" s="1"/>
  <c r="J22" i="5"/>
  <c r="J20" i="5"/>
  <c r="E20" i="5"/>
  <c r="F119" i="5" s="1"/>
  <c r="J19" i="5"/>
  <c r="J14" i="5"/>
  <c r="J91" i="5"/>
  <c r="E7" i="5"/>
  <c r="E110" i="5"/>
  <c r="J39" i="4"/>
  <c r="J38" i="4"/>
  <c r="AY98" i="1" s="1"/>
  <c r="J37" i="4"/>
  <c r="AX98" i="1"/>
  <c r="BI1080" i="4"/>
  <c r="BH1080" i="4"/>
  <c r="BG1080" i="4"/>
  <c r="BF1080" i="4"/>
  <c r="T1080" i="4"/>
  <c r="R1080" i="4"/>
  <c r="P1080" i="4"/>
  <c r="BI1079" i="4"/>
  <c r="BH1079" i="4"/>
  <c r="BG1079" i="4"/>
  <c r="BF1079" i="4"/>
  <c r="T1079" i="4"/>
  <c r="R1079" i="4"/>
  <c r="P1079" i="4"/>
  <c r="BI1078" i="4"/>
  <c r="BH1078" i="4"/>
  <c r="BG1078" i="4"/>
  <c r="BF1078" i="4"/>
  <c r="T1078" i="4"/>
  <c r="R1078" i="4"/>
  <c r="P1078" i="4"/>
  <c r="BI1074" i="4"/>
  <c r="BH1074" i="4"/>
  <c r="BG1074" i="4"/>
  <c r="BF1074" i="4"/>
  <c r="T1074" i="4"/>
  <c r="R1074" i="4"/>
  <c r="P1074" i="4"/>
  <c r="BI1070" i="4"/>
  <c r="BH1070" i="4"/>
  <c r="BG1070" i="4"/>
  <c r="BF1070" i="4"/>
  <c r="T1070" i="4"/>
  <c r="R1070" i="4"/>
  <c r="P1070" i="4"/>
  <c r="BI1066" i="4"/>
  <c r="BH1066" i="4"/>
  <c r="BG1066" i="4"/>
  <c r="BF1066" i="4"/>
  <c r="T1066" i="4"/>
  <c r="R1066" i="4"/>
  <c r="P1066" i="4"/>
  <c r="BI1062" i="4"/>
  <c r="BH1062" i="4"/>
  <c r="BG1062" i="4"/>
  <c r="BF1062" i="4"/>
  <c r="T1062" i="4"/>
  <c r="R1062" i="4"/>
  <c r="P1062" i="4"/>
  <c r="BI1058" i="4"/>
  <c r="BH1058" i="4"/>
  <c r="BG1058" i="4"/>
  <c r="BF1058" i="4"/>
  <c r="T1058" i="4"/>
  <c r="R1058" i="4"/>
  <c r="P1058" i="4"/>
  <c r="BI1054" i="4"/>
  <c r="BH1054" i="4"/>
  <c r="BG1054" i="4"/>
  <c r="BF1054" i="4"/>
  <c r="T1054" i="4"/>
  <c r="R1054" i="4"/>
  <c r="P1054" i="4"/>
  <c r="BI1050" i="4"/>
  <c r="BH1050" i="4"/>
  <c r="BG1050" i="4"/>
  <c r="BF1050" i="4"/>
  <c r="T1050" i="4"/>
  <c r="R1050" i="4"/>
  <c r="P1050" i="4"/>
  <c r="BI1046" i="4"/>
  <c r="BH1046" i="4"/>
  <c r="BG1046" i="4"/>
  <c r="BF1046" i="4"/>
  <c r="T1046" i="4"/>
  <c r="R1046" i="4"/>
  <c r="P1046" i="4"/>
  <c r="BI1042" i="4"/>
  <c r="BH1042" i="4"/>
  <c r="BG1042" i="4"/>
  <c r="BF1042" i="4"/>
  <c r="T1042" i="4"/>
  <c r="R1042" i="4"/>
  <c r="P1042" i="4"/>
  <c r="BI1038" i="4"/>
  <c r="BH1038" i="4"/>
  <c r="BG1038" i="4"/>
  <c r="BF1038" i="4"/>
  <c r="T1038" i="4"/>
  <c r="R1038" i="4"/>
  <c r="P1038" i="4"/>
  <c r="BI1034" i="4"/>
  <c r="BH1034" i="4"/>
  <c r="BG1034" i="4"/>
  <c r="BF1034" i="4"/>
  <c r="T1034" i="4"/>
  <c r="R1034" i="4"/>
  <c r="P1034" i="4"/>
  <c r="BI1030" i="4"/>
  <c r="BH1030" i="4"/>
  <c r="BG1030" i="4"/>
  <c r="BF1030" i="4"/>
  <c r="T1030" i="4"/>
  <c r="R1030" i="4"/>
  <c r="P1030" i="4"/>
  <c r="BI1026" i="4"/>
  <c r="BH1026" i="4"/>
  <c r="BG1026" i="4"/>
  <c r="BF1026" i="4"/>
  <c r="T1026" i="4"/>
  <c r="R1026" i="4"/>
  <c r="P1026" i="4"/>
  <c r="BI1022" i="4"/>
  <c r="BH1022" i="4"/>
  <c r="BG1022" i="4"/>
  <c r="BF1022" i="4"/>
  <c r="T1022" i="4"/>
  <c r="R1022" i="4"/>
  <c r="P1022" i="4"/>
  <c r="BI1018" i="4"/>
  <c r="BH1018" i="4"/>
  <c r="BG1018" i="4"/>
  <c r="BF1018" i="4"/>
  <c r="T1018" i="4"/>
  <c r="R1018" i="4"/>
  <c r="P1018" i="4"/>
  <c r="BI1014" i="4"/>
  <c r="BH1014" i="4"/>
  <c r="BG1014" i="4"/>
  <c r="BF1014" i="4"/>
  <c r="T1014" i="4"/>
  <c r="R1014" i="4"/>
  <c r="P1014" i="4"/>
  <c r="BI1010" i="4"/>
  <c r="BH1010" i="4"/>
  <c r="BG1010" i="4"/>
  <c r="BF1010" i="4"/>
  <c r="T1010" i="4"/>
  <c r="R1010" i="4"/>
  <c r="P1010" i="4"/>
  <c r="BI1006" i="4"/>
  <c r="BH1006" i="4"/>
  <c r="BG1006" i="4"/>
  <c r="BF1006" i="4"/>
  <c r="T1006" i="4"/>
  <c r="R1006" i="4"/>
  <c r="P1006" i="4"/>
  <c r="BI1002" i="4"/>
  <c r="BH1002" i="4"/>
  <c r="BG1002" i="4"/>
  <c r="BF1002" i="4"/>
  <c r="T1002" i="4"/>
  <c r="R1002" i="4"/>
  <c r="P1002" i="4"/>
  <c r="BI998" i="4"/>
  <c r="BH998" i="4"/>
  <c r="BG998" i="4"/>
  <c r="BF998" i="4"/>
  <c r="T998" i="4"/>
  <c r="R998" i="4"/>
  <c r="P998" i="4"/>
  <c r="BI994" i="4"/>
  <c r="BH994" i="4"/>
  <c r="BG994" i="4"/>
  <c r="BF994" i="4"/>
  <c r="T994" i="4"/>
  <c r="R994" i="4"/>
  <c r="P994" i="4"/>
  <c r="BI990" i="4"/>
  <c r="BH990" i="4"/>
  <c r="BG990" i="4"/>
  <c r="BF990" i="4"/>
  <c r="T990" i="4"/>
  <c r="R990" i="4"/>
  <c r="P990" i="4"/>
  <c r="BI986" i="4"/>
  <c r="BH986" i="4"/>
  <c r="BG986" i="4"/>
  <c r="BF986" i="4"/>
  <c r="T986" i="4"/>
  <c r="R986" i="4"/>
  <c r="P986" i="4"/>
  <c r="BI982" i="4"/>
  <c r="BH982" i="4"/>
  <c r="BG982" i="4"/>
  <c r="BF982" i="4"/>
  <c r="T982" i="4"/>
  <c r="R982" i="4"/>
  <c r="P982" i="4"/>
  <c r="BI978" i="4"/>
  <c r="BH978" i="4"/>
  <c r="BG978" i="4"/>
  <c r="BF978" i="4"/>
  <c r="T978" i="4"/>
  <c r="R978" i="4"/>
  <c r="P978" i="4"/>
  <c r="BI974" i="4"/>
  <c r="BH974" i="4"/>
  <c r="BG974" i="4"/>
  <c r="BF974" i="4"/>
  <c r="T974" i="4"/>
  <c r="R974" i="4"/>
  <c r="P974" i="4"/>
  <c r="BI970" i="4"/>
  <c r="BH970" i="4"/>
  <c r="BG970" i="4"/>
  <c r="BF970" i="4"/>
  <c r="T970" i="4"/>
  <c r="R970" i="4"/>
  <c r="P970" i="4"/>
  <c r="BI966" i="4"/>
  <c r="BH966" i="4"/>
  <c r="BG966" i="4"/>
  <c r="BF966" i="4"/>
  <c r="T966" i="4"/>
  <c r="R966" i="4"/>
  <c r="P966" i="4"/>
  <c r="BI962" i="4"/>
  <c r="BH962" i="4"/>
  <c r="BG962" i="4"/>
  <c r="BF962" i="4"/>
  <c r="T962" i="4"/>
  <c r="R962" i="4"/>
  <c r="P962" i="4"/>
  <c r="BI958" i="4"/>
  <c r="BH958" i="4"/>
  <c r="BG958" i="4"/>
  <c r="BF958" i="4"/>
  <c r="T958" i="4"/>
  <c r="R958" i="4"/>
  <c r="P958" i="4"/>
  <c r="BI954" i="4"/>
  <c r="BH954" i="4"/>
  <c r="BG954" i="4"/>
  <c r="BF954" i="4"/>
  <c r="T954" i="4"/>
  <c r="R954" i="4"/>
  <c r="P954" i="4"/>
  <c r="BI950" i="4"/>
  <c r="BH950" i="4"/>
  <c r="BG950" i="4"/>
  <c r="BF950" i="4"/>
  <c r="T950" i="4"/>
  <c r="R950" i="4"/>
  <c r="P950" i="4"/>
  <c r="BI946" i="4"/>
  <c r="BH946" i="4"/>
  <c r="BG946" i="4"/>
  <c r="BF946" i="4"/>
  <c r="T946" i="4"/>
  <c r="R946" i="4"/>
  <c r="P946" i="4"/>
  <c r="BI942" i="4"/>
  <c r="BH942" i="4"/>
  <c r="BG942" i="4"/>
  <c r="BF942" i="4"/>
  <c r="T942" i="4"/>
  <c r="R942" i="4"/>
  <c r="P942" i="4"/>
  <c r="BI938" i="4"/>
  <c r="BH938" i="4"/>
  <c r="BG938" i="4"/>
  <c r="BF938" i="4"/>
  <c r="T938" i="4"/>
  <c r="R938" i="4"/>
  <c r="P938" i="4"/>
  <c r="BI934" i="4"/>
  <c r="BH934" i="4"/>
  <c r="BG934" i="4"/>
  <c r="BF934" i="4"/>
  <c r="T934" i="4"/>
  <c r="R934" i="4"/>
  <c r="P934" i="4"/>
  <c r="BI930" i="4"/>
  <c r="BH930" i="4"/>
  <c r="BG930" i="4"/>
  <c r="BF930" i="4"/>
  <c r="T930" i="4"/>
  <c r="R930" i="4"/>
  <c r="P930" i="4"/>
  <c r="BI926" i="4"/>
  <c r="BH926" i="4"/>
  <c r="BG926" i="4"/>
  <c r="BF926" i="4"/>
  <c r="T926" i="4"/>
  <c r="R926" i="4"/>
  <c r="P926" i="4"/>
  <c r="BI922" i="4"/>
  <c r="BH922" i="4"/>
  <c r="BG922" i="4"/>
  <c r="BF922" i="4"/>
  <c r="T922" i="4"/>
  <c r="R922" i="4"/>
  <c r="P922" i="4"/>
  <c r="BI918" i="4"/>
  <c r="BH918" i="4"/>
  <c r="BG918" i="4"/>
  <c r="BF918" i="4"/>
  <c r="T918" i="4"/>
  <c r="R918" i="4"/>
  <c r="P918" i="4"/>
  <c r="BI914" i="4"/>
  <c r="BH914" i="4"/>
  <c r="BG914" i="4"/>
  <c r="BF914" i="4"/>
  <c r="T914" i="4"/>
  <c r="R914" i="4"/>
  <c r="P914" i="4"/>
  <c r="BI910" i="4"/>
  <c r="BH910" i="4"/>
  <c r="BG910" i="4"/>
  <c r="BF910" i="4"/>
  <c r="T910" i="4"/>
  <c r="R910" i="4"/>
  <c r="P910" i="4"/>
  <c r="BI906" i="4"/>
  <c r="BH906" i="4"/>
  <c r="BG906" i="4"/>
  <c r="BF906" i="4"/>
  <c r="T906" i="4"/>
  <c r="R906" i="4"/>
  <c r="P906" i="4"/>
  <c r="BI902" i="4"/>
  <c r="BH902" i="4"/>
  <c r="BG902" i="4"/>
  <c r="BF902" i="4"/>
  <c r="T902" i="4"/>
  <c r="R902" i="4"/>
  <c r="P902" i="4"/>
  <c r="BI898" i="4"/>
  <c r="BH898" i="4"/>
  <c r="BG898" i="4"/>
  <c r="BF898" i="4"/>
  <c r="T898" i="4"/>
  <c r="R898" i="4"/>
  <c r="P898" i="4"/>
  <c r="BI894" i="4"/>
  <c r="BH894" i="4"/>
  <c r="BG894" i="4"/>
  <c r="BF894" i="4"/>
  <c r="T894" i="4"/>
  <c r="R894" i="4"/>
  <c r="P894" i="4"/>
  <c r="BI890" i="4"/>
  <c r="BH890" i="4"/>
  <c r="BG890" i="4"/>
  <c r="BF890" i="4"/>
  <c r="T890" i="4"/>
  <c r="R890" i="4"/>
  <c r="P890" i="4"/>
  <c r="BI886" i="4"/>
  <c r="BH886" i="4"/>
  <c r="BG886" i="4"/>
  <c r="BF886" i="4"/>
  <c r="T886" i="4"/>
  <c r="R886" i="4"/>
  <c r="P886" i="4"/>
  <c r="BI882" i="4"/>
  <c r="BH882" i="4"/>
  <c r="BG882" i="4"/>
  <c r="BF882" i="4"/>
  <c r="T882" i="4"/>
  <c r="R882" i="4"/>
  <c r="P882" i="4"/>
  <c r="BI878" i="4"/>
  <c r="BH878" i="4"/>
  <c r="BG878" i="4"/>
  <c r="BF878" i="4"/>
  <c r="T878" i="4"/>
  <c r="R878" i="4"/>
  <c r="P878" i="4"/>
  <c r="BI874" i="4"/>
  <c r="BH874" i="4"/>
  <c r="BG874" i="4"/>
  <c r="BF874" i="4"/>
  <c r="T874" i="4"/>
  <c r="R874" i="4"/>
  <c r="P874" i="4"/>
  <c r="BI870" i="4"/>
  <c r="BH870" i="4"/>
  <c r="BG870" i="4"/>
  <c r="BF870" i="4"/>
  <c r="T870" i="4"/>
  <c r="R870" i="4"/>
  <c r="P870" i="4"/>
  <c r="BI866" i="4"/>
  <c r="BH866" i="4"/>
  <c r="BG866" i="4"/>
  <c r="BF866" i="4"/>
  <c r="T866" i="4"/>
  <c r="R866" i="4"/>
  <c r="P866" i="4"/>
  <c r="BI862" i="4"/>
  <c r="BH862" i="4"/>
  <c r="BG862" i="4"/>
  <c r="BF862" i="4"/>
  <c r="T862" i="4"/>
  <c r="R862" i="4"/>
  <c r="P862" i="4"/>
  <c r="BI858" i="4"/>
  <c r="BH858" i="4"/>
  <c r="BG858" i="4"/>
  <c r="BF858" i="4"/>
  <c r="T858" i="4"/>
  <c r="R858" i="4"/>
  <c r="P858" i="4"/>
  <c r="BI854" i="4"/>
  <c r="BH854" i="4"/>
  <c r="BG854" i="4"/>
  <c r="BF854" i="4"/>
  <c r="T854" i="4"/>
  <c r="R854" i="4"/>
  <c r="P854" i="4"/>
  <c r="BI850" i="4"/>
  <c r="BH850" i="4"/>
  <c r="BG850" i="4"/>
  <c r="BF850" i="4"/>
  <c r="T850" i="4"/>
  <c r="R850" i="4"/>
  <c r="P850" i="4"/>
  <c r="BI846" i="4"/>
  <c r="BH846" i="4"/>
  <c r="BG846" i="4"/>
  <c r="BF846" i="4"/>
  <c r="T846" i="4"/>
  <c r="R846" i="4"/>
  <c r="P846" i="4"/>
  <c r="BI842" i="4"/>
  <c r="BH842" i="4"/>
  <c r="BG842" i="4"/>
  <c r="BF842" i="4"/>
  <c r="T842" i="4"/>
  <c r="R842" i="4"/>
  <c r="P842" i="4"/>
  <c r="BI838" i="4"/>
  <c r="BH838" i="4"/>
  <c r="BG838" i="4"/>
  <c r="BF838" i="4"/>
  <c r="T838" i="4"/>
  <c r="R838" i="4"/>
  <c r="P838" i="4"/>
  <c r="BI834" i="4"/>
  <c r="BH834" i="4"/>
  <c r="BG834" i="4"/>
  <c r="BF834" i="4"/>
  <c r="T834" i="4"/>
  <c r="R834" i="4"/>
  <c r="P834" i="4"/>
  <c r="BI830" i="4"/>
  <c r="BH830" i="4"/>
  <c r="BG830" i="4"/>
  <c r="BF830" i="4"/>
  <c r="T830" i="4"/>
  <c r="R830" i="4"/>
  <c r="P830" i="4"/>
  <c r="BI826" i="4"/>
  <c r="BH826" i="4"/>
  <c r="BG826" i="4"/>
  <c r="BF826" i="4"/>
  <c r="T826" i="4"/>
  <c r="R826" i="4"/>
  <c r="P826" i="4"/>
  <c r="BI822" i="4"/>
  <c r="BH822" i="4"/>
  <c r="BG822" i="4"/>
  <c r="BF822" i="4"/>
  <c r="T822" i="4"/>
  <c r="R822" i="4"/>
  <c r="P822" i="4"/>
  <c r="BI818" i="4"/>
  <c r="BH818" i="4"/>
  <c r="BG818" i="4"/>
  <c r="BF818" i="4"/>
  <c r="T818" i="4"/>
  <c r="R818" i="4"/>
  <c r="P818" i="4"/>
  <c r="BI814" i="4"/>
  <c r="BH814" i="4"/>
  <c r="BG814" i="4"/>
  <c r="BF814" i="4"/>
  <c r="T814" i="4"/>
  <c r="R814" i="4"/>
  <c r="P814" i="4"/>
  <c r="BI810" i="4"/>
  <c r="BH810" i="4"/>
  <c r="BG810" i="4"/>
  <c r="BF810" i="4"/>
  <c r="T810" i="4"/>
  <c r="R810" i="4"/>
  <c r="P810" i="4"/>
  <c r="BI806" i="4"/>
  <c r="BH806" i="4"/>
  <c r="BG806" i="4"/>
  <c r="BF806" i="4"/>
  <c r="T806" i="4"/>
  <c r="R806" i="4"/>
  <c r="P806" i="4"/>
  <c r="BI802" i="4"/>
  <c r="BH802" i="4"/>
  <c r="BG802" i="4"/>
  <c r="BF802" i="4"/>
  <c r="T802" i="4"/>
  <c r="R802" i="4"/>
  <c r="P802" i="4"/>
  <c r="BI798" i="4"/>
  <c r="BH798" i="4"/>
  <c r="BG798" i="4"/>
  <c r="BF798" i="4"/>
  <c r="T798" i="4"/>
  <c r="R798" i="4"/>
  <c r="P798" i="4"/>
  <c r="BI794" i="4"/>
  <c r="BH794" i="4"/>
  <c r="BG794" i="4"/>
  <c r="BF794" i="4"/>
  <c r="T794" i="4"/>
  <c r="R794" i="4"/>
  <c r="P794" i="4"/>
  <c r="BI790" i="4"/>
  <c r="BH790" i="4"/>
  <c r="BG790" i="4"/>
  <c r="BF790" i="4"/>
  <c r="T790" i="4"/>
  <c r="R790" i="4"/>
  <c r="P790" i="4"/>
  <c r="BI786" i="4"/>
  <c r="BH786" i="4"/>
  <c r="BG786" i="4"/>
  <c r="BF786" i="4"/>
  <c r="T786" i="4"/>
  <c r="R786" i="4"/>
  <c r="P786" i="4"/>
  <c r="BI782" i="4"/>
  <c r="BH782" i="4"/>
  <c r="BG782" i="4"/>
  <c r="BF782" i="4"/>
  <c r="T782" i="4"/>
  <c r="R782" i="4"/>
  <c r="P782" i="4"/>
  <c r="BI778" i="4"/>
  <c r="BH778" i="4"/>
  <c r="BG778" i="4"/>
  <c r="BF778" i="4"/>
  <c r="T778" i="4"/>
  <c r="R778" i="4"/>
  <c r="P778" i="4"/>
  <c r="BI774" i="4"/>
  <c r="BH774" i="4"/>
  <c r="BG774" i="4"/>
  <c r="BF774" i="4"/>
  <c r="T774" i="4"/>
  <c r="R774" i="4"/>
  <c r="P774" i="4"/>
  <c r="BI770" i="4"/>
  <c r="BH770" i="4"/>
  <c r="BG770" i="4"/>
  <c r="BF770" i="4"/>
  <c r="T770" i="4"/>
  <c r="R770" i="4"/>
  <c r="P770" i="4"/>
  <c r="BI766" i="4"/>
  <c r="BH766" i="4"/>
  <c r="BG766" i="4"/>
  <c r="BF766" i="4"/>
  <c r="T766" i="4"/>
  <c r="R766" i="4"/>
  <c r="P766" i="4"/>
  <c r="BI762" i="4"/>
  <c r="BH762" i="4"/>
  <c r="BG762" i="4"/>
  <c r="BF762" i="4"/>
  <c r="T762" i="4"/>
  <c r="R762" i="4"/>
  <c r="P762" i="4"/>
  <c r="BI758" i="4"/>
  <c r="BH758" i="4"/>
  <c r="BG758" i="4"/>
  <c r="BF758" i="4"/>
  <c r="T758" i="4"/>
  <c r="R758" i="4"/>
  <c r="P758" i="4"/>
  <c r="BI754" i="4"/>
  <c r="BH754" i="4"/>
  <c r="BG754" i="4"/>
  <c r="BF754" i="4"/>
  <c r="T754" i="4"/>
  <c r="R754" i="4"/>
  <c r="P754" i="4"/>
  <c r="BI750" i="4"/>
  <c r="BH750" i="4"/>
  <c r="BG750" i="4"/>
  <c r="BF750" i="4"/>
  <c r="T750" i="4"/>
  <c r="R750" i="4"/>
  <c r="P750" i="4"/>
  <c r="BI746" i="4"/>
  <c r="BH746" i="4"/>
  <c r="BG746" i="4"/>
  <c r="BF746" i="4"/>
  <c r="T746" i="4"/>
  <c r="R746" i="4"/>
  <c r="P746" i="4"/>
  <c r="BI742" i="4"/>
  <c r="BH742" i="4"/>
  <c r="BG742" i="4"/>
  <c r="BF742" i="4"/>
  <c r="T742" i="4"/>
  <c r="R742" i="4"/>
  <c r="P742" i="4"/>
  <c r="BI737" i="4"/>
  <c r="BH737" i="4"/>
  <c r="BG737" i="4"/>
  <c r="BF737" i="4"/>
  <c r="T737" i="4"/>
  <c r="R737" i="4"/>
  <c r="P737" i="4"/>
  <c r="BI733" i="4"/>
  <c r="BH733" i="4"/>
  <c r="BG733" i="4"/>
  <c r="BF733" i="4"/>
  <c r="T733" i="4"/>
  <c r="R733" i="4"/>
  <c r="P733" i="4"/>
  <c r="BI729" i="4"/>
  <c r="BH729" i="4"/>
  <c r="BG729" i="4"/>
  <c r="BF729" i="4"/>
  <c r="T729" i="4"/>
  <c r="R729" i="4"/>
  <c r="P729" i="4"/>
  <c r="BI725" i="4"/>
  <c r="BH725" i="4"/>
  <c r="BG725" i="4"/>
  <c r="BF725" i="4"/>
  <c r="T725" i="4"/>
  <c r="R725" i="4"/>
  <c r="P725" i="4"/>
  <c r="BI721" i="4"/>
  <c r="BH721" i="4"/>
  <c r="BG721" i="4"/>
  <c r="BF721" i="4"/>
  <c r="T721" i="4"/>
  <c r="R721" i="4"/>
  <c r="P721" i="4"/>
  <c r="BI717" i="4"/>
  <c r="BH717" i="4"/>
  <c r="BG717" i="4"/>
  <c r="BF717" i="4"/>
  <c r="T717" i="4"/>
  <c r="R717" i="4"/>
  <c r="P717" i="4"/>
  <c r="BI713" i="4"/>
  <c r="BH713" i="4"/>
  <c r="BG713" i="4"/>
  <c r="BF713" i="4"/>
  <c r="T713" i="4"/>
  <c r="R713" i="4"/>
  <c r="P713" i="4"/>
  <c r="BI709" i="4"/>
  <c r="BH709" i="4"/>
  <c r="BG709" i="4"/>
  <c r="BF709" i="4"/>
  <c r="T709" i="4"/>
  <c r="R709" i="4"/>
  <c r="P709" i="4"/>
  <c r="BI705" i="4"/>
  <c r="BH705" i="4"/>
  <c r="BG705" i="4"/>
  <c r="BF705" i="4"/>
  <c r="T705" i="4"/>
  <c r="R705" i="4"/>
  <c r="P705" i="4"/>
  <c r="BI701" i="4"/>
  <c r="BH701" i="4"/>
  <c r="BG701" i="4"/>
  <c r="BF701" i="4"/>
  <c r="T701" i="4"/>
  <c r="R701" i="4"/>
  <c r="P701" i="4"/>
  <c r="BI697" i="4"/>
  <c r="BH697" i="4"/>
  <c r="BG697" i="4"/>
  <c r="BF697" i="4"/>
  <c r="T697" i="4"/>
  <c r="R697" i="4"/>
  <c r="P697" i="4"/>
  <c r="BI693" i="4"/>
  <c r="BH693" i="4"/>
  <c r="BG693" i="4"/>
  <c r="BF693" i="4"/>
  <c r="T693" i="4"/>
  <c r="R693" i="4"/>
  <c r="P693" i="4"/>
  <c r="BI689" i="4"/>
  <c r="BH689" i="4"/>
  <c r="BG689" i="4"/>
  <c r="BF689" i="4"/>
  <c r="T689" i="4"/>
  <c r="R689" i="4"/>
  <c r="P689" i="4"/>
  <c r="BI685" i="4"/>
  <c r="BH685" i="4"/>
  <c r="BG685" i="4"/>
  <c r="BF685" i="4"/>
  <c r="T685" i="4"/>
  <c r="R685" i="4"/>
  <c r="P685" i="4"/>
  <c r="BI681" i="4"/>
  <c r="BH681" i="4"/>
  <c r="BG681" i="4"/>
  <c r="BF681" i="4"/>
  <c r="T681" i="4"/>
  <c r="R681" i="4"/>
  <c r="P681" i="4"/>
  <c r="BI677" i="4"/>
  <c r="BH677" i="4"/>
  <c r="BG677" i="4"/>
  <c r="BF677" i="4"/>
  <c r="T677" i="4"/>
  <c r="R677" i="4"/>
  <c r="P677" i="4"/>
  <c r="BI673" i="4"/>
  <c r="BH673" i="4"/>
  <c r="BG673" i="4"/>
  <c r="BF673" i="4"/>
  <c r="T673" i="4"/>
  <c r="R673" i="4"/>
  <c r="P673" i="4"/>
  <c r="BI669" i="4"/>
  <c r="BH669" i="4"/>
  <c r="BG669" i="4"/>
  <c r="BF669" i="4"/>
  <c r="T669" i="4"/>
  <c r="R669" i="4"/>
  <c r="P669" i="4"/>
  <c r="BI665" i="4"/>
  <c r="BH665" i="4"/>
  <c r="BG665" i="4"/>
  <c r="BF665" i="4"/>
  <c r="T665" i="4"/>
  <c r="R665" i="4"/>
  <c r="P665" i="4"/>
  <c r="BI661" i="4"/>
  <c r="BH661" i="4"/>
  <c r="BG661" i="4"/>
  <c r="BF661" i="4"/>
  <c r="T661" i="4"/>
  <c r="R661" i="4"/>
  <c r="P661" i="4"/>
  <c r="BI657" i="4"/>
  <c r="BH657" i="4"/>
  <c r="BG657" i="4"/>
  <c r="BF657" i="4"/>
  <c r="T657" i="4"/>
  <c r="R657" i="4"/>
  <c r="P657" i="4"/>
  <c r="BI653" i="4"/>
  <c r="BH653" i="4"/>
  <c r="BG653" i="4"/>
  <c r="BF653" i="4"/>
  <c r="T653" i="4"/>
  <c r="R653" i="4"/>
  <c r="P653" i="4"/>
  <c r="BI649" i="4"/>
  <c r="BH649" i="4"/>
  <c r="BG649" i="4"/>
  <c r="BF649" i="4"/>
  <c r="T649" i="4"/>
  <c r="R649" i="4"/>
  <c r="P649" i="4"/>
  <c r="BI645" i="4"/>
  <c r="BH645" i="4"/>
  <c r="BG645" i="4"/>
  <c r="BF645" i="4"/>
  <c r="T645" i="4"/>
  <c r="R645" i="4"/>
  <c r="P645" i="4"/>
  <c r="BI641" i="4"/>
  <c r="BH641" i="4"/>
  <c r="BG641" i="4"/>
  <c r="BF641" i="4"/>
  <c r="T641" i="4"/>
  <c r="R641" i="4"/>
  <c r="P641" i="4"/>
  <c r="BI637" i="4"/>
  <c r="BH637" i="4"/>
  <c r="BG637" i="4"/>
  <c r="BF637" i="4"/>
  <c r="T637" i="4"/>
  <c r="R637" i="4"/>
  <c r="P637" i="4"/>
  <c r="BI633" i="4"/>
  <c r="BH633" i="4"/>
  <c r="BG633" i="4"/>
  <c r="BF633" i="4"/>
  <c r="T633" i="4"/>
  <c r="R633" i="4"/>
  <c r="P633" i="4"/>
  <c r="BI629" i="4"/>
  <c r="BH629" i="4"/>
  <c r="BG629" i="4"/>
  <c r="BF629" i="4"/>
  <c r="T629" i="4"/>
  <c r="R629" i="4"/>
  <c r="P629" i="4"/>
  <c r="BI625" i="4"/>
  <c r="BH625" i="4"/>
  <c r="BG625" i="4"/>
  <c r="BF625" i="4"/>
  <c r="T625" i="4"/>
  <c r="R625" i="4"/>
  <c r="P625" i="4"/>
  <c r="BI621" i="4"/>
  <c r="BH621" i="4"/>
  <c r="BG621" i="4"/>
  <c r="BF621" i="4"/>
  <c r="T621" i="4"/>
  <c r="R621" i="4"/>
  <c r="P621" i="4"/>
  <c r="BI617" i="4"/>
  <c r="BH617" i="4"/>
  <c r="BG617" i="4"/>
  <c r="BF617" i="4"/>
  <c r="T617" i="4"/>
  <c r="R617" i="4"/>
  <c r="P617" i="4"/>
  <c r="BI613" i="4"/>
  <c r="BH613" i="4"/>
  <c r="BG613" i="4"/>
  <c r="BF613" i="4"/>
  <c r="T613" i="4"/>
  <c r="R613" i="4"/>
  <c r="P613" i="4"/>
  <c r="BI609" i="4"/>
  <c r="BH609" i="4"/>
  <c r="BG609" i="4"/>
  <c r="BF609" i="4"/>
  <c r="T609" i="4"/>
  <c r="R609" i="4"/>
  <c r="P609" i="4"/>
  <c r="BI605" i="4"/>
  <c r="BH605" i="4"/>
  <c r="BG605" i="4"/>
  <c r="BF605" i="4"/>
  <c r="T605" i="4"/>
  <c r="R605" i="4"/>
  <c r="P605" i="4"/>
  <c r="BI601" i="4"/>
  <c r="BH601" i="4"/>
  <c r="BG601" i="4"/>
  <c r="BF601" i="4"/>
  <c r="T601" i="4"/>
  <c r="R601" i="4"/>
  <c r="P601" i="4"/>
  <c r="BI597" i="4"/>
  <c r="BH597" i="4"/>
  <c r="BG597" i="4"/>
  <c r="BF597" i="4"/>
  <c r="T597" i="4"/>
  <c r="R597" i="4"/>
  <c r="P597" i="4"/>
  <c r="BI593" i="4"/>
  <c r="BH593" i="4"/>
  <c r="BG593" i="4"/>
  <c r="BF593" i="4"/>
  <c r="T593" i="4"/>
  <c r="R593" i="4"/>
  <c r="P593" i="4"/>
  <c r="BI589" i="4"/>
  <c r="BH589" i="4"/>
  <c r="BG589" i="4"/>
  <c r="BF589" i="4"/>
  <c r="T589" i="4"/>
  <c r="R589" i="4"/>
  <c r="P589" i="4"/>
  <c r="BI585" i="4"/>
  <c r="BH585" i="4"/>
  <c r="BG585" i="4"/>
  <c r="BF585" i="4"/>
  <c r="T585" i="4"/>
  <c r="R585" i="4"/>
  <c r="P585" i="4"/>
  <c r="BI581" i="4"/>
  <c r="BH581" i="4"/>
  <c r="BG581" i="4"/>
  <c r="BF581" i="4"/>
  <c r="T581" i="4"/>
  <c r="R581" i="4"/>
  <c r="P581" i="4"/>
  <c r="BI577" i="4"/>
  <c r="BH577" i="4"/>
  <c r="BG577" i="4"/>
  <c r="BF577" i="4"/>
  <c r="T577" i="4"/>
  <c r="R577" i="4"/>
  <c r="P577" i="4"/>
  <c r="BI573" i="4"/>
  <c r="BH573" i="4"/>
  <c r="BG573" i="4"/>
  <c r="BF573" i="4"/>
  <c r="T573" i="4"/>
  <c r="R573" i="4"/>
  <c r="P573" i="4"/>
  <c r="BI569" i="4"/>
  <c r="BH569" i="4"/>
  <c r="BG569" i="4"/>
  <c r="BF569" i="4"/>
  <c r="T569" i="4"/>
  <c r="R569" i="4"/>
  <c r="P569" i="4"/>
  <c r="BI565" i="4"/>
  <c r="BH565" i="4"/>
  <c r="BG565" i="4"/>
  <c r="BF565" i="4"/>
  <c r="T565" i="4"/>
  <c r="R565" i="4"/>
  <c r="P565" i="4"/>
  <c r="BI561" i="4"/>
  <c r="BH561" i="4"/>
  <c r="BG561" i="4"/>
  <c r="BF561" i="4"/>
  <c r="T561" i="4"/>
  <c r="R561" i="4"/>
  <c r="P561" i="4"/>
  <c r="BI557" i="4"/>
  <c r="BH557" i="4"/>
  <c r="BG557" i="4"/>
  <c r="BF557" i="4"/>
  <c r="T557" i="4"/>
  <c r="R557" i="4"/>
  <c r="P557" i="4"/>
  <c r="BI553" i="4"/>
  <c r="BH553" i="4"/>
  <c r="BG553" i="4"/>
  <c r="BF553" i="4"/>
  <c r="T553" i="4"/>
  <c r="R553" i="4"/>
  <c r="P553" i="4"/>
  <c r="BI549" i="4"/>
  <c r="BH549" i="4"/>
  <c r="BG549" i="4"/>
  <c r="BF549" i="4"/>
  <c r="T549" i="4"/>
  <c r="R549" i="4"/>
  <c r="P549" i="4"/>
  <c r="BI545" i="4"/>
  <c r="BH545" i="4"/>
  <c r="BG545" i="4"/>
  <c r="BF545" i="4"/>
  <c r="T545" i="4"/>
  <c r="R545" i="4"/>
  <c r="P545" i="4"/>
  <c r="BI541" i="4"/>
  <c r="BH541" i="4"/>
  <c r="BG541" i="4"/>
  <c r="BF541" i="4"/>
  <c r="T541" i="4"/>
  <c r="R541" i="4"/>
  <c r="P541" i="4"/>
  <c r="BI537" i="4"/>
  <c r="BH537" i="4"/>
  <c r="BG537" i="4"/>
  <c r="BF537" i="4"/>
  <c r="T537" i="4"/>
  <c r="R537" i="4"/>
  <c r="P537" i="4"/>
  <c r="BI533" i="4"/>
  <c r="BH533" i="4"/>
  <c r="BG533" i="4"/>
  <c r="BF533" i="4"/>
  <c r="T533" i="4"/>
  <c r="R533" i="4"/>
  <c r="P533" i="4"/>
  <c r="BI529" i="4"/>
  <c r="BH529" i="4"/>
  <c r="BG529" i="4"/>
  <c r="BF529" i="4"/>
  <c r="T529" i="4"/>
  <c r="R529" i="4"/>
  <c r="P529" i="4"/>
  <c r="BI525" i="4"/>
  <c r="BH525" i="4"/>
  <c r="BG525" i="4"/>
  <c r="BF525" i="4"/>
  <c r="T525" i="4"/>
  <c r="R525" i="4"/>
  <c r="P525" i="4"/>
  <c r="BI521" i="4"/>
  <c r="BH521" i="4"/>
  <c r="BG521" i="4"/>
  <c r="BF521" i="4"/>
  <c r="T521" i="4"/>
  <c r="R521" i="4"/>
  <c r="P521" i="4"/>
  <c r="BI517" i="4"/>
  <c r="BH517" i="4"/>
  <c r="BG517" i="4"/>
  <c r="BF517" i="4"/>
  <c r="T517" i="4"/>
  <c r="R517" i="4"/>
  <c r="P517" i="4"/>
  <c r="BI513" i="4"/>
  <c r="BH513" i="4"/>
  <c r="BG513" i="4"/>
  <c r="BF513" i="4"/>
  <c r="T513" i="4"/>
  <c r="R513" i="4"/>
  <c r="P513" i="4"/>
  <c r="BI509" i="4"/>
  <c r="BH509" i="4"/>
  <c r="BG509" i="4"/>
  <c r="BF509" i="4"/>
  <c r="T509" i="4"/>
  <c r="R509" i="4"/>
  <c r="P509" i="4"/>
  <c r="BI505" i="4"/>
  <c r="BH505" i="4"/>
  <c r="BG505" i="4"/>
  <c r="BF505" i="4"/>
  <c r="T505" i="4"/>
  <c r="R505" i="4"/>
  <c r="P505" i="4"/>
  <c r="BI501" i="4"/>
  <c r="BH501" i="4"/>
  <c r="BG501" i="4"/>
  <c r="BF501" i="4"/>
  <c r="T501" i="4"/>
  <c r="R501" i="4"/>
  <c r="P501" i="4"/>
  <c r="BI497" i="4"/>
  <c r="BH497" i="4"/>
  <c r="BG497" i="4"/>
  <c r="BF497" i="4"/>
  <c r="T497" i="4"/>
  <c r="R497" i="4"/>
  <c r="P497" i="4"/>
  <c r="BI493" i="4"/>
  <c r="BH493" i="4"/>
  <c r="BG493" i="4"/>
  <c r="BF493" i="4"/>
  <c r="T493" i="4"/>
  <c r="R493" i="4"/>
  <c r="P493" i="4"/>
  <c r="BI489" i="4"/>
  <c r="BH489" i="4"/>
  <c r="BG489" i="4"/>
  <c r="BF489" i="4"/>
  <c r="T489" i="4"/>
  <c r="R489" i="4"/>
  <c r="P489" i="4"/>
  <c r="BI485" i="4"/>
  <c r="BH485" i="4"/>
  <c r="BG485" i="4"/>
  <c r="BF485" i="4"/>
  <c r="T485" i="4"/>
  <c r="R485" i="4"/>
  <c r="P485" i="4"/>
  <c r="BI481" i="4"/>
  <c r="BH481" i="4"/>
  <c r="BG481" i="4"/>
  <c r="BF481" i="4"/>
  <c r="T481" i="4"/>
  <c r="R481" i="4"/>
  <c r="P481" i="4"/>
  <c r="BI477" i="4"/>
  <c r="BH477" i="4"/>
  <c r="BG477" i="4"/>
  <c r="BF477" i="4"/>
  <c r="T477" i="4"/>
  <c r="R477" i="4"/>
  <c r="P477" i="4"/>
  <c r="BI473" i="4"/>
  <c r="BH473" i="4"/>
  <c r="BG473" i="4"/>
  <c r="BF473" i="4"/>
  <c r="T473" i="4"/>
  <c r="R473" i="4"/>
  <c r="P473" i="4"/>
  <c r="BI469" i="4"/>
  <c r="BH469" i="4"/>
  <c r="BG469" i="4"/>
  <c r="BF469" i="4"/>
  <c r="T469" i="4"/>
  <c r="R469" i="4"/>
  <c r="P469" i="4"/>
  <c r="BI465" i="4"/>
  <c r="BH465" i="4"/>
  <c r="BG465" i="4"/>
  <c r="BF465" i="4"/>
  <c r="T465" i="4"/>
  <c r="R465" i="4"/>
  <c r="P465" i="4"/>
  <c r="BI461" i="4"/>
  <c r="BH461" i="4"/>
  <c r="BG461" i="4"/>
  <c r="BF461" i="4"/>
  <c r="T461" i="4"/>
  <c r="R461" i="4"/>
  <c r="P461" i="4"/>
  <c r="BI457" i="4"/>
  <c r="BH457" i="4"/>
  <c r="BG457" i="4"/>
  <c r="BF457" i="4"/>
  <c r="T457" i="4"/>
  <c r="R457" i="4"/>
  <c r="P457" i="4"/>
  <c r="BI453" i="4"/>
  <c r="BH453" i="4"/>
  <c r="BG453" i="4"/>
  <c r="BF453" i="4"/>
  <c r="T453" i="4"/>
  <c r="R453" i="4"/>
  <c r="P453" i="4"/>
  <c r="BI449" i="4"/>
  <c r="BH449" i="4"/>
  <c r="BG449" i="4"/>
  <c r="BF449" i="4"/>
  <c r="T449" i="4"/>
  <c r="R449" i="4"/>
  <c r="P449" i="4"/>
  <c r="BI445" i="4"/>
  <c r="BH445" i="4"/>
  <c r="BG445" i="4"/>
  <c r="BF445" i="4"/>
  <c r="T445" i="4"/>
  <c r="R445" i="4"/>
  <c r="P445" i="4"/>
  <c r="BI441" i="4"/>
  <c r="BH441" i="4"/>
  <c r="BG441" i="4"/>
  <c r="BF441" i="4"/>
  <c r="T441" i="4"/>
  <c r="R441" i="4"/>
  <c r="P441" i="4"/>
  <c r="BI437" i="4"/>
  <c r="BH437" i="4"/>
  <c r="BG437" i="4"/>
  <c r="BF437" i="4"/>
  <c r="T437" i="4"/>
  <c r="R437" i="4"/>
  <c r="P437" i="4"/>
  <c r="BI433" i="4"/>
  <c r="BH433" i="4"/>
  <c r="BG433" i="4"/>
  <c r="BF433" i="4"/>
  <c r="T433" i="4"/>
  <c r="R433" i="4"/>
  <c r="P433" i="4"/>
  <c r="BI429" i="4"/>
  <c r="BH429" i="4"/>
  <c r="BG429" i="4"/>
  <c r="BF429" i="4"/>
  <c r="T429" i="4"/>
  <c r="R429" i="4"/>
  <c r="P429" i="4"/>
  <c r="BI425" i="4"/>
  <c r="BH425" i="4"/>
  <c r="BG425" i="4"/>
  <c r="BF425" i="4"/>
  <c r="T425" i="4"/>
  <c r="R425" i="4"/>
  <c r="P425" i="4"/>
  <c r="BI421" i="4"/>
  <c r="BH421" i="4"/>
  <c r="BG421" i="4"/>
  <c r="BF421" i="4"/>
  <c r="T421" i="4"/>
  <c r="R421" i="4"/>
  <c r="P421" i="4"/>
  <c r="BI417" i="4"/>
  <c r="BH417" i="4"/>
  <c r="BG417" i="4"/>
  <c r="BF417" i="4"/>
  <c r="T417" i="4"/>
  <c r="R417" i="4"/>
  <c r="P417" i="4"/>
  <c r="BI413" i="4"/>
  <c r="BH413" i="4"/>
  <c r="BG413" i="4"/>
  <c r="BF413" i="4"/>
  <c r="T413" i="4"/>
  <c r="R413" i="4"/>
  <c r="P413" i="4"/>
  <c r="BI409" i="4"/>
  <c r="BH409" i="4"/>
  <c r="BG409" i="4"/>
  <c r="BF409" i="4"/>
  <c r="T409" i="4"/>
  <c r="R409" i="4"/>
  <c r="P409" i="4"/>
  <c r="BI405" i="4"/>
  <c r="BH405" i="4"/>
  <c r="BG405" i="4"/>
  <c r="BF405" i="4"/>
  <c r="T405" i="4"/>
  <c r="R405" i="4"/>
  <c r="P405" i="4"/>
  <c r="BI401" i="4"/>
  <c r="BH401" i="4"/>
  <c r="BG401" i="4"/>
  <c r="BF401" i="4"/>
  <c r="T401" i="4"/>
  <c r="R401" i="4"/>
  <c r="P401" i="4"/>
  <c r="BI397" i="4"/>
  <c r="BH397" i="4"/>
  <c r="BG397" i="4"/>
  <c r="BF397" i="4"/>
  <c r="T397" i="4"/>
  <c r="R397" i="4"/>
  <c r="P397" i="4"/>
  <c r="BI393" i="4"/>
  <c r="BH393" i="4"/>
  <c r="BG393" i="4"/>
  <c r="BF393" i="4"/>
  <c r="T393" i="4"/>
  <c r="R393" i="4"/>
  <c r="P393" i="4"/>
  <c r="BI389" i="4"/>
  <c r="BH389" i="4"/>
  <c r="BG389" i="4"/>
  <c r="BF389" i="4"/>
  <c r="T389" i="4"/>
  <c r="R389" i="4"/>
  <c r="P389" i="4"/>
  <c r="BI385" i="4"/>
  <c r="BH385" i="4"/>
  <c r="BG385" i="4"/>
  <c r="BF385" i="4"/>
  <c r="T385" i="4"/>
  <c r="R385" i="4"/>
  <c r="P385" i="4"/>
  <c r="BI381" i="4"/>
  <c r="BH381" i="4"/>
  <c r="BG381" i="4"/>
  <c r="BF381" i="4"/>
  <c r="T381" i="4"/>
  <c r="R381" i="4"/>
  <c r="P381" i="4"/>
  <c r="BI377" i="4"/>
  <c r="BH377" i="4"/>
  <c r="BG377" i="4"/>
  <c r="BF377" i="4"/>
  <c r="T377" i="4"/>
  <c r="R377" i="4"/>
  <c r="P377" i="4"/>
  <c r="BI373" i="4"/>
  <c r="BH373" i="4"/>
  <c r="BG373" i="4"/>
  <c r="BF373" i="4"/>
  <c r="T373" i="4"/>
  <c r="R373" i="4"/>
  <c r="P373" i="4"/>
  <c r="BI369" i="4"/>
  <c r="BH369" i="4"/>
  <c r="BG369" i="4"/>
  <c r="BF369" i="4"/>
  <c r="T369" i="4"/>
  <c r="R369" i="4"/>
  <c r="P369" i="4"/>
  <c r="BI365" i="4"/>
  <c r="BH365" i="4"/>
  <c r="BG365" i="4"/>
  <c r="BF365" i="4"/>
  <c r="T365" i="4"/>
  <c r="R365" i="4"/>
  <c r="P365" i="4"/>
  <c r="BI361" i="4"/>
  <c r="BH361" i="4"/>
  <c r="BG361" i="4"/>
  <c r="BF361" i="4"/>
  <c r="T361" i="4"/>
  <c r="R361" i="4"/>
  <c r="P361" i="4"/>
  <c r="BI357" i="4"/>
  <c r="BH357" i="4"/>
  <c r="BG357" i="4"/>
  <c r="BF357" i="4"/>
  <c r="T357" i="4"/>
  <c r="R357" i="4"/>
  <c r="P357" i="4"/>
  <c r="BI353" i="4"/>
  <c r="BH353" i="4"/>
  <c r="BG353" i="4"/>
  <c r="BF353" i="4"/>
  <c r="T353" i="4"/>
  <c r="R353" i="4"/>
  <c r="P353" i="4"/>
  <c r="BI349" i="4"/>
  <c r="BH349" i="4"/>
  <c r="BG349" i="4"/>
  <c r="BF349" i="4"/>
  <c r="T349" i="4"/>
  <c r="R349" i="4"/>
  <c r="P349" i="4"/>
  <c r="BI345" i="4"/>
  <c r="BH345" i="4"/>
  <c r="BG345" i="4"/>
  <c r="BF345" i="4"/>
  <c r="T345" i="4"/>
  <c r="R345" i="4"/>
  <c r="P345" i="4"/>
  <c r="BI341" i="4"/>
  <c r="BH341" i="4"/>
  <c r="BG341" i="4"/>
  <c r="BF341" i="4"/>
  <c r="T341" i="4"/>
  <c r="R341" i="4"/>
  <c r="P341" i="4"/>
  <c r="BI337" i="4"/>
  <c r="BH337" i="4"/>
  <c r="BG337" i="4"/>
  <c r="BF337" i="4"/>
  <c r="T337" i="4"/>
  <c r="R337" i="4"/>
  <c r="P337" i="4"/>
  <c r="BI333" i="4"/>
  <c r="BH333" i="4"/>
  <c r="BG333" i="4"/>
  <c r="BF333" i="4"/>
  <c r="T333" i="4"/>
  <c r="R333" i="4"/>
  <c r="P333" i="4"/>
  <c r="BI329" i="4"/>
  <c r="BH329" i="4"/>
  <c r="BG329" i="4"/>
  <c r="BF329" i="4"/>
  <c r="T329" i="4"/>
  <c r="R329" i="4"/>
  <c r="P329" i="4"/>
  <c r="BI325" i="4"/>
  <c r="BH325" i="4"/>
  <c r="BG325" i="4"/>
  <c r="BF325" i="4"/>
  <c r="T325" i="4"/>
  <c r="R325" i="4"/>
  <c r="P325" i="4"/>
  <c r="BI321" i="4"/>
  <c r="BH321" i="4"/>
  <c r="BG321" i="4"/>
  <c r="BF321" i="4"/>
  <c r="T321" i="4"/>
  <c r="R321" i="4"/>
  <c r="P321" i="4"/>
  <c r="BI317" i="4"/>
  <c r="BH317" i="4"/>
  <c r="BG317" i="4"/>
  <c r="BF317" i="4"/>
  <c r="T317" i="4"/>
  <c r="R317" i="4"/>
  <c r="P317" i="4"/>
  <c r="BI313" i="4"/>
  <c r="BH313" i="4"/>
  <c r="BG313" i="4"/>
  <c r="BF313" i="4"/>
  <c r="T313" i="4"/>
  <c r="R313" i="4"/>
  <c r="P313" i="4"/>
  <c r="BI309" i="4"/>
  <c r="BH309" i="4"/>
  <c r="BG309" i="4"/>
  <c r="BF309" i="4"/>
  <c r="T309" i="4"/>
  <c r="R309" i="4"/>
  <c r="P309" i="4"/>
  <c r="BI305" i="4"/>
  <c r="BH305" i="4"/>
  <c r="BG305" i="4"/>
  <c r="BF305" i="4"/>
  <c r="T305" i="4"/>
  <c r="R305" i="4"/>
  <c r="P305" i="4"/>
  <c r="BI301" i="4"/>
  <c r="BH301" i="4"/>
  <c r="BG301" i="4"/>
  <c r="BF301" i="4"/>
  <c r="T301" i="4"/>
  <c r="R301" i="4"/>
  <c r="P301" i="4"/>
  <c r="BI297" i="4"/>
  <c r="BH297" i="4"/>
  <c r="BG297" i="4"/>
  <c r="BF297" i="4"/>
  <c r="T297" i="4"/>
  <c r="R297" i="4"/>
  <c r="P297" i="4"/>
  <c r="BI293" i="4"/>
  <c r="BH293" i="4"/>
  <c r="BG293" i="4"/>
  <c r="BF293" i="4"/>
  <c r="T293" i="4"/>
  <c r="R293" i="4"/>
  <c r="P293" i="4"/>
  <c r="BI289" i="4"/>
  <c r="BH289" i="4"/>
  <c r="BG289" i="4"/>
  <c r="BF289" i="4"/>
  <c r="T289" i="4"/>
  <c r="R289" i="4"/>
  <c r="P289" i="4"/>
  <c r="BI285" i="4"/>
  <c r="BH285" i="4"/>
  <c r="BG285" i="4"/>
  <c r="BF285" i="4"/>
  <c r="T285" i="4"/>
  <c r="R285" i="4"/>
  <c r="P285" i="4"/>
  <c r="BI281" i="4"/>
  <c r="BH281" i="4"/>
  <c r="BG281" i="4"/>
  <c r="BF281" i="4"/>
  <c r="T281" i="4"/>
  <c r="R281" i="4"/>
  <c r="P281" i="4"/>
  <c r="BI277" i="4"/>
  <c r="BH277" i="4"/>
  <c r="BG277" i="4"/>
  <c r="BF277" i="4"/>
  <c r="T277" i="4"/>
  <c r="R277" i="4"/>
  <c r="P277" i="4"/>
  <c r="BI273" i="4"/>
  <c r="BH273" i="4"/>
  <c r="BG273" i="4"/>
  <c r="BF273" i="4"/>
  <c r="T273" i="4"/>
  <c r="R273" i="4"/>
  <c r="P273" i="4"/>
  <c r="BI269" i="4"/>
  <c r="BH269" i="4"/>
  <c r="BG269" i="4"/>
  <c r="BF269" i="4"/>
  <c r="T269" i="4"/>
  <c r="R269" i="4"/>
  <c r="P269" i="4"/>
  <c r="BI265" i="4"/>
  <c r="BH265" i="4"/>
  <c r="BG265" i="4"/>
  <c r="BF265" i="4"/>
  <c r="T265" i="4"/>
  <c r="R265" i="4"/>
  <c r="P265" i="4"/>
  <c r="BI261" i="4"/>
  <c r="BH261" i="4"/>
  <c r="BG261" i="4"/>
  <c r="BF261" i="4"/>
  <c r="T261" i="4"/>
  <c r="R261" i="4"/>
  <c r="P261" i="4"/>
  <c r="BI257" i="4"/>
  <c r="BH257" i="4"/>
  <c r="BG257" i="4"/>
  <c r="BF257" i="4"/>
  <c r="T257" i="4"/>
  <c r="R257" i="4"/>
  <c r="P257" i="4"/>
  <c r="BI253" i="4"/>
  <c r="BH253" i="4"/>
  <c r="BG253" i="4"/>
  <c r="BF253" i="4"/>
  <c r="T253" i="4"/>
  <c r="R253" i="4"/>
  <c r="P253" i="4"/>
  <c r="BI249" i="4"/>
  <c r="BH249" i="4"/>
  <c r="BG249" i="4"/>
  <c r="BF249" i="4"/>
  <c r="T249" i="4"/>
  <c r="R249" i="4"/>
  <c r="P249" i="4"/>
  <c r="BI245" i="4"/>
  <c r="BH245" i="4"/>
  <c r="BG245" i="4"/>
  <c r="BF245" i="4"/>
  <c r="T245" i="4"/>
  <c r="R245" i="4"/>
  <c r="P245" i="4"/>
  <c r="BI241" i="4"/>
  <c r="BH241" i="4"/>
  <c r="BG241" i="4"/>
  <c r="BF241" i="4"/>
  <c r="T241" i="4"/>
  <c r="R241" i="4"/>
  <c r="P241" i="4"/>
  <c r="BI237" i="4"/>
  <c r="BH237" i="4"/>
  <c r="BG237" i="4"/>
  <c r="BF237" i="4"/>
  <c r="T237" i="4"/>
  <c r="R237" i="4"/>
  <c r="P237" i="4"/>
  <c r="BI233" i="4"/>
  <c r="BH233" i="4"/>
  <c r="BG233" i="4"/>
  <c r="BF233" i="4"/>
  <c r="T233" i="4"/>
  <c r="R233" i="4"/>
  <c r="P233" i="4"/>
  <c r="BI229" i="4"/>
  <c r="BH229" i="4"/>
  <c r="BG229" i="4"/>
  <c r="BF229" i="4"/>
  <c r="T229" i="4"/>
  <c r="R229" i="4"/>
  <c r="P229" i="4"/>
  <c r="BI225" i="4"/>
  <c r="BH225" i="4"/>
  <c r="BG225" i="4"/>
  <c r="BF225" i="4"/>
  <c r="T225" i="4"/>
  <c r="R225" i="4"/>
  <c r="P225" i="4"/>
  <c r="BI221" i="4"/>
  <c r="BH221" i="4"/>
  <c r="BG221" i="4"/>
  <c r="BF221" i="4"/>
  <c r="T221" i="4"/>
  <c r="R221" i="4"/>
  <c r="P221" i="4"/>
  <c r="BI217" i="4"/>
  <c r="BH217" i="4"/>
  <c r="BG217" i="4"/>
  <c r="BF217" i="4"/>
  <c r="T217" i="4"/>
  <c r="R217" i="4"/>
  <c r="P217" i="4"/>
  <c r="BI213" i="4"/>
  <c r="BH213" i="4"/>
  <c r="BG213" i="4"/>
  <c r="BF213" i="4"/>
  <c r="T213" i="4"/>
  <c r="R213" i="4"/>
  <c r="P213" i="4"/>
  <c r="BI209" i="4"/>
  <c r="BH209" i="4"/>
  <c r="BG209" i="4"/>
  <c r="BF209" i="4"/>
  <c r="T209" i="4"/>
  <c r="R209" i="4"/>
  <c r="P209" i="4"/>
  <c r="BI205" i="4"/>
  <c r="BH205" i="4"/>
  <c r="BG205" i="4"/>
  <c r="BF205" i="4"/>
  <c r="T205" i="4"/>
  <c r="R205" i="4"/>
  <c r="P205" i="4"/>
  <c r="BI201" i="4"/>
  <c r="BH201" i="4"/>
  <c r="BG201" i="4"/>
  <c r="BF201" i="4"/>
  <c r="T201" i="4"/>
  <c r="R201" i="4"/>
  <c r="P201" i="4"/>
  <c r="BI197" i="4"/>
  <c r="BH197" i="4"/>
  <c r="BG197" i="4"/>
  <c r="BF197" i="4"/>
  <c r="T197" i="4"/>
  <c r="R197" i="4"/>
  <c r="P197" i="4"/>
  <c r="BI193" i="4"/>
  <c r="BH193" i="4"/>
  <c r="BG193" i="4"/>
  <c r="BF193" i="4"/>
  <c r="T193" i="4"/>
  <c r="R193" i="4"/>
  <c r="P193" i="4"/>
  <c r="BI189" i="4"/>
  <c r="BH189" i="4"/>
  <c r="BG189" i="4"/>
  <c r="BF189" i="4"/>
  <c r="T189" i="4"/>
  <c r="R189" i="4"/>
  <c r="P189" i="4"/>
  <c r="BI185" i="4"/>
  <c r="BH185" i="4"/>
  <c r="BG185" i="4"/>
  <c r="BF185" i="4"/>
  <c r="T185" i="4"/>
  <c r="R185" i="4"/>
  <c r="P185" i="4"/>
  <c r="BI181" i="4"/>
  <c r="BH181" i="4"/>
  <c r="BG181" i="4"/>
  <c r="BF181" i="4"/>
  <c r="T181" i="4"/>
  <c r="R181" i="4"/>
  <c r="P181" i="4"/>
  <c r="BI177" i="4"/>
  <c r="BH177" i="4"/>
  <c r="BG177" i="4"/>
  <c r="BF177" i="4"/>
  <c r="T177" i="4"/>
  <c r="R177" i="4"/>
  <c r="P177" i="4"/>
  <c r="BI173" i="4"/>
  <c r="BH173" i="4"/>
  <c r="BG173" i="4"/>
  <c r="BF173" i="4"/>
  <c r="T173" i="4"/>
  <c r="R173" i="4"/>
  <c r="P173" i="4"/>
  <c r="BI169" i="4"/>
  <c r="BH169" i="4"/>
  <c r="BG169" i="4"/>
  <c r="BF169" i="4"/>
  <c r="T169" i="4"/>
  <c r="R169" i="4"/>
  <c r="P169" i="4"/>
  <c r="BI165" i="4"/>
  <c r="BH165" i="4"/>
  <c r="BG165" i="4"/>
  <c r="BF165" i="4"/>
  <c r="T165" i="4"/>
  <c r="R165" i="4"/>
  <c r="P165" i="4"/>
  <c r="BI161" i="4"/>
  <c r="BH161" i="4"/>
  <c r="BG161" i="4"/>
  <c r="BF161" i="4"/>
  <c r="T161" i="4"/>
  <c r="R161" i="4"/>
  <c r="P161" i="4"/>
  <c r="BI157" i="4"/>
  <c r="BH157" i="4"/>
  <c r="BG157" i="4"/>
  <c r="BF157" i="4"/>
  <c r="T157" i="4"/>
  <c r="R157" i="4"/>
  <c r="P157" i="4"/>
  <c r="BI153" i="4"/>
  <c r="BH153" i="4"/>
  <c r="BG153" i="4"/>
  <c r="BF153" i="4"/>
  <c r="T153" i="4"/>
  <c r="R153" i="4"/>
  <c r="P153" i="4"/>
  <c r="BI149" i="4"/>
  <c r="BH149" i="4"/>
  <c r="BG149" i="4"/>
  <c r="BF149" i="4"/>
  <c r="T149" i="4"/>
  <c r="R149" i="4"/>
  <c r="P149" i="4"/>
  <c r="BI145" i="4"/>
  <c r="BH145" i="4"/>
  <c r="BG145" i="4"/>
  <c r="BF145" i="4"/>
  <c r="T145" i="4"/>
  <c r="R145" i="4"/>
  <c r="P145" i="4"/>
  <c r="BI141" i="4"/>
  <c r="BH141" i="4"/>
  <c r="BG141" i="4"/>
  <c r="BF141" i="4"/>
  <c r="T141" i="4"/>
  <c r="R141" i="4"/>
  <c r="P141" i="4"/>
  <c r="BI137" i="4"/>
  <c r="BH137" i="4"/>
  <c r="BG137" i="4"/>
  <c r="BF137" i="4"/>
  <c r="T137" i="4"/>
  <c r="R137" i="4"/>
  <c r="P137" i="4"/>
  <c r="BI133" i="4"/>
  <c r="BH133" i="4"/>
  <c r="BG133" i="4"/>
  <c r="BF133" i="4"/>
  <c r="T133" i="4"/>
  <c r="R133" i="4"/>
  <c r="P133" i="4"/>
  <c r="BI129" i="4"/>
  <c r="BH129" i="4"/>
  <c r="BG129" i="4"/>
  <c r="BF129" i="4"/>
  <c r="T129" i="4"/>
  <c r="R129" i="4"/>
  <c r="P129" i="4"/>
  <c r="BI125" i="4"/>
  <c r="BH125" i="4"/>
  <c r="BG125" i="4"/>
  <c r="BF125" i="4"/>
  <c r="T125" i="4"/>
  <c r="R125" i="4"/>
  <c r="P125" i="4"/>
  <c r="J119" i="4"/>
  <c r="F118" i="4"/>
  <c r="F116" i="4"/>
  <c r="E114" i="4"/>
  <c r="J94" i="4"/>
  <c r="F93" i="4"/>
  <c r="F91" i="4"/>
  <c r="E89" i="4"/>
  <c r="J23" i="4"/>
  <c r="E23" i="4"/>
  <c r="J118" i="4" s="1"/>
  <c r="J22" i="4"/>
  <c r="J20" i="4"/>
  <c r="E20" i="4"/>
  <c r="F94" i="4" s="1"/>
  <c r="J19" i="4"/>
  <c r="J14" i="4"/>
  <c r="J91" i="4"/>
  <c r="E7" i="4"/>
  <c r="E110" i="4"/>
  <c r="J39" i="3"/>
  <c r="J38" i="3"/>
  <c r="AY97" i="1" s="1"/>
  <c r="J37" i="3"/>
  <c r="AX97" i="1"/>
  <c r="BI2189" i="3"/>
  <c r="BH2189" i="3"/>
  <c r="BG2189" i="3"/>
  <c r="BF2189" i="3"/>
  <c r="T2189" i="3"/>
  <c r="R2189" i="3"/>
  <c r="P2189" i="3"/>
  <c r="BI2184" i="3"/>
  <c r="BH2184" i="3"/>
  <c r="BG2184" i="3"/>
  <c r="BF2184" i="3"/>
  <c r="T2184" i="3"/>
  <c r="R2184" i="3"/>
  <c r="P2184" i="3"/>
  <c r="BI2183" i="3"/>
  <c r="BH2183" i="3"/>
  <c r="BG2183" i="3"/>
  <c r="BF2183" i="3"/>
  <c r="T2183" i="3"/>
  <c r="R2183" i="3"/>
  <c r="P2183" i="3"/>
  <c r="BI2177" i="3"/>
  <c r="BH2177" i="3"/>
  <c r="BG2177" i="3"/>
  <c r="BF2177" i="3"/>
  <c r="T2177" i="3"/>
  <c r="R2177" i="3"/>
  <c r="P2177" i="3"/>
  <c r="BI2164" i="3"/>
  <c r="BH2164" i="3"/>
  <c r="BG2164" i="3"/>
  <c r="BF2164" i="3"/>
  <c r="T2164" i="3"/>
  <c r="R2164" i="3"/>
  <c r="P2164" i="3"/>
  <c r="BI2152" i="3"/>
  <c r="BH2152" i="3"/>
  <c r="BG2152" i="3"/>
  <c r="BF2152" i="3"/>
  <c r="T2152" i="3"/>
  <c r="R2152" i="3"/>
  <c r="P2152" i="3"/>
  <c r="BI2140" i="3"/>
  <c r="BH2140" i="3"/>
  <c r="BG2140" i="3"/>
  <c r="BF2140" i="3"/>
  <c r="T2140" i="3"/>
  <c r="R2140" i="3"/>
  <c r="P2140" i="3"/>
  <c r="BI2135" i="3"/>
  <c r="BH2135" i="3"/>
  <c r="BG2135" i="3"/>
  <c r="BF2135" i="3"/>
  <c r="T2135" i="3"/>
  <c r="R2135" i="3"/>
  <c r="P2135" i="3"/>
  <c r="BI2126" i="3"/>
  <c r="BH2126" i="3"/>
  <c r="BG2126" i="3"/>
  <c r="BF2126" i="3"/>
  <c r="T2126" i="3"/>
  <c r="R2126" i="3"/>
  <c r="P2126" i="3"/>
  <c r="BI2114" i="3"/>
  <c r="BH2114" i="3"/>
  <c r="BG2114" i="3"/>
  <c r="BF2114" i="3"/>
  <c r="T2114" i="3"/>
  <c r="R2114" i="3"/>
  <c r="P2114" i="3"/>
  <c r="BI2108" i="3"/>
  <c r="BH2108" i="3"/>
  <c r="BG2108" i="3"/>
  <c r="BF2108" i="3"/>
  <c r="T2108" i="3"/>
  <c r="R2108" i="3"/>
  <c r="P2108" i="3"/>
  <c r="BI2107" i="3"/>
  <c r="BH2107" i="3"/>
  <c r="BG2107" i="3"/>
  <c r="BF2107" i="3"/>
  <c r="T2107" i="3"/>
  <c r="R2107" i="3"/>
  <c r="P2107" i="3"/>
  <c r="BI2101" i="3"/>
  <c r="BH2101" i="3"/>
  <c r="BG2101" i="3"/>
  <c r="BF2101" i="3"/>
  <c r="T2101" i="3"/>
  <c r="R2101" i="3"/>
  <c r="P2101" i="3"/>
  <c r="BI2099" i="3"/>
  <c r="BH2099" i="3"/>
  <c r="BG2099" i="3"/>
  <c r="BF2099" i="3"/>
  <c r="T2099" i="3"/>
  <c r="R2099" i="3"/>
  <c r="P2099" i="3"/>
  <c r="BI2098" i="3"/>
  <c r="BH2098" i="3"/>
  <c r="BG2098" i="3"/>
  <c r="BF2098" i="3"/>
  <c r="T2098" i="3"/>
  <c r="R2098" i="3"/>
  <c r="P2098" i="3"/>
  <c r="BI2097" i="3"/>
  <c r="BH2097" i="3"/>
  <c r="BG2097" i="3"/>
  <c r="BF2097" i="3"/>
  <c r="T2097" i="3"/>
  <c r="R2097" i="3"/>
  <c r="P2097" i="3"/>
  <c r="BI2092" i="3"/>
  <c r="BH2092" i="3"/>
  <c r="BG2092" i="3"/>
  <c r="BF2092" i="3"/>
  <c r="T2092" i="3"/>
  <c r="R2092" i="3"/>
  <c r="P2092" i="3"/>
  <c r="BI2088" i="3"/>
  <c r="BH2088" i="3"/>
  <c r="BG2088" i="3"/>
  <c r="BF2088" i="3"/>
  <c r="T2088" i="3"/>
  <c r="R2088" i="3"/>
  <c r="P2088" i="3"/>
  <c r="BI2083" i="3"/>
  <c r="BH2083" i="3"/>
  <c r="BG2083" i="3"/>
  <c r="BF2083" i="3"/>
  <c r="T2083" i="3"/>
  <c r="R2083" i="3"/>
  <c r="P2083" i="3"/>
  <c r="BI2078" i="3"/>
  <c r="BH2078" i="3"/>
  <c r="BG2078" i="3"/>
  <c r="BF2078" i="3"/>
  <c r="T2078" i="3"/>
  <c r="R2078" i="3"/>
  <c r="P2078" i="3"/>
  <c r="BI2077" i="3"/>
  <c r="BH2077" i="3"/>
  <c r="BG2077" i="3"/>
  <c r="BF2077" i="3"/>
  <c r="T2077" i="3"/>
  <c r="R2077" i="3"/>
  <c r="P2077" i="3"/>
  <c r="BI2076" i="3"/>
  <c r="BH2076" i="3"/>
  <c r="BG2076" i="3"/>
  <c r="BF2076" i="3"/>
  <c r="T2076" i="3"/>
  <c r="R2076" i="3"/>
  <c r="P2076" i="3"/>
  <c r="BI2075" i="3"/>
  <c r="BH2075" i="3"/>
  <c r="BG2075" i="3"/>
  <c r="BF2075" i="3"/>
  <c r="T2075" i="3"/>
  <c r="R2075" i="3"/>
  <c r="P2075" i="3"/>
  <c r="BI2074" i="3"/>
  <c r="BH2074" i="3"/>
  <c r="BG2074" i="3"/>
  <c r="BF2074" i="3"/>
  <c r="T2074" i="3"/>
  <c r="R2074" i="3"/>
  <c r="P2074" i="3"/>
  <c r="BI2068" i="3"/>
  <c r="BH2068" i="3"/>
  <c r="BG2068" i="3"/>
  <c r="BF2068" i="3"/>
  <c r="T2068" i="3"/>
  <c r="R2068" i="3"/>
  <c r="P2068" i="3"/>
  <c r="BI2067" i="3"/>
  <c r="BH2067" i="3"/>
  <c r="BG2067" i="3"/>
  <c r="BF2067" i="3"/>
  <c r="T2067" i="3"/>
  <c r="R2067" i="3"/>
  <c r="P2067" i="3"/>
  <c r="BI2062" i="3"/>
  <c r="BH2062" i="3"/>
  <c r="BG2062" i="3"/>
  <c r="BF2062" i="3"/>
  <c r="T2062" i="3"/>
  <c r="R2062" i="3"/>
  <c r="P2062" i="3"/>
  <c r="BI2058" i="3"/>
  <c r="BH2058" i="3"/>
  <c r="BG2058" i="3"/>
  <c r="BF2058" i="3"/>
  <c r="T2058" i="3"/>
  <c r="R2058" i="3"/>
  <c r="P2058" i="3"/>
  <c r="BI2052" i="3"/>
  <c r="BH2052" i="3"/>
  <c r="BG2052" i="3"/>
  <c r="BF2052" i="3"/>
  <c r="T2052" i="3"/>
  <c r="R2052" i="3"/>
  <c r="P2052" i="3"/>
  <c r="BI2046" i="3"/>
  <c r="BH2046" i="3"/>
  <c r="BG2046" i="3"/>
  <c r="BF2046" i="3"/>
  <c r="T2046" i="3"/>
  <c r="R2046" i="3"/>
  <c r="P2046" i="3"/>
  <c r="BI2040" i="3"/>
  <c r="BH2040" i="3"/>
  <c r="BG2040" i="3"/>
  <c r="BF2040" i="3"/>
  <c r="T2040" i="3"/>
  <c r="R2040" i="3"/>
  <c r="P2040" i="3"/>
  <c r="BI2039" i="3"/>
  <c r="BH2039" i="3"/>
  <c r="BG2039" i="3"/>
  <c r="BF2039" i="3"/>
  <c r="T2039" i="3"/>
  <c r="R2039" i="3"/>
  <c r="P2039" i="3"/>
  <c r="BI2034" i="3"/>
  <c r="BH2034" i="3"/>
  <c r="BG2034" i="3"/>
  <c r="BF2034" i="3"/>
  <c r="T2034" i="3"/>
  <c r="R2034" i="3"/>
  <c r="P2034" i="3"/>
  <c r="BI2033" i="3"/>
  <c r="BH2033" i="3"/>
  <c r="BG2033" i="3"/>
  <c r="BF2033" i="3"/>
  <c r="T2033" i="3"/>
  <c r="R2033" i="3"/>
  <c r="P2033" i="3"/>
  <c r="BI2018" i="3"/>
  <c r="BH2018" i="3"/>
  <c r="BG2018" i="3"/>
  <c r="BF2018" i="3"/>
  <c r="T2018" i="3"/>
  <c r="R2018" i="3"/>
  <c r="P2018" i="3"/>
  <c r="BI2004" i="3"/>
  <c r="BH2004" i="3"/>
  <c r="BG2004" i="3"/>
  <c r="BF2004" i="3"/>
  <c r="T2004" i="3"/>
  <c r="R2004" i="3"/>
  <c r="P2004" i="3"/>
  <c r="BI1987" i="3"/>
  <c r="BH1987" i="3"/>
  <c r="BG1987" i="3"/>
  <c r="BF1987" i="3"/>
  <c r="T1987" i="3"/>
  <c r="R1987" i="3"/>
  <c r="P1987" i="3"/>
  <c r="BI1971" i="3"/>
  <c r="BH1971" i="3"/>
  <c r="BG1971" i="3"/>
  <c r="BF1971" i="3"/>
  <c r="T1971" i="3"/>
  <c r="R1971" i="3"/>
  <c r="P1971" i="3"/>
  <c r="BI1966" i="3"/>
  <c r="BH1966" i="3"/>
  <c r="BG1966" i="3"/>
  <c r="BF1966" i="3"/>
  <c r="T1966" i="3"/>
  <c r="R1966" i="3"/>
  <c r="P1966" i="3"/>
  <c r="BI1961" i="3"/>
  <c r="BH1961" i="3"/>
  <c r="BG1961" i="3"/>
  <c r="BF1961" i="3"/>
  <c r="T1961" i="3"/>
  <c r="R1961" i="3"/>
  <c r="P1961" i="3"/>
  <c r="BI1956" i="3"/>
  <c r="BH1956" i="3"/>
  <c r="BG1956" i="3"/>
  <c r="BF1956" i="3"/>
  <c r="T1956" i="3"/>
  <c r="R1956" i="3"/>
  <c r="P1956" i="3"/>
  <c r="BI1955" i="3"/>
  <c r="BH1955" i="3"/>
  <c r="BG1955" i="3"/>
  <c r="BF1955" i="3"/>
  <c r="T1955" i="3"/>
  <c r="R1955" i="3"/>
  <c r="P1955" i="3"/>
  <c r="BI1954" i="3"/>
  <c r="BH1954" i="3"/>
  <c r="BG1954" i="3"/>
  <c r="BF1954" i="3"/>
  <c r="T1954" i="3"/>
  <c r="R1954" i="3"/>
  <c r="P1954" i="3"/>
  <c r="BI1947" i="3"/>
  <c r="BH1947" i="3"/>
  <c r="BG1947" i="3"/>
  <c r="BF1947" i="3"/>
  <c r="T1947" i="3"/>
  <c r="R1947" i="3"/>
  <c r="P1947" i="3"/>
  <c r="BI1943" i="3"/>
  <c r="BH1943" i="3"/>
  <c r="BG1943" i="3"/>
  <c r="BF1943" i="3"/>
  <c r="T1943" i="3"/>
  <c r="R1943" i="3"/>
  <c r="P1943" i="3"/>
  <c r="BI1942" i="3"/>
  <c r="BH1942" i="3"/>
  <c r="BG1942" i="3"/>
  <c r="BF1942" i="3"/>
  <c r="T1942" i="3"/>
  <c r="R1942" i="3"/>
  <c r="P1942" i="3"/>
  <c r="BI1939" i="3"/>
  <c r="BH1939" i="3"/>
  <c r="BG1939" i="3"/>
  <c r="BF1939" i="3"/>
  <c r="T1939" i="3"/>
  <c r="R1939" i="3"/>
  <c r="P1939" i="3"/>
  <c r="BI1938" i="3"/>
  <c r="BH1938" i="3"/>
  <c r="BG1938" i="3"/>
  <c r="BF1938" i="3"/>
  <c r="T1938" i="3"/>
  <c r="R1938" i="3"/>
  <c r="P1938" i="3"/>
  <c r="BI1933" i="3"/>
  <c r="BH1933" i="3"/>
  <c r="BG1933" i="3"/>
  <c r="BF1933" i="3"/>
  <c r="T1933" i="3"/>
  <c r="R1933" i="3"/>
  <c r="P1933" i="3"/>
  <c r="BI1932" i="3"/>
  <c r="BH1932" i="3"/>
  <c r="BG1932" i="3"/>
  <c r="BF1932" i="3"/>
  <c r="T1932" i="3"/>
  <c r="R1932" i="3"/>
  <c r="P1932" i="3"/>
  <c r="BI1931" i="3"/>
  <c r="BH1931" i="3"/>
  <c r="BG1931" i="3"/>
  <c r="BF1931" i="3"/>
  <c r="T1931" i="3"/>
  <c r="R1931" i="3"/>
  <c r="P1931" i="3"/>
  <c r="BI1928" i="3"/>
  <c r="BH1928" i="3"/>
  <c r="BG1928" i="3"/>
  <c r="BF1928" i="3"/>
  <c r="T1928" i="3"/>
  <c r="R1928" i="3"/>
  <c r="P1928" i="3"/>
  <c r="BI1925" i="3"/>
  <c r="BH1925" i="3"/>
  <c r="BG1925" i="3"/>
  <c r="BF1925" i="3"/>
  <c r="T1925" i="3"/>
  <c r="R1925" i="3"/>
  <c r="P1925" i="3"/>
  <c r="BI1920" i="3"/>
  <c r="BH1920" i="3"/>
  <c r="BG1920" i="3"/>
  <c r="BF1920" i="3"/>
  <c r="T1920" i="3"/>
  <c r="R1920" i="3"/>
  <c r="P1920" i="3"/>
  <c r="BI1915" i="3"/>
  <c r="BH1915" i="3"/>
  <c r="BG1915" i="3"/>
  <c r="BF1915" i="3"/>
  <c r="T1915" i="3"/>
  <c r="R1915" i="3"/>
  <c r="P1915" i="3"/>
  <c r="BI1914" i="3"/>
  <c r="BH1914" i="3"/>
  <c r="BG1914" i="3"/>
  <c r="BF1914" i="3"/>
  <c r="T1914" i="3"/>
  <c r="R1914" i="3"/>
  <c r="P1914" i="3"/>
  <c r="BI1908" i="3"/>
  <c r="BH1908" i="3"/>
  <c r="BG1908" i="3"/>
  <c r="BF1908" i="3"/>
  <c r="T1908" i="3"/>
  <c r="R1908" i="3"/>
  <c r="P1908" i="3"/>
  <c r="BI1907" i="3"/>
  <c r="BH1907" i="3"/>
  <c r="BG1907" i="3"/>
  <c r="BF1907" i="3"/>
  <c r="T1907" i="3"/>
  <c r="R1907" i="3"/>
  <c r="P1907" i="3"/>
  <c r="BI1906" i="3"/>
  <c r="BH1906" i="3"/>
  <c r="BG1906" i="3"/>
  <c r="BF1906" i="3"/>
  <c r="T1906" i="3"/>
  <c r="R1906" i="3"/>
  <c r="P1906" i="3"/>
  <c r="BI1905" i="3"/>
  <c r="BH1905" i="3"/>
  <c r="BG1905" i="3"/>
  <c r="BF1905" i="3"/>
  <c r="T1905" i="3"/>
  <c r="R1905" i="3"/>
  <c r="P1905" i="3"/>
  <c r="BI1904" i="3"/>
  <c r="BH1904" i="3"/>
  <c r="BG1904" i="3"/>
  <c r="BF1904" i="3"/>
  <c r="T1904" i="3"/>
  <c r="R1904" i="3"/>
  <c r="P1904" i="3"/>
  <c r="BI1903" i="3"/>
  <c r="BH1903" i="3"/>
  <c r="BG1903" i="3"/>
  <c r="BF1903" i="3"/>
  <c r="T1903" i="3"/>
  <c r="R1903" i="3"/>
  <c r="P1903" i="3"/>
  <c r="BI1902" i="3"/>
  <c r="BH1902" i="3"/>
  <c r="BG1902" i="3"/>
  <c r="BF1902" i="3"/>
  <c r="T1902" i="3"/>
  <c r="R1902" i="3"/>
  <c r="P1902" i="3"/>
  <c r="BI1901" i="3"/>
  <c r="BH1901" i="3"/>
  <c r="BG1901" i="3"/>
  <c r="BF1901" i="3"/>
  <c r="T1901" i="3"/>
  <c r="R1901" i="3"/>
  <c r="P1901" i="3"/>
  <c r="BI1900" i="3"/>
  <c r="BH1900" i="3"/>
  <c r="BG1900" i="3"/>
  <c r="BF1900" i="3"/>
  <c r="T1900" i="3"/>
  <c r="R1900" i="3"/>
  <c r="P1900" i="3"/>
  <c r="BI1899" i="3"/>
  <c r="BH1899" i="3"/>
  <c r="BG1899" i="3"/>
  <c r="BF1899" i="3"/>
  <c r="T1899" i="3"/>
  <c r="R1899" i="3"/>
  <c r="P1899" i="3"/>
  <c r="BI1898" i="3"/>
  <c r="BH1898" i="3"/>
  <c r="BG1898" i="3"/>
  <c r="BF1898" i="3"/>
  <c r="T1898" i="3"/>
  <c r="R1898" i="3"/>
  <c r="P1898" i="3"/>
  <c r="BI1893" i="3"/>
  <c r="BH1893" i="3"/>
  <c r="BG1893" i="3"/>
  <c r="BF1893" i="3"/>
  <c r="T1893" i="3"/>
  <c r="R1893" i="3"/>
  <c r="P1893" i="3"/>
  <c r="BI1892" i="3"/>
  <c r="BH1892" i="3"/>
  <c r="BG1892" i="3"/>
  <c r="BF1892" i="3"/>
  <c r="T1892" i="3"/>
  <c r="R1892" i="3"/>
  <c r="P1892" i="3"/>
  <c r="BI1891" i="3"/>
  <c r="BH1891" i="3"/>
  <c r="BG1891" i="3"/>
  <c r="BF1891" i="3"/>
  <c r="T1891" i="3"/>
  <c r="R1891" i="3"/>
  <c r="P1891" i="3"/>
  <c r="BI1890" i="3"/>
  <c r="BH1890" i="3"/>
  <c r="BG1890" i="3"/>
  <c r="BF1890" i="3"/>
  <c r="T1890" i="3"/>
  <c r="R1890" i="3"/>
  <c r="P1890" i="3"/>
  <c r="BI1889" i="3"/>
  <c r="BH1889" i="3"/>
  <c r="BG1889" i="3"/>
  <c r="BF1889" i="3"/>
  <c r="T1889" i="3"/>
  <c r="R1889" i="3"/>
  <c r="P1889" i="3"/>
  <c r="BI1888" i="3"/>
  <c r="BH1888" i="3"/>
  <c r="BG1888" i="3"/>
  <c r="BF1888" i="3"/>
  <c r="T1888" i="3"/>
  <c r="R1888" i="3"/>
  <c r="P1888" i="3"/>
  <c r="BI1887" i="3"/>
  <c r="BH1887" i="3"/>
  <c r="BG1887" i="3"/>
  <c r="BF1887" i="3"/>
  <c r="T1887" i="3"/>
  <c r="R1887" i="3"/>
  <c r="P1887" i="3"/>
  <c r="BI1886" i="3"/>
  <c r="BH1886" i="3"/>
  <c r="BG1886" i="3"/>
  <c r="BF1886" i="3"/>
  <c r="T1886" i="3"/>
  <c r="R1886" i="3"/>
  <c r="P1886" i="3"/>
  <c r="BI1885" i="3"/>
  <c r="BH1885" i="3"/>
  <c r="BG1885" i="3"/>
  <c r="BF1885" i="3"/>
  <c r="T1885" i="3"/>
  <c r="R1885" i="3"/>
  <c r="P1885" i="3"/>
  <c r="BI1884" i="3"/>
  <c r="BH1884" i="3"/>
  <c r="BG1884" i="3"/>
  <c r="BF1884" i="3"/>
  <c r="T1884" i="3"/>
  <c r="R1884" i="3"/>
  <c r="P1884" i="3"/>
  <c r="BI1883" i="3"/>
  <c r="BH1883" i="3"/>
  <c r="BG1883" i="3"/>
  <c r="BF1883" i="3"/>
  <c r="T1883" i="3"/>
  <c r="R1883" i="3"/>
  <c r="P1883" i="3"/>
  <c r="BI1882" i="3"/>
  <c r="BH1882" i="3"/>
  <c r="BG1882" i="3"/>
  <c r="BF1882" i="3"/>
  <c r="T1882" i="3"/>
  <c r="R1882" i="3"/>
  <c r="P1882" i="3"/>
  <c r="BI1881" i="3"/>
  <c r="BH1881" i="3"/>
  <c r="BG1881" i="3"/>
  <c r="BF1881" i="3"/>
  <c r="T1881" i="3"/>
  <c r="R1881" i="3"/>
  <c r="P1881" i="3"/>
  <c r="BI1880" i="3"/>
  <c r="BH1880" i="3"/>
  <c r="BG1880" i="3"/>
  <c r="BF1880" i="3"/>
  <c r="T1880" i="3"/>
  <c r="R1880" i="3"/>
  <c r="P1880" i="3"/>
  <c r="BI1879" i="3"/>
  <c r="BH1879" i="3"/>
  <c r="BG1879" i="3"/>
  <c r="BF1879" i="3"/>
  <c r="T1879" i="3"/>
  <c r="R1879" i="3"/>
  <c r="P1879" i="3"/>
  <c r="BI1878" i="3"/>
  <c r="BH1878" i="3"/>
  <c r="BG1878" i="3"/>
  <c r="BF1878" i="3"/>
  <c r="T1878" i="3"/>
  <c r="R1878" i="3"/>
  <c r="P1878" i="3"/>
  <c r="BI1877" i="3"/>
  <c r="BH1877" i="3"/>
  <c r="BG1877" i="3"/>
  <c r="BF1877" i="3"/>
  <c r="T1877" i="3"/>
  <c r="R1877" i="3"/>
  <c r="P1877" i="3"/>
  <c r="BI1876" i="3"/>
  <c r="BH1876" i="3"/>
  <c r="BG1876" i="3"/>
  <c r="BF1876" i="3"/>
  <c r="T1876" i="3"/>
  <c r="R1876" i="3"/>
  <c r="P1876" i="3"/>
  <c r="BI1875" i="3"/>
  <c r="BH1875" i="3"/>
  <c r="BG1875" i="3"/>
  <c r="BF1875" i="3"/>
  <c r="T1875" i="3"/>
  <c r="R1875" i="3"/>
  <c r="P1875" i="3"/>
  <c r="BI1874" i="3"/>
  <c r="BH1874" i="3"/>
  <c r="BG1874" i="3"/>
  <c r="BF1874" i="3"/>
  <c r="T1874" i="3"/>
  <c r="R1874" i="3"/>
  <c r="P1874" i="3"/>
  <c r="BI1873" i="3"/>
  <c r="BH1873" i="3"/>
  <c r="BG1873" i="3"/>
  <c r="BF1873" i="3"/>
  <c r="T1873" i="3"/>
  <c r="R1873" i="3"/>
  <c r="P1873" i="3"/>
  <c r="BI1872" i="3"/>
  <c r="BH1872" i="3"/>
  <c r="BG1872" i="3"/>
  <c r="BF1872" i="3"/>
  <c r="T1872" i="3"/>
  <c r="R1872" i="3"/>
  <c r="P1872" i="3"/>
  <c r="BI1867" i="3"/>
  <c r="BH1867" i="3"/>
  <c r="BG1867" i="3"/>
  <c r="BF1867" i="3"/>
  <c r="T1867" i="3"/>
  <c r="R1867" i="3"/>
  <c r="P1867" i="3"/>
  <c r="BI1866" i="3"/>
  <c r="BH1866" i="3"/>
  <c r="BG1866" i="3"/>
  <c r="BF1866" i="3"/>
  <c r="T1866" i="3"/>
  <c r="R1866" i="3"/>
  <c r="P1866" i="3"/>
  <c r="BI1863" i="3"/>
  <c r="BH1863" i="3"/>
  <c r="BG1863" i="3"/>
  <c r="BF1863" i="3"/>
  <c r="T1863" i="3"/>
  <c r="R1863" i="3"/>
  <c r="P1863" i="3"/>
  <c r="BI1862" i="3"/>
  <c r="BH1862" i="3"/>
  <c r="BG1862" i="3"/>
  <c r="BF1862" i="3"/>
  <c r="T1862" i="3"/>
  <c r="R1862" i="3"/>
  <c r="P1862" i="3"/>
  <c r="BI1857" i="3"/>
  <c r="BH1857" i="3"/>
  <c r="BG1857" i="3"/>
  <c r="BF1857" i="3"/>
  <c r="T1857" i="3"/>
  <c r="R1857" i="3"/>
  <c r="P1857" i="3"/>
  <c r="BI1856" i="3"/>
  <c r="BH1856" i="3"/>
  <c r="BG1856" i="3"/>
  <c r="BF1856" i="3"/>
  <c r="T1856" i="3"/>
  <c r="R1856" i="3"/>
  <c r="P1856" i="3"/>
  <c r="BI1847" i="3"/>
  <c r="BH1847" i="3"/>
  <c r="BG1847" i="3"/>
  <c r="BF1847" i="3"/>
  <c r="T1847" i="3"/>
  <c r="R1847" i="3"/>
  <c r="P1847" i="3"/>
  <c r="BI1830" i="3"/>
  <c r="BH1830" i="3"/>
  <c r="BG1830" i="3"/>
  <c r="BF1830" i="3"/>
  <c r="T1830" i="3"/>
  <c r="R1830" i="3"/>
  <c r="P1830" i="3"/>
  <c r="BI1828" i="3"/>
  <c r="BH1828" i="3"/>
  <c r="BG1828" i="3"/>
  <c r="BF1828" i="3"/>
  <c r="T1828" i="3"/>
  <c r="R1828" i="3"/>
  <c r="P1828" i="3"/>
  <c r="BI1827" i="3"/>
  <c r="BH1827" i="3"/>
  <c r="BG1827" i="3"/>
  <c r="BF1827" i="3"/>
  <c r="T1827" i="3"/>
  <c r="R1827" i="3"/>
  <c r="P1827" i="3"/>
  <c r="BI1826" i="3"/>
  <c r="BH1826" i="3"/>
  <c r="BG1826" i="3"/>
  <c r="BF1826" i="3"/>
  <c r="T1826" i="3"/>
  <c r="R1826" i="3"/>
  <c r="P1826" i="3"/>
  <c r="BI1825" i="3"/>
  <c r="BH1825" i="3"/>
  <c r="BG1825" i="3"/>
  <c r="BF1825" i="3"/>
  <c r="T1825" i="3"/>
  <c r="R1825" i="3"/>
  <c r="P1825" i="3"/>
  <c r="BI1818" i="3"/>
  <c r="BH1818" i="3"/>
  <c r="BG1818" i="3"/>
  <c r="BF1818" i="3"/>
  <c r="T1818" i="3"/>
  <c r="R1818" i="3"/>
  <c r="P1818" i="3"/>
  <c r="BI1817" i="3"/>
  <c r="BH1817" i="3"/>
  <c r="BG1817" i="3"/>
  <c r="BF1817" i="3"/>
  <c r="T1817" i="3"/>
  <c r="R1817" i="3"/>
  <c r="P1817" i="3"/>
  <c r="BI1816" i="3"/>
  <c r="BH1816" i="3"/>
  <c r="BG1816" i="3"/>
  <c r="BF1816" i="3"/>
  <c r="T1816" i="3"/>
  <c r="R1816" i="3"/>
  <c r="P1816" i="3"/>
  <c r="BI1815" i="3"/>
  <c r="BH1815" i="3"/>
  <c r="BG1815" i="3"/>
  <c r="BF1815" i="3"/>
  <c r="T1815" i="3"/>
  <c r="R1815" i="3"/>
  <c r="P1815" i="3"/>
  <c r="BI1814" i="3"/>
  <c r="BH1814" i="3"/>
  <c r="BG1814" i="3"/>
  <c r="BF1814" i="3"/>
  <c r="T1814" i="3"/>
  <c r="R1814" i="3"/>
  <c r="P1814" i="3"/>
  <c r="BI1813" i="3"/>
  <c r="BH1813" i="3"/>
  <c r="BG1813" i="3"/>
  <c r="BF1813" i="3"/>
  <c r="T1813" i="3"/>
  <c r="R1813" i="3"/>
  <c r="P1813" i="3"/>
  <c r="BI1812" i="3"/>
  <c r="BH1812" i="3"/>
  <c r="BG1812" i="3"/>
  <c r="BF1812" i="3"/>
  <c r="T1812" i="3"/>
  <c r="R1812" i="3"/>
  <c r="P1812" i="3"/>
  <c r="BI1811" i="3"/>
  <c r="BH1811" i="3"/>
  <c r="BG1811" i="3"/>
  <c r="BF1811" i="3"/>
  <c r="T1811" i="3"/>
  <c r="R1811" i="3"/>
  <c r="P1811" i="3"/>
  <c r="BI1810" i="3"/>
  <c r="BH1810" i="3"/>
  <c r="BG1810" i="3"/>
  <c r="BF1810" i="3"/>
  <c r="T1810" i="3"/>
  <c r="R1810" i="3"/>
  <c r="P1810" i="3"/>
  <c r="BI1809" i="3"/>
  <c r="BH1809" i="3"/>
  <c r="BG1809" i="3"/>
  <c r="BF1809" i="3"/>
  <c r="T1809" i="3"/>
  <c r="R1809" i="3"/>
  <c r="P1809" i="3"/>
  <c r="BI1804" i="3"/>
  <c r="BH1804" i="3"/>
  <c r="BG1804" i="3"/>
  <c r="BF1804" i="3"/>
  <c r="T1804" i="3"/>
  <c r="R1804" i="3"/>
  <c r="P1804" i="3"/>
  <c r="BI1803" i="3"/>
  <c r="BH1803" i="3"/>
  <c r="BG1803" i="3"/>
  <c r="BF1803" i="3"/>
  <c r="T1803" i="3"/>
  <c r="R1803" i="3"/>
  <c r="P1803" i="3"/>
  <c r="BI1798" i="3"/>
  <c r="BH1798" i="3"/>
  <c r="BG1798" i="3"/>
  <c r="BF1798" i="3"/>
  <c r="T1798" i="3"/>
  <c r="R1798" i="3"/>
  <c r="P1798" i="3"/>
  <c r="BI1784" i="3"/>
  <c r="BH1784" i="3"/>
  <c r="BG1784" i="3"/>
  <c r="BF1784" i="3"/>
  <c r="T1784" i="3"/>
  <c r="R1784" i="3"/>
  <c r="P1784" i="3"/>
  <c r="BI1769" i="3"/>
  <c r="BH1769" i="3"/>
  <c r="BG1769" i="3"/>
  <c r="BF1769" i="3"/>
  <c r="T1769" i="3"/>
  <c r="R1769" i="3"/>
  <c r="P1769" i="3"/>
  <c r="BI1764" i="3"/>
  <c r="BH1764" i="3"/>
  <c r="BG1764" i="3"/>
  <c r="BF1764" i="3"/>
  <c r="T1764" i="3"/>
  <c r="R1764" i="3"/>
  <c r="P1764" i="3"/>
  <c r="BI1763" i="3"/>
  <c r="BH1763" i="3"/>
  <c r="BG1763" i="3"/>
  <c r="BF1763" i="3"/>
  <c r="T1763" i="3"/>
  <c r="R1763" i="3"/>
  <c r="P1763" i="3"/>
  <c r="BI1756" i="3"/>
  <c r="BH1756" i="3"/>
  <c r="BG1756" i="3"/>
  <c r="BF1756" i="3"/>
  <c r="T1756" i="3"/>
  <c r="R1756" i="3"/>
  <c r="P1756" i="3"/>
  <c r="BI1751" i="3"/>
  <c r="BH1751" i="3"/>
  <c r="BG1751" i="3"/>
  <c r="BF1751" i="3"/>
  <c r="T1751" i="3"/>
  <c r="R1751" i="3"/>
  <c r="P1751" i="3"/>
  <c r="BI1750" i="3"/>
  <c r="BH1750" i="3"/>
  <c r="BG1750" i="3"/>
  <c r="BF1750" i="3"/>
  <c r="T1750" i="3"/>
  <c r="R1750" i="3"/>
  <c r="P1750" i="3"/>
  <c r="BI1743" i="3"/>
  <c r="BH1743" i="3"/>
  <c r="BG1743" i="3"/>
  <c r="BF1743" i="3"/>
  <c r="T1743" i="3"/>
  <c r="R1743" i="3"/>
  <c r="P1743" i="3"/>
  <c r="BI1736" i="3"/>
  <c r="BH1736" i="3"/>
  <c r="BG1736" i="3"/>
  <c r="BF1736" i="3"/>
  <c r="T1736" i="3"/>
  <c r="R1736" i="3"/>
  <c r="P1736" i="3"/>
  <c r="BI1735" i="3"/>
  <c r="BH1735" i="3"/>
  <c r="BG1735" i="3"/>
  <c r="BF1735" i="3"/>
  <c r="T1735" i="3"/>
  <c r="R1735" i="3"/>
  <c r="P1735" i="3"/>
  <c r="BI1734" i="3"/>
  <c r="BH1734" i="3"/>
  <c r="BG1734" i="3"/>
  <c r="BF1734" i="3"/>
  <c r="T1734" i="3"/>
  <c r="R1734" i="3"/>
  <c r="P1734" i="3"/>
  <c r="BI1733" i="3"/>
  <c r="BH1733" i="3"/>
  <c r="BG1733" i="3"/>
  <c r="BF1733" i="3"/>
  <c r="T1733" i="3"/>
  <c r="R1733" i="3"/>
  <c r="P1733" i="3"/>
  <c r="BI1728" i="3"/>
  <c r="BH1728" i="3"/>
  <c r="BG1728" i="3"/>
  <c r="BF1728" i="3"/>
  <c r="T1728" i="3"/>
  <c r="R1728" i="3"/>
  <c r="P1728" i="3"/>
  <c r="BI1727" i="3"/>
  <c r="BH1727" i="3"/>
  <c r="BG1727" i="3"/>
  <c r="BF1727" i="3"/>
  <c r="T1727" i="3"/>
  <c r="R1727" i="3"/>
  <c r="P1727" i="3"/>
  <c r="BI1724" i="3"/>
  <c r="BH1724" i="3"/>
  <c r="BG1724" i="3"/>
  <c r="BF1724" i="3"/>
  <c r="T1724" i="3"/>
  <c r="R1724" i="3"/>
  <c r="P1724" i="3"/>
  <c r="BI1719" i="3"/>
  <c r="BH1719" i="3"/>
  <c r="BG1719" i="3"/>
  <c r="BF1719" i="3"/>
  <c r="T1719" i="3"/>
  <c r="R1719" i="3"/>
  <c r="P1719" i="3"/>
  <c r="BI1714" i="3"/>
  <c r="BH1714" i="3"/>
  <c r="BG1714" i="3"/>
  <c r="BF1714" i="3"/>
  <c r="T1714" i="3"/>
  <c r="R1714" i="3"/>
  <c r="P1714" i="3"/>
  <c r="BI1707" i="3"/>
  <c r="BH1707" i="3"/>
  <c r="BG1707" i="3"/>
  <c r="BF1707" i="3"/>
  <c r="T1707" i="3"/>
  <c r="R1707" i="3"/>
  <c r="P1707" i="3"/>
  <c r="BI1699" i="3"/>
  <c r="BH1699" i="3"/>
  <c r="BG1699" i="3"/>
  <c r="BF1699" i="3"/>
  <c r="T1699" i="3"/>
  <c r="R1699" i="3"/>
  <c r="P1699" i="3"/>
  <c r="BI1689" i="3"/>
  <c r="BH1689" i="3"/>
  <c r="BG1689" i="3"/>
  <c r="BF1689" i="3"/>
  <c r="T1689" i="3"/>
  <c r="R1689" i="3"/>
  <c r="P1689" i="3"/>
  <c r="BI1681" i="3"/>
  <c r="BH1681" i="3"/>
  <c r="BG1681" i="3"/>
  <c r="BF1681" i="3"/>
  <c r="T1681" i="3"/>
  <c r="R1681" i="3"/>
  <c r="P1681" i="3"/>
  <c r="BI1675" i="3"/>
  <c r="BH1675" i="3"/>
  <c r="BG1675" i="3"/>
  <c r="BF1675" i="3"/>
  <c r="T1675" i="3"/>
  <c r="R1675" i="3"/>
  <c r="P1675" i="3"/>
  <c r="BI1667" i="3"/>
  <c r="BH1667" i="3"/>
  <c r="BG1667" i="3"/>
  <c r="BF1667" i="3"/>
  <c r="T1667" i="3"/>
  <c r="R1667" i="3"/>
  <c r="P1667" i="3"/>
  <c r="BI1658" i="3"/>
  <c r="BH1658" i="3"/>
  <c r="BG1658" i="3"/>
  <c r="BF1658" i="3"/>
  <c r="T1658" i="3"/>
  <c r="R1658" i="3"/>
  <c r="P1658" i="3"/>
  <c r="BI1653" i="3"/>
  <c r="BH1653" i="3"/>
  <c r="BG1653" i="3"/>
  <c r="BF1653" i="3"/>
  <c r="T1653" i="3"/>
  <c r="R1653" i="3"/>
  <c r="P1653" i="3"/>
  <c r="BI1652" i="3"/>
  <c r="BH1652" i="3"/>
  <c r="BG1652" i="3"/>
  <c r="BF1652" i="3"/>
  <c r="T1652" i="3"/>
  <c r="R1652" i="3"/>
  <c r="P1652" i="3"/>
  <c r="BI1651" i="3"/>
  <c r="BH1651" i="3"/>
  <c r="BG1651" i="3"/>
  <c r="BF1651" i="3"/>
  <c r="T1651" i="3"/>
  <c r="R1651" i="3"/>
  <c r="P1651" i="3"/>
  <c r="BI1646" i="3"/>
  <c r="BH1646" i="3"/>
  <c r="BG1646" i="3"/>
  <c r="BF1646" i="3"/>
  <c r="T1646" i="3"/>
  <c r="R1646" i="3"/>
  <c r="P1646" i="3"/>
  <c r="BI1645" i="3"/>
  <c r="BH1645" i="3"/>
  <c r="BG1645" i="3"/>
  <c r="BF1645" i="3"/>
  <c r="T1645" i="3"/>
  <c r="R1645" i="3"/>
  <c r="P1645" i="3"/>
  <c r="BI1639" i="3"/>
  <c r="BH1639" i="3"/>
  <c r="BG1639" i="3"/>
  <c r="BF1639" i="3"/>
  <c r="T1639" i="3"/>
  <c r="R1639" i="3"/>
  <c r="P1639" i="3"/>
  <c r="BI1633" i="3"/>
  <c r="BH1633" i="3"/>
  <c r="BG1633" i="3"/>
  <c r="BF1633" i="3"/>
  <c r="T1633" i="3"/>
  <c r="R1633" i="3"/>
  <c r="P1633" i="3"/>
  <c r="BI1613" i="3"/>
  <c r="BH1613" i="3"/>
  <c r="BG1613" i="3"/>
  <c r="BF1613" i="3"/>
  <c r="T1613" i="3"/>
  <c r="R1613" i="3"/>
  <c r="P1613" i="3"/>
  <c r="BI1610" i="3"/>
  <c r="BH1610" i="3"/>
  <c r="BG1610" i="3"/>
  <c r="BF1610" i="3"/>
  <c r="T1610" i="3"/>
  <c r="R1610" i="3"/>
  <c r="P1610" i="3"/>
  <c r="BI1601" i="3"/>
  <c r="BH1601" i="3"/>
  <c r="BG1601" i="3"/>
  <c r="BF1601" i="3"/>
  <c r="T1601" i="3"/>
  <c r="R1601" i="3"/>
  <c r="P1601" i="3"/>
  <c r="BI1600" i="3"/>
  <c r="BH1600" i="3"/>
  <c r="BG1600" i="3"/>
  <c r="BF1600" i="3"/>
  <c r="T1600" i="3"/>
  <c r="R1600" i="3"/>
  <c r="P1600" i="3"/>
  <c r="BI1590" i="3"/>
  <c r="BH1590" i="3"/>
  <c r="BG1590" i="3"/>
  <c r="BF1590" i="3"/>
  <c r="T1590" i="3"/>
  <c r="R1590" i="3"/>
  <c r="P1590" i="3"/>
  <c r="BI1582" i="3"/>
  <c r="BH1582" i="3"/>
  <c r="BG1582" i="3"/>
  <c r="BF1582" i="3"/>
  <c r="T1582" i="3"/>
  <c r="R1582" i="3"/>
  <c r="P1582" i="3"/>
  <c r="BI1579" i="3"/>
  <c r="BH1579" i="3"/>
  <c r="BG1579" i="3"/>
  <c r="BF1579" i="3"/>
  <c r="T1579" i="3"/>
  <c r="R1579" i="3"/>
  <c r="P1579" i="3"/>
  <c r="BI1566" i="3"/>
  <c r="BH1566" i="3"/>
  <c r="BG1566" i="3"/>
  <c r="BF1566" i="3"/>
  <c r="T1566" i="3"/>
  <c r="R1566" i="3"/>
  <c r="P1566" i="3"/>
  <c r="BI1565" i="3"/>
  <c r="BH1565" i="3"/>
  <c r="BG1565" i="3"/>
  <c r="BF1565" i="3"/>
  <c r="T1565" i="3"/>
  <c r="R1565" i="3"/>
  <c r="P1565" i="3"/>
  <c r="BI1558" i="3"/>
  <c r="BH1558" i="3"/>
  <c r="BG1558" i="3"/>
  <c r="BF1558" i="3"/>
  <c r="T1558" i="3"/>
  <c r="R1558" i="3"/>
  <c r="P1558" i="3"/>
  <c r="BI1553" i="3"/>
  <c r="BH1553" i="3"/>
  <c r="BG1553" i="3"/>
  <c r="BF1553" i="3"/>
  <c r="T1553" i="3"/>
  <c r="R1553" i="3"/>
  <c r="P1553" i="3"/>
  <c r="BI1545" i="3"/>
  <c r="BH1545" i="3"/>
  <c r="BG1545" i="3"/>
  <c r="BF1545" i="3"/>
  <c r="T1545" i="3"/>
  <c r="R1545" i="3"/>
  <c r="P1545" i="3"/>
  <c r="BI1537" i="3"/>
  <c r="BH1537" i="3"/>
  <c r="BG1537" i="3"/>
  <c r="BF1537" i="3"/>
  <c r="T1537" i="3"/>
  <c r="R1537" i="3"/>
  <c r="P1537" i="3"/>
  <c r="BI1529" i="3"/>
  <c r="BH1529" i="3"/>
  <c r="BG1529" i="3"/>
  <c r="BF1529" i="3"/>
  <c r="T1529" i="3"/>
  <c r="R1529" i="3"/>
  <c r="P1529" i="3"/>
  <c r="BI1521" i="3"/>
  <c r="BH1521" i="3"/>
  <c r="BG1521" i="3"/>
  <c r="BF1521" i="3"/>
  <c r="T1521" i="3"/>
  <c r="R1521" i="3"/>
  <c r="P1521" i="3"/>
  <c r="BI1514" i="3"/>
  <c r="BH1514" i="3"/>
  <c r="BG1514" i="3"/>
  <c r="BF1514" i="3"/>
  <c r="T1514" i="3"/>
  <c r="R1514" i="3"/>
  <c r="P1514" i="3"/>
  <c r="BI1506" i="3"/>
  <c r="BH1506" i="3"/>
  <c r="BG1506" i="3"/>
  <c r="BF1506" i="3"/>
  <c r="T1506" i="3"/>
  <c r="R1506" i="3"/>
  <c r="P1506" i="3"/>
  <c r="BI1498" i="3"/>
  <c r="BH1498" i="3"/>
  <c r="BG1498" i="3"/>
  <c r="BF1498" i="3"/>
  <c r="T1498" i="3"/>
  <c r="R1498" i="3"/>
  <c r="P1498" i="3"/>
  <c r="BI1488" i="3"/>
  <c r="BH1488" i="3"/>
  <c r="BG1488" i="3"/>
  <c r="BF1488" i="3"/>
  <c r="T1488" i="3"/>
  <c r="R1488" i="3"/>
  <c r="P1488" i="3"/>
  <c r="BI1481" i="3"/>
  <c r="BH1481" i="3"/>
  <c r="BG1481" i="3"/>
  <c r="BF1481" i="3"/>
  <c r="T1481" i="3"/>
  <c r="R1481" i="3"/>
  <c r="P1481" i="3"/>
  <c r="BI1473" i="3"/>
  <c r="BH1473" i="3"/>
  <c r="BG1473" i="3"/>
  <c r="BF1473" i="3"/>
  <c r="T1473" i="3"/>
  <c r="R1473" i="3"/>
  <c r="P1473" i="3"/>
  <c r="BI1472" i="3"/>
  <c r="BH1472" i="3"/>
  <c r="BG1472" i="3"/>
  <c r="BF1472" i="3"/>
  <c r="T1472" i="3"/>
  <c r="R1472" i="3"/>
  <c r="P1472" i="3"/>
  <c r="BI1464" i="3"/>
  <c r="BH1464" i="3"/>
  <c r="BG1464" i="3"/>
  <c r="BF1464" i="3"/>
  <c r="T1464" i="3"/>
  <c r="R1464" i="3"/>
  <c r="P1464" i="3"/>
  <c r="BI1453" i="3"/>
  <c r="BH1453" i="3"/>
  <c r="BG1453" i="3"/>
  <c r="BF1453" i="3"/>
  <c r="T1453" i="3"/>
  <c r="R1453" i="3"/>
  <c r="P1453" i="3"/>
  <c r="BI1445" i="3"/>
  <c r="BH1445" i="3"/>
  <c r="BG1445" i="3"/>
  <c r="BF1445" i="3"/>
  <c r="T1445" i="3"/>
  <c r="R1445" i="3"/>
  <c r="P1445" i="3"/>
  <c r="BI1440" i="3"/>
  <c r="BH1440" i="3"/>
  <c r="BG1440" i="3"/>
  <c r="BF1440" i="3"/>
  <c r="T1440" i="3"/>
  <c r="R1440" i="3"/>
  <c r="P1440" i="3"/>
  <c r="BI1439" i="3"/>
  <c r="BH1439" i="3"/>
  <c r="BG1439" i="3"/>
  <c r="BF1439" i="3"/>
  <c r="T1439" i="3"/>
  <c r="R1439" i="3"/>
  <c r="P1439" i="3"/>
  <c r="BI1426" i="3"/>
  <c r="BH1426" i="3"/>
  <c r="BG1426" i="3"/>
  <c r="BF1426" i="3"/>
  <c r="T1426" i="3"/>
  <c r="R1426" i="3"/>
  <c r="P1426" i="3"/>
  <c r="BI1425" i="3"/>
  <c r="BH1425" i="3"/>
  <c r="BG1425" i="3"/>
  <c r="BF1425" i="3"/>
  <c r="T1425" i="3"/>
  <c r="R1425" i="3"/>
  <c r="P1425" i="3"/>
  <c r="BI1417" i="3"/>
  <c r="BH1417" i="3"/>
  <c r="BG1417" i="3"/>
  <c r="BF1417" i="3"/>
  <c r="T1417" i="3"/>
  <c r="R1417" i="3"/>
  <c r="P1417" i="3"/>
  <c r="BI1407" i="3"/>
  <c r="BH1407" i="3"/>
  <c r="BG1407" i="3"/>
  <c r="BF1407" i="3"/>
  <c r="T1407" i="3"/>
  <c r="R1407" i="3"/>
  <c r="P1407" i="3"/>
  <c r="BI1389" i="3"/>
  <c r="BH1389" i="3"/>
  <c r="BG1389" i="3"/>
  <c r="BF1389" i="3"/>
  <c r="T1389" i="3"/>
  <c r="R1389" i="3"/>
  <c r="P1389" i="3"/>
  <c r="BI1388" i="3"/>
  <c r="BH1388" i="3"/>
  <c r="BG1388" i="3"/>
  <c r="BF1388" i="3"/>
  <c r="T1388" i="3"/>
  <c r="R1388" i="3"/>
  <c r="P1388" i="3"/>
  <c r="BI1383" i="3"/>
  <c r="BH1383" i="3"/>
  <c r="BG1383" i="3"/>
  <c r="BF1383" i="3"/>
  <c r="T1383" i="3"/>
  <c r="R1383" i="3"/>
  <c r="P1383" i="3"/>
  <c r="BI1382" i="3"/>
  <c r="BH1382" i="3"/>
  <c r="BG1382" i="3"/>
  <c r="BF1382" i="3"/>
  <c r="T1382" i="3"/>
  <c r="R1382" i="3"/>
  <c r="P1382" i="3"/>
  <c r="BI1376" i="3"/>
  <c r="BH1376" i="3"/>
  <c r="BG1376" i="3"/>
  <c r="BF1376" i="3"/>
  <c r="T1376" i="3"/>
  <c r="R1376" i="3"/>
  <c r="P1376" i="3"/>
  <c r="BI1364" i="3"/>
  <c r="BH1364" i="3"/>
  <c r="BG1364" i="3"/>
  <c r="BF1364" i="3"/>
  <c r="T1364" i="3"/>
  <c r="R1364" i="3"/>
  <c r="P1364" i="3"/>
  <c r="BI1363" i="3"/>
  <c r="BH1363" i="3"/>
  <c r="BG1363" i="3"/>
  <c r="BF1363" i="3"/>
  <c r="T1363" i="3"/>
  <c r="R1363" i="3"/>
  <c r="P1363" i="3"/>
  <c r="BI1355" i="3"/>
  <c r="BH1355" i="3"/>
  <c r="BG1355" i="3"/>
  <c r="BF1355" i="3"/>
  <c r="T1355" i="3"/>
  <c r="R1355" i="3"/>
  <c r="P1355" i="3"/>
  <c r="BI1350" i="3"/>
  <c r="BH1350" i="3"/>
  <c r="BG1350" i="3"/>
  <c r="BF1350" i="3"/>
  <c r="T1350" i="3"/>
  <c r="R1350" i="3"/>
  <c r="P1350" i="3"/>
  <c r="BI1349" i="3"/>
  <c r="BH1349" i="3"/>
  <c r="BG1349" i="3"/>
  <c r="BF1349" i="3"/>
  <c r="T1349" i="3"/>
  <c r="R1349" i="3"/>
  <c r="P1349" i="3"/>
  <c r="BI1348" i="3"/>
  <c r="BH1348" i="3"/>
  <c r="BG1348" i="3"/>
  <c r="BF1348" i="3"/>
  <c r="T1348" i="3"/>
  <c r="R1348" i="3"/>
  <c r="P1348" i="3"/>
  <c r="BI1347" i="3"/>
  <c r="BH1347" i="3"/>
  <c r="BG1347" i="3"/>
  <c r="BF1347" i="3"/>
  <c r="T1347" i="3"/>
  <c r="R1347" i="3"/>
  <c r="P1347" i="3"/>
  <c r="BI1346" i="3"/>
  <c r="BH1346" i="3"/>
  <c r="BG1346" i="3"/>
  <c r="BF1346" i="3"/>
  <c r="T1346" i="3"/>
  <c r="R1346" i="3"/>
  <c r="P1346" i="3"/>
  <c r="BI1345" i="3"/>
  <c r="BH1345" i="3"/>
  <c r="BG1345" i="3"/>
  <c r="BF1345" i="3"/>
  <c r="T1345" i="3"/>
  <c r="R1345" i="3"/>
  <c r="P1345" i="3"/>
  <c r="BI1344" i="3"/>
  <c r="BH1344" i="3"/>
  <c r="BG1344" i="3"/>
  <c r="BF1344" i="3"/>
  <c r="T1344" i="3"/>
  <c r="R1344" i="3"/>
  <c r="P1344" i="3"/>
  <c r="BI1343" i="3"/>
  <c r="BH1343" i="3"/>
  <c r="BG1343" i="3"/>
  <c r="BF1343" i="3"/>
  <c r="T1343" i="3"/>
  <c r="R1343" i="3"/>
  <c r="P1343" i="3"/>
  <c r="BI1342" i="3"/>
  <c r="BH1342" i="3"/>
  <c r="BG1342" i="3"/>
  <c r="BF1342" i="3"/>
  <c r="T1342" i="3"/>
  <c r="R1342" i="3"/>
  <c r="P1342" i="3"/>
  <c r="BI1341" i="3"/>
  <c r="BH1341" i="3"/>
  <c r="BG1341" i="3"/>
  <c r="BF1341" i="3"/>
  <c r="T1341" i="3"/>
  <c r="R1341" i="3"/>
  <c r="P1341" i="3"/>
  <c r="BI1340" i="3"/>
  <c r="BH1340" i="3"/>
  <c r="BG1340" i="3"/>
  <c r="BF1340" i="3"/>
  <c r="T1340" i="3"/>
  <c r="R1340" i="3"/>
  <c r="P1340" i="3"/>
  <c r="BI1339" i="3"/>
  <c r="BH1339" i="3"/>
  <c r="BG1339" i="3"/>
  <c r="BF1339" i="3"/>
  <c r="T1339" i="3"/>
  <c r="R1339" i="3"/>
  <c r="P1339" i="3"/>
  <c r="BI1334" i="3"/>
  <c r="BH1334" i="3"/>
  <c r="BG1334" i="3"/>
  <c r="BF1334" i="3"/>
  <c r="T1334" i="3"/>
  <c r="R1334" i="3"/>
  <c r="P1334" i="3"/>
  <c r="BI1333" i="3"/>
  <c r="BH1333" i="3"/>
  <c r="BG1333" i="3"/>
  <c r="BF1333" i="3"/>
  <c r="T1333" i="3"/>
  <c r="R1333" i="3"/>
  <c r="P1333" i="3"/>
  <c r="BI1332" i="3"/>
  <c r="BH1332" i="3"/>
  <c r="BG1332" i="3"/>
  <c r="BF1332" i="3"/>
  <c r="T1332" i="3"/>
  <c r="R1332" i="3"/>
  <c r="P1332" i="3"/>
  <c r="BI1331" i="3"/>
  <c r="BH1331" i="3"/>
  <c r="BG1331" i="3"/>
  <c r="BF1331" i="3"/>
  <c r="T1331" i="3"/>
  <c r="R1331" i="3"/>
  <c r="P1331" i="3"/>
  <c r="BI1330" i="3"/>
  <c r="BH1330" i="3"/>
  <c r="BG1330" i="3"/>
  <c r="BF1330" i="3"/>
  <c r="T1330" i="3"/>
  <c r="R1330" i="3"/>
  <c r="P1330" i="3"/>
  <c r="BI1329" i="3"/>
  <c r="BH1329" i="3"/>
  <c r="BG1329" i="3"/>
  <c r="BF1329" i="3"/>
  <c r="T1329" i="3"/>
  <c r="R1329" i="3"/>
  <c r="P1329" i="3"/>
  <c r="BI1308" i="3"/>
  <c r="BH1308" i="3"/>
  <c r="BG1308" i="3"/>
  <c r="BF1308" i="3"/>
  <c r="T1308" i="3"/>
  <c r="R1308" i="3"/>
  <c r="P1308" i="3"/>
  <c r="BI1306" i="3"/>
  <c r="BH1306" i="3"/>
  <c r="BG1306" i="3"/>
  <c r="BF1306" i="3"/>
  <c r="T1306" i="3"/>
  <c r="R1306" i="3"/>
  <c r="P1306" i="3"/>
  <c r="BI1305" i="3"/>
  <c r="BH1305" i="3"/>
  <c r="BG1305" i="3"/>
  <c r="BF1305" i="3"/>
  <c r="T1305" i="3"/>
  <c r="R1305" i="3"/>
  <c r="P1305" i="3"/>
  <c r="BI1304" i="3"/>
  <c r="BH1304" i="3"/>
  <c r="BG1304" i="3"/>
  <c r="BF1304" i="3"/>
  <c r="T1304" i="3"/>
  <c r="R1304" i="3"/>
  <c r="P1304" i="3"/>
  <c r="BI1303" i="3"/>
  <c r="BH1303" i="3"/>
  <c r="BG1303" i="3"/>
  <c r="BF1303" i="3"/>
  <c r="T1303" i="3"/>
  <c r="R1303" i="3"/>
  <c r="P1303" i="3"/>
  <c r="BI1302" i="3"/>
  <c r="BH1302" i="3"/>
  <c r="BG1302" i="3"/>
  <c r="BF1302" i="3"/>
  <c r="T1302" i="3"/>
  <c r="R1302" i="3"/>
  <c r="P1302" i="3"/>
  <c r="BI1301" i="3"/>
  <c r="BH1301" i="3"/>
  <c r="BG1301" i="3"/>
  <c r="BF1301" i="3"/>
  <c r="T1301" i="3"/>
  <c r="R1301" i="3"/>
  <c r="P1301" i="3"/>
  <c r="BI1300" i="3"/>
  <c r="BH1300" i="3"/>
  <c r="BG1300" i="3"/>
  <c r="BF1300" i="3"/>
  <c r="T1300" i="3"/>
  <c r="R1300" i="3"/>
  <c r="P1300" i="3"/>
  <c r="BI1296" i="3"/>
  <c r="BH1296" i="3"/>
  <c r="BG1296" i="3"/>
  <c r="BF1296" i="3"/>
  <c r="T1296" i="3"/>
  <c r="R1296" i="3"/>
  <c r="P1296" i="3"/>
  <c r="BI1293" i="3"/>
  <c r="BH1293" i="3"/>
  <c r="BG1293" i="3"/>
  <c r="BF1293" i="3"/>
  <c r="T1293" i="3"/>
  <c r="R1293" i="3"/>
  <c r="P1293" i="3"/>
  <c r="BI1292" i="3"/>
  <c r="BH1292" i="3"/>
  <c r="BG1292" i="3"/>
  <c r="BF1292" i="3"/>
  <c r="T1292" i="3"/>
  <c r="R1292" i="3"/>
  <c r="P1292" i="3"/>
  <c r="BI1290" i="3"/>
  <c r="BH1290" i="3"/>
  <c r="BG1290" i="3"/>
  <c r="BF1290" i="3"/>
  <c r="T1290" i="3"/>
  <c r="R1290" i="3"/>
  <c r="P1290" i="3"/>
  <c r="BI1285" i="3"/>
  <c r="BH1285" i="3"/>
  <c r="BG1285" i="3"/>
  <c r="BF1285" i="3"/>
  <c r="T1285" i="3"/>
  <c r="R1285" i="3"/>
  <c r="P1285" i="3"/>
  <c r="BI1272" i="3"/>
  <c r="BH1272" i="3"/>
  <c r="BG1272" i="3"/>
  <c r="BF1272" i="3"/>
  <c r="T1272" i="3"/>
  <c r="R1272" i="3"/>
  <c r="P1272" i="3"/>
  <c r="BI1269" i="3"/>
  <c r="BH1269" i="3"/>
  <c r="BG1269" i="3"/>
  <c r="BF1269" i="3"/>
  <c r="T1269" i="3"/>
  <c r="R1269" i="3"/>
  <c r="P1269" i="3"/>
  <c r="BI1268" i="3"/>
  <c r="BH1268" i="3"/>
  <c r="BG1268" i="3"/>
  <c r="BF1268" i="3"/>
  <c r="T1268" i="3"/>
  <c r="R1268" i="3"/>
  <c r="P1268" i="3"/>
  <c r="BI1264" i="3"/>
  <c r="BH1264" i="3"/>
  <c r="BG1264" i="3"/>
  <c r="BF1264" i="3"/>
  <c r="T1264" i="3"/>
  <c r="R1264" i="3"/>
  <c r="P1264" i="3"/>
  <c r="BI1261" i="3"/>
  <c r="BH1261" i="3"/>
  <c r="BG1261" i="3"/>
  <c r="BF1261" i="3"/>
  <c r="T1261" i="3"/>
  <c r="R1261" i="3"/>
  <c r="P1261" i="3"/>
  <c r="BI1258" i="3"/>
  <c r="BH1258" i="3"/>
  <c r="BG1258" i="3"/>
  <c r="BF1258" i="3"/>
  <c r="T1258" i="3"/>
  <c r="R1258" i="3"/>
  <c r="P1258" i="3"/>
  <c r="BI1255" i="3"/>
  <c r="BH1255" i="3"/>
  <c r="BG1255" i="3"/>
  <c r="BF1255" i="3"/>
  <c r="T1255" i="3"/>
  <c r="R1255" i="3"/>
  <c r="P1255" i="3"/>
  <c r="BI1250" i="3"/>
  <c r="BH1250" i="3"/>
  <c r="BG1250" i="3"/>
  <c r="BF1250" i="3"/>
  <c r="T1250" i="3"/>
  <c r="R1250" i="3"/>
  <c r="P1250" i="3"/>
  <c r="BI1241" i="3"/>
  <c r="BH1241" i="3"/>
  <c r="BG1241" i="3"/>
  <c r="BF1241" i="3"/>
  <c r="T1241" i="3"/>
  <c r="R1241" i="3"/>
  <c r="P1241" i="3"/>
  <c r="BI1240" i="3"/>
  <c r="BH1240" i="3"/>
  <c r="BG1240" i="3"/>
  <c r="BF1240" i="3"/>
  <c r="T1240" i="3"/>
  <c r="R1240" i="3"/>
  <c r="P1240" i="3"/>
  <c r="BI1237" i="3"/>
  <c r="BH1237" i="3"/>
  <c r="BG1237" i="3"/>
  <c r="BF1237" i="3"/>
  <c r="T1237" i="3"/>
  <c r="R1237" i="3"/>
  <c r="P1237" i="3"/>
  <c r="BI1234" i="3"/>
  <c r="BH1234" i="3"/>
  <c r="BG1234" i="3"/>
  <c r="BF1234" i="3"/>
  <c r="T1234" i="3"/>
  <c r="R1234" i="3"/>
  <c r="P1234" i="3"/>
  <c r="BI1231" i="3"/>
  <c r="BH1231" i="3"/>
  <c r="BG1231" i="3"/>
  <c r="BF1231" i="3"/>
  <c r="T1231" i="3"/>
  <c r="R1231" i="3"/>
  <c r="P1231" i="3"/>
  <c r="BI1228" i="3"/>
  <c r="BH1228" i="3"/>
  <c r="BG1228" i="3"/>
  <c r="BF1228" i="3"/>
  <c r="T1228" i="3"/>
  <c r="R1228" i="3"/>
  <c r="P1228" i="3"/>
  <c r="BI1223" i="3"/>
  <c r="BH1223" i="3"/>
  <c r="BG1223" i="3"/>
  <c r="BF1223" i="3"/>
  <c r="T1223" i="3"/>
  <c r="R1223" i="3"/>
  <c r="P1223" i="3"/>
  <c r="BI1219" i="3"/>
  <c r="BH1219" i="3"/>
  <c r="BG1219" i="3"/>
  <c r="BF1219" i="3"/>
  <c r="T1219" i="3"/>
  <c r="R1219" i="3"/>
  <c r="P1219" i="3"/>
  <c r="BI1208" i="3"/>
  <c r="BH1208" i="3"/>
  <c r="BG1208" i="3"/>
  <c r="BF1208" i="3"/>
  <c r="T1208" i="3"/>
  <c r="R1208" i="3"/>
  <c r="P1208" i="3"/>
  <c r="BI1207" i="3"/>
  <c r="BH1207" i="3"/>
  <c r="BG1207" i="3"/>
  <c r="BF1207" i="3"/>
  <c r="T1207" i="3"/>
  <c r="R1207" i="3"/>
  <c r="P1207" i="3"/>
  <c r="BI1204" i="3"/>
  <c r="BH1204" i="3"/>
  <c r="BG1204" i="3"/>
  <c r="BF1204" i="3"/>
  <c r="T1204" i="3"/>
  <c r="R1204" i="3"/>
  <c r="P1204" i="3"/>
  <c r="BI1201" i="3"/>
  <c r="BH1201" i="3"/>
  <c r="BG1201" i="3"/>
  <c r="BF1201" i="3"/>
  <c r="T1201" i="3"/>
  <c r="R1201" i="3"/>
  <c r="P1201" i="3"/>
  <c r="BI1198" i="3"/>
  <c r="BH1198" i="3"/>
  <c r="BG1198" i="3"/>
  <c r="BF1198" i="3"/>
  <c r="T1198" i="3"/>
  <c r="R1198" i="3"/>
  <c r="P1198" i="3"/>
  <c r="BI1197" i="3"/>
  <c r="BH1197" i="3"/>
  <c r="BG1197" i="3"/>
  <c r="BF1197" i="3"/>
  <c r="T1197" i="3"/>
  <c r="R1197" i="3"/>
  <c r="P1197" i="3"/>
  <c r="BI1191" i="3"/>
  <c r="BH1191" i="3"/>
  <c r="BG1191" i="3"/>
  <c r="BF1191" i="3"/>
  <c r="T1191" i="3"/>
  <c r="R1191" i="3"/>
  <c r="P1191" i="3"/>
  <c r="BI1185" i="3"/>
  <c r="BH1185" i="3"/>
  <c r="BG1185" i="3"/>
  <c r="BF1185" i="3"/>
  <c r="T1185" i="3"/>
  <c r="R1185" i="3"/>
  <c r="P1185" i="3"/>
  <c r="BI1182" i="3"/>
  <c r="BH1182" i="3"/>
  <c r="BG1182" i="3"/>
  <c r="BF1182" i="3"/>
  <c r="T1182" i="3"/>
  <c r="R1182" i="3"/>
  <c r="P1182" i="3"/>
  <c r="BI1177" i="3"/>
  <c r="BH1177" i="3"/>
  <c r="BG1177" i="3"/>
  <c r="BF1177" i="3"/>
  <c r="T1177" i="3"/>
  <c r="R1177" i="3"/>
  <c r="P1177" i="3"/>
  <c r="BI1170" i="3"/>
  <c r="BH1170" i="3"/>
  <c r="BG1170" i="3"/>
  <c r="BF1170" i="3"/>
  <c r="T1170" i="3"/>
  <c r="R1170" i="3"/>
  <c r="P1170" i="3"/>
  <c r="BI1162" i="3"/>
  <c r="BH1162" i="3"/>
  <c r="BG1162" i="3"/>
  <c r="BF1162" i="3"/>
  <c r="T1162" i="3"/>
  <c r="R1162" i="3"/>
  <c r="P1162" i="3"/>
  <c r="BI1141" i="3"/>
  <c r="BH1141" i="3"/>
  <c r="BG1141" i="3"/>
  <c r="BF1141" i="3"/>
  <c r="T1141" i="3"/>
  <c r="R1141" i="3"/>
  <c r="P1141" i="3"/>
  <c r="BI1110" i="3"/>
  <c r="BH1110" i="3"/>
  <c r="BG1110" i="3"/>
  <c r="BF1110" i="3"/>
  <c r="T1110" i="3"/>
  <c r="R1110" i="3"/>
  <c r="P1110" i="3"/>
  <c r="BI1099" i="3"/>
  <c r="BH1099" i="3"/>
  <c r="BG1099" i="3"/>
  <c r="BF1099" i="3"/>
  <c r="T1099" i="3"/>
  <c r="R1099" i="3"/>
  <c r="P1099" i="3"/>
  <c r="BI1084" i="3"/>
  <c r="BH1084" i="3"/>
  <c r="BG1084" i="3"/>
  <c r="BF1084" i="3"/>
  <c r="T1084" i="3"/>
  <c r="R1084" i="3"/>
  <c r="P1084" i="3"/>
  <c r="BI1070" i="3"/>
  <c r="BH1070" i="3"/>
  <c r="BG1070" i="3"/>
  <c r="BF1070" i="3"/>
  <c r="T1070" i="3"/>
  <c r="R1070" i="3"/>
  <c r="P1070" i="3"/>
  <c r="BI1051" i="3"/>
  <c r="BH1051" i="3"/>
  <c r="BG1051" i="3"/>
  <c r="BF1051" i="3"/>
  <c r="T1051" i="3"/>
  <c r="R1051" i="3"/>
  <c r="P1051" i="3"/>
  <c r="BI1030" i="3"/>
  <c r="BH1030" i="3"/>
  <c r="BG1030" i="3"/>
  <c r="BF1030" i="3"/>
  <c r="T1030" i="3"/>
  <c r="R1030" i="3"/>
  <c r="P1030" i="3"/>
  <c r="BI1029" i="3"/>
  <c r="BH1029" i="3"/>
  <c r="BG1029" i="3"/>
  <c r="BF1029" i="3"/>
  <c r="T1029" i="3"/>
  <c r="R1029" i="3"/>
  <c r="P1029" i="3"/>
  <c r="BI1028" i="3"/>
  <c r="BH1028" i="3"/>
  <c r="BG1028" i="3"/>
  <c r="BF1028" i="3"/>
  <c r="T1028" i="3"/>
  <c r="R1028" i="3"/>
  <c r="P1028" i="3"/>
  <c r="BI1024" i="3"/>
  <c r="BH1024" i="3"/>
  <c r="BG1024" i="3"/>
  <c r="BF1024" i="3"/>
  <c r="T1024" i="3"/>
  <c r="R1024" i="3"/>
  <c r="P1024" i="3"/>
  <c r="BI1019" i="3"/>
  <c r="BH1019" i="3"/>
  <c r="BG1019" i="3"/>
  <c r="BF1019" i="3"/>
  <c r="T1019" i="3"/>
  <c r="R1019" i="3"/>
  <c r="P1019" i="3"/>
  <c r="BI1018" i="3"/>
  <c r="BH1018" i="3"/>
  <c r="BG1018" i="3"/>
  <c r="BF1018" i="3"/>
  <c r="T1018" i="3"/>
  <c r="R1018" i="3"/>
  <c r="P1018" i="3"/>
  <c r="BI1017" i="3"/>
  <c r="BH1017" i="3"/>
  <c r="BG1017" i="3"/>
  <c r="BF1017" i="3"/>
  <c r="T1017" i="3"/>
  <c r="R1017" i="3"/>
  <c r="P1017" i="3"/>
  <c r="BI1016" i="3"/>
  <c r="BH1016" i="3"/>
  <c r="BG1016" i="3"/>
  <c r="BF1016" i="3"/>
  <c r="T1016" i="3"/>
  <c r="R1016" i="3"/>
  <c r="P1016" i="3"/>
  <c r="BI1015" i="3"/>
  <c r="BH1015" i="3"/>
  <c r="BG1015" i="3"/>
  <c r="BF1015" i="3"/>
  <c r="T1015" i="3"/>
  <c r="R1015" i="3"/>
  <c r="P1015" i="3"/>
  <c r="BI1011" i="3"/>
  <c r="BH1011" i="3"/>
  <c r="BG1011" i="3"/>
  <c r="BF1011" i="3"/>
  <c r="T1011" i="3"/>
  <c r="R1011" i="3"/>
  <c r="P1011" i="3"/>
  <c r="BI1004" i="3"/>
  <c r="BH1004" i="3"/>
  <c r="BG1004" i="3"/>
  <c r="BF1004" i="3"/>
  <c r="T1004" i="3"/>
  <c r="R1004" i="3"/>
  <c r="P1004" i="3"/>
  <c r="BI980" i="3"/>
  <c r="BH980" i="3"/>
  <c r="BG980" i="3"/>
  <c r="BF980" i="3"/>
  <c r="T980" i="3"/>
  <c r="R980" i="3"/>
  <c r="P980" i="3"/>
  <c r="BI979" i="3"/>
  <c r="BH979" i="3"/>
  <c r="BG979" i="3"/>
  <c r="BF979" i="3"/>
  <c r="T979" i="3"/>
  <c r="R979" i="3"/>
  <c r="P979" i="3"/>
  <c r="BI978" i="3"/>
  <c r="BH978" i="3"/>
  <c r="BG978" i="3"/>
  <c r="BF978" i="3"/>
  <c r="T978" i="3"/>
  <c r="R978" i="3"/>
  <c r="P978" i="3"/>
  <c r="BI977" i="3"/>
  <c r="BH977" i="3"/>
  <c r="BG977" i="3"/>
  <c r="BF977" i="3"/>
  <c r="T977" i="3"/>
  <c r="R977" i="3"/>
  <c r="P977" i="3"/>
  <c r="BI968" i="3"/>
  <c r="BH968" i="3"/>
  <c r="BG968" i="3"/>
  <c r="BF968" i="3"/>
  <c r="T968" i="3"/>
  <c r="R968" i="3"/>
  <c r="P968" i="3"/>
  <c r="BI956" i="3"/>
  <c r="BH956" i="3"/>
  <c r="BG956" i="3"/>
  <c r="BF956" i="3"/>
  <c r="T956" i="3"/>
  <c r="R956" i="3"/>
  <c r="P956" i="3"/>
  <c r="BI949" i="3"/>
  <c r="BH949" i="3"/>
  <c r="BG949" i="3"/>
  <c r="BF949" i="3"/>
  <c r="T949" i="3"/>
  <c r="R949" i="3"/>
  <c r="P949" i="3"/>
  <c r="BI924" i="3"/>
  <c r="BH924" i="3"/>
  <c r="BG924" i="3"/>
  <c r="BF924" i="3"/>
  <c r="T924" i="3"/>
  <c r="R924" i="3"/>
  <c r="P924" i="3"/>
  <c r="BI911" i="3"/>
  <c r="BH911" i="3"/>
  <c r="BG911" i="3"/>
  <c r="BF911" i="3"/>
  <c r="T911" i="3"/>
  <c r="R911" i="3"/>
  <c r="P911" i="3"/>
  <c r="BI909" i="3"/>
  <c r="BH909" i="3"/>
  <c r="BG909" i="3"/>
  <c r="BF909" i="3"/>
  <c r="T909" i="3"/>
  <c r="R909" i="3"/>
  <c r="P909" i="3"/>
  <c r="BI908" i="3"/>
  <c r="BH908" i="3"/>
  <c r="BG908" i="3"/>
  <c r="BF908" i="3"/>
  <c r="T908" i="3"/>
  <c r="R908" i="3"/>
  <c r="P908" i="3"/>
  <c r="BI907" i="3"/>
  <c r="BH907" i="3"/>
  <c r="BG907" i="3"/>
  <c r="BF907" i="3"/>
  <c r="T907" i="3"/>
  <c r="R907" i="3"/>
  <c r="P907" i="3"/>
  <c r="BI906" i="3"/>
  <c r="BH906" i="3"/>
  <c r="BG906" i="3"/>
  <c r="BF906" i="3"/>
  <c r="T906" i="3"/>
  <c r="R906" i="3"/>
  <c r="P906" i="3"/>
  <c r="BI905" i="3"/>
  <c r="BH905" i="3"/>
  <c r="BG905" i="3"/>
  <c r="BF905" i="3"/>
  <c r="T905" i="3"/>
  <c r="R905" i="3"/>
  <c r="P905" i="3"/>
  <c r="BI904" i="3"/>
  <c r="BH904" i="3"/>
  <c r="BG904" i="3"/>
  <c r="BF904" i="3"/>
  <c r="T904" i="3"/>
  <c r="R904" i="3"/>
  <c r="P904" i="3"/>
  <c r="BI903" i="3"/>
  <c r="BH903" i="3"/>
  <c r="BG903" i="3"/>
  <c r="BF903" i="3"/>
  <c r="T903" i="3"/>
  <c r="R903" i="3"/>
  <c r="P903" i="3"/>
  <c r="BI896" i="3"/>
  <c r="BH896" i="3"/>
  <c r="BG896" i="3"/>
  <c r="BF896" i="3"/>
  <c r="T896" i="3"/>
  <c r="R896" i="3"/>
  <c r="P896" i="3"/>
  <c r="BI895" i="3"/>
  <c r="BH895" i="3"/>
  <c r="BG895" i="3"/>
  <c r="BF895" i="3"/>
  <c r="T895" i="3"/>
  <c r="R895" i="3"/>
  <c r="P895" i="3"/>
  <c r="BI894" i="3"/>
  <c r="BH894" i="3"/>
  <c r="BG894" i="3"/>
  <c r="BF894" i="3"/>
  <c r="T894" i="3"/>
  <c r="R894" i="3"/>
  <c r="P894" i="3"/>
  <c r="BI886" i="3"/>
  <c r="BH886" i="3"/>
  <c r="BG886" i="3"/>
  <c r="BF886" i="3"/>
  <c r="T886" i="3"/>
  <c r="R886" i="3"/>
  <c r="P886" i="3"/>
  <c r="BI878" i="3"/>
  <c r="BH878" i="3"/>
  <c r="BG878" i="3"/>
  <c r="BF878" i="3"/>
  <c r="T878" i="3"/>
  <c r="R878" i="3"/>
  <c r="P878" i="3"/>
  <c r="BI870" i="3"/>
  <c r="BH870" i="3"/>
  <c r="BG870" i="3"/>
  <c r="BF870" i="3"/>
  <c r="T870" i="3"/>
  <c r="R870" i="3"/>
  <c r="P870" i="3"/>
  <c r="BI869" i="3"/>
  <c r="BH869" i="3"/>
  <c r="BG869" i="3"/>
  <c r="BF869" i="3"/>
  <c r="T869" i="3"/>
  <c r="R869" i="3"/>
  <c r="P869" i="3"/>
  <c r="BI865" i="3"/>
  <c r="BH865" i="3"/>
  <c r="BG865" i="3"/>
  <c r="BF865" i="3"/>
  <c r="T865" i="3"/>
  <c r="R865" i="3"/>
  <c r="P865" i="3"/>
  <c r="BI864" i="3"/>
  <c r="BH864" i="3"/>
  <c r="BG864" i="3"/>
  <c r="BF864" i="3"/>
  <c r="T864" i="3"/>
  <c r="R864" i="3"/>
  <c r="P864" i="3"/>
  <c r="BI842" i="3"/>
  <c r="BH842" i="3"/>
  <c r="BG842" i="3"/>
  <c r="BF842" i="3"/>
  <c r="T842" i="3"/>
  <c r="R842" i="3"/>
  <c r="P842" i="3"/>
  <c r="BI838" i="3"/>
  <c r="BH838" i="3"/>
  <c r="BG838" i="3"/>
  <c r="BF838" i="3"/>
  <c r="T838" i="3"/>
  <c r="R838" i="3"/>
  <c r="P838" i="3"/>
  <c r="BI834" i="3"/>
  <c r="BH834" i="3"/>
  <c r="BG834" i="3"/>
  <c r="BF834" i="3"/>
  <c r="T834" i="3"/>
  <c r="R834" i="3"/>
  <c r="P834" i="3"/>
  <c r="BI826" i="3"/>
  <c r="BH826" i="3"/>
  <c r="BG826" i="3"/>
  <c r="BF826" i="3"/>
  <c r="T826" i="3"/>
  <c r="R826" i="3"/>
  <c r="P826" i="3"/>
  <c r="BI825" i="3"/>
  <c r="BH825" i="3"/>
  <c r="BG825" i="3"/>
  <c r="BF825" i="3"/>
  <c r="T825" i="3"/>
  <c r="R825" i="3"/>
  <c r="P825" i="3"/>
  <c r="BI818" i="3"/>
  <c r="BH818" i="3"/>
  <c r="BG818" i="3"/>
  <c r="BF818" i="3"/>
  <c r="T818" i="3"/>
  <c r="R818" i="3"/>
  <c r="P818" i="3"/>
  <c r="BI815" i="3"/>
  <c r="BH815" i="3"/>
  <c r="BG815" i="3"/>
  <c r="BF815" i="3"/>
  <c r="T815" i="3"/>
  <c r="R815" i="3"/>
  <c r="P815" i="3"/>
  <c r="BI811" i="3"/>
  <c r="BH811" i="3"/>
  <c r="BG811" i="3"/>
  <c r="BF811" i="3"/>
  <c r="T811" i="3"/>
  <c r="R811" i="3"/>
  <c r="P811" i="3"/>
  <c r="BI810" i="3"/>
  <c r="BH810" i="3"/>
  <c r="BG810" i="3"/>
  <c r="BF810" i="3"/>
  <c r="T810" i="3"/>
  <c r="R810" i="3"/>
  <c r="P810" i="3"/>
  <c r="BI809" i="3"/>
  <c r="BH809" i="3"/>
  <c r="BG809" i="3"/>
  <c r="BF809" i="3"/>
  <c r="T809" i="3"/>
  <c r="R809" i="3"/>
  <c r="P809" i="3"/>
  <c r="BI808" i="3"/>
  <c r="BH808" i="3"/>
  <c r="BG808" i="3"/>
  <c r="BF808" i="3"/>
  <c r="T808" i="3"/>
  <c r="R808" i="3"/>
  <c r="P808" i="3"/>
  <c r="BI807" i="3"/>
  <c r="BH807" i="3"/>
  <c r="BG807" i="3"/>
  <c r="BF807" i="3"/>
  <c r="T807" i="3"/>
  <c r="R807" i="3"/>
  <c r="P807" i="3"/>
  <c r="BI803" i="3"/>
  <c r="BH803" i="3"/>
  <c r="BG803" i="3"/>
  <c r="BF803" i="3"/>
  <c r="T803" i="3"/>
  <c r="R803" i="3"/>
  <c r="P803" i="3"/>
  <c r="BI800" i="3"/>
  <c r="BH800" i="3"/>
  <c r="BG800" i="3"/>
  <c r="BF800" i="3"/>
  <c r="T800" i="3"/>
  <c r="R800" i="3"/>
  <c r="P800" i="3"/>
  <c r="BI799" i="3"/>
  <c r="BH799" i="3"/>
  <c r="BG799" i="3"/>
  <c r="BF799" i="3"/>
  <c r="T799" i="3"/>
  <c r="R799" i="3"/>
  <c r="P799" i="3"/>
  <c r="BI796" i="3"/>
  <c r="BH796" i="3"/>
  <c r="BG796" i="3"/>
  <c r="BF796" i="3"/>
  <c r="T796" i="3"/>
  <c r="R796" i="3"/>
  <c r="P796" i="3"/>
  <c r="BI795" i="3"/>
  <c r="BH795" i="3"/>
  <c r="BG795" i="3"/>
  <c r="BF795" i="3"/>
  <c r="T795" i="3"/>
  <c r="R795" i="3"/>
  <c r="P795" i="3"/>
  <c r="BI789" i="3"/>
  <c r="BH789" i="3"/>
  <c r="BG789" i="3"/>
  <c r="BF789" i="3"/>
  <c r="T789" i="3"/>
  <c r="R789" i="3"/>
  <c r="P789" i="3"/>
  <c r="BI778" i="3"/>
  <c r="BH778" i="3"/>
  <c r="BG778" i="3"/>
  <c r="BF778" i="3"/>
  <c r="T778" i="3"/>
  <c r="R778" i="3"/>
  <c r="P778" i="3"/>
  <c r="BI777" i="3"/>
  <c r="BH777" i="3"/>
  <c r="BG777" i="3"/>
  <c r="BF777" i="3"/>
  <c r="T777" i="3"/>
  <c r="R777" i="3"/>
  <c r="P777" i="3"/>
  <c r="BI773" i="3"/>
  <c r="BH773" i="3"/>
  <c r="BG773" i="3"/>
  <c r="BF773" i="3"/>
  <c r="T773" i="3"/>
  <c r="R773" i="3"/>
  <c r="P773" i="3"/>
  <c r="BI772" i="3"/>
  <c r="BH772" i="3"/>
  <c r="BG772" i="3"/>
  <c r="BF772" i="3"/>
  <c r="T772" i="3"/>
  <c r="R772" i="3"/>
  <c r="P772" i="3"/>
  <c r="BI769" i="3"/>
  <c r="BH769" i="3"/>
  <c r="BG769" i="3"/>
  <c r="BF769" i="3"/>
  <c r="T769" i="3"/>
  <c r="R769" i="3"/>
  <c r="P769" i="3"/>
  <c r="BI768" i="3"/>
  <c r="BH768" i="3"/>
  <c r="BG768" i="3"/>
  <c r="BF768" i="3"/>
  <c r="T768" i="3"/>
  <c r="R768" i="3"/>
  <c r="P768" i="3"/>
  <c r="BI758" i="3"/>
  <c r="BH758" i="3"/>
  <c r="BG758" i="3"/>
  <c r="BF758" i="3"/>
  <c r="T758" i="3"/>
  <c r="R758" i="3"/>
  <c r="P758" i="3"/>
  <c r="BI757" i="3"/>
  <c r="BH757" i="3"/>
  <c r="BG757" i="3"/>
  <c r="BF757" i="3"/>
  <c r="T757" i="3"/>
  <c r="R757" i="3"/>
  <c r="P757" i="3"/>
  <c r="BI746" i="3"/>
  <c r="BH746" i="3"/>
  <c r="BG746" i="3"/>
  <c r="BF746" i="3"/>
  <c r="T746" i="3"/>
  <c r="R746" i="3"/>
  <c r="P746" i="3"/>
  <c r="BI732" i="3"/>
  <c r="BH732" i="3"/>
  <c r="BG732" i="3"/>
  <c r="BF732" i="3"/>
  <c r="T732" i="3"/>
  <c r="R732" i="3"/>
  <c r="P732" i="3"/>
  <c r="BI725" i="3"/>
  <c r="BH725" i="3"/>
  <c r="BG725" i="3"/>
  <c r="BF725" i="3"/>
  <c r="T725" i="3"/>
  <c r="R725" i="3"/>
  <c r="P725" i="3"/>
  <c r="BI713" i="3"/>
  <c r="BH713" i="3"/>
  <c r="BG713" i="3"/>
  <c r="BF713" i="3"/>
  <c r="T713" i="3"/>
  <c r="R713" i="3"/>
  <c r="P713" i="3"/>
  <c r="BI707" i="3"/>
  <c r="BH707" i="3"/>
  <c r="BG707" i="3"/>
  <c r="BF707" i="3"/>
  <c r="T707" i="3"/>
  <c r="R707" i="3"/>
  <c r="P707" i="3"/>
  <c r="BI700" i="3"/>
  <c r="BH700" i="3"/>
  <c r="BG700" i="3"/>
  <c r="BF700" i="3"/>
  <c r="T700" i="3"/>
  <c r="R700" i="3"/>
  <c r="P700" i="3"/>
  <c r="BI695" i="3"/>
  <c r="BH695" i="3"/>
  <c r="BG695" i="3"/>
  <c r="BF695" i="3"/>
  <c r="T695" i="3"/>
  <c r="R695" i="3"/>
  <c r="P695" i="3"/>
  <c r="BI688" i="3"/>
  <c r="BH688" i="3"/>
  <c r="BG688" i="3"/>
  <c r="BF688" i="3"/>
  <c r="T688" i="3"/>
  <c r="R688" i="3"/>
  <c r="P688" i="3"/>
  <c r="BI685" i="3"/>
  <c r="BH685" i="3"/>
  <c r="BG685" i="3"/>
  <c r="BF685" i="3"/>
  <c r="T685" i="3"/>
  <c r="R685" i="3"/>
  <c r="P685" i="3"/>
  <c r="BI684" i="3"/>
  <c r="BH684" i="3"/>
  <c r="BG684" i="3"/>
  <c r="BF684" i="3"/>
  <c r="T684" i="3"/>
  <c r="R684" i="3"/>
  <c r="P684" i="3"/>
  <c r="BI679" i="3"/>
  <c r="BH679" i="3"/>
  <c r="BG679" i="3"/>
  <c r="BF679" i="3"/>
  <c r="T679" i="3"/>
  <c r="R679" i="3"/>
  <c r="P679" i="3"/>
  <c r="BI672" i="3"/>
  <c r="BH672" i="3"/>
  <c r="BG672" i="3"/>
  <c r="BF672" i="3"/>
  <c r="T672" i="3"/>
  <c r="R672" i="3"/>
  <c r="P672" i="3"/>
  <c r="BI662" i="3"/>
  <c r="BH662" i="3"/>
  <c r="BG662" i="3"/>
  <c r="BF662" i="3"/>
  <c r="T662" i="3"/>
  <c r="R662" i="3"/>
  <c r="P662" i="3"/>
  <c r="BI654" i="3"/>
  <c r="BH654" i="3"/>
  <c r="BG654" i="3"/>
  <c r="BF654" i="3"/>
  <c r="T654" i="3"/>
  <c r="R654" i="3"/>
  <c r="P654" i="3"/>
  <c r="BI644" i="3"/>
  <c r="BH644" i="3"/>
  <c r="BG644" i="3"/>
  <c r="BF644" i="3"/>
  <c r="T644" i="3"/>
  <c r="R644" i="3"/>
  <c r="P644" i="3"/>
  <c r="BI634" i="3"/>
  <c r="BH634" i="3"/>
  <c r="BG634" i="3"/>
  <c r="BF634" i="3"/>
  <c r="T634" i="3"/>
  <c r="R634" i="3"/>
  <c r="P634" i="3"/>
  <c r="BI625" i="3"/>
  <c r="BH625" i="3"/>
  <c r="BG625" i="3"/>
  <c r="BF625" i="3"/>
  <c r="T625" i="3"/>
  <c r="R625" i="3"/>
  <c r="P625" i="3"/>
  <c r="BI615" i="3"/>
  <c r="BH615" i="3"/>
  <c r="BG615" i="3"/>
  <c r="BF615" i="3"/>
  <c r="T615" i="3"/>
  <c r="R615" i="3"/>
  <c r="P615" i="3"/>
  <c r="BI607" i="3"/>
  <c r="BH607" i="3"/>
  <c r="BG607" i="3"/>
  <c r="BF607" i="3"/>
  <c r="T607" i="3"/>
  <c r="R607" i="3"/>
  <c r="P607" i="3"/>
  <c r="BI599" i="3"/>
  <c r="BH599" i="3"/>
  <c r="BG599" i="3"/>
  <c r="BF599" i="3"/>
  <c r="T599" i="3"/>
  <c r="R599" i="3"/>
  <c r="P599" i="3"/>
  <c r="BI588" i="3"/>
  <c r="BH588" i="3"/>
  <c r="BG588" i="3"/>
  <c r="BF588" i="3"/>
  <c r="T588" i="3"/>
  <c r="R588" i="3"/>
  <c r="P588" i="3"/>
  <c r="BI580" i="3"/>
  <c r="BH580" i="3"/>
  <c r="BG580" i="3"/>
  <c r="BF580" i="3"/>
  <c r="T580" i="3"/>
  <c r="R580" i="3"/>
  <c r="P580" i="3"/>
  <c r="BI572" i="3"/>
  <c r="BH572" i="3"/>
  <c r="BG572" i="3"/>
  <c r="BF572" i="3"/>
  <c r="T572" i="3"/>
  <c r="R572" i="3"/>
  <c r="P572" i="3"/>
  <c r="BI562" i="3"/>
  <c r="BH562" i="3"/>
  <c r="BG562" i="3"/>
  <c r="BF562" i="3"/>
  <c r="T562" i="3"/>
  <c r="R562" i="3"/>
  <c r="P562" i="3"/>
  <c r="BI554" i="3"/>
  <c r="BH554" i="3"/>
  <c r="BG554" i="3"/>
  <c r="BF554" i="3"/>
  <c r="T554" i="3"/>
  <c r="R554" i="3"/>
  <c r="P554" i="3"/>
  <c r="BI544" i="3"/>
  <c r="BH544" i="3"/>
  <c r="BG544" i="3"/>
  <c r="BF544" i="3"/>
  <c r="T544" i="3"/>
  <c r="R544" i="3"/>
  <c r="P544" i="3"/>
  <c r="BI536" i="3"/>
  <c r="BH536" i="3"/>
  <c r="BG536" i="3"/>
  <c r="BF536" i="3"/>
  <c r="T536" i="3"/>
  <c r="R536" i="3"/>
  <c r="P536" i="3"/>
  <c r="BI526" i="3"/>
  <c r="BH526" i="3"/>
  <c r="BG526" i="3"/>
  <c r="BF526" i="3"/>
  <c r="T526" i="3"/>
  <c r="R526" i="3"/>
  <c r="P526" i="3"/>
  <c r="BI518" i="3"/>
  <c r="BH518" i="3"/>
  <c r="BG518" i="3"/>
  <c r="BF518" i="3"/>
  <c r="T518" i="3"/>
  <c r="R518" i="3"/>
  <c r="P518" i="3"/>
  <c r="BI510" i="3"/>
  <c r="BH510" i="3"/>
  <c r="BG510" i="3"/>
  <c r="BF510" i="3"/>
  <c r="T510" i="3"/>
  <c r="R510" i="3"/>
  <c r="P510" i="3"/>
  <c r="BI502" i="3"/>
  <c r="BH502" i="3"/>
  <c r="BG502" i="3"/>
  <c r="BF502" i="3"/>
  <c r="T502" i="3"/>
  <c r="R502" i="3"/>
  <c r="P502" i="3"/>
  <c r="BI494" i="3"/>
  <c r="BH494" i="3"/>
  <c r="BG494" i="3"/>
  <c r="BF494" i="3"/>
  <c r="T494" i="3"/>
  <c r="R494" i="3"/>
  <c r="P494" i="3"/>
  <c r="BI486" i="3"/>
  <c r="BH486" i="3"/>
  <c r="BG486" i="3"/>
  <c r="BF486" i="3"/>
  <c r="T486" i="3"/>
  <c r="R486" i="3"/>
  <c r="P486" i="3"/>
  <c r="BI478" i="3"/>
  <c r="BH478" i="3"/>
  <c r="BG478" i="3"/>
  <c r="BF478" i="3"/>
  <c r="T478" i="3"/>
  <c r="R478" i="3"/>
  <c r="P478" i="3"/>
  <c r="BI470" i="3"/>
  <c r="BH470" i="3"/>
  <c r="BG470" i="3"/>
  <c r="BF470" i="3"/>
  <c r="T470" i="3"/>
  <c r="R470" i="3"/>
  <c r="P470" i="3"/>
  <c r="BI461" i="3"/>
  <c r="BH461" i="3"/>
  <c r="BG461" i="3"/>
  <c r="BF461" i="3"/>
  <c r="T461" i="3"/>
  <c r="R461" i="3"/>
  <c r="P461" i="3"/>
  <c r="BI452" i="3"/>
  <c r="BH452" i="3"/>
  <c r="BG452" i="3"/>
  <c r="BF452" i="3"/>
  <c r="T452" i="3"/>
  <c r="R452" i="3"/>
  <c r="P452" i="3"/>
  <c r="BI441" i="3"/>
  <c r="BH441" i="3"/>
  <c r="BG441" i="3"/>
  <c r="BF441" i="3"/>
  <c r="T441" i="3"/>
  <c r="R441" i="3"/>
  <c r="P441" i="3"/>
  <c r="BI432" i="3"/>
  <c r="BH432" i="3"/>
  <c r="BG432" i="3"/>
  <c r="BF432" i="3"/>
  <c r="T432" i="3"/>
  <c r="R432" i="3"/>
  <c r="P432" i="3"/>
  <c r="BI426" i="3"/>
  <c r="BH426" i="3"/>
  <c r="BG426" i="3"/>
  <c r="BF426" i="3"/>
  <c r="T426" i="3"/>
  <c r="R426" i="3"/>
  <c r="P426" i="3"/>
  <c r="BI420" i="3"/>
  <c r="BH420" i="3"/>
  <c r="BG420" i="3"/>
  <c r="BF420" i="3"/>
  <c r="T420" i="3"/>
  <c r="R420" i="3"/>
  <c r="P420" i="3"/>
  <c r="BI415" i="3"/>
  <c r="BH415" i="3"/>
  <c r="BG415" i="3"/>
  <c r="BF415" i="3"/>
  <c r="T415" i="3"/>
  <c r="R415" i="3"/>
  <c r="P415" i="3"/>
  <c r="BI408" i="3"/>
  <c r="BH408" i="3"/>
  <c r="BG408" i="3"/>
  <c r="BF408" i="3"/>
  <c r="T408" i="3"/>
  <c r="R408" i="3"/>
  <c r="P408" i="3"/>
  <c r="BI403" i="3"/>
  <c r="BH403" i="3"/>
  <c r="BG403" i="3"/>
  <c r="BF403" i="3"/>
  <c r="T403" i="3"/>
  <c r="R403" i="3"/>
  <c r="P403" i="3"/>
  <c r="BI398" i="3"/>
  <c r="BH398" i="3"/>
  <c r="BG398" i="3"/>
  <c r="BF398" i="3"/>
  <c r="T398" i="3"/>
  <c r="R398" i="3"/>
  <c r="P398" i="3"/>
  <c r="BI393" i="3"/>
  <c r="BH393" i="3"/>
  <c r="BG393" i="3"/>
  <c r="BF393" i="3"/>
  <c r="T393" i="3"/>
  <c r="R393" i="3"/>
  <c r="P393" i="3"/>
  <c r="BI388" i="3"/>
  <c r="BH388" i="3"/>
  <c r="BG388" i="3"/>
  <c r="BF388" i="3"/>
  <c r="T388" i="3"/>
  <c r="R388" i="3"/>
  <c r="P388" i="3"/>
  <c r="BI382" i="3"/>
  <c r="BH382" i="3"/>
  <c r="BG382" i="3"/>
  <c r="BF382" i="3"/>
  <c r="T382" i="3"/>
  <c r="R382" i="3"/>
  <c r="P382" i="3"/>
  <c r="BI377" i="3"/>
  <c r="BH377" i="3"/>
  <c r="BG377" i="3"/>
  <c r="BF377" i="3"/>
  <c r="T377" i="3"/>
  <c r="R377" i="3"/>
  <c r="P377" i="3"/>
  <c r="BI376" i="3"/>
  <c r="BH376" i="3"/>
  <c r="BG376" i="3"/>
  <c r="BF376" i="3"/>
  <c r="T376" i="3"/>
  <c r="R376" i="3"/>
  <c r="P376" i="3"/>
  <c r="BI375" i="3"/>
  <c r="BH375" i="3"/>
  <c r="BG375" i="3"/>
  <c r="BF375" i="3"/>
  <c r="T375" i="3"/>
  <c r="R375" i="3"/>
  <c r="P375" i="3"/>
  <c r="BI374" i="3"/>
  <c r="BH374" i="3"/>
  <c r="BG374" i="3"/>
  <c r="BF374" i="3"/>
  <c r="T374" i="3"/>
  <c r="R374" i="3"/>
  <c r="P374" i="3"/>
  <c r="BI373" i="3"/>
  <c r="BH373" i="3"/>
  <c r="BG373" i="3"/>
  <c r="BF373" i="3"/>
  <c r="T373" i="3"/>
  <c r="R373" i="3"/>
  <c r="P373" i="3"/>
  <c r="BI372" i="3"/>
  <c r="BH372" i="3"/>
  <c r="BG372" i="3"/>
  <c r="BF372" i="3"/>
  <c r="T372" i="3"/>
  <c r="R372" i="3"/>
  <c r="P372" i="3"/>
  <c r="BI364" i="3"/>
  <c r="BH364" i="3"/>
  <c r="BG364" i="3"/>
  <c r="BF364" i="3"/>
  <c r="T364" i="3"/>
  <c r="R364" i="3"/>
  <c r="P364" i="3"/>
  <c r="BI357" i="3"/>
  <c r="BH357" i="3"/>
  <c r="BG357" i="3"/>
  <c r="BF357" i="3"/>
  <c r="T357" i="3"/>
  <c r="R357" i="3"/>
  <c r="P357" i="3"/>
  <c r="BI351" i="3"/>
  <c r="BH351" i="3"/>
  <c r="BG351" i="3"/>
  <c r="BF351" i="3"/>
  <c r="T351" i="3"/>
  <c r="R351" i="3"/>
  <c r="P351" i="3"/>
  <c r="BI350" i="3"/>
  <c r="BH350" i="3"/>
  <c r="BG350" i="3"/>
  <c r="BF350" i="3"/>
  <c r="T350" i="3"/>
  <c r="R350" i="3"/>
  <c r="P350" i="3"/>
  <c r="BI347" i="3"/>
  <c r="BH347" i="3"/>
  <c r="BG347" i="3"/>
  <c r="BF347" i="3"/>
  <c r="T347" i="3"/>
  <c r="R347" i="3"/>
  <c r="P347" i="3"/>
  <c r="BI346" i="3"/>
  <c r="BH346" i="3"/>
  <c r="BG346" i="3"/>
  <c r="BF346" i="3"/>
  <c r="T346" i="3"/>
  <c r="R346" i="3"/>
  <c r="P346" i="3"/>
  <c r="BI342" i="3"/>
  <c r="BH342" i="3"/>
  <c r="BG342" i="3"/>
  <c r="BF342" i="3"/>
  <c r="T342" i="3"/>
  <c r="R342" i="3"/>
  <c r="P342" i="3"/>
  <c r="BI341" i="3"/>
  <c r="BH341" i="3"/>
  <c r="BG341" i="3"/>
  <c r="BF341" i="3"/>
  <c r="T341" i="3"/>
  <c r="R341" i="3"/>
  <c r="P341" i="3"/>
  <c r="BI340" i="3"/>
  <c r="BH340" i="3"/>
  <c r="BG340" i="3"/>
  <c r="BF340" i="3"/>
  <c r="T340" i="3"/>
  <c r="R340" i="3"/>
  <c r="P340" i="3"/>
  <c r="BI339" i="3"/>
  <c r="BH339" i="3"/>
  <c r="BG339" i="3"/>
  <c r="BF339" i="3"/>
  <c r="T339" i="3"/>
  <c r="R339" i="3"/>
  <c r="P339" i="3"/>
  <c r="BI332" i="3"/>
  <c r="BH332" i="3"/>
  <c r="BG332" i="3"/>
  <c r="BF332" i="3"/>
  <c r="T332" i="3"/>
  <c r="R332" i="3"/>
  <c r="P332" i="3"/>
  <c r="BI327" i="3"/>
  <c r="BH327" i="3"/>
  <c r="BG327" i="3"/>
  <c r="BF327" i="3"/>
  <c r="T327" i="3"/>
  <c r="R327" i="3"/>
  <c r="P327" i="3"/>
  <c r="BI320" i="3"/>
  <c r="BH320" i="3"/>
  <c r="BG320" i="3"/>
  <c r="BF320" i="3"/>
  <c r="T320" i="3"/>
  <c r="R320" i="3"/>
  <c r="P320" i="3"/>
  <c r="BI319" i="3"/>
  <c r="BH319" i="3"/>
  <c r="BG319" i="3"/>
  <c r="BF319" i="3"/>
  <c r="T319" i="3"/>
  <c r="R319" i="3"/>
  <c r="P319" i="3"/>
  <c r="BI315" i="3"/>
  <c r="BH315" i="3"/>
  <c r="BG315" i="3"/>
  <c r="BF315" i="3"/>
  <c r="T315" i="3"/>
  <c r="R315" i="3"/>
  <c r="P315" i="3"/>
  <c r="BI312" i="3"/>
  <c r="BH312" i="3"/>
  <c r="BG312" i="3"/>
  <c r="BF312" i="3"/>
  <c r="T312" i="3"/>
  <c r="R312" i="3"/>
  <c r="P312" i="3"/>
  <c r="BI305" i="3"/>
  <c r="BH305" i="3"/>
  <c r="BG305" i="3"/>
  <c r="BF305" i="3"/>
  <c r="T305" i="3"/>
  <c r="R305" i="3"/>
  <c r="P305" i="3"/>
  <c r="BI301" i="3"/>
  <c r="BH301" i="3"/>
  <c r="BG301" i="3"/>
  <c r="BF301" i="3"/>
  <c r="T301" i="3"/>
  <c r="R301" i="3"/>
  <c r="P301" i="3"/>
  <c r="BI300" i="3"/>
  <c r="BH300" i="3"/>
  <c r="BG300" i="3"/>
  <c r="BF300" i="3"/>
  <c r="T300" i="3"/>
  <c r="R300" i="3"/>
  <c r="P300" i="3"/>
  <c r="BI291" i="3"/>
  <c r="BH291" i="3"/>
  <c r="BG291" i="3"/>
  <c r="BF291" i="3"/>
  <c r="T291" i="3"/>
  <c r="R291" i="3"/>
  <c r="P291" i="3"/>
  <c r="BI283" i="3"/>
  <c r="BH283" i="3"/>
  <c r="BG283" i="3"/>
  <c r="BF283" i="3"/>
  <c r="T283" i="3"/>
  <c r="R283" i="3"/>
  <c r="P283" i="3"/>
  <c r="BI274" i="3"/>
  <c r="BH274" i="3"/>
  <c r="BG274" i="3"/>
  <c r="BF274" i="3"/>
  <c r="T274" i="3"/>
  <c r="R274" i="3"/>
  <c r="P274" i="3"/>
  <c r="BI266" i="3"/>
  <c r="BH266" i="3"/>
  <c r="BG266" i="3"/>
  <c r="BF266" i="3"/>
  <c r="T266" i="3"/>
  <c r="R266" i="3"/>
  <c r="P266" i="3"/>
  <c r="BI265" i="3"/>
  <c r="BH265" i="3"/>
  <c r="BG265" i="3"/>
  <c r="BF265" i="3"/>
  <c r="T265" i="3"/>
  <c r="R265" i="3"/>
  <c r="P265" i="3"/>
  <c r="BI264" i="3"/>
  <c r="BH264" i="3"/>
  <c r="BG264" i="3"/>
  <c r="BF264" i="3"/>
  <c r="T264" i="3"/>
  <c r="R264" i="3"/>
  <c r="P264" i="3"/>
  <c r="BI257" i="3"/>
  <c r="BH257" i="3"/>
  <c r="BG257" i="3"/>
  <c r="BF257" i="3"/>
  <c r="T257" i="3"/>
  <c r="R257" i="3"/>
  <c r="P257" i="3"/>
  <c r="BI256" i="3"/>
  <c r="BH256" i="3"/>
  <c r="BG256" i="3"/>
  <c r="BF256" i="3"/>
  <c r="T256" i="3"/>
  <c r="R256" i="3"/>
  <c r="P256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3" i="3"/>
  <c r="BH243" i="3"/>
  <c r="BG243" i="3"/>
  <c r="BF243" i="3"/>
  <c r="T243" i="3"/>
  <c r="R243" i="3"/>
  <c r="P243" i="3"/>
  <c r="BI237" i="3"/>
  <c r="BH237" i="3"/>
  <c r="BG237" i="3"/>
  <c r="BF237" i="3"/>
  <c r="T237" i="3"/>
  <c r="R237" i="3"/>
  <c r="P237" i="3"/>
  <c r="BI231" i="3"/>
  <c r="BH231" i="3"/>
  <c r="BG231" i="3"/>
  <c r="BF231" i="3"/>
  <c r="T231" i="3"/>
  <c r="R231" i="3"/>
  <c r="P231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5" i="3"/>
  <c r="BH225" i="3"/>
  <c r="BG225" i="3"/>
  <c r="BF225" i="3"/>
  <c r="T225" i="3"/>
  <c r="R225" i="3"/>
  <c r="P225" i="3"/>
  <c r="BI220" i="3"/>
  <c r="BH220" i="3"/>
  <c r="BG220" i="3"/>
  <c r="BF220" i="3"/>
  <c r="T220" i="3"/>
  <c r="R220" i="3"/>
  <c r="P220" i="3"/>
  <c r="BI216" i="3"/>
  <c r="BH216" i="3"/>
  <c r="BG216" i="3"/>
  <c r="BF216" i="3"/>
  <c r="T216" i="3"/>
  <c r="R216" i="3"/>
  <c r="P216" i="3"/>
  <c r="BI213" i="3"/>
  <c r="BH213" i="3"/>
  <c r="BG213" i="3"/>
  <c r="BF213" i="3"/>
  <c r="T213" i="3"/>
  <c r="R213" i="3"/>
  <c r="P213" i="3"/>
  <c r="BI199" i="3"/>
  <c r="BH199" i="3"/>
  <c r="BG199" i="3"/>
  <c r="BF199" i="3"/>
  <c r="T199" i="3"/>
  <c r="R199" i="3"/>
  <c r="P199" i="3"/>
  <c r="BI196" i="3"/>
  <c r="BH196" i="3"/>
  <c r="BG196" i="3"/>
  <c r="BF196" i="3"/>
  <c r="T196" i="3"/>
  <c r="R196" i="3"/>
  <c r="P196" i="3"/>
  <c r="BI193" i="3"/>
  <c r="BH193" i="3"/>
  <c r="BG193" i="3"/>
  <c r="BF193" i="3"/>
  <c r="T193" i="3"/>
  <c r="R193" i="3"/>
  <c r="P193" i="3"/>
  <c r="BI190" i="3"/>
  <c r="BH190" i="3"/>
  <c r="BG190" i="3"/>
  <c r="BF190" i="3"/>
  <c r="T190" i="3"/>
  <c r="R190" i="3"/>
  <c r="P190" i="3"/>
  <c r="BI185" i="3"/>
  <c r="BH185" i="3"/>
  <c r="BG185" i="3"/>
  <c r="BF185" i="3"/>
  <c r="T185" i="3"/>
  <c r="R185" i="3"/>
  <c r="P185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7" i="3"/>
  <c r="BH177" i="3"/>
  <c r="BG177" i="3"/>
  <c r="BF177" i="3"/>
  <c r="T177" i="3"/>
  <c r="R177" i="3"/>
  <c r="P177" i="3"/>
  <c r="BI176" i="3"/>
  <c r="BH176" i="3"/>
  <c r="BG176" i="3"/>
  <c r="BF176" i="3"/>
  <c r="T176" i="3"/>
  <c r="R176" i="3"/>
  <c r="P176" i="3"/>
  <c r="BI175" i="3"/>
  <c r="BH175" i="3"/>
  <c r="BG175" i="3"/>
  <c r="BF175" i="3"/>
  <c r="T175" i="3"/>
  <c r="R175" i="3"/>
  <c r="P175" i="3"/>
  <c r="BI174" i="3"/>
  <c r="BH174" i="3"/>
  <c r="BG174" i="3"/>
  <c r="BF174" i="3"/>
  <c r="T174" i="3"/>
  <c r="R174" i="3"/>
  <c r="P174" i="3"/>
  <c r="BI171" i="3"/>
  <c r="BH171" i="3"/>
  <c r="BG171" i="3"/>
  <c r="BF171" i="3"/>
  <c r="T171" i="3"/>
  <c r="R171" i="3"/>
  <c r="P171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1" i="3"/>
  <c r="BH161" i="3"/>
  <c r="BG161" i="3"/>
  <c r="BF161" i="3"/>
  <c r="T161" i="3"/>
  <c r="R161" i="3"/>
  <c r="P161" i="3"/>
  <c r="BI160" i="3"/>
  <c r="BH160" i="3"/>
  <c r="BG160" i="3"/>
  <c r="BF160" i="3"/>
  <c r="T160" i="3"/>
  <c r="R160" i="3"/>
  <c r="P160" i="3"/>
  <c r="BI159" i="3"/>
  <c r="BH159" i="3"/>
  <c r="BG159" i="3"/>
  <c r="BF159" i="3"/>
  <c r="T159" i="3"/>
  <c r="R159" i="3"/>
  <c r="P159" i="3"/>
  <c r="BI158" i="3"/>
  <c r="BH158" i="3"/>
  <c r="BG158" i="3"/>
  <c r="BF158" i="3"/>
  <c r="T158" i="3"/>
  <c r="R158" i="3"/>
  <c r="P158" i="3"/>
  <c r="BI157" i="3"/>
  <c r="BH157" i="3"/>
  <c r="BG157" i="3"/>
  <c r="BF157" i="3"/>
  <c r="T157" i="3"/>
  <c r="R157" i="3"/>
  <c r="P157" i="3"/>
  <c r="BI156" i="3"/>
  <c r="BH156" i="3"/>
  <c r="BG156" i="3"/>
  <c r="BF156" i="3"/>
  <c r="T156" i="3"/>
  <c r="R156" i="3"/>
  <c r="P156" i="3"/>
  <c r="J150" i="3"/>
  <c r="F149" i="3"/>
  <c r="F147" i="3"/>
  <c r="E145" i="3"/>
  <c r="J94" i="3"/>
  <c r="F93" i="3"/>
  <c r="F91" i="3"/>
  <c r="E89" i="3"/>
  <c r="J23" i="3"/>
  <c r="E23" i="3"/>
  <c r="J93" i="3"/>
  <c r="J22" i="3"/>
  <c r="J20" i="3"/>
  <c r="E20" i="3"/>
  <c r="F150" i="3" s="1"/>
  <c r="J19" i="3"/>
  <c r="J14" i="3"/>
  <c r="J147" i="3"/>
  <c r="E7" i="3"/>
  <c r="E141" i="3"/>
  <c r="J1706" i="2"/>
  <c r="J1142" i="2"/>
  <c r="J39" i="2"/>
  <c r="J38" i="2"/>
  <c r="AY96" i="1" s="1"/>
  <c r="J37" i="2"/>
  <c r="AX96" i="1"/>
  <c r="BI1728" i="2"/>
  <c r="BH1728" i="2"/>
  <c r="BG1728" i="2"/>
  <c r="BF1728" i="2"/>
  <c r="T1728" i="2"/>
  <c r="R1728" i="2"/>
  <c r="P1728" i="2"/>
  <c r="BI1718" i="2"/>
  <c r="BH1718" i="2"/>
  <c r="BG1718" i="2"/>
  <c r="BF1718" i="2"/>
  <c r="T1718" i="2"/>
  <c r="R1718" i="2"/>
  <c r="P1718" i="2"/>
  <c r="BI1708" i="2"/>
  <c r="BH1708" i="2"/>
  <c r="BG1708" i="2"/>
  <c r="BF1708" i="2"/>
  <c r="T1708" i="2"/>
  <c r="R1708" i="2"/>
  <c r="P1708" i="2"/>
  <c r="J125" i="2"/>
  <c r="BI1702" i="2"/>
  <c r="BH1702" i="2"/>
  <c r="BG1702" i="2"/>
  <c r="BF1702" i="2"/>
  <c r="T1702" i="2"/>
  <c r="R1702" i="2"/>
  <c r="P1702" i="2"/>
  <c r="BI1695" i="2"/>
  <c r="BH1695" i="2"/>
  <c r="BG1695" i="2"/>
  <c r="BF1695" i="2"/>
  <c r="T1695" i="2"/>
  <c r="R1695" i="2"/>
  <c r="P1695" i="2"/>
  <c r="BI1687" i="2"/>
  <c r="BH1687" i="2"/>
  <c r="BG1687" i="2"/>
  <c r="BF1687" i="2"/>
  <c r="T1687" i="2"/>
  <c r="R1687" i="2"/>
  <c r="P1687" i="2"/>
  <c r="BI1686" i="2"/>
  <c r="BH1686" i="2"/>
  <c r="BG1686" i="2"/>
  <c r="BF1686" i="2"/>
  <c r="T1686" i="2"/>
  <c r="R1686" i="2"/>
  <c r="P1686" i="2"/>
  <c r="BI1681" i="2"/>
  <c r="BH1681" i="2"/>
  <c r="BG1681" i="2"/>
  <c r="BF1681" i="2"/>
  <c r="T1681" i="2"/>
  <c r="R1681" i="2"/>
  <c r="P1681" i="2"/>
  <c r="BI1673" i="2"/>
  <c r="BH1673" i="2"/>
  <c r="BG1673" i="2"/>
  <c r="BF1673" i="2"/>
  <c r="T1673" i="2"/>
  <c r="R1673" i="2"/>
  <c r="P1673" i="2"/>
  <c r="BI1667" i="2"/>
  <c r="BH1667" i="2"/>
  <c r="BG1667" i="2"/>
  <c r="BF1667" i="2"/>
  <c r="T1667" i="2"/>
  <c r="R1667" i="2"/>
  <c r="P1667" i="2"/>
  <c r="BI1662" i="2"/>
  <c r="BH1662" i="2"/>
  <c r="BG1662" i="2"/>
  <c r="BF1662" i="2"/>
  <c r="T1662" i="2"/>
  <c r="R1662" i="2"/>
  <c r="P1662" i="2"/>
  <c r="BI1655" i="2"/>
  <c r="BH1655" i="2"/>
  <c r="BG1655" i="2"/>
  <c r="BF1655" i="2"/>
  <c r="T1655" i="2"/>
  <c r="R1655" i="2"/>
  <c r="P1655" i="2"/>
  <c r="BI1634" i="2"/>
  <c r="BH1634" i="2"/>
  <c r="BG1634" i="2"/>
  <c r="BF1634" i="2"/>
  <c r="T1634" i="2"/>
  <c r="R1634" i="2"/>
  <c r="P1634" i="2"/>
  <c r="BI1620" i="2"/>
  <c r="BH1620" i="2"/>
  <c r="BG1620" i="2"/>
  <c r="BF1620" i="2"/>
  <c r="T1620" i="2"/>
  <c r="R1620" i="2"/>
  <c r="P1620" i="2"/>
  <c r="BI1612" i="2"/>
  <c r="BH1612" i="2"/>
  <c r="BG1612" i="2"/>
  <c r="BF1612" i="2"/>
  <c r="T1612" i="2"/>
  <c r="R1612" i="2"/>
  <c r="P1612" i="2"/>
  <c r="BI1611" i="2"/>
  <c r="BH1611" i="2"/>
  <c r="BG1611" i="2"/>
  <c r="BF1611" i="2"/>
  <c r="T1611" i="2"/>
  <c r="R1611" i="2"/>
  <c r="P1611" i="2"/>
  <c r="BI1608" i="2"/>
  <c r="BH1608" i="2"/>
  <c r="BG1608" i="2"/>
  <c r="BF1608" i="2"/>
  <c r="T1608" i="2"/>
  <c r="R1608" i="2"/>
  <c r="P1608" i="2"/>
  <c r="BI1606" i="2"/>
  <c r="BH1606" i="2"/>
  <c r="BG1606" i="2"/>
  <c r="BF1606" i="2"/>
  <c r="T1606" i="2"/>
  <c r="R1606" i="2"/>
  <c r="P1606" i="2"/>
  <c r="BI1605" i="2"/>
  <c r="BH1605" i="2"/>
  <c r="BG1605" i="2"/>
  <c r="BF1605" i="2"/>
  <c r="T1605" i="2"/>
  <c r="R1605" i="2"/>
  <c r="P1605" i="2"/>
  <c r="BI1600" i="2"/>
  <c r="BH1600" i="2"/>
  <c r="BG1600" i="2"/>
  <c r="BF1600" i="2"/>
  <c r="T1600" i="2"/>
  <c r="R1600" i="2"/>
  <c r="P1600" i="2"/>
  <c r="BI1598" i="2"/>
  <c r="BH1598" i="2"/>
  <c r="BG1598" i="2"/>
  <c r="BF1598" i="2"/>
  <c r="T1598" i="2"/>
  <c r="R1598" i="2"/>
  <c r="P1598" i="2"/>
  <c r="BI1595" i="2"/>
  <c r="BH1595" i="2"/>
  <c r="BG1595" i="2"/>
  <c r="BF1595" i="2"/>
  <c r="T1595" i="2"/>
  <c r="R1595" i="2"/>
  <c r="P1595" i="2"/>
  <c r="BI1593" i="2"/>
  <c r="BH1593" i="2"/>
  <c r="BG1593" i="2"/>
  <c r="BF1593" i="2"/>
  <c r="T1593" i="2"/>
  <c r="R1593" i="2"/>
  <c r="P1593" i="2"/>
  <c r="BI1592" i="2"/>
  <c r="BH1592" i="2"/>
  <c r="BG1592" i="2"/>
  <c r="BF1592" i="2"/>
  <c r="T1592" i="2"/>
  <c r="R1592" i="2"/>
  <c r="P1592" i="2"/>
  <c r="BI1591" i="2"/>
  <c r="BH1591" i="2"/>
  <c r="BG1591" i="2"/>
  <c r="BF1591" i="2"/>
  <c r="T1591" i="2"/>
  <c r="R1591" i="2"/>
  <c r="P1591" i="2"/>
  <c r="BI1590" i="2"/>
  <c r="BH1590" i="2"/>
  <c r="BG1590" i="2"/>
  <c r="BF1590" i="2"/>
  <c r="T1590" i="2"/>
  <c r="R1590" i="2"/>
  <c r="P1590" i="2"/>
  <c r="BI1584" i="2"/>
  <c r="BH1584" i="2"/>
  <c r="BG1584" i="2"/>
  <c r="BF1584" i="2"/>
  <c r="T1584" i="2"/>
  <c r="R1584" i="2"/>
  <c r="P1584" i="2"/>
  <c r="BI1580" i="2"/>
  <c r="BH1580" i="2"/>
  <c r="BG1580" i="2"/>
  <c r="BF1580" i="2"/>
  <c r="T1580" i="2"/>
  <c r="R1580" i="2"/>
  <c r="P1580" i="2"/>
  <c r="BI1575" i="2"/>
  <c r="BH1575" i="2"/>
  <c r="BG1575" i="2"/>
  <c r="BF1575" i="2"/>
  <c r="T1575" i="2"/>
  <c r="R1575" i="2"/>
  <c r="P1575" i="2"/>
  <c r="BI1571" i="2"/>
  <c r="BH1571" i="2"/>
  <c r="BG1571" i="2"/>
  <c r="BF1571" i="2"/>
  <c r="T1571" i="2"/>
  <c r="R1571" i="2"/>
  <c r="P1571" i="2"/>
  <c r="BI1565" i="2"/>
  <c r="BH1565" i="2"/>
  <c r="BG1565" i="2"/>
  <c r="BF1565" i="2"/>
  <c r="T1565" i="2"/>
  <c r="R1565" i="2"/>
  <c r="P1565" i="2"/>
  <c r="BI1563" i="2"/>
  <c r="BH1563" i="2"/>
  <c r="BG1563" i="2"/>
  <c r="BF1563" i="2"/>
  <c r="T1563" i="2"/>
  <c r="R1563" i="2"/>
  <c r="P1563" i="2"/>
  <c r="BI1554" i="2"/>
  <c r="BH1554" i="2"/>
  <c r="BG1554" i="2"/>
  <c r="BF1554" i="2"/>
  <c r="T1554" i="2"/>
  <c r="R1554" i="2"/>
  <c r="P1554" i="2"/>
  <c r="BI1541" i="2"/>
  <c r="BH1541" i="2"/>
  <c r="BG1541" i="2"/>
  <c r="BF1541" i="2"/>
  <c r="T1541" i="2"/>
  <c r="R1541" i="2"/>
  <c r="P1541" i="2"/>
  <c r="BI1538" i="2"/>
  <c r="BH1538" i="2"/>
  <c r="BG1538" i="2"/>
  <c r="BF1538" i="2"/>
  <c r="T1538" i="2"/>
  <c r="R1538" i="2"/>
  <c r="P1538" i="2"/>
  <c r="BI1528" i="2"/>
  <c r="BH1528" i="2"/>
  <c r="BG1528" i="2"/>
  <c r="BF1528" i="2"/>
  <c r="T1528" i="2"/>
  <c r="R1528" i="2"/>
  <c r="P1528" i="2"/>
  <c r="BI1518" i="2"/>
  <c r="BH1518" i="2"/>
  <c r="BG1518" i="2"/>
  <c r="BF1518" i="2"/>
  <c r="T1518" i="2"/>
  <c r="R1518" i="2"/>
  <c r="P1518" i="2"/>
  <c r="BI1510" i="2"/>
  <c r="BH1510" i="2"/>
  <c r="BG1510" i="2"/>
  <c r="BF1510" i="2"/>
  <c r="T1510" i="2"/>
  <c r="R1510" i="2"/>
  <c r="P1510" i="2"/>
  <c r="BI1504" i="2"/>
  <c r="BH1504" i="2"/>
  <c r="BG1504" i="2"/>
  <c r="BF1504" i="2"/>
  <c r="T1504" i="2"/>
  <c r="R1504" i="2"/>
  <c r="P1504" i="2"/>
  <c r="BI1498" i="2"/>
  <c r="BH1498" i="2"/>
  <c r="BG1498" i="2"/>
  <c r="BF1498" i="2"/>
  <c r="T1498" i="2"/>
  <c r="R1498" i="2"/>
  <c r="P1498" i="2"/>
  <c r="BI1496" i="2"/>
  <c r="BH1496" i="2"/>
  <c r="BG1496" i="2"/>
  <c r="BF1496" i="2"/>
  <c r="T1496" i="2"/>
  <c r="R1496" i="2"/>
  <c r="P1496" i="2"/>
  <c r="BI1495" i="2"/>
  <c r="BH1495" i="2"/>
  <c r="BG1495" i="2"/>
  <c r="BF1495" i="2"/>
  <c r="T1495" i="2"/>
  <c r="R1495" i="2"/>
  <c r="P1495" i="2"/>
  <c r="BI1491" i="2"/>
  <c r="BH1491" i="2"/>
  <c r="BG1491" i="2"/>
  <c r="BF1491" i="2"/>
  <c r="T1491" i="2"/>
  <c r="R1491" i="2"/>
  <c r="P1491" i="2"/>
  <c r="BI1483" i="2"/>
  <c r="BH1483" i="2"/>
  <c r="BG1483" i="2"/>
  <c r="BF1483" i="2"/>
  <c r="T1483" i="2"/>
  <c r="R1483" i="2"/>
  <c r="P1483" i="2"/>
  <c r="BI1481" i="2"/>
  <c r="BH1481" i="2"/>
  <c r="BG1481" i="2"/>
  <c r="BF1481" i="2"/>
  <c r="T1481" i="2"/>
  <c r="R1481" i="2"/>
  <c r="P1481" i="2"/>
  <c r="BI1480" i="2"/>
  <c r="BH1480" i="2"/>
  <c r="BG1480" i="2"/>
  <c r="BF1480" i="2"/>
  <c r="T1480" i="2"/>
  <c r="R1480" i="2"/>
  <c r="P1480" i="2"/>
  <c r="BI1475" i="2"/>
  <c r="BH1475" i="2"/>
  <c r="BG1475" i="2"/>
  <c r="BF1475" i="2"/>
  <c r="T1475" i="2"/>
  <c r="R1475" i="2"/>
  <c r="P1475" i="2"/>
  <c r="BI1470" i="2"/>
  <c r="BH1470" i="2"/>
  <c r="BG1470" i="2"/>
  <c r="BF1470" i="2"/>
  <c r="T1470" i="2"/>
  <c r="R1470" i="2"/>
  <c r="P1470" i="2"/>
  <c r="BI1464" i="2"/>
  <c r="BH1464" i="2"/>
  <c r="BG1464" i="2"/>
  <c r="BF1464" i="2"/>
  <c r="T1464" i="2"/>
  <c r="R1464" i="2"/>
  <c r="P1464" i="2"/>
  <c r="BI1461" i="2"/>
  <c r="BH1461" i="2"/>
  <c r="BG1461" i="2"/>
  <c r="BF1461" i="2"/>
  <c r="T1461" i="2"/>
  <c r="R1461" i="2"/>
  <c r="P1461" i="2"/>
  <c r="BI1455" i="2"/>
  <c r="BH1455" i="2"/>
  <c r="BG1455" i="2"/>
  <c r="BF1455" i="2"/>
  <c r="T1455" i="2"/>
  <c r="R1455" i="2"/>
  <c r="P1455" i="2"/>
  <c r="BI1452" i="2"/>
  <c r="BH1452" i="2"/>
  <c r="BG1452" i="2"/>
  <c r="BF1452" i="2"/>
  <c r="T1452" i="2"/>
  <c r="R1452" i="2"/>
  <c r="P1452" i="2"/>
  <c r="BI1440" i="2"/>
  <c r="BH1440" i="2"/>
  <c r="BG1440" i="2"/>
  <c r="BF1440" i="2"/>
  <c r="T1440" i="2"/>
  <c r="R1440" i="2"/>
  <c r="P1440" i="2"/>
  <c r="BI1439" i="2"/>
  <c r="BH1439" i="2"/>
  <c r="BG1439" i="2"/>
  <c r="BF1439" i="2"/>
  <c r="T1439" i="2"/>
  <c r="R1439" i="2"/>
  <c r="P1439" i="2"/>
  <c r="BI1436" i="2"/>
  <c r="BH1436" i="2"/>
  <c r="BG1436" i="2"/>
  <c r="BF1436" i="2"/>
  <c r="T1436" i="2"/>
  <c r="R1436" i="2"/>
  <c r="P1436" i="2"/>
  <c r="BI1433" i="2"/>
  <c r="BH1433" i="2"/>
  <c r="BG1433" i="2"/>
  <c r="BF1433" i="2"/>
  <c r="T1433" i="2"/>
  <c r="R1433" i="2"/>
  <c r="P1433" i="2"/>
  <c r="BI1427" i="2"/>
  <c r="BH1427" i="2"/>
  <c r="BG1427" i="2"/>
  <c r="BF1427" i="2"/>
  <c r="T1427" i="2"/>
  <c r="R1427" i="2"/>
  <c r="P1427" i="2"/>
  <c r="BI1425" i="2"/>
  <c r="BH1425" i="2"/>
  <c r="BG1425" i="2"/>
  <c r="BF1425" i="2"/>
  <c r="T1425" i="2"/>
  <c r="R1425" i="2"/>
  <c r="P1425" i="2"/>
  <c r="BI1418" i="2"/>
  <c r="BH1418" i="2"/>
  <c r="BG1418" i="2"/>
  <c r="BF1418" i="2"/>
  <c r="T1418" i="2"/>
  <c r="R1418" i="2"/>
  <c r="P1418" i="2"/>
  <c r="BI1411" i="2"/>
  <c r="BH1411" i="2"/>
  <c r="BG1411" i="2"/>
  <c r="BF1411" i="2"/>
  <c r="T1411" i="2"/>
  <c r="R1411" i="2"/>
  <c r="P1411" i="2"/>
  <c r="BI1407" i="2"/>
  <c r="BH1407" i="2"/>
  <c r="BG1407" i="2"/>
  <c r="BF1407" i="2"/>
  <c r="T1407" i="2"/>
  <c r="R1407" i="2"/>
  <c r="P1407" i="2"/>
  <c r="BI1401" i="2"/>
  <c r="BH1401" i="2"/>
  <c r="BG1401" i="2"/>
  <c r="BF1401" i="2"/>
  <c r="T1401" i="2"/>
  <c r="R1401" i="2"/>
  <c r="P1401" i="2"/>
  <c r="BI1397" i="2"/>
  <c r="BH1397" i="2"/>
  <c r="BG1397" i="2"/>
  <c r="BF1397" i="2"/>
  <c r="T1397" i="2"/>
  <c r="R1397" i="2"/>
  <c r="P1397" i="2"/>
  <c r="BI1395" i="2"/>
  <c r="BH1395" i="2"/>
  <c r="BG1395" i="2"/>
  <c r="BF1395" i="2"/>
  <c r="T1395" i="2"/>
  <c r="R1395" i="2"/>
  <c r="P1395" i="2"/>
  <c r="BI1390" i="2"/>
  <c r="BH1390" i="2"/>
  <c r="BG1390" i="2"/>
  <c r="BF1390" i="2"/>
  <c r="T1390" i="2"/>
  <c r="R1390" i="2"/>
  <c r="P1390" i="2"/>
  <c r="BI1387" i="2"/>
  <c r="BH1387" i="2"/>
  <c r="BG1387" i="2"/>
  <c r="BF1387" i="2"/>
  <c r="T1387" i="2"/>
  <c r="R1387" i="2"/>
  <c r="P1387" i="2"/>
  <c r="BI1384" i="2"/>
  <c r="BH1384" i="2"/>
  <c r="BG1384" i="2"/>
  <c r="BF1384" i="2"/>
  <c r="T1384" i="2"/>
  <c r="R1384" i="2"/>
  <c r="P1384" i="2"/>
  <c r="BI1379" i="2"/>
  <c r="BH1379" i="2"/>
  <c r="BG1379" i="2"/>
  <c r="BF1379" i="2"/>
  <c r="T1379" i="2"/>
  <c r="R1379" i="2"/>
  <c r="P1379" i="2"/>
  <c r="BI1374" i="2"/>
  <c r="BH1374" i="2"/>
  <c r="BG1374" i="2"/>
  <c r="BF1374" i="2"/>
  <c r="T1374" i="2"/>
  <c r="R1374" i="2"/>
  <c r="P1374" i="2"/>
  <c r="BI1370" i="2"/>
  <c r="BH1370" i="2"/>
  <c r="BG1370" i="2"/>
  <c r="BF1370" i="2"/>
  <c r="T1370" i="2"/>
  <c r="R1370" i="2"/>
  <c r="P1370" i="2"/>
  <c r="BI1366" i="2"/>
  <c r="BH1366" i="2"/>
  <c r="BG1366" i="2"/>
  <c r="BF1366" i="2"/>
  <c r="T1366" i="2"/>
  <c r="R1366" i="2"/>
  <c r="P1366" i="2"/>
  <c r="BI1365" i="2"/>
  <c r="BH1365" i="2"/>
  <c r="BG1365" i="2"/>
  <c r="BF1365" i="2"/>
  <c r="T1365" i="2"/>
  <c r="R1365" i="2"/>
  <c r="P1365" i="2"/>
  <c r="BI1363" i="2"/>
  <c r="BH1363" i="2"/>
  <c r="BG1363" i="2"/>
  <c r="BF1363" i="2"/>
  <c r="T1363" i="2"/>
  <c r="R1363" i="2"/>
  <c r="P1363" i="2"/>
  <c r="BI1362" i="2"/>
  <c r="BH1362" i="2"/>
  <c r="BG1362" i="2"/>
  <c r="BF1362" i="2"/>
  <c r="T1362" i="2"/>
  <c r="R1362" i="2"/>
  <c r="P1362" i="2"/>
  <c r="BI1360" i="2"/>
  <c r="BH1360" i="2"/>
  <c r="BG1360" i="2"/>
  <c r="BF1360" i="2"/>
  <c r="T1360" i="2"/>
  <c r="R1360" i="2"/>
  <c r="P1360" i="2"/>
  <c r="BI1359" i="2"/>
  <c r="BH1359" i="2"/>
  <c r="BG1359" i="2"/>
  <c r="BF1359" i="2"/>
  <c r="T1359" i="2"/>
  <c r="R1359" i="2"/>
  <c r="P1359" i="2"/>
  <c r="BI1357" i="2"/>
  <c r="BH1357" i="2"/>
  <c r="BG1357" i="2"/>
  <c r="BF1357" i="2"/>
  <c r="T1357" i="2"/>
  <c r="R1357" i="2"/>
  <c r="P1357" i="2"/>
  <c r="BI1356" i="2"/>
  <c r="BH1356" i="2"/>
  <c r="BG1356" i="2"/>
  <c r="BF1356" i="2"/>
  <c r="T1356" i="2"/>
  <c r="R1356" i="2"/>
  <c r="P1356" i="2"/>
  <c r="BI1355" i="2"/>
  <c r="BH1355" i="2"/>
  <c r="BG1355" i="2"/>
  <c r="BF1355" i="2"/>
  <c r="T1355" i="2"/>
  <c r="R1355" i="2"/>
  <c r="P1355" i="2"/>
  <c r="BI1345" i="2"/>
  <c r="BH1345" i="2"/>
  <c r="BG1345" i="2"/>
  <c r="BF1345" i="2"/>
  <c r="T1345" i="2"/>
  <c r="R1345" i="2"/>
  <c r="P1345" i="2"/>
  <c r="BI1343" i="2"/>
  <c r="BH1343" i="2"/>
  <c r="BG1343" i="2"/>
  <c r="BF1343" i="2"/>
  <c r="T1343" i="2"/>
  <c r="R1343" i="2"/>
  <c r="P1343" i="2"/>
  <c r="BI1342" i="2"/>
  <c r="BH1342" i="2"/>
  <c r="BG1342" i="2"/>
  <c r="BF1342" i="2"/>
  <c r="T1342" i="2"/>
  <c r="R1342" i="2"/>
  <c r="P1342" i="2"/>
  <c r="BI1338" i="2"/>
  <c r="BH1338" i="2"/>
  <c r="BG1338" i="2"/>
  <c r="BF1338" i="2"/>
  <c r="T1338" i="2"/>
  <c r="R1338" i="2"/>
  <c r="P1338" i="2"/>
  <c r="BI1328" i="2"/>
  <c r="BH1328" i="2"/>
  <c r="BG1328" i="2"/>
  <c r="BF1328" i="2"/>
  <c r="T1328" i="2"/>
  <c r="R1328" i="2"/>
  <c r="P1328" i="2"/>
  <c r="BI1316" i="2"/>
  <c r="BH1316" i="2"/>
  <c r="BG1316" i="2"/>
  <c r="BF1316" i="2"/>
  <c r="T1316" i="2"/>
  <c r="R1316" i="2"/>
  <c r="P1316" i="2"/>
  <c r="BI1304" i="2"/>
  <c r="BH1304" i="2"/>
  <c r="BG1304" i="2"/>
  <c r="BF1304" i="2"/>
  <c r="T1304" i="2"/>
  <c r="R1304" i="2"/>
  <c r="P1304" i="2"/>
  <c r="BI1294" i="2"/>
  <c r="BH1294" i="2"/>
  <c r="BG1294" i="2"/>
  <c r="BF1294" i="2"/>
  <c r="T1294" i="2"/>
  <c r="R1294" i="2"/>
  <c r="P1294" i="2"/>
  <c r="BI1293" i="2"/>
  <c r="BH1293" i="2"/>
  <c r="BG1293" i="2"/>
  <c r="BF1293" i="2"/>
  <c r="T1293" i="2"/>
  <c r="R1293" i="2"/>
  <c r="P1293" i="2"/>
  <c r="BI1288" i="2"/>
  <c r="BH1288" i="2"/>
  <c r="BG1288" i="2"/>
  <c r="BF1288" i="2"/>
  <c r="T1288" i="2"/>
  <c r="R1288" i="2"/>
  <c r="P1288" i="2"/>
  <c r="BI1271" i="2"/>
  <c r="BH1271" i="2"/>
  <c r="BG1271" i="2"/>
  <c r="BF1271" i="2"/>
  <c r="T1271" i="2"/>
  <c r="R1271" i="2"/>
  <c r="P1271" i="2"/>
  <c r="BI1264" i="2"/>
  <c r="BH1264" i="2"/>
  <c r="BG1264" i="2"/>
  <c r="BF1264" i="2"/>
  <c r="T1264" i="2"/>
  <c r="R1264" i="2"/>
  <c r="P1264" i="2"/>
  <c r="BI1257" i="2"/>
  <c r="BH1257" i="2"/>
  <c r="BG1257" i="2"/>
  <c r="BF1257" i="2"/>
  <c r="T1257" i="2"/>
  <c r="R1257" i="2"/>
  <c r="P1257" i="2"/>
  <c r="BI1254" i="2"/>
  <c r="BH1254" i="2"/>
  <c r="BG1254" i="2"/>
  <c r="BF1254" i="2"/>
  <c r="T1254" i="2"/>
  <c r="R1254" i="2"/>
  <c r="P1254" i="2"/>
  <c r="BI1250" i="2"/>
  <c r="BH1250" i="2"/>
  <c r="BG1250" i="2"/>
  <c r="BF1250" i="2"/>
  <c r="T1250" i="2"/>
  <c r="R1250" i="2"/>
  <c r="P1250" i="2"/>
  <c r="BI1247" i="2"/>
  <c r="BH1247" i="2"/>
  <c r="BG1247" i="2"/>
  <c r="BF1247" i="2"/>
  <c r="T1247" i="2"/>
  <c r="R1247" i="2"/>
  <c r="P1247" i="2"/>
  <c r="BI1243" i="2"/>
  <c r="BH1243" i="2"/>
  <c r="BG1243" i="2"/>
  <c r="BF1243" i="2"/>
  <c r="T1243" i="2"/>
  <c r="R1243" i="2"/>
  <c r="P1243" i="2"/>
  <c r="BI1235" i="2"/>
  <c r="BH1235" i="2"/>
  <c r="BG1235" i="2"/>
  <c r="BF1235" i="2"/>
  <c r="T1235" i="2"/>
  <c r="R1235" i="2"/>
  <c r="P1235" i="2"/>
  <c r="BI1229" i="2"/>
  <c r="BH1229" i="2"/>
  <c r="BG1229" i="2"/>
  <c r="BF1229" i="2"/>
  <c r="T1229" i="2"/>
  <c r="R1229" i="2"/>
  <c r="P1229" i="2"/>
  <c r="BI1222" i="2"/>
  <c r="BH1222" i="2"/>
  <c r="BG1222" i="2"/>
  <c r="BF1222" i="2"/>
  <c r="T1222" i="2"/>
  <c r="R1222" i="2"/>
  <c r="P1222" i="2"/>
  <c r="BI1220" i="2"/>
  <c r="BH1220" i="2"/>
  <c r="BG1220" i="2"/>
  <c r="BF1220" i="2"/>
  <c r="T1220" i="2"/>
  <c r="R1220" i="2"/>
  <c r="P1220" i="2"/>
  <c r="BI1210" i="2"/>
  <c r="BH1210" i="2"/>
  <c r="BG1210" i="2"/>
  <c r="BF1210" i="2"/>
  <c r="T1210" i="2"/>
  <c r="R1210" i="2"/>
  <c r="P1210" i="2"/>
  <c r="BI1205" i="2"/>
  <c r="BH1205" i="2"/>
  <c r="BG1205" i="2"/>
  <c r="BF1205" i="2"/>
  <c r="T1205" i="2"/>
  <c r="R1205" i="2"/>
  <c r="P1205" i="2"/>
  <c r="BI1195" i="2"/>
  <c r="BH1195" i="2"/>
  <c r="BG1195" i="2"/>
  <c r="BF1195" i="2"/>
  <c r="T1195" i="2"/>
  <c r="R1195" i="2"/>
  <c r="P1195" i="2"/>
  <c r="BI1185" i="2"/>
  <c r="BH1185" i="2"/>
  <c r="BG1185" i="2"/>
  <c r="BF1185" i="2"/>
  <c r="T1185" i="2"/>
  <c r="R1185" i="2"/>
  <c r="P1185" i="2"/>
  <c r="BI1180" i="2"/>
  <c r="BH1180" i="2"/>
  <c r="BG1180" i="2"/>
  <c r="BF1180" i="2"/>
  <c r="T1180" i="2"/>
  <c r="R1180" i="2"/>
  <c r="P1180" i="2"/>
  <c r="BI1170" i="2"/>
  <c r="BH1170" i="2"/>
  <c r="BG1170" i="2"/>
  <c r="BF1170" i="2"/>
  <c r="T1170" i="2"/>
  <c r="R1170" i="2"/>
  <c r="P1170" i="2"/>
  <c r="BI1165" i="2"/>
  <c r="BH1165" i="2"/>
  <c r="BG1165" i="2"/>
  <c r="BF1165" i="2"/>
  <c r="T1165" i="2"/>
  <c r="R1165" i="2"/>
  <c r="P1165" i="2"/>
  <c r="BI1155" i="2"/>
  <c r="BH1155" i="2"/>
  <c r="BG1155" i="2"/>
  <c r="BF1155" i="2"/>
  <c r="T1155" i="2"/>
  <c r="R1155" i="2"/>
  <c r="P1155" i="2"/>
  <c r="BI1152" i="2"/>
  <c r="BH1152" i="2"/>
  <c r="BG1152" i="2"/>
  <c r="BF1152" i="2"/>
  <c r="T1152" i="2"/>
  <c r="R1152" i="2"/>
  <c r="P1152" i="2"/>
  <c r="BI1150" i="2"/>
  <c r="BH1150" i="2"/>
  <c r="BG1150" i="2"/>
  <c r="BF1150" i="2"/>
  <c r="T1150" i="2"/>
  <c r="R1150" i="2"/>
  <c r="P1150" i="2"/>
  <c r="BI1144" i="2"/>
  <c r="BH1144" i="2"/>
  <c r="BG1144" i="2"/>
  <c r="BF1144" i="2"/>
  <c r="T1144" i="2"/>
  <c r="R1144" i="2"/>
  <c r="P1144" i="2"/>
  <c r="J105" i="2"/>
  <c r="BI1138" i="2"/>
  <c r="BH1138" i="2"/>
  <c r="BG1138" i="2"/>
  <c r="BF1138" i="2"/>
  <c r="T1138" i="2"/>
  <c r="R1138" i="2"/>
  <c r="P1138" i="2"/>
  <c r="BI1137" i="2"/>
  <c r="BH1137" i="2"/>
  <c r="BG1137" i="2"/>
  <c r="BF1137" i="2"/>
  <c r="T1137" i="2"/>
  <c r="R1137" i="2"/>
  <c r="P1137" i="2"/>
  <c r="BI1122" i="2"/>
  <c r="BH1122" i="2"/>
  <c r="BG1122" i="2"/>
  <c r="BF1122" i="2"/>
  <c r="T1122" i="2"/>
  <c r="R1122" i="2"/>
  <c r="P1122" i="2"/>
  <c r="BI1121" i="2"/>
  <c r="BH1121" i="2"/>
  <c r="BG1121" i="2"/>
  <c r="BF1121" i="2"/>
  <c r="T1121" i="2"/>
  <c r="R1121" i="2"/>
  <c r="P1121" i="2"/>
  <c r="BI1120" i="2"/>
  <c r="BH1120" i="2"/>
  <c r="BG1120" i="2"/>
  <c r="BF1120" i="2"/>
  <c r="T1120" i="2"/>
  <c r="R1120" i="2"/>
  <c r="P1120" i="2"/>
  <c r="BI1119" i="2"/>
  <c r="BH1119" i="2"/>
  <c r="BG1119" i="2"/>
  <c r="BF1119" i="2"/>
  <c r="T1119" i="2"/>
  <c r="R1119" i="2"/>
  <c r="P1119" i="2"/>
  <c r="BI1118" i="2"/>
  <c r="BH1118" i="2"/>
  <c r="BG1118" i="2"/>
  <c r="BF1118" i="2"/>
  <c r="T1118" i="2"/>
  <c r="R1118" i="2"/>
  <c r="P1118" i="2"/>
  <c r="BI1105" i="2"/>
  <c r="BH1105" i="2"/>
  <c r="BG1105" i="2"/>
  <c r="BF1105" i="2"/>
  <c r="T1105" i="2"/>
  <c r="R1105" i="2"/>
  <c r="P1105" i="2"/>
  <c r="BI1104" i="2"/>
  <c r="BH1104" i="2"/>
  <c r="BG1104" i="2"/>
  <c r="BF1104" i="2"/>
  <c r="T1104" i="2"/>
  <c r="R1104" i="2"/>
  <c r="P1104" i="2"/>
  <c r="BI1103" i="2"/>
  <c r="BH1103" i="2"/>
  <c r="BG1103" i="2"/>
  <c r="BF1103" i="2"/>
  <c r="T1103" i="2"/>
  <c r="R1103" i="2"/>
  <c r="P1103" i="2"/>
  <c r="BI1098" i="2"/>
  <c r="BH1098" i="2"/>
  <c r="BG1098" i="2"/>
  <c r="BF1098" i="2"/>
  <c r="T1098" i="2"/>
  <c r="R1098" i="2"/>
  <c r="P1098" i="2"/>
  <c r="BI1082" i="2"/>
  <c r="BH1082" i="2"/>
  <c r="BG1082" i="2"/>
  <c r="BF1082" i="2"/>
  <c r="T1082" i="2"/>
  <c r="R1082" i="2"/>
  <c r="P1082" i="2"/>
  <c r="BI1069" i="2"/>
  <c r="BH1069" i="2"/>
  <c r="BG1069" i="2"/>
  <c r="BF1069" i="2"/>
  <c r="T1069" i="2"/>
  <c r="R1069" i="2"/>
  <c r="P1069" i="2"/>
  <c r="BI1060" i="2"/>
  <c r="BH1060" i="2"/>
  <c r="BG1060" i="2"/>
  <c r="BF1060" i="2"/>
  <c r="T1060" i="2"/>
  <c r="R1060" i="2"/>
  <c r="P1060" i="2"/>
  <c r="BI1059" i="2"/>
  <c r="BH1059" i="2"/>
  <c r="BG1059" i="2"/>
  <c r="BF1059" i="2"/>
  <c r="T1059" i="2"/>
  <c r="R1059" i="2"/>
  <c r="P1059" i="2"/>
  <c r="BI1058" i="2"/>
  <c r="BH1058" i="2"/>
  <c r="BG1058" i="2"/>
  <c r="BF1058" i="2"/>
  <c r="T1058" i="2"/>
  <c r="R1058" i="2"/>
  <c r="P1058" i="2"/>
  <c r="BI1050" i="2"/>
  <c r="BH1050" i="2"/>
  <c r="BG1050" i="2"/>
  <c r="BF1050" i="2"/>
  <c r="T1050" i="2"/>
  <c r="R1050" i="2"/>
  <c r="P1050" i="2"/>
  <c r="BI1034" i="2"/>
  <c r="BH1034" i="2"/>
  <c r="BG1034" i="2"/>
  <c r="BF1034" i="2"/>
  <c r="T1034" i="2"/>
  <c r="R1034" i="2"/>
  <c r="P1034" i="2"/>
  <c r="BI1021" i="2"/>
  <c r="BH1021" i="2"/>
  <c r="BG1021" i="2"/>
  <c r="BF1021" i="2"/>
  <c r="T1021" i="2"/>
  <c r="R1021" i="2"/>
  <c r="P1021" i="2"/>
  <c r="BI1020" i="2"/>
  <c r="BH1020" i="2"/>
  <c r="BG1020" i="2"/>
  <c r="BF1020" i="2"/>
  <c r="T1020" i="2"/>
  <c r="R1020" i="2"/>
  <c r="P1020" i="2"/>
  <c r="BI1019" i="2"/>
  <c r="BH1019" i="2"/>
  <c r="BG1019" i="2"/>
  <c r="BF1019" i="2"/>
  <c r="T1019" i="2"/>
  <c r="R1019" i="2"/>
  <c r="P1019" i="2"/>
  <c r="BI1018" i="2"/>
  <c r="BH1018" i="2"/>
  <c r="BG1018" i="2"/>
  <c r="BF1018" i="2"/>
  <c r="T1018" i="2"/>
  <c r="R1018" i="2"/>
  <c r="P1018" i="2"/>
  <c r="BI1002" i="2"/>
  <c r="BH1002" i="2"/>
  <c r="BG1002" i="2"/>
  <c r="BF1002" i="2"/>
  <c r="T1002" i="2"/>
  <c r="R1002" i="2"/>
  <c r="P1002" i="2"/>
  <c r="BI1001" i="2"/>
  <c r="BH1001" i="2"/>
  <c r="BG1001" i="2"/>
  <c r="BF1001" i="2"/>
  <c r="T1001" i="2"/>
  <c r="R1001" i="2"/>
  <c r="P1001" i="2"/>
  <c r="BI1000" i="2"/>
  <c r="BH1000" i="2"/>
  <c r="BG1000" i="2"/>
  <c r="BF1000" i="2"/>
  <c r="T1000" i="2"/>
  <c r="R1000" i="2"/>
  <c r="P1000" i="2"/>
  <c r="BI996" i="2"/>
  <c r="BH996" i="2"/>
  <c r="BG996" i="2"/>
  <c r="BF996" i="2"/>
  <c r="T996" i="2"/>
  <c r="R996" i="2"/>
  <c r="P996" i="2"/>
  <c r="BI995" i="2"/>
  <c r="BH995" i="2"/>
  <c r="BG995" i="2"/>
  <c r="BF995" i="2"/>
  <c r="T995" i="2"/>
  <c r="R995" i="2"/>
  <c r="P995" i="2"/>
  <c r="BI986" i="2"/>
  <c r="BH986" i="2"/>
  <c r="BG986" i="2"/>
  <c r="BF986" i="2"/>
  <c r="T986" i="2"/>
  <c r="R986" i="2"/>
  <c r="P986" i="2"/>
  <c r="BI975" i="2"/>
  <c r="BH975" i="2"/>
  <c r="BG975" i="2"/>
  <c r="BF975" i="2"/>
  <c r="T975" i="2"/>
  <c r="R975" i="2"/>
  <c r="P975" i="2"/>
  <c r="BI974" i="2"/>
  <c r="BH974" i="2"/>
  <c r="BG974" i="2"/>
  <c r="BF974" i="2"/>
  <c r="T974" i="2"/>
  <c r="R974" i="2"/>
  <c r="P974" i="2"/>
  <c r="BI970" i="2"/>
  <c r="BH970" i="2"/>
  <c r="BG970" i="2"/>
  <c r="BF970" i="2"/>
  <c r="T970" i="2"/>
  <c r="R970" i="2"/>
  <c r="P970" i="2"/>
  <c r="BI966" i="2"/>
  <c r="BH966" i="2"/>
  <c r="BG966" i="2"/>
  <c r="BF966" i="2"/>
  <c r="T966" i="2"/>
  <c r="R966" i="2"/>
  <c r="P966" i="2"/>
  <c r="BI963" i="2"/>
  <c r="BH963" i="2"/>
  <c r="BG963" i="2"/>
  <c r="BF963" i="2"/>
  <c r="T963" i="2"/>
  <c r="R963" i="2"/>
  <c r="P963" i="2"/>
  <c r="BI955" i="2"/>
  <c r="BH955" i="2"/>
  <c r="BG955" i="2"/>
  <c r="BF955" i="2"/>
  <c r="T955" i="2"/>
  <c r="R955" i="2"/>
  <c r="P955" i="2"/>
  <c r="BI954" i="2"/>
  <c r="BH954" i="2"/>
  <c r="BG954" i="2"/>
  <c r="BF954" i="2"/>
  <c r="T954" i="2"/>
  <c r="R954" i="2"/>
  <c r="P954" i="2"/>
  <c r="BI943" i="2"/>
  <c r="BH943" i="2"/>
  <c r="BG943" i="2"/>
  <c r="BF943" i="2"/>
  <c r="T943" i="2"/>
  <c r="R943" i="2"/>
  <c r="P943" i="2"/>
  <c r="BI932" i="2"/>
  <c r="BH932" i="2"/>
  <c r="BG932" i="2"/>
  <c r="BF932" i="2"/>
  <c r="T932" i="2"/>
  <c r="R932" i="2"/>
  <c r="P932" i="2"/>
  <c r="BI922" i="2"/>
  <c r="BH922" i="2"/>
  <c r="BG922" i="2"/>
  <c r="BF922" i="2"/>
  <c r="T922" i="2"/>
  <c r="R922" i="2"/>
  <c r="P922" i="2"/>
  <c r="BI919" i="2"/>
  <c r="BH919" i="2"/>
  <c r="BG919" i="2"/>
  <c r="BF919" i="2"/>
  <c r="T919" i="2"/>
  <c r="R919" i="2"/>
  <c r="P919" i="2"/>
  <c r="BI910" i="2"/>
  <c r="BH910" i="2"/>
  <c r="BG910" i="2"/>
  <c r="BF910" i="2"/>
  <c r="T910" i="2"/>
  <c r="R910" i="2"/>
  <c r="P910" i="2"/>
  <c r="BI906" i="2"/>
  <c r="BH906" i="2"/>
  <c r="BG906" i="2"/>
  <c r="BF906" i="2"/>
  <c r="T906" i="2"/>
  <c r="R906" i="2"/>
  <c r="P906" i="2"/>
  <c r="BI896" i="2"/>
  <c r="BH896" i="2"/>
  <c r="BG896" i="2"/>
  <c r="BF896" i="2"/>
  <c r="T896" i="2"/>
  <c r="R896" i="2"/>
  <c r="P896" i="2"/>
  <c r="BI887" i="2"/>
  <c r="BH887" i="2"/>
  <c r="BG887" i="2"/>
  <c r="BF887" i="2"/>
  <c r="T887" i="2"/>
  <c r="R887" i="2"/>
  <c r="P887" i="2"/>
  <c r="BI882" i="2"/>
  <c r="BH882" i="2"/>
  <c r="BG882" i="2"/>
  <c r="BF882" i="2"/>
  <c r="T882" i="2"/>
  <c r="R882" i="2"/>
  <c r="P882" i="2"/>
  <c r="BI876" i="2"/>
  <c r="BH876" i="2"/>
  <c r="BG876" i="2"/>
  <c r="BF876" i="2"/>
  <c r="T876" i="2"/>
  <c r="R876" i="2"/>
  <c r="P876" i="2"/>
  <c r="BI875" i="2"/>
  <c r="BH875" i="2"/>
  <c r="BG875" i="2"/>
  <c r="BF875" i="2"/>
  <c r="T875" i="2"/>
  <c r="R875" i="2"/>
  <c r="P875" i="2"/>
  <c r="BI874" i="2"/>
  <c r="BH874" i="2"/>
  <c r="BG874" i="2"/>
  <c r="BF874" i="2"/>
  <c r="T874" i="2"/>
  <c r="R874" i="2"/>
  <c r="P874" i="2"/>
  <c r="BI873" i="2"/>
  <c r="BH873" i="2"/>
  <c r="BG873" i="2"/>
  <c r="BF873" i="2"/>
  <c r="T873" i="2"/>
  <c r="R873" i="2"/>
  <c r="P873" i="2"/>
  <c r="BI872" i="2"/>
  <c r="BH872" i="2"/>
  <c r="BG872" i="2"/>
  <c r="BF872" i="2"/>
  <c r="T872" i="2"/>
  <c r="R872" i="2"/>
  <c r="P872" i="2"/>
  <c r="BI871" i="2"/>
  <c r="BH871" i="2"/>
  <c r="BG871" i="2"/>
  <c r="BF871" i="2"/>
  <c r="T871" i="2"/>
  <c r="R871" i="2"/>
  <c r="P871" i="2"/>
  <c r="BI867" i="2"/>
  <c r="BH867" i="2"/>
  <c r="BG867" i="2"/>
  <c r="BF867" i="2"/>
  <c r="T867" i="2"/>
  <c r="R867" i="2"/>
  <c r="P867" i="2"/>
  <c r="BI866" i="2"/>
  <c r="BH866" i="2"/>
  <c r="BG866" i="2"/>
  <c r="BF866" i="2"/>
  <c r="T866" i="2"/>
  <c r="R866" i="2"/>
  <c r="P866" i="2"/>
  <c r="BI860" i="2"/>
  <c r="BH860" i="2"/>
  <c r="BG860" i="2"/>
  <c r="BF860" i="2"/>
  <c r="T860" i="2"/>
  <c r="R860" i="2"/>
  <c r="P860" i="2"/>
  <c r="BI837" i="2"/>
  <c r="BH837" i="2"/>
  <c r="BG837" i="2"/>
  <c r="BF837" i="2"/>
  <c r="T837" i="2"/>
  <c r="R837" i="2"/>
  <c r="P837" i="2"/>
  <c r="BI825" i="2"/>
  <c r="BH825" i="2"/>
  <c r="BG825" i="2"/>
  <c r="BF825" i="2"/>
  <c r="T825" i="2"/>
  <c r="R825" i="2"/>
  <c r="P825" i="2"/>
  <c r="BI792" i="2"/>
  <c r="BH792" i="2"/>
  <c r="BG792" i="2"/>
  <c r="BF792" i="2"/>
  <c r="T792" i="2"/>
  <c r="R792" i="2"/>
  <c r="P792" i="2"/>
  <c r="BI779" i="2"/>
  <c r="BH779" i="2"/>
  <c r="BG779" i="2"/>
  <c r="BF779" i="2"/>
  <c r="T779" i="2"/>
  <c r="R779" i="2"/>
  <c r="P779" i="2"/>
  <c r="BI762" i="2"/>
  <c r="BH762" i="2"/>
  <c r="BG762" i="2"/>
  <c r="BF762" i="2"/>
  <c r="T762" i="2"/>
  <c r="R762" i="2"/>
  <c r="P762" i="2"/>
  <c r="BI761" i="2"/>
  <c r="BH761" i="2"/>
  <c r="BG761" i="2"/>
  <c r="BF761" i="2"/>
  <c r="T761" i="2"/>
  <c r="R761" i="2"/>
  <c r="P761" i="2"/>
  <c r="BI757" i="2"/>
  <c r="BH757" i="2"/>
  <c r="BG757" i="2"/>
  <c r="BF757" i="2"/>
  <c r="T757" i="2"/>
  <c r="R757" i="2"/>
  <c r="P757" i="2"/>
  <c r="BI756" i="2"/>
  <c r="BH756" i="2"/>
  <c r="BG756" i="2"/>
  <c r="BF756" i="2"/>
  <c r="T756" i="2"/>
  <c r="R756" i="2"/>
  <c r="P756" i="2"/>
  <c r="BI755" i="2"/>
  <c r="BH755" i="2"/>
  <c r="BG755" i="2"/>
  <c r="BF755" i="2"/>
  <c r="T755" i="2"/>
  <c r="R755" i="2"/>
  <c r="P755" i="2"/>
  <c r="BI754" i="2"/>
  <c r="BH754" i="2"/>
  <c r="BG754" i="2"/>
  <c r="BF754" i="2"/>
  <c r="T754" i="2"/>
  <c r="R754" i="2"/>
  <c r="P754" i="2"/>
  <c r="BI751" i="2"/>
  <c r="BH751" i="2"/>
  <c r="BG751" i="2"/>
  <c r="BF751" i="2"/>
  <c r="T751" i="2"/>
  <c r="R751" i="2"/>
  <c r="P751" i="2"/>
  <c r="BI747" i="2"/>
  <c r="BH747" i="2"/>
  <c r="BG747" i="2"/>
  <c r="BF747" i="2"/>
  <c r="T747" i="2"/>
  <c r="R747" i="2"/>
  <c r="P747" i="2"/>
  <c r="BI742" i="2"/>
  <c r="BH742" i="2"/>
  <c r="BG742" i="2"/>
  <c r="BF742" i="2"/>
  <c r="T742" i="2"/>
  <c r="R742" i="2"/>
  <c r="P742" i="2"/>
  <c r="BI731" i="2"/>
  <c r="BH731" i="2"/>
  <c r="BG731" i="2"/>
  <c r="BF731" i="2"/>
  <c r="T731" i="2"/>
  <c r="R731" i="2"/>
  <c r="P731" i="2"/>
  <c r="BI718" i="2"/>
  <c r="BH718" i="2"/>
  <c r="BG718" i="2"/>
  <c r="BF718" i="2"/>
  <c r="T718" i="2"/>
  <c r="R718" i="2"/>
  <c r="P718" i="2"/>
  <c r="BI708" i="2"/>
  <c r="BH708" i="2"/>
  <c r="BG708" i="2"/>
  <c r="BF708" i="2"/>
  <c r="T708" i="2"/>
  <c r="R708" i="2"/>
  <c r="P708" i="2"/>
  <c r="BI683" i="2"/>
  <c r="BH683" i="2"/>
  <c r="BG683" i="2"/>
  <c r="BF683" i="2"/>
  <c r="T683" i="2"/>
  <c r="R683" i="2"/>
  <c r="P683" i="2"/>
  <c r="BI682" i="2"/>
  <c r="BH682" i="2"/>
  <c r="BG682" i="2"/>
  <c r="BF682" i="2"/>
  <c r="T682" i="2"/>
  <c r="R682" i="2"/>
  <c r="P682" i="2"/>
  <c r="BI678" i="2"/>
  <c r="BH678" i="2"/>
  <c r="BG678" i="2"/>
  <c r="BF678" i="2"/>
  <c r="T678" i="2"/>
  <c r="R678" i="2"/>
  <c r="P678" i="2"/>
  <c r="BI664" i="2"/>
  <c r="BH664" i="2"/>
  <c r="BG664" i="2"/>
  <c r="BF664" i="2"/>
  <c r="T664" i="2"/>
  <c r="R664" i="2"/>
  <c r="P664" i="2"/>
  <c r="BI663" i="2"/>
  <c r="BH663" i="2"/>
  <c r="BG663" i="2"/>
  <c r="BF663" i="2"/>
  <c r="T663" i="2"/>
  <c r="R663" i="2"/>
  <c r="P663" i="2"/>
  <c r="BI659" i="2"/>
  <c r="BH659" i="2"/>
  <c r="BG659" i="2"/>
  <c r="BF659" i="2"/>
  <c r="T659" i="2"/>
  <c r="R659" i="2"/>
  <c r="P659" i="2"/>
  <c r="BI658" i="2"/>
  <c r="BH658" i="2"/>
  <c r="BG658" i="2"/>
  <c r="BF658" i="2"/>
  <c r="T658" i="2"/>
  <c r="R658" i="2"/>
  <c r="P658" i="2"/>
  <c r="BI657" i="2"/>
  <c r="BH657" i="2"/>
  <c r="BG657" i="2"/>
  <c r="BF657" i="2"/>
  <c r="T657" i="2"/>
  <c r="R657" i="2"/>
  <c r="P657" i="2"/>
  <c r="BI656" i="2"/>
  <c r="BH656" i="2"/>
  <c r="BG656" i="2"/>
  <c r="BF656" i="2"/>
  <c r="T656" i="2"/>
  <c r="R656" i="2"/>
  <c r="P656" i="2"/>
  <c r="BI653" i="2"/>
  <c r="BH653" i="2"/>
  <c r="BG653" i="2"/>
  <c r="BF653" i="2"/>
  <c r="T653" i="2"/>
  <c r="R653" i="2"/>
  <c r="P653" i="2"/>
  <c r="BI652" i="2"/>
  <c r="BH652" i="2"/>
  <c r="BG652" i="2"/>
  <c r="BF652" i="2"/>
  <c r="T652" i="2"/>
  <c r="R652" i="2"/>
  <c r="P652" i="2"/>
  <c r="BI651" i="2"/>
  <c r="BH651" i="2"/>
  <c r="BG651" i="2"/>
  <c r="BF651" i="2"/>
  <c r="T651" i="2"/>
  <c r="R651" i="2"/>
  <c r="P651" i="2"/>
  <c r="BI650" i="2"/>
  <c r="BH650" i="2"/>
  <c r="BG650" i="2"/>
  <c r="BF650" i="2"/>
  <c r="T650" i="2"/>
  <c r="R650" i="2"/>
  <c r="P650" i="2"/>
  <c r="BI641" i="2"/>
  <c r="BH641" i="2"/>
  <c r="BG641" i="2"/>
  <c r="BF641" i="2"/>
  <c r="T641" i="2"/>
  <c r="R641" i="2"/>
  <c r="P641" i="2"/>
  <c r="BI638" i="2"/>
  <c r="BH638" i="2"/>
  <c r="BG638" i="2"/>
  <c r="BF638" i="2"/>
  <c r="T638" i="2"/>
  <c r="R638" i="2"/>
  <c r="P638" i="2"/>
  <c r="BI637" i="2"/>
  <c r="BH637" i="2"/>
  <c r="BG637" i="2"/>
  <c r="BF637" i="2"/>
  <c r="T637" i="2"/>
  <c r="R637" i="2"/>
  <c r="P637" i="2"/>
  <c r="BI627" i="2"/>
  <c r="BH627" i="2"/>
  <c r="BG627" i="2"/>
  <c r="BF627" i="2"/>
  <c r="T627" i="2"/>
  <c r="R627" i="2"/>
  <c r="P627" i="2"/>
  <c r="BI623" i="2"/>
  <c r="BH623" i="2"/>
  <c r="BG623" i="2"/>
  <c r="BF623" i="2"/>
  <c r="T623" i="2"/>
  <c r="R623" i="2"/>
  <c r="P623" i="2"/>
  <c r="BI611" i="2"/>
  <c r="BH611" i="2"/>
  <c r="BG611" i="2"/>
  <c r="BF611" i="2"/>
  <c r="T611" i="2"/>
  <c r="R611" i="2"/>
  <c r="P611" i="2"/>
  <c r="BI598" i="2"/>
  <c r="BH598" i="2"/>
  <c r="BG598" i="2"/>
  <c r="BF598" i="2"/>
  <c r="T598" i="2"/>
  <c r="R598" i="2"/>
  <c r="P598" i="2"/>
  <c r="BI584" i="2"/>
  <c r="BH584" i="2"/>
  <c r="BG584" i="2"/>
  <c r="BF584" i="2"/>
  <c r="T584" i="2"/>
  <c r="R584" i="2"/>
  <c r="P584" i="2"/>
  <c r="BI570" i="2"/>
  <c r="BH570" i="2"/>
  <c r="BG570" i="2"/>
  <c r="BF570" i="2"/>
  <c r="T570" i="2"/>
  <c r="R570" i="2"/>
  <c r="P570" i="2"/>
  <c r="BI559" i="2"/>
  <c r="BH559" i="2"/>
  <c r="BG559" i="2"/>
  <c r="BF559" i="2"/>
  <c r="T559" i="2"/>
  <c r="R559" i="2"/>
  <c r="P559" i="2"/>
  <c r="BI558" i="2"/>
  <c r="BH558" i="2"/>
  <c r="BG558" i="2"/>
  <c r="BF558" i="2"/>
  <c r="T558" i="2"/>
  <c r="R558" i="2"/>
  <c r="P558" i="2"/>
  <c r="BI547" i="2"/>
  <c r="BH547" i="2"/>
  <c r="BG547" i="2"/>
  <c r="BF547" i="2"/>
  <c r="T547" i="2"/>
  <c r="R547" i="2"/>
  <c r="P547" i="2"/>
  <c r="BI539" i="2"/>
  <c r="BH539" i="2"/>
  <c r="BG539" i="2"/>
  <c r="BF539" i="2"/>
  <c r="T539" i="2"/>
  <c r="R539" i="2"/>
  <c r="P539" i="2"/>
  <c r="BI535" i="2"/>
  <c r="BH535" i="2"/>
  <c r="BG535" i="2"/>
  <c r="BF535" i="2"/>
  <c r="T535" i="2"/>
  <c r="R535" i="2"/>
  <c r="P535" i="2"/>
  <c r="BI530" i="2"/>
  <c r="BH530" i="2"/>
  <c r="BG530" i="2"/>
  <c r="BF530" i="2"/>
  <c r="T530" i="2"/>
  <c r="R530" i="2"/>
  <c r="P530" i="2"/>
  <c r="BI525" i="2"/>
  <c r="BH525" i="2"/>
  <c r="BG525" i="2"/>
  <c r="BF525" i="2"/>
  <c r="T525" i="2"/>
  <c r="R525" i="2"/>
  <c r="P525" i="2"/>
  <c r="BI524" i="2"/>
  <c r="BH524" i="2"/>
  <c r="BG524" i="2"/>
  <c r="BF524" i="2"/>
  <c r="T524" i="2"/>
  <c r="R524" i="2"/>
  <c r="P524" i="2"/>
  <c r="BI509" i="2"/>
  <c r="BH509" i="2"/>
  <c r="BG509" i="2"/>
  <c r="BF509" i="2"/>
  <c r="T509" i="2"/>
  <c r="R509" i="2"/>
  <c r="P509" i="2"/>
  <c r="BI493" i="2"/>
  <c r="BH493" i="2"/>
  <c r="BG493" i="2"/>
  <c r="BF493" i="2"/>
  <c r="T493" i="2"/>
  <c r="R493" i="2"/>
  <c r="P493" i="2"/>
  <c r="BI483" i="2"/>
  <c r="BH483" i="2"/>
  <c r="BG483" i="2"/>
  <c r="BF483" i="2"/>
  <c r="T483" i="2"/>
  <c r="R483" i="2"/>
  <c r="P483" i="2"/>
  <c r="BI471" i="2"/>
  <c r="BH471" i="2"/>
  <c r="BG471" i="2"/>
  <c r="BF471" i="2"/>
  <c r="T471" i="2"/>
  <c r="R471" i="2"/>
  <c r="P471" i="2"/>
  <c r="BI463" i="2"/>
  <c r="BH463" i="2"/>
  <c r="BG463" i="2"/>
  <c r="BF463" i="2"/>
  <c r="T463" i="2"/>
  <c r="R463" i="2"/>
  <c r="P463" i="2"/>
  <c r="BI462" i="2"/>
  <c r="BH462" i="2"/>
  <c r="BG462" i="2"/>
  <c r="BF462" i="2"/>
  <c r="T462" i="2"/>
  <c r="R462" i="2"/>
  <c r="P462" i="2"/>
  <c r="BI461" i="2"/>
  <c r="BH461" i="2"/>
  <c r="BG461" i="2"/>
  <c r="BF461" i="2"/>
  <c r="T461" i="2"/>
  <c r="R461" i="2"/>
  <c r="P461" i="2"/>
  <c r="BI460" i="2"/>
  <c r="BH460" i="2"/>
  <c r="BG460" i="2"/>
  <c r="BF460" i="2"/>
  <c r="T460" i="2"/>
  <c r="R460" i="2"/>
  <c r="P460" i="2"/>
  <c r="BI457" i="2"/>
  <c r="BH457" i="2"/>
  <c r="BG457" i="2"/>
  <c r="BF457" i="2"/>
  <c r="T457" i="2"/>
  <c r="R457" i="2"/>
  <c r="P457" i="2"/>
  <c r="BI454" i="2"/>
  <c r="BH454" i="2"/>
  <c r="BG454" i="2"/>
  <c r="BF454" i="2"/>
  <c r="T454" i="2"/>
  <c r="R454" i="2"/>
  <c r="P454" i="2"/>
  <c r="BI451" i="2"/>
  <c r="BH451" i="2"/>
  <c r="BG451" i="2"/>
  <c r="BF451" i="2"/>
  <c r="T451" i="2"/>
  <c r="R451" i="2"/>
  <c r="P451" i="2"/>
  <c r="BI450" i="2"/>
  <c r="BH450" i="2"/>
  <c r="BG450" i="2"/>
  <c r="BF450" i="2"/>
  <c r="T450" i="2"/>
  <c r="R450" i="2"/>
  <c r="P450" i="2"/>
  <c r="BI446" i="2"/>
  <c r="BH446" i="2"/>
  <c r="BG446" i="2"/>
  <c r="BF446" i="2"/>
  <c r="T446" i="2"/>
  <c r="R446" i="2"/>
  <c r="P446" i="2"/>
  <c r="BI445" i="2"/>
  <c r="BH445" i="2"/>
  <c r="BG445" i="2"/>
  <c r="BF445" i="2"/>
  <c r="T445" i="2"/>
  <c r="R445" i="2"/>
  <c r="P445" i="2"/>
  <c r="BI444" i="2"/>
  <c r="BH444" i="2"/>
  <c r="BG444" i="2"/>
  <c r="BF444" i="2"/>
  <c r="T444" i="2"/>
  <c r="R444" i="2"/>
  <c r="P444" i="2"/>
  <c r="BI440" i="2"/>
  <c r="BH440" i="2"/>
  <c r="BG440" i="2"/>
  <c r="BF440" i="2"/>
  <c r="T440" i="2"/>
  <c r="R440" i="2"/>
  <c r="P440" i="2"/>
  <c r="BI439" i="2"/>
  <c r="BH439" i="2"/>
  <c r="BG439" i="2"/>
  <c r="BF439" i="2"/>
  <c r="T439" i="2"/>
  <c r="R439" i="2"/>
  <c r="P439" i="2"/>
  <c r="BI438" i="2"/>
  <c r="BH438" i="2"/>
  <c r="BG438" i="2"/>
  <c r="BF438" i="2"/>
  <c r="T438" i="2"/>
  <c r="R438" i="2"/>
  <c r="P438" i="2"/>
  <c r="BI434" i="2"/>
  <c r="BH434" i="2"/>
  <c r="BG434" i="2"/>
  <c r="BF434" i="2"/>
  <c r="T434" i="2"/>
  <c r="R434" i="2"/>
  <c r="P434" i="2"/>
  <c r="BI433" i="2"/>
  <c r="BH433" i="2"/>
  <c r="BG433" i="2"/>
  <c r="BF433" i="2"/>
  <c r="T433" i="2"/>
  <c r="R433" i="2"/>
  <c r="P433" i="2"/>
  <c r="BI428" i="2"/>
  <c r="BH428" i="2"/>
  <c r="BG428" i="2"/>
  <c r="BF428" i="2"/>
  <c r="T428" i="2"/>
  <c r="R428" i="2"/>
  <c r="P428" i="2"/>
  <c r="BI423" i="2"/>
  <c r="BH423" i="2"/>
  <c r="BG423" i="2"/>
  <c r="BF423" i="2"/>
  <c r="T423" i="2"/>
  <c r="R423" i="2"/>
  <c r="P423" i="2"/>
  <c r="BI421" i="2"/>
  <c r="BH421" i="2"/>
  <c r="BG421" i="2"/>
  <c r="BF421" i="2"/>
  <c r="T421" i="2"/>
  <c r="T420" i="2"/>
  <c r="R421" i="2"/>
  <c r="R420" i="2" s="1"/>
  <c r="P421" i="2"/>
  <c r="P420" i="2"/>
  <c r="BI411" i="2"/>
  <c r="BH411" i="2"/>
  <c r="BG411" i="2"/>
  <c r="BF411" i="2"/>
  <c r="T411" i="2"/>
  <c r="R411" i="2"/>
  <c r="P411" i="2"/>
  <c r="BI403" i="2"/>
  <c r="BH403" i="2"/>
  <c r="BG403" i="2"/>
  <c r="BF403" i="2"/>
  <c r="T403" i="2"/>
  <c r="R403" i="2"/>
  <c r="P403" i="2"/>
  <c r="BI394" i="2"/>
  <c r="BH394" i="2"/>
  <c r="BG394" i="2"/>
  <c r="BF394" i="2"/>
  <c r="T394" i="2"/>
  <c r="R394" i="2"/>
  <c r="P394" i="2"/>
  <c r="BI385" i="2"/>
  <c r="BH385" i="2"/>
  <c r="BG385" i="2"/>
  <c r="BF385" i="2"/>
  <c r="T385" i="2"/>
  <c r="R385" i="2"/>
  <c r="P385" i="2"/>
  <c r="BI377" i="2"/>
  <c r="BH377" i="2"/>
  <c r="BG377" i="2"/>
  <c r="BF377" i="2"/>
  <c r="T377" i="2"/>
  <c r="R377" i="2"/>
  <c r="P377" i="2"/>
  <c r="BI369" i="2"/>
  <c r="BH369" i="2"/>
  <c r="BG369" i="2"/>
  <c r="BF369" i="2"/>
  <c r="T369" i="2"/>
  <c r="R369" i="2"/>
  <c r="P369" i="2"/>
  <c r="BI361" i="2"/>
  <c r="BH361" i="2"/>
  <c r="BG361" i="2"/>
  <c r="BF361" i="2"/>
  <c r="T361" i="2"/>
  <c r="R361" i="2"/>
  <c r="P361" i="2"/>
  <c r="BI353" i="2"/>
  <c r="BH353" i="2"/>
  <c r="BG353" i="2"/>
  <c r="BF353" i="2"/>
  <c r="T353" i="2"/>
  <c r="R353" i="2"/>
  <c r="P353" i="2"/>
  <c r="BI345" i="2"/>
  <c r="BH345" i="2"/>
  <c r="BG345" i="2"/>
  <c r="BF345" i="2"/>
  <c r="T345" i="2"/>
  <c r="R345" i="2"/>
  <c r="P345" i="2"/>
  <c r="BI337" i="2"/>
  <c r="BH337" i="2"/>
  <c r="BG337" i="2"/>
  <c r="BF337" i="2"/>
  <c r="T337" i="2"/>
  <c r="R337" i="2"/>
  <c r="P337" i="2"/>
  <c r="BI329" i="2"/>
  <c r="BH329" i="2"/>
  <c r="BG329" i="2"/>
  <c r="BF329" i="2"/>
  <c r="T329" i="2"/>
  <c r="R329" i="2"/>
  <c r="P329" i="2"/>
  <c r="BI321" i="2"/>
  <c r="BH321" i="2"/>
  <c r="BG321" i="2"/>
  <c r="BF321" i="2"/>
  <c r="T321" i="2"/>
  <c r="R321" i="2"/>
  <c r="P321" i="2"/>
  <c r="BI311" i="2"/>
  <c r="BH311" i="2"/>
  <c r="BG311" i="2"/>
  <c r="BF311" i="2"/>
  <c r="T311" i="2"/>
  <c r="R311" i="2"/>
  <c r="P311" i="2"/>
  <c r="BI300" i="2"/>
  <c r="BH300" i="2"/>
  <c r="BG300" i="2"/>
  <c r="BF300" i="2"/>
  <c r="T300" i="2"/>
  <c r="R300" i="2"/>
  <c r="P300" i="2"/>
  <c r="BI292" i="2"/>
  <c r="BH292" i="2"/>
  <c r="BG292" i="2"/>
  <c r="BF292" i="2"/>
  <c r="T292" i="2"/>
  <c r="R292" i="2"/>
  <c r="P292" i="2"/>
  <c r="BI284" i="2"/>
  <c r="BH284" i="2"/>
  <c r="BG284" i="2"/>
  <c r="BF284" i="2"/>
  <c r="T284" i="2"/>
  <c r="R284" i="2"/>
  <c r="P284" i="2"/>
  <c r="BI275" i="2"/>
  <c r="BH275" i="2"/>
  <c r="BG275" i="2"/>
  <c r="BF275" i="2"/>
  <c r="T275" i="2"/>
  <c r="R275" i="2"/>
  <c r="P275" i="2"/>
  <c r="BI267" i="2"/>
  <c r="BH267" i="2"/>
  <c r="BG267" i="2"/>
  <c r="BF267" i="2"/>
  <c r="T267" i="2"/>
  <c r="R267" i="2"/>
  <c r="P267" i="2"/>
  <c r="BI259" i="2"/>
  <c r="BH259" i="2"/>
  <c r="BG259" i="2"/>
  <c r="BF259" i="2"/>
  <c r="T259" i="2"/>
  <c r="R259" i="2"/>
  <c r="P259" i="2"/>
  <c r="BI251" i="2"/>
  <c r="BH251" i="2"/>
  <c r="BG251" i="2"/>
  <c r="BF251" i="2"/>
  <c r="T251" i="2"/>
  <c r="R251" i="2"/>
  <c r="P251" i="2"/>
  <c r="BI243" i="2"/>
  <c r="BH243" i="2"/>
  <c r="BG243" i="2"/>
  <c r="BF243" i="2"/>
  <c r="T243" i="2"/>
  <c r="R243" i="2"/>
  <c r="P243" i="2"/>
  <c r="BI235" i="2"/>
  <c r="BH235" i="2"/>
  <c r="BG235" i="2"/>
  <c r="BF235" i="2"/>
  <c r="T235" i="2"/>
  <c r="R235" i="2"/>
  <c r="P235" i="2"/>
  <c r="BI227" i="2"/>
  <c r="BH227" i="2"/>
  <c r="BG227" i="2"/>
  <c r="BF227" i="2"/>
  <c r="T227" i="2"/>
  <c r="R227" i="2"/>
  <c r="P227" i="2"/>
  <c r="BI219" i="2"/>
  <c r="BH219" i="2"/>
  <c r="BG219" i="2"/>
  <c r="BF219" i="2"/>
  <c r="T219" i="2"/>
  <c r="R219" i="2"/>
  <c r="P219" i="2"/>
  <c r="BI208" i="2"/>
  <c r="BH208" i="2"/>
  <c r="BG208" i="2"/>
  <c r="BF208" i="2"/>
  <c r="T208" i="2"/>
  <c r="R208" i="2"/>
  <c r="P208" i="2"/>
  <c r="BI197" i="2"/>
  <c r="BH197" i="2"/>
  <c r="BG197" i="2"/>
  <c r="BF197" i="2"/>
  <c r="T197" i="2"/>
  <c r="R197" i="2"/>
  <c r="P197" i="2"/>
  <c r="BI195" i="2"/>
  <c r="BH195" i="2"/>
  <c r="BG195" i="2"/>
  <c r="BF195" i="2"/>
  <c r="T195" i="2"/>
  <c r="R195" i="2"/>
  <c r="P195" i="2"/>
  <c r="BI194" i="2"/>
  <c r="BH194" i="2"/>
  <c r="BG194" i="2"/>
  <c r="BF194" i="2"/>
  <c r="T194" i="2"/>
  <c r="R194" i="2"/>
  <c r="P194" i="2"/>
  <c r="BI191" i="2"/>
  <c r="BH191" i="2"/>
  <c r="BG191" i="2"/>
  <c r="BF191" i="2"/>
  <c r="T191" i="2"/>
  <c r="R191" i="2"/>
  <c r="P191" i="2"/>
  <c r="BI183" i="2"/>
  <c r="BH183" i="2"/>
  <c r="BG183" i="2"/>
  <c r="BF183" i="2"/>
  <c r="T183" i="2"/>
  <c r="R183" i="2"/>
  <c r="P183" i="2"/>
  <c r="BI180" i="2"/>
  <c r="BH180" i="2"/>
  <c r="BG180" i="2"/>
  <c r="BF180" i="2"/>
  <c r="T180" i="2"/>
  <c r="R180" i="2"/>
  <c r="P180" i="2"/>
  <c r="BI177" i="2"/>
  <c r="BH177" i="2"/>
  <c r="BG177" i="2"/>
  <c r="BF177" i="2"/>
  <c r="T177" i="2"/>
  <c r="R177" i="2"/>
  <c r="P177" i="2"/>
  <c r="BI172" i="2"/>
  <c r="BH172" i="2"/>
  <c r="BG172" i="2"/>
  <c r="BF172" i="2"/>
  <c r="T172" i="2"/>
  <c r="R172" i="2"/>
  <c r="P172" i="2"/>
  <c r="BI169" i="2"/>
  <c r="BH169" i="2"/>
  <c r="BG169" i="2"/>
  <c r="BF169" i="2"/>
  <c r="T169" i="2"/>
  <c r="R169" i="2"/>
  <c r="P169" i="2"/>
  <c r="BI168" i="2"/>
  <c r="BH168" i="2"/>
  <c r="BG168" i="2"/>
  <c r="BF168" i="2"/>
  <c r="T168" i="2"/>
  <c r="R168" i="2"/>
  <c r="P168" i="2"/>
  <c r="BI167" i="2"/>
  <c r="BH167" i="2"/>
  <c r="BG167" i="2"/>
  <c r="BF167" i="2"/>
  <c r="T167" i="2"/>
  <c r="R167" i="2"/>
  <c r="P167" i="2"/>
  <c r="BI164" i="2"/>
  <c r="BH164" i="2"/>
  <c r="BG164" i="2"/>
  <c r="BF164" i="2"/>
  <c r="T164" i="2"/>
  <c r="R164" i="2"/>
  <c r="P164" i="2"/>
  <c r="BI163" i="2"/>
  <c r="BH163" i="2"/>
  <c r="BG163" i="2"/>
  <c r="BF163" i="2"/>
  <c r="T163" i="2"/>
  <c r="R163" i="2"/>
  <c r="P163" i="2"/>
  <c r="BI157" i="2"/>
  <c r="BH157" i="2"/>
  <c r="BG157" i="2"/>
  <c r="BF157" i="2"/>
  <c r="T157" i="2"/>
  <c r="R157" i="2"/>
  <c r="P157" i="2"/>
  <c r="BI156" i="2"/>
  <c r="BH156" i="2"/>
  <c r="BG156" i="2"/>
  <c r="BF156" i="2"/>
  <c r="T156" i="2"/>
  <c r="R156" i="2"/>
  <c r="P156" i="2"/>
  <c r="BI155" i="2"/>
  <c r="BH155" i="2"/>
  <c r="BG155" i="2"/>
  <c r="BF155" i="2"/>
  <c r="T155" i="2"/>
  <c r="R155" i="2"/>
  <c r="P155" i="2"/>
  <c r="BI154" i="2"/>
  <c r="BH154" i="2"/>
  <c r="BG154" i="2"/>
  <c r="BF154" i="2"/>
  <c r="T154" i="2"/>
  <c r="R154" i="2"/>
  <c r="P154" i="2"/>
  <c r="BI153" i="2"/>
  <c r="BH153" i="2"/>
  <c r="BG153" i="2"/>
  <c r="BF153" i="2"/>
  <c r="T153" i="2"/>
  <c r="R153" i="2"/>
  <c r="P153" i="2"/>
  <c r="BI152" i="2"/>
  <c r="BH152" i="2"/>
  <c r="BG152" i="2"/>
  <c r="BF152" i="2"/>
  <c r="T152" i="2"/>
  <c r="R152" i="2"/>
  <c r="P152" i="2"/>
  <c r="BI151" i="2"/>
  <c r="BH151" i="2"/>
  <c r="BG151" i="2"/>
  <c r="BF151" i="2"/>
  <c r="T151" i="2"/>
  <c r="R151" i="2"/>
  <c r="P151" i="2"/>
  <c r="J145" i="2"/>
  <c r="F144" i="2"/>
  <c r="F142" i="2"/>
  <c r="E140" i="2"/>
  <c r="J94" i="2"/>
  <c r="F93" i="2"/>
  <c r="F91" i="2"/>
  <c r="E89" i="2"/>
  <c r="J23" i="2"/>
  <c r="E23" i="2"/>
  <c r="J93" i="2" s="1"/>
  <c r="J22" i="2"/>
  <c r="J20" i="2"/>
  <c r="E20" i="2"/>
  <c r="F145" i="2" s="1"/>
  <c r="J19" i="2"/>
  <c r="J14" i="2"/>
  <c r="J142" i="2"/>
  <c r="E7" i="2"/>
  <c r="E85" i="2"/>
  <c r="L90" i="1"/>
  <c r="AM90" i="1"/>
  <c r="AM89" i="1"/>
  <c r="L89" i="1"/>
  <c r="AM87" i="1"/>
  <c r="L87" i="1"/>
  <c r="L85" i="1"/>
  <c r="L84" i="1"/>
  <c r="BK1728" i="2"/>
  <c r="J1708" i="2"/>
  <c r="J1702" i="2"/>
  <c r="J1695" i="2"/>
  <c r="J1687" i="2"/>
  <c r="J1681" i="2"/>
  <c r="BK1673" i="2"/>
  <c r="BK1662" i="2"/>
  <c r="BK1620" i="2"/>
  <c r="BK1605" i="2"/>
  <c r="BK1598" i="2"/>
  <c r="BK1591" i="2"/>
  <c r="BK1541" i="2"/>
  <c r="J1518" i="2"/>
  <c r="J1504" i="2"/>
  <c r="BK1495" i="2"/>
  <c r="J1480" i="2"/>
  <c r="J1470" i="2"/>
  <c r="BK1427" i="2"/>
  <c r="BK1407" i="2"/>
  <c r="J1390" i="2"/>
  <c r="J1370" i="2"/>
  <c r="BK1360" i="2"/>
  <c r="J1342" i="2"/>
  <c r="BK1304" i="2"/>
  <c r="BK1271" i="2"/>
  <c r="J1254" i="2"/>
  <c r="J1247" i="2"/>
  <c r="J1229" i="2"/>
  <c r="J1210" i="2"/>
  <c r="BK1180" i="2"/>
  <c r="J1155" i="2"/>
  <c r="BK1150" i="2"/>
  <c r="BK1120" i="2"/>
  <c r="BK1069" i="2"/>
  <c r="J1058" i="2"/>
  <c r="J1002" i="2"/>
  <c r="J996" i="2"/>
  <c r="J873" i="2"/>
  <c r="J872" i="2"/>
  <c r="J867" i="2"/>
  <c r="J742" i="2"/>
  <c r="J708" i="2"/>
  <c r="BK653" i="2"/>
  <c r="J641" i="2"/>
  <c r="J559" i="2"/>
  <c r="J524" i="2"/>
  <c r="J457" i="2"/>
  <c r="J438" i="2"/>
  <c r="BK403" i="2"/>
  <c r="J345" i="2"/>
  <c r="BK284" i="2"/>
  <c r="BK183" i="2"/>
  <c r="J167" i="2"/>
  <c r="J151" i="2"/>
  <c r="BK1634" i="2"/>
  <c r="J1608" i="2"/>
  <c r="BK1595" i="2"/>
  <c r="BK1575" i="2"/>
  <c r="J1528" i="2"/>
  <c r="J1498" i="2"/>
  <c r="J1483" i="2"/>
  <c r="J1464" i="2"/>
  <c r="J1439" i="2"/>
  <c r="J1427" i="2"/>
  <c r="J1411" i="2"/>
  <c r="J1362" i="2"/>
  <c r="BK1342" i="2"/>
  <c r="J1316" i="2"/>
  <c r="BK1250" i="2"/>
  <c r="BK1185" i="2"/>
  <c r="BK1122" i="2"/>
  <c r="J1105" i="2"/>
  <c r="J1082" i="2"/>
  <c r="J966" i="2"/>
  <c r="BK887" i="2"/>
  <c r="J874" i="2"/>
  <c r="J825" i="2"/>
  <c r="BK756" i="2"/>
  <c r="BK718" i="2"/>
  <c r="J663" i="2"/>
  <c r="J627" i="2"/>
  <c r="BK584" i="2"/>
  <c r="J547" i="2"/>
  <c r="BK509" i="2"/>
  <c r="J454" i="2"/>
  <c r="BK440" i="2"/>
  <c r="J421" i="2"/>
  <c r="BK292" i="2"/>
  <c r="BK219" i="2"/>
  <c r="BK191" i="2"/>
  <c r="BK167" i="2"/>
  <c r="J1598" i="2"/>
  <c r="BK1571" i="2"/>
  <c r="BK1538" i="2"/>
  <c r="J1440" i="2"/>
  <c r="BK1370" i="2"/>
  <c r="BK1362" i="2"/>
  <c r="BK1345" i="2"/>
  <c r="BK1257" i="2"/>
  <c r="J1222" i="2"/>
  <c r="J1180" i="2"/>
  <c r="J1152" i="2"/>
  <c r="J1122" i="2"/>
  <c r="J1098" i="2"/>
  <c r="J1034" i="2"/>
  <c r="BK1018" i="2"/>
  <c r="BK996" i="2"/>
  <c r="J970" i="2"/>
  <c r="BK954" i="2"/>
  <c r="BK906" i="2"/>
  <c r="BK871" i="2"/>
  <c r="J792" i="2"/>
  <c r="BK747" i="2"/>
  <c r="BK659" i="2"/>
  <c r="J611" i="2"/>
  <c r="J530" i="2"/>
  <c r="J460" i="2"/>
  <c r="BK444" i="2"/>
  <c r="J403" i="2"/>
  <c r="J361" i="2"/>
  <c r="J329" i="2"/>
  <c r="J284" i="2"/>
  <c r="BK251" i="2"/>
  <c r="J183" i="2"/>
  <c r="J164" i="2"/>
  <c r="BK156" i="2"/>
  <c r="BK151" i="2"/>
  <c r="J1584" i="2"/>
  <c r="J1455" i="2"/>
  <c r="J1401" i="2"/>
  <c r="J1384" i="2"/>
  <c r="BK1363" i="2"/>
  <c r="J1345" i="2"/>
  <c r="BK1316" i="2"/>
  <c r="J1264" i="2"/>
  <c r="J1137" i="2"/>
  <c r="BK1058" i="2"/>
  <c r="BK1019" i="2"/>
  <c r="J974" i="2"/>
  <c r="J955" i="2"/>
  <c r="J919" i="2"/>
  <c r="BK882" i="2"/>
  <c r="J837" i="2"/>
  <c r="BK761" i="2"/>
  <c r="BK755" i="2"/>
  <c r="J683" i="2"/>
  <c r="BK656" i="2"/>
  <c r="BK598" i="2"/>
  <c r="BK483" i="2"/>
  <c r="BK460" i="2"/>
  <c r="BK446" i="2"/>
  <c r="BK385" i="2"/>
  <c r="J251" i="2"/>
  <c r="BK197" i="2"/>
  <c r="J169" i="2"/>
  <c r="BK155" i="2"/>
  <c r="AS95" i="1"/>
  <c r="J1901" i="3"/>
  <c r="J1890" i="3"/>
  <c r="BK1884" i="3"/>
  <c r="BK1880" i="3"/>
  <c r="J1874" i="3"/>
  <c r="J1830" i="3"/>
  <c r="BK1769" i="3"/>
  <c r="BK1733" i="3"/>
  <c r="J1667" i="3"/>
  <c r="J1639" i="3"/>
  <c r="BK1600" i="3"/>
  <c r="BK1566" i="3"/>
  <c r="BK1514" i="3"/>
  <c r="J1473" i="3"/>
  <c r="BK1445" i="3"/>
  <c r="J1407" i="3"/>
  <c r="BK1350" i="3"/>
  <c r="BK1341" i="3"/>
  <c r="J1332" i="3"/>
  <c r="J1305" i="3"/>
  <c r="BK1300" i="3"/>
  <c r="BK1285" i="3"/>
  <c r="BK1269" i="3"/>
  <c r="J1240" i="3"/>
  <c r="J1223" i="3"/>
  <c r="J1191" i="3"/>
  <c r="J1070" i="3"/>
  <c r="J1018" i="3"/>
  <c r="BK979" i="3"/>
  <c r="BK909" i="3"/>
  <c r="J904" i="3"/>
  <c r="J894" i="3"/>
  <c r="BK818" i="3"/>
  <c r="J809" i="3"/>
  <c r="J796" i="3"/>
  <c r="J777" i="3"/>
  <c r="BK769" i="3"/>
  <c r="BK700" i="3"/>
  <c r="J685" i="3"/>
  <c r="BK625" i="3"/>
  <c r="BK441" i="3"/>
  <c r="J415" i="3"/>
  <c r="BK388" i="3"/>
  <c r="BK351" i="3"/>
  <c r="J342" i="3"/>
  <c r="BK291" i="3"/>
  <c r="J257" i="3"/>
  <c r="J231" i="3"/>
  <c r="BK213" i="3"/>
  <c r="BK177" i="3"/>
  <c r="J160" i="3"/>
  <c r="J2067" i="3"/>
  <c r="BK2058" i="3"/>
  <c r="BK2034" i="3"/>
  <c r="BK1961" i="3"/>
  <c r="J1942" i="3"/>
  <c r="J1906" i="3"/>
  <c r="BK1902" i="3"/>
  <c r="J1893" i="3"/>
  <c r="J1886" i="3"/>
  <c r="BK1875" i="3"/>
  <c r="J1862" i="3"/>
  <c r="J1827" i="3"/>
  <c r="J1816" i="3"/>
  <c r="BK1810" i="3"/>
  <c r="J1803" i="3"/>
  <c r="BK1751" i="3"/>
  <c r="J1727" i="3"/>
  <c r="J1689" i="3"/>
  <c r="J1633" i="3"/>
  <c r="BK1579" i="3"/>
  <c r="BK1565" i="3"/>
  <c r="BK1506" i="3"/>
  <c r="BK1453" i="3"/>
  <c r="BK1383" i="3"/>
  <c r="J956" i="3"/>
  <c r="J878" i="3"/>
  <c r="J838" i="3"/>
  <c r="BK789" i="3"/>
  <c r="J725" i="3"/>
  <c r="BK634" i="3"/>
  <c r="J554" i="3"/>
  <c r="BK452" i="3"/>
  <c r="BK377" i="3"/>
  <c r="BK364" i="3"/>
  <c r="J340" i="3"/>
  <c r="J312" i="3"/>
  <c r="BK256" i="3"/>
  <c r="BK229" i="3"/>
  <c r="J193" i="3"/>
  <c r="J180" i="3"/>
  <c r="BK161" i="3"/>
  <c r="J1971" i="3"/>
  <c r="J1954" i="3"/>
  <c r="J1938" i="3"/>
  <c r="BK1928" i="3"/>
  <c r="BK1900" i="3"/>
  <c r="BK1886" i="3"/>
  <c r="J1883" i="3"/>
  <c r="BK1878" i="3"/>
  <c r="J1867" i="3"/>
  <c r="J1828" i="3"/>
  <c r="BK1811" i="3"/>
  <c r="J1743" i="3"/>
  <c r="J1734" i="3"/>
  <c r="J1658" i="3"/>
  <c r="BK1645" i="3"/>
  <c r="J1529" i="3"/>
  <c r="J1439" i="3"/>
  <c r="J1349" i="3"/>
  <c r="BK1330" i="3"/>
  <c r="J1285" i="3"/>
  <c r="BK1223" i="3"/>
  <c r="J1182" i="3"/>
  <c r="BK1084" i="3"/>
  <c r="J1028" i="3"/>
  <c r="J1011" i="3"/>
  <c r="J924" i="3"/>
  <c r="BK904" i="3"/>
  <c r="J869" i="3"/>
  <c r="BK825" i="3"/>
  <c r="J810" i="3"/>
  <c r="BK800" i="3"/>
  <c r="J789" i="3"/>
  <c r="BK773" i="3"/>
  <c r="J746" i="3"/>
  <c r="BK684" i="3"/>
  <c r="BK588" i="3"/>
  <c r="BK526" i="3"/>
  <c r="BK461" i="3"/>
  <c r="J388" i="3"/>
  <c r="J327" i="3"/>
  <c r="BK305" i="3"/>
  <c r="J291" i="3"/>
  <c r="J256" i="3"/>
  <c r="J220" i="3"/>
  <c r="J174" i="3"/>
  <c r="J161" i="3"/>
  <c r="BK2189" i="3"/>
  <c r="BK2183" i="3"/>
  <c r="BK2164" i="3"/>
  <c r="BK2140" i="3"/>
  <c r="BK2126" i="3"/>
  <c r="J2108" i="3"/>
  <c r="BK2098" i="3"/>
  <c r="J2088" i="3"/>
  <c r="J2077" i="3"/>
  <c r="BK2068" i="3"/>
  <c r="BK2033" i="3"/>
  <c r="BK1971" i="3"/>
  <c r="J1932" i="3"/>
  <c r="J1902" i="3"/>
  <c r="J1892" i="3"/>
  <c r="J1878" i="3"/>
  <c r="BK1873" i="3"/>
  <c r="BK1856" i="3"/>
  <c r="J1814" i="3"/>
  <c r="BK1803" i="3"/>
  <c r="BK1756" i="3"/>
  <c r="J1733" i="3"/>
  <c r="BK1714" i="3"/>
  <c r="J1675" i="3"/>
  <c r="J1610" i="3"/>
  <c r="BK1521" i="3"/>
  <c r="J1445" i="3"/>
  <c r="BK1407" i="3"/>
  <c r="BK1382" i="3"/>
  <c r="J1348" i="3"/>
  <c r="BK1343" i="3"/>
  <c r="J1333" i="3"/>
  <c r="J1300" i="3"/>
  <c r="BK1268" i="3"/>
  <c r="BK1231" i="3"/>
  <c r="BK1191" i="3"/>
  <c r="BK1162" i="3"/>
  <c r="J1019" i="3"/>
  <c r="J911" i="3"/>
  <c r="BK896" i="3"/>
  <c r="BK869" i="3"/>
  <c r="J834" i="3"/>
  <c r="BK732" i="3"/>
  <c r="BK707" i="3"/>
  <c r="BK654" i="3"/>
  <c r="BK607" i="3"/>
  <c r="BK544" i="3"/>
  <c r="BK510" i="3"/>
  <c r="BK486" i="3"/>
  <c r="BK426" i="3"/>
  <c r="BK382" i="3"/>
  <c r="BK374" i="3"/>
  <c r="BK346" i="3"/>
  <c r="J339" i="3"/>
  <c r="BK315" i="3"/>
  <c r="J266" i="3"/>
  <c r="J228" i="3"/>
  <c r="J190" i="3"/>
  <c r="J171" i="3"/>
  <c r="BK1080" i="4"/>
  <c r="BK1074" i="4"/>
  <c r="BK1066" i="4"/>
  <c r="J1054" i="4"/>
  <c r="J1018" i="4"/>
  <c r="BK1002" i="4"/>
  <c r="J982" i="4"/>
  <c r="BK954" i="4"/>
  <c r="BK898" i="4"/>
  <c r="BK882" i="4"/>
  <c r="J870" i="4"/>
  <c r="BK826" i="4"/>
  <c r="J810" i="4"/>
  <c r="BK794" i="4"/>
  <c r="BK774" i="4"/>
  <c r="BK746" i="4"/>
  <c r="J725" i="4"/>
  <c r="BK669" i="4"/>
  <c r="BK649" i="4"/>
  <c r="BK613" i="4"/>
  <c r="J593" i="4"/>
  <c r="BK561" i="4"/>
  <c r="J537" i="4"/>
  <c r="BK521" i="4"/>
  <c r="J489" i="4"/>
  <c r="BK453" i="4"/>
  <c r="J441" i="4"/>
  <c r="J421" i="4"/>
  <c r="BK389" i="4"/>
  <c r="BK381" i="4"/>
  <c r="BK365" i="4"/>
  <c r="J285" i="4"/>
  <c r="BK269" i="4"/>
  <c r="BK241" i="4"/>
  <c r="J189" i="4"/>
  <c r="BK157" i="4"/>
  <c r="BK137" i="4"/>
  <c r="J1050" i="4"/>
  <c r="J1034" i="4"/>
  <c r="J1002" i="4"/>
  <c r="J966" i="4"/>
  <c r="BK946" i="4"/>
  <c r="J930" i="4"/>
  <c r="BK870" i="4"/>
  <c r="BK830" i="4"/>
  <c r="J778" i="4"/>
  <c r="BK725" i="4"/>
  <c r="BK693" i="4"/>
  <c r="J645" i="4"/>
  <c r="BK633" i="4"/>
  <c r="BK589" i="4"/>
  <c r="BK553" i="4"/>
  <c r="BK513" i="4"/>
  <c r="J493" i="4"/>
  <c r="J473" i="4"/>
  <c r="J461" i="4"/>
  <c r="J405" i="4"/>
  <c r="J393" i="4"/>
  <c r="J385" i="4"/>
  <c r="BK357" i="4"/>
  <c r="BK337" i="4"/>
  <c r="J313" i="4"/>
  <c r="BK289" i="4"/>
  <c r="BK249" i="4"/>
  <c r="BK209" i="4"/>
  <c r="BK189" i="4"/>
  <c r="J173" i="4"/>
  <c r="BK1042" i="4"/>
  <c r="BK1014" i="4"/>
  <c r="BK978" i="4"/>
  <c r="J946" i="4"/>
  <c r="J926" i="4"/>
  <c r="J902" i="4"/>
  <c r="J862" i="4"/>
  <c r="J846" i="4"/>
  <c r="BK822" i="4"/>
  <c r="BK802" i="4"/>
  <c r="BK754" i="4"/>
  <c r="BK721" i="4"/>
  <c r="J709" i="4"/>
  <c r="J673" i="4"/>
  <c r="J641" i="4"/>
  <c r="J621" i="4"/>
  <c r="J581" i="4"/>
  <c r="BK545" i="4"/>
  <c r="BK473" i="4"/>
  <c r="J449" i="4"/>
  <c r="BK417" i="4"/>
  <c r="J377" i="4"/>
  <c r="BK353" i="4"/>
  <c r="BK333" i="4"/>
  <c r="BK313" i="4"/>
  <c r="J305" i="4"/>
  <c r="J261" i="4"/>
  <c r="J225" i="4"/>
  <c r="BK213" i="4"/>
  <c r="BK181" i="4"/>
  <c r="J145" i="4"/>
  <c r="BK1054" i="4"/>
  <c r="BK998" i="4"/>
  <c r="J970" i="4"/>
  <c r="BK950" i="4"/>
  <c r="J922" i="4"/>
  <c r="BK902" i="4"/>
  <c r="J874" i="4"/>
  <c r="BK854" i="4"/>
  <c r="J786" i="4"/>
  <c r="BK762" i="4"/>
  <c r="BK733" i="4"/>
  <c r="J693" i="4"/>
  <c r="J681" i="4"/>
  <c r="J649" i="4"/>
  <c r="BK609" i="4"/>
  <c r="BK581" i="4"/>
  <c r="J573" i="4"/>
  <c r="BK537" i="4"/>
  <c r="J513" i="4"/>
  <c r="J497" i="4"/>
  <c r="BK461" i="4"/>
  <c r="BK445" i="4"/>
  <c r="J425" i="4"/>
  <c r="J345" i="4"/>
  <c r="BK293" i="4"/>
  <c r="BK281" i="4"/>
  <c r="BK253" i="4"/>
  <c r="BK237" i="4"/>
  <c r="BK201" i="4"/>
  <c r="J165" i="4"/>
  <c r="BK141" i="4"/>
  <c r="J479" i="5"/>
  <c r="BK385" i="5"/>
  <c r="BK349" i="5"/>
  <c r="BK333" i="5"/>
  <c r="BK321" i="5"/>
  <c r="J305" i="5"/>
  <c r="BK257" i="5"/>
  <c r="J217" i="5"/>
  <c r="J181" i="5"/>
  <c r="J165" i="5"/>
  <c r="BK145" i="5"/>
  <c r="J129" i="5"/>
  <c r="J426" i="5"/>
  <c r="BK345" i="5"/>
  <c r="BK301" i="5"/>
  <c r="BK277" i="5"/>
  <c r="J237" i="5"/>
  <c r="BK193" i="5"/>
  <c r="BK165" i="5"/>
  <c r="BK439" i="5"/>
  <c r="J385" i="5"/>
  <c r="J357" i="5"/>
  <c r="J317" i="5"/>
  <c r="J289" i="5"/>
  <c r="J245" i="5"/>
  <c r="J221" i="5"/>
  <c r="BK197" i="5"/>
  <c r="BK133" i="5"/>
  <c r="J176" i="6"/>
  <c r="J130" i="6"/>
  <c r="BK207" i="6"/>
  <c r="BK188" i="6"/>
  <c r="J140" i="6"/>
  <c r="J214" i="6"/>
  <c r="BK185" i="6"/>
  <c r="J170" i="6"/>
  <c r="J161" i="6"/>
  <c r="BK150" i="6"/>
  <c r="J203" i="6"/>
  <c r="BK161" i="6"/>
  <c r="BK130" i="6"/>
  <c r="J200" i="7"/>
  <c r="J189" i="7"/>
  <c r="J149" i="7"/>
  <c r="BK214" i="7"/>
  <c r="J202" i="7"/>
  <c r="J198" i="7"/>
  <c r="J177" i="7"/>
  <c r="BK152" i="7"/>
  <c r="J139" i="7"/>
  <c r="J201" i="7"/>
  <c r="J192" i="7"/>
  <c r="BK165" i="7"/>
  <c r="J146" i="7"/>
  <c r="BK195" i="7"/>
  <c r="J155" i="7"/>
  <c r="BK246" i="8"/>
  <c r="J220" i="8"/>
  <c r="J190" i="8"/>
  <c r="BK151" i="8"/>
  <c r="BK125" i="8"/>
  <c r="J239" i="8"/>
  <c r="J200" i="8"/>
  <c r="BK169" i="8"/>
  <c r="BK137" i="8"/>
  <c r="BK240" i="8"/>
  <c r="BK225" i="8"/>
  <c r="BK185" i="8"/>
  <c r="J151" i="8"/>
  <c r="J141" i="8"/>
  <c r="BK233" i="8"/>
  <c r="J215" i="8"/>
  <c r="J175" i="8"/>
  <c r="BK145" i="8"/>
  <c r="BK377" i="9"/>
  <c r="J303" i="9"/>
  <c r="BK252" i="9"/>
  <c r="J237" i="9"/>
  <c r="BK189" i="9"/>
  <c r="J153" i="9"/>
  <c r="J140" i="9"/>
  <c r="BK125" i="9"/>
  <c r="J392" i="9"/>
  <c r="BK355" i="9"/>
  <c r="BK249" i="9"/>
  <c r="BK227" i="9"/>
  <c r="J212" i="9"/>
  <c r="BK179" i="9"/>
  <c r="BK420" i="9"/>
  <c r="J419" i="9"/>
  <c r="J396" i="9"/>
  <c r="BK348" i="9"/>
  <c r="BK320" i="9"/>
  <c r="J304" i="9"/>
  <c r="BK279" i="9"/>
  <c r="J267" i="9"/>
  <c r="BK255" i="9"/>
  <c r="J232" i="9"/>
  <c r="J215" i="9"/>
  <c r="J182" i="9"/>
  <c r="BK148" i="9"/>
  <c r="J399" i="9"/>
  <c r="J377" i="9"/>
  <c r="J334" i="9"/>
  <c r="BK304" i="9"/>
  <c r="J282" i="9"/>
  <c r="J273" i="9"/>
  <c r="BK204" i="9"/>
  <c r="BK192" i="9"/>
  <c r="BK168" i="9"/>
  <c r="J131" i="9"/>
  <c r="BK538" i="10"/>
  <c r="J506" i="10"/>
  <c r="BK491" i="10"/>
  <c r="J412" i="10"/>
  <c r="BK390" i="10"/>
  <c r="BK340" i="10"/>
  <c r="BK331" i="10"/>
  <c r="BK324" i="10"/>
  <c r="J321" i="10"/>
  <c r="J318" i="10"/>
  <c r="J315" i="10"/>
  <c r="J301" i="10"/>
  <c r="J297" i="10"/>
  <c r="BK281" i="10"/>
  <c r="J275" i="10"/>
  <c r="J253" i="10"/>
  <c r="BK239" i="10"/>
  <c r="BK187" i="10"/>
  <c r="J171" i="10"/>
  <c r="J155" i="10"/>
  <c r="BK134" i="10"/>
  <c r="J517" i="10"/>
  <c r="J495" i="10"/>
  <c r="BK466" i="10"/>
  <c r="BK439" i="10"/>
  <c r="J423" i="10"/>
  <c r="BK325" i="10"/>
  <c r="BK307" i="10"/>
  <c r="BK298" i="10"/>
  <c r="BK290" i="10"/>
  <c r="J284" i="10"/>
  <c r="BK274" i="10"/>
  <c r="BK270" i="10"/>
  <c r="BK248" i="10"/>
  <c r="J240" i="10"/>
  <c r="J168" i="10"/>
  <c r="J165" i="10"/>
  <c r="J143" i="10"/>
  <c r="J137" i="10"/>
  <c r="J132" i="10"/>
  <c r="BK510" i="10"/>
  <c r="J476" i="10"/>
  <c r="J466" i="10"/>
  <c r="J450" i="10"/>
  <c r="BK412" i="10"/>
  <c r="J390" i="10"/>
  <c r="J347" i="10"/>
  <c r="J338" i="10"/>
  <c r="J330" i="10"/>
  <c r="J325" i="10"/>
  <c r="BK321" i="10"/>
  <c r="BK315" i="10"/>
  <c r="BK306" i="10"/>
  <c r="J296" i="10"/>
  <c r="BK285" i="10"/>
  <c r="J282" i="10"/>
  <c r="J274" i="10"/>
  <c r="BK240" i="10"/>
  <c r="BK235" i="10"/>
  <c r="J223" i="10"/>
  <c r="BK195" i="10"/>
  <c r="BK175" i="10"/>
  <c r="J166" i="10"/>
  <c r="J151" i="10"/>
  <c r="BK132" i="10"/>
  <c r="J549" i="10"/>
  <c r="J521" i="10"/>
  <c r="BK485" i="10"/>
  <c r="BK428" i="10"/>
  <c r="BK359" i="10"/>
  <c r="J339" i="10"/>
  <c r="BK330" i="10"/>
  <c r="J303" i="10"/>
  <c r="J290" i="10"/>
  <c r="J280" i="10"/>
  <c r="BK253" i="10"/>
  <c r="J227" i="10"/>
  <c r="BK210" i="10"/>
  <c r="BK161" i="10"/>
  <c r="BK135" i="10"/>
  <c r="BK319" i="11"/>
  <c r="BK279" i="11"/>
  <c r="J246" i="11"/>
  <c r="J238" i="11"/>
  <c r="J202" i="11"/>
  <c r="J195" i="11"/>
  <c r="J174" i="11"/>
  <c r="BK141" i="11"/>
  <c r="J307" i="11"/>
  <c r="BK262" i="11"/>
  <c r="J257" i="11"/>
  <c r="BK244" i="11"/>
  <c r="BK227" i="11"/>
  <c r="BK195" i="11"/>
  <c r="BK163" i="11"/>
  <c r="J137" i="11"/>
  <c r="J299" i="11"/>
  <c r="BK286" i="11"/>
  <c r="BK273" i="11"/>
  <c r="J250" i="11"/>
  <c r="J240" i="11"/>
  <c r="BK223" i="11"/>
  <c r="BK166" i="11"/>
  <c r="J140" i="11"/>
  <c r="J328" i="11"/>
  <c r="J310" i="11"/>
  <c r="J287" i="11"/>
  <c r="J261" i="11"/>
  <c r="BK250" i="11"/>
  <c r="J242" i="11"/>
  <c r="J241" i="11"/>
  <c r="BK237" i="11"/>
  <c r="J235" i="11"/>
  <c r="BK198" i="11"/>
  <c r="J163" i="11"/>
  <c r="J141" i="11"/>
  <c r="J135" i="11"/>
  <c r="BK171" i="12"/>
  <c r="J164" i="12"/>
  <c r="J143" i="12"/>
  <c r="J130" i="12"/>
  <c r="BK179" i="12"/>
  <c r="BK172" i="12"/>
  <c r="J165" i="12"/>
  <c r="BK148" i="12"/>
  <c r="J126" i="12"/>
  <c r="J179" i="12"/>
  <c r="J171" i="12"/>
  <c r="J158" i="12"/>
  <c r="J129" i="12"/>
  <c r="J176" i="12"/>
  <c r="BK167" i="12"/>
  <c r="BK143" i="12"/>
  <c r="BK128" i="12"/>
  <c r="J1333" i="13"/>
  <c r="J1330" i="13"/>
  <c r="J1317" i="13"/>
  <c r="J1268" i="13"/>
  <c r="BK1253" i="13"/>
  <c r="J1242" i="13"/>
  <c r="J1218" i="13"/>
  <c r="J1204" i="13"/>
  <c r="J1157" i="13"/>
  <c r="BK1099" i="13"/>
  <c r="J1050" i="13"/>
  <c r="BK1029" i="13"/>
  <c r="BK1007" i="13"/>
  <c r="BK986" i="13"/>
  <c r="BK968" i="13"/>
  <c r="J917" i="13"/>
  <c r="J883" i="13"/>
  <c r="BK871" i="13"/>
  <c r="J837" i="13"/>
  <c r="J782" i="13"/>
  <c r="J749" i="13"/>
  <c r="J709" i="13"/>
  <c r="BK701" i="13"/>
  <c r="BK687" i="13"/>
  <c r="J674" i="13"/>
  <c r="J661" i="13"/>
  <c r="BK621" i="13"/>
  <c r="BK576" i="13"/>
  <c r="BK567" i="13"/>
  <c r="J529" i="13"/>
  <c r="BK510" i="13"/>
  <c r="BK502" i="13"/>
  <c r="BK460" i="13"/>
  <c r="J421" i="13"/>
  <c r="J412" i="13"/>
  <c r="J401" i="13"/>
  <c r="J354" i="13"/>
  <c r="J306" i="13"/>
  <c r="BK220" i="13"/>
  <c r="J148" i="13"/>
  <c r="J1340" i="13"/>
  <c r="BK1334" i="13"/>
  <c r="BK1330" i="13"/>
  <c r="BK1326" i="13"/>
  <c r="J1294" i="13"/>
  <c r="BK1238" i="13"/>
  <c r="J1208" i="13"/>
  <c r="BK1166" i="13"/>
  <c r="BK1138" i="13"/>
  <c r="BK1124" i="13"/>
  <c r="J1109" i="13"/>
  <c r="J1086" i="13"/>
  <c r="BK1076" i="13"/>
  <c r="J1069" i="13"/>
  <c r="J1057" i="13"/>
  <c r="BK998" i="13"/>
  <c r="J986" i="13"/>
  <c r="J950" i="13"/>
  <c r="J937" i="13"/>
  <c r="J892" i="13"/>
  <c r="BK859" i="13"/>
  <c r="BK808" i="13"/>
  <c r="J789" i="13"/>
  <c r="J763" i="13"/>
  <c r="J742" i="13"/>
  <c r="J716" i="13"/>
  <c r="BK699" i="13"/>
  <c r="BK660" i="13"/>
  <c r="BK657" i="13"/>
  <c r="J639" i="13"/>
  <c r="J603" i="13"/>
  <c r="J583" i="13"/>
  <c r="J569" i="13"/>
  <c r="J554" i="13"/>
  <c r="J522" i="13"/>
  <c r="J508" i="13"/>
  <c r="J480" i="13"/>
  <c r="BK451" i="13"/>
  <c r="J444" i="13"/>
  <c r="BK421" i="13"/>
  <c r="BK412" i="13"/>
  <c r="BK379" i="13"/>
  <c r="BK369" i="13"/>
  <c r="BK343" i="13"/>
  <c r="BK330" i="13"/>
  <c r="BK300" i="13"/>
  <c r="BK284" i="13"/>
  <c r="BK273" i="13"/>
  <c r="BK193" i="13"/>
  <c r="BK139" i="13"/>
  <c r="J1337" i="13"/>
  <c r="BK1318" i="13"/>
  <c r="J1305" i="13"/>
  <c r="BK1273" i="13"/>
  <c r="BK1263" i="13"/>
  <c r="J1253" i="13"/>
  <c r="J1234" i="13"/>
  <c r="BK1218" i="13"/>
  <c r="J1200" i="13"/>
  <c r="BK1160" i="13"/>
  <c r="J1144" i="13"/>
  <c r="J1119" i="13"/>
  <c r="J1076" i="13"/>
  <c r="J1065" i="13"/>
  <c r="J1033" i="13"/>
  <c r="BK992" i="13"/>
  <c r="J956" i="13"/>
  <c r="J911" i="13"/>
  <c r="BK892" i="13"/>
  <c r="BK879" i="13"/>
  <c r="BK863" i="13"/>
  <c r="BK849" i="13"/>
  <c r="J808" i="13"/>
  <c r="BK789" i="13"/>
  <c r="BK764" i="13"/>
  <c r="J748" i="13"/>
  <c r="J735" i="13"/>
  <c r="BK709" i="13"/>
  <c r="J686" i="13"/>
  <c r="J659" i="13"/>
  <c r="BK633" i="13"/>
  <c r="BK609" i="13"/>
  <c r="BK595" i="13"/>
  <c r="BK566" i="13"/>
  <c r="J530" i="13"/>
  <c r="BK500" i="13"/>
  <c r="J498" i="13"/>
  <c r="J479" i="13"/>
  <c r="BK452" i="13"/>
  <c r="BK438" i="13"/>
  <c r="BK403" i="13"/>
  <c r="BK387" i="13"/>
  <c r="BK374" i="13"/>
  <c r="BK279" i="13"/>
  <c r="J211" i="13"/>
  <c r="J175" i="13"/>
  <c r="J139" i="13"/>
  <c r="BK1377" i="13"/>
  <c r="BK1373" i="13"/>
  <c r="J1359" i="13"/>
  <c r="BK1346" i="13"/>
  <c r="J1345" i="13"/>
  <c r="BK1343" i="13"/>
  <c r="BK1340" i="13"/>
  <c r="J1334" i="13"/>
  <c r="BK1311" i="13"/>
  <c r="BK1290" i="13"/>
  <c r="J1278" i="13"/>
  <c r="BK1231" i="13"/>
  <c r="BK1224" i="13"/>
  <c r="BK1200" i="13"/>
  <c r="J1176" i="13"/>
  <c r="BK1163" i="13"/>
  <c r="J1125" i="13"/>
  <c r="BK1094" i="13"/>
  <c r="BK1086" i="13"/>
  <c r="BK1061" i="13"/>
  <c r="BK1050" i="13"/>
  <c r="BK1015" i="13"/>
  <c r="J1003" i="13"/>
  <c r="J962" i="13"/>
  <c r="BK944" i="13"/>
  <c r="J931" i="13"/>
  <c r="J849" i="13"/>
  <c r="J833" i="13"/>
  <c r="J829" i="13"/>
  <c r="J815" i="13"/>
  <c r="J767" i="13"/>
  <c r="J764" i="13"/>
  <c r="BK762" i="13"/>
  <c r="BK748" i="13"/>
  <c r="BK735" i="13"/>
  <c r="J707" i="13"/>
  <c r="J687" i="13"/>
  <c r="J627" i="13"/>
  <c r="J615" i="13"/>
  <c r="J589" i="13"/>
  <c r="BK554" i="13"/>
  <c r="BK530" i="13"/>
  <c r="J510" i="13"/>
  <c r="BK499" i="13"/>
  <c r="BK492" i="13"/>
  <c r="BK473" i="13"/>
  <c r="J460" i="13"/>
  <c r="J452" i="13"/>
  <c r="J438" i="13"/>
  <c r="J430" i="13"/>
  <c r="BK427" i="13"/>
  <c r="J410" i="13"/>
  <c r="BK401" i="13"/>
  <c r="J369" i="13"/>
  <c r="BK336" i="13"/>
  <c r="BK306" i="13"/>
  <c r="J294" i="13"/>
  <c r="J254" i="13"/>
  <c r="BK229" i="13"/>
  <c r="BK166" i="13"/>
  <c r="BK251" i="14"/>
  <c r="J241" i="14"/>
  <c r="J230" i="14"/>
  <c r="J202" i="14"/>
  <c r="J186" i="14"/>
  <c r="J169" i="14"/>
  <c r="J157" i="14"/>
  <c r="J259" i="14"/>
  <c r="BK252" i="14"/>
  <c r="BK242" i="14"/>
  <c r="J221" i="14"/>
  <c r="BK207" i="14"/>
  <c r="J151" i="14"/>
  <c r="BK259" i="14"/>
  <c r="BK238" i="14"/>
  <c r="BK202" i="14"/>
  <c r="J178" i="14"/>
  <c r="BK241" i="14"/>
  <c r="BK230" i="14"/>
  <c r="J217" i="14"/>
  <c r="BK186" i="14"/>
  <c r="J127" i="14"/>
  <c r="BK639" i="15"/>
  <c r="J621" i="15"/>
  <c r="J603" i="15"/>
  <c r="BK579" i="15"/>
  <c r="J535" i="15"/>
  <c r="J498" i="15"/>
  <c r="BK482" i="15"/>
  <c r="J478" i="15"/>
  <c r="J468" i="15"/>
  <c r="BK444" i="15"/>
  <c r="BK416" i="15"/>
  <c r="J413" i="15"/>
  <c r="J404" i="15"/>
  <c r="J372" i="15"/>
  <c r="BK356" i="15"/>
  <c r="BK350" i="15"/>
  <c r="J340" i="15"/>
  <c r="BK334" i="15"/>
  <c r="BK320" i="15"/>
  <c r="J306" i="15"/>
  <c r="J303" i="15"/>
  <c r="BK295" i="15"/>
  <c r="BK265" i="15"/>
  <c r="BK250" i="15"/>
  <c r="BK214" i="15"/>
  <c r="J174" i="15"/>
  <c r="J143" i="15"/>
  <c r="BK603" i="15"/>
  <c r="J579" i="15"/>
  <c r="BK560" i="15"/>
  <c r="BK541" i="15"/>
  <c r="J528" i="15"/>
  <c r="BK504" i="15"/>
  <c r="J491" i="15"/>
  <c r="J482" i="15"/>
  <c r="BK478" i="15"/>
  <c r="BK462" i="15"/>
  <c r="J444" i="15"/>
  <c r="J429" i="15"/>
  <c r="BK414" i="15"/>
  <c r="BK407" i="15"/>
  <c r="J403" i="15"/>
  <c r="J400" i="15"/>
  <c r="BK394" i="15"/>
  <c r="J386" i="15"/>
  <c r="BK377" i="15"/>
  <c r="J375" i="15"/>
  <c r="J367" i="15"/>
  <c r="J363" i="15"/>
  <c r="BK360" i="15"/>
  <c r="J351" i="15"/>
  <c r="J348" i="15"/>
  <c r="BK343" i="15"/>
  <c r="BK330" i="15"/>
  <c r="BK318" i="15"/>
  <c r="BK313" i="15"/>
  <c r="J309" i="15"/>
  <c r="BK306" i="15"/>
  <c r="BK302" i="15"/>
  <c r="BK300" i="15"/>
  <c r="J297" i="15"/>
  <c r="J295" i="15"/>
  <c r="BK257" i="15"/>
  <c r="J251" i="15"/>
  <c r="J214" i="15"/>
  <c r="J198" i="15"/>
  <c r="BK174" i="15"/>
  <c r="J166" i="15"/>
  <c r="BK143" i="15"/>
  <c r="J138" i="15"/>
  <c r="BK646" i="15"/>
  <c r="J639" i="15"/>
  <c r="J627" i="15"/>
  <c r="J597" i="15"/>
  <c r="BK573" i="15"/>
  <c r="J559" i="15"/>
  <c r="BK529" i="15"/>
  <c r="BK516" i="15"/>
  <c r="BK491" i="15"/>
  <c r="J484" i="15"/>
  <c r="J480" i="15"/>
  <c r="J472" i="15"/>
  <c r="J462" i="15"/>
  <c r="J447" i="15"/>
  <c r="J438" i="15"/>
  <c r="J423" i="15"/>
  <c r="J415" i="15"/>
  <c r="J408" i="15"/>
  <c r="BK401" i="15"/>
  <c r="J397" i="15"/>
  <c r="J394" i="15"/>
  <c r="BK378" i="15"/>
  <c r="BK371" i="15"/>
  <c r="BK364" i="15"/>
  <c r="J357" i="15"/>
  <c r="BK353" i="15"/>
  <c r="BK351" i="15"/>
  <c r="BK345" i="15"/>
  <c r="BK339" i="15"/>
  <c r="BK337" i="15"/>
  <c r="J320" i="15"/>
  <c r="BK314" i="15"/>
  <c r="BK311" i="15"/>
  <c r="J301" i="15"/>
  <c r="J280" i="15"/>
  <c r="J265" i="15"/>
  <c r="J246" i="15"/>
  <c r="J238" i="15"/>
  <c r="J218" i="15"/>
  <c r="BK198" i="15"/>
  <c r="J170" i="15"/>
  <c r="J152" i="15"/>
  <c r="BK148" i="15"/>
  <c r="BK435" i="15"/>
  <c r="BK429" i="15"/>
  <c r="J420" i="15"/>
  <c r="BK411" i="15"/>
  <c r="BK408" i="15"/>
  <c r="J405" i="15"/>
  <c r="BK400" i="15"/>
  <c r="BK390" i="15"/>
  <c r="J376" i="15"/>
  <c r="BK373" i="15"/>
  <c r="J371" i="15"/>
  <c r="BK367" i="15"/>
  <c r="BK362" i="15"/>
  <c r="J360" i="15"/>
  <c r="J356" i="15"/>
  <c r="J347" i="15"/>
  <c r="BK344" i="15"/>
  <c r="J331" i="15"/>
  <c r="J327" i="15"/>
  <c r="J322" i="15"/>
  <c r="J317" i="15"/>
  <c r="BK308" i="15"/>
  <c r="BK304" i="15"/>
  <c r="J299" i="15"/>
  <c r="J287" i="15"/>
  <c r="BK251" i="15"/>
  <c r="BK238" i="15"/>
  <c r="J226" i="15"/>
  <c r="J194" i="15"/>
  <c r="J178" i="15"/>
  <c r="BK156" i="15"/>
  <c r="BK138" i="15"/>
  <c r="J128" i="15"/>
  <c r="BK265" i="16"/>
  <c r="J230" i="16"/>
  <c r="J219" i="16"/>
  <c r="J206" i="16"/>
  <c r="BK193" i="16"/>
  <c r="BK166" i="16"/>
  <c r="J160" i="16"/>
  <c r="BK308" i="16"/>
  <c r="BK270" i="16"/>
  <c r="BK239" i="16"/>
  <c r="J216" i="16"/>
  <c r="J193" i="16"/>
  <c r="BK183" i="16"/>
  <c r="J166" i="16"/>
  <c r="J134" i="16"/>
  <c r="J311" i="16"/>
  <c r="J304" i="16"/>
  <c r="J285" i="16"/>
  <c r="BK275" i="16"/>
  <c r="J250" i="16"/>
  <c r="BK229" i="16"/>
  <c r="J225" i="16"/>
  <c r="J198" i="16"/>
  <c r="BK148" i="16"/>
  <c r="BK309" i="16"/>
  <c r="J295" i="16"/>
  <c r="BK250" i="16"/>
  <c r="J239" i="16"/>
  <c r="J229" i="16"/>
  <c r="BK216" i="16"/>
  <c r="BK172" i="16"/>
  <c r="BK142" i="16"/>
  <c r="J360" i="17"/>
  <c r="J336" i="17"/>
  <c r="BK319" i="17"/>
  <c r="BK305" i="17"/>
  <c r="J281" i="17"/>
  <c r="J271" i="17"/>
  <c r="BK243" i="17"/>
  <c r="BK235" i="17"/>
  <c r="BK227" i="17"/>
  <c r="BK207" i="17"/>
  <c r="BK198" i="17"/>
  <c r="BK189" i="17"/>
  <c r="BK177" i="17"/>
  <c r="J150" i="17"/>
  <c r="J138" i="17"/>
  <c r="J375" i="17"/>
  <c r="BK360" i="17"/>
  <c r="BK343" i="17"/>
  <c r="J324" i="17"/>
  <c r="J321" i="17"/>
  <c r="BK293" i="17"/>
  <c r="BK271" i="17"/>
  <c r="BK255" i="17"/>
  <c r="J243" i="17"/>
  <c r="J235" i="17"/>
  <c r="J223" i="17"/>
  <c r="J216" i="17"/>
  <c r="BK210" i="17"/>
  <c r="J198" i="17"/>
  <c r="BK381" i="17"/>
  <c r="BK351" i="17"/>
  <c r="BK330" i="17"/>
  <c r="BK321" i="17"/>
  <c r="BK309" i="17"/>
  <c r="BK284" i="17"/>
  <c r="BK267" i="17"/>
  <c r="BK216" i="17"/>
  <c r="J189" i="17"/>
  <c r="BK173" i="17"/>
  <c r="J147" i="17"/>
  <c r="BK134" i="17"/>
  <c r="J372" i="17"/>
  <c r="J354" i="17"/>
  <c r="BK325" i="17"/>
  <c r="J319" i="17"/>
  <c r="J305" i="17"/>
  <c r="J290" i="17"/>
  <c r="BK259" i="17"/>
  <c r="BK219" i="17"/>
  <c r="BK150" i="17"/>
  <c r="J575" i="18"/>
  <c r="BK553" i="18"/>
  <c r="J538" i="18"/>
  <c r="J516" i="18"/>
  <c r="BK507" i="18"/>
  <c r="BK483" i="18"/>
  <c r="BK465" i="18"/>
  <c r="BK441" i="18"/>
  <c r="BK414" i="18"/>
  <c r="J389" i="18"/>
  <c r="J376" i="18"/>
  <c r="BK358" i="18"/>
  <c r="J339" i="18"/>
  <c r="J305" i="18"/>
  <c r="BK270" i="18"/>
  <c r="BK250" i="18"/>
  <c r="BK226" i="18"/>
  <c r="J170" i="18"/>
  <c r="BK137" i="18"/>
  <c r="J588" i="18"/>
  <c r="BK559" i="18"/>
  <c r="BK546" i="18"/>
  <c r="J532" i="18"/>
  <c r="BK522" i="18"/>
  <c r="J498" i="18"/>
  <c r="BK453" i="18"/>
  <c r="BK444" i="18"/>
  <c r="BK417" i="18"/>
  <c r="BK330" i="18"/>
  <c r="BK311" i="18"/>
  <c r="BK299" i="18"/>
  <c r="BK276" i="18"/>
  <c r="J254" i="18"/>
  <c r="J193" i="18"/>
  <c r="J173" i="18"/>
  <c r="BK152" i="18"/>
  <c r="BK581" i="18"/>
  <c r="BK571" i="18"/>
  <c r="J562" i="18"/>
  <c r="J519" i="18"/>
  <c r="BK489" i="18"/>
  <c r="J447" i="18"/>
  <c r="BK429" i="18"/>
  <c r="J408" i="18"/>
  <c r="BK396" i="18"/>
  <c r="BK376" i="18"/>
  <c r="J352" i="18"/>
  <c r="BK342" i="18"/>
  <c r="BK323" i="18"/>
  <c r="J302" i="18"/>
  <c r="J266" i="18"/>
  <c r="BK208" i="18"/>
  <c r="J182" i="18"/>
  <c r="BK155" i="18"/>
  <c r="J594" i="18"/>
  <c r="BK549" i="18"/>
  <c r="J513" i="18"/>
  <c r="J480" i="18"/>
  <c r="J465" i="18"/>
  <c r="J414" i="18"/>
  <c r="J393" i="18"/>
  <c r="BK382" i="18"/>
  <c r="J364" i="18"/>
  <c r="BK336" i="18"/>
  <c r="J326" i="18"/>
  <c r="J290" i="18"/>
  <c r="J250" i="18"/>
  <c r="J217" i="18"/>
  <c r="J152" i="18"/>
  <c r="J137" i="18"/>
  <c r="BK261" i="19"/>
  <c r="BK254" i="19"/>
  <c r="J244" i="19"/>
  <c r="BK215" i="19"/>
  <c r="J174" i="19"/>
  <c r="BK147" i="19"/>
  <c r="BK135" i="19"/>
  <c r="BK260" i="19"/>
  <c r="BK200" i="19"/>
  <c r="J180" i="19"/>
  <c r="J159" i="19"/>
  <c r="J262" i="19"/>
  <c r="BK248" i="19"/>
  <c r="BK226" i="19"/>
  <c r="J204" i="19"/>
  <c r="J189" i="19"/>
  <c r="BK177" i="19"/>
  <c r="J153" i="19"/>
  <c r="J257" i="19"/>
  <c r="J238" i="19"/>
  <c r="J229" i="19"/>
  <c r="BK204" i="19"/>
  <c r="J186" i="19"/>
  <c r="BK156" i="19"/>
  <c r="BK144" i="19"/>
  <c r="J163" i="20"/>
  <c r="J150" i="20"/>
  <c r="BK170" i="20"/>
  <c r="BK168" i="20"/>
  <c r="BK144" i="20"/>
  <c r="J130" i="20"/>
  <c r="BK163" i="20"/>
  <c r="J145" i="20"/>
  <c r="J126" i="20"/>
  <c r="BK166" i="20"/>
  <c r="BK145" i="20"/>
  <c r="J133" i="20"/>
  <c r="BK205" i="21"/>
  <c r="J188" i="21"/>
  <c r="BK161" i="21"/>
  <c r="BK213" i="21"/>
  <c r="J205" i="21"/>
  <c r="J185" i="21"/>
  <c r="BK170" i="21"/>
  <c r="BK149" i="21"/>
  <c r="J131" i="21"/>
  <c r="BK208" i="21"/>
  <c r="J194" i="21"/>
  <c r="BK181" i="21"/>
  <c r="BK164" i="21"/>
  <c r="BK146" i="21"/>
  <c r="J170" i="21"/>
  <c r="BK140" i="21"/>
  <c r="J141" i="22"/>
  <c r="J135" i="22"/>
  <c r="BK126" i="22"/>
  <c r="J146" i="22"/>
  <c r="BK131" i="22"/>
  <c r="BK124" i="22"/>
  <c r="J149" i="22"/>
  <c r="BK145" i="22"/>
  <c r="BK141" i="22"/>
  <c r="J126" i="22"/>
  <c r="BK1718" i="2"/>
  <c r="J1718" i="2"/>
  <c r="BK1702" i="2"/>
  <c r="BK1687" i="2"/>
  <c r="BK1686" i="2"/>
  <c r="BK1681" i="2"/>
  <c r="J1673" i="2"/>
  <c r="J1655" i="2"/>
  <c r="BK1612" i="2"/>
  <c r="BK1600" i="2"/>
  <c r="J1595" i="2"/>
  <c r="BK1584" i="2"/>
  <c r="J1538" i="2"/>
  <c r="J1510" i="2"/>
  <c r="BK1498" i="2"/>
  <c r="J1491" i="2"/>
  <c r="BK1481" i="2"/>
  <c r="BK1464" i="2"/>
  <c r="BK1411" i="2"/>
  <c r="BK1401" i="2"/>
  <c r="J1387" i="2"/>
  <c r="BK1366" i="2"/>
  <c r="BK1356" i="2"/>
  <c r="BK1328" i="2"/>
  <c r="J1294" i="2"/>
  <c r="J1257" i="2"/>
  <c r="J1250" i="2"/>
  <c r="J1235" i="2"/>
  <c r="J1220" i="2"/>
  <c r="J1195" i="2"/>
  <c r="BK1170" i="2"/>
  <c r="BK1152" i="2"/>
  <c r="BK1121" i="2"/>
  <c r="J1103" i="2"/>
  <c r="BK1060" i="2"/>
  <c r="J1020" i="2"/>
  <c r="J1000" i="2"/>
  <c r="J876" i="2"/>
  <c r="J871" i="2"/>
  <c r="BK866" i="2"/>
  <c r="J747" i="2"/>
  <c r="J658" i="2"/>
  <c r="BK652" i="2"/>
  <c r="J638" i="2"/>
  <c r="BK547" i="2"/>
  <c r="J483" i="2"/>
  <c r="J444" i="2"/>
  <c r="BK434" i="2"/>
  <c r="BK369" i="2"/>
  <c r="J311" i="2"/>
  <c r="J267" i="2"/>
  <c r="BK172" i="2"/>
  <c r="J156" i="2"/>
  <c r="J1662" i="2"/>
  <c r="J1612" i="2"/>
  <c r="J1592" i="2"/>
  <c r="BK1554" i="2"/>
  <c r="BK1518" i="2"/>
  <c r="J1496" i="2"/>
  <c r="J1481" i="2"/>
  <c r="J1461" i="2"/>
  <c r="BK1425" i="2"/>
  <c r="J1407" i="2"/>
  <c r="BK1365" i="2"/>
  <c r="J1359" i="2"/>
  <c r="J1328" i="2"/>
  <c r="BK1254" i="2"/>
  <c r="BK1195" i="2"/>
  <c r="J1138" i="2"/>
  <c r="J1118" i="2"/>
  <c r="BK1098" i="2"/>
  <c r="J1018" i="2"/>
  <c r="BK896" i="2"/>
  <c r="BK873" i="2"/>
  <c r="J779" i="2"/>
  <c r="J755" i="2"/>
  <c r="BK682" i="2"/>
  <c r="J656" i="2"/>
  <c r="J598" i="2"/>
  <c r="BK558" i="2"/>
  <c r="J525" i="2"/>
  <c r="BK471" i="2"/>
  <c r="J445" i="2"/>
  <c r="J433" i="2"/>
  <c r="J337" i="2"/>
  <c r="J259" i="2"/>
  <c r="J195" i="2"/>
  <c r="J168" i="2"/>
  <c r="BK1608" i="2"/>
  <c r="BK1580" i="2"/>
  <c r="J1554" i="2"/>
  <c r="J1425" i="2"/>
  <c r="J1366" i="2"/>
  <c r="J1356" i="2"/>
  <c r="J1288" i="2"/>
  <c r="BK1229" i="2"/>
  <c r="J1185" i="2"/>
  <c r="BK1155" i="2"/>
  <c r="J1120" i="2"/>
  <c r="J1059" i="2"/>
  <c r="BK1020" i="2"/>
  <c r="BK1000" i="2"/>
  <c r="BK974" i="2"/>
  <c r="BK955" i="2"/>
  <c r="BK910" i="2"/>
  <c r="J875" i="2"/>
  <c r="J866" i="2"/>
  <c r="BK731" i="2"/>
  <c r="J653" i="2"/>
  <c r="BK638" i="2"/>
  <c r="BK462" i="2"/>
  <c r="BK445" i="2"/>
  <c r="BK423" i="2"/>
  <c r="J394" i="2"/>
  <c r="BK337" i="2"/>
  <c r="J292" i="2"/>
  <c r="BK267" i="2"/>
  <c r="BK235" i="2"/>
  <c r="J177" i="2"/>
  <c r="BK157" i="2"/>
  <c r="BK153" i="2"/>
  <c r="BK1590" i="2"/>
  <c r="BK1461" i="2"/>
  <c r="BK1436" i="2"/>
  <c r="BK1387" i="2"/>
  <c r="J1365" i="2"/>
  <c r="J1357" i="2"/>
  <c r="J1338" i="2"/>
  <c r="J1271" i="2"/>
  <c r="BK1119" i="2"/>
  <c r="BK1050" i="2"/>
  <c r="BK995" i="2"/>
  <c r="BK963" i="2"/>
  <c r="BK922" i="2"/>
  <c r="J887" i="2"/>
  <c r="BK792" i="2"/>
  <c r="J757" i="2"/>
  <c r="BK708" i="2"/>
  <c r="BK663" i="2"/>
  <c r="BK650" i="2"/>
  <c r="J584" i="2"/>
  <c r="J509" i="2"/>
  <c r="BK463" i="2"/>
  <c r="J451" i="2"/>
  <c r="J423" i="2"/>
  <c r="J369" i="2"/>
  <c r="J219" i="2"/>
  <c r="BK194" i="2"/>
  <c r="J157" i="2"/>
  <c r="BK2099" i="3"/>
  <c r="BK2088" i="3"/>
  <c r="J2076" i="3"/>
  <c r="BK2074" i="3"/>
  <c r="J2052" i="3"/>
  <c r="J1961" i="3"/>
  <c r="BK1938" i="3"/>
  <c r="J1931" i="3"/>
  <c r="J1915" i="3"/>
  <c r="BK1908" i="3"/>
  <c r="J1898" i="3"/>
  <c r="J1889" i="3"/>
  <c r="BK1882" i="3"/>
  <c r="BK1877" i="3"/>
  <c r="J1863" i="3"/>
  <c r="J1813" i="3"/>
  <c r="BK1784" i="3"/>
  <c r="J1736" i="3"/>
  <c r="J1707" i="3"/>
  <c r="J1645" i="3"/>
  <c r="J1590" i="3"/>
  <c r="BK1545" i="3"/>
  <c r="BK1498" i="3"/>
  <c r="J1453" i="3"/>
  <c r="BK1426" i="3"/>
  <c r="BK1355" i="3"/>
  <c r="J1344" i="3"/>
  <c r="BK1333" i="3"/>
  <c r="BK1308" i="3"/>
  <c r="BK1303" i="3"/>
  <c r="J1296" i="3"/>
  <c r="J1272" i="3"/>
  <c r="BK1241" i="3"/>
  <c r="J1231" i="3"/>
  <c r="BK1197" i="3"/>
  <c r="J1141" i="3"/>
  <c r="BK1024" i="3"/>
  <c r="BK1004" i="3"/>
  <c r="BK968" i="3"/>
  <c r="BK908" i="3"/>
  <c r="J895" i="3"/>
  <c r="J864" i="3"/>
  <c r="BK811" i="3"/>
  <c r="BK807" i="3"/>
  <c r="J772" i="3"/>
  <c r="J732" i="3"/>
  <c r="BK695" i="3"/>
  <c r="J634" i="3"/>
  <c r="BK536" i="3"/>
  <c r="J426" i="3"/>
  <c r="BK408" i="3"/>
  <c r="J373" i="3"/>
  <c r="BK347" i="3"/>
  <c r="J319" i="3"/>
  <c r="J264" i="3"/>
  <c r="J237" i="3"/>
  <c r="J196" i="3"/>
  <c r="BK162" i="3"/>
  <c r="J157" i="3"/>
  <c r="BK2040" i="3"/>
  <c r="J2018" i="3"/>
  <c r="J1955" i="3"/>
  <c r="J1925" i="3"/>
  <c r="BK1903" i="3"/>
  <c r="J1900" i="3"/>
  <c r="J1885" i="3"/>
  <c r="BK1872" i="3"/>
  <c r="BK1830" i="3"/>
  <c r="BK1818" i="3"/>
  <c r="BK1812" i="3"/>
  <c r="J1804" i="3"/>
  <c r="J1763" i="3"/>
  <c r="J1728" i="3"/>
  <c r="BK1707" i="3"/>
  <c r="BK1639" i="3"/>
  <c r="J1582" i="3"/>
  <c r="BK1553" i="3"/>
  <c r="BK1488" i="3"/>
  <c r="BK1425" i="3"/>
  <c r="J1382" i="3"/>
  <c r="BK1376" i="3"/>
  <c r="BK1364" i="3"/>
  <c r="J1363" i="3"/>
  <c r="BK1349" i="3"/>
  <c r="BK1346" i="3"/>
  <c r="BK1344" i="3"/>
  <c r="J1343" i="3"/>
  <c r="BK1340" i="3"/>
  <c r="J1339" i="3"/>
  <c r="BK1331" i="3"/>
  <c r="J1330" i="3"/>
  <c r="J1308" i="3"/>
  <c r="J1306" i="3"/>
  <c r="BK1305" i="3"/>
  <c r="BK1304" i="3"/>
  <c r="J1303" i="3"/>
  <c r="J1302" i="3"/>
  <c r="BK1296" i="3"/>
  <c r="BK1293" i="3"/>
  <c r="J1268" i="3"/>
  <c r="J1264" i="3"/>
  <c r="J1261" i="3"/>
  <c r="J1255" i="3"/>
  <c r="J1250" i="3"/>
  <c r="BK1240" i="3"/>
  <c r="BK1237" i="3"/>
  <c r="BK1228" i="3"/>
  <c r="J1208" i="3"/>
  <c r="J1207" i="3"/>
  <c r="J1204" i="3"/>
  <c r="BK1201" i="3"/>
  <c r="J1198" i="3"/>
  <c r="BK1185" i="3"/>
  <c r="BK1182" i="3"/>
  <c r="BK1177" i="3"/>
  <c r="J1170" i="3"/>
  <c r="BK1099" i="3"/>
  <c r="J1084" i="3"/>
  <c r="BK1030" i="3"/>
  <c r="J1024" i="3"/>
  <c r="BK1016" i="3"/>
  <c r="BK1011" i="3"/>
  <c r="J1004" i="3"/>
  <c r="BK977" i="3"/>
  <c r="J968" i="3"/>
  <c r="J907" i="3"/>
  <c r="BK842" i="3"/>
  <c r="J826" i="3"/>
  <c r="BK772" i="3"/>
  <c r="J679" i="3"/>
  <c r="BK580" i="3"/>
  <c r="J494" i="3"/>
  <c r="BK398" i="3"/>
  <c r="BK375" i="3"/>
  <c r="J357" i="3"/>
  <c r="J332" i="3"/>
  <c r="J274" i="3"/>
  <c r="J247" i="3"/>
  <c r="BK190" i="3"/>
  <c r="J177" i="3"/>
  <c r="J163" i="3"/>
  <c r="J2004" i="3"/>
  <c r="J1947" i="3"/>
  <c r="BK1933" i="3"/>
  <c r="J1914" i="3"/>
  <c r="J1903" i="3"/>
  <c r="BK1885" i="3"/>
  <c r="J1881" i="3"/>
  <c r="J1876" i="3"/>
  <c r="J1866" i="3"/>
  <c r="BK1827" i="3"/>
  <c r="J1817" i="3"/>
  <c r="BK1764" i="3"/>
  <c r="BK1735" i="3"/>
  <c r="J1681" i="3"/>
  <c r="J1653" i="3"/>
  <c r="BK1558" i="3"/>
  <c r="BK1473" i="3"/>
  <c r="J1350" i="3"/>
  <c r="J1342" i="3"/>
  <c r="J1301" i="3"/>
  <c r="BK1250" i="3"/>
  <c r="BK1207" i="3"/>
  <c r="BK1141" i="3"/>
  <c r="BK1070" i="3"/>
  <c r="BK1019" i="3"/>
  <c r="BK980" i="3"/>
  <c r="BK911" i="3"/>
  <c r="J905" i="3"/>
  <c r="BK878" i="3"/>
  <c r="J818" i="3"/>
  <c r="BK809" i="3"/>
  <c r="BK795" i="3"/>
  <c r="BK777" i="3"/>
  <c r="J758" i="3"/>
  <c r="J662" i="3"/>
  <c r="J615" i="3"/>
  <c r="BK562" i="3"/>
  <c r="J502" i="3"/>
  <c r="J398" i="3"/>
  <c r="BK350" i="3"/>
  <c r="J315" i="3"/>
  <c r="BK300" i="3"/>
  <c r="BK257" i="3"/>
  <c r="BK225" i="3"/>
  <c r="BK175" i="3"/>
  <c r="BK159" i="3"/>
  <c r="J2189" i="3"/>
  <c r="J2183" i="3"/>
  <c r="BK2152" i="3"/>
  <c r="J2140" i="3"/>
  <c r="BK2114" i="3"/>
  <c r="J2107" i="3"/>
  <c r="BK2097" i="3"/>
  <c r="J2078" i="3"/>
  <c r="J2075" i="3"/>
  <c r="BK2039" i="3"/>
  <c r="BK2004" i="3"/>
  <c r="BK1954" i="3"/>
  <c r="BK1907" i="3"/>
  <c r="BK1893" i="3"/>
  <c r="BK1887" i="3"/>
  <c r="BK1867" i="3"/>
  <c r="BK1825" i="3"/>
  <c r="J1809" i="3"/>
  <c r="BK1763" i="3"/>
  <c r="BK1727" i="3"/>
  <c r="BK1689" i="3"/>
  <c r="J1646" i="3"/>
  <c r="J1565" i="3"/>
  <c r="J1481" i="3"/>
  <c r="J1425" i="3"/>
  <c r="J1388" i="3"/>
  <c r="J1355" i="3"/>
  <c r="BK1342" i="3"/>
  <c r="J1331" i="3"/>
  <c r="J1290" i="3"/>
  <c r="BK1264" i="3"/>
  <c r="J1219" i="3"/>
  <c r="BK1051" i="3"/>
  <c r="BK1017" i="3"/>
  <c r="J979" i="3"/>
  <c r="BK907" i="3"/>
  <c r="BK894" i="3"/>
  <c r="BK865" i="3"/>
  <c r="J800" i="3"/>
  <c r="BK725" i="3"/>
  <c r="J688" i="3"/>
  <c r="BK615" i="3"/>
  <c r="J580" i="3"/>
  <c r="J518" i="3"/>
  <c r="J478" i="3"/>
  <c r="J441" i="3"/>
  <c r="J377" i="3"/>
  <c r="BK373" i="3"/>
  <c r="BK340" i="3"/>
  <c r="J283" i="3"/>
  <c r="BK237" i="3"/>
  <c r="J213" i="3"/>
  <c r="BK181" i="3"/>
  <c r="BK156" i="3"/>
  <c r="BK1079" i="4"/>
  <c r="J1078" i="4"/>
  <c r="J1070" i="4"/>
  <c r="J1062" i="4"/>
  <c r="BK1030" i="4"/>
  <c r="J1014" i="4"/>
  <c r="J986" i="4"/>
  <c r="BK958" i="4"/>
  <c r="BK922" i="4"/>
  <c r="J890" i="4"/>
  <c r="BK846" i="4"/>
  <c r="J830" i="4"/>
  <c r="J814" i="4"/>
  <c r="BK790" i="4"/>
  <c r="J754" i="4"/>
  <c r="BK742" i="4"/>
  <c r="J721" i="4"/>
  <c r="BK677" i="4"/>
  <c r="J629" i="4"/>
  <c r="J605" i="4"/>
  <c r="BK585" i="4"/>
  <c r="BK557" i="4"/>
  <c r="BK533" i="4"/>
  <c r="J517" i="4"/>
  <c r="J485" i="4"/>
  <c r="BK449" i="4"/>
  <c r="BK433" i="4"/>
  <c r="BK393" i="4"/>
  <c r="BK377" i="4"/>
  <c r="J333" i="4"/>
  <c r="J281" i="4"/>
  <c r="J265" i="4"/>
  <c r="J209" i="4"/>
  <c r="J185" i="4"/>
  <c r="J153" i="4"/>
  <c r="BK133" i="4"/>
  <c r="BK1038" i="4"/>
  <c r="J1010" i="4"/>
  <c r="BK982" i="4"/>
  <c r="J954" i="4"/>
  <c r="J934" i="4"/>
  <c r="J886" i="4"/>
  <c r="J774" i="4"/>
  <c r="J729" i="4"/>
  <c r="J1104" i="13"/>
  <c r="BK1089" i="13"/>
  <c r="BK1080" i="13"/>
  <c r="J1073" i="13"/>
  <c r="BK1045" i="13"/>
  <c r="J992" i="13"/>
  <c r="J980" i="13"/>
  <c r="J944" i="13"/>
  <c r="J905" i="13"/>
  <c r="J887" i="13"/>
  <c r="BK833" i="13"/>
  <c r="BK800" i="13"/>
  <c r="J770" i="13"/>
  <c r="J762" i="13"/>
  <c r="J723" i="13"/>
  <c r="BK710" i="13"/>
  <c r="J693" i="13"/>
  <c r="BK659" i="13"/>
  <c r="J651" i="13"/>
  <c r="J609" i="13"/>
  <c r="BK589" i="13"/>
  <c r="J570" i="13"/>
  <c r="BK560" i="13"/>
  <c r="BK548" i="13"/>
  <c r="J509" i="13"/>
  <c r="BK501" i="13"/>
  <c r="J473" i="13"/>
  <c r="BK459" i="13"/>
  <c r="BK437" i="13"/>
  <c r="J419" i="13"/>
  <c r="BK411" i="13"/>
  <c r="BK378" i="13"/>
  <c r="J364" i="13"/>
  <c r="BK342" i="13"/>
  <c r="J318" i="13"/>
  <c r="BK294" i="13"/>
  <c r="J279" i="13"/>
  <c r="BK247" i="13"/>
  <c r="BK184" i="13"/>
  <c r="BK175" i="13"/>
  <c r="BK1341" i="13"/>
  <c r="BK1325" i="13"/>
  <c r="J1311" i="13"/>
  <c r="J1282" i="13"/>
  <c r="BK1268" i="13"/>
  <c r="BK1247" i="13"/>
  <c r="J1225" i="13"/>
  <c r="BK1204" i="13"/>
  <c r="J1169" i="13"/>
  <c r="BK1150" i="13"/>
  <c r="BK1125" i="13"/>
  <c r="BK1104" i="13"/>
  <c r="BK1073" i="13"/>
  <c r="J1061" i="13"/>
  <c r="J1029" i="13"/>
  <c r="BK962" i="13"/>
  <c r="BK925" i="13"/>
  <c r="BK905" i="13"/>
  <c r="BK897" i="13"/>
  <c r="BK883" i="13"/>
  <c r="J867" i="13"/>
  <c r="J853" i="13"/>
  <c r="BK829" i="13"/>
  <c r="J796" i="13"/>
  <c r="J765" i="13"/>
  <c r="J750" i="13"/>
  <c r="BK742" i="13"/>
  <c r="J710" i="13"/>
  <c r="J700" i="13"/>
  <c r="BK662" i="13"/>
  <c r="J645" i="13"/>
  <c r="BK596" i="13"/>
  <c r="J576" i="13"/>
  <c r="J560" i="13"/>
  <c r="BK536" i="13"/>
  <c r="BK529" i="13"/>
  <c r="J499" i="13"/>
  <c r="BK480" i="13"/>
  <c r="J453" i="13"/>
  <c r="J445" i="13"/>
  <c r="BK394" i="13"/>
  <c r="J380" i="13"/>
  <c r="BK312" i="13"/>
  <c r="J261" i="13"/>
  <c r="BK202" i="13"/>
  <c r="J166" i="13"/>
  <c r="BK1386" i="13"/>
  <c r="J1377" i="13"/>
  <c r="J1373" i="13"/>
  <c r="J1366" i="13"/>
  <c r="BK1352" i="13"/>
  <c r="BK1345" i="13"/>
  <c r="J1344" i="13"/>
  <c r="J1336" i="13"/>
  <c r="J1326" i="13"/>
  <c r="BK1305" i="13"/>
  <c r="J1286" i="13"/>
  <c r="J1273" i="13"/>
  <c r="BK1228" i="13"/>
  <c r="J1215" i="13"/>
  <c r="J1196" i="13"/>
  <c r="BK1169" i="13"/>
  <c r="J1153" i="13"/>
  <c r="J1114" i="13"/>
  <c r="J1089" i="13"/>
  <c r="J1083" i="13"/>
  <c r="BK1057" i="13"/>
  <c r="J1045" i="13"/>
  <c r="J1021" i="13"/>
  <c r="J1007" i="13"/>
  <c r="J998" i="13"/>
  <c r="BK950" i="13"/>
  <c r="J943" i="13"/>
  <c r="J871" i="13"/>
  <c r="BK837" i="13"/>
  <c r="J821" i="13"/>
  <c r="J768" i="13"/>
  <c r="J766" i="13"/>
  <c r="BK763" i="13"/>
  <c r="BK750" i="13"/>
  <c r="BK736" i="13"/>
  <c r="J722" i="13"/>
  <c r="BK674" i="13"/>
  <c r="J657" i="13"/>
  <c r="J621" i="13"/>
  <c r="J596" i="13"/>
  <c r="J582" i="13"/>
  <c r="J548" i="13"/>
  <c r="BK522" i="13"/>
  <c r="J502" i="13"/>
  <c r="BK498" i="13"/>
  <c r="J486" i="13"/>
  <c r="J461" i="13"/>
  <c r="J459" i="13"/>
  <c r="BK444" i="13"/>
  <c r="J436" i="13"/>
  <c r="BK429" i="13"/>
  <c r="J411" i="13"/>
  <c r="BK402" i="13"/>
  <c r="BK388" i="13"/>
  <c r="BK359" i="13"/>
  <c r="BK354" i="13"/>
  <c r="J343" i="13"/>
  <c r="J342" i="13"/>
  <c r="J324" i="13"/>
  <c r="J300" i="13"/>
  <c r="BK261" i="13"/>
  <c r="J238" i="13"/>
  <c r="BK211" i="13"/>
  <c r="BK257" i="14"/>
  <c r="BK248" i="14"/>
  <c r="J235" i="14"/>
  <c r="J207" i="14"/>
  <c r="BK197" i="14"/>
  <c r="BK178" i="14"/>
  <c r="J163" i="14"/>
  <c r="J138" i="14"/>
  <c r="J257" i="14"/>
  <c r="J251" i="14"/>
  <c r="BK235" i="14"/>
  <c r="BK217" i="14"/>
  <c r="BK169" i="14"/>
  <c r="BK127" i="14"/>
  <c r="J258" i="14"/>
  <c r="BK213" i="14"/>
  <c r="BK192" i="14"/>
  <c r="BK163" i="14"/>
  <c r="J238" i="14"/>
  <c r="BK225" i="14"/>
  <c r="J192" i="14"/>
  <c r="BK138" i="14"/>
  <c r="BK645" i="15"/>
  <c r="J633" i="15"/>
  <c r="BK609" i="15"/>
  <c r="J585" i="15"/>
  <c r="J560" i="15"/>
  <c r="J541" i="15"/>
  <c r="J504" i="15"/>
  <c r="BK485" i="15"/>
  <c r="BK479" i="15"/>
  <c r="J471" i="15"/>
  <c r="BK453" i="15"/>
  <c r="J432" i="15"/>
  <c r="J414" i="15"/>
  <c r="J409" i="15"/>
  <c r="J399" i="15"/>
  <c r="BK366" i="15"/>
  <c r="BK355" i="15"/>
  <c r="J349" i="15"/>
  <c r="J337" i="15"/>
  <c r="BK324" i="15"/>
  <c r="BK319" i="15"/>
  <c r="J304" i="15"/>
  <c r="J302" i="15"/>
  <c r="J279" i="15"/>
  <c r="J257" i="15"/>
  <c r="BK218" i="15"/>
  <c r="BK178" i="15"/>
  <c r="BK152" i="15"/>
  <c r="J615" i="15"/>
  <c r="BK591" i="15"/>
  <c r="BK566" i="15"/>
  <c r="BK547" i="15"/>
  <c r="J529" i="15"/>
  <c r="J516" i="15"/>
  <c r="BK498" i="15"/>
  <c r="J483" i="15"/>
  <c r="BK480" i="15"/>
  <c r="BK471" i="15"/>
  <c r="J456" i="15"/>
  <c r="BK447" i="15"/>
  <c r="BK438" i="15"/>
  <c r="BK412" i="15"/>
  <c r="J406" i="15"/>
  <c r="J401" i="15"/>
  <c r="BK396" i="15"/>
  <c r="J390" i="15"/>
  <c r="BK382" i="15"/>
  <c r="BK376" i="15"/>
  <c r="J369" i="15"/>
  <c r="BK365" i="15"/>
  <c r="J362" i="15"/>
  <c r="BK352" i="15"/>
  <c r="J350" i="15"/>
  <c r="BK346" i="15"/>
  <c r="BK340" i="15"/>
  <c r="BK322" i="15"/>
  <c r="J314" i="15"/>
  <c r="J310" i="15"/>
  <c r="BK307" i="15"/>
  <c r="BK303" i="15"/>
  <c r="BK299" i="15"/>
  <c r="J296" i="15"/>
  <c r="J294" i="15"/>
  <c r="BK256" i="15"/>
  <c r="J234" i="15"/>
  <c r="BK210" i="15"/>
  <c r="BK194" i="15"/>
  <c r="BK170" i="15"/>
  <c r="J156" i="15"/>
  <c r="BK142" i="15"/>
  <c r="J131" i="15"/>
  <c r="BK633" i="15"/>
  <c r="BK615" i="15"/>
  <c r="J591" i="15"/>
  <c r="J572" i="15"/>
  <c r="BK553" i="15"/>
  <c r="BK528" i="15"/>
  <c r="J497" i="15"/>
  <c r="BK483" i="15"/>
  <c r="BK473" i="15"/>
  <c r="BK465" i="15"/>
  <c r="J453" i="15"/>
  <c r="J426" i="15"/>
  <c r="J417" i="15"/>
  <c r="BK413" i="15"/>
  <c r="BK402" i="15"/>
  <c r="BK399" i="15"/>
  <c r="J395" i="15"/>
  <c r="J382" i="15"/>
  <c r="BK374" i="15"/>
  <c r="BK369" i="15"/>
  <c r="BK363" i="15"/>
  <c r="J355" i="15"/>
  <c r="J352" i="15"/>
  <c r="BK349" i="15"/>
  <c r="J344" i="15"/>
  <c r="BK338" i="15"/>
  <c r="BK327" i="15"/>
  <c r="J319" i="15"/>
  <c r="J313" i="15"/>
  <c r="BK310" i="15"/>
  <c r="BK297" i="15"/>
  <c r="BK279" i="15"/>
  <c r="J256" i="15"/>
  <c r="J242" i="15"/>
  <c r="BK226" i="15"/>
  <c r="J210" i="15"/>
  <c r="J202" i="15"/>
  <c r="BK182" i="15"/>
  <c r="BK157" i="15"/>
  <c r="BK134" i="15"/>
  <c r="BK459" i="15"/>
  <c r="BK432" i="15"/>
  <c r="BK423" i="15"/>
  <c r="J412" i="15"/>
  <c r="BK410" i="15"/>
  <c r="J407" i="15"/>
  <c r="BK404" i="15"/>
  <c r="BK398" i="15"/>
  <c r="J377" i="15"/>
  <c r="J374" i="15"/>
  <c r="BK372" i="15"/>
  <c r="BK368" i="15"/>
  <c r="J364" i="15"/>
  <c r="BK359" i="15"/>
  <c r="J354" i="15"/>
  <c r="J345" i="15"/>
  <c r="J339" i="15"/>
  <c r="J330" i="15"/>
  <c r="BK323" i="15"/>
  <c r="J318" i="15"/>
  <c r="BK309" i="15"/>
  <c r="BK301" i="15"/>
  <c r="J298" i="15"/>
  <c r="BK280" i="15"/>
  <c r="BK246" i="15"/>
  <c r="BK234" i="15"/>
  <c r="BK206" i="15"/>
  <c r="J186" i="15"/>
  <c r="BK166" i="15"/>
  <c r="J142" i="15"/>
  <c r="BK131" i="15"/>
  <c r="J275" i="16"/>
  <c r="BK234" i="16"/>
  <c r="BK210" i="16"/>
  <c r="J178" i="16"/>
  <c r="J142" i="16"/>
  <c r="BK285" i="16"/>
  <c r="J255" i="16"/>
  <c r="BK219" i="16"/>
  <c r="J213" i="16"/>
  <c r="BK188" i="16"/>
  <c r="J172" i="16"/>
  <c r="J154" i="16"/>
  <c r="BK311" i="16"/>
  <c r="BK295" i="16"/>
  <c r="BK280" i="16"/>
  <c r="J265" i="16"/>
  <c r="BK245" i="16"/>
  <c r="J228" i="16"/>
  <c r="BK213" i="16"/>
  <c r="J188" i="16"/>
  <c r="J126" i="16"/>
  <c r="J308" i="16"/>
  <c r="J280" i="16"/>
  <c r="BK255" i="16"/>
  <c r="BK240" i="16"/>
  <c r="BK230" i="16"/>
  <c r="BK225" i="16"/>
  <c r="J202" i="16"/>
  <c r="J148" i="16"/>
  <c r="J366" i="17"/>
  <c r="J347" i="17"/>
  <c r="BK327" i="17"/>
  <c r="J309" i="17"/>
  <c r="J284" i="17"/>
  <c r="J275" i="17"/>
  <c r="J263" i="17"/>
  <c r="J239" i="17"/>
  <c r="BK223" i="17"/>
  <c r="BK204" i="17"/>
  <c r="J201" i="17"/>
  <c r="J192" i="17"/>
  <c r="BK184" i="17"/>
  <c r="BK153" i="17"/>
  <c r="J141" i="17"/>
  <c r="J381" i="17"/>
  <c r="J363" i="17"/>
  <c r="BK354" i="17"/>
  <c r="J333" i="17"/>
  <c r="J323" i="17"/>
  <c r="J316" i="17"/>
  <c r="BK290" i="17"/>
  <c r="J259" i="17"/>
  <c r="BK251" i="17"/>
  <c r="BK239" i="17"/>
  <c r="J207" i="17"/>
  <c r="BK192" i="17"/>
  <c r="J165" i="17"/>
  <c r="BK372" i="17"/>
  <c r="BK347" i="17"/>
  <c r="J327" i="17"/>
  <c r="BK322" i="17"/>
  <c r="BK317" i="17"/>
  <c r="J278" i="17"/>
  <c r="J247" i="17"/>
  <c r="J210" i="17"/>
  <c r="J177" i="17"/>
  <c r="J157" i="17"/>
  <c r="BK138" i="17"/>
  <c r="BK375" i="17"/>
  <c r="BK363" i="17"/>
  <c r="BK336" i="17"/>
  <c r="BK320" i="17"/>
  <c r="BK316" i="17"/>
  <c r="J297" i="17"/>
  <c r="BK281" i="17"/>
  <c r="J251" i="17"/>
  <c r="BK165" i="17"/>
  <c r="BK147" i="17"/>
  <c r="BK588" i="18"/>
  <c r="J559" i="18"/>
  <c r="J552" i="18"/>
  <c r="J543" i="18"/>
  <c r="J522" i="18"/>
  <c r="BK501" i="18"/>
  <c r="J486" i="18"/>
  <c r="BK468" i="18"/>
  <c r="J459" i="18"/>
  <c r="BK450" i="18"/>
  <c r="J420" i="18"/>
  <c r="J396" i="18"/>
  <c r="BK373" i="18"/>
  <c r="BK355" i="18"/>
  <c r="J323" i="18"/>
  <c r="BK280" i="18"/>
  <c r="BK262" i="18"/>
  <c r="J231" i="18"/>
  <c r="BK179" i="18"/>
  <c r="BK164" i="18"/>
  <c r="BK594" i="18"/>
  <c r="BK568" i="18"/>
  <c r="BK554" i="18"/>
  <c r="BK540" i="18"/>
  <c r="J529" i="18"/>
  <c r="BK516" i="18"/>
  <c r="J495" i="18"/>
  <c r="J450" i="18"/>
  <c r="J438" i="18"/>
  <c r="BK408" i="18"/>
  <c r="J342" i="18"/>
  <c r="BK317" i="18"/>
  <c r="BK302" i="18"/>
  <c r="J280" i="18"/>
  <c r="J270" i="18"/>
  <c r="J208" i="18"/>
  <c r="BK182" i="18"/>
  <c r="J161" i="18"/>
  <c r="BK146" i="18"/>
  <c r="J578" i="18"/>
  <c r="J568" i="18"/>
  <c r="J540" i="18"/>
  <c r="J510" i="18"/>
  <c r="BK498" i="18"/>
  <c r="J477" i="18"/>
  <c r="J432" i="18"/>
  <c r="J402" i="18"/>
  <c r="BK385" i="18"/>
  <c r="J355" i="18"/>
  <c r="BK343" i="18"/>
  <c r="BK326" i="18"/>
  <c r="J311" i="18"/>
  <c r="BK287" i="18"/>
  <c r="J226" i="18"/>
  <c r="BK193" i="18"/>
  <c r="J164" i="18"/>
  <c r="J131" i="18"/>
  <c r="J556" i="18"/>
  <c r="BK529" i="18"/>
  <c r="J501" i="18"/>
  <c r="J471" i="18"/>
  <c r="BK459" i="18"/>
  <c r="BK438" i="18"/>
  <c r="BK432" i="18"/>
  <c r="BK423" i="18"/>
  <c r="BK402" i="18"/>
  <c r="J385" i="18"/>
  <c r="BK370" i="18"/>
  <c r="BK352" i="18"/>
  <c r="BK333" i="18"/>
  <c r="J296" i="18"/>
  <c r="J284" i="18"/>
  <c r="BK246" i="18"/>
  <c r="J185" i="18"/>
  <c r="J146" i="18"/>
  <c r="BK131" i="18"/>
  <c r="J260" i="19"/>
  <c r="BK238" i="19"/>
  <c r="J211" i="19"/>
  <c r="BK168" i="19"/>
  <c r="J156" i="19"/>
  <c r="BK138" i="19"/>
  <c r="BK222" i="19"/>
  <c r="J183" i="19"/>
  <c r="BK165" i="19"/>
  <c r="J265" i="19"/>
  <c r="BK257" i="19"/>
  <c r="BK229" i="19"/>
  <c r="BK208" i="19"/>
  <c r="J193" i="19"/>
  <c r="BK180" i="19"/>
  <c r="J162" i="19"/>
  <c r="J132" i="19"/>
  <c r="J251" i="19"/>
  <c r="J235" i="19"/>
  <c r="BK153" i="19"/>
  <c r="BK141" i="19"/>
  <c r="J160" i="20"/>
  <c r="BK146" i="20"/>
  <c r="J169" i="20"/>
  <c r="J157" i="20"/>
  <c r="J142" i="20"/>
  <c r="BK165" i="20"/>
  <c r="J146" i="20"/>
  <c r="BK133" i="20"/>
  <c r="J167" i="20"/>
  <c r="J143" i="20"/>
  <c r="BK126" i="20"/>
  <c r="BK201" i="21"/>
  <c r="J181" i="21"/>
  <c r="BK131" i="21"/>
  <c r="J208" i="21"/>
  <c r="J173" i="21"/>
  <c r="BK152" i="21"/>
  <c r="BK134" i="21"/>
  <c r="BK211" i="21"/>
  <c r="BK188" i="21"/>
  <c r="J167" i="21"/>
  <c r="BK155" i="21"/>
  <c r="BK127" i="21"/>
  <c r="J146" i="21"/>
  <c r="J127" i="21"/>
  <c r="BK146" i="22"/>
  <c r="J142" i="22"/>
  <c r="BK127" i="22"/>
  <c r="J138" i="22"/>
  <c r="J132" i="22"/>
  <c r="J128" i="22"/>
  <c r="J150" i="22"/>
  <c r="J143" i="22"/>
  <c r="BK128" i="22"/>
  <c r="BK150" i="22"/>
  <c r="BK143" i="22"/>
  <c r="BK138" i="22"/>
  <c r="BK135" i="22"/>
  <c r="J131" i="22"/>
  <c r="BK122" i="22"/>
  <c r="J731" i="2"/>
  <c r="BK651" i="2"/>
  <c r="J637" i="2"/>
  <c r="BK530" i="2"/>
  <c r="J461" i="2"/>
  <c r="BK454" i="2"/>
  <c r="BK433" i="2"/>
  <c r="J353" i="2"/>
  <c r="J300" i="2"/>
  <c r="BK243" i="2"/>
  <c r="BK169" i="2"/>
  <c r="BK164" i="2"/>
  <c r="J1667" i="2"/>
  <c r="J1620" i="2"/>
  <c r="BK1606" i="2"/>
  <c r="J1591" i="2"/>
  <c r="J1541" i="2"/>
  <c r="BK1504" i="2"/>
  <c r="J1495" i="2"/>
  <c r="J1475" i="2"/>
  <c r="BK1440" i="2"/>
  <c r="J1433" i="2"/>
  <c r="BK1395" i="2"/>
  <c r="J1360" i="2"/>
  <c r="J1343" i="2"/>
  <c r="BK1338" i="2"/>
  <c r="BK1293" i="2"/>
  <c r="BK1247" i="2"/>
  <c r="BK1144" i="2"/>
  <c r="J1121" i="2"/>
  <c r="BK1103" i="2"/>
  <c r="J1060" i="2"/>
  <c r="BK943" i="2"/>
  <c r="BK919" i="2"/>
  <c r="BK876" i="2"/>
  <c r="J860" i="2"/>
  <c r="BK762" i="2"/>
  <c r="J754" i="2"/>
  <c r="J664" i="2"/>
  <c r="BK637" i="2"/>
  <c r="BK611" i="2"/>
  <c r="BK559" i="2"/>
  <c r="BK524" i="2"/>
  <c r="J450" i="2"/>
  <c r="J439" i="2"/>
  <c r="BK428" i="2"/>
  <c r="BK311" i="2"/>
  <c r="J227" i="2"/>
  <c r="J194" i="2"/>
  <c r="BK177" i="2"/>
  <c r="J1611" i="2"/>
  <c r="BK1592" i="2"/>
  <c r="J1575" i="2"/>
  <c r="BK1563" i="2"/>
  <c r="BK1452" i="2"/>
  <c r="BK1374" i="2"/>
  <c r="BK1357" i="2"/>
  <c r="J1304" i="2"/>
  <c r="BK1235" i="2"/>
  <c r="BK1220" i="2"/>
  <c r="J1170" i="2"/>
  <c r="J1150" i="2"/>
  <c r="BK1105" i="2"/>
  <c r="J1050" i="2"/>
  <c r="J1019" i="2"/>
  <c r="J1001" i="2"/>
  <c r="BK966" i="2"/>
  <c r="J943" i="2"/>
  <c r="J896" i="2"/>
  <c r="BK872" i="2"/>
  <c r="BK779" i="2"/>
  <c r="BK683" i="2"/>
  <c r="J657" i="2"/>
  <c r="BK641" i="2"/>
  <c r="BK539" i="2"/>
  <c r="BK461" i="2"/>
  <c r="BK438" i="2"/>
  <c r="BK421" i="2"/>
  <c r="J385" i="2"/>
  <c r="BK353" i="2"/>
  <c r="J321" i="2"/>
  <c r="BK275" i="2"/>
  <c r="J243" i="2"/>
  <c r="J180" i="2"/>
  <c r="J163" i="2"/>
  <c r="J155" i="2"/>
  <c r="BK152" i="2"/>
  <c r="BK1565" i="2"/>
  <c r="BK1433" i="2"/>
  <c r="J1395" i="2"/>
  <c r="J1379" i="2"/>
  <c r="BK1359" i="2"/>
  <c r="BK1343" i="2"/>
  <c r="BK1288" i="2"/>
  <c r="BK1138" i="2"/>
  <c r="BK1118" i="2"/>
  <c r="BK1034" i="2"/>
  <c r="J986" i="2"/>
  <c r="BK970" i="2"/>
  <c r="BK932" i="2"/>
  <c r="J906" i="2"/>
  <c r="BK867" i="2"/>
  <c r="J762" i="2"/>
  <c r="BK754" i="2"/>
  <c r="J682" i="2"/>
  <c r="J659" i="2"/>
  <c r="BK627" i="2"/>
  <c r="J558" i="2"/>
  <c r="BK493" i="2"/>
  <c r="J462" i="2"/>
  <c r="BK450" i="2"/>
  <c r="J411" i="2"/>
  <c r="BK329" i="2"/>
  <c r="BK208" i="2"/>
  <c r="J191" i="2"/>
  <c r="BK154" i="2"/>
  <c r="J2101" i="3"/>
  <c r="J2092" i="3"/>
  <c r="BK2078" i="3"/>
  <c r="BK2075" i="3"/>
  <c r="BK2062" i="3"/>
  <c r="J2046" i="3"/>
  <c r="BK1947" i="3"/>
  <c r="BK1939" i="3"/>
  <c r="J1928" i="3"/>
  <c r="J1920" i="3"/>
  <c r="J1907" i="3"/>
  <c r="BK1891" i="3"/>
  <c r="J1888" i="3"/>
  <c r="BK1883" i="3"/>
  <c r="BK1876" i="3"/>
  <c r="J1856" i="3"/>
  <c r="J1815" i="3"/>
  <c r="BK1804" i="3"/>
  <c r="BK1743" i="3"/>
  <c r="J1719" i="3"/>
  <c r="BK1658" i="3"/>
  <c r="J1613" i="3"/>
  <c r="BK1582" i="3"/>
  <c r="J1553" i="3"/>
  <c r="J1506" i="3"/>
  <c r="BK1481" i="3"/>
  <c r="J1440" i="3"/>
  <c r="J1383" i="3"/>
  <c r="J1346" i="3"/>
  <c r="J1340" i="3"/>
  <c r="BK1329" i="3"/>
  <c r="J1304" i="3"/>
  <c r="J1293" i="3"/>
  <c r="J1258" i="3"/>
  <c r="J1237" i="3"/>
  <c r="BK1204" i="3"/>
  <c r="J1185" i="3"/>
  <c r="BK1110" i="3"/>
  <c r="J1015" i="3"/>
  <c r="J978" i="3"/>
  <c r="BK924" i="3"/>
  <c r="BK905" i="3"/>
  <c r="J896" i="3"/>
  <c r="J825" i="3"/>
  <c r="BK810" i="3"/>
  <c r="J799" i="3"/>
  <c r="J773" i="3"/>
  <c r="BK746" i="3"/>
  <c r="BK688" i="3"/>
  <c r="BK662" i="3"/>
  <c r="J562" i="3"/>
  <c r="J486" i="3"/>
  <c r="J420" i="3"/>
  <c r="BK403" i="3"/>
  <c r="J382" i="3"/>
  <c r="J350" i="3"/>
  <c r="BK320" i="3"/>
  <c r="BK266" i="3"/>
  <c r="J243" i="3"/>
  <c r="J216" i="3"/>
  <c r="BK193" i="3"/>
  <c r="J175" i="3"/>
  <c r="J159" i="3"/>
  <c r="J2062" i="3"/>
  <c r="J2039" i="3"/>
  <c r="BK1987" i="3"/>
  <c r="BK1943" i="3"/>
  <c r="BK1915" i="3"/>
  <c r="J1904" i="3"/>
  <c r="BK1901" i="3"/>
  <c r="BK1889" i="3"/>
  <c r="J1879" i="3"/>
  <c r="J1857" i="3"/>
  <c r="J1826" i="3"/>
  <c r="BK1814" i="3"/>
  <c r="BK1809" i="3"/>
  <c r="J1798" i="3"/>
  <c r="J1750" i="3"/>
  <c r="BK1724" i="3"/>
  <c r="BK1652" i="3"/>
  <c r="BK1613" i="3"/>
  <c r="BK1590" i="3"/>
  <c r="BK1529" i="3"/>
  <c r="BK1472" i="3"/>
  <c r="J1417" i="3"/>
  <c r="J949" i="3"/>
  <c r="J870" i="3"/>
  <c r="BK834" i="3"/>
  <c r="J807" i="3"/>
  <c r="BK758" i="3"/>
  <c r="J672" i="3"/>
  <c r="J572" i="3"/>
  <c r="J470" i="3"/>
  <c r="BK393" i="3"/>
  <c r="J374" i="3"/>
  <c r="J347" i="3"/>
  <c r="J305" i="3"/>
  <c r="BK264" i="3"/>
  <c r="BK231" i="3"/>
  <c r="J225" i="3"/>
  <c r="J181" i="3"/>
  <c r="BK171" i="3"/>
  <c r="J2040" i="3"/>
  <c r="BK1955" i="3"/>
  <c r="BK1932" i="3"/>
  <c r="BK1904" i="3"/>
  <c r="J1899" i="3"/>
  <c r="J1882" i="3"/>
  <c r="J1872" i="3"/>
  <c r="J1847" i="3"/>
  <c r="J1825" i="3"/>
  <c r="BK1798" i="3"/>
  <c r="BK1736" i="3"/>
  <c r="J1724" i="3"/>
  <c r="BK1667" i="3"/>
  <c r="BK1633" i="3"/>
  <c r="J1514" i="3"/>
  <c r="BK1389" i="3"/>
  <c r="J1347" i="3"/>
  <c r="J1329" i="3"/>
  <c r="BK1258" i="3"/>
  <c r="BK1219" i="3"/>
  <c r="J1197" i="3"/>
  <c r="J1099" i="3"/>
  <c r="BK1029" i="3"/>
  <c r="J1017" i="3"/>
  <c r="BK956" i="3"/>
  <c r="BK906" i="3"/>
  <c r="BK886" i="3"/>
  <c r="BK826" i="3"/>
  <c r="BK815" i="3"/>
  <c r="J808" i="3"/>
  <c r="BK796" i="3"/>
  <c r="J778" i="3"/>
  <c r="J757" i="3"/>
  <c r="J700" i="3"/>
  <c r="J654" i="3"/>
  <c r="BK572" i="3"/>
  <c r="BK518" i="3"/>
  <c r="BK470" i="3"/>
  <c r="BK415" i="3"/>
  <c r="J351" i="3"/>
  <c r="BK319" i="3"/>
  <c r="BK301" i="3"/>
  <c r="BK265" i="3"/>
  <c r="BK243" i="3"/>
  <c r="BK180" i="3"/>
  <c r="J162" i="3"/>
  <c r="J156" i="3"/>
  <c r="J2184" i="3"/>
  <c r="BK2177" i="3"/>
  <c r="J2164" i="3"/>
  <c r="BK2135" i="3"/>
  <c r="J2126" i="3"/>
  <c r="BK2108" i="3"/>
  <c r="BK2101" i="3"/>
  <c r="J2098" i="3"/>
  <c r="BK2083" i="3"/>
  <c r="J2074" i="3"/>
  <c r="BK2052" i="3"/>
  <c r="BK2018" i="3"/>
  <c r="BK1966" i="3"/>
  <c r="J1908" i="3"/>
  <c r="BK1898" i="3"/>
  <c r="J1891" i="3"/>
  <c r="J1877" i="3"/>
  <c r="BK1866" i="3"/>
  <c r="J1818" i="3"/>
  <c r="BK1813" i="3"/>
  <c r="J1769" i="3"/>
  <c r="J1751" i="3"/>
  <c r="BK1728" i="3"/>
  <c r="BK1699" i="3"/>
  <c r="BK1653" i="3"/>
  <c r="BK1601" i="3"/>
  <c r="J1558" i="3"/>
  <c r="J1498" i="3"/>
  <c r="J1426" i="3"/>
  <c r="J1389" i="3"/>
  <c r="J1364" i="3"/>
  <c r="BK1345" i="3"/>
  <c r="BK1334" i="3"/>
  <c r="BK1302" i="3"/>
  <c r="BK1272" i="3"/>
  <c r="BK1255" i="3"/>
  <c r="J1228" i="3"/>
  <c r="J1177" i="3"/>
  <c r="J1030" i="3"/>
  <c r="J1016" i="3"/>
  <c r="BK978" i="3"/>
  <c r="BK895" i="3"/>
  <c r="J886" i="3"/>
  <c r="BK838" i="3"/>
  <c r="J795" i="3"/>
  <c r="J695" i="3"/>
  <c r="J684" i="3"/>
  <c r="J644" i="3"/>
  <c r="J599" i="3"/>
  <c r="J536" i="3"/>
  <c r="BK502" i="3"/>
  <c r="J461" i="3"/>
  <c r="BK420" i="3"/>
  <c r="BK376" i="3"/>
  <c r="J364" i="3"/>
  <c r="BK342" i="3"/>
  <c r="BK332" i="3"/>
  <c r="BK274" i="3"/>
  <c r="J229" i="3"/>
  <c r="BK199" i="3"/>
  <c r="J176" i="3"/>
  <c r="J1080" i="4"/>
  <c r="J1074" i="4"/>
  <c r="J1066" i="4"/>
  <c r="J1058" i="4"/>
  <c r="BK1022" i="4"/>
  <c r="BK1010" i="4"/>
  <c r="J994" i="4"/>
  <c r="J978" i="4"/>
  <c r="BK926" i="4"/>
  <c r="J894" i="4"/>
  <c r="BK874" i="4"/>
  <c r="J842" i="4"/>
  <c r="J822" i="4"/>
  <c r="J806" i="4"/>
  <c r="BK786" i="4"/>
  <c r="J750" i="4"/>
  <c r="J733" i="4"/>
  <c r="BK681" i="4"/>
  <c r="BK657" i="4"/>
  <c r="J625" i="4"/>
  <c r="BK601" i="4"/>
  <c r="J589" i="4"/>
  <c r="J565" i="4"/>
  <c r="J541" i="4"/>
  <c r="J525" i="4"/>
  <c r="J505" i="4"/>
  <c r="J457" i="4"/>
  <c r="J437" i="4"/>
  <c r="J417" i="4"/>
  <c r="BK385" i="4"/>
  <c r="J373" i="4"/>
  <c r="J337" i="4"/>
  <c r="J297" i="4"/>
  <c r="BK273" i="4"/>
  <c r="J237" i="4"/>
  <c r="J201" i="4"/>
  <c r="J161" i="4"/>
  <c r="BK145" i="4"/>
  <c r="J125" i="4"/>
  <c r="J1042" i="4"/>
  <c r="BK1026" i="4"/>
  <c r="BK990" i="4"/>
  <c r="J958" i="4"/>
  <c r="J942" i="4"/>
  <c r="BK918" i="4"/>
  <c r="BK866" i="4"/>
  <c r="BK814" i="4"/>
  <c r="J701" i="4"/>
  <c r="BK689" i="4"/>
  <c r="J669" i="4"/>
  <c r="BK661" i="4"/>
  <c r="J637" i="4"/>
  <c r="J601" i="4"/>
  <c r="J545" i="4"/>
  <c r="J509" i="4"/>
  <c r="BK481" i="4"/>
  <c r="J469" i="4"/>
  <c r="J413" i="4"/>
  <c r="J401" i="4"/>
  <c r="J389" i="4"/>
  <c r="J365" i="4"/>
  <c r="BK349" i="4"/>
  <c r="BK341" i="4"/>
  <c r="BK321" i="4"/>
  <c r="BK305" i="4"/>
  <c r="BK285" i="4"/>
  <c r="J269" i="4"/>
  <c r="J245" i="4"/>
  <c r="J217" i="4"/>
  <c r="J205" i="4"/>
  <c r="J193" i="4"/>
  <c r="J181" i="4"/>
  <c r="J157" i="4"/>
  <c r="J133" i="4"/>
  <c r="BK1018" i="4"/>
  <c r="BK994" i="4"/>
  <c r="J962" i="4"/>
  <c r="BK934" i="4"/>
  <c r="BK910" i="4"/>
  <c r="J898" i="4"/>
  <c r="J858" i="4"/>
  <c r="BK842" i="4"/>
  <c r="BK818" i="4"/>
  <c r="J798" i="4"/>
  <c r="J790" i="4"/>
  <c r="BK778" i="4"/>
  <c r="BK766" i="4"/>
  <c r="BK750" i="4"/>
  <c r="J717" i="4"/>
  <c r="BK705" i="4"/>
  <c r="J689" i="4"/>
  <c r="BK645" i="4"/>
  <c r="BK637" i="4"/>
  <c r="BK617" i="4"/>
  <c r="J585" i="4"/>
  <c r="J561" i="4"/>
  <c r="BK549" i="4"/>
  <c r="J533" i="4"/>
  <c r="BK501" i="4"/>
  <c r="J465" i="4"/>
  <c r="BK425" i="4"/>
  <c r="BK413" i="4"/>
  <c r="BK373" i="4"/>
  <c r="J357" i="4"/>
  <c r="J349" i="4"/>
  <c r="BK329" i="4"/>
  <c r="BK297" i="4"/>
  <c r="J273" i="4"/>
  <c r="J241" i="4"/>
  <c r="BK217" i="4"/>
  <c r="BK193" i="4"/>
  <c r="J169" i="4"/>
  <c r="J141" i="4"/>
  <c r="BK1058" i="4"/>
  <c r="J1046" i="4"/>
  <c r="BK1034" i="4"/>
  <c r="BK974" i="4"/>
  <c r="BK962" i="4"/>
  <c r="BK942" i="4"/>
  <c r="J918" i="4"/>
  <c r="J910" i="4"/>
  <c r="BK890" i="4"/>
  <c r="J882" i="4"/>
  <c r="BK862" i="4"/>
  <c r="BK850" i="4"/>
  <c r="BK834" i="4"/>
  <c r="J782" i="4"/>
  <c r="J766" i="4"/>
  <c r="J746" i="4"/>
  <c r="BK717" i="4"/>
  <c r="BK709" i="4"/>
  <c r="J677" i="4"/>
  <c r="J661" i="4"/>
  <c r="BK625" i="4"/>
  <c r="BK621" i="4"/>
  <c r="BK593" i="4"/>
  <c r="J569" i="4"/>
  <c r="J549" i="4"/>
  <c r="BK517" i="4"/>
  <c r="J501" i="4"/>
  <c r="BK489" i="4"/>
  <c r="J481" i="4"/>
  <c r="J453" i="4"/>
  <c r="BK441" i="4"/>
  <c r="J429" i="4"/>
  <c r="BK405" i="4"/>
  <c r="J353" i="4"/>
  <c r="J329" i="4"/>
  <c r="J321" i="4"/>
  <c r="BK265" i="4"/>
  <c r="BK257" i="4"/>
  <c r="BK245" i="4"/>
  <c r="BK229" i="4"/>
  <c r="J221" i="4"/>
  <c r="BK169" i="4"/>
  <c r="J149" i="4"/>
  <c r="J480" i="5"/>
  <c r="J448" i="5"/>
  <c r="BK392" i="5"/>
  <c r="BK353" i="5"/>
  <c r="J337" i="5"/>
  <c r="BK325" i="5"/>
  <c r="BK317" i="5"/>
  <c r="J269" i="5"/>
  <c r="J253" i="5"/>
  <c r="BK237" i="5"/>
  <c r="BK233" i="5"/>
  <c r="BK209" i="5"/>
  <c r="BK201" i="5"/>
  <c r="J197" i="5"/>
  <c r="J189" i="5"/>
  <c r="BK181" i="5"/>
  <c r="J177" i="5"/>
  <c r="J169" i="5"/>
  <c r="J161" i="5"/>
  <c r="J157" i="5"/>
  <c r="J153" i="5"/>
  <c r="J145" i="5"/>
  <c r="BK129" i="5"/>
  <c r="BK480" i="5"/>
  <c r="BK479" i="5"/>
  <c r="J469" i="5"/>
  <c r="BK455" i="5"/>
  <c r="J414" i="5"/>
  <c r="BK396" i="5"/>
  <c r="J392" i="5"/>
  <c r="J381" i="5"/>
  <c r="BK377" i="5"/>
  <c r="J373" i="5"/>
  <c r="J369" i="5"/>
  <c r="BK357" i="5"/>
  <c r="J349" i="5"/>
  <c r="J341" i="5"/>
  <c r="BK337" i="5"/>
  <c r="J325" i="5"/>
  <c r="J309" i="5"/>
  <c r="BK305" i="5"/>
  <c r="BK289" i="5"/>
  <c r="J285" i="5"/>
  <c r="J273" i="5"/>
  <c r="J261" i="5"/>
  <c r="J257" i="5"/>
  <c r="J233" i="5"/>
  <c r="BK221" i="5"/>
  <c r="J205" i="5"/>
  <c r="BK185" i="5"/>
  <c r="BK173" i="5"/>
  <c r="BK161" i="5"/>
  <c r="BK153" i="5"/>
  <c r="J141" i="5"/>
  <c r="J133" i="5"/>
  <c r="BK469" i="5"/>
  <c r="J396" i="5"/>
  <c r="BK361" i="5"/>
  <c r="J333" i="5"/>
  <c r="J293" i="5"/>
  <c r="J281" i="5"/>
  <c r="J249" i="5"/>
  <c r="BK229" i="5"/>
  <c r="BK205" i="5"/>
  <c r="BK189" i="5"/>
  <c r="J173" i="5"/>
  <c r="BK141" i="5"/>
  <c r="BK426" i="5"/>
  <c r="BK381" i="5"/>
  <c r="J365" i="5"/>
  <c r="J353" i="5"/>
  <c r="J329" i="5"/>
  <c r="J313" i="5"/>
  <c r="BK297" i="5"/>
  <c r="BK281" i="5"/>
  <c r="BK249" i="5"/>
  <c r="J229" i="5"/>
  <c r="BK225" i="5"/>
  <c r="J209" i="5"/>
  <c r="BK214" i="6"/>
  <c r="BK167" i="6"/>
  <c r="J217" i="6"/>
  <c r="BK203" i="6"/>
  <c r="J192" i="6"/>
  <c r="J164" i="6"/>
  <c r="BK155" i="6"/>
  <c r="J145" i="6"/>
  <c r="BK125" i="6"/>
  <c r="BK213" i="6"/>
  <c r="J188" i="6"/>
  <c r="J173" i="6"/>
  <c r="BK164" i="6"/>
  <c r="J155" i="6"/>
  <c r="J207" i="6"/>
  <c r="BK195" i="6"/>
  <c r="J185" i="6"/>
  <c r="BK145" i="6"/>
  <c r="J135" i="6"/>
  <c r="BK215" i="7"/>
  <c r="J208" i="7"/>
  <c r="J195" i="7"/>
  <c r="J186" i="7"/>
  <c r="J180" i="7"/>
  <c r="BK139" i="7"/>
  <c r="BK211" i="7"/>
  <c r="BK205" i="7"/>
  <c r="BK199" i="7"/>
  <c r="BK186" i="7"/>
  <c r="BK162" i="7"/>
  <c r="BK146" i="7"/>
  <c r="BK202" i="7"/>
  <c r="BK198" i="7"/>
  <c r="J174" i="7"/>
  <c r="J162" i="7"/>
  <c r="BK149" i="7"/>
  <c r="J214" i="7"/>
  <c r="BK183" i="7"/>
  <c r="J171" i="7"/>
  <c r="BK125" i="7"/>
  <c r="BK250" i="8"/>
  <c r="J243" i="8"/>
  <c r="BK239" i="8"/>
  <c r="J210" i="8"/>
  <c r="J185" i="8"/>
  <c r="J137" i="8"/>
  <c r="J249" i="8"/>
  <c r="J225" i="8"/>
  <c r="BK175" i="8"/>
  <c r="J146" i="8"/>
  <c r="BK129" i="8"/>
  <c r="BK243" i="8"/>
  <c r="J229" i="8"/>
  <c r="BK200" i="8"/>
  <c r="J180" i="8"/>
  <c r="BK146" i="8"/>
  <c r="J133" i="8"/>
  <c r="BK229" i="8"/>
  <c r="BK210" i="8"/>
  <c r="BK190" i="8"/>
  <c r="J158" i="8"/>
  <c r="J125" i="8"/>
  <c r="BK396" i="9"/>
  <c r="J369" i="9"/>
  <c r="J307" i="9"/>
  <c r="BK258" i="9"/>
  <c r="J243" i="9"/>
  <c r="J227" i="9"/>
  <c r="BK212" i="9"/>
  <c r="J179" i="9"/>
  <c r="J172" i="9"/>
  <c r="J144" i="9"/>
  <c r="BK136" i="9"/>
  <c r="J407" i="9"/>
  <c r="J386" i="9"/>
  <c r="J264" i="9"/>
  <c r="J252" i="9"/>
  <c r="BK243" i="9"/>
  <c r="J221" i="9"/>
  <c r="BK211" i="9"/>
  <c r="J148" i="9"/>
  <c r="BK419" i="9"/>
  <c r="BK407" i="9"/>
  <c r="BK383" i="9"/>
  <c r="BK369" i="9"/>
  <c r="BK334" i="9"/>
  <c r="BK327" i="9"/>
  <c r="J313" i="9"/>
  <c r="J296" i="9"/>
  <c r="BK282" i="9"/>
  <c r="BK273" i="9"/>
  <c r="BK261" i="9"/>
  <c r="J249" i="9"/>
  <c r="BK237" i="9"/>
  <c r="BK221" i="9"/>
  <c r="J211" i="9"/>
  <c r="J203" i="9"/>
  <c r="J168" i="9"/>
  <c r="J136" i="9"/>
  <c r="J383" i="9"/>
  <c r="J372" i="9"/>
  <c r="J348" i="9"/>
  <c r="J327" i="9"/>
  <c r="BK310" i="9"/>
  <c r="BK303" i="9"/>
  <c r="J279" i="9"/>
  <c r="J261" i="9"/>
  <c r="BK224" i="9"/>
  <c r="J200" i="9"/>
  <c r="BK172" i="9"/>
  <c r="J157" i="9"/>
  <c r="BK144" i="9"/>
  <c r="BK549" i="10"/>
  <c r="J533" i="10"/>
  <c r="BK521" i="10"/>
  <c r="BK495" i="10"/>
  <c r="BK444" i="10"/>
  <c r="BK407" i="10"/>
  <c r="J365" i="10"/>
  <c r="BK339" i="10"/>
  <c r="J335" i="10"/>
  <c r="J329" i="10"/>
  <c r="J327" i="10"/>
  <c r="J323" i="10"/>
  <c r="J320" i="10"/>
  <c r="BK317" i="10"/>
  <c r="J306" i="10"/>
  <c r="J302" i="10"/>
  <c r="J299" i="10"/>
  <c r="BK294" i="10"/>
  <c r="J291" i="10"/>
  <c r="BK280" i="10"/>
  <c r="BK276" i="10"/>
  <c r="BK271" i="10"/>
  <c r="J257" i="10"/>
  <c r="BK244" i="10"/>
  <c r="BK222" i="10"/>
  <c r="J182" i="10"/>
  <c r="BK164" i="10"/>
  <c r="J158" i="10"/>
  <c r="BK137" i="10"/>
  <c r="J543" i="10"/>
  <c r="BK506" i="10"/>
  <c r="BK492" i="10"/>
  <c r="BK476" i="10"/>
  <c r="BK461" i="10"/>
  <c r="BK434" i="10"/>
  <c r="BK349" i="10"/>
  <c r="J343" i="10"/>
  <c r="BK334" i="10"/>
  <c r="J332" i="10"/>
  <c r="J324" i="10"/>
  <c r="J317" i="10"/>
  <c r="BK304" i="10"/>
  <c r="BK299" i="10"/>
  <c r="J295" i="10"/>
  <c r="J286" i="10"/>
  <c r="J277" i="10"/>
  <c r="BK272" i="10"/>
  <c r="J269" i="10"/>
  <c r="BK257" i="10"/>
  <c r="J247" i="10"/>
  <c r="BK245" i="10"/>
  <c r="BK214" i="10"/>
  <c r="J178" i="10"/>
  <c r="BK166" i="10"/>
  <c r="BK158" i="10"/>
  <c r="J138" i="10"/>
  <c r="J136" i="10"/>
  <c r="J552" i="10"/>
  <c r="J485" i="10"/>
  <c r="J471" i="10"/>
  <c r="J455" i="10"/>
  <c r="BK423" i="10"/>
  <c r="J407" i="10"/>
  <c r="J382" i="10"/>
  <c r="J345" i="10"/>
  <c r="BK343" i="10"/>
  <c r="J337" i="10"/>
  <c r="BK335" i="10"/>
  <c r="BK327" i="10"/>
  <c r="BK323" i="10"/>
  <c r="BK318" i="10"/>
  <c r="J308" i="10"/>
  <c r="BK303" i="10"/>
  <c r="BK295" i="10"/>
  <c r="BK284" i="10"/>
  <c r="J279" i="10"/>
  <c r="J272" i="10"/>
  <c r="J265" i="10"/>
  <c r="J239" i="10"/>
  <c r="BK227" i="10"/>
  <c r="J210" i="10"/>
  <c r="BK182" i="10"/>
  <c r="J167" i="10"/>
  <c r="BK152" i="10"/>
  <c r="J135" i="10"/>
  <c r="BK553" i="10"/>
  <c r="BK533" i="10"/>
  <c r="BK450" i="10"/>
  <c r="BK382" i="10"/>
  <c r="BK365" i="10"/>
  <c r="J346" i="10"/>
  <c r="BK344" i="10"/>
  <c r="J334" i="10"/>
  <c r="J331" i="10"/>
  <c r="BK312" i="10"/>
  <c r="J305" i="10"/>
  <c r="BK300" i="10"/>
  <c r="BK291" i="10"/>
  <c r="BK286" i="10"/>
  <c r="J281" i="10"/>
  <c r="J278" i="10"/>
  <c r="BK269" i="10"/>
  <c r="BK247" i="10"/>
  <c r="J245" i="10"/>
  <c r="BK223" i="10"/>
  <c r="J214" i="10"/>
  <c r="J175" i="10"/>
  <c r="BK155" i="10"/>
  <c r="J148" i="10"/>
  <c r="J134" i="10"/>
  <c r="J322" i="11"/>
  <c r="BK307" i="11"/>
  <c r="J267" i="11"/>
  <c r="BK256" i="11"/>
  <c r="BK243" i="11"/>
  <c r="BK239" i="11"/>
  <c r="BK231" i="11"/>
  <c r="J223" i="11"/>
  <c r="BK186" i="11"/>
  <c r="J178" i="11"/>
  <c r="BK155" i="11"/>
  <c r="BK148" i="11"/>
  <c r="J139" i="11"/>
  <c r="BK328" i="11"/>
  <c r="BK310" i="11"/>
  <c r="J296" i="11"/>
  <c r="J276" i="11"/>
  <c r="BK261" i="11"/>
  <c r="J245" i="11"/>
  <c r="BK235" i="11"/>
  <c r="J216" i="11"/>
  <c r="BK202" i="11"/>
  <c r="J186" i="11"/>
  <c r="BK169" i="11"/>
  <c r="J160" i="11"/>
  <c r="BK139" i="11"/>
  <c r="J136" i="11"/>
  <c r="BK313" i="11"/>
  <c r="BK296" i="11"/>
  <c r="J285" i="11"/>
  <c r="BK270" i="11"/>
  <c r="J244" i="11"/>
  <c r="J231" i="11"/>
  <c r="J190" i="11"/>
  <c r="BK178" i="11"/>
  <c r="J152" i="11"/>
  <c r="BK332" i="11"/>
  <c r="BK322" i="11"/>
  <c r="J316" i="11"/>
  <c r="BK299" i="11"/>
  <c r="J279" i="11"/>
  <c r="J262" i="11"/>
  <c r="J256" i="11"/>
  <c r="J243" i="11"/>
  <c r="J239" i="11"/>
  <c r="J236" i="11"/>
  <c r="BK216" i="11"/>
  <c r="J169" i="11"/>
  <c r="J159" i="11"/>
  <c r="J138" i="11"/>
  <c r="BK136" i="11"/>
  <c r="BK174" i="12"/>
  <c r="BK165" i="12"/>
  <c r="BK162" i="12"/>
  <c r="J148" i="12"/>
  <c r="J133" i="12"/>
  <c r="J131" i="12"/>
  <c r="J128" i="12"/>
  <c r="BK125" i="12"/>
  <c r="BK178" i="12"/>
  <c r="BK170" i="12"/>
  <c r="J162" i="12"/>
  <c r="BK138" i="12"/>
  <c r="J125" i="12"/>
  <c r="J175" i="12"/>
  <c r="J169" i="12"/>
  <c r="BK163" i="12"/>
  <c r="BK130" i="12"/>
  <c r="J178" i="12"/>
  <c r="BK168" i="12"/>
  <c r="J153" i="12"/>
  <c r="BK133" i="12"/>
  <c r="BK127" i="12"/>
  <c r="BK1335" i="13"/>
  <c r="BK1331" i="13"/>
  <c r="J1328" i="13"/>
  <c r="J1290" i="13"/>
  <c r="J1257" i="13"/>
  <c r="J1243" i="13"/>
  <c r="BK1221" i="13"/>
  <c r="BK1212" i="13"/>
  <c r="BK1208" i="13"/>
  <c r="J1189" i="13"/>
  <c r="J1160" i="13"/>
  <c r="J1150" i="13"/>
  <c r="J1138" i="13"/>
  <c r="J1094" i="13"/>
  <c r="J1041" i="13"/>
  <c r="BK1025" i="13"/>
  <c r="J1015" i="13"/>
  <c r="J974" i="13"/>
  <c r="J925" i="13"/>
  <c r="J897" i="13"/>
  <c r="BK875" i="13"/>
  <c r="BK867" i="13"/>
  <c r="BK825" i="13"/>
  <c r="BK770" i="13"/>
  <c r="BK766" i="13"/>
  <c r="BK716" i="13"/>
  <c r="BK707" i="13"/>
  <c r="BK700" i="13"/>
  <c r="BK686" i="13"/>
  <c r="BK668" i="13"/>
  <c r="J660" i="13"/>
  <c r="BK639" i="13"/>
  <c r="BK603" i="13"/>
  <c r="BK583" i="13"/>
  <c r="BK569" i="13"/>
  <c r="J566" i="13"/>
  <c r="J516" i="13"/>
  <c r="BK508" i="13"/>
  <c r="BK467" i="13"/>
  <c r="BK445" i="13"/>
  <c r="BK430" i="13"/>
  <c r="J427" i="13"/>
  <c r="BK419" i="13"/>
  <c r="BK410" i="13"/>
  <c r="J394" i="13"/>
  <c r="J379" i="13"/>
  <c r="J336" i="13"/>
  <c r="J312" i="13"/>
  <c r="J284" i="13"/>
  <c r="BK267" i="13"/>
  <c r="J202" i="13"/>
  <c r="J157" i="13"/>
  <c r="J1342" i="13"/>
  <c r="BK1337" i="13"/>
  <c r="J1332" i="13"/>
  <c r="J1329" i="13"/>
  <c r="J1325" i="13"/>
  <c r="J1318" i="13"/>
  <c r="BK1278" i="13"/>
  <c r="BK1242" i="13"/>
  <c r="J1224" i="13"/>
  <c r="BK1183" i="13"/>
  <c r="J1163" i="13"/>
  <c r="BK1114" i="13"/>
  <c r="BK1065" i="13"/>
  <c r="J1037" i="13"/>
  <c r="BK974" i="13"/>
  <c r="BK943" i="13"/>
  <c r="BK901" i="13"/>
  <c r="BK853" i="13"/>
  <c r="BK815" i="13"/>
  <c r="BK782" i="13"/>
  <c r="BK768" i="13"/>
  <c r="J756" i="13"/>
  <c r="BK722" i="13"/>
  <c r="J708" i="13"/>
  <c r="BK680" i="13"/>
  <c r="BK658" i="13"/>
  <c r="BK645" i="13"/>
  <c r="BK615" i="13"/>
  <c r="J595" i="13"/>
  <c r="BK568" i="13"/>
  <c r="J542" i="13"/>
  <c r="J500" i="13"/>
  <c r="J467" i="13"/>
  <c r="J429" i="13"/>
  <c r="J413" i="13"/>
  <c r="BK380" i="13"/>
  <c r="J374" i="13"/>
  <c r="J359" i="13"/>
  <c r="BK324" i="13"/>
  <c r="J289" i="13"/>
  <c r="BK238" i="13"/>
  <c r="BK130" i="13"/>
  <c r="BK1333" i="13"/>
  <c r="BK1317" i="13"/>
  <c r="BK1286" i="13"/>
  <c r="BK1257" i="13"/>
  <c r="J1238" i="13"/>
  <c r="BK1211" i="13"/>
  <c r="BK1157" i="13"/>
  <c r="J1124" i="13"/>
  <c r="J1099" i="13"/>
  <c r="BK1069" i="13"/>
  <c r="BK1037" i="13"/>
  <c r="J1025" i="13"/>
  <c r="J968" i="13"/>
  <c r="BK917" i="13"/>
  <c r="J901" i="13"/>
  <c r="BK887" i="13"/>
  <c r="J875" i="13"/>
  <c r="J859" i="13"/>
  <c r="J842" i="13"/>
  <c r="J800" i="13"/>
  <c r="J776" i="13"/>
  <c r="BK756" i="13"/>
  <c r="J736" i="13"/>
  <c r="J701" i="13"/>
  <c r="J668" i="13"/>
  <c r="BK651" i="13"/>
  <c r="BK627" i="13"/>
  <c r="BK570" i="13"/>
  <c r="BK542" i="13"/>
  <c r="J528" i="13"/>
  <c r="BK486" i="13"/>
  <c r="BK461" i="13"/>
  <c r="J451" i="13"/>
  <c r="J420" i="13"/>
  <c r="J388" i="13"/>
  <c r="J378" i="13"/>
  <c r="J273" i="13"/>
  <c r="BK254" i="13"/>
  <c r="J193" i="13"/>
  <c r="BK148" i="13"/>
  <c r="J1386" i="13"/>
  <c r="BK1366" i="13"/>
  <c r="BK1359" i="13"/>
  <c r="J1352" i="13"/>
  <c r="J1346" i="13"/>
  <c r="BK1344" i="13"/>
  <c r="BK1342" i="13"/>
  <c r="J1335" i="13"/>
  <c r="BK1324" i="13"/>
  <c r="J1299" i="13"/>
  <c r="BK1282" i="13"/>
  <c r="BK1234" i="13"/>
  <c r="BK1225" i="13"/>
  <c r="J1212" i="13"/>
  <c r="BK1189" i="13"/>
  <c r="J1166" i="13"/>
  <c r="BK1132" i="13"/>
  <c r="BK1109" i="13"/>
  <c r="J1080" i="13"/>
  <c r="BK1041" i="13"/>
  <c r="J1011" i="13"/>
  <c r="BK956" i="13"/>
  <c r="BK937" i="13"/>
  <c r="BK842" i="13"/>
  <c r="J825" i="13"/>
  <c r="BK796" i="13"/>
  <c r="BK765" i="13"/>
  <c r="BK749" i="13"/>
  <c r="J729" i="13"/>
  <c r="BK693" i="13"/>
  <c r="BK661" i="13"/>
  <c r="J597" i="13"/>
  <c r="J567" i="13"/>
  <c r="BK516" i="13"/>
  <c r="J501" i="13"/>
  <c r="BK479" i="13"/>
  <c r="BK453" i="13"/>
  <c r="J437" i="13"/>
  <c r="BK428" i="13"/>
  <c r="J403" i="13"/>
  <c r="BK364" i="13"/>
  <c r="BK349" i="13"/>
  <c r="J330" i="13"/>
  <c r="J267" i="13"/>
  <c r="J247" i="13"/>
  <c r="J220" i="13"/>
  <c r="BK157" i="13"/>
  <c r="J242" i="14"/>
  <c r="J213" i="14"/>
  <c r="BK185" i="14"/>
  <c r="BK151" i="14"/>
  <c r="BK258" i="14"/>
  <c r="J248" i="14"/>
  <c r="J225" i="14"/>
  <c r="J185" i="14"/>
  <c r="J145" i="14"/>
  <c r="J252" i="14"/>
  <c r="J197" i="14"/>
  <c r="BK157" i="14"/>
  <c r="BK221" i="14"/>
  <c r="BK145" i="14"/>
  <c r="J646" i="15"/>
  <c r="BK627" i="15"/>
  <c r="BK597" i="15"/>
  <c r="BK572" i="15"/>
  <c r="J547" i="15"/>
  <c r="J510" i="15"/>
  <c r="BK497" i="15"/>
  <c r="J481" i="15"/>
  <c r="J473" i="15"/>
  <c r="J465" i="15"/>
  <c r="J441" i="15"/>
  <c r="BK415" i="15"/>
  <c r="BK405" i="15"/>
  <c r="BK397" i="15"/>
  <c r="J358" i="15"/>
  <c r="BK348" i="15"/>
  <c r="BK331" i="15"/>
  <c r="J305" i="15"/>
  <c r="BK287" i="15"/>
  <c r="J258" i="15"/>
  <c r="BK222" i="15"/>
  <c r="BK186" i="15"/>
  <c r="J161" i="15"/>
  <c r="BK621" i="15"/>
  <c r="J573" i="15"/>
  <c r="BK559" i="15"/>
  <c r="BK535" i="15"/>
  <c r="BK522" i="15"/>
  <c r="BK510" i="15"/>
  <c r="BK484" i="15"/>
  <c r="BK481" i="15"/>
  <c r="BK472" i="15"/>
  <c r="J459" i="15"/>
  <c r="J450" i="15"/>
  <c r="BK441" i="15"/>
  <c r="J416" i="15"/>
  <c r="J411" i="15"/>
  <c r="J402" i="15"/>
  <c r="BK395" i="15"/>
  <c r="J378" i="15"/>
  <c r="BK370" i="15"/>
  <c r="J366" i="15"/>
  <c r="BK361" i="15"/>
  <c r="BK357" i="15"/>
  <c r="BK347" i="15"/>
  <c r="J334" i="15"/>
  <c r="BK317" i="15"/>
  <c r="J312" i="15"/>
  <c r="J308" i="15"/>
  <c r="BK305" i="15"/>
  <c r="BK298" i="15"/>
  <c r="BK258" i="15"/>
  <c r="J230" i="15"/>
  <c r="J206" i="15"/>
  <c r="J190" i="15"/>
  <c r="J157" i="15"/>
  <c r="J134" i="15"/>
  <c r="J645" i="15"/>
  <c r="J609" i="15"/>
  <c r="BK585" i="15"/>
  <c r="J566" i="15"/>
  <c r="J553" i="15"/>
  <c r="J522" i="15"/>
  <c r="J485" i="15"/>
  <c r="J479" i="15"/>
  <c r="BK468" i="15"/>
  <c r="BK450" i="15"/>
  <c r="J435" i="15"/>
  <c r="BK420" i="15"/>
  <c r="J410" i="15"/>
  <c r="J398" i="15"/>
  <c r="BK386" i="15"/>
  <c r="J373" i="15"/>
  <c r="J368" i="15"/>
  <c r="J359" i="15"/>
  <c r="BK354" i="15"/>
  <c r="J346" i="15"/>
  <c r="J343" i="15"/>
  <c r="J323" i="15"/>
  <c r="BK312" i="15"/>
  <c r="J307" i="15"/>
  <c r="BK296" i="15"/>
  <c r="J272" i="15"/>
  <c r="J250" i="15"/>
  <c r="J222" i="15"/>
  <c r="BK190" i="15"/>
  <c r="BK161" i="15"/>
  <c r="BK128" i="15"/>
  <c r="BK456" i="15"/>
  <c r="BK426" i="15"/>
  <c r="BK417" i="15"/>
  <c r="BK409" i="15"/>
  <c r="BK406" i="15"/>
  <c r="BK403" i="15"/>
  <c r="J396" i="15"/>
  <c r="BK375" i="15"/>
  <c r="J370" i="15"/>
  <c r="J365" i="15"/>
  <c r="J361" i="15"/>
  <c r="BK358" i="15"/>
  <c r="J353" i="15"/>
  <c r="J338" i="15"/>
  <c r="J324" i="15"/>
  <c r="J311" i="15"/>
  <c r="J300" i="15"/>
  <c r="BK294" i="15"/>
  <c r="BK272" i="15"/>
  <c r="BK242" i="15"/>
  <c r="BK230" i="15"/>
  <c r="BK202" i="15"/>
  <c r="J182" i="15"/>
  <c r="J148" i="15"/>
  <c r="J309" i="16"/>
  <c r="J238" i="16"/>
  <c r="BK222" i="16"/>
  <c r="BK198" i="16"/>
  <c r="J183" i="16"/>
  <c r="BK134" i="16"/>
  <c r="J290" i="16"/>
  <c r="J260" i="16"/>
  <c r="BK238" i="16"/>
  <c r="BK202" i="16"/>
  <c r="BK178" i="16"/>
  <c r="BK160" i="16"/>
  <c r="BK126" i="16"/>
  <c r="J310" i="16"/>
  <c r="BK290" i="16"/>
  <c r="J270" i="16"/>
  <c r="J240" i="16"/>
  <c r="J222" i="16"/>
  <c r="J210" i="16"/>
  <c r="BK310" i="16"/>
  <c r="BK304" i="16"/>
  <c r="BK260" i="16"/>
  <c r="J245" i="16"/>
  <c r="J234" i="16"/>
  <c r="BK228" i="16"/>
  <c r="BK206" i="16"/>
  <c r="BK154" i="16"/>
  <c r="J351" i="17"/>
  <c r="BK312" i="17"/>
  <c r="J301" i="17"/>
  <c r="J267" i="17"/>
  <c r="J231" i="17"/>
  <c r="J219" i="17"/>
  <c r="BK195" i="17"/>
  <c r="J180" i="17"/>
  <c r="J144" i="17"/>
  <c r="BK378" i="17"/>
  <c r="J357" i="17"/>
  <c r="J322" i="17"/>
  <c r="BK287" i="17"/>
  <c r="BK247" i="17"/>
  <c r="J227" i="17"/>
  <c r="J213" i="17"/>
  <c r="J195" i="17"/>
  <c r="BK357" i="17"/>
  <c r="BK333" i="17"/>
  <c r="BK324" i="17"/>
  <c r="BK318" i="17"/>
  <c r="J293" i="17"/>
  <c r="BK275" i="17"/>
  <c r="BK231" i="17"/>
  <c r="J184" i="17"/>
  <c r="J169" i="17"/>
  <c r="BK144" i="17"/>
  <c r="J378" i="17"/>
  <c r="BK366" i="17"/>
  <c r="BK339" i="17"/>
  <c r="BK323" i="17"/>
  <c r="J317" i="17"/>
  <c r="BK301" i="17"/>
  <c r="BK278" i="17"/>
  <c r="J204" i="17"/>
  <c r="BK157" i="17"/>
  <c r="J134" i="17"/>
  <c r="BK589" i="18"/>
  <c r="J581" i="18"/>
  <c r="BK556" i="18"/>
  <c r="J549" i="18"/>
  <c r="J535" i="18"/>
  <c r="BK510" i="18"/>
  <c r="J492" i="18"/>
  <c r="BK474" i="18"/>
  <c r="BK462" i="18"/>
  <c r="J453" i="18"/>
  <c r="BK426" i="18"/>
  <c r="BK399" i="18"/>
  <c r="J379" i="18"/>
  <c r="J367" i="18"/>
  <c r="J343" i="18"/>
  <c r="BK290" i="18"/>
  <c r="J273" i="18"/>
  <c r="BK236" i="18"/>
  <c r="J176" i="18"/>
  <c r="BK167" i="18"/>
  <c r="BK134" i="18"/>
  <c r="BK565" i="18"/>
  <c r="BK552" i="18"/>
  <c r="BK535" i="18"/>
  <c r="J525" i="18"/>
  <c r="BK513" i="18"/>
  <c r="J474" i="18"/>
  <c r="BK447" i="18"/>
  <c r="BK420" i="18"/>
  <c r="J358" i="18"/>
  <c r="BK320" i="18"/>
  <c r="BK308" i="18"/>
  <c r="BK296" i="18"/>
  <c r="BK273" i="18"/>
  <c r="J246" i="18"/>
  <c r="BK176" i="18"/>
  <c r="BK158" i="18"/>
  <c r="J143" i="18"/>
  <c r="BK575" i="18"/>
  <c r="BK543" i="18"/>
  <c r="J504" i="18"/>
  <c r="J483" i="18"/>
  <c r="J435" i="18"/>
  <c r="J426" i="18"/>
  <c r="J405" i="18"/>
  <c r="BK393" i="18"/>
  <c r="BK364" i="18"/>
  <c r="J346" i="18"/>
  <c r="J333" i="18"/>
  <c r="J314" i="18"/>
  <c r="J299" i="18"/>
  <c r="J262" i="18"/>
  <c r="J202" i="18"/>
  <c r="BK170" i="18"/>
  <c r="BK143" i="18"/>
  <c r="J590" i="18"/>
  <c r="J546" i="18"/>
  <c r="BK504" i="18"/>
  <c r="J489" i="18"/>
  <c r="J468" i="18"/>
  <c r="BK405" i="18"/>
  <c r="BK389" i="18"/>
  <c r="J373" i="18"/>
  <c r="J349" i="18"/>
  <c r="J330" i="18"/>
  <c r="J293" i="18"/>
  <c r="BK254" i="18"/>
  <c r="BK231" i="18"/>
  <c r="BK149" i="18"/>
  <c r="J134" i="18"/>
  <c r="J248" i="19"/>
  <c r="J177" i="19"/>
  <c r="J144" i="19"/>
  <c r="BK132" i="19"/>
  <c r="J241" i="19"/>
  <c r="J197" i="19"/>
  <c r="J171" i="19"/>
  <c r="J138" i="19"/>
  <c r="J254" i="19"/>
  <c r="BK211" i="19"/>
  <c r="BK197" i="19"/>
  <c r="BK183" i="19"/>
  <c r="J165" i="19"/>
  <c r="BK129" i="19"/>
  <c r="BK241" i="19"/>
  <c r="BK232" i="19"/>
  <c r="J222" i="19"/>
  <c r="BK193" i="19"/>
  <c r="BK171" i="19"/>
  <c r="J150" i="19"/>
  <c r="J168" i="20"/>
  <c r="BK157" i="20"/>
  <c r="BK136" i="20"/>
  <c r="BK164" i="20"/>
  <c r="BK143" i="20"/>
  <c r="BK150" i="20"/>
  <c r="BK139" i="20"/>
  <c r="J170" i="20"/>
  <c r="BK160" i="20"/>
  <c r="J213" i="21"/>
  <c r="BK194" i="21"/>
  <c r="J137" i="21"/>
  <c r="BK212" i="21"/>
  <c r="J177" i="21"/>
  <c r="J155" i="21"/>
  <c r="J140" i="21"/>
  <c r="J212" i="21"/>
  <c r="BK197" i="21"/>
  <c r="BK185" i="21"/>
  <c r="BK173" i="21"/>
  <c r="J158" i="21"/>
  <c r="BK143" i="21"/>
  <c r="J149" i="21"/>
  <c r="J134" i="21"/>
  <c r="BK147" i="22"/>
  <c r="BK144" i="22"/>
  <c r="J136" i="22"/>
  <c r="J129" i="22"/>
  <c r="BK121" i="22"/>
  <c r="BK134" i="22"/>
  <c r="BK130" i="22"/>
  <c r="J122" i="22"/>
  <c r="BK148" i="22"/>
  <c r="J140" i="22"/>
  <c r="J123" i="22"/>
  <c r="J144" i="22"/>
  <c r="J139" i="22"/>
  <c r="BK136" i="22"/>
  <c r="J133" i="22"/>
  <c r="BK123" i="22"/>
  <c r="J1728" i="2"/>
  <c r="BK1708" i="2"/>
  <c r="BK1695" i="2"/>
  <c r="J1686" i="2"/>
  <c r="BK1667" i="2"/>
  <c r="J1634" i="2"/>
  <c r="J1606" i="2"/>
  <c r="BK1593" i="2"/>
  <c r="J1571" i="2"/>
  <c r="BK1528" i="2"/>
  <c r="BK1496" i="2"/>
  <c r="BK1483" i="2"/>
  <c r="BK1475" i="2"/>
  <c r="BK1439" i="2"/>
  <c r="J1418" i="2"/>
  <c r="J1397" i="2"/>
  <c r="BK1384" i="2"/>
  <c r="BK1355" i="2"/>
  <c r="BK1264" i="2"/>
  <c r="J1243" i="2"/>
  <c r="BK1222" i="2"/>
  <c r="BK1205" i="2"/>
  <c r="BK1165" i="2"/>
  <c r="J1144" i="2"/>
  <c r="J1119" i="2"/>
  <c r="BK1059" i="2"/>
  <c r="BK1001" i="2"/>
  <c r="J975" i="2"/>
  <c r="J761" i="2"/>
  <c r="J718" i="2"/>
  <c r="BK657" i="2"/>
  <c r="J650" i="2"/>
  <c r="J570" i="2"/>
  <c r="BK525" i="2"/>
  <c r="J463" i="2"/>
  <c r="BK439" i="2"/>
  <c r="BK361" i="2"/>
  <c r="BK321" i="2"/>
  <c r="BK227" i="2"/>
  <c r="BK168" i="2"/>
  <c r="J153" i="2"/>
  <c r="BK1655" i="2"/>
  <c r="BK1611" i="2"/>
  <c r="J1605" i="2"/>
  <c r="J1580" i="2"/>
  <c r="BK1510" i="2"/>
  <c r="BK1491" i="2"/>
  <c r="BK1480" i="2"/>
  <c r="BK1455" i="2"/>
  <c r="J1436" i="2"/>
  <c r="BK1418" i="2"/>
  <c r="BK1379" i="2"/>
  <c r="J1104" i="2"/>
  <c r="J1069" i="2"/>
  <c r="BK986" i="2"/>
  <c r="J932" i="2"/>
  <c r="BK875" i="2"/>
  <c r="BK837" i="2"/>
  <c r="BK757" i="2"/>
  <c r="BK742" i="2"/>
  <c r="BK678" i="2"/>
  <c r="J651" i="2"/>
  <c r="J623" i="2"/>
  <c r="BK570" i="2"/>
  <c r="BK535" i="2"/>
  <c r="J493" i="2"/>
  <c r="J446" i="2"/>
  <c r="J434" i="2"/>
  <c r="BK394" i="2"/>
  <c r="J275" i="2"/>
  <c r="J197" i="2"/>
  <c r="BK180" i="2"/>
  <c r="J1600" i="2"/>
  <c r="J1590" i="2"/>
  <c r="J1565" i="2"/>
  <c r="BK1470" i="2"/>
  <c r="BK1390" i="2"/>
  <c r="J1363" i="2"/>
  <c r="J1293" i="2"/>
  <c r="BK1243" i="2"/>
  <c r="BK1210" i="2"/>
  <c r="J1165" i="2"/>
  <c r="BK1137" i="2"/>
  <c r="BK1104" i="2"/>
  <c r="J1021" i="2"/>
  <c r="BK1002" i="2"/>
  <c r="J995" i="2"/>
  <c r="J963" i="2"/>
  <c r="J922" i="2"/>
  <c r="J882" i="2"/>
  <c r="BK860" i="2"/>
  <c r="BK751" i="2"/>
  <c r="BK664" i="2"/>
  <c r="J652" i="2"/>
  <c r="J535" i="2"/>
  <c r="BK457" i="2"/>
  <c r="J428" i="2"/>
  <c r="BK411" i="2"/>
  <c r="J377" i="2"/>
  <c r="BK345" i="2"/>
  <c r="BK300" i="2"/>
  <c r="BK259" i="2"/>
  <c r="J208" i="2"/>
  <c r="J172" i="2"/>
  <c r="J154" i="2"/>
  <c r="J1593" i="2"/>
  <c r="J1563" i="2"/>
  <c r="J1452" i="2"/>
  <c r="BK1397" i="2"/>
  <c r="J1374" i="2"/>
  <c r="J1355" i="2"/>
  <c r="BK1294" i="2"/>
  <c r="J1205" i="2"/>
  <c r="BK1082" i="2"/>
  <c r="BK1021" i="2"/>
  <c r="BK975" i="2"/>
  <c r="J954" i="2"/>
  <c r="J910" i="2"/>
  <c r="BK874" i="2"/>
  <c r="BK825" i="2"/>
  <c r="J756" i="2"/>
  <c r="J751" i="2"/>
  <c r="J678" i="2"/>
  <c r="BK658" i="2"/>
  <c r="BK623" i="2"/>
  <c r="J539" i="2"/>
  <c r="J471" i="2"/>
  <c r="BK451" i="2"/>
  <c r="J440" i="2"/>
  <c r="BK377" i="2"/>
  <c r="J235" i="2"/>
  <c r="BK195" i="2"/>
  <c r="BK163" i="2"/>
  <c r="J152" i="2"/>
  <c r="J2097" i="3"/>
  <c r="J2083" i="3"/>
  <c r="BK2077" i="3"/>
  <c r="J2068" i="3"/>
  <c r="J2058" i="3"/>
  <c r="J1966" i="3"/>
  <c r="BK1942" i="3"/>
  <c r="J1933" i="3"/>
  <c r="BK1925" i="3"/>
  <c r="BK1914" i="3"/>
  <c r="BK1906" i="3"/>
  <c r="J1887" i="3"/>
  <c r="BK1881" i="3"/>
  <c r="J1875" i="3"/>
  <c r="BK1847" i="3"/>
  <c r="J1810" i="3"/>
  <c r="BK1750" i="3"/>
  <c r="J1714" i="3"/>
  <c r="BK1646" i="3"/>
  <c r="J1601" i="3"/>
  <c r="J1579" i="3"/>
  <c r="J1521" i="3"/>
  <c r="J1488" i="3"/>
  <c r="J1472" i="3"/>
  <c r="BK1439" i="3"/>
  <c r="BK1363" i="3"/>
  <c r="J1345" i="3"/>
  <c r="BK1339" i="3"/>
  <c r="BK1306" i="3"/>
  <c r="BK1301" i="3"/>
  <c r="BK1292" i="3"/>
  <c r="BK1261" i="3"/>
  <c r="J1234" i="3"/>
  <c r="BK1198" i="3"/>
  <c r="J1162" i="3"/>
  <c r="BK1028" i="3"/>
  <c r="J980" i="3"/>
  <c r="BK949" i="3"/>
  <c r="J906" i="3"/>
  <c r="J903" i="3"/>
  <c r="J865" i="3"/>
  <c r="J815" i="3"/>
  <c r="BK808" i="3"/>
  <c r="BK778" i="3"/>
  <c r="J768" i="3"/>
  <c r="J713" i="3"/>
  <c r="BK672" i="3"/>
  <c r="BK599" i="3"/>
  <c r="J510" i="3"/>
  <c r="BK432" i="3"/>
  <c r="J393" i="3"/>
  <c r="J372" i="3"/>
  <c r="J346" i="3"/>
  <c r="J301" i="3"/>
  <c r="J265" i="3"/>
  <c r="BK220" i="3"/>
  <c r="J199" i="3"/>
  <c r="BK176" i="3"/>
  <c r="BK158" i="3"/>
  <c r="BK2046" i="3"/>
  <c r="J2033" i="3"/>
  <c r="BK1956" i="3"/>
  <c r="J1939" i="3"/>
  <c r="BK1905" i="3"/>
  <c r="BK1890" i="3"/>
  <c r="J1880" i="3"/>
  <c r="BK1863" i="3"/>
  <c r="BK1828" i="3"/>
  <c r="BK1817" i="3"/>
  <c r="J1811" i="3"/>
  <c r="J1784" i="3"/>
  <c r="J1735" i="3"/>
  <c r="BK1719" i="3"/>
  <c r="J1651" i="3"/>
  <c r="BK1610" i="3"/>
  <c r="J1566" i="3"/>
  <c r="J1545" i="3"/>
  <c r="J1464" i="3"/>
  <c r="BK1388" i="3"/>
  <c r="BK864" i="3"/>
  <c r="J803" i="3"/>
  <c r="BK757" i="3"/>
  <c r="J607" i="3"/>
  <c r="J544" i="3"/>
  <c r="J403" i="3"/>
  <c r="J376" i="3"/>
  <c r="J341" i="3"/>
  <c r="BK339" i="3"/>
  <c r="J300" i="3"/>
  <c r="J248" i="3"/>
  <c r="BK228" i="3"/>
  <c r="J185" i="3"/>
  <c r="BK174" i="3"/>
  <c r="J158" i="3"/>
  <c r="J1956" i="3"/>
  <c r="J1943" i="3"/>
  <c r="BK1931" i="3"/>
  <c r="J1905" i="3"/>
  <c r="BK1892" i="3"/>
  <c r="J1884" i="3"/>
  <c r="BK1879" i="3"/>
  <c r="J1873" i="3"/>
  <c r="BK1862" i="3"/>
  <c r="BK1826" i="3"/>
  <c r="BK1816" i="3"/>
  <c r="J1756" i="3"/>
  <c r="J1699" i="3"/>
  <c r="BK1675" i="3"/>
  <c r="J1652" i="3"/>
  <c r="BK1537" i="3"/>
  <c r="BK1440" i="3"/>
  <c r="BK1348" i="3"/>
  <c r="J1334" i="3"/>
  <c r="BK1290" i="3"/>
  <c r="J1241" i="3"/>
  <c r="J1201" i="3"/>
  <c r="J1110" i="3"/>
  <c r="J1051" i="3"/>
  <c r="BK1018" i="3"/>
  <c r="J977" i="3"/>
  <c r="J909" i="3"/>
  <c r="BK903" i="3"/>
  <c r="J842" i="3"/>
  <c r="J811" i="3"/>
  <c r="BK799" i="3"/>
  <c r="BK768" i="3"/>
  <c r="J707" i="3"/>
  <c r="BK679" i="3"/>
  <c r="BK644" i="3"/>
  <c r="BK554" i="3"/>
  <c r="BK478" i="3"/>
  <c r="J432" i="3"/>
  <c r="BK357" i="3"/>
  <c r="J320" i="3"/>
  <c r="BK312" i="3"/>
  <c r="BK283" i="3"/>
  <c r="BK247" i="3"/>
  <c r="BK196" i="3"/>
  <c r="BK163" i="3"/>
  <c r="BK157" i="3"/>
  <c r="BK2184" i="3"/>
  <c r="J2177" i="3"/>
  <c r="J2152" i="3"/>
  <c r="J2135" i="3"/>
  <c r="J2114" i="3"/>
  <c r="BK2107" i="3"/>
  <c r="J2099" i="3"/>
  <c r="BK2092" i="3"/>
  <c r="BK2076" i="3"/>
  <c r="BK2067" i="3"/>
  <c r="J2034" i="3"/>
  <c r="J1987" i="3"/>
  <c r="BK1920" i="3"/>
  <c r="BK1899" i="3"/>
  <c r="BK1888" i="3"/>
  <c r="BK1874" i="3"/>
  <c r="BK1857" i="3"/>
  <c r="BK1815" i="3"/>
  <c r="J1812" i="3"/>
  <c r="J1764" i="3"/>
  <c r="BK1734" i="3"/>
  <c r="BK1681" i="3"/>
  <c r="BK1651" i="3"/>
  <c r="J1600" i="3"/>
  <c r="J1537" i="3"/>
  <c r="BK1464" i="3"/>
  <c r="BK1417" i="3"/>
  <c r="J1376" i="3"/>
  <c r="BK1347" i="3"/>
  <c r="J1341" i="3"/>
  <c r="BK1332" i="3"/>
  <c r="J1292" i="3"/>
  <c r="J1269" i="3"/>
  <c r="BK1234" i="3"/>
  <c r="BK1208" i="3"/>
  <c r="BK1170" i="3"/>
  <c r="J1029" i="3"/>
  <c r="BK1015" i="3"/>
  <c r="J908" i="3"/>
  <c r="BK870" i="3"/>
  <c r="BK803" i="3"/>
  <c r="J769" i="3"/>
  <c r="BK713" i="3"/>
  <c r="BK685" i="3"/>
  <c r="J625" i="3"/>
  <c r="J588" i="3"/>
  <c r="J526" i="3"/>
  <c r="BK494" i="3"/>
  <c r="J452" i="3"/>
  <c r="J408" i="3"/>
  <c r="J375" i="3"/>
  <c r="BK372" i="3"/>
  <c r="BK341" i="3"/>
  <c r="BK327" i="3"/>
  <c r="BK248" i="3"/>
  <c r="BK216" i="3"/>
  <c r="BK185" i="3"/>
  <c r="BK160" i="3"/>
  <c r="J1079" i="4"/>
  <c r="BK1078" i="4"/>
  <c r="BK1070" i="4"/>
  <c r="BK1062" i="4"/>
  <c r="J1026" i="4"/>
  <c r="J1006" i="4"/>
  <c r="J990" i="4"/>
  <c r="J974" i="4"/>
  <c r="BK914" i="4"/>
  <c r="J878" i="4"/>
  <c r="J854" i="4"/>
  <c r="J838" i="4"/>
  <c r="J818" i="4"/>
  <c r="BK798" i="4"/>
  <c r="BK758" i="4"/>
  <c r="BK737" i="4"/>
  <c r="BK697" i="4"/>
  <c r="BK673" i="4"/>
  <c r="J653" i="4"/>
  <c r="J617" i="4"/>
  <c r="J597" i="4"/>
  <c r="BK573" i="4"/>
  <c r="J553" i="4"/>
  <c r="J529" i="4"/>
  <c r="BK509" i="4"/>
  <c r="BK477" i="4"/>
  <c r="J445" i="4"/>
  <c r="BK429" i="4"/>
  <c r="BK369" i="4"/>
  <c r="BK317" i="4"/>
  <c r="J277" i="4"/>
  <c r="J257" i="4"/>
  <c r="BK205" i="4"/>
  <c r="BK165" i="4"/>
  <c r="BK149" i="4"/>
  <c r="BK129" i="4"/>
  <c r="BK1046" i="4"/>
  <c r="J1030" i="4"/>
  <c r="BK1006" i="4"/>
  <c r="BK970" i="4"/>
  <c r="J938" i="4"/>
  <c r="BK894" i="4"/>
  <c r="J834" i="4"/>
  <c r="BK810" i="4"/>
  <c r="J742" i="4"/>
  <c r="J705" i="4"/>
  <c r="J697" i="4"/>
  <c r="J685" i="4"/>
  <c r="J665" i="4"/>
  <c r="BK641" i="4"/>
  <c r="J609" i="4"/>
  <c r="BK569" i="4"/>
  <c r="BK525" i="4"/>
  <c r="BK497" i="4"/>
  <c r="J477" i="4"/>
  <c r="BK465" i="4"/>
  <c r="J409" i="4"/>
  <c r="J397" i="4"/>
  <c r="J381" i="4"/>
  <c r="J361" i="4"/>
  <c r="BK345" i="4"/>
  <c r="J325" i="4"/>
  <c r="BK309" i="4"/>
  <c r="J301" i="4"/>
  <c r="BK277" i="4"/>
  <c r="J253" i="4"/>
  <c r="J229" i="4"/>
  <c r="J213" i="4"/>
  <c r="BK197" i="4"/>
  <c r="BK185" i="4"/>
  <c r="J177" i="4"/>
  <c r="J137" i="4"/>
  <c r="J1022" i="4"/>
  <c r="J998" i="4"/>
  <c r="J950" i="4"/>
  <c r="BK930" i="4"/>
  <c r="J906" i="4"/>
  <c r="BK878" i="4"/>
  <c r="J850" i="4"/>
  <c r="J826" i="4"/>
  <c r="BK806" i="4"/>
  <c r="J794" i="4"/>
  <c r="BK782" i="4"/>
  <c r="BK770" i="4"/>
  <c r="J762" i="4"/>
  <c r="J737" i="4"/>
  <c r="BK713" i="4"/>
  <c r="BK701" i="4"/>
  <c r="BK653" i="4"/>
  <c r="J633" i="4"/>
  <c r="BK597" i="4"/>
  <c r="J577" i="4"/>
  <c r="J557" i="4"/>
  <c r="BK541" i="4"/>
  <c r="J521" i="4"/>
  <c r="BK469" i="4"/>
  <c r="BK421" i="4"/>
  <c r="BK401" i="4"/>
  <c r="BK397" i="4"/>
  <c r="BK361" i="4"/>
  <c r="J317" i="4"/>
  <c r="J309" i="4"/>
  <c r="BK301" i="4"/>
  <c r="J293" i="4"/>
  <c r="J233" i="4"/>
  <c r="BK221" i="4"/>
  <c r="J197" i="4"/>
  <c r="BK173" i="4"/>
  <c r="BK161" i="4"/>
  <c r="J129" i="4"/>
  <c r="BK1050" i="4"/>
  <c r="J1038" i="4"/>
  <c r="BK986" i="4"/>
  <c r="BK966" i="4"/>
  <c r="BK938" i="4"/>
  <c r="J914" i="4"/>
  <c r="BK906" i="4"/>
  <c r="BK886" i="4"/>
  <c r="J866" i="4"/>
  <c r="BK858" i="4"/>
  <c r="BK838" i="4"/>
  <c r="J802" i="4"/>
  <c r="J770" i="4"/>
  <c r="J758" i="4"/>
  <c r="BK729" i="4"/>
  <c r="J713" i="4"/>
  <c r="BK685" i="4"/>
  <c r="BK665" i="4"/>
  <c r="J657" i="4"/>
  <c r="BK629" i="4"/>
  <c r="J613" i="4"/>
  <c r="BK605" i="4"/>
  <c r="BK577" i="4"/>
  <c r="BK565" i="4"/>
  <c r="BK529" i="4"/>
  <c r="BK505" i="4"/>
  <c r="BK493" i="4"/>
  <c r="BK485" i="4"/>
  <c r="BK457" i="4"/>
  <c r="BK437" i="4"/>
  <c r="J433" i="4"/>
  <c r="BK409" i="4"/>
  <c r="J369" i="4"/>
  <c r="J341" i="4"/>
  <c r="BK325" i="4"/>
  <c r="J289" i="4"/>
  <c r="BK261" i="4"/>
  <c r="J249" i="4"/>
  <c r="BK233" i="4"/>
  <c r="BK225" i="4"/>
  <c r="BK177" i="4"/>
  <c r="BK153" i="4"/>
  <c r="BK125" i="4"/>
  <c r="J455" i="5"/>
  <c r="J439" i="5"/>
  <c r="BK373" i="5"/>
  <c r="J345" i="5"/>
  <c r="BK329" i="5"/>
  <c r="BK313" i="5"/>
  <c r="J265" i="5"/>
  <c r="BK261" i="5"/>
  <c r="BK269" i="5"/>
  <c r="BK265" i="5"/>
  <c r="BK245" i="5"/>
  <c r="J225" i="5"/>
  <c r="BK213" i="5"/>
  <c r="J193" i="5"/>
  <c r="BK177" i="5"/>
  <c r="BK169" i="5"/>
  <c r="BK157" i="5"/>
  <c r="BK149" i="5"/>
  <c r="BK137" i="5"/>
  <c r="BK125" i="5"/>
  <c r="BK448" i="5"/>
  <c r="J377" i="5"/>
  <c r="BK365" i="5"/>
  <c r="BK309" i="5"/>
  <c r="J297" i="5"/>
  <c r="BK285" i="5"/>
  <c r="BK273" i="5"/>
  <c r="J241" i="5"/>
  <c r="J213" i="5"/>
  <c r="J201" i="5"/>
  <c r="J185" i="5"/>
  <c r="J149" i="5"/>
  <c r="J125" i="5"/>
  <c r="BK414" i="5"/>
  <c r="BK369" i="5"/>
  <c r="J361" i="5"/>
  <c r="BK341" i="5"/>
  <c r="J321" i="5"/>
  <c r="J301" i="5"/>
  <c r="BK293" i="5"/>
  <c r="J277" i="5"/>
  <c r="BK253" i="5"/>
  <c r="BK241" i="5"/>
  <c r="BK217" i="5"/>
  <c r="J137" i="5"/>
  <c r="BK179" i="6"/>
  <c r="BK170" i="6"/>
  <c r="BK218" i="6"/>
  <c r="J213" i="6"/>
  <c r="J195" i="6"/>
  <c r="BK173" i="6"/>
  <c r="J158" i="6"/>
  <c r="J150" i="6"/>
  <c r="BK135" i="6"/>
  <c r="BK217" i="6"/>
  <c r="BK199" i="6"/>
  <c r="J179" i="6"/>
  <c r="J167" i="6"/>
  <c r="BK158" i="6"/>
  <c r="J218" i="6"/>
  <c r="J199" i="6"/>
  <c r="BK192" i="6"/>
  <c r="BK176" i="6"/>
  <c r="BK140" i="6"/>
  <c r="J125" i="6"/>
  <c r="J211" i="7"/>
  <c r="J199" i="7"/>
  <c r="BK192" i="7"/>
  <c r="J183" i="7"/>
  <c r="J165" i="7"/>
  <c r="J215" i="7"/>
  <c r="BK208" i="7"/>
  <c r="BK201" i="7"/>
  <c r="BK189" i="7"/>
  <c r="BK174" i="7"/>
  <c r="BK155" i="7"/>
  <c r="BK132" i="7"/>
  <c r="BK200" i="7"/>
  <c r="BK180" i="7"/>
  <c r="BK171" i="7"/>
  <c r="J152" i="7"/>
  <c r="J125" i="7"/>
  <c r="J205" i="7"/>
  <c r="BK177" i="7"/>
  <c r="J132" i="7"/>
  <c r="J240" i="8"/>
  <c r="BK215" i="8"/>
  <c r="BK195" i="8"/>
  <c r="J164" i="8"/>
  <c r="BK133" i="8"/>
  <c r="J246" i="8"/>
  <c r="J205" i="8"/>
  <c r="BK180" i="8"/>
  <c r="BK158" i="8"/>
  <c r="BK141" i="8"/>
  <c r="J250" i="8"/>
  <c r="J233" i="8"/>
  <c r="BK205" i="8"/>
  <c r="J169" i="8"/>
  <c r="J145" i="8"/>
  <c r="BK249" i="8"/>
  <c r="BK220" i="8"/>
  <c r="J195" i="8"/>
  <c r="BK164" i="8"/>
  <c r="J129" i="8"/>
  <c r="J402" i="9"/>
  <c r="BK392" i="9"/>
  <c r="BK362" i="9"/>
  <c r="BK270" i="9"/>
  <c r="BK264" i="9"/>
  <c r="BK240" i="9"/>
  <c r="BK232" i="9"/>
  <c r="BK218" i="9"/>
  <c r="BK182" i="9"/>
  <c r="BK157" i="9"/>
  <c r="BK131" i="9"/>
  <c r="BK402" i="9"/>
  <c r="J362" i="9"/>
  <c r="BK267" i="9"/>
  <c r="J255" i="9"/>
  <c r="BK246" i="9"/>
  <c r="BK215" i="9"/>
  <c r="J192" i="9"/>
  <c r="BK140" i="9"/>
  <c r="J420" i="9"/>
  <c r="BK413" i="9"/>
  <c r="BK399" i="9"/>
  <c r="BK372" i="9"/>
  <c r="BK341" i="9"/>
  <c r="BK313" i="9"/>
  <c r="J310" i="9"/>
  <c r="BK289" i="9"/>
  <c r="BK276" i="9"/>
  <c r="J270" i="9"/>
  <c r="J258" i="9"/>
  <c r="J246" i="9"/>
  <c r="J224" i="9"/>
  <c r="J218" i="9"/>
  <c r="J204" i="9"/>
  <c r="BK200" i="9"/>
  <c r="BK160" i="9"/>
  <c r="J413" i="9"/>
  <c r="BK386" i="9"/>
  <c r="J355" i="9"/>
  <c r="J341" i="9"/>
  <c r="J320" i="9"/>
  <c r="BK307" i="9"/>
  <c r="BK296" i="9"/>
  <c r="J289" i="9"/>
  <c r="J276" i="9"/>
  <c r="J240" i="9"/>
  <c r="BK203" i="9"/>
  <c r="J189" i="9"/>
  <c r="J160" i="9"/>
  <c r="BK153" i="9"/>
  <c r="J125" i="9"/>
  <c r="BK543" i="10"/>
  <c r="BK525" i="10"/>
  <c r="BK517" i="10"/>
  <c r="J492" i="10"/>
  <c r="J439" i="10"/>
  <c r="J399" i="10"/>
  <c r="J372" i="10"/>
  <c r="BK346" i="10"/>
  <c r="BK338" i="10"/>
  <c r="BK332" i="10"/>
  <c r="J328" i="10"/>
  <c r="J326" i="10"/>
  <c r="J322" i="10"/>
  <c r="BK319" i="10"/>
  <c r="BK316" i="10"/>
  <c r="BK305" i="10"/>
  <c r="J304" i="10"/>
  <c r="J300" i="10"/>
  <c r="J298" i="10"/>
  <c r="BK292" i="10"/>
  <c r="BK282" i="10"/>
  <c r="BK278" i="10"/>
  <c r="J273" i="10"/>
  <c r="BK261" i="10"/>
  <c r="J248" i="10"/>
  <c r="J235" i="10"/>
  <c r="J211" i="10"/>
  <c r="BK178" i="10"/>
  <c r="J161" i="10"/>
  <c r="BK151" i="10"/>
  <c r="BK136" i="10"/>
  <c r="J538" i="10"/>
  <c r="J502" i="10"/>
  <c r="J491" i="10"/>
  <c r="BK471" i="10"/>
  <c r="BK455" i="10"/>
  <c r="J428" i="10"/>
  <c r="BK417" i="10"/>
  <c r="BK347" i="10"/>
  <c r="BK337" i="10"/>
  <c r="BK333" i="10"/>
  <c r="BK329" i="10"/>
  <c r="BK320" i="10"/>
  <c r="BK308" i="10"/>
  <c r="BK301" i="10"/>
  <c r="BK296" i="10"/>
  <c r="BK289" i="10"/>
  <c r="J283" i="10"/>
  <c r="BK273" i="10"/>
  <c r="J271" i="10"/>
  <c r="J261" i="10"/>
  <c r="BK249" i="10"/>
  <c r="BK246" i="10"/>
  <c r="J244" i="10"/>
  <c r="BK218" i="10"/>
  <c r="BK211" i="10"/>
  <c r="BK167" i="10"/>
  <c r="J164" i="10"/>
  <c r="BK138" i="10"/>
  <c r="BK133" i="10"/>
  <c r="J553" i="10"/>
  <c r="BK502" i="10"/>
  <c r="J461" i="10"/>
  <c r="J434" i="10"/>
  <c r="J417" i="10"/>
  <c r="BK399" i="10"/>
  <c r="J359" i="10"/>
  <c r="J344" i="10"/>
  <c r="J340" i="10"/>
  <c r="J336" i="10"/>
  <c r="BK328" i="10"/>
  <c r="BK326" i="10"/>
  <c r="BK322" i="10"/>
  <c r="J316" i="10"/>
  <c r="J312" i="10"/>
  <c r="BK297" i="10"/>
  <c r="J294" i="10"/>
  <c r="BK283" i="10"/>
  <c r="BK277" i="10"/>
  <c r="J276" i="10"/>
  <c r="J270" i="10"/>
  <c r="J249" i="10"/>
  <c r="BK231" i="10"/>
  <c r="J222" i="10"/>
  <c r="J187" i="10"/>
  <c r="BK168" i="10"/>
  <c r="BK165" i="10"/>
  <c r="BK148" i="10"/>
  <c r="BK552" i="10"/>
  <c r="J525" i="10"/>
  <c r="J510" i="10"/>
  <c r="J444" i="10"/>
  <c r="BK372" i="10"/>
  <c r="J349" i="10"/>
  <c r="BK345" i="10"/>
  <c r="BK336" i="10"/>
  <c r="J333" i="10"/>
  <c r="J319" i="10"/>
  <c r="J307" i="10"/>
  <c r="BK302" i="10"/>
  <c r="J292" i="10"/>
  <c r="J289" i="10"/>
  <c r="J285" i="10"/>
  <c r="BK279" i="10"/>
  <c r="BK275" i="10"/>
  <c r="BK265" i="10"/>
  <c r="J246" i="10"/>
  <c r="J231" i="10"/>
  <c r="J218" i="10"/>
  <c r="J195" i="10"/>
  <c r="BK171" i="10"/>
  <c r="J152" i="10"/>
  <c r="BK143" i="10"/>
  <c r="J133" i="10"/>
  <c r="BK316" i="11"/>
  <c r="BK287" i="11"/>
  <c r="J258" i="11"/>
  <c r="BK253" i="11"/>
  <c r="BK242" i="11"/>
  <c r="BK240" i="11"/>
  <c r="BK236" i="11"/>
  <c r="J227" i="11"/>
  <c r="J198" i="11"/>
  <c r="BK182" i="11"/>
  <c r="J172" i="11"/>
  <c r="BK152" i="11"/>
  <c r="BK135" i="11"/>
  <c r="BK325" i="11"/>
  <c r="BK302" i="11"/>
  <c r="J286" i="11"/>
  <c r="J270" i="11"/>
  <c r="BK258" i="11"/>
  <c r="J253" i="11"/>
  <c r="BK241" i="11"/>
  <c r="BK219" i="11"/>
  <c r="BK215" i="11"/>
  <c r="BK190" i="11"/>
  <c r="BK172" i="11"/>
  <c r="J166" i="11"/>
  <c r="BK140" i="11"/>
  <c r="BK138" i="11"/>
  <c r="J325" i="11"/>
  <c r="J302" i="11"/>
  <c r="BK292" i="11"/>
  <c r="BK276" i="11"/>
  <c r="BK267" i="11"/>
  <c r="BK245" i="11"/>
  <c r="J237" i="11"/>
  <c r="J215" i="11"/>
  <c r="J182" i="11"/>
  <c r="BK159" i="11"/>
  <c r="J148" i="11"/>
  <c r="J332" i="11"/>
  <c r="J319" i="11"/>
  <c r="J313" i="11"/>
  <c r="J292" i="11"/>
  <c r="BK285" i="11"/>
  <c r="J273" i="11"/>
  <c r="BK257" i="11"/>
  <c r="BK246" i="11"/>
  <c r="BK238" i="11"/>
  <c r="J219" i="11"/>
  <c r="BK174" i="11"/>
  <c r="BK160" i="11"/>
  <c r="J155" i="11"/>
  <c r="BK137" i="11"/>
  <c r="BK175" i="12"/>
  <c r="J167" i="12"/>
  <c r="J163" i="12"/>
  <c r="BK153" i="12"/>
  <c r="J138" i="12"/>
  <c r="BK132" i="12"/>
  <c r="BK129" i="12"/>
  <c r="BK124" i="12"/>
  <c r="BK176" i="12"/>
  <c r="BK169" i="12"/>
  <c r="BK158" i="12"/>
  <c r="J127" i="12"/>
  <c r="J124" i="12"/>
  <c r="J174" i="12"/>
  <c r="J172" i="12"/>
  <c r="J168" i="12"/>
  <c r="BK131" i="12"/>
  <c r="BK126" i="12"/>
  <c r="J170" i="12"/>
  <c r="BK164" i="12"/>
  <c r="J132" i="12"/>
  <c r="J1343" i="13"/>
  <c r="BK1332" i="13"/>
  <c r="BK1329" i="13"/>
  <c r="BK1294" i="13"/>
  <c r="J1263" i="13"/>
  <c r="J1247" i="13"/>
  <c r="J1228" i="13"/>
  <c r="BK1215" i="13"/>
  <c r="J1211" i="13"/>
  <c r="BK1196" i="13"/>
  <c r="J1183" i="13"/>
  <c r="BK1153" i="13"/>
  <c r="BK1119" i="13"/>
  <c r="BK1083" i="13"/>
  <c r="BK1033" i="13"/>
  <c r="BK1021" i="13"/>
  <c r="BK1011" i="13"/>
  <c r="BK1003" i="13"/>
  <c r="BK980" i="13"/>
  <c r="BK931" i="13"/>
  <c r="BK911" i="13"/>
  <c r="J879" i="13"/>
  <c r="J863" i="13"/>
  <c r="BK821" i="13"/>
  <c r="BK776" i="13"/>
  <c r="BK767" i="13"/>
  <c r="BK729" i="13"/>
  <c r="BK723" i="13"/>
  <c r="BK708" i="13"/>
  <c r="J699" i="13"/>
  <c r="J680" i="13"/>
  <c r="J662" i="13"/>
  <c r="J658" i="13"/>
  <c r="J633" i="13"/>
  <c r="BK597" i="13"/>
  <c r="BK582" i="13"/>
  <c r="J568" i="13"/>
  <c r="J536" i="13"/>
  <c r="BK528" i="13"/>
  <c r="BK509" i="13"/>
  <c r="J492" i="13"/>
  <c r="BK436" i="13"/>
  <c r="J428" i="13"/>
  <c r="BK420" i="13"/>
  <c r="BK413" i="13"/>
  <c r="J402" i="13"/>
  <c r="J387" i="13"/>
  <c r="J349" i="13"/>
  <c r="BK318" i="13"/>
  <c r="BK289" i="13"/>
  <c r="J229" i="13"/>
  <c r="J184" i="13"/>
  <c r="J130" i="13"/>
  <c r="J1341" i="13"/>
  <c r="BK1336" i="13"/>
  <c r="J1331" i="13"/>
  <c r="BK1328" i="13"/>
  <c r="J1324" i="13"/>
  <c r="BK1299" i="13"/>
  <c r="BK1243" i="13"/>
  <c r="J1231" i="13"/>
  <c r="J1221" i="13"/>
  <c r="BK1176" i="13"/>
  <c r="BK1144" i="13"/>
  <c r="J1132" i="13"/>
  <c r="BK201" i="17"/>
  <c r="BK169" i="17"/>
  <c r="BK161" i="17"/>
  <c r="J369" i="17"/>
  <c r="J339" i="17"/>
  <c r="J325" i="17"/>
  <c r="J320" i="17"/>
  <c r="BK297" i="17"/>
  <c r="BK263" i="17"/>
  <c r="BK213" i="17"/>
  <c r="BK180" i="17"/>
  <c r="J161" i="17"/>
  <c r="BK141" i="17"/>
  <c r="BK130" i="17"/>
  <c r="BK369" i="17"/>
  <c r="J343" i="17"/>
  <c r="J330" i="17"/>
  <c r="J318" i="17"/>
  <c r="J312" i="17"/>
  <c r="J287" i="17"/>
  <c r="J255" i="17"/>
  <c r="J173" i="17"/>
  <c r="J153" i="17"/>
  <c r="J130" i="17"/>
  <c r="J587" i="18"/>
  <c r="BK578" i="18"/>
  <c r="J554" i="18"/>
  <c r="BK495" i="18"/>
  <c r="BK471" i="18"/>
  <c r="J456" i="18"/>
  <c r="J429" i="18"/>
  <c r="J411" i="18"/>
  <c r="J382" i="18"/>
  <c r="J370" i="18"/>
  <c r="BK346" i="18"/>
  <c r="J320" i="18"/>
  <c r="J276" i="18"/>
  <c r="BK266" i="18"/>
  <c r="BK217" i="18"/>
  <c r="BK173" i="18"/>
  <c r="J149" i="18"/>
  <c r="J589" i="18"/>
  <c r="BK562" i="18"/>
  <c r="J553" i="18"/>
  <c r="BK538" i="18"/>
  <c r="BK519" i="18"/>
  <c r="BK480" i="18"/>
  <c r="J441" i="18"/>
  <c r="J423" i="18"/>
  <c r="J361" i="18"/>
  <c r="BK314" i="18"/>
  <c r="BK305" i="18"/>
  <c r="BK284" i="18"/>
  <c r="BK258" i="18"/>
  <c r="BK202" i="18"/>
  <c r="J179" i="18"/>
  <c r="J167" i="18"/>
  <c r="J155" i="18"/>
  <c r="BK590" i="18"/>
  <c r="J571" i="18"/>
  <c r="J565" i="18"/>
  <c r="BK525" i="18"/>
  <c r="J507" i="18"/>
  <c r="BK486" i="18"/>
  <c r="J444" i="18"/>
  <c r="BK411" i="18"/>
  <c r="J399" i="18"/>
  <c r="BK386" i="18"/>
  <c r="BK361" i="18"/>
  <c r="BK349" i="18"/>
  <c r="J336" i="18"/>
  <c r="J317" i="18"/>
  <c r="BK293" i="18"/>
  <c r="J258" i="18"/>
  <c r="BK185" i="18"/>
  <c r="BK161" i="18"/>
  <c r="BK140" i="18"/>
  <c r="BK587" i="18"/>
  <c r="BK532" i="18"/>
  <c r="BK492" i="18"/>
  <c r="BK477" i="18"/>
  <c r="J462" i="18"/>
  <c r="BK456" i="18"/>
  <c r="BK435" i="18"/>
  <c r="J417" i="18"/>
  <c r="J386" i="18"/>
  <c r="BK379" i="18"/>
  <c r="BK367" i="18"/>
  <c r="BK339" i="18"/>
  <c r="J308" i="18"/>
  <c r="J287" i="18"/>
  <c r="J236" i="18"/>
  <c r="J158" i="18"/>
  <c r="J140" i="18"/>
  <c r="BK251" i="19"/>
  <c r="J232" i="19"/>
  <c r="J208" i="19"/>
  <c r="BK159" i="19"/>
  <c r="J141" i="19"/>
  <c r="BK265" i="19"/>
  <c r="J219" i="19"/>
  <c r="BK174" i="19"/>
  <c r="BK150" i="19"/>
  <c r="J261" i="19"/>
  <c r="BK235" i="19"/>
  <c r="BK219" i="19"/>
  <c r="J200" i="19"/>
  <c r="BK186" i="19"/>
  <c r="J168" i="19"/>
  <c r="J135" i="19"/>
  <c r="BK262" i="19"/>
  <c r="BK244" i="19"/>
  <c r="J226" i="19"/>
  <c r="J215" i="19"/>
  <c r="BK189" i="19"/>
  <c r="BK162" i="19"/>
  <c r="J147" i="19"/>
  <c r="J129" i="19"/>
  <c r="BK167" i="20"/>
  <c r="J154" i="20"/>
  <c r="J139" i="20"/>
  <c r="J166" i="20"/>
  <c r="BK154" i="20"/>
  <c r="J136" i="20"/>
  <c r="J164" i="20"/>
  <c r="J144" i="20"/>
  <c r="BK130" i="20"/>
  <c r="BK169" i="20"/>
  <c r="J165" i="20"/>
  <c r="BK142" i="20"/>
  <c r="J211" i="21"/>
  <c r="BK191" i="21"/>
  <c r="BK167" i="21"/>
  <c r="BK217" i="21"/>
  <c r="J197" i="21"/>
  <c r="J164" i="21"/>
  <c r="J143" i="21"/>
  <c r="J217" i="21"/>
  <c r="J201" i="21"/>
  <c r="J191" i="21"/>
  <c r="BK177" i="21"/>
  <c r="J161" i="21"/>
  <c r="J152" i="21"/>
  <c r="BK158" i="21"/>
  <c r="BK137" i="21"/>
  <c r="BK149" i="22"/>
  <c r="J145" i="22"/>
  <c r="J137" i="22"/>
  <c r="J130" i="22"/>
  <c r="BK125" i="22"/>
  <c r="BK139" i="22"/>
  <c r="BK133" i="22"/>
  <c r="BK129" i="22"/>
  <c r="J121" i="22"/>
  <c r="J147" i="22"/>
  <c r="BK142" i="22"/>
  <c r="J127" i="22"/>
  <c r="J124" i="22"/>
  <c r="J148" i="22"/>
  <c r="BK140" i="22"/>
  <c r="BK137" i="22"/>
  <c r="J134" i="22"/>
  <c r="BK132" i="22"/>
  <c r="J125" i="22"/>
  <c r="P150" i="2" l="1"/>
  <c r="BK196" i="2"/>
  <c r="J196" i="2" s="1"/>
  <c r="J101" i="2"/>
  <c r="R196" i="2"/>
  <c r="P422" i="2"/>
  <c r="P1136" i="2"/>
  <c r="P1143" i="2"/>
  <c r="P1151" i="2"/>
  <c r="BK1184" i="2"/>
  <c r="J1184" i="2" s="1"/>
  <c r="J109" i="2"/>
  <c r="T1184" i="2"/>
  <c r="R1209" i="2"/>
  <c r="R1221" i="2"/>
  <c r="P1344" i="2"/>
  <c r="BK1358" i="2"/>
  <c r="J1358" i="2"/>
  <c r="J113" i="2" s="1"/>
  <c r="T1358" i="2"/>
  <c r="P1361" i="2"/>
  <c r="T1361" i="2"/>
  <c r="T1364" i="2"/>
  <c r="R1396" i="2"/>
  <c r="P1426" i="2"/>
  <c r="BK1482" i="2"/>
  <c r="J1482" i="2" s="1"/>
  <c r="J118" i="2"/>
  <c r="T1482" i="2"/>
  <c r="R1497" i="2"/>
  <c r="R1564" i="2"/>
  <c r="P1594" i="2"/>
  <c r="T1594" i="2"/>
  <c r="R1599" i="2"/>
  <c r="T1607" i="2"/>
  <c r="T1685" i="2"/>
  <c r="R1707" i="2"/>
  <c r="BK155" i="3"/>
  <c r="J155" i="3" s="1"/>
  <c r="J100" i="3"/>
  <c r="BK338" i="3"/>
  <c r="J338" i="3" s="1"/>
  <c r="J102" i="3" s="1"/>
  <c r="R338" i="3"/>
  <c r="P724" i="3"/>
  <c r="BK910" i="3"/>
  <c r="J910" i="3" s="1"/>
  <c r="J104" i="3"/>
  <c r="T910" i="3"/>
  <c r="T1169" i="3"/>
  <c r="T1291" i="3"/>
  <c r="BK1295" i="3"/>
  <c r="J1295" i="3" s="1"/>
  <c r="J108" i="3" s="1"/>
  <c r="BK1307" i="3"/>
  <c r="J1307" i="3"/>
  <c r="J109" i="3" s="1"/>
  <c r="T1307" i="3"/>
  <c r="BK1444" i="3"/>
  <c r="J1444" i="3"/>
  <c r="J113" i="3" s="1"/>
  <c r="P1444" i="3"/>
  <c r="BK1732" i="3"/>
  <c r="J1732" i="3"/>
  <c r="J114" i="3" s="1"/>
  <c r="R1732" i="3"/>
  <c r="BK1768" i="3"/>
  <c r="J1768" i="3"/>
  <c r="J116" i="3" s="1"/>
  <c r="R1768" i="3"/>
  <c r="P1808" i="3"/>
  <c r="P1829" i="3"/>
  <c r="BK1871" i="3"/>
  <c r="J1871" i="3" s="1"/>
  <c r="J120" i="3" s="1"/>
  <c r="R1871" i="3"/>
  <c r="P1897" i="3"/>
  <c r="T1897" i="3"/>
  <c r="T1919" i="3"/>
  <c r="P1937" i="3"/>
  <c r="T1937" i="3"/>
  <c r="R1960" i="3"/>
  <c r="BK2038" i="3"/>
  <c r="J2038" i="3"/>
  <c r="J125" i="3" s="1"/>
  <c r="T2038" i="3"/>
  <c r="R2087" i="3"/>
  <c r="P2096" i="3"/>
  <c r="BK2100" i="3"/>
  <c r="J2100" i="3" s="1"/>
  <c r="J128" i="3" s="1"/>
  <c r="T2100" i="3"/>
  <c r="P2113" i="3"/>
  <c r="R2113" i="3"/>
  <c r="T2139" i="3"/>
  <c r="BK124" i="4"/>
  <c r="BK123" i="4" s="1"/>
  <c r="J123" i="4" s="1"/>
  <c r="J99" i="4" s="1"/>
  <c r="T124" i="4"/>
  <c r="T123" i="4" s="1"/>
  <c r="T122" i="4" s="1"/>
  <c r="BK124" i="5"/>
  <c r="J124" i="5"/>
  <c r="J100" i="5" s="1"/>
  <c r="T124" i="5"/>
  <c r="T123" i="5" s="1"/>
  <c r="T122" i="5" s="1"/>
  <c r="BK124" i="6"/>
  <c r="J124" i="6" s="1"/>
  <c r="J100" i="6" s="1"/>
  <c r="T124" i="6"/>
  <c r="T123" i="6" s="1"/>
  <c r="T122" i="6" s="1"/>
  <c r="P124" i="7"/>
  <c r="P123" i="7"/>
  <c r="P122" i="7" s="1"/>
  <c r="AU101" i="1" s="1"/>
  <c r="R124" i="7"/>
  <c r="R123" i="7"/>
  <c r="R122" i="7" s="1"/>
  <c r="BK124" i="8"/>
  <c r="J124" i="8" s="1"/>
  <c r="J100" i="8"/>
  <c r="R124" i="8"/>
  <c r="R123" i="8" s="1"/>
  <c r="R122" i="8" s="1"/>
  <c r="BK124" i="9"/>
  <c r="J124" i="9" s="1"/>
  <c r="J100" i="9" s="1"/>
  <c r="T124" i="9"/>
  <c r="T123" i="9"/>
  <c r="T122" i="9" s="1"/>
  <c r="R129" i="13"/>
  <c r="BK348" i="13"/>
  <c r="J348" i="13"/>
  <c r="J101" i="13" s="1"/>
  <c r="BK769" i="13"/>
  <c r="J769" i="13" s="1"/>
  <c r="J102" i="13" s="1"/>
  <c r="T1327" i="13"/>
  <c r="R1339" i="13"/>
  <c r="R1338" i="13" s="1"/>
  <c r="T126" i="14"/>
  <c r="P191" i="14"/>
  <c r="P247" i="14"/>
  <c r="BK127" i="15"/>
  <c r="J127" i="15"/>
  <c r="J100" i="15" s="1"/>
  <c r="BK255" i="15"/>
  <c r="J255" i="15" s="1"/>
  <c r="J101" i="15"/>
  <c r="P321" i="15"/>
  <c r="BK477" i="15"/>
  <c r="J477" i="15" s="1"/>
  <c r="J103" i="15" s="1"/>
  <c r="P125" i="16"/>
  <c r="BK244" i="16"/>
  <c r="J244" i="16" s="1"/>
  <c r="J101" i="16"/>
  <c r="P129" i="17"/>
  <c r="P156" i="17"/>
  <c r="R188" i="17"/>
  <c r="R222" i="17"/>
  <c r="P315" i="17"/>
  <c r="T326" i="17"/>
  <c r="R130" i="18"/>
  <c r="BK245" i="18"/>
  <c r="J245" i="18" s="1"/>
  <c r="J101" i="18" s="1"/>
  <c r="BK329" i="18"/>
  <c r="J329" i="18"/>
  <c r="J102" i="18" s="1"/>
  <c r="R392" i="18"/>
  <c r="T528" i="18"/>
  <c r="T539" i="18"/>
  <c r="BK555" i="18"/>
  <c r="J555" i="18"/>
  <c r="J106" i="18" s="1"/>
  <c r="P128" i="19"/>
  <c r="BK192" i="19"/>
  <c r="J192" i="19"/>
  <c r="J101" i="19" s="1"/>
  <c r="P203" i="19"/>
  <c r="BK218" i="19"/>
  <c r="J218" i="19"/>
  <c r="J103" i="19" s="1"/>
  <c r="BK225" i="19"/>
  <c r="J225" i="19" s="1"/>
  <c r="J104" i="19" s="1"/>
  <c r="BK125" i="20"/>
  <c r="J125" i="20"/>
  <c r="J100" i="20" s="1"/>
  <c r="R149" i="20"/>
  <c r="BK126" i="21"/>
  <c r="J126" i="21"/>
  <c r="J100" i="21" s="1"/>
  <c r="P184" i="21"/>
  <c r="R200" i="21"/>
  <c r="BK120" i="22"/>
  <c r="J120" i="22" s="1"/>
  <c r="J98" i="22" s="1"/>
  <c r="P131" i="10"/>
  <c r="BK213" i="10"/>
  <c r="J213" i="10" s="1"/>
  <c r="J105" i="10" s="1"/>
  <c r="R213" i="10"/>
  <c r="BK293" i="10"/>
  <c r="J293" i="10" s="1"/>
  <c r="J106" i="10" s="1"/>
  <c r="R293" i="10"/>
  <c r="R348" i="10"/>
  <c r="R134" i="11"/>
  <c r="BK177" i="11"/>
  <c r="J177" i="11" s="1"/>
  <c r="J102" i="11"/>
  <c r="T177" i="11"/>
  <c r="BK218" i="11"/>
  <c r="BK217" i="11" s="1"/>
  <c r="J217" i="11" s="1"/>
  <c r="J105" i="11" s="1"/>
  <c r="P218" i="11"/>
  <c r="BK266" i="11"/>
  <c r="J266" i="11"/>
  <c r="J107" i="11" s="1"/>
  <c r="T266" i="11"/>
  <c r="T284" i="11"/>
  <c r="R306" i="11"/>
  <c r="R166" i="12"/>
  <c r="BK173" i="12"/>
  <c r="J173" i="12"/>
  <c r="J100" i="12" s="1"/>
  <c r="R173" i="12"/>
  <c r="R123" i="12" s="1"/>
  <c r="T177" i="12"/>
  <c r="P129" i="13"/>
  <c r="R348" i="13"/>
  <c r="P769" i="13"/>
  <c r="R1327" i="13"/>
  <c r="T1339" i="13"/>
  <c r="T1338" i="13" s="1"/>
  <c r="BK126" i="14"/>
  <c r="J126" i="14" s="1"/>
  <c r="J100" i="14" s="1"/>
  <c r="R191" i="14"/>
  <c r="T247" i="14"/>
  <c r="R127" i="15"/>
  <c r="T255" i="15"/>
  <c r="R321" i="15"/>
  <c r="T477" i="15"/>
  <c r="BK125" i="16"/>
  <c r="J125" i="16"/>
  <c r="J100" i="16"/>
  <c r="T244" i="16"/>
  <c r="BK129" i="17"/>
  <c r="BK156" i="17"/>
  <c r="J156" i="17" s="1"/>
  <c r="J101" i="17"/>
  <c r="BK188" i="17"/>
  <c r="J188" i="17"/>
  <c r="J102" i="17" s="1"/>
  <c r="P222" i="17"/>
  <c r="T315" i="17"/>
  <c r="P326" i="17"/>
  <c r="P130" i="18"/>
  <c r="P245" i="18"/>
  <c r="P329" i="18"/>
  <c r="T392" i="18"/>
  <c r="P528" i="18"/>
  <c r="P539" i="18"/>
  <c r="R555" i="18"/>
  <c r="BK128" i="19"/>
  <c r="J128" i="19" s="1"/>
  <c r="J100" i="19"/>
  <c r="P192" i="19"/>
  <c r="BK203" i="19"/>
  <c r="J203" i="19" s="1"/>
  <c r="J102" i="19" s="1"/>
  <c r="P218" i="19"/>
  <c r="P225" i="19"/>
  <c r="T125" i="20"/>
  <c r="T124" i="20"/>
  <c r="T123" i="20" s="1"/>
  <c r="T149" i="20"/>
  <c r="P126" i="21"/>
  <c r="BK184" i="21"/>
  <c r="J184" i="21" s="1"/>
  <c r="J101" i="21" s="1"/>
  <c r="BK200" i="21"/>
  <c r="J200" i="21"/>
  <c r="J102" i="21" s="1"/>
  <c r="P120" i="22"/>
  <c r="AU116" i="1" s="1"/>
  <c r="BK422" i="2"/>
  <c r="J422" i="2" s="1"/>
  <c r="J103" i="2" s="1"/>
  <c r="R422" i="2"/>
  <c r="BK1136" i="2"/>
  <c r="J1136" i="2" s="1"/>
  <c r="J104" i="2" s="1"/>
  <c r="T1136" i="2"/>
  <c r="BK1143" i="2"/>
  <c r="J1143" i="2" s="1"/>
  <c r="J106" i="2" s="1"/>
  <c r="BK1151" i="2"/>
  <c r="J1151" i="2"/>
  <c r="J107" i="2" s="1"/>
  <c r="R1151" i="2"/>
  <c r="BK1169" i="2"/>
  <c r="J1169" i="2"/>
  <c r="J108" i="2" s="1"/>
  <c r="R1169" i="2"/>
  <c r="P1184" i="2"/>
  <c r="R1184" i="2"/>
  <c r="BK1209" i="2"/>
  <c r="J1209" i="2"/>
  <c r="J110" i="2"/>
  <c r="P1209" i="2"/>
  <c r="T1209" i="2"/>
  <c r="T1221" i="2"/>
  <c r="R1344" i="2"/>
  <c r="P1358" i="2"/>
  <c r="BK1364" i="2"/>
  <c r="J1364" i="2"/>
  <c r="J115" i="2"/>
  <c r="R1364" i="2"/>
  <c r="P1396" i="2"/>
  <c r="T1396" i="2"/>
  <c r="R1426" i="2"/>
  <c r="P1482" i="2"/>
  <c r="R1482" i="2"/>
  <c r="P1497" i="2"/>
  <c r="BK1564" i="2"/>
  <c r="J1564" i="2"/>
  <c r="J120" i="2" s="1"/>
  <c r="T1564" i="2"/>
  <c r="BK1607" i="2"/>
  <c r="J1607" i="2"/>
  <c r="J123" i="2" s="1"/>
  <c r="R1607" i="2"/>
  <c r="P1685" i="2"/>
  <c r="BK1707" i="2"/>
  <c r="J1707" i="2" s="1"/>
  <c r="J126" i="2" s="1"/>
  <c r="T1707" i="2"/>
  <c r="P155" i="3"/>
  <c r="T155" i="3"/>
  <c r="P230" i="3"/>
  <c r="T230" i="3"/>
  <c r="P338" i="3"/>
  <c r="BK724" i="3"/>
  <c r="J724" i="3"/>
  <c r="J103" i="3"/>
  <c r="R724" i="3"/>
  <c r="P910" i="3"/>
  <c r="BK1169" i="3"/>
  <c r="J1169" i="3"/>
  <c r="J105" i="3"/>
  <c r="P1169" i="3"/>
  <c r="BK1291" i="3"/>
  <c r="J1291" i="3"/>
  <c r="J106" i="3"/>
  <c r="P1291" i="3"/>
  <c r="P1295" i="3"/>
  <c r="T1295" i="3"/>
  <c r="R1307" i="3"/>
  <c r="P1338" i="3"/>
  <c r="T1338" i="3"/>
  <c r="P1354" i="3"/>
  <c r="T1354" i="3"/>
  <c r="P1387" i="3"/>
  <c r="R1387" i="3"/>
  <c r="T1444" i="3"/>
  <c r="P1732" i="3"/>
  <c r="BK1755" i="3"/>
  <c r="J1755" i="3" s="1"/>
  <c r="J115" i="3" s="1"/>
  <c r="R1755" i="3"/>
  <c r="T1755" i="3"/>
  <c r="T1768" i="3"/>
  <c r="R1808" i="3"/>
  <c r="BK1829" i="3"/>
  <c r="J1829" i="3" s="1"/>
  <c r="J118" i="3" s="1"/>
  <c r="T1829" i="3"/>
  <c r="P1861" i="3"/>
  <c r="T1861" i="3"/>
  <c r="P1871" i="3"/>
  <c r="BK1897" i="3"/>
  <c r="J1897" i="3"/>
  <c r="J121" i="3" s="1"/>
  <c r="BK1919" i="3"/>
  <c r="J1919" i="3"/>
  <c r="J122" i="3"/>
  <c r="P1919" i="3"/>
  <c r="BK1937" i="3"/>
  <c r="J1937" i="3"/>
  <c r="J123" i="3"/>
  <c r="BK1960" i="3"/>
  <c r="J1960" i="3" s="1"/>
  <c r="J124" i="3" s="1"/>
  <c r="T1960" i="3"/>
  <c r="R2038" i="3"/>
  <c r="BK2087" i="3"/>
  <c r="J2087" i="3"/>
  <c r="J126" i="3"/>
  <c r="T2087" i="3"/>
  <c r="R2096" i="3"/>
  <c r="T2096" i="3"/>
  <c r="R2100" i="3"/>
  <c r="BK2139" i="3"/>
  <c r="J2139" i="3" s="1"/>
  <c r="J131" i="3" s="1"/>
  <c r="P2139" i="3"/>
  <c r="P124" i="4"/>
  <c r="P123" i="4" s="1"/>
  <c r="P122" i="4" s="1"/>
  <c r="AU98" i="1" s="1"/>
  <c r="T131" i="10"/>
  <c r="P209" i="10"/>
  <c r="T209" i="10"/>
  <c r="P213" i="10"/>
  <c r="BK348" i="10"/>
  <c r="J348" i="10" s="1"/>
  <c r="J107" i="10"/>
  <c r="T348" i="10"/>
  <c r="BK134" i="11"/>
  <c r="J134" i="11" s="1"/>
  <c r="J100" i="11"/>
  <c r="P134" i="11"/>
  <c r="P177" i="11"/>
  <c r="BK214" i="11"/>
  <c r="J214" i="11"/>
  <c r="J104" i="11" s="1"/>
  <c r="R214" i="11"/>
  <c r="T218" i="11"/>
  <c r="T217" i="11"/>
  <c r="R266" i="11"/>
  <c r="P284" i="11"/>
  <c r="R284" i="11"/>
  <c r="R283" i="11"/>
  <c r="T306" i="11"/>
  <c r="P166" i="12"/>
  <c r="AU106" i="1"/>
  <c r="T173" i="12"/>
  <c r="P177" i="12"/>
  <c r="BK129" i="13"/>
  <c r="J129" i="13"/>
  <c r="J100" i="13" s="1"/>
  <c r="P348" i="13"/>
  <c r="R769" i="13"/>
  <c r="BK1327" i="13"/>
  <c r="J1327" i="13" s="1"/>
  <c r="J103" i="13" s="1"/>
  <c r="BK1339" i="13"/>
  <c r="J1339" i="13"/>
  <c r="J105" i="13" s="1"/>
  <c r="P126" i="14"/>
  <c r="P125" i="14"/>
  <c r="P124" i="14"/>
  <c r="AU108" i="1" s="1"/>
  <c r="BK191" i="14"/>
  <c r="J191" i="14"/>
  <c r="J101" i="14"/>
  <c r="R247" i="14"/>
  <c r="P127" i="15"/>
  <c r="P255" i="15"/>
  <c r="BK321" i="15"/>
  <c r="J321" i="15" s="1"/>
  <c r="J102" i="15" s="1"/>
  <c r="R477" i="15"/>
  <c r="T125" i="16"/>
  <c r="T124" i="16" s="1"/>
  <c r="T123" i="16" s="1"/>
  <c r="P244" i="16"/>
  <c r="T129" i="17"/>
  <c r="T156" i="17"/>
  <c r="T188" i="17"/>
  <c r="T222" i="17"/>
  <c r="BK315" i="17"/>
  <c r="J315" i="17" s="1"/>
  <c r="J104" i="17" s="1"/>
  <c r="R326" i="17"/>
  <c r="T130" i="18"/>
  <c r="R245" i="18"/>
  <c r="T329" i="18"/>
  <c r="BK392" i="18"/>
  <c r="J392" i="18"/>
  <c r="J103" i="18" s="1"/>
  <c r="BK528" i="18"/>
  <c r="J528" i="18"/>
  <c r="J104" i="18"/>
  <c r="BK539" i="18"/>
  <c r="J539" i="18" s="1"/>
  <c r="J105" i="18" s="1"/>
  <c r="P555" i="18"/>
  <c r="T128" i="19"/>
  <c r="R192" i="19"/>
  <c r="R203" i="19"/>
  <c r="T218" i="19"/>
  <c r="R225" i="19"/>
  <c r="P125" i="20"/>
  <c r="BK149" i="20"/>
  <c r="J149" i="20"/>
  <c r="J101" i="20" s="1"/>
  <c r="R126" i="21"/>
  <c r="R124" i="21"/>
  <c r="R184" i="21"/>
  <c r="R125" i="21" s="1"/>
  <c r="T200" i="21"/>
  <c r="T120" i="22"/>
  <c r="BK150" i="2"/>
  <c r="R150" i="2"/>
  <c r="T150" i="2"/>
  <c r="P196" i="2"/>
  <c r="T196" i="2"/>
  <c r="T422" i="2"/>
  <c r="R1136" i="2"/>
  <c r="R1143" i="2"/>
  <c r="T1143" i="2"/>
  <c r="T1151" i="2"/>
  <c r="P1169" i="2"/>
  <c r="T1169" i="2"/>
  <c r="BK1221" i="2"/>
  <c r="J1221" i="2" s="1"/>
  <c r="J111" i="2" s="1"/>
  <c r="P1221" i="2"/>
  <c r="BK1344" i="2"/>
  <c r="J1344" i="2" s="1"/>
  <c r="J112" i="2" s="1"/>
  <c r="T1344" i="2"/>
  <c r="R1358" i="2"/>
  <c r="BK1361" i="2"/>
  <c r="J1361" i="2" s="1"/>
  <c r="J114" i="2" s="1"/>
  <c r="R1361" i="2"/>
  <c r="P1364" i="2"/>
  <c r="BK1396" i="2"/>
  <c r="J1396" i="2"/>
  <c r="J116" i="2"/>
  <c r="BK1426" i="2"/>
  <c r="J1426" i="2" s="1"/>
  <c r="J117" i="2" s="1"/>
  <c r="T1426" i="2"/>
  <c r="BK1497" i="2"/>
  <c r="J1497" i="2" s="1"/>
  <c r="J119" i="2" s="1"/>
  <c r="T1497" i="2"/>
  <c r="P1564" i="2"/>
  <c r="BK1594" i="2"/>
  <c r="J1594" i="2"/>
  <c r="J121" i="2"/>
  <c r="R1594" i="2"/>
  <c r="BK1599" i="2"/>
  <c r="J1599" i="2"/>
  <c r="J122" i="2"/>
  <c r="P1599" i="2"/>
  <c r="T1599" i="2"/>
  <c r="P1607" i="2"/>
  <c r="BK1685" i="2"/>
  <c r="J1685" i="2" s="1"/>
  <c r="J124" i="2" s="1"/>
  <c r="R1685" i="2"/>
  <c r="P1707" i="2"/>
  <c r="R155" i="3"/>
  <c r="BK230" i="3"/>
  <c r="J230" i="3"/>
  <c r="J101" i="3"/>
  <c r="R230" i="3"/>
  <c r="T338" i="3"/>
  <c r="T724" i="3"/>
  <c r="R910" i="3"/>
  <c r="R1169" i="3"/>
  <c r="R1291" i="3"/>
  <c r="R1295" i="3"/>
  <c r="P1307" i="3"/>
  <c r="BK1338" i="3"/>
  <c r="J1338" i="3" s="1"/>
  <c r="J110" i="3" s="1"/>
  <c r="R1338" i="3"/>
  <c r="BK1354" i="3"/>
  <c r="J1354" i="3" s="1"/>
  <c r="J111" i="3" s="1"/>
  <c r="R1354" i="3"/>
  <c r="BK1387" i="3"/>
  <c r="J1387" i="3" s="1"/>
  <c r="J112" i="3" s="1"/>
  <c r="T1387" i="3"/>
  <c r="R1444" i="3"/>
  <c r="T1732" i="3"/>
  <c r="P1755" i="3"/>
  <c r="P1768" i="3"/>
  <c r="BK1808" i="3"/>
  <c r="J1808" i="3" s="1"/>
  <c r="J117" i="3" s="1"/>
  <c r="T1808" i="3"/>
  <c r="R1829" i="3"/>
  <c r="BK1861" i="3"/>
  <c r="J1861" i="3"/>
  <c r="J119" i="3"/>
  <c r="R1861" i="3"/>
  <c r="T1871" i="3"/>
  <c r="R1897" i="3"/>
  <c r="R1919" i="3"/>
  <c r="R1937" i="3"/>
  <c r="P1960" i="3"/>
  <c r="P2038" i="3"/>
  <c r="P2087" i="3"/>
  <c r="BK2096" i="3"/>
  <c r="J2096" i="3" s="1"/>
  <c r="J127" i="3" s="1"/>
  <c r="P2100" i="3"/>
  <c r="BK2113" i="3"/>
  <c r="J2113" i="3" s="1"/>
  <c r="J130" i="3" s="1"/>
  <c r="T2113" i="3"/>
  <c r="T2112" i="3" s="1"/>
  <c r="R2139" i="3"/>
  <c r="R124" i="4"/>
  <c r="R123" i="4"/>
  <c r="R122" i="4" s="1"/>
  <c r="P124" i="5"/>
  <c r="P123" i="5"/>
  <c r="P122" i="5"/>
  <c r="AU99" i="1" s="1"/>
  <c r="R124" i="5"/>
  <c r="R123" i="5"/>
  <c r="R122" i="5"/>
  <c r="P124" i="6"/>
  <c r="P123" i="6" s="1"/>
  <c r="P122" i="6" s="1"/>
  <c r="AU100" i="1"/>
  <c r="R124" i="6"/>
  <c r="R123" i="6" s="1"/>
  <c r="R122" i="6" s="1"/>
  <c r="BK124" i="7"/>
  <c r="J124" i="7" s="1"/>
  <c r="J100" i="7" s="1"/>
  <c r="T124" i="7"/>
  <c r="T123" i="7"/>
  <c r="T122" i="7"/>
  <c r="P124" i="8"/>
  <c r="P123" i="8"/>
  <c r="P122" i="8"/>
  <c r="AU102" i="1"/>
  <c r="T124" i="8"/>
  <c r="T123" i="8"/>
  <c r="T122" i="8"/>
  <c r="P124" i="9"/>
  <c r="P123" i="9" s="1"/>
  <c r="P122" i="9" s="1"/>
  <c r="AU103" i="1" s="1"/>
  <c r="R124" i="9"/>
  <c r="R123" i="9" s="1"/>
  <c r="R122" i="9" s="1"/>
  <c r="BK131" i="10"/>
  <c r="J131" i="10"/>
  <c r="J100" i="10" s="1"/>
  <c r="R131" i="10"/>
  <c r="BK209" i="10"/>
  <c r="J209" i="10"/>
  <c r="J103" i="10" s="1"/>
  <c r="R209" i="10"/>
  <c r="T213" i="10"/>
  <c r="P293" i="10"/>
  <c r="T293" i="10"/>
  <c r="P348" i="10"/>
  <c r="T134" i="11"/>
  <c r="T133" i="11"/>
  <c r="R177" i="11"/>
  <c r="P214" i="11"/>
  <c r="T214" i="11"/>
  <c r="R218" i="11"/>
  <c r="R217" i="11" s="1"/>
  <c r="P266" i="11"/>
  <c r="BK284" i="11"/>
  <c r="J284" i="11" s="1"/>
  <c r="J109" i="11" s="1"/>
  <c r="BK306" i="11"/>
  <c r="J306" i="11"/>
  <c r="J110" i="11"/>
  <c r="P306" i="11"/>
  <c r="BK166" i="12"/>
  <c r="J166" i="12"/>
  <c r="J99" i="12"/>
  <c r="T166" i="12"/>
  <c r="T123" i="12"/>
  <c r="P173" i="12"/>
  <c r="P123" i="12" s="1"/>
  <c r="BK177" i="12"/>
  <c r="R177" i="12"/>
  <c r="T129" i="13"/>
  <c r="T348" i="13"/>
  <c r="T769" i="13"/>
  <c r="P1327" i="13"/>
  <c r="P1339" i="13"/>
  <c r="P1338" i="13" s="1"/>
  <c r="R126" i="14"/>
  <c r="R125" i="14"/>
  <c r="R124" i="14" s="1"/>
  <c r="T191" i="14"/>
  <c r="BK247" i="14"/>
  <c r="J247" i="14"/>
  <c r="J102" i="14" s="1"/>
  <c r="T127" i="15"/>
  <c r="R255" i="15"/>
  <c r="T321" i="15"/>
  <c r="P477" i="15"/>
  <c r="R125" i="16"/>
  <c r="R244" i="16"/>
  <c r="R129" i="17"/>
  <c r="R156" i="17"/>
  <c r="P188" i="17"/>
  <c r="BK222" i="17"/>
  <c r="J222" i="17"/>
  <c r="J103" i="17" s="1"/>
  <c r="R315" i="17"/>
  <c r="BK326" i="17"/>
  <c r="J326" i="17"/>
  <c r="J105" i="17" s="1"/>
  <c r="BK130" i="18"/>
  <c r="J130" i="18"/>
  <c r="J100" i="18"/>
  <c r="T245" i="18"/>
  <c r="R329" i="18"/>
  <c r="P392" i="18"/>
  <c r="R528" i="18"/>
  <c r="R539" i="18"/>
  <c r="T555" i="18"/>
  <c r="R128" i="19"/>
  <c r="T192" i="19"/>
  <c r="T203" i="19"/>
  <c r="R218" i="19"/>
  <c r="R127" i="19" s="1"/>
  <c r="R126" i="19" s="1"/>
  <c r="T225" i="19"/>
  <c r="R125" i="20"/>
  <c r="R124" i="20"/>
  <c r="R123" i="20"/>
  <c r="P149" i="20"/>
  <c r="T126" i="21"/>
  <c r="T184" i="21"/>
  <c r="T125" i="21" s="1"/>
  <c r="T124" i="21" s="1"/>
  <c r="P200" i="21"/>
  <c r="R120" i="22"/>
  <c r="BK181" i="10"/>
  <c r="J181" i="10"/>
  <c r="J101" i="10" s="1"/>
  <c r="BK173" i="11"/>
  <c r="J173" i="11"/>
  <c r="J101" i="11"/>
  <c r="BK201" i="11"/>
  <c r="J201" i="11" s="1"/>
  <c r="J103" i="11" s="1"/>
  <c r="BK420" i="2"/>
  <c r="J420" i="2"/>
  <c r="J102" i="2" s="1"/>
  <c r="BK186" i="10"/>
  <c r="J186" i="10"/>
  <c r="J102" i="10" s="1"/>
  <c r="F94" i="22"/>
  <c r="BE125" i="22"/>
  <c r="BE127" i="22"/>
  <c r="BE128" i="22"/>
  <c r="BE139" i="22"/>
  <c r="BE140" i="22"/>
  <c r="BE144" i="22"/>
  <c r="BE145" i="22"/>
  <c r="BE146" i="22"/>
  <c r="BE148" i="22"/>
  <c r="J93" i="22"/>
  <c r="BE121" i="22"/>
  <c r="BE124" i="22"/>
  <c r="BE129" i="22"/>
  <c r="BE130" i="22"/>
  <c r="BE131" i="22"/>
  <c r="BE132" i="22"/>
  <c r="BE134" i="22"/>
  <c r="BE136" i="22"/>
  <c r="BE138" i="22"/>
  <c r="BE149" i="22"/>
  <c r="E85" i="22"/>
  <c r="BE122" i="22"/>
  <c r="BE126" i="22"/>
  <c r="BE135" i="22"/>
  <c r="BE141" i="22"/>
  <c r="BE143" i="22"/>
  <c r="BE147" i="22"/>
  <c r="J91" i="22"/>
  <c r="BE123" i="22"/>
  <c r="BE133" i="22"/>
  <c r="BE137" i="22"/>
  <c r="BE142" i="22"/>
  <c r="BE150" i="22"/>
  <c r="J91" i="21"/>
  <c r="E112" i="21"/>
  <c r="J120" i="21"/>
  <c r="BE152" i="21"/>
  <c r="BE167" i="21"/>
  <c r="BE177" i="21"/>
  <c r="F94" i="21"/>
  <c r="BE127" i="21"/>
  <c r="BE131" i="21"/>
  <c r="BE134" i="21"/>
  <c r="BE137" i="21"/>
  <c r="BE140" i="21"/>
  <c r="BE181" i="21"/>
  <c r="BE185" i="21"/>
  <c r="BE188" i="21"/>
  <c r="BE191" i="21"/>
  <c r="BE197" i="21"/>
  <c r="BE208" i="21"/>
  <c r="BE211" i="21"/>
  <c r="BE212" i="21"/>
  <c r="BE213" i="21"/>
  <c r="BE143" i="21"/>
  <c r="BE194" i="21"/>
  <c r="BE201" i="21"/>
  <c r="BE205" i="21"/>
  <c r="BE217" i="21"/>
  <c r="BE146" i="21"/>
  <c r="BE149" i="21"/>
  <c r="BE155" i="21"/>
  <c r="BE158" i="21"/>
  <c r="BE161" i="21"/>
  <c r="BE164" i="21"/>
  <c r="BE170" i="21"/>
  <c r="BE173" i="21"/>
  <c r="E85" i="20"/>
  <c r="J117" i="20"/>
  <c r="BE146" i="20"/>
  <c r="BE150" i="20"/>
  <c r="BE167" i="20"/>
  <c r="BE170" i="20"/>
  <c r="BK127" i="19"/>
  <c r="J127" i="19" s="1"/>
  <c r="J99" i="19" s="1"/>
  <c r="F94" i="20"/>
  <c r="BE154" i="20"/>
  <c r="BE163" i="20"/>
  <c r="BE166" i="20"/>
  <c r="BE168" i="20"/>
  <c r="J93" i="20"/>
  <c r="BE130" i="20"/>
  <c r="BE133" i="20"/>
  <c r="BE136" i="20"/>
  <c r="BE145" i="20"/>
  <c r="BE157" i="20"/>
  <c r="BE160" i="20"/>
  <c r="BE165" i="20"/>
  <c r="BE126" i="20"/>
  <c r="BE139" i="20"/>
  <c r="BE142" i="20"/>
  <c r="BE143" i="20"/>
  <c r="BE144" i="20"/>
  <c r="BE164" i="20"/>
  <c r="BE169" i="20"/>
  <c r="J91" i="19"/>
  <c r="BE132" i="19"/>
  <c r="BE147" i="19"/>
  <c r="BE165" i="19"/>
  <c r="BE174" i="19"/>
  <c r="BE177" i="19"/>
  <c r="BE197" i="19"/>
  <c r="BE200" i="19"/>
  <c r="BE211" i="19"/>
  <c r="BE215" i="19"/>
  <c r="BE257" i="19"/>
  <c r="BE260" i="19"/>
  <c r="E85" i="19"/>
  <c r="F94" i="19"/>
  <c r="J122" i="19"/>
  <c r="BE135" i="19"/>
  <c r="BE141" i="19"/>
  <c r="BE156" i="19"/>
  <c r="BE171" i="19"/>
  <c r="BE238" i="19"/>
  <c r="BE265" i="19"/>
  <c r="BE129" i="19"/>
  <c r="BE138" i="19"/>
  <c r="BE144" i="19"/>
  <c r="BE153" i="19"/>
  <c r="BE159" i="19"/>
  <c r="BE180" i="19"/>
  <c r="BE186" i="19"/>
  <c r="BE204" i="19"/>
  <c r="BE208" i="19"/>
  <c r="BE235" i="19"/>
  <c r="BE244" i="19"/>
  <c r="BE248" i="19"/>
  <c r="BE251" i="19"/>
  <c r="BE254" i="19"/>
  <c r="BE261" i="19"/>
  <c r="BE150" i="19"/>
  <c r="BE162" i="19"/>
  <c r="BE168" i="19"/>
  <c r="BE183" i="19"/>
  <c r="BE189" i="19"/>
  <c r="BE193" i="19"/>
  <c r="BE219" i="19"/>
  <c r="BE222" i="19"/>
  <c r="BE226" i="19"/>
  <c r="BE229" i="19"/>
  <c r="BE232" i="19"/>
  <c r="BE241" i="19"/>
  <c r="BE262" i="19"/>
  <c r="E85" i="18"/>
  <c r="J124" i="18"/>
  <c r="BE161" i="18"/>
  <c r="BE167" i="18"/>
  <c r="BE179" i="18"/>
  <c r="BE182" i="18"/>
  <c r="BE185" i="18"/>
  <c r="BE202" i="18"/>
  <c r="BE258" i="18"/>
  <c r="BE266" i="18"/>
  <c r="BE299" i="18"/>
  <c r="BE311" i="18"/>
  <c r="BE314" i="18"/>
  <c r="BE320" i="18"/>
  <c r="BE342" i="18"/>
  <c r="BE346" i="18"/>
  <c r="BE355" i="18"/>
  <c r="BE358" i="18"/>
  <c r="BE370" i="18"/>
  <c r="BE376" i="18"/>
  <c r="BE379" i="18"/>
  <c r="BE386" i="18"/>
  <c r="BE396" i="18"/>
  <c r="BE408" i="18"/>
  <c r="BE441" i="18"/>
  <c r="BE450" i="18"/>
  <c r="BE483" i="18"/>
  <c r="BE495" i="18"/>
  <c r="BE507" i="18"/>
  <c r="BE519" i="18"/>
  <c r="BE522" i="18"/>
  <c r="BE538" i="18"/>
  <c r="BE543" i="18"/>
  <c r="BE553" i="18"/>
  <c r="BE556" i="18"/>
  <c r="BE578" i="18"/>
  <c r="F94" i="18"/>
  <c r="BE134" i="18"/>
  <c r="BE146" i="18"/>
  <c r="BE149" i="18"/>
  <c r="BE164" i="18"/>
  <c r="BE173" i="18"/>
  <c r="BE176" i="18"/>
  <c r="BE236" i="18"/>
  <c r="BE246" i="18"/>
  <c r="BE250" i="18"/>
  <c r="BE270" i="18"/>
  <c r="BE273" i="18"/>
  <c r="BE276" i="18"/>
  <c r="BE305" i="18"/>
  <c r="BE317" i="18"/>
  <c r="BE339" i="18"/>
  <c r="BE382" i="18"/>
  <c r="BE389" i="18"/>
  <c r="BE399" i="18"/>
  <c r="BE414" i="18"/>
  <c r="BE417" i="18"/>
  <c r="BE420" i="18"/>
  <c r="BE438" i="18"/>
  <c r="BE447" i="18"/>
  <c r="BE453" i="18"/>
  <c r="BE459" i="18"/>
  <c r="BE462" i="18"/>
  <c r="BE468" i="18"/>
  <c r="BE471" i="18"/>
  <c r="BE480" i="18"/>
  <c r="BE492" i="18"/>
  <c r="BE510" i="18"/>
  <c r="BE529" i="18"/>
  <c r="BE532" i="18"/>
  <c r="BE535" i="18"/>
  <c r="BE546" i="18"/>
  <c r="BE552" i="18"/>
  <c r="BE554" i="18"/>
  <c r="BE587" i="18"/>
  <c r="BE588" i="18"/>
  <c r="BE589" i="18"/>
  <c r="BE594" i="18"/>
  <c r="J129" i="17"/>
  <c r="J100" i="17"/>
  <c r="J122" i="18"/>
  <c r="BE131" i="18"/>
  <c r="BE137" i="18"/>
  <c r="BE170" i="18"/>
  <c r="BE217" i="18"/>
  <c r="BE226" i="18"/>
  <c r="BE231" i="18"/>
  <c r="BE262" i="18"/>
  <c r="BE280" i="18"/>
  <c r="BE287" i="18"/>
  <c r="BE290" i="18"/>
  <c r="BE323" i="18"/>
  <c r="BE333" i="18"/>
  <c r="BE336" i="18"/>
  <c r="BE343" i="18"/>
  <c r="BE352" i="18"/>
  <c r="BE393" i="18"/>
  <c r="BE402" i="18"/>
  <c r="BE411" i="18"/>
  <c r="BE423" i="18"/>
  <c r="BE426" i="18"/>
  <c r="BE429" i="18"/>
  <c r="BE456" i="18"/>
  <c r="BE465" i="18"/>
  <c r="BE486" i="18"/>
  <c r="BE489" i="18"/>
  <c r="BE501" i="18"/>
  <c r="BE504" i="18"/>
  <c r="BE549" i="18"/>
  <c r="BE565" i="18"/>
  <c r="BE568" i="18"/>
  <c r="BE571" i="18"/>
  <c r="BE575" i="18"/>
  <c r="BE581" i="18"/>
  <c r="BE140" i="18"/>
  <c r="BE143" i="18"/>
  <c r="BE152" i="18"/>
  <c r="BE155" i="18"/>
  <c r="BE158" i="18"/>
  <c r="BE193" i="18"/>
  <c r="BE208" i="18"/>
  <c r="BE254" i="18"/>
  <c r="BE284" i="18"/>
  <c r="BE293" i="18"/>
  <c r="BE296" i="18"/>
  <c r="BE302" i="18"/>
  <c r="BE308" i="18"/>
  <c r="BE326" i="18"/>
  <c r="BE330" i="18"/>
  <c r="BE349" i="18"/>
  <c r="BE361" i="18"/>
  <c r="BE364" i="18"/>
  <c r="BE367" i="18"/>
  <c r="BE373" i="18"/>
  <c r="BE385" i="18"/>
  <c r="BE405" i="18"/>
  <c r="BE432" i="18"/>
  <c r="BE435" i="18"/>
  <c r="BE444" i="18"/>
  <c r="BE474" i="18"/>
  <c r="BE477" i="18"/>
  <c r="BE498" i="18"/>
  <c r="BE513" i="18"/>
  <c r="BE516" i="18"/>
  <c r="BE525" i="18"/>
  <c r="BE540" i="18"/>
  <c r="BE559" i="18"/>
  <c r="BE562" i="18"/>
  <c r="BE590" i="18"/>
  <c r="J93" i="17"/>
  <c r="E115" i="17"/>
  <c r="BE130" i="17"/>
  <c r="BE134" i="17"/>
  <c r="BE138" i="17"/>
  <c r="BE141" i="17"/>
  <c r="BE157" i="17"/>
  <c r="BE173" i="17"/>
  <c r="BE177" i="17"/>
  <c r="BE180" i="17"/>
  <c r="BE192" i="17"/>
  <c r="BE198" i="17"/>
  <c r="BE207" i="17"/>
  <c r="BE210" i="17"/>
  <c r="BE213" i="17"/>
  <c r="BE223" i="17"/>
  <c r="BE231" i="17"/>
  <c r="BE235" i="17"/>
  <c r="BE243" i="17"/>
  <c r="BE263" i="17"/>
  <c r="BE267" i="17"/>
  <c r="BE271" i="17"/>
  <c r="BE305" i="17"/>
  <c r="BE318" i="17"/>
  <c r="BE321" i="17"/>
  <c r="BE330" i="17"/>
  <c r="BE336" i="17"/>
  <c r="BE339" i="17"/>
  <c r="BE343" i="17"/>
  <c r="BE357" i="17"/>
  <c r="BE369" i="17"/>
  <c r="BE378" i="17"/>
  <c r="BE150" i="17"/>
  <c r="BE189" i="17"/>
  <c r="BE195" i="17"/>
  <c r="BE201" i="17"/>
  <c r="BE204" i="17"/>
  <c r="BE239" i="17"/>
  <c r="BE281" i="17"/>
  <c r="BE287" i="17"/>
  <c r="BE301" i="17"/>
  <c r="BE312" i="17"/>
  <c r="BE333" i="17"/>
  <c r="BE360" i="17"/>
  <c r="BE375" i="17"/>
  <c r="J91" i="17"/>
  <c r="F94" i="17"/>
  <c r="BE144" i="17"/>
  <c r="BE147" i="17"/>
  <c r="BE153" i="17"/>
  <c r="BE184" i="17"/>
  <c r="BE216" i="17"/>
  <c r="BE219" i="17"/>
  <c r="BE227" i="17"/>
  <c r="BE259" i="17"/>
  <c r="BE275" i="17"/>
  <c r="BE278" i="17"/>
  <c r="BE297" i="17"/>
  <c r="BE309" i="17"/>
  <c r="BE316" i="17"/>
  <c r="BE319" i="17"/>
  <c r="BE325" i="17"/>
  <c r="BE327" i="17"/>
  <c r="BE366" i="17"/>
  <c r="BE372" i="17"/>
  <c r="BE381" i="17"/>
  <c r="BE161" i="17"/>
  <c r="BE165" i="17"/>
  <c r="BE169" i="17"/>
  <c r="BE247" i="17"/>
  <c r="BE251" i="17"/>
  <c r="BE255" i="17"/>
  <c r="BE284" i="17"/>
  <c r="BE290" i="17"/>
  <c r="BE293" i="17"/>
  <c r="BE317" i="17"/>
  <c r="BE320" i="17"/>
  <c r="BE322" i="17"/>
  <c r="BE323" i="17"/>
  <c r="BE324" i="17"/>
  <c r="BE347" i="17"/>
  <c r="BE351" i="17"/>
  <c r="BE354" i="17"/>
  <c r="BE363" i="17"/>
  <c r="E85" i="16"/>
  <c r="F94" i="16"/>
  <c r="BE126" i="16"/>
  <c r="BE178" i="16"/>
  <c r="BE210" i="16"/>
  <c r="BE219" i="16"/>
  <c r="BE265" i="16"/>
  <c r="J119" i="16"/>
  <c r="BE134" i="16"/>
  <c r="BE154" i="16"/>
  <c r="BE160" i="16"/>
  <c r="BE166" i="16"/>
  <c r="BE172" i="16"/>
  <c r="BE183" i="16"/>
  <c r="BE188" i="16"/>
  <c r="BE193" i="16"/>
  <c r="BE198" i="16"/>
  <c r="BE216" i="16"/>
  <c r="BE230" i="16"/>
  <c r="BE238" i="16"/>
  <c r="BE260" i="16"/>
  <c r="BE270" i="16"/>
  <c r="BE308" i="16"/>
  <c r="BE311" i="16"/>
  <c r="J91" i="16"/>
  <c r="BE142" i="16"/>
  <c r="BE206" i="16"/>
  <c r="BE222" i="16"/>
  <c r="BE228" i="16"/>
  <c r="BE229" i="16"/>
  <c r="BE234" i="16"/>
  <c r="BE245" i="16"/>
  <c r="BE290" i="16"/>
  <c r="BE295" i="16"/>
  <c r="BE309" i="16"/>
  <c r="BE310" i="16"/>
  <c r="BE148" i="16"/>
  <c r="BE202" i="16"/>
  <c r="BE213" i="16"/>
  <c r="BE225" i="16"/>
  <c r="BE239" i="16"/>
  <c r="BE240" i="16"/>
  <c r="BE250" i="16"/>
  <c r="BE255" i="16"/>
  <c r="BE275" i="16"/>
  <c r="BE280" i="16"/>
  <c r="BE285" i="16"/>
  <c r="BE304" i="16"/>
  <c r="J93" i="15"/>
  <c r="BE134" i="15"/>
  <c r="BE152" i="15"/>
  <c r="BE157" i="15"/>
  <c r="BE170" i="15"/>
  <c r="BE214" i="15"/>
  <c r="BE218" i="15"/>
  <c r="BE250" i="15"/>
  <c r="BE256" i="15"/>
  <c r="BE258" i="15"/>
  <c r="BE302" i="15"/>
  <c r="BE303" i="15"/>
  <c r="BE305" i="15"/>
  <c r="BE306" i="15"/>
  <c r="BE318" i="15"/>
  <c r="BE319" i="15"/>
  <c r="BE327" i="15"/>
  <c r="BE334" i="15"/>
  <c r="BE345" i="15"/>
  <c r="BE348" i="15"/>
  <c r="BE349" i="15"/>
  <c r="BE350" i="15"/>
  <c r="BE356" i="15"/>
  <c r="BE362" i="15"/>
  <c r="BE365" i="15"/>
  <c r="BE377" i="15"/>
  <c r="BE382" i="15"/>
  <c r="BE394" i="15"/>
  <c r="BE396" i="15"/>
  <c r="BE401" i="15"/>
  <c r="BE412" i="15"/>
  <c r="BE413" i="15"/>
  <c r="BE414" i="15"/>
  <c r="BE441" i="15"/>
  <c r="BE450" i="15"/>
  <c r="BK125" i="14"/>
  <c r="J125" i="14"/>
  <c r="J99" i="14" s="1"/>
  <c r="J119" i="15"/>
  <c r="BE166" i="15"/>
  <c r="BE174" i="15"/>
  <c r="BE178" i="15"/>
  <c r="BE186" i="15"/>
  <c r="BE194" i="15"/>
  <c r="BE230" i="15"/>
  <c r="BE257" i="15"/>
  <c r="BE287" i="15"/>
  <c r="BE294" i="15"/>
  <c r="BE295" i="15"/>
  <c r="BE298" i="15"/>
  <c r="BE301" i="15"/>
  <c r="BE304" i="15"/>
  <c r="BE309" i="15"/>
  <c r="BE322" i="15"/>
  <c r="BE323" i="15"/>
  <c r="BE340" i="15"/>
  <c r="BE347" i="15"/>
  <c r="BE357" i="15"/>
  <c r="BE358" i="15"/>
  <c r="BE359" i="15"/>
  <c r="BE360" i="15"/>
  <c r="BE366" i="15"/>
  <c r="BE372" i="15"/>
  <c r="BE376" i="15"/>
  <c r="BE400" i="15"/>
  <c r="BE403" i="15"/>
  <c r="BE405" i="15"/>
  <c r="BE406" i="15"/>
  <c r="BE416" i="15"/>
  <c r="BE429" i="15"/>
  <c r="BE444" i="15"/>
  <c r="BE456" i="15"/>
  <c r="BE462" i="15"/>
  <c r="BE473" i="15"/>
  <c r="BE478" i="15"/>
  <c r="BE482" i="15"/>
  <c r="BE485" i="15"/>
  <c r="BE510" i="15"/>
  <c r="BE541" i="15"/>
  <c r="BE579" i="15"/>
  <c r="BE603" i="15"/>
  <c r="BE609" i="15"/>
  <c r="BE615" i="15"/>
  <c r="BE627" i="15"/>
  <c r="BE645" i="15"/>
  <c r="E85" i="15"/>
  <c r="F94" i="15"/>
  <c r="BE148" i="15"/>
  <c r="BE161" i="15"/>
  <c r="BE222" i="15"/>
  <c r="BE238" i="15"/>
  <c r="BE246" i="15"/>
  <c r="BE265" i="15"/>
  <c r="BE279" i="15"/>
  <c r="BE280" i="15"/>
  <c r="BE297" i="15"/>
  <c r="BE311" i="15"/>
  <c r="BE320" i="15"/>
  <c r="BE324" i="15"/>
  <c r="BE330" i="15"/>
  <c r="BE331" i="15"/>
  <c r="BE337" i="15"/>
  <c r="BE339" i="15"/>
  <c r="BE344" i="15"/>
  <c r="BE353" i="15"/>
  <c r="BE355" i="15"/>
  <c r="BE368" i="15"/>
  <c r="BE371" i="15"/>
  <c r="BE373" i="15"/>
  <c r="BE397" i="15"/>
  <c r="BE398" i="15"/>
  <c r="BE404" i="15"/>
  <c r="BE409" i="15"/>
  <c r="BE415" i="15"/>
  <c r="BE417" i="15"/>
  <c r="BE423" i="15"/>
  <c r="BE432" i="15"/>
  <c r="BE453" i="15"/>
  <c r="BE465" i="15"/>
  <c r="BE468" i="15"/>
  <c r="BE479" i="15"/>
  <c r="BE480" i="15"/>
  <c r="BE483" i="15"/>
  <c r="BE497" i="15"/>
  <c r="BE498" i="15"/>
  <c r="BE504" i="15"/>
  <c r="BE516" i="15"/>
  <c r="BE529" i="15"/>
  <c r="BE553" i="15"/>
  <c r="BE566" i="15"/>
  <c r="BE572" i="15"/>
  <c r="BE585" i="15"/>
  <c r="BE597" i="15"/>
  <c r="BE128" i="15"/>
  <c r="BE131" i="15"/>
  <c r="BE138" i="15"/>
  <c r="BE142" i="15"/>
  <c r="BE143" i="15"/>
  <c r="BE156" i="15"/>
  <c r="BE182" i="15"/>
  <c r="BE190" i="15"/>
  <c r="BE198" i="15"/>
  <c r="BE202" i="15"/>
  <c r="BE206" i="15"/>
  <c r="BE210" i="15"/>
  <c r="BE226" i="15"/>
  <c r="BE234" i="15"/>
  <c r="BE242" i="15"/>
  <c r="BE251" i="15"/>
  <c r="BE272" i="15"/>
  <c r="BE296" i="15"/>
  <c r="BE299" i="15"/>
  <c r="BE300" i="15"/>
  <c r="BE307" i="15"/>
  <c r="BE308" i="15"/>
  <c r="BE310" i="15"/>
  <c r="BE312" i="15"/>
  <c r="BE313" i="15"/>
  <c r="BE314" i="15"/>
  <c r="BE317" i="15"/>
  <c r="BE338" i="15"/>
  <c r="BE343" i="15"/>
  <c r="BE346" i="15"/>
  <c r="BE351" i="15"/>
  <c r="BE352" i="15"/>
  <c r="BE354" i="15"/>
  <c r="BE361" i="15"/>
  <c r="BE363" i="15"/>
  <c r="BE364" i="15"/>
  <c r="BE367" i="15"/>
  <c r="BE369" i="15"/>
  <c r="BE370" i="15"/>
  <c r="BE374" i="15"/>
  <c r="BE375" i="15"/>
  <c r="BE378" i="15"/>
  <c r="BE386" i="15"/>
  <c r="BE390" i="15"/>
  <c r="BE395" i="15"/>
  <c r="BE399" i="15"/>
  <c r="BE402" i="15"/>
  <c r="BE407" i="15"/>
  <c r="BE408" i="15"/>
  <c r="BE410" i="15"/>
  <c r="BE411" i="15"/>
  <c r="BE420" i="15"/>
  <c r="BE426" i="15"/>
  <c r="BE435" i="15"/>
  <c r="BE438" i="15"/>
  <c r="BE447" i="15"/>
  <c r="BE459" i="15"/>
  <c r="BE471" i="15"/>
  <c r="BE472" i="15"/>
  <c r="BE481" i="15"/>
  <c r="BE484" i="15"/>
  <c r="BE491" i="15"/>
  <c r="BE522" i="15"/>
  <c r="BE528" i="15"/>
  <c r="BE535" i="15"/>
  <c r="BE547" i="15"/>
  <c r="BE559" i="15"/>
  <c r="BE560" i="15"/>
  <c r="BE573" i="15"/>
  <c r="BE591" i="15"/>
  <c r="BE621" i="15"/>
  <c r="BE633" i="15"/>
  <c r="BE639" i="15"/>
  <c r="BE646" i="15"/>
  <c r="J93" i="14"/>
  <c r="E112" i="14"/>
  <c r="BE151" i="14"/>
  <c r="BE178" i="14"/>
  <c r="BE197" i="14"/>
  <c r="BE202" i="14"/>
  <c r="BE207" i="14"/>
  <c r="BE213" i="14"/>
  <c r="F94" i="14"/>
  <c r="BE127" i="14"/>
  <c r="BE145" i="14"/>
  <c r="BE163" i="14"/>
  <c r="BE169" i="14"/>
  <c r="BE185" i="14"/>
  <c r="BE221" i="14"/>
  <c r="BE242" i="14"/>
  <c r="BE248" i="14"/>
  <c r="BE258" i="14"/>
  <c r="BE259" i="14"/>
  <c r="J118" i="14"/>
  <c r="BE157" i="14"/>
  <c r="BE186" i="14"/>
  <c r="BE192" i="14"/>
  <c r="BE230" i="14"/>
  <c r="BE252" i="14"/>
  <c r="BE257" i="14"/>
  <c r="BE138" i="14"/>
  <c r="BE217" i="14"/>
  <c r="BE225" i="14"/>
  <c r="BE235" i="14"/>
  <c r="BE238" i="14"/>
  <c r="BE241" i="14"/>
  <c r="BE251" i="14"/>
  <c r="J93" i="13"/>
  <c r="BE130" i="13"/>
  <c r="BE139" i="13"/>
  <c r="BE175" i="13"/>
  <c r="BE267" i="13"/>
  <c r="BE279" i="13"/>
  <c r="BE312" i="13"/>
  <c r="BE359" i="13"/>
  <c r="BE369" i="13"/>
  <c r="BE378" i="13"/>
  <c r="BE380" i="13"/>
  <c r="BE411" i="13"/>
  <c r="BE419" i="13"/>
  <c r="BE420" i="13"/>
  <c r="BE508" i="13"/>
  <c r="BE528" i="13"/>
  <c r="BE536" i="13"/>
  <c r="BE560" i="13"/>
  <c r="BE568" i="13"/>
  <c r="BE570" i="13"/>
  <c r="BE583" i="13"/>
  <c r="BE633" i="13"/>
  <c r="BE639" i="13"/>
  <c r="BE645" i="13"/>
  <c r="BE658" i="13"/>
  <c r="BE659" i="13"/>
  <c r="BE662" i="13"/>
  <c r="BE680" i="13"/>
  <c r="BE699" i="13"/>
  <c r="BE708" i="13"/>
  <c r="BE776" i="13"/>
  <c r="BE782" i="13"/>
  <c r="BE800" i="13"/>
  <c r="BE853" i="13"/>
  <c r="BE859" i="13"/>
  <c r="BE863" i="13"/>
  <c r="BE871" i="13"/>
  <c r="BE879" i="13"/>
  <c r="BE883" i="13"/>
  <c r="BE892" i="13"/>
  <c r="BE897" i="13"/>
  <c r="BE905" i="13"/>
  <c r="BE917" i="13"/>
  <c r="BE962" i="13"/>
  <c r="BE968" i="13"/>
  <c r="BE986" i="13"/>
  <c r="BE1025" i="13"/>
  <c r="BE1029" i="13"/>
  <c r="BE1033" i="13"/>
  <c r="BE1069" i="13"/>
  <c r="BE1099" i="13"/>
  <c r="BE1119" i="13"/>
  <c r="BE1138" i="13"/>
  <c r="BE1144" i="13"/>
  <c r="BE1153" i="13"/>
  <c r="BE1204" i="13"/>
  <c r="BE1208" i="13"/>
  <c r="BE1215" i="13"/>
  <c r="BE1221" i="13"/>
  <c r="BE1231" i="13"/>
  <c r="BE1238" i="13"/>
  <c r="BE1243" i="13"/>
  <c r="BE1263" i="13"/>
  <c r="BE1317" i="13"/>
  <c r="BE1329" i="13"/>
  <c r="BE1331" i="13"/>
  <c r="BE1332" i="13"/>
  <c r="BE1337" i="13"/>
  <c r="BE1344" i="13"/>
  <c r="BE1345" i="13"/>
  <c r="BE1346" i="13"/>
  <c r="BE1352" i="13"/>
  <c r="BE1359" i="13"/>
  <c r="BE1366" i="13"/>
  <c r="BE1373" i="13"/>
  <c r="BE1377" i="13"/>
  <c r="BE1386" i="13"/>
  <c r="J91" i="13"/>
  <c r="E115" i="13"/>
  <c r="BE184" i="13"/>
  <c r="BE220" i="13"/>
  <c r="BE229" i="13"/>
  <c r="BE284" i="13"/>
  <c r="BE289" i="13"/>
  <c r="BE300" i="13"/>
  <c r="BE318" i="13"/>
  <c r="BE330" i="13"/>
  <c r="BE336" i="13"/>
  <c r="BE343" i="13"/>
  <c r="BE354" i="13"/>
  <c r="BE364" i="13"/>
  <c r="BE379" i="13"/>
  <c r="BE401" i="13"/>
  <c r="BE410" i="13"/>
  <c r="BE412" i="13"/>
  <c r="BE413" i="13"/>
  <c r="BE421" i="13"/>
  <c r="BE429" i="13"/>
  <c r="BE436" i="13"/>
  <c r="BE467" i="13"/>
  <c r="BE492" i="13"/>
  <c r="BE501" i="13"/>
  <c r="BE502" i="13"/>
  <c r="BE509" i="13"/>
  <c r="BE510" i="13"/>
  <c r="BE516" i="13"/>
  <c r="BE548" i="13"/>
  <c r="BE567" i="13"/>
  <c r="BE569" i="13"/>
  <c r="BE582" i="13"/>
  <c r="BE597" i="13"/>
  <c r="BE603" i="13"/>
  <c r="BE615" i="13"/>
  <c r="BE657" i="13"/>
  <c r="BE660" i="13"/>
  <c r="BE674" i="13"/>
  <c r="BE687" i="13"/>
  <c r="BE707" i="13"/>
  <c r="BE716" i="13"/>
  <c r="BE722" i="13"/>
  <c r="BE723" i="13"/>
  <c r="BE762" i="13"/>
  <c r="BE767" i="13"/>
  <c r="BE770" i="13"/>
  <c r="BE815" i="13"/>
  <c r="BE821" i="13"/>
  <c r="BE833" i="13"/>
  <c r="BE931" i="13"/>
  <c r="BE944" i="13"/>
  <c r="BE974" i="13"/>
  <c r="BE1007" i="13"/>
  <c r="BE1011" i="13"/>
  <c r="BE1015" i="13"/>
  <c r="BE1041" i="13"/>
  <c r="BE1050" i="13"/>
  <c r="BE1057" i="13"/>
  <c r="BE1080" i="13"/>
  <c r="BE1089" i="13"/>
  <c r="BE1109" i="13"/>
  <c r="BE1132" i="13"/>
  <c r="BE1163" i="13"/>
  <c r="BE1183" i="13"/>
  <c r="BE1189" i="13"/>
  <c r="BE1212" i="13"/>
  <c r="BE1242" i="13"/>
  <c r="BE1290" i="13"/>
  <c r="BE1294" i="13"/>
  <c r="BE1326" i="13"/>
  <c r="BE1328" i="13"/>
  <c r="BE1330" i="13"/>
  <c r="BE1334" i="13"/>
  <c r="BE1335" i="13"/>
  <c r="BE148" i="13"/>
  <c r="BE157" i="13"/>
  <c r="BE202" i="13"/>
  <c r="BE211" i="13"/>
  <c r="BE254" i="13"/>
  <c r="BE261" i="13"/>
  <c r="BE306" i="13"/>
  <c r="BE349" i="13"/>
  <c r="BE387" i="13"/>
  <c r="BE394" i="13"/>
  <c r="BE402" i="13"/>
  <c r="BE427" i="13"/>
  <c r="BE430" i="13"/>
  <c r="BE444" i="13"/>
  <c r="BE445" i="13"/>
  <c r="BE452" i="13"/>
  <c r="BE460" i="13"/>
  <c r="BE479" i="13"/>
  <c r="BE486" i="13"/>
  <c r="BE498" i="13"/>
  <c r="BE522" i="13"/>
  <c r="BE529" i="13"/>
  <c r="BE530" i="13"/>
  <c r="BE566" i="13"/>
  <c r="BE576" i="13"/>
  <c r="BE596" i="13"/>
  <c r="BE621" i="13"/>
  <c r="BE627" i="13"/>
  <c r="BE661" i="13"/>
  <c r="BE668" i="13"/>
  <c r="BE686" i="13"/>
  <c r="BE700" i="13"/>
  <c r="BE701" i="13"/>
  <c r="BE709" i="13"/>
  <c r="BE729" i="13"/>
  <c r="BE735" i="13"/>
  <c r="BE748" i="13"/>
  <c r="BE749" i="13"/>
  <c r="BE764" i="13"/>
  <c r="BE765" i="13"/>
  <c r="BE766" i="13"/>
  <c r="BE825" i="13"/>
  <c r="BE837" i="13"/>
  <c r="BE867" i="13"/>
  <c r="BE875" i="13"/>
  <c r="BE911" i="13"/>
  <c r="BE925" i="13"/>
  <c r="BE956" i="13"/>
  <c r="BE980" i="13"/>
  <c r="BE1003" i="13"/>
  <c r="BE1021" i="13"/>
  <c r="BE1037" i="13"/>
  <c r="BE1083" i="13"/>
  <c r="BE1094" i="13"/>
  <c r="BE1125" i="13"/>
  <c r="BE1150" i="13"/>
  <c r="BE1157" i="13"/>
  <c r="BE1196" i="13"/>
  <c r="BE1200" i="13"/>
  <c r="BE1211" i="13"/>
  <c r="BE1218" i="13"/>
  <c r="BE1225" i="13"/>
  <c r="BE1247" i="13"/>
  <c r="BE1253" i="13"/>
  <c r="BE1257" i="13"/>
  <c r="BE1268" i="13"/>
  <c r="BE1282" i="13"/>
  <c r="BE1286" i="13"/>
  <c r="BE1305" i="13"/>
  <c r="BE1311" i="13"/>
  <c r="BE1333" i="13"/>
  <c r="BE1343" i="13"/>
  <c r="F94" i="13"/>
  <c r="BE166" i="13"/>
  <c r="BE193" i="13"/>
  <c r="BE238" i="13"/>
  <c r="BE247" i="13"/>
  <c r="BE273" i="13"/>
  <c r="BE294" i="13"/>
  <c r="BE324" i="13"/>
  <c r="BE342" i="13"/>
  <c r="BE374" i="13"/>
  <c r="BE388" i="13"/>
  <c r="BE403" i="13"/>
  <c r="BE428" i="13"/>
  <c r="BE437" i="13"/>
  <c r="BE438" i="13"/>
  <c r="BE451" i="13"/>
  <c r="BE453" i="13"/>
  <c r="BE459" i="13"/>
  <c r="BE461" i="13"/>
  <c r="BE473" i="13"/>
  <c r="BE480" i="13"/>
  <c r="BE499" i="13"/>
  <c r="BE500" i="13"/>
  <c r="BE542" i="13"/>
  <c r="BE554" i="13"/>
  <c r="BE589" i="13"/>
  <c r="BE595" i="13"/>
  <c r="BE609" i="13"/>
  <c r="BE651" i="13"/>
  <c r="BE693" i="13"/>
  <c r="BE710" i="13"/>
  <c r="BE736" i="13"/>
  <c r="BE742" i="13"/>
  <c r="BE750" i="13"/>
  <c r="BE756" i="13"/>
  <c r="BE763" i="13"/>
  <c r="BE768" i="13"/>
  <c r="BE789" i="13"/>
  <c r="BE796" i="13"/>
  <c r="BE808" i="13"/>
  <c r="BE829" i="13"/>
  <c r="BE842" i="13"/>
  <c r="BE849" i="13"/>
  <c r="BE887" i="13"/>
  <c r="BE901" i="13"/>
  <c r="BE937" i="13"/>
  <c r="BE943" i="13"/>
  <c r="BE950" i="13"/>
  <c r="BE992" i="13"/>
  <c r="BE998" i="13"/>
  <c r="BE1045" i="13"/>
  <c r="BE1061" i="13"/>
  <c r="BE1065" i="13"/>
  <c r="BE1073" i="13"/>
  <c r="BE1076" i="13"/>
  <c r="BE1086" i="13"/>
  <c r="BE1104" i="13"/>
  <c r="BE1114" i="13"/>
  <c r="BE1124" i="13"/>
  <c r="BE1160" i="13"/>
  <c r="BE1166" i="13"/>
  <c r="BE1169" i="13"/>
  <c r="BE1176" i="13"/>
  <c r="BE1224" i="13"/>
  <c r="BE1228" i="13"/>
  <c r="BE1234" i="13"/>
  <c r="BE1273" i="13"/>
  <c r="BE1278" i="13"/>
  <c r="BE1299" i="13"/>
  <c r="BE1318" i="13"/>
  <c r="BE1324" i="13"/>
  <c r="BE1325" i="13"/>
  <c r="BE1336" i="13"/>
  <c r="BE1340" i="13"/>
  <c r="BE1341" i="13"/>
  <c r="BE1342" i="13"/>
  <c r="E85" i="12"/>
  <c r="F120" i="12"/>
  <c r="BE131" i="12"/>
  <c r="BE143" i="12"/>
  <c r="BE153" i="12"/>
  <c r="BE170" i="12"/>
  <c r="BE171" i="12"/>
  <c r="BE172" i="12"/>
  <c r="BE179" i="12"/>
  <c r="J91" i="12"/>
  <c r="BE124" i="12"/>
  <c r="BE125" i="12"/>
  <c r="BE126" i="12"/>
  <c r="BE133" i="12"/>
  <c r="BE148" i="12"/>
  <c r="BE158" i="12"/>
  <c r="BE162" i="12"/>
  <c r="BE164" i="12"/>
  <c r="BE176" i="12"/>
  <c r="J218" i="11"/>
  <c r="J106" i="11"/>
  <c r="BE128" i="12"/>
  <c r="BE129" i="12"/>
  <c r="BE130" i="12"/>
  <c r="BE132" i="12"/>
  <c r="BE138" i="12"/>
  <c r="BE163" i="12"/>
  <c r="BE165" i="12"/>
  <c r="BE167" i="12"/>
  <c r="BE174" i="12"/>
  <c r="J93" i="12"/>
  <c r="BE127" i="12"/>
  <c r="BE168" i="12"/>
  <c r="BE169" i="12"/>
  <c r="BE175" i="12"/>
  <c r="BE178" i="12"/>
  <c r="F94" i="11"/>
  <c r="J128" i="11"/>
  <c r="BE139" i="11"/>
  <c r="BE140" i="11"/>
  <c r="BE148" i="11"/>
  <c r="BE169" i="11"/>
  <c r="BE178" i="11"/>
  <c r="BE182" i="11"/>
  <c r="BE186" i="11"/>
  <c r="BE190" i="11"/>
  <c r="BE219" i="11"/>
  <c r="BE223" i="11"/>
  <c r="BE244" i="11"/>
  <c r="BE267" i="11"/>
  <c r="BE299" i="11"/>
  <c r="BE307" i="11"/>
  <c r="BE325" i="11"/>
  <c r="BE332" i="11"/>
  <c r="BK212" i="10"/>
  <c r="J212" i="10" s="1"/>
  <c r="J104" i="10" s="1"/>
  <c r="J91" i="11"/>
  <c r="E120" i="11"/>
  <c r="BE135" i="11"/>
  <c r="BE137" i="11"/>
  <c r="BE138" i="11"/>
  <c r="BE155" i="11"/>
  <c r="BE160" i="11"/>
  <c r="BE163" i="11"/>
  <c r="BE172" i="11"/>
  <c r="BE195" i="11"/>
  <c r="BE198" i="11"/>
  <c r="BE215" i="11"/>
  <c r="BE227" i="11"/>
  <c r="BE231" i="11"/>
  <c r="BE237" i="11"/>
  <c r="BE239" i="11"/>
  <c r="BE240" i="11"/>
  <c r="BE241" i="11"/>
  <c r="BE242" i="11"/>
  <c r="BE243" i="11"/>
  <c r="BE253" i="11"/>
  <c r="BE256" i="11"/>
  <c r="BE258" i="11"/>
  <c r="BE262" i="11"/>
  <c r="BE276" i="11"/>
  <c r="BE322" i="11"/>
  <c r="BE141" i="11"/>
  <c r="BE152" i="11"/>
  <c r="BE174" i="11"/>
  <c r="BE216" i="11"/>
  <c r="BE236" i="11"/>
  <c r="BE238" i="11"/>
  <c r="BE245" i="11"/>
  <c r="BE246" i="11"/>
  <c r="BE250" i="11"/>
  <c r="BE273" i="11"/>
  <c r="BE279" i="11"/>
  <c r="BE285" i="11"/>
  <c r="BE286" i="11"/>
  <c r="BE287" i="11"/>
  <c r="BE296" i="11"/>
  <c r="BE313" i="11"/>
  <c r="BE316" i="11"/>
  <c r="BE319" i="11"/>
  <c r="BE136" i="11"/>
  <c r="BE159" i="11"/>
  <c r="BE166" i="11"/>
  <c r="BE202" i="11"/>
  <c r="BE235" i="11"/>
  <c r="BE257" i="11"/>
  <c r="BE261" i="11"/>
  <c r="BE270" i="11"/>
  <c r="BE292" i="11"/>
  <c r="BE302" i="11"/>
  <c r="BE310" i="11"/>
  <c r="BE328" i="11"/>
  <c r="F126" i="10"/>
  <c r="BE132" i="10"/>
  <c r="BE152" i="10"/>
  <c r="BE164" i="10"/>
  <c r="BE166" i="10"/>
  <c r="BE175" i="10"/>
  <c r="BE187" i="10"/>
  <c r="BE222" i="10"/>
  <c r="BE239" i="10"/>
  <c r="BE240" i="10"/>
  <c r="BE248" i="10"/>
  <c r="BE257" i="10"/>
  <c r="BE271" i="10"/>
  <c r="BE272" i="10"/>
  <c r="BE276" i="10"/>
  <c r="BE277" i="10"/>
  <c r="BE282" i="10"/>
  <c r="BE284" i="10"/>
  <c r="BE294" i="10"/>
  <c r="BE295" i="10"/>
  <c r="BE296" i="10"/>
  <c r="BE297" i="10"/>
  <c r="BE299" i="10"/>
  <c r="BE306" i="10"/>
  <c r="BE315" i="10"/>
  <c r="BE316" i="10"/>
  <c r="BE317" i="10"/>
  <c r="BE323" i="10"/>
  <c r="BE324" i="10"/>
  <c r="BE326" i="10"/>
  <c r="BE328" i="10"/>
  <c r="BE332" i="10"/>
  <c r="BE337" i="10"/>
  <c r="BE340" i="10"/>
  <c r="BE390" i="10"/>
  <c r="BE399" i="10"/>
  <c r="BE412" i="10"/>
  <c r="BE434" i="10"/>
  <c r="BE455" i="10"/>
  <c r="BE466" i="10"/>
  <c r="BE471" i="10"/>
  <c r="BE491" i="10"/>
  <c r="BE495" i="10"/>
  <c r="BE502" i="10"/>
  <c r="BE506" i="10"/>
  <c r="BE510" i="10"/>
  <c r="BE543" i="10"/>
  <c r="E85" i="10"/>
  <c r="J91" i="10"/>
  <c r="BE133" i="10"/>
  <c r="BE136" i="10"/>
  <c r="BE137" i="10"/>
  <c r="BE138" i="10"/>
  <c r="BE155" i="10"/>
  <c r="BE158" i="10"/>
  <c r="BE161" i="10"/>
  <c r="BE178" i="10"/>
  <c r="BE210" i="10"/>
  <c r="BE214" i="10"/>
  <c r="BE244" i="10"/>
  <c r="BE247" i="10"/>
  <c r="BE249" i="10"/>
  <c r="BE253" i="10"/>
  <c r="BE270" i="10"/>
  <c r="BE278" i="10"/>
  <c r="BE280" i="10"/>
  <c r="BE286" i="10"/>
  <c r="BE290" i="10"/>
  <c r="BE298" i="10"/>
  <c r="BE300" i="10"/>
  <c r="BE301" i="10"/>
  <c r="BE302" i="10"/>
  <c r="BE303" i="10"/>
  <c r="BE304" i="10"/>
  <c r="BE319" i="10"/>
  <c r="BE320" i="10"/>
  <c r="BE331" i="10"/>
  <c r="BE333" i="10"/>
  <c r="BE359" i="10"/>
  <c r="BE365" i="10"/>
  <c r="BE439" i="10"/>
  <c r="BE492" i="10"/>
  <c r="BE521" i="10"/>
  <c r="BE525" i="10"/>
  <c r="BE533" i="10"/>
  <c r="BE538" i="10"/>
  <c r="BE552" i="10"/>
  <c r="BE553" i="10"/>
  <c r="J93" i="10"/>
  <c r="BE134" i="10"/>
  <c r="BE143" i="10"/>
  <c r="BE151" i="10"/>
  <c r="BE168" i="10"/>
  <c r="BE171" i="10"/>
  <c r="BE182" i="10"/>
  <c r="BE218" i="10"/>
  <c r="BE231" i="10"/>
  <c r="BE235" i="10"/>
  <c r="BE261" i="10"/>
  <c r="BE275" i="10"/>
  <c r="BE279" i="10"/>
  <c r="BE281" i="10"/>
  <c r="BE291" i="10"/>
  <c r="BE292" i="10"/>
  <c r="BE305" i="10"/>
  <c r="BE312" i="10"/>
  <c r="BE318" i="10"/>
  <c r="BE321" i="10"/>
  <c r="BE322" i="10"/>
  <c r="BE327" i="10"/>
  <c r="BE329" i="10"/>
  <c r="BE330" i="10"/>
  <c r="BE335" i="10"/>
  <c r="BE338" i="10"/>
  <c r="BE339" i="10"/>
  <c r="BE345" i="10"/>
  <c r="BE346" i="10"/>
  <c r="BE372" i="10"/>
  <c r="BE382" i="10"/>
  <c r="BE407" i="10"/>
  <c r="BE444" i="10"/>
  <c r="BE517" i="10"/>
  <c r="BE549" i="10"/>
  <c r="BE135" i="10"/>
  <c r="BE148" i="10"/>
  <c r="BE165" i="10"/>
  <c r="BE167" i="10"/>
  <c r="BE195" i="10"/>
  <c r="BE211" i="10"/>
  <c r="BE223" i="10"/>
  <c r="BE227" i="10"/>
  <c r="BE245" i="10"/>
  <c r="BE246" i="10"/>
  <c r="BE265" i="10"/>
  <c r="BE269" i="10"/>
  <c r="BE273" i="10"/>
  <c r="BE274" i="10"/>
  <c r="BE283" i="10"/>
  <c r="BE285" i="10"/>
  <c r="BE289" i="10"/>
  <c r="BE307" i="10"/>
  <c r="BE308" i="10"/>
  <c r="BE325" i="10"/>
  <c r="BE334" i="10"/>
  <c r="BE336" i="10"/>
  <c r="BE343" i="10"/>
  <c r="BE344" i="10"/>
  <c r="BE347" i="10"/>
  <c r="BE349" i="10"/>
  <c r="BE417" i="10"/>
  <c r="BE423" i="10"/>
  <c r="BE428" i="10"/>
  <c r="BE450" i="10"/>
  <c r="BE461" i="10"/>
  <c r="BE476" i="10"/>
  <c r="BE485" i="10"/>
  <c r="J91" i="9"/>
  <c r="BE136" i="9"/>
  <c r="BE140" i="9"/>
  <c r="BE157" i="9"/>
  <c r="BE179" i="9"/>
  <c r="BE211" i="9"/>
  <c r="BE224" i="9"/>
  <c r="BE227" i="9"/>
  <c r="BE243" i="9"/>
  <c r="BE255" i="9"/>
  <c r="BE261" i="9"/>
  <c r="BE264" i="9"/>
  <c r="BE267" i="9"/>
  <c r="BE276" i="9"/>
  <c r="BE282" i="9"/>
  <c r="BE296" i="9"/>
  <c r="BE341" i="9"/>
  <c r="BE362" i="9"/>
  <c r="BE372" i="9"/>
  <c r="BE407" i="9"/>
  <c r="J93" i="9"/>
  <c r="E110" i="9"/>
  <c r="F119" i="9"/>
  <c r="BE131" i="9"/>
  <c r="BE168" i="9"/>
  <c r="BE189" i="9"/>
  <c r="BE212" i="9"/>
  <c r="BE240" i="9"/>
  <c r="BE249" i="9"/>
  <c r="BE270" i="9"/>
  <c r="BE273" i="9"/>
  <c r="BE279" i="9"/>
  <c r="BE289" i="9"/>
  <c r="BE307" i="9"/>
  <c r="BE310" i="9"/>
  <c r="BE313" i="9"/>
  <c r="BE320" i="9"/>
  <c r="BE327" i="9"/>
  <c r="BE334" i="9"/>
  <c r="BE386" i="9"/>
  <c r="BE402" i="9"/>
  <c r="BE413" i="9"/>
  <c r="BE419" i="9"/>
  <c r="BE420" i="9"/>
  <c r="BE125" i="9"/>
  <c r="BE144" i="9"/>
  <c r="BE153" i="9"/>
  <c r="BE160" i="9"/>
  <c r="BE172" i="9"/>
  <c r="BE182" i="9"/>
  <c r="BE203" i="9"/>
  <c r="BE218" i="9"/>
  <c r="BE221" i="9"/>
  <c r="BE232" i="9"/>
  <c r="BE237" i="9"/>
  <c r="BE252" i="9"/>
  <c r="BE258" i="9"/>
  <c r="BE369" i="9"/>
  <c r="BE377" i="9"/>
  <c r="BE392" i="9"/>
  <c r="BE396" i="9"/>
  <c r="BE399" i="9"/>
  <c r="BE148" i="9"/>
  <c r="BE192" i="9"/>
  <c r="BE200" i="9"/>
  <c r="BE204" i="9"/>
  <c r="BE215" i="9"/>
  <c r="BE246" i="9"/>
  <c r="BE303" i="9"/>
  <c r="BE304" i="9"/>
  <c r="BE348" i="9"/>
  <c r="BE355" i="9"/>
  <c r="BE383" i="9"/>
  <c r="F94" i="8"/>
  <c r="BE129" i="8"/>
  <c r="BE133" i="8"/>
  <c r="BE146" i="8"/>
  <c r="BE175" i="8"/>
  <c r="BE180" i="8"/>
  <c r="BE195" i="8"/>
  <c r="BE200" i="8"/>
  <c r="BE205" i="8"/>
  <c r="BE239" i="8"/>
  <c r="BE240" i="8"/>
  <c r="BE243" i="8"/>
  <c r="E110" i="8"/>
  <c r="BE125" i="8"/>
  <c r="BE137" i="8"/>
  <c r="BE151" i="8"/>
  <c r="BE190" i="8"/>
  <c r="BE210" i="8"/>
  <c r="BE233" i="8"/>
  <c r="BE246" i="8"/>
  <c r="BE249" i="8"/>
  <c r="J118" i="8"/>
  <c r="BE141" i="8"/>
  <c r="BE185" i="8"/>
  <c r="BE215" i="8"/>
  <c r="BE220" i="8"/>
  <c r="BE229" i="8"/>
  <c r="J91" i="8"/>
  <c r="BE145" i="8"/>
  <c r="BE158" i="8"/>
  <c r="BE164" i="8"/>
  <c r="BE169" i="8"/>
  <c r="BE225" i="8"/>
  <c r="BE250" i="8"/>
  <c r="J91" i="7"/>
  <c r="F94" i="7"/>
  <c r="BE132" i="7"/>
  <c r="BE139" i="7"/>
  <c r="BE146" i="7"/>
  <c r="BE149" i="7"/>
  <c r="BE162" i="7"/>
  <c r="BE165" i="7"/>
  <c r="BE189" i="7"/>
  <c r="BE198" i="7"/>
  <c r="BE199" i="7"/>
  <c r="BE202" i="7"/>
  <c r="BE214" i="7"/>
  <c r="E110" i="7"/>
  <c r="J118" i="7"/>
  <c r="BE177" i="7"/>
  <c r="BE186" i="7"/>
  <c r="BE200" i="7"/>
  <c r="BE205" i="7"/>
  <c r="BE208" i="7"/>
  <c r="BE211" i="7"/>
  <c r="BE180" i="7"/>
  <c r="BE183" i="7"/>
  <c r="BE192" i="7"/>
  <c r="BE215" i="7"/>
  <c r="BE125" i="7"/>
  <c r="BE152" i="7"/>
  <c r="BE155" i="7"/>
  <c r="BE171" i="7"/>
  <c r="BE174" i="7"/>
  <c r="BE195" i="7"/>
  <c r="BE201" i="7"/>
  <c r="J93" i="6"/>
  <c r="BE145" i="6"/>
  <c r="BE150" i="6"/>
  <c r="BE158" i="6"/>
  <c r="BE167" i="6"/>
  <c r="BE170" i="6"/>
  <c r="BE173" i="6"/>
  <c r="BE179" i="6"/>
  <c r="BE214" i="6"/>
  <c r="BE217" i="6"/>
  <c r="F94" i="6"/>
  <c r="BE125" i="6"/>
  <c r="BE130" i="6"/>
  <c r="BE135" i="6"/>
  <c r="BE207" i="6"/>
  <c r="E85" i="6"/>
  <c r="J91" i="6"/>
  <c r="BE161" i="6"/>
  <c r="BE164" i="6"/>
  <c r="BE176" i="6"/>
  <c r="BE213" i="6"/>
  <c r="BE218" i="6"/>
  <c r="BE140" i="6"/>
  <c r="BE155" i="6"/>
  <c r="BE185" i="6"/>
  <c r="BE188" i="6"/>
  <c r="BE192" i="6"/>
  <c r="BE195" i="6"/>
  <c r="BE199" i="6"/>
  <c r="BE203" i="6"/>
  <c r="J124" i="4"/>
  <c r="J100" i="4" s="1"/>
  <c r="F94" i="5"/>
  <c r="BE125" i="5"/>
  <c r="BE149" i="5"/>
  <c r="BE161" i="5"/>
  <c r="BE189" i="5"/>
  <c r="BE201" i="5"/>
  <c r="BE229" i="5"/>
  <c r="BE233" i="5"/>
  <c r="BE257" i="5"/>
  <c r="BE261" i="5"/>
  <c r="BE289" i="5"/>
  <c r="BE305" i="5"/>
  <c r="BE325" i="5"/>
  <c r="BE329" i="5"/>
  <c r="BE353" i="5"/>
  <c r="BE373" i="5"/>
  <c r="BE392" i="5"/>
  <c r="BE448" i="5"/>
  <c r="BE469" i="5"/>
  <c r="J93" i="5"/>
  <c r="J116" i="5"/>
  <c r="BE129" i="5"/>
  <c r="BE133" i="5"/>
  <c r="BE153" i="5"/>
  <c r="BE157" i="5"/>
  <c r="BE169" i="5"/>
  <c r="BE173" i="5"/>
  <c r="BE213" i="5"/>
  <c r="BE217" i="5"/>
  <c r="BE253" i="5"/>
  <c r="BE265" i="5"/>
  <c r="BE301" i="5"/>
  <c r="BE313" i="5"/>
  <c r="BE317" i="5"/>
  <c r="BE321" i="5"/>
  <c r="BE333" i="5"/>
  <c r="BE337" i="5"/>
  <c r="BE349" i="5"/>
  <c r="BE369" i="5"/>
  <c r="BE385" i="5"/>
  <c r="BE455" i="5"/>
  <c r="E85" i="5"/>
  <c r="BE177" i="5"/>
  <c r="BE193" i="5"/>
  <c r="BE197" i="5"/>
  <c r="BE209" i="5"/>
  <c r="BE237" i="5"/>
  <c r="BE241" i="5"/>
  <c r="BE249" i="5"/>
  <c r="BE309" i="5"/>
  <c r="BE341" i="5"/>
  <c r="BE345" i="5"/>
  <c r="BE361" i="5"/>
  <c r="BE381" i="5"/>
  <c r="BE426" i="5"/>
  <c r="BE439" i="5"/>
  <c r="BE480" i="5"/>
  <c r="BK122" i="4"/>
  <c r="J122" i="4"/>
  <c r="J98" i="4" s="1"/>
  <c r="BE137" i="5"/>
  <c r="BE141" i="5"/>
  <c r="BE145" i="5"/>
  <c r="BE165" i="5"/>
  <c r="BE181" i="5"/>
  <c r="BE185" i="5"/>
  <c r="BE205" i="5"/>
  <c r="BE221" i="5"/>
  <c r="BE225" i="5"/>
  <c r="BE245" i="5"/>
  <c r="BE269" i="5"/>
  <c r="BE273" i="5"/>
  <c r="BE277" i="5"/>
  <c r="BE281" i="5"/>
  <c r="BE285" i="5"/>
  <c r="BE293" i="5"/>
  <c r="BE297" i="5"/>
  <c r="BE357" i="5"/>
  <c r="BE365" i="5"/>
  <c r="BE377" i="5"/>
  <c r="BE396" i="5"/>
  <c r="BE414" i="5"/>
  <c r="BE479" i="5"/>
  <c r="BE129" i="4"/>
  <c r="BE133" i="4"/>
  <c r="BE181" i="4"/>
  <c r="BE189" i="4"/>
  <c r="BE205" i="4"/>
  <c r="BE209" i="4"/>
  <c r="BE213" i="4"/>
  <c r="BE269" i="4"/>
  <c r="BE297" i="4"/>
  <c r="BE305" i="4"/>
  <c r="BE313" i="4"/>
  <c r="BE329" i="4"/>
  <c r="BE333" i="4"/>
  <c r="BE357" i="4"/>
  <c r="BE361" i="4"/>
  <c r="BE377" i="4"/>
  <c r="BE381" i="4"/>
  <c r="BE389" i="4"/>
  <c r="BE393" i="4"/>
  <c r="BE413" i="4"/>
  <c r="BE465" i="4"/>
  <c r="BE473" i="4"/>
  <c r="BE509" i="4"/>
  <c r="BE521" i="4"/>
  <c r="BE525" i="4"/>
  <c r="BE541" i="4"/>
  <c r="BE553" i="4"/>
  <c r="BE561" i="4"/>
  <c r="BE585" i="4"/>
  <c r="BE597" i="4"/>
  <c r="BE617" i="4"/>
  <c r="BE633" i="4"/>
  <c r="BE645" i="4"/>
  <c r="BE653" i="4"/>
  <c r="BE669" i="4"/>
  <c r="BE697" i="4"/>
  <c r="BE721" i="4"/>
  <c r="BE737" i="4"/>
  <c r="BE750" i="4"/>
  <c r="BE766" i="4"/>
  <c r="BE774" i="4"/>
  <c r="BE790" i="4"/>
  <c r="BE806" i="4"/>
  <c r="BE814" i="4"/>
  <c r="BE818" i="4"/>
  <c r="BE822" i="4"/>
  <c r="BE826" i="4"/>
  <c r="BE870" i="4"/>
  <c r="BE894" i="4"/>
  <c r="BE926" i="4"/>
  <c r="BE954" i="4"/>
  <c r="BE978" i="4"/>
  <c r="BE990" i="4"/>
  <c r="BE998" i="4"/>
  <c r="BE1006" i="4"/>
  <c r="BE1018" i="4"/>
  <c r="BE1022" i="4"/>
  <c r="BE1026" i="4"/>
  <c r="E85" i="4"/>
  <c r="J93" i="4"/>
  <c r="F119" i="4"/>
  <c r="BE137" i="4"/>
  <c r="BE145" i="4"/>
  <c r="BE153" i="4"/>
  <c r="BE157" i="4"/>
  <c r="BE185" i="4"/>
  <c r="BE201" i="4"/>
  <c r="BE225" i="4"/>
  <c r="BE245" i="4"/>
  <c r="BE253" i="4"/>
  <c r="BE265" i="4"/>
  <c r="BE277" i="4"/>
  <c r="BE285" i="4"/>
  <c r="BE317" i="4"/>
  <c r="BE325" i="4"/>
  <c r="BE341" i="4"/>
  <c r="BE365" i="4"/>
  <c r="BE385" i="4"/>
  <c r="BE405" i="4"/>
  <c r="BE429" i="4"/>
  <c r="BE433" i="4"/>
  <c r="BE437" i="4"/>
  <c r="BE441" i="4"/>
  <c r="BE457" i="4"/>
  <c r="BE477" i="4"/>
  <c r="BE481" i="4"/>
  <c r="BE489" i="4"/>
  <c r="BE493" i="4"/>
  <c r="BE505" i="4"/>
  <c r="BE589" i="4"/>
  <c r="BE605" i="4"/>
  <c r="BE609" i="4"/>
  <c r="BE657" i="4"/>
  <c r="BE665" i="4"/>
  <c r="BE681" i="4"/>
  <c r="BE693" i="4"/>
  <c r="BE725" i="4"/>
  <c r="BE729" i="4"/>
  <c r="BE742" i="4"/>
  <c r="BE810" i="4"/>
  <c r="BE834" i="4"/>
  <c r="BE866" i="4"/>
  <c r="BE882" i="4"/>
  <c r="BE890" i="4"/>
  <c r="BE914" i="4"/>
  <c r="BE918" i="4"/>
  <c r="BE934" i="4"/>
  <c r="BE942" i="4"/>
  <c r="BE958" i="4"/>
  <c r="BE966" i="4"/>
  <c r="BE970" i="4"/>
  <c r="BE982" i="4"/>
  <c r="BE986" i="4"/>
  <c r="BE1002" i="4"/>
  <c r="BE1010" i="4"/>
  <c r="BE1030" i="4"/>
  <c r="J116" i="4"/>
  <c r="BE125" i="4"/>
  <c r="BE141" i="4"/>
  <c r="BE149" i="4"/>
  <c r="BE161" i="4"/>
  <c r="BE165" i="4"/>
  <c r="BE233" i="4"/>
  <c r="BE237" i="4"/>
  <c r="BE241" i="4"/>
  <c r="BE257" i="4"/>
  <c r="BE261" i="4"/>
  <c r="BE273" i="4"/>
  <c r="BE281" i="4"/>
  <c r="BE293" i="4"/>
  <c r="BE337" i="4"/>
  <c r="BE369" i="4"/>
  <c r="BE373" i="4"/>
  <c r="BE417" i="4"/>
  <c r="BE421" i="4"/>
  <c r="BE425" i="4"/>
  <c r="BE445" i="4"/>
  <c r="BE449" i="4"/>
  <c r="BE453" i="4"/>
  <c r="BE485" i="4"/>
  <c r="BE501" i="4"/>
  <c r="BE517" i="4"/>
  <c r="BE529" i="4"/>
  <c r="BE533" i="4"/>
  <c r="BE537" i="4"/>
  <c r="BE557" i="4"/>
  <c r="BE565" i="4"/>
  <c r="BE573" i="4"/>
  <c r="BE581" i="4"/>
  <c r="BE593" i="4"/>
  <c r="BE601" i="4"/>
  <c r="BE613" i="4"/>
  <c r="BE621" i="4"/>
  <c r="BE625" i="4"/>
  <c r="BE649" i="4"/>
  <c r="BE673" i="4"/>
  <c r="BE677" i="4"/>
  <c r="BE709" i="4"/>
  <c r="BE717" i="4"/>
  <c r="BE733" i="4"/>
  <c r="BE746" i="4"/>
  <c r="BE754" i="4"/>
  <c r="BE758" i="4"/>
  <c r="BE770" i="4"/>
  <c r="BE782" i="4"/>
  <c r="BE786" i="4"/>
  <c r="BE794" i="4"/>
  <c r="BE798" i="4"/>
  <c r="BE802" i="4"/>
  <c r="BE838" i="4"/>
  <c r="BE842" i="4"/>
  <c r="BE846" i="4"/>
  <c r="BE850" i="4"/>
  <c r="BE858" i="4"/>
  <c r="BE862" i="4"/>
  <c r="BE874" i="4"/>
  <c r="BE878" i="4"/>
  <c r="BE898" i="4"/>
  <c r="BE902" i="4"/>
  <c r="BE910" i="4"/>
  <c r="BE922" i="4"/>
  <c r="BE950" i="4"/>
  <c r="BE974" i="4"/>
  <c r="BE1054" i="4"/>
  <c r="BK154" i="3"/>
  <c r="J154" i="3" s="1"/>
  <c r="J99" i="3"/>
  <c r="BE169" i="4"/>
  <c r="BE173" i="4"/>
  <c r="BE177" i="4"/>
  <c r="BE193" i="4"/>
  <c r="BE197" i="4"/>
  <c r="BE217" i="4"/>
  <c r="BE221" i="4"/>
  <c r="BE229" i="4"/>
  <c r="BE249" i="4"/>
  <c r="BE289" i="4"/>
  <c r="BE301" i="4"/>
  <c r="BE309" i="4"/>
  <c r="BE321" i="4"/>
  <c r="BE345" i="4"/>
  <c r="BE349" i="4"/>
  <c r="BE353" i="4"/>
  <c r="BE397" i="4"/>
  <c r="BE401" i="4"/>
  <c r="BE409" i="4"/>
  <c r="BE461" i="4"/>
  <c r="BE469" i="4"/>
  <c r="BE497" i="4"/>
  <c r="BE513" i="4"/>
  <c r="BE545" i="4"/>
  <c r="BE549" i="4"/>
  <c r="BE569" i="4"/>
  <c r="BE577" i="4"/>
  <c r="BE629" i="4"/>
  <c r="BE637" i="4"/>
  <c r="BE641" i="4"/>
  <c r="BE661" i="4"/>
  <c r="BE685" i="4"/>
  <c r="BE689" i="4"/>
  <c r="BE701" i="4"/>
  <c r="BE705" i="4"/>
  <c r="BE713" i="4"/>
  <c r="BE762" i="4"/>
  <c r="BE778" i="4"/>
  <c r="BE830" i="4"/>
  <c r="BE854" i="4"/>
  <c r="BE886" i="4"/>
  <c r="BE906" i="4"/>
  <c r="BE930" i="4"/>
  <c r="BE938" i="4"/>
  <c r="BE946" i="4"/>
  <c r="BE962" i="4"/>
  <c r="BE994" i="4"/>
  <c r="BE1014" i="4"/>
  <c r="BE1034" i="4"/>
  <c r="BE1038" i="4"/>
  <c r="BE1042" i="4"/>
  <c r="BE1046" i="4"/>
  <c r="BE1050" i="4"/>
  <c r="BE1058" i="4"/>
  <c r="BE1062" i="4"/>
  <c r="BE1066" i="4"/>
  <c r="BE1070" i="4"/>
  <c r="BE1074" i="4"/>
  <c r="BE1078" i="4"/>
  <c r="BE1079" i="4"/>
  <c r="BE1080" i="4"/>
  <c r="J91" i="3"/>
  <c r="J149" i="3"/>
  <c r="BE157" i="3"/>
  <c r="BE158" i="3"/>
  <c r="BE161" i="3"/>
  <c r="BE162" i="3"/>
  <c r="BE174" i="3"/>
  <c r="BE193" i="3"/>
  <c r="BE220" i="3"/>
  <c r="BE243" i="3"/>
  <c r="BE256" i="3"/>
  <c r="BE264" i="3"/>
  <c r="BE291" i="3"/>
  <c r="BE301" i="3"/>
  <c r="BE305" i="3"/>
  <c r="BE319" i="3"/>
  <c r="BE347" i="3"/>
  <c r="BE350" i="3"/>
  <c r="BE351" i="3"/>
  <c r="BE388" i="3"/>
  <c r="BE393" i="3"/>
  <c r="BE398" i="3"/>
  <c r="BE415" i="3"/>
  <c r="BE554" i="3"/>
  <c r="BE562" i="3"/>
  <c r="BE662" i="3"/>
  <c r="BE672" i="3"/>
  <c r="BE707" i="3"/>
  <c r="BE746" i="3"/>
  <c r="BE758" i="3"/>
  <c r="BE772" i="3"/>
  <c r="BE778" i="3"/>
  <c r="BE796" i="3"/>
  <c r="BE807" i="3"/>
  <c r="BE808" i="3"/>
  <c r="BE810" i="3"/>
  <c r="BE815" i="3"/>
  <c r="BE825" i="3"/>
  <c r="BE842" i="3"/>
  <c r="BE903" i="3"/>
  <c r="BE905" i="3"/>
  <c r="BE949" i="3"/>
  <c r="BE968" i="3"/>
  <c r="BE977" i="3"/>
  <c r="BE980" i="3"/>
  <c r="BE1004" i="3"/>
  <c r="BE1024" i="3"/>
  <c r="BE1070" i="3"/>
  <c r="BE1099" i="3"/>
  <c r="BE1182" i="3"/>
  <c r="BE1197" i="3"/>
  <c r="BE1198" i="3"/>
  <c r="BE1204" i="3"/>
  <c r="BE1219" i="3"/>
  <c r="BE1223" i="3"/>
  <c r="BE1240" i="3"/>
  <c r="BE1241" i="3"/>
  <c r="BE1258" i="3"/>
  <c r="BE1301" i="3"/>
  <c r="BE1303" i="3"/>
  <c r="BE1304" i="3"/>
  <c r="BE1306" i="3"/>
  <c r="BE1308" i="3"/>
  <c r="BE1329" i="3"/>
  <c r="BE1344" i="3"/>
  <c r="BE1349" i="3"/>
  <c r="BE1350" i="3"/>
  <c r="BE1376" i="3"/>
  <c r="BE1439" i="3"/>
  <c r="BE1440" i="3"/>
  <c r="BE1472" i="3"/>
  <c r="BE1488" i="3"/>
  <c r="BE1506" i="3"/>
  <c r="BE1545" i="3"/>
  <c r="BE1565" i="3"/>
  <c r="BE1579" i="3"/>
  <c r="BE1610" i="3"/>
  <c r="BE1633" i="3"/>
  <c r="BE1639" i="3"/>
  <c r="BE1658" i="3"/>
  <c r="BE1719" i="3"/>
  <c r="BE1735" i="3"/>
  <c r="BE1743" i="3"/>
  <c r="BE1810" i="3"/>
  <c r="BE1816" i="3"/>
  <c r="BE1827" i="3"/>
  <c r="BE1828" i="3"/>
  <c r="BE1830" i="3"/>
  <c r="BE1862" i="3"/>
  <c r="BE1875" i="3"/>
  <c r="BE1879" i="3"/>
  <c r="BE1880" i="3"/>
  <c r="BE1882" i="3"/>
  <c r="BE1883" i="3"/>
  <c r="BE1884" i="3"/>
  <c r="BE1886" i="3"/>
  <c r="BE1900" i="3"/>
  <c r="BE1906" i="3"/>
  <c r="BE1925" i="3"/>
  <c r="BE1928" i="3"/>
  <c r="BE1933" i="3"/>
  <c r="BE1938" i="3"/>
  <c r="BE1942" i="3"/>
  <c r="BE1956" i="3"/>
  <c r="BE2040" i="3"/>
  <c r="BE2046" i="3"/>
  <c r="BE2062" i="3"/>
  <c r="BE2068" i="3"/>
  <c r="BE2075" i="3"/>
  <c r="BE2088" i="3"/>
  <c r="BE2107" i="3"/>
  <c r="BE2108" i="3"/>
  <c r="BE2114" i="3"/>
  <c r="BE2126" i="3"/>
  <c r="BE2135" i="3"/>
  <c r="BE2140" i="3"/>
  <c r="BE2152" i="3"/>
  <c r="BE2164" i="3"/>
  <c r="BE2177" i="3"/>
  <c r="BE2183" i="3"/>
  <c r="BE2184" i="3"/>
  <c r="BE2189" i="3"/>
  <c r="J150" i="2"/>
  <c r="J100" i="2"/>
  <c r="E85" i="3"/>
  <c r="F94" i="3"/>
  <c r="BE176" i="3"/>
  <c r="BE177" i="3"/>
  <c r="BE181" i="3"/>
  <c r="BE190" i="3"/>
  <c r="BE199" i="3"/>
  <c r="BE216" i="3"/>
  <c r="BE229" i="3"/>
  <c r="BE231" i="3"/>
  <c r="BE257" i="3"/>
  <c r="BE266" i="3"/>
  <c r="BE332" i="3"/>
  <c r="BE339" i="3"/>
  <c r="BE341" i="3"/>
  <c r="BE346" i="3"/>
  <c r="BE364" i="3"/>
  <c r="BE373" i="3"/>
  <c r="BE375" i="3"/>
  <c r="BE376" i="3"/>
  <c r="BE377" i="3"/>
  <c r="BE403" i="3"/>
  <c r="BE420" i="3"/>
  <c r="BE441" i="3"/>
  <c r="BE486" i="3"/>
  <c r="BE494" i="3"/>
  <c r="BE536" i="3"/>
  <c r="BE599" i="3"/>
  <c r="BE615" i="3"/>
  <c r="BE634" i="3"/>
  <c r="BE685" i="3"/>
  <c r="BE713" i="3"/>
  <c r="BE725" i="3"/>
  <c r="BE769" i="3"/>
  <c r="BE834" i="3"/>
  <c r="BE864" i="3"/>
  <c r="BE865" i="3"/>
  <c r="BE870" i="3"/>
  <c r="BE895" i="3"/>
  <c r="BE907" i="3"/>
  <c r="BE924" i="3"/>
  <c r="BE1015" i="3"/>
  <c r="BE1019" i="3"/>
  <c r="BE1162" i="3"/>
  <c r="BE1170" i="3"/>
  <c r="BE1185" i="3"/>
  <c r="BE1201" i="3"/>
  <c r="BE1228" i="3"/>
  <c r="BE1234" i="3"/>
  <c r="BE1237" i="3"/>
  <c r="BE1255" i="3"/>
  <c r="BE1261" i="3"/>
  <c r="BE1268" i="3"/>
  <c r="BE1292" i="3"/>
  <c r="BE1293" i="3"/>
  <c r="BE1296" i="3"/>
  <c r="BE1331" i="3"/>
  <c r="BE1332" i="3"/>
  <c r="BE1339" i="3"/>
  <c r="BE1340" i="3"/>
  <c r="BE1343" i="3"/>
  <c r="BE1345" i="3"/>
  <c r="BE1382" i="3"/>
  <c r="BE1383" i="3"/>
  <c r="BE1407" i="3"/>
  <c r="BE1425" i="3"/>
  <c r="BE1445" i="3"/>
  <c r="BE1453" i="3"/>
  <c r="BE1481" i="3"/>
  <c r="BE1521" i="3"/>
  <c r="BE1553" i="3"/>
  <c r="BE1566" i="3"/>
  <c r="BE1582" i="3"/>
  <c r="BE1590" i="3"/>
  <c r="BE1601" i="3"/>
  <c r="BE1613" i="3"/>
  <c r="BE1646" i="3"/>
  <c r="BE1714" i="3"/>
  <c r="BE1727" i="3"/>
  <c r="BE1750" i="3"/>
  <c r="BE1769" i="3"/>
  <c r="BE1784" i="3"/>
  <c r="BE1803" i="3"/>
  <c r="BE1804" i="3"/>
  <c r="BE1809" i="3"/>
  <c r="BE1812" i="3"/>
  <c r="BE1814" i="3"/>
  <c r="BE1817" i="3"/>
  <c r="BE1857" i="3"/>
  <c r="BE1874" i="3"/>
  <c r="BE1877" i="3"/>
  <c r="BE1888" i="3"/>
  <c r="BE1889" i="3"/>
  <c r="BE1890" i="3"/>
  <c r="BE1893" i="3"/>
  <c r="BE1907" i="3"/>
  <c r="BE1908" i="3"/>
  <c r="BE1915" i="3"/>
  <c r="BE1920" i="3"/>
  <c r="BE1939" i="3"/>
  <c r="BE1961" i="3"/>
  <c r="BE1971" i="3"/>
  <c r="BE2018" i="3"/>
  <c r="BE2034" i="3"/>
  <c r="BE2039" i="3"/>
  <c r="BE156" i="3"/>
  <c r="BE159" i="3"/>
  <c r="BE175" i="3"/>
  <c r="BE196" i="3"/>
  <c r="BE213" i="3"/>
  <c r="BE237" i="3"/>
  <c r="BE265" i="3"/>
  <c r="BE274" i="3"/>
  <c r="BE315" i="3"/>
  <c r="BE320" i="3"/>
  <c r="BE342" i="3"/>
  <c r="BE372" i="3"/>
  <c r="BE382" i="3"/>
  <c r="BE408" i="3"/>
  <c r="BE426" i="3"/>
  <c r="BE432" i="3"/>
  <c r="BE461" i="3"/>
  <c r="BE502" i="3"/>
  <c r="BE510" i="3"/>
  <c r="BE526" i="3"/>
  <c r="BE588" i="3"/>
  <c r="BE625" i="3"/>
  <c r="BE644" i="3"/>
  <c r="BE684" i="3"/>
  <c r="BE688" i="3"/>
  <c r="BE695" i="3"/>
  <c r="BE700" i="3"/>
  <c r="BE732" i="3"/>
  <c r="BE768" i="3"/>
  <c r="BE773" i="3"/>
  <c r="BE777" i="3"/>
  <c r="BE795" i="3"/>
  <c r="BE799" i="3"/>
  <c r="BE809" i="3"/>
  <c r="BE811" i="3"/>
  <c r="BE818" i="3"/>
  <c r="BE894" i="3"/>
  <c r="BE896" i="3"/>
  <c r="BE904" i="3"/>
  <c r="BE906" i="3"/>
  <c r="BE908" i="3"/>
  <c r="BE909" i="3"/>
  <c r="BE911" i="3"/>
  <c r="BE978" i="3"/>
  <c r="BE979" i="3"/>
  <c r="BE1017" i="3"/>
  <c r="BE1018" i="3"/>
  <c r="BE1028" i="3"/>
  <c r="BE1051" i="3"/>
  <c r="BE1110" i="3"/>
  <c r="BE1141" i="3"/>
  <c r="BE1191" i="3"/>
  <c r="BE1231" i="3"/>
  <c r="BE1269" i="3"/>
  <c r="BE1285" i="3"/>
  <c r="BE1290" i="3"/>
  <c r="BE1300" i="3"/>
  <c r="BE1333" i="3"/>
  <c r="BE1341" i="3"/>
  <c r="BE1347" i="3"/>
  <c r="BE1355" i="3"/>
  <c r="BE1363" i="3"/>
  <c r="BE1389" i="3"/>
  <c r="BE1426" i="3"/>
  <c r="BE1464" i="3"/>
  <c r="BE1473" i="3"/>
  <c r="BE1498" i="3"/>
  <c r="BE1514" i="3"/>
  <c r="BE1558" i="3"/>
  <c r="BE1600" i="3"/>
  <c r="BE1645" i="3"/>
  <c r="BE1653" i="3"/>
  <c r="BE1667" i="3"/>
  <c r="BE1675" i="3"/>
  <c r="BE1681" i="3"/>
  <c r="BE1699" i="3"/>
  <c r="BE1733" i="3"/>
  <c r="BE1736" i="3"/>
  <c r="BE1756" i="3"/>
  <c r="BE1764" i="3"/>
  <c r="BE1815" i="3"/>
  <c r="BE1847" i="3"/>
  <c r="BE1856" i="3"/>
  <c r="BE1866" i="3"/>
  <c r="BE1873" i="3"/>
  <c r="BE1876" i="3"/>
  <c r="BE1881" i="3"/>
  <c r="BE1887" i="3"/>
  <c r="BE1891" i="3"/>
  <c r="BE1898" i="3"/>
  <c r="BE1914" i="3"/>
  <c r="BE1931" i="3"/>
  <c r="BE1932" i="3"/>
  <c r="BE1947" i="3"/>
  <c r="BE1966" i="3"/>
  <c r="BE2052" i="3"/>
  <c r="BE160" i="3"/>
  <c r="BE163" i="3"/>
  <c r="BE171" i="3"/>
  <c r="BE180" i="3"/>
  <c r="BE185" i="3"/>
  <c r="BE225" i="3"/>
  <c r="BE228" i="3"/>
  <c r="BE247" i="3"/>
  <c r="BE248" i="3"/>
  <c r="BE283" i="3"/>
  <c r="BE300" i="3"/>
  <c r="BE312" i="3"/>
  <c r="BE327" i="3"/>
  <c r="BE340" i="3"/>
  <c r="BE357" i="3"/>
  <c r="BE374" i="3"/>
  <c r="BE452" i="3"/>
  <c r="BE470" i="3"/>
  <c r="BE478" i="3"/>
  <c r="BE518" i="3"/>
  <c r="BE544" i="3"/>
  <c r="BE572" i="3"/>
  <c r="BE580" i="3"/>
  <c r="BE607" i="3"/>
  <c r="BE654" i="3"/>
  <c r="BE679" i="3"/>
  <c r="BE757" i="3"/>
  <c r="BE789" i="3"/>
  <c r="BE800" i="3"/>
  <c r="BE803" i="3"/>
  <c r="BE826" i="3"/>
  <c r="BE838" i="3"/>
  <c r="BE869" i="3"/>
  <c r="BE878" i="3"/>
  <c r="BE886" i="3"/>
  <c r="BE956" i="3"/>
  <c r="BE1011" i="3"/>
  <c r="BE1016" i="3"/>
  <c r="BE1029" i="3"/>
  <c r="BE1030" i="3"/>
  <c r="BE1084" i="3"/>
  <c r="BE1177" i="3"/>
  <c r="BE1207" i="3"/>
  <c r="BE1208" i="3"/>
  <c r="BE1250" i="3"/>
  <c r="BE1264" i="3"/>
  <c r="BE1272" i="3"/>
  <c r="BE1302" i="3"/>
  <c r="BE1305" i="3"/>
  <c r="BE1330" i="3"/>
  <c r="BE1334" i="3"/>
  <c r="BE1342" i="3"/>
  <c r="BE1346" i="3"/>
  <c r="BE1348" i="3"/>
  <c r="BE1364" i="3"/>
  <c r="BE1388" i="3"/>
  <c r="BE1417" i="3"/>
  <c r="BE1529" i="3"/>
  <c r="BE1537" i="3"/>
  <c r="BE1651" i="3"/>
  <c r="BE1652" i="3"/>
  <c r="BE1689" i="3"/>
  <c r="BE1707" i="3"/>
  <c r="BE1724" i="3"/>
  <c r="BE1728" i="3"/>
  <c r="BE1734" i="3"/>
  <c r="BE1751" i="3"/>
  <c r="BE1763" i="3"/>
  <c r="BE1798" i="3"/>
  <c r="BE1811" i="3"/>
  <c r="BE1813" i="3"/>
  <c r="BE1818" i="3"/>
  <c r="BE1825" i="3"/>
  <c r="BE1826" i="3"/>
  <c r="BE1863" i="3"/>
  <c r="BE1867" i="3"/>
  <c r="BE1872" i="3"/>
  <c r="BE1878" i="3"/>
  <c r="BE1885" i="3"/>
  <c r="BE1892" i="3"/>
  <c r="BE1899" i="3"/>
  <c r="BE1901" i="3"/>
  <c r="BE1902" i="3"/>
  <c r="BE1903" i="3"/>
  <c r="BE1904" i="3"/>
  <c r="BE1905" i="3"/>
  <c r="BE1943" i="3"/>
  <c r="BE1954" i="3"/>
  <c r="BE1955" i="3"/>
  <c r="BE1987" i="3"/>
  <c r="BE2004" i="3"/>
  <c r="BE2033" i="3"/>
  <c r="BE2058" i="3"/>
  <c r="BE2067" i="3"/>
  <c r="BE2074" i="3"/>
  <c r="BE2076" i="3"/>
  <c r="BE2077" i="3"/>
  <c r="BE2078" i="3"/>
  <c r="BE2083" i="3"/>
  <c r="BE2092" i="3"/>
  <c r="BE2097" i="3"/>
  <c r="BE2098" i="3"/>
  <c r="BE2099" i="3"/>
  <c r="BE2101" i="3"/>
  <c r="J91" i="2"/>
  <c r="J144" i="2"/>
  <c r="BE164" i="2"/>
  <c r="BE172" i="2"/>
  <c r="BE180" i="2"/>
  <c r="BE227" i="2"/>
  <c r="BE259" i="2"/>
  <c r="BE275" i="2"/>
  <c r="BE292" i="2"/>
  <c r="BE300" i="2"/>
  <c r="BE311" i="2"/>
  <c r="BE337" i="2"/>
  <c r="BE345" i="2"/>
  <c r="BE394" i="2"/>
  <c r="BE428" i="2"/>
  <c r="BE434" i="2"/>
  <c r="BE444" i="2"/>
  <c r="BE450" i="2"/>
  <c r="BE451" i="2"/>
  <c r="BE454" i="2"/>
  <c r="BE525" i="2"/>
  <c r="BE530" i="2"/>
  <c r="BE535" i="2"/>
  <c r="BE539" i="2"/>
  <c r="BE559" i="2"/>
  <c r="BE637" i="2"/>
  <c r="BE638" i="2"/>
  <c r="BE651" i="2"/>
  <c r="BE652" i="2"/>
  <c r="BE664" i="2"/>
  <c r="BE718" i="2"/>
  <c r="BE742" i="2"/>
  <c r="BE779" i="2"/>
  <c r="BE872" i="2"/>
  <c r="BE875" i="2"/>
  <c r="BE1000" i="2"/>
  <c r="BE1002" i="2"/>
  <c r="BE1059" i="2"/>
  <c r="BE1098" i="2"/>
  <c r="BE1103" i="2"/>
  <c r="BE1104" i="2"/>
  <c r="BE1120" i="2"/>
  <c r="BE1121" i="2"/>
  <c r="BE1144" i="2"/>
  <c r="BE1155" i="2"/>
  <c r="BE1180" i="2"/>
  <c r="BE1185" i="2"/>
  <c r="BE1195" i="2"/>
  <c r="BE1220" i="2"/>
  <c r="BE1222" i="2"/>
  <c r="BE1229" i="2"/>
  <c r="BE1243" i="2"/>
  <c r="BE1254" i="2"/>
  <c r="BE1328" i="2"/>
  <c r="BE1338" i="2"/>
  <c r="BE1355" i="2"/>
  <c r="BE1360" i="2"/>
  <c r="BE1362" i="2"/>
  <c r="BE1366" i="2"/>
  <c r="BE1411" i="2"/>
  <c r="BE1418" i="2"/>
  <c r="BE1425" i="2"/>
  <c r="BE1439" i="2"/>
  <c r="BE1554" i="2"/>
  <c r="BE1571" i="2"/>
  <c r="BE1575" i="2"/>
  <c r="BE1580" i="2"/>
  <c r="BE1591" i="2"/>
  <c r="BE1592" i="2"/>
  <c r="BE1598" i="2"/>
  <c r="BE1600" i="2"/>
  <c r="BE1606" i="2"/>
  <c r="BE1611" i="2"/>
  <c r="F94" i="2"/>
  <c r="BE167" i="2"/>
  <c r="BE194" i="2"/>
  <c r="BE219" i="2"/>
  <c r="BE433" i="2"/>
  <c r="BE461" i="2"/>
  <c r="BE463" i="2"/>
  <c r="BE483" i="2"/>
  <c r="BE509" i="2"/>
  <c r="BE524" i="2"/>
  <c r="BE547" i="2"/>
  <c r="BE558" i="2"/>
  <c r="BE570" i="2"/>
  <c r="BE584" i="2"/>
  <c r="BE623" i="2"/>
  <c r="BE627" i="2"/>
  <c r="BE650" i="2"/>
  <c r="BE653" i="2"/>
  <c r="BE663" i="2"/>
  <c r="BE708" i="2"/>
  <c r="BE754" i="2"/>
  <c r="BE755" i="2"/>
  <c r="BE757" i="2"/>
  <c r="BE761" i="2"/>
  <c r="BE825" i="2"/>
  <c r="BE866" i="2"/>
  <c r="BE867" i="2"/>
  <c r="BE975" i="2"/>
  <c r="BE1050" i="2"/>
  <c r="BE1060" i="2"/>
  <c r="BE1069" i="2"/>
  <c r="BE1118" i="2"/>
  <c r="BE1205" i="2"/>
  <c r="BE1250" i="2"/>
  <c r="BE1264" i="2"/>
  <c r="BE1304" i="2"/>
  <c r="BE1342" i="2"/>
  <c r="BE1379" i="2"/>
  <c r="BE1395" i="2"/>
  <c r="BE1397" i="2"/>
  <c r="BE1401" i="2"/>
  <c r="BE1407" i="2"/>
  <c r="BE1427" i="2"/>
  <c r="BE1433" i="2"/>
  <c r="BE1436" i="2"/>
  <c r="BE1455" i="2"/>
  <c r="BE1461" i="2"/>
  <c r="BE1590" i="2"/>
  <c r="BE1593" i="2"/>
  <c r="BE1595" i="2"/>
  <c r="BE1605" i="2"/>
  <c r="E136" i="2"/>
  <c r="BE151" i="2"/>
  <c r="BE152" i="2"/>
  <c r="BE153" i="2"/>
  <c r="BE155" i="2"/>
  <c r="BE156" i="2"/>
  <c r="BE163" i="2"/>
  <c r="BE168" i="2"/>
  <c r="BE169" i="2"/>
  <c r="BE183" i="2"/>
  <c r="BE235" i="2"/>
  <c r="BE243" i="2"/>
  <c r="BE284" i="2"/>
  <c r="BE321" i="2"/>
  <c r="BE353" i="2"/>
  <c r="BE361" i="2"/>
  <c r="BE369" i="2"/>
  <c r="BE403" i="2"/>
  <c r="BE438" i="2"/>
  <c r="BE439" i="2"/>
  <c r="BE457" i="2"/>
  <c r="BE460" i="2"/>
  <c r="BE462" i="2"/>
  <c r="BE641" i="2"/>
  <c r="BE657" i="2"/>
  <c r="BE658" i="2"/>
  <c r="BE683" i="2"/>
  <c r="BE731" i="2"/>
  <c r="BE747" i="2"/>
  <c r="BE860" i="2"/>
  <c r="BE871" i="2"/>
  <c r="BE876" i="2"/>
  <c r="BE906" i="2"/>
  <c r="BE954" i="2"/>
  <c r="BE955" i="2"/>
  <c r="BE970" i="2"/>
  <c r="BE995" i="2"/>
  <c r="BE996" i="2"/>
  <c r="BE1001" i="2"/>
  <c r="BE1019" i="2"/>
  <c r="BE1020" i="2"/>
  <c r="BE1058" i="2"/>
  <c r="BE1119" i="2"/>
  <c r="BE1150" i="2"/>
  <c r="BE1152" i="2"/>
  <c r="BE1165" i="2"/>
  <c r="BE1170" i="2"/>
  <c r="BE1210" i="2"/>
  <c r="BE1235" i="2"/>
  <c r="BE1247" i="2"/>
  <c r="BE1257" i="2"/>
  <c r="BE1271" i="2"/>
  <c r="BE1294" i="2"/>
  <c r="BE1345" i="2"/>
  <c r="BE1356" i="2"/>
  <c r="BE1357" i="2"/>
  <c r="BE1370" i="2"/>
  <c r="BE1384" i="2"/>
  <c r="BE1387" i="2"/>
  <c r="BE1452" i="2"/>
  <c r="BE1475" i="2"/>
  <c r="BE1480" i="2"/>
  <c r="BE1481" i="2"/>
  <c r="BE1483" i="2"/>
  <c r="BE1498" i="2"/>
  <c r="BE1504" i="2"/>
  <c r="BE1541" i="2"/>
  <c r="BE1565" i="2"/>
  <c r="BE1584" i="2"/>
  <c r="BE1612" i="2"/>
  <c r="BE1634" i="2"/>
  <c r="BE1655" i="2"/>
  <c r="BE154" i="2"/>
  <c r="BE157" i="2"/>
  <c r="BE177" i="2"/>
  <c r="BE191" i="2"/>
  <c r="BE195" i="2"/>
  <c r="BE197" i="2"/>
  <c r="BE208" i="2"/>
  <c r="BE251" i="2"/>
  <c r="BE267" i="2"/>
  <c r="BE329" i="2"/>
  <c r="BE377" i="2"/>
  <c r="BE385" i="2"/>
  <c r="BE411" i="2"/>
  <c r="BE421" i="2"/>
  <c r="BE423" i="2"/>
  <c r="BE440" i="2"/>
  <c r="BE445" i="2"/>
  <c r="BE446" i="2"/>
  <c r="BE471" i="2"/>
  <c r="BE493" i="2"/>
  <c r="BE598" i="2"/>
  <c r="BE611" i="2"/>
  <c r="BE656" i="2"/>
  <c r="BE659" i="2"/>
  <c r="BE678" i="2"/>
  <c r="BE682" i="2"/>
  <c r="BE751" i="2"/>
  <c r="BE756" i="2"/>
  <c r="BE762" i="2"/>
  <c r="BE792" i="2"/>
  <c r="BE837" i="2"/>
  <c r="BE873" i="2"/>
  <c r="BE874" i="2"/>
  <c r="BE882" i="2"/>
  <c r="BE887" i="2"/>
  <c r="BE896" i="2"/>
  <c r="BE910" i="2"/>
  <c r="BE919" i="2"/>
  <c r="BE922" i="2"/>
  <c r="BE932" i="2"/>
  <c r="BE943" i="2"/>
  <c r="BE963" i="2"/>
  <c r="BE966" i="2"/>
  <c r="BE974" i="2"/>
  <c r="BE986" i="2"/>
  <c r="BE1018" i="2"/>
  <c r="BE1021" i="2"/>
  <c r="BE1034" i="2"/>
  <c r="BE1082" i="2"/>
  <c r="BE1105" i="2"/>
  <c r="BE1122" i="2"/>
  <c r="BE1137" i="2"/>
  <c r="BE1138" i="2"/>
  <c r="BE1288" i="2"/>
  <c r="BE1293" i="2"/>
  <c r="BE1316" i="2"/>
  <c r="BE1343" i="2"/>
  <c r="BE1359" i="2"/>
  <c r="BE1363" i="2"/>
  <c r="BE1365" i="2"/>
  <c r="BE1374" i="2"/>
  <c r="BE1390" i="2"/>
  <c r="BE1440" i="2"/>
  <c r="BE1464" i="2"/>
  <c r="BE1470" i="2"/>
  <c r="BE1491" i="2"/>
  <c r="BE1495" i="2"/>
  <c r="BE1496" i="2"/>
  <c r="BE1510" i="2"/>
  <c r="BE1518" i="2"/>
  <c r="BE1528" i="2"/>
  <c r="BE1538" i="2"/>
  <c r="BE1563" i="2"/>
  <c r="BE1608" i="2"/>
  <c r="BE1620" i="2"/>
  <c r="BE1662" i="2"/>
  <c r="BE1667" i="2"/>
  <c r="BE1673" i="2"/>
  <c r="BE1681" i="2"/>
  <c r="BE1686" i="2"/>
  <c r="BE1687" i="2"/>
  <c r="BE1695" i="2"/>
  <c r="BE1702" i="2"/>
  <c r="BE1708" i="2"/>
  <c r="BE1718" i="2"/>
  <c r="BE1728" i="2"/>
  <c r="AS94" i="1"/>
  <c r="F39" i="2"/>
  <c r="BD96" i="1" s="1"/>
  <c r="F38" i="2"/>
  <c r="BC96" i="1"/>
  <c r="F38" i="3"/>
  <c r="BC97" i="1" s="1"/>
  <c r="F36" i="4"/>
  <c r="BA98" i="1"/>
  <c r="F36" i="5"/>
  <c r="BA99" i="1" s="1"/>
  <c r="F39" i="5"/>
  <c r="BD99" i="1" s="1"/>
  <c r="J36" i="7"/>
  <c r="AW101" i="1" s="1"/>
  <c r="F38" i="8"/>
  <c r="BC102" i="1"/>
  <c r="F36" i="9"/>
  <c r="BA103" i="1" s="1"/>
  <c r="J36" i="10"/>
  <c r="AW104" i="1"/>
  <c r="F39" i="10"/>
  <c r="BD104" i="1" s="1"/>
  <c r="F36" i="11"/>
  <c r="BA105" i="1"/>
  <c r="F38" i="12"/>
  <c r="BC106" i="1" s="1"/>
  <c r="F36" i="13"/>
  <c r="BA107" i="1" s="1"/>
  <c r="F38" i="13"/>
  <c r="BC107" i="1" s="1"/>
  <c r="F39" i="15"/>
  <c r="BD109" i="1"/>
  <c r="F36" i="16"/>
  <c r="BA110" i="1" s="1"/>
  <c r="F38" i="17"/>
  <c r="BC111" i="1"/>
  <c r="F37" i="18"/>
  <c r="BB112" i="1" s="1"/>
  <c r="F39" i="19"/>
  <c r="BD113" i="1"/>
  <c r="J36" i="20"/>
  <c r="AW114" i="1" s="1"/>
  <c r="F36" i="21"/>
  <c r="BA115" i="1" s="1"/>
  <c r="J36" i="22"/>
  <c r="AW116" i="1" s="1"/>
  <c r="J36" i="2"/>
  <c r="AW96" i="1"/>
  <c r="F37" i="3"/>
  <c r="BB97" i="1" s="1"/>
  <c r="J36" i="4"/>
  <c r="AW98" i="1"/>
  <c r="F39" i="4"/>
  <c r="BD98" i="1" s="1"/>
  <c r="F36" i="8"/>
  <c r="BA102" i="1"/>
  <c r="F37" i="9"/>
  <c r="BB103" i="1" s="1"/>
  <c r="F37" i="10"/>
  <c r="BB104" i="1" s="1"/>
  <c r="F37" i="11"/>
  <c r="BB105" i="1" s="1"/>
  <c r="J36" i="11"/>
  <c r="AW105" i="1"/>
  <c r="F36" i="12"/>
  <c r="BA106" i="1" s="1"/>
  <c r="J36" i="13"/>
  <c r="AW107" i="1"/>
  <c r="F39" i="14"/>
  <c r="BD108" i="1" s="1"/>
  <c r="F36" i="14"/>
  <c r="BA108" i="1"/>
  <c r="J36" i="15"/>
  <c r="AW109" i="1" s="1"/>
  <c r="J36" i="16"/>
  <c r="AW110" i="1" s="1"/>
  <c r="J36" i="17"/>
  <c r="AW111" i="1" s="1"/>
  <c r="J36" i="18"/>
  <c r="AW112" i="1"/>
  <c r="F37" i="19"/>
  <c r="BB113" i="1" s="1"/>
  <c r="F38" i="19"/>
  <c r="BC113" i="1"/>
  <c r="F39" i="20"/>
  <c r="BD114" i="1" s="1"/>
  <c r="F38" i="21"/>
  <c r="BC115" i="1"/>
  <c r="F37" i="22"/>
  <c r="BB116" i="1" s="1"/>
  <c r="F36" i="2"/>
  <c r="BA96" i="1" s="1"/>
  <c r="F39" i="3"/>
  <c r="BD97" i="1" s="1"/>
  <c r="F36" i="3"/>
  <c r="BA97" i="1"/>
  <c r="F37" i="4"/>
  <c r="BB98" i="1"/>
  <c r="F37" i="5"/>
  <c r="BB99" i="1"/>
  <c r="J36" i="5"/>
  <c r="AW99" i="1"/>
  <c r="J36" i="6"/>
  <c r="AW100" i="1"/>
  <c r="F36" i="6"/>
  <c r="BA100" i="1"/>
  <c r="F37" i="6"/>
  <c r="BB100" i="1"/>
  <c r="F36" i="7"/>
  <c r="BA101" i="1"/>
  <c r="F38" i="7"/>
  <c r="BC101" i="1"/>
  <c r="F37" i="8"/>
  <c r="BB102" i="1"/>
  <c r="J36" i="8"/>
  <c r="AW102" i="1"/>
  <c r="F38" i="9"/>
  <c r="BC103" i="1"/>
  <c r="F39" i="9"/>
  <c r="BD103" i="1"/>
  <c r="F38" i="11"/>
  <c r="BC105" i="1"/>
  <c r="F39" i="11"/>
  <c r="BD105" i="1"/>
  <c r="F37" i="12"/>
  <c r="BB106" i="1"/>
  <c r="F39" i="13"/>
  <c r="BD107" i="1"/>
  <c r="J36" i="14"/>
  <c r="AW108" i="1"/>
  <c r="F38" i="14"/>
  <c r="BC108" i="1"/>
  <c r="F38" i="15"/>
  <c r="BC109" i="1"/>
  <c r="F36" i="15"/>
  <c r="BA109" i="1"/>
  <c r="F39" i="16"/>
  <c r="BD110" i="1"/>
  <c r="F37" i="17"/>
  <c r="BB111" i="1"/>
  <c r="F38" i="18"/>
  <c r="BC112" i="1"/>
  <c r="F36" i="18"/>
  <c r="BA112" i="1"/>
  <c r="J36" i="19"/>
  <c r="AW113" i="1"/>
  <c r="F38" i="20"/>
  <c r="BC114" i="1"/>
  <c r="F36" i="20"/>
  <c r="BA114" i="1"/>
  <c r="F39" i="21"/>
  <c r="BD115" i="1"/>
  <c r="F37" i="21"/>
  <c r="BB115" i="1"/>
  <c r="F39" i="22"/>
  <c r="BD116" i="1"/>
  <c r="F37" i="2"/>
  <c r="BB96" i="1"/>
  <c r="J36" i="3"/>
  <c r="AW97" i="1"/>
  <c r="F38" i="4"/>
  <c r="BC98" i="1"/>
  <c r="F38" i="5"/>
  <c r="BC99" i="1"/>
  <c r="F38" i="6"/>
  <c r="BC100" i="1"/>
  <c r="F39" i="6"/>
  <c r="BD100" i="1"/>
  <c r="F37" i="7"/>
  <c r="BB101" i="1"/>
  <c r="F39" i="7"/>
  <c r="BD101" i="1"/>
  <c r="F39" i="8"/>
  <c r="BD102" i="1"/>
  <c r="J36" i="9"/>
  <c r="AW103" i="1"/>
  <c r="F36" i="10"/>
  <c r="BA104" i="1"/>
  <c r="F38" i="10"/>
  <c r="BC104" i="1"/>
  <c r="J36" i="12"/>
  <c r="AW106" i="1"/>
  <c r="F39" i="12"/>
  <c r="BD106" i="1"/>
  <c r="F37" i="13"/>
  <c r="BB107" i="1"/>
  <c r="F37" i="14"/>
  <c r="BB108" i="1" s="1"/>
  <c r="F37" i="15"/>
  <c r="BB109" i="1"/>
  <c r="F37" i="16"/>
  <c r="BB110" i="1" s="1"/>
  <c r="F38" i="16"/>
  <c r="BC110" i="1"/>
  <c r="F36" i="17"/>
  <c r="BA111" i="1" s="1"/>
  <c r="F39" i="17"/>
  <c r="BD111" i="1"/>
  <c r="F39" i="18"/>
  <c r="BD112" i="1" s="1"/>
  <c r="F36" i="19"/>
  <c r="BA113" i="1"/>
  <c r="F37" i="20"/>
  <c r="BB114" i="1" s="1"/>
  <c r="J36" i="21"/>
  <c r="AW115" i="1"/>
  <c r="F38" i="22"/>
  <c r="BC116" i="1" s="1"/>
  <c r="F36" i="22"/>
  <c r="BA116" i="1"/>
  <c r="T130" i="10" l="1"/>
  <c r="J177" i="12"/>
  <c r="J101" i="12" s="1"/>
  <c r="BK123" i="12"/>
  <c r="J123" i="12" s="1"/>
  <c r="T212" i="10"/>
  <c r="R130" i="10"/>
  <c r="T128" i="17"/>
  <c r="T127" i="17"/>
  <c r="P126" i="15"/>
  <c r="P125" i="15" s="1"/>
  <c r="AU109" i="1" s="1"/>
  <c r="P133" i="11"/>
  <c r="P212" i="10"/>
  <c r="T154" i="3"/>
  <c r="R126" i="15"/>
  <c r="R125" i="15"/>
  <c r="P127" i="19"/>
  <c r="P126" i="19" s="1"/>
  <c r="AU113" i="1" s="1"/>
  <c r="R2112" i="3"/>
  <c r="P149" i="2"/>
  <c r="P148" i="2" s="1"/>
  <c r="AU96" i="1" s="1"/>
  <c r="R1294" i="3"/>
  <c r="BK149" i="2"/>
  <c r="J149" i="2" s="1"/>
  <c r="J99" i="2" s="1"/>
  <c r="P154" i="3"/>
  <c r="P128" i="13"/>
  <c r="P127" i="13" s="1"/>
  <c r="AU107" i="1" s="1"/>
  <c r="P130" i="10"/>
  <c r="P129" i="10"/>
  <c r="AU104" i="1" s="1"/>
  <c r="R129" i="18"/>
  <c r="R128" i="18"/>
  <c r="P128" i="17"/>
  <c r="P127" i="17" s="1"/>
  <c r="AU111" i="1" s="1"/>
  <c r="P2112" i="3"/>
  <c r="T128" i="13"/>
  <c r="T127" i="13" s="1"/>
  <c r="R154" i="3"/>
  <c r="R153" i="3"/>
  <c r="P124" i="20"/>
  <c r="P123" i="20" s="1"/>
  <c r="AU114" i="1" s="1"/>
  <c r="T129" i="18"/>
  <c r="T128" i="18"/>
  <c r="P283" i="11"/>
  <c r="P1294" i="3"/>
  <c r="P129" i="18"/>
  <c r="P128" i="18"/>
  <c r="AU112" i="1" s="1"/>
  <c r="T283" i="11"/>
  <c r="P217" i="11"/>
  <c r="P124" i="16"/>
  <c r="P123" i="16" s="1"/>
  <c r="AU110" i="1" s="1"/>
  <c r="R149" i="2"/>
  <c r="R148" i="2"/>
  <c r="R128" i="17"/>
  <c r="R127" i="17"/>
  <c r="R124" i="16"/>
  <c r="R123" i="16"/>
  <c r="T126" i="15"/>
  <c r="T125" i="15"/>
  <c r="T149" i="2"/>
  <c r="T148" i="2"/>
  <c r="T127" i="19"/>
  <c r="T126" i="19"/>
  <c r="T132" i="11"/>
  <c r="T129" i="10"/>
  <c r="T1294" i="3"/>
  <c r="P125" i="21"/>
  <c r="P124" i="21"/>
  <c r="AU115" i="1"/>
  <c r="BK128" i="17"/>
  <c r="BK127" i="17"/>
  <c r="J127" i="17"/>
  <c r="R133" i="11"/>
  <c r="R132" i="11" s="1"/>
  <c r="R212" i="10"/>
  <c r="T125" i="14"/>
  <c r="T124" i="14"/>
  <c r="R128" i="13"/>
  <c r="R127" i="13"/>
  <c r="BK123" i="6"/>
  <c r="J123" i="6"/>
  <c r="J99" i="6" s="1"/>
  <c r="BK123" i="7"/>
  <c r="J123" i="7"/>
  <c r="J99" i="7"/>
  <c r="BK126" i="15"/>
  <c r="J126" i="15"/>
  <c r="J99" i="15"/>
  <c r="BK124" i="20"/>
  <c r="J124" i="20" s="1"/>
  <c r="J99" i="20" s="1"/>
  <c r="BK133" i="11"/>
  <c r="J133" i="11"/>
  <c r="J99" i="11" s="1"/>
  <c r="BK1294" i="3"/>
  <c r="J1294" i="3"/>
  <c r="J107" i="3"/>
  <c r="BK2112" i="3"/>
  <c r="J2112" i="3"/>
  <c r="J129" i="3"/>
  <c r="BK123" i="5"/>
  <c r="J123" i="5" s="1"/>
  <c r="J99" i="5" s="1"/>
  <c r="BK130" i="10"/>
  <c r="BK129" i="10" s="1"/>
  <c r="J129" i="10" s="1"/>
  <c r="J98" i="10" s="1"/>
  <c r="J130" i="10"/>
  <c r="J99" i="10" s="1"/>
  <c r="BK283" i="11"/>
  <c r="J283" i="11"/>
  <c r="J108" i="11"/>
  <c r="BK124" i="16"/>
  <c r="J124" i="16"/>
  <c r="J99" i="16"/>
  <c r="BK125" i="21"/>
  <c r="J125" i="21" s="1"/>
  <c r="J99" i="21" s="1"/>
  <c r="BK123" i="8"/>
  <c r="J123" i="8"/>
  <c r="J99" i="8" s="1"/>
  <c r="BK123" i="9"/>
  <c r="J123" i="9"/>
  <c r="J99" i="9"/>
  <c r="BK128" i="13"/>
  <c r="J128" i="13"/>
  <c r="J99" i="13"/>
  <c r="BK1338" i="13"/>
  <c r="J1338" i="13" s="1"/>
  <c r="J104" i="13" s="1"/>
  <c r="BK129" i="18"/>
  <c r="J129" i="18"/>
  <c r="J99" i="18" s="1"/>
  <c r="BK126" i="19"/>
  <c r="J126" i="19"/>
  <c r="J98" i="19"/>
  <c r="BK124" i="14"/>
  <c r="J124" i="14"/>
  <c r="J98" i="14"/>
  <c r="BK153" i="3"/>
  <c r="J153" i="3" s="1"/>
  <c r="J98" i="3" s="1"/>
  <c r="J32" i="22"/>
  <c r="AG116" i="1"/>
  <c r="J35" i="3"/>
  <c r="AV97" i="1" s="1"/>
  <c r="AT97" i="1" s="1"/>
  <c r="J35" i="5"/>
  <c r="AV99" i="1" s="1"/>
  <c r="AT99" i="1" s="1"/>
  <c r="J35" i="6"/>
  <c r="AV100" i="1"/>
  <c r="AT100" i="1" s="1"/>
  <c r="J35" i="8"/>
  <c r="AV102" i="1"/>
  <c r="AT102" i="1"/>
  <c r="J35" i="10"/>
  <c r="AV104" i="1" s="1"/>
  <c r="AT104" i="1" s="1"/>
  <c r="J35" i="13"/>
  <c r="AV107" i="1" s="1"/>
  <c r="AT107" i="1" s="1"/>
  <c r="J35" i="18"/>
  <c r="AV112" i="1"/>
  <c r="AT112" i="1" s="1"/>
  <c r="BA95" i="1"/>
  <c r="AW95" i="1"/>
  <c r="BB95" i="1"/>
  <c r="BB94" i="1" s="1"/>
  <c r="AX94" i="1" s="1"/>
  <c r="F35" i="2"/>
  <c r="AZ96" i="1"/>
  <c r="J35" i="4"/>
  <c r="AV98" i="1" s="1"/>
  <c r="AT98" i="1" s="1"/>
  <c r="F35" i="6"/>
  <c r="AZ100" i="1" s="1"/>
  <c r="J35" i="7"/>
  <c r="AV101" i="1"/>
  <c r="AT101" i="1"/>
  <c r="F35" i="9"/>
  <c r="AZ103" i="1" s="1"/>
  <c r="J35" i="11"/>
  <c r="AV105" i="1"/>
  <c r="AT105" i="1" s="1"/>
  <c r="F35" i="12"/>
  <c r="AZ106" i="1"/>
  <c r="J35" i="14"/>
  <c r="AV108" i="1" s="1"/>
  <c r="AT108" i="1" s="1"/>
  <c r="J35" i="15"/>
  <c r="AV109" i="1"/>
  <c r="AT109" i="1" s="1"/>
  <c r="J35" i="16"/>
  <c r="AV110" i="1"/>
  <c r="AT110" i="1"/>
  <c r="F35" i="17"/>
  <c r="AZ111" i="1" s="1"/>
  <c r="F35" i="19"/>
  <c r="AZ113" i="1"/>
  <c r="J35" i="20"/>
  <c r="AV114" i="1" s="1"/>
  <c r="AT114" i="1" s="1"/>
  <c r="J35" i="21"/>
  <c r="AV115" i="1" s="1"/>
  <c r="AT115" i="1" s="1"/>
  <c r="BD95" i="1"/>
  <c r="BD94" i="1"/>
  <c r="W33" i="1" s="1"/>
  <c r="BC95" i="1"/>
  <c r="BC94" i="1"/>
  <c r="W32" i="1"/>
  <c r="F35" i="3"/>
  <c r="AZ97" i="1" s="1"/>
  <c r="J32" i="4"/>
  <c r="AG98" i="1"/>
  <c r="F35" i="5"/>
  <c r="AZ99" i="1" s="1"/>
  <c r="F35" i="10"/>
  <c r="AZ104" i="1"/>
  <c r="F35" i="13"/>
  <c r="AZ107" i="1" s="1"/>
  <c r="F35" i="18"/>
  <c r="AZ112" i="1"/>
  <c r="J35" i="22"/>
  <c r="AV116" i="1" s="1"/>
  <c r="AT116" i="1" s="1"/>
  <c r="AN116" i="1" s="1"/>
  <c r="J32" i="17"/>
  <c r="AG111" i="1" s="1"/>
  <c r="AN111" i="1" s="1"/>
  <c r="J35" i="2"/>
  <c r="AV96" i="1"/>
  <c r="AT96" i="1"/>
  <c r="F35" i="4"/>
  <c r="AZ98" i="1"/>
  <c r="F35" i="7"/>
  <c r="AZ101" i="1"/>
  <c r="F35" i="8"/>
  <c r="AZ102" i="1"/>
  <c r="J35" i="9"/>
  <c r="AV103" i="1" s="1"/>
  <c r="AT103" i="1" s="1"/>
  <c r="F35" i="11"/>
  <c r="AZ105" i="1"/>
  <c r="J35" i="12"/>
  <c r="AV106" i="1" s="1"/>
  <c r="AT106" i="1" s="1"/>
  <c r="F35" i="14"/>
  <c r="AZ108" i="1" s="1"/>
  <c r="F35" i="15"/>
  <c r="AZ109" i="1"/>
  <c r="F35" i="16"/>
  <c r="AZ110" i="1" s="1"/>
  <c r="J35" i="17"/>
  <c r="AV111" i="1"/>
  <c r="AT111" i="1"/>
  <c r="J35" i="19"/>
  <c r="AV113" i="1"/>
  <c r="AT113" i="1"/>
  <c r="F35" i="20"/>
  <c r="AZ114" i="1"/>
  <c r="F35" i="21"/>
  <c r="AZ115" i="1"/>
  <c r="F35" i="22"/>
  <c r="AZ116" i="1"/>
  <c r="J32" i="12" l="1"/>
  <c r="AG106" i="1" s="1"/>
  <c r="AN106" i="1" s="1"/>
  <c r="J98" i="12"/>
  <c r="P153" i="3"/>
  <c r="AU97" i="1"/>
  <c r="R129" i="10"/>
  <c r="T153" i="3"/>
  <c r="P132" i="11"/>
  <c r="AU105" i="1" s="1"/>
  <c r="J98" i="17"/>
  <c r="BK122" i="6"/>
  <c r="J122" i="6"/>
  <c r="BK122" i="8"/>
  <c r="J122" i="8" s="1"/>
  <c r="J98" i="8" s="1"/>
  <c r="BK123" i="16"/>
  <c r="J123" i="16" s="1"/>
  <c r="J32" i="16" s="1"/>
  <c r="AG110" i="1" s="1"/>
  <c r="BK125" i="15"/>
  <c r="J125" i="15" s="1"/>
  <c r="J32" i="15" s="1"/>
  <c r="AG109" i="1" s="1"/>
  <c r="BK123" i="20"/>
  <c r="J123" i="20" s="1"/>
  <c r="J98" i="20" s="1"/>
  <c r="BK122" i="5"/>
  <c r="J122" i="5"/>
  <c r="J98" i="5" s="1"/>
  <c r="J128" i="17"/>
  <c r="J99" i="17" s="1"/>
  <c r="BK127" i="13"/>
  <c r="J127" i="13" s="1"/>
  <c r="J98" i="13" s="1"/>
  <c r="BK124" i="21"/>
  <c r="J124" i="21"/>
  <c r="BK148" i="2"/>
  <c r="J148" i="2" s="1"/>
  <c r="J98" i="2" s="1"/>
  <c r="BK122" i="7"/>
  <c r="J122" i="7"/>
  <c r="BK132" i="11"/>
  <c r="J132" i="11" s="1"/>
  <c r="J98" i="11" s="1"/>
  <c r="BK122" i="9"/>
  <c r="J122" i="9" s="1"/>
  <c r="J98" i="9" s="1"/>
  <c r="BK128" i="18"/>
  <c r="J128" i="18" s="1"/>
  <c r="J32" i="18" s="1"/>
  <c r="AG112" i="1" s="1"/>
  <c r="J41" i="22"/>
  <c r="J41" i="17"/>
  <c r="J41" i="12"/>
  <c r="AN98" i="1"/>
  <c r="J41" i="4"/>
  <c r="J32" i="6"/>
  <c r="AG100" i="1"/>
  <c r="J32" i="3"/>
  <c r="AG97" i="1" s="1"/>
  <c r="AY95" i="1"/>
  <c r="BA94" i="1"/>
  <c r="W30" i="1" s="1"/>
  <c r="J32" i="21"/>
  <c r="AG115" i="1" s="1"/>
  <c r="J32" i="14"/>
  <c r="AG108" i="1" s="1"/>
  <c r="AN108" i="1" s="1"/>
  <c r="AZ95" i="1"/>
  <c r="AZ94" i="1"/>
  <c r="AV94" i="1" s="1"/>
  <c r="AK29" i="1" s="1"/>
  <c r="J32" i="19"/>
  <c r="AG113" i="1" s="1"/>
  <c r="AN113" i="1" s="1"/>
  <c r="AY94" i="1"/>
  <c r="J32" i="7"/>
  <c r="AG101" i="1" s="1"/>
  <c r="J32" i="10"/>
  <c r="AG104" i="1" s="1"/>
  <c r="W31" i="1"/>
  <c r="AX95" i="1"/>
  <c r="J41" i="15" l="1"/>
  <c r="J41" i="6"/>
  <c r="J41" i="7"/>
  <c r="J41" i="18"/>
  <c r="J41" i="21"/>
  <c r="J41" i="16"/>
  <c r="J98" i="7"/>
  <c r="J98" i="21"/>
  <c r="J98" i="16"/>
  <c r="J98" i="6"/>
  <c r="J98" i="18"/>
  <c r="J98" i="15"/>
  <c r="J41" i="19"/>
  <c r="J41" i="14"/>
  <c r="J41" i="10"/>
  <c r="AN104" i="1"/>
  <c r="J41" i="3"/>
  <c r="AN97" i="1"/>
  <c r="AN100" i="1"/>
  <c r="AN112" i="1"/>
  <c r="AN101" i="1"/>
  <c r="AN109" i="1"/>
  <c r="AN110" i="1"/>
  <c r="AN115" i="1"/>
  <c r="J32" i="2"/>
  <c r="AG96" i="1" s="1"/>
  <c r="AN96" i="1" s="1"/>
  <c r="J32" i="8"/>
  <c r="AG102" i="1"/>
  <c r="J32" i="5"/>
  <c r="AG99" i="1"/>
  <c r="J32" i="20"/>
  <c r="AG114" i="1"/>
  <c r="J32" i="9"/>
  <c r="AG103" i="1"/>
  <c r="W29" i="1"/>
  <c r="AV95" i="1"/>
  <c r="AT95" i="1" s="1"/>
  <c r="J32" i="13"/>
  <c r="AG107" i="1" s="1"/>
  <c r="J32" i="11"/>
  <c r="AG105" i="1" s="1"/>
  <c r="AU95" i="1"/>
  <c r="AU94" i="1" s="1"/>
  <c r="AW94" i="1"/>
  <c r="AK30" i="1" s="1"/>
  <c r="J41" i="13" l="1"/>
  <c r="J41" i="2"/>
  <c r="J41" i="9"/>
  <c r="J41" i="11"/>
  <c r="J41" i="20"/>
  <c r="J41" i="8"/>
  <c r="J41" i="5"/>
  <c r="AN99" i="1"/>
  <c r="AN102" i="1"/>
  <c r="AN107" i="1"/>
  <c r="AN105" i="1"/>
  <c r="AN114" i="1"/>
  <c r="AN103" i="1"/>
  <c r="AG95" i="1"/>
  <c r="AG94" i="1"/>
  <c r="AK26" i="1"/>
  <c r="AK35" i="1" s="1"/>
  <c r="AT94" i="1"/>
  <c r="AN95" i="1" l="1"/>
  <c r="AN94" i="1"/>
</calcChain>
</file>

<file path=xl/sharedStrings.xml><?xml version="1.0" encoding="utf-8"?>
<sst xmlns="http://schemas.openxmlformats.org/spreadsheetml/2006/main" count="101417" uniqueCount="8123">
  <si>
    <t>Export Komplet</t>
  </si>
  <si>
    <t/>
  </si>
  <si>
    <t>2.0</t>
  </si>
  <si>
    <t>False</t>
  </si>
  <si>
    <t>{02307d9c-8236-4b79-b7bf-27758951c793}</t>
  </si>
  <si>
    <t>&gt;&gt;  skryté sloupce  &lt;&lt;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</si>
  <si>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</si>
  <si>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</si>
  <si>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</si>
  <si>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</si>
  <si>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</si>
  <si>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</si>
  <si>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</si>
  <si>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</si>
  <si>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TO-570-DPS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</si>
  <si>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</si>
  <si>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</si>
  <si>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ZU - rekonstrukce objektu Klatovská 51/ Chodské náměstí 1</t>
  </si>
  <si>
    <t>KSO:</t>
  </si>
  <si>
    <t>CC-CZ:</t>
  </si>
  <si>
    <t>Místo:</t>
  </si>
  <si>
    <t>Plzeň</t>
  </si>
  <si>
    <t>Datum:</t>
  </si>
  <si>
    <t>17. 11. 2022</t>
  </si>
  <si>
    <t>Zadavatel:</t>
  </si>
  <si>
    <t>IČ:</t>
  </si>
  <si>
    <t>49777513</t>
  </si>
  <si>
    <t>Západočeská univerzita v Plzni</t>
  </si>
  <si>
    <t>DIČ:</t>
  </si>
  <si>
    <t>CZ49777513</t>
  </si>
  <si>
    <t>Uchazeč:</t>
  </si>
  <si>
    <t>Projektant:</t>
  </si>
  <si>
    <t xml:space="preserve"> </t>
  </si>
  <si>
    <t>True</t>
  </si>
  <si>
    <t>Zpracovatel:</t>
  </si>
  <si>
    <t>29414075</t>
  </si>
  <si>
    <t>BAUING KV, s.r.o.</t>
  </si>
  <si>
    <t>CZ29414075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</si>
  <si>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</si>
  <si>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</si>
  <si>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</si>
  <si>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</si>
  <si>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</si>
  <si>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</si>
  <si>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</si>
  <si>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</si>
  <si>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</si>
  <si>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</si>
  <si>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</si>
  <si>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</si>
  <si>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</si>
  <si>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</si>
  <si>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</si>
  <si>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</si>
  <si>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</si>
  <si>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</si>
  <si>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</si>
  <si>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</si>
  <si>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</si>
  <si>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</si>
  <si>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</si>
  <si>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</si>
  <si>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</si>
  <si>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</si>
  <si>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</si>
  <si>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</si>
  <si>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</si>
  <si>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</si>
  <si>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</si>
  <si>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</si>
  <si>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</si>
  <si>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</si>
  <si>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</si>
  <si>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</si>
  <si>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</si>
  <si>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</si>
  <si>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</si>
  <si>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</si>
  <si>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</si>
  <si>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</si>
  <si>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</si>
  <si>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</si>
  <si>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</si>
  <si>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02</t>
  </si>
  <si>
    <t>Rekonstrukce objektu - Klatovská 51</t>
  </si>
  <si>
    <t>STA</t>
  </si>
  <si>
    <t>1</t>
  </si>
  <si>
    <t>{53738e45-38a6-4cdc-a625-a347819e1e45}</t>
  </si>
  <si>
    <t>2</t>
  </si>
  <si>
    <t>/</t>
  </si>
  <si>
    <t>Objekt1</t>
  </si>
  <si>
    <t>SO D.1.1.ASŘ-Bourací práce</t>
  </si>
  <si>
    <t>Soupis</t>
  </si>
  <si>
    <t>{50c7dc71-3e46-41e5-8d7f-22962901e9ab}</t>
  </si>
  <si>
    <t>Objekt2</t>
  </si>
  <si>
    <t>SO D.1.1.ASŘ-Nový stav</t>
  </si>
  <si>
    <t>{cf0d1e0a-ae39-40e0-ae50-b763e82d6551}</t>
  </si>
  <si>
    <t>Objekt3</t>
  </si>
  <si>
    <t>SO D.1.1.c.01.Výpis dveří</t>
  </si>
  <si>
    <t>{db0aaca3-f7db-4bf0-ab99-29b0c199d629}</t>
  </si>
  <si>
    <t>Objekt4</t>
  </si>
  <si>
    <t>SO D.1.1.c.02.Výpis oken</t>
  </si>
  <si>
    <t>{8001f3bd-6af7-471c-bcea-7f9090bbbb51}</t>
  </si>
  <si>
    <t>Objekt5</t>
  </si>
  <si>
    <t>SO D.1.1.c.04.Výp.truhl.výrobků</t>
  </si>
  <si>
    <t>{79e8ef32-890d-4845-b96c-2069018c8c17}</t>
  </si>
  <si>
    <t>Objekt6</t>
  </si>
  <si>
    <t>SO D.1.1.c.05.Výp.zám.výrobků</t>
  </si>
  <si>
    <t>{9fdc0b09-011c-45e0-9cc6-96134bd02eaa}</t>
  </si>
  <si>
    <t>Objekt7</t>
  </si>
  <si>
    <t>SO D.1.1.c.06.Výp.klem.výrobků</t>
  </si>
  <si>
    <t>{d8323686-12e3-4758-b4f0-92d3b3c5660c}</t>
  </si>
  <si>
    <t>Objekt8</t>
  </si>
  <si>
    <t>SO D.1.1.c.07.Výp.ostat.výrobků</t>
  </si>
  <si>
    <t>{8ced05a5-0207-405d-9096-b26df7ff1b0d}</t>
  </si>
  <si>
    <t>Objekt9</t>
  </si>
  <si>
    <t>SO D.1.4.1.ZTI</t>
  </si>
  <si>
    <t>{6df736f4-3a61-4007-b820-95caa645d33f}</t>
  </si>
  <si>
    <t>Objekt10</t>
  </si>
  <si>
    <t>SO D.1.4.2.Plyn</t>
  </si>
  <si>
    <t>{04a4955a-38be-4b96-a2ed-2178758e244a}</t>
  </si>
  <si>
    <t>Objekt11</t>
  </si>
  <si>
    <t>SO D.1.4.3.Chl.serverovna</t>
  </si>
  <si>
    <t>{cf0a2a8a-d044-44ff-813e-3fba4aa1737d}</t>
  </si>
  <si>
    <t>Objekt12</t>
  </si>
  <si>
    <t>SO D.1.4.3.VZT</t>
  </si>
  <si>
    <t>{c482327d-19e4-4be6-801d-854dcb49c6ab}</t>
  </si>
  <si>
    <t>Objekt13</t>
  </si>
  <si>
    <t>SO D.1.4.3.Stlačený vzduch</t>
  </si>
  <si>
    <t>{6345ac5f-c23a-4243-871f-f4021366f7f2}</t>
  </si>
  <si>
    <t>Objekt15</t>
  </si>
  <si>
    <t>SO D.1.4.4.Vytápění</t>
  </si>
  <si>
    <t>{3c6dcb00-0eb0-4616-8bc7-4aa4dfcad083}</t>
  </si>
  <si>
    <t>Objekt16</t>
  </si>
  <si>
    <t>SO D.1.4.5.Chlazení</t>
  </si>
  <si>
    <t>{16d9a08a-3b0b-47d7-83d5-68b813ba2371}</t>
  </si>
  <si>
    <t>Objekt17</t>
  </si>
  <si>
    <t>SO D.1.4.6.MaR</t>
  </si>
  <si>
    <t>{5cf5d72b-646b-493b-86fe-977fb26ca65c}</t>
  </si>
  <si>
    <t>Objekt18</t>
  </si>
  <si>
    <t>SO D.1.4.7.Silnoproud</t>
  </si>
  <si>
    <t>{09a63d1a-ad4c-443e-9a53-5fbc2cac080b}</t>
  </si>
  <si>
    <t>Objekt19</t>
  </si>
  <si>
    <t>SO D.1.4.8.El.komunikace</t>
  </si>
  <si>
    <t>{2c43eb68-9581-4ffc-bea4-4308bf15c572}</t>
  </si>
  <si>
    <t>Objekt20</t>
  </si>
  <si>
    <t>SO D.1.4.8.EL.komunikace-CH+K</t>
  </si>
  <si>
    <t>{5d7e3332-84a9-4be1-a43d-738356fe9cb9}</t>
  </si>
  <si>
    <t>Objekt21</t>
  </si>
  <si>
    <t>SO D.1.4.8. EL. KOM. - EPS+ERO</t>
  </si>
  <si>
    <t>{26148dcb-d7b2-41c6-af45-7b8812513b67}</t>
  </si>
  <si>
    <t>Objekt22</t>
  </si>
  <si>
    <t>VRN 02_KL</t>
  </si>
  <si>
    <t>{88b10c0f-08a9-49d0-890f-9820203e1b64}</t>
  </si>
  <si>
    <t>KRYCÍ LIST SOUPISU PRACÍ</t>
  </si>
  <si>
    <t>Objekt:</t>
  </si>
  <si>
    <t>02 - Rekonstrukce objektu - Klatovská 51</t>
  </si>
  <si>
    <t>Soupis:</t>
  </si>
  <si>
    <t>Objekt1 - SO D.1.1.ASŘ-Bourací práce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</si>
  <si>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</si>
  <si>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</si>
  <si>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</si>
  <si>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</si>
  <si>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</si>
  <si>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</si>
  <si>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</si>
  <si>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3 - Svislé a kompletní konstrukce</t>
  </si>
  <si>
    <t xml:space="preserve">    4 - Vodorovné konstrukce</t>
  </si>
  <si>
    <t xml:space="preserve">    6 - Úpravy povrchu, podlahy, osazení</t>
  </si>
  <si>
    <t xml:space="preserve">    99 - Přesun hmot</t>
  </si>
  <si>
    <t xml:space="preserve">    PSV - Práce a dodávky PSV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</si>
  <si>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</si>
  <si>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</si>
  <si>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</si>
  <si>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</si>
  <si>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</si>
  <si>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</si>
  <si>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741 - Elektromontážní práce</t>
  </si>
  <si>
    <t xml:space="preserve">    750 - Chlazení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</si>
  <si>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</si>
  <si>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</si>
  <si>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</si>
  <si>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</si>
  <si>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Konstrukce pokrývačské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</si>
  <si>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</si>
  <si>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</si>
  <si>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</si>
  <si>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</si>
  <si>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</si>
  <si>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787 - Zasklívání</t>
  </si>
  <si>
    <t xml:space="preserve">    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</si>
  <si>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</si>
  <si>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</si>
  <si>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</si>
  <si>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</si>
  <si>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</si>
  <si>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</si>
  <si>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</si>
  <si>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</si>
  <si>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</si>
  <si>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</si>
  <si>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</si>
  <si>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</si>
  <si>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</si>
  <si>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</si>
  <si>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</si>
  <si>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</si>
  <si>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</si>
  <si>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</si>
  <si>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</si>
  <si>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115101201 001</t>
  </si>
  <si>
    <t>Čerpání vody na dopravní výšku do 10 m průměrný přítok do 500 l/min</t>
  </si>
  <si>
    <t>hod</t>
  </si>
  <si>
    <t>4</t>
  </si>
  <si>
    <t>115101301 001</t>
  </si>
  <si>
    <t>Pohotovost čerpací soupravy pro dopravní výšku do 10 m přítok do 500 l/min</t>
  </si>
  <si>
    <t>den</t>
  </si>
  <si>
    <t>3</t>
  </si>
  <si>
    <t>119001402 001</t>
  </si>
  <si>
    <t>Dočasné zajištění potrubí ocelového nebo litinového DN do 500 mm</t>
  </si>
  <si>
    <t>m</t>
  </si>
  <si>
    <t>6</t>
  </si>
  <si>
    <t>119001406 001</t>
  </si>
  <si>
    <t>Dočasné zajištění potrubí z PE DN do 500 mm</t>
  </si>
  <si>
    <t>8</t>
  </si>
  <si>
    <t>5</t>
  </si>
  <si>
    <t>119001412 001</t>
  </si>
  <si>
    <t>Dočasné zajištění potrubí betonového, ŽB nebo kameninového DN do 500 mm</t>
  </si>
  <si>
    <t>10</t>
  </si>
  <si>
    <t>119001423 001</t>
  </si>
  <si>
    <t>Dočasné zajištění kabelů a kabelových tratí z více než 6 volně ložených kabelů</t>
  </si>
  <si>
    <t>12</t>
  </si>
  <si>
    <t>7</t>
  </si>
  <si>
    <t>132212212 001</t>
  </si>
  <si>
    <t>Hloubení rýh š do 2000 mm v nesoudržných horninách třídy těžitelnosti I, skupiny 3 ručně</t>
  </si>
  <si>
    <t>m3</t>
  </si>
  <si>
    <t>14</t>
  </si>
  <si>
    <t>VV</t>
  </si>
  <si>
    <t>" Hloubení rýh pro dodatečnou izolaci okolo objektu - ručně - 80 % z celkového objemu " 384,56</t>
  </si>
  <si>
    <t xml:space="preserve"> ((74,52+55,93)+(28,22+44,22)+(28,77+19,77)+(32,19+23,29)*0,8</t>
  </si>
  <si>
    <t>(1,49+0,29)+(18,15+7,7)+(7,6+6,36)+(8,32+4,5)+(22,22+7,91)+(6,25+2,88)+(50,1+30,02))*0,8</t>
  </si>
  <si>
    <t>" V ceně zohledněno svislé přemístění zeminy, naložení výkopku, lepivost a případné urovnání dna. "</t>
  </si>
  <si>
    <t>Součet</t>
  </si>
  <si>
    <t>132312212 001</t>
  </si>
  <si>
    <t>Hloubení rýh š do 2000 mm v nesoudržných horninách třídy těžitelnosti II, skupiny 4 ručně</t>
  </si>
  <si>
    <t>16</t>
  </si>
  <si>
    <t>9</t>
  </si>
  <si>
    <t>139001101 001</t>
  </si>
  <si>
    <t>Příplatek za ztížení vykopávky v blízkosti podzemního vedení</t>
  </si>
  <si>
    <t>18</t>
  </si>
  <si>
    <t>" Příplatek 30 % " (384,56+96,14)*0,30</t>
  </si>
  <si>
    <t>139751101 001</t>
  </si>
  <si>
    <t>Vykopávky v uzavřených prostorech v hornině třídy těžitelnosti I, skupiny 1 až 3 ručně</t>
  </si>
  <si>
    <t>20</t>
  </si>
  <si>
    <t>11</t>
  </si>
  <si>
    <t>162211201 001</t>
  </si>
  <si>
    <t>Vodorovné přemístění do 10 m nošením výkopku z horniny třídy těžitelnosti I, skupiny 1 až 3</t>
  </si>
  <si>
    <t>22</t>
  </si>
  <si>
    <t>162211209 001</t>
  </si>
  <si>
    <t>Příplatek k vodorovnému přemístění nošením ZKD 10 m nošení výkopku z horniny třídy těžitelnosti I, skupiny 1 až 3</t>
  </si>
  <si>
    <t>24</t>
  </si>
  <si>
    <t>" Přesun zeminy z objektu ven - vzdálenost max. 50,0 m. " 401,77*4</t>
  </si>
  <si>
    <t>13</t>
  </si>
  <si>
    <t>162351103 001</t>
  </si>
  <si>
    <t>Vodorovné přemístění do 500 m výkopku/sypaniny z horniny třídy těžitelnosti I, skupiny 1 až 3</t>
  </si>
  <si>
    <t>26</t>
  </si>
  <si>
    <t xml:space="preserve">" Uložení zeminy na mezideponii " </t>
  </si>
  <si>
    <t>" Zemina z prohloubení podlah " 401,77</t>
  </si>
  <si>
    <t>" Zemina z hloubení rýh okolo bojektu pro izolaci " (320,46+80,12)</t>
  </si>
  <si>
    <t>167111101 RTO 001</t>
  </si>
  <si>
    <t>Nakládání výkopku z hornin třídy těžitelnosti I, skupiny 1 až 3 ručně</t>
  </si>
  <si>
    <t>28</t>
  </si>
  <si>
    <t>" Naložení zeminy z hloubení uvnitř objektu. " 401,77</t>
  </si>
  <si>
    <t>171251201 001</t>
  </si>
  <si>
    <t>Uložení sypaniny na skládky nebo meziskládky</t>
  </si>
  <si>
    <t>30</t>
  </si>
  <si>
    <t>" Uložení zeminy z výkopů na meziskládku. " (320,46+80,12)+401,77</t>
  </si>
  <si>
    <t>174151101 001</t>
  </si>
  <si>
    <t>Zásyp jam, šachet rýh nebo kolem objektů sypaninou se zhutněním</t>
  </si>
  <si>
    <t>32</t>
  </si>
  <si>
    <t xml:space="preserve">" Zpětný zásyp vhodnou zeminou po dodatečné hydroizolaci - 50 % zemina " </t>
  </si>
  <si>
    <t xml:space="preserve"> ((74,52+55,93)+(28,22+44,22)+(28,77+19,77)+(32,19+23,29))*0,5</t>
  </si>
  <si>
    <t>((1,49+0,29)+(18,15+7,7)+(7,6+6,36)+(8,32+4,5)+(22,22+7,91)+(6,25+2,88)+(50,1+30,02))*0,5</t>
  </si>
  <si>
    <t xml:space="preserve">" Zpětný zásyp vhodnou zeminou po dodatečné hydroizolaci - 50 % štěrk " </t>
  </si>
  <si>
    <t>((74,52+55,93)+(28,22+44,22)+(28,77+19,77)+(32,19+23,29))*0,5</t>
  </si>
  <si>
    <t>17</t>
  </si>
  <si>
    <t>58343930 583</t>
  </si>
  <si>
    <t>kamenivo drcené hrubé frakce 16-32</t>
  </si>
  <si>
    <t>t</t>
  </si>
  <si>
    <t>34</t>
  </si>
  <si>
    <t>" Zásyp po dodatečné hydroizolaci - štěrk " (240,35)*2,0</t>
  </si>
  <si>
    <t>181999901 SPC 001</t>
  </si>
  <si>
    <t>Náklady spojené s dovozem zeminy z meziskládky pro zpětné použití</t>
  </si>
  <si>
    <t>36</t>
  </si>
  <si>
    <t>19</t>
  </si>
  <si>
    <t>181999902 SPC 001</t>
  </si>
  <si>
    <t>Náklady spojené s odvozem a uložením sypaniny / výkopku / navážky na skládku - do 12 km</t>
  </si>
  <si>
    <t>38</t>
  </si>
  <si>
    <t>Svislé a kompletní konstrukce</t>
  </si>
  <si>
    <t>317999901 SPC 317</t>
  </si>
  <si>
    <t>D+M Ocelový překlad s valcovanými nosníky, 2x I č. 100 dl. 1,0 m - Specifikace dle PD - P01</t>
  </si>
  <si>
    <t>kus</t>
  </si>
  <si>
    <t>40</t>
  </si>
  <si>
    <t>" Ocelové profily včetně maltového lože, spojení nosníků při spodním povrchu "</t>
  </si>
  <si>
    <t>" pásovou ocelí a jejich vzájemného svaření. "</t>
  </si>
  <si>
    <t>" Překlad 1. PP. " 1</t>
  </si>
  <si>
    <t>" Překlad 1. NP. " 2</t>
  </si>
  <si>
    <t>" Překlad 2. NP. " 1</t>
  </si>
  <si>
    <t>" Překlad 3. NP. " 1</t>
  </si>
  <si>
    <t>" V ceně povrchová úprava nosníků zákadním syntetickým nátěrem v min. tloušťce 80 µm "</t>
  </si>
  <si>
    <t>" zřízení bednění, odstranění bednění. "</t>
  </si>
  <si>
    <t xml:space="preserve">" V ceně přesun hmot " </t>
  </si>
  <si>
    <t>317999902 SPC 317</t>
  </si>
  <si>
    <t>D+M Ocelový překlad s valcovanými nosníky, 2x I č. 100 dl. 1,1 m - Specifikace dle PD - P02</t>
  </si>
  <si>
    <t>42</t>
  </si>
  <si>
    <t>" Překlad 1. PP. " 2</t>
  </si>
  <si>
    <t>317999903 SPC 317</t>
  </si>
  <si>
    <t>D+M Ocelový překlad s valcovanými nosníky, 2x I č. 100 dl. 1,3 m - Specifikace dle PD - P04</t>
  </si>
  <si>
    <t>44</t>
  </si>
  <si>
    <t>" Překlad 4. NP. " 2</t>
  </si>
  <si>
    <t>23</t>
  </si>
  <si>
    <t>317999904 SPC 317</t>
  </si>
  <si>
    <t>D+M Ocelový překlad s valcovanými nosníky, 1x I č. 80 dl. 0,8 m - Specifikace dle PD - P05</t>
  </si>
  <si>
    <t>46</t>
  </si>
  <si>
    <t>317999905 SPC 317</t>
  </si>
  <si>
    <t>D+M Ocelový překlad s valcovanými nosníky, 1x I č. 80 dl. 0,65 m - Specifikace dle PD - P06</t>
  </si>
  <si>
    <t>48</t>
  </si>
  <si>
    <t>25</t>
  </si>
  <si>
    <t>317999906 SPC 317</t>
  </si>
  <si>
    <t>D+M Ocelový překlad s valcovanými nosníky, 4x I č. 140, dl. 2,2 m - Specifikace dle PD - P07</t>
  </si>
  <si>
    <t>50</t>
  </si>
  <si>
    <t>317999907 SPC 317</t>
  </si>
  <si>
    <t>D+M Ocelový překlad s valcovanými nosníky, 2x I č. 120, dl. 1,3 m - Specifikace dle PD - P11</t>
  </si>
  <si>
    <t>52</t>
  </si>
  <si>
    <t>" Překlad 1. NP. " 3</t>
  </si>
  <si>
    <t>27</t>
  </si>
  <si>
    <t>317999908 SPC 317</t>
  </si>
  <si>
    <t>D+M Ocelový překlad s valcovanými nosníky, 4x I č. 120, dl. 1,2 m - Specifikace dle PD - P16</t>
  </si>
  <si>
    <t>54</t>
  </si>
  <si>
    <t>317999909 SPC 317</t>
  </si>
  <si>
    <t>D+M Ocelový překlad s valcovanými nosníky, 3x I č. 120, dl. 1,6 m - Specifikace dle PD - P17</t>
  </si>
  <si>
    <t>56</t>
  </si>
  <si>
    <t>29</t>
  </si>
  <si>
    <t>317999910 SPC 317</t>
  </si>
  <si>
    <t>D+M Ocelový překlad s valcovanými nosníky, 2x I č. 120, dl. 1,6 m - Specifikace dle PD - P21</t>
  </si>
  <si>
    <t>58</t>
  </si>
  <si>
    <t>" Překlad 1. NP. " 1</t>
  </si>
  <si>
    <t>317999911 SPC 317</t>
  </si>
  <si>
    <t>D+M Ocelový překlad s valcovanými nosníky, 2x I č. 120, dl. 1,4 m - Specifikace dle PD - P22</t>
  </si>
  <si>
    <t>60</t>
  </si>
  <si>
    <t>31</t>
  </si>
  <si>
    <t>317999912 SPC 317</t>
  </si>
  <si>
    <t>D+M Ocelový překlad s valcovanými nosníky, 2x I č. 180, dl. 2,4 m - Specifikace dle PD - P25</t>
  </si>
  <si>
    <t>62</t>
  </si>
  <si>
    <t>317999913 SPC 317</t>
  </si>
  <si>
    <t>D+M Ocelový překlad s valcovanými nosníky, 4x I č. 140, dl. 2,0 m - Specifikace dle PD - P26</t>
  </si>
  <si>
    <t>64</t>
  </si>
  <si>
    <t>" Překlad 3. NP. " 2</t>
  </si>
  <si>
    <t>33</t>
  </si>
  <si>
    <t>317999914 SPC 317</t>
  </si>
  <si>
    <t>D+M Ocelový překlad s valcovanými nosníky, 4x I č. 120, dl. 1,65 m - Specifikace dle PD - P27</t>
  </si>
  <si>
    <t>66</t>
  </si>
  <si>
    <t>317999915 SPC 317</t>
  </si>
  <si>
    <t>D+M Ocelový překlad s valcovanými nosníky, 2x I č. 140, dl. 2,2 m - Specifikace dle PD - P28</t>
  </si>
  <si>
    <t>68</t>
  </si>
  <si>
    <t>35</t>
  </si>
  <si>
    <t>317999916 SPC 317</t>
  </si>
  <si>
    <t>D+M Ocelový překlad s valcovanými nosníky, 2x I č. 140, dl. 2,0 m - Specifikace dle PD - P29</t>
  </si>
  <si>
    <t>70</t>
  </si>
  <si>
    <t>317999917 SPC 317</t>
  </si>
  <si>
    <t>D+M Ocelový překlad s valcovanými nosníky, 2x I č. 120, dl. 1,2 m - Specifikace dle PD - P30</t>
  </si>
  <si>
    <t>72</t>
  </si>
  <si>
    <t>37</t>
  </si>
  <si>
    <t>317999918 SPC 317</t>
  </si>
  <si>
    <t>D+M Ocelový překlad s valcovanými nosníky, 4x I č. 120, dl. 1,3 m - Specifikace dle PD - P31</t>
  </si>
  <si>
    <t>74</t>
  </si>
  <si>
    <t>317999919 SPC 317</t>
  </si>
  <si>
    <t>D+M Ocelový překlad s valcovanými nosníky, 2x I č. 120, dl. 2,5 m - Specifikace dle PD - P32</t>
  </si>
  <si>
    <t>76</t>
  </si>
  <si>
    <t>39</t>
  </si>
  <si>
    <t>317999920 SPC 317</t>
  </si>
  <si>
    <t>D+M Ocelový překlad s valcovanými nosníky, 4x I č. 120, dl. 1,5 m - Specifikace dle PD - P33</t>
  </si>
  <si>
    <t>78</t>
  </si>
  <si>
    <t>" Překlad 2. NP. " 3</t>
  </si>
  <si>
    <t>317999921 SPC 317</t>
  </si>
  <si>
    <t>D+M Ocelový překlad s valcovanými nosníky, 4x I č. 120, dl. 1,75 m - Specifikace dle PD - P34</t>
  </si>
  <si>
    <t>80</t>
  </si>
  <si>
    <t>41</t>
  </si>
  <si>
    <t>317999922 SPC 317</t>
  </si>
  <si>
    <t>D+M Ocelový překlad s valcovanými nosníky, 4x I č. 200, dl. 3,1 m - Specifikace dle PD - P35</t>
  </si>
  <si>
    <t>82</t>
  </si>
  <si>
    <t>317999923 SPC 317</t>
  </si>
  <si>
    <t>D+M Ocelový překlad s valcovanými nosníky, 2x I č. 200, dl. 3,5 m - Specifikace dle PD - P36</t>
  </si>
  <si>
    <t>84</t>
  </si>
  <si>
    <t>43</t>
  </si>
  <si>
    <t>317999924 SPC 317</t>
  </si>
  <si>
    <t>D+M Ocelový překlad s valcovanými nosníky, 2x L č. 50, dl. 1,1 m - Specifikace dle PD - P37</t>
  </si>
  <si>
    <t>86</t>
  </si>
  <si>
    <t>317999925 SPC 317</t>
  </si>
  <si>
    <t>D+M Ocelový překlad s valcovanými nosníky, 2x L č. 50 dl. 1,2 m - Specifikace dle PD - P38</t>
  </si>
  <si>
    <t>88</t>
  </si>
  <si>
    <t>" Překlad 1.NP. " 1</t>
  </si>
  <si>
    <t>45</t>
  </si>
  <si>
    <t>317999926 SPC 317</t>
  </si>
  <si>
    <t>D+M Ocelový překlad s valcovanými nosníky, 2x L č. 50 dl. 1,3 m - Specifikace dle PD - P39</t>
  </si>
  <si>
    <t>90</t>
  </si>
  <si>
    <t>" Překlad 1. PP. " 9</t>
  </si>
  <si>
    <t>Vodorovné konstrukce</t>
  </si>
  <si>
    <t>417321515 011</t>
  </si>
  <si>
    <t>Ztužující pásy a věnce ze ŽB tř. C 25/30-XC1</t>
  </si>
  <si>
    <t>92</t>
  </si>
  <si>
    <t>Úpravy povrchu, podlahy, osazení</t>
  </si>
  <si>
    <t>47</t>
  </si>
  <si>
    <t>619991011 011</t>
  </si>
  <si>
    <t>Obalení konstrukcí a prvků fólií přilepenou lepící páskou</t>
  </si>
  <si>
    <t>m2</t>
  </si>
  <si>
    <t>94</t>
  </si>
  <si>
    <t>" Ochrana ponechaných oken a dveří před poškozením při bouracích pracích "</t>
  </si>
  <si>
    <t>" Odhadované množství - 500 m2 " 500,00</t>
  </si>
  <si>
    <t>" V ceně také odstranění ochrany. "</t>
  </si>
  <si>
    <t>619996145 011</t>
  </si>
  <si>
    <t>Ochrana konstrukcí nebo samostatných prvků obalením geotextilií</t>
  </si>
  <si>
    <t>96</t>
  </si>
  <si>
    <t>49</t>
  </si>
  <si>
    <t>941111132 003</t>
  </si>
  <si>
    <t>Montáž lešení řadového trubkového lehkého s podlahami zatížení do 200 kg/m2 š do 1,5 m v do 25 m</t>
  </si>
  <si>
    <t>98</t>
  </si>
  <si>
    <t>941111232 003</t>
  </si>
  <si>
    <t>Příplatek k lešení řadovému trubkovému lehkému s podlahami š 1,5 m v 25 m za první a ZKD den použití</t>
  </si>
  <si>
    <t>100</t>
  </si>
  <si>
    <t>" Pronájem lešení - hl. objekt - odhad 6 měsíců " (4269,67)*180</t>
  </si>
  <si>
    <t>" Pronájem lešení - tělocvična + zázemí - odhad 3 měsíce " (786,22)*90</t>
  </si>
  <si>
    <t>51</t>
  </si>
  <si>
    <t>941111832 003</t>
  </si>
  <si>
    <t>Demontáž lešení řadového trubkového lehkého s podlahami zatížení do 200 kg/m2 š do 1,5 m v do 25 m</t>
  </si>
  <si>
    <t>102</t>
  </si>
  <si>
    <t>944511111 003</t>
  </si>
  <si>
    <t>Montáž ochranné sítě z textilie z umělých vláken</t>
  </si>
  <si>
    <t>104</t>
  </si>
  <si>
    <t>53</t>
  </si>
  <si>
    <t>944511211 003</t>
  </si>
  <si>
    <t>Příplatek k ochranné síti za první a ZKD den použití</t>
  </si>
  <si>
    <t>106</t>
  </si>
  <si>
    <t>" Pronájem sítě - hl. objekt - odhad 6 měsíců " (4269,67)*180</t>
  </si>
  <si>
    <t>" Pronájem sítě - tělocvična + zázemí - odhad 3 měsíce " (786,22)*90</t>
  </si>
  <si>
    <t>944511811 003</t>
  </si>
  <si>
    <t>Demontáž ochranné sítě z textilie z umělých vláken</t>
  </si>
  <si>
    <t>108</t>
  </si>
  <si>
    <t>55</t>
  </si>
  <si>
    <t>944711113 003</t>
  </si>
  <si>
    <t>Montáž záchytné stříšky š do 2,5 m</t>
  </si>
  <si>
    <t>110</t>
  </si>
  <si>
    <t>944711213 003</t>
  </si>
  <si>
    <t>Příplatek k záchytné stříšce š do 2,5 m za první a ZKD den použití</t>
  </si>
  <si>
    <t>112</t>
  </si>
  <si>
    <t>" Pronájem stříšky - hl. objekt - odhad 6 měsíců " (1,85+3,1+3,25+1,5+1,5+1,7)*180</t>
  </si>
  <si>
    <t>" Pronájem stříšky - tělocvična + zázemí - odhad 3 měsíce " (1,4+3,85+3,85)*90</t>
  </si>
  <si>
    <t>57</t>
  </si>
  <si>
    <t>944711813 003</t>
  </si>
  <si>
    <t>Demontáž záchytné stříšky š do 2,5 m</t>
  </si>
  <si>
    <t>114</t>
  </si>
  <si>
    <t>946112115 003</t>
  </si>
  <si>
    <t>Montáž pojízdných věží trubkových/dílcových š do 1,6 m dl do 3,2 m v do 5,5 m</t>
  </si>
  <si>
    <t>116</t>
  </si>
  <si>
    <t>" Montáž věžového lešení pro provedení prací v tělocvičně " 1</t>
  </si>
  <si>
    <t>59</t>
  </si>
  <si>
    <t>946112215 003</t>
  </si>
  <si>
    <t>Příplatek k pojízdným věžím š do 1,6 m dl do 3,2 m v do 5,5 m za první a ZKD den použití</t>
  </si>
  <si>
    <t>118</t>
  </si>
  <si>
    <t>" Příplatek za každý den použití - odhad 15 dní " (15)*1,0</t>
  </si>
  <si>
    <t>946112815 003</t>
  </si>
  <si>
    <t>Demontáž pojízdných věží trubkových/dílcových š do 1,6 m dl do 3,2 m v do 5,5 m</t>
  </si>
  <si>
    <t>120</t>
  </si>
  <si>
    <t>" Deontáž věžového lešení pro provedení prací v tělocvičně " 1</t>
  </si>
  <si>
    <t>61</t>
  </si>
  <si>
    <t>949101111 003</t>
  </si>
  <si>
    <t>Lešení pomocné pro objekty pozemních staveb s lešeňovou podlahou v do 1,9 m zatížení do 150 kg/m2</t>
  </si>
  <si>
    <t>122</t>
  </si>
  <si>
    <t>949101112 003</t>
  </si>
  <si>
    <t>Lešení pomocné pro objekty pozemních staveb s lešeňovou podlahou v do 3,5 m zatížení do 150 kg/m2</t>
  </si>
  <si>
    <t>124</t>
  </si>
  <si>
    <t>63</t>
  </si>
  <si>
    <t>952901111 003</t>
  </si>
  <si>
    <t>Vyčištění budov bytové a občanské výstavby při výšce podlaží do 4 m</t>
  </si>
  <si>
    <t>126</t>
  </si>
  <si>
    <t>952901114 003</t>
  </si>
  <si>
    <t>Vyčištění budov bytové a občanské výstavby při výšce podlaží přes 4 m</t>
  </si>
  <si>
    <t>128</t>
  </si>
  <si>
    <t>" Vyčištění místnosti po bouracích pracích "</t>
  </si>
  <si>
    <t>" Čistý úklid 1. NP " 24,8+391,17+62,03+30,96+8,25+42,32+5,83+25,92+2,28+256,47+15,9+16,62+5,85</t>
  </si>
  <si>
    <t>" Čistý úklid 2. NP " 248,13+23,1+6,27+6,27+9,72+8,92+31,22+30,5+30,96+11,09+7,03+5,8+5,4+12,54+1,52</t>
  </si>
  <si>
    <t>" Čistý úklid - 2. NP - půdní prostory nad tělocvičnou " (419,34)</t>
  </si>
  <si>
    <t>" Čistý úklid 3. NP " 152,58+30,35+35,53+22,05+52,15+22,59+30,96+82,95</t>
  </si>
  <si>
    <t>" Čistý úklid 4. NP - půda " 413,01+54,02+245,75+344,2</t>
  </si>
  <si>
    <t>65</t>
  </si>
  <si>
    <t>961055111 013</t>
  </si>
  <si>
    <t>Bourání základů ze ŽB</t>
  </si>
  <si>
    <t>130</t>
  </si>
  <si>
    <t>" Bourání základů stěn stávajícího schodiště venkovního - do m. 032. " 0,2*0,85*(2,35+1,25)</t>
  </si>
  <si>
    <t>" Bourání základů stěn stávajícího schodiště venkovního - do m. 005. " 0,85*3,15*0,25+0,85*1,3*0,4</t>
  </si>
  <si>
    <t>" Bourání základů stěn stávajícího schodiště venkovního - do m. 152a. " 1,0*0,32*1,5</t>
  </si>
  <si>
    <t>" Bourábní základů stěn u bourané rampy a podesty " 0,4*4,75*0,85+0,35*2,25*0,85+0,35*0,55*0,85</t>
  </si>
  <si>
    <t>" Bourábní základů opěrných stěn v okolí bourané rampy a podesty " 25,74*0,8*0,3+4,155*0,8*0,67+1,25*0,45*0,8+11,05*0,35*0,8</t>
  </si>
  <si>
    <t>" Bourání podesty na terénu venkovního schodiště do m 005 " (1,35*1,05)*0,15</t>
  </si>
  <si>
    <t>" Bourání podesty na terénu venkovního schodiště do m 032 " (1,4*1,05)*0,15</t>
  </si>
  <si>
    <t>" Bourání základů u bourané vestavby z důvodů prohloubení "</t>
  </si>
  <si>
    <t>" Bourání základových pásů " ((1,5*3,03)+(0,1*0,85)+(1,475*0,85))*1,77+(0,405*2,465)*1,1+((0,475*2,45*1,77)*2+(0,475*1,5*1,77)*2)</t>
  </si>
  <si>
    <t>" Bourání základové desky výtahové šachty " (2,465*2,45)*0,62</t>
  </si>
  <si>
    <t>962031132 013</t>
  </si>
  <si>
    <t>Bourání příček z cihel pálených na MVC tl do 100 mm</t>
  </si>
  <si>
    <t>132</t>
  </si>
  <si>
    <t>" Bourání příček - vestavba "</t>
  </si>
  <si>
    <t>" Bourání příček z CP - 3. NP " 4,46</t>
  </si>
  <si>
    <t>" Bourání příček - objekt "</t>
  </si>
  <si>
    <t>" Bourání příček z CP - 1. PP " (6,08)+(41,46+1,34)</t>
  </si>
  <si>
    <t>" Bourání příček z CP - 1. NP " (363,14+29,74)</t>
  </si>
  <si>
    <t>" Bourání příček z CP - 2. NP " (327,53)</t>
  </si>
  <si>
    <t>" Bourání příček z CP - 3. NP " (219,2)</t>
  </si>
  <si>
    <t>" Bourání příček z CP - 4. NP " (210,29+34,4)</t>
  </si>
  <si>
    <t>67</t>
  </si>
  <si>
    <t>962031133 013</t>
  </si>
  <si>
    <t>Bourání příček z cihel pálených na MVC tl do 150 mm</t>
  </si>
  <si>
    <t>134</t>
  </si>
  <si>
    <t>" Bourání zdiva venkovního schodiště - m. 107e " 6,053</t>
  </si>
  <si>
    <t>" Bourání zdiva venkovního schodiště do m. 005 " 1,82</t>
  </si>
  <si>
    <t>" Bourání příček z CP - 1. PP " 20,733</t>
  </si>
  <si>
    <t>" Bourání příček z CP - 1. NP " 17,613</t>
  </si>
  <si>
    <t>" Bourání příček z CP - 1. NP - mezipatro " 15,993</t>
  </si>
  <si>
    <t>" Bourání příček z CP - 2. NP " 69,123</t>
  </si>
  <si>
    <t>" Bourání příček z CP - 3. NP " 24,72</t>
  </si>
  <si>
    <t>" Bourání příček z CP - 1. PP " (45,64+6,053)</t>
  </si>
  <si>
    <t>" Bourání příček z CP - 1. NP " (191,913+2,3)</t>
  </si>
  <si>
    <t>" Bourání příček z CP - 2. NP " (252,88+0,547)</t>
  </si>
  <si>
    <t>" Bourání příček z CP - 3. NP " (104,187)</t>
  </si>
  <si>
    <t>" Bourání příček z CP - 4. NP " (111,947)</t>
  </si>
  <si>
    <t>962032241 013</t>
  </si>
  <si>
    <t>Bourání zdiva z cihel pálených nebo vápenopískových na MC přes 1 m3</t>
  </si>
  <si>
    <t>136</t>
  </si>
  <si>
    <t>" Bourání nosného zdiva - vestavba "</t>
  </si>
  <si>
    <t>" Bourání nosného zdiva - 1. PP " 26,601</t>
  </si>
  <si>
    <t>" Bourání nosného zdiva - 1. NP " 27,167</t>
  </si>
  <si>
    <t>" Bourání nosného zdiva - 1. NP - mezipatro " 21,893</t>
  </si>
  <si>
    <t>" Bourání nosného zdiva - 2. NP " 24,197</t>
  </si>
  <si>
    <t>" Bourání nosného zdiva - 3. NP " 27,324</t>
  </si>
  <si>
    <t>" Bourání nosného zdiva - objekt "</t>
  </si>
  <si>
    <t>" Bourání nosného zdiva - 1. PP " 10,154</t>
  </si>
  <si>
    <t>" Bourání nosného zdiva - 1. NP " 16,971</t>
  </si>
  <si>
    <t>" Bourání nosného zdiva - 2. NP " 5,534</t>
  </si>
  <si>
    <t>" Bourání nosného zdiva - 3. NP " 1,261</t>
  </si>
  <si>
    <t>" Bourání nosného zdiva vč. komínového zdiva - 4. NP " 80,539+17,065</t>
  </si>
  <si>
    <t>" Bourání nosného zdiva výtahové šachty nad střešní rovinu - 4. NP " 1,75*2,9</t>
  </si>
  <si>
    <t>69</t>
  </si>
  <si>
    <t>962052211 013</t>
  </si>
  <si>
    <t>Bourání zdiva nadzákladového ze ŽB přes 1 m3</t>
  </si>
  <si>
    <t>138</t>
  </si>
  <si>
    <t>962081131 013</t>
  </si>
  <si>
    <t>Bourání příček ze skleněných tvárnic tl do 100 mm</t>
  </si>
  <si>
    <t>140</t>
  </si>
  <si>
    <t>" Vybourání luxfer - 1. PP " (1,45*2,4)+(1,6*2,4)+(3,0*1,8)+(0,4*2,4)</t>
  </si>
  <si>
    <t>" Vybourání luxfer - 1. NP " (3,7*1,6)*1+(2,0*1,5)*1+(0,6*1,8)*1+(0,6*3)*2+(0,6*2,6)*1</t>
  </si>
  <si>
    <t>" Vybourání luxfer - 3. NP " (1,075*4,0)*2+(1,35*1,75)*1</t>
  </si>
  <si>
    <t>71</t>
  </si>
  <si>
    <t>962081141 013</t>
  </si>
  <si>
    <t>Bourání příček ze skleněných tvárnic tl do 150 mm</t>
  </si>
  <si>
    <t>142</t>
  </si>
  <si>
    <t>" Vybourání luxfer - 1. PP " (1,3*1,1)*(11+5)</t>
  </si>
  <si>
    <t>" Vybourání luxfer - 1. NP " (1,1*1,25)*1</t>
  </si>
  <si>
    <t>" Vybourání luxfer - 2. NP " (2,2*0,6)*1+(1,8*0,6)*1+(1,0*1,0)*1+(1,2*1,2)*1+(2,0*0,8)*1+(1,6*0,6)*1</t>
  </si>
  <si>
    <t>963012510 013</t>
  </si>
  <si>
    <t>Bourání stropů z ŽB desek š do 300 mm tl do 140 mm</t>
  </si>
  <si>
    <t>144</t>
  </si>
  <si>
    <t>" Bourání stropní konstrukce z PZD desek "</t>
  </si>
  <si>
    <t>" Bourání stropu přistřešku venkovního schodiště - podesta m. 107e " (4,21)*0,1</t>
  </si>
  <si>
    <t>73</t>
  </si>
  <si>
    <t>963012520 013</t>
  </si>
  <si>
    <t>Bourání stropů z ŽB desek š přes 300 mm tl přes 140 mm</t>
  </si>
  <si>
    <t>146</t>
  </si>
  <si>
    <t>" Bourání stropní konstrukce z PZD desek / panelů  "</t>
  </si>
  <si>
    <t>" Bourání stropu podesty venkovní rampy + schodiště - podesta do m. 103a " (1,1*2,75*4)*0,15</t>
  </si>
  <si>
    <t>" Bourání podest mezipatrových schodiště v bourané vestavbě " ((1,5*3,1)*4)*0,15</t>
  </si>
  <si>
    <t>" Bourání podest patrových schodiště v bourané vestavbě " ((1,6*3,1)*4)*0,15</t>
  </si>
  <si>
    <t>" Bourání stropu nad 3. NP - střecha -  v bourané vestavbě " (3,05*6,5)*0,15</t>
  </si>
  <si>
    <t>" Bourání stropu výtahové šachty " (2,0*2,0)*0,15</t>
  </si>
  <si>
    <t>963042819 013</t>
  </si>
  <si>
    <t>Bourání schodišťových stupňů betonových zhotovených na místě</t>
  </si>
  <si>
    <t>148</t>
  </si>
  <si>
    <t>" Bourání stupňů venkovních schodišť "</t>
  </si>
  <si>
    <t>" Bourání  betonových stupňů venkovního schodiště do m. 005 " (1,05)*7</t>
  </si>
  <si>
    <t>" Bourání  betonových stupňů venkovního schodiště do m. 005 - ve zdivu " (1,3)*4</t>
  </si>
  <si>
    <t>" Bourání  betonových stupňů venkovního schodiště do m. 152a " (1,5)*3</t>
  </si>
  <si>
    <t>" Bourání  betonových stupňů venkovního schodiště do m. 032 " (1,05)*3</t>
  </si>
  <si>
    <t>" Bourání stupňů vnitřních schodišť "</t>
  </si>
  <si>
    <t>" Bourání  betonového schodiště - stupňů - v m. 013 - 1. PP " 0,5*1+0,9*2</t>
  </si>
  <si>
    <t>" Bourání stupňů bouraného schodiště ve vestavbě " ((1,35)*10)*8</t>
  </si>
  <si>
    <t>" Bourání stupňů betonového schodiště na půdu " (1,1)*14+(1,15)*1+(1,3)*1+(1,55)*1+(1,35)*1+(1,15)*1</t>
  </si>
  <si>
    <t>75</t>
  </si>
  <si>
    <t>963051113 013</t>
  </si>
  <si>
    <t>Bourání ŽB stropů deskových tl přes 80 mm</t>
  </si>
  <si>
    <t>150</t>
  </si>
  <si>
    <t>963053936 013</t>
  </si>
  <si>
    <t>Bourání ŽB schodišťových ramen monolitických samonosných</t>
  </si>
  <si>
    <t>152</t>
  </si>
  <si>
    <t>" Bourání ramen venkovních schodišť "</t>
  </si>
  <si>
    <t>" Bourání ramene venkovního schodiště do m. 005 " 1,05*2,2</t>
  </si>
  <si>
    <t>" Bourání ramene a podvrstvy venkovního schodiště do m. 005 - ve zdivu " 1,3*1,1</t>
  </si>
  <si>
    <t>" Bourání ramene a podesty venkovního schodiště do m. 152a " 1,3*1,5</t>
  </si>
  <si>
    <t>" Bourání ramene a podesty venkovního schodiště do m. 032 " 1,15*1,05</t>
  </si>
  <si>
    <t>" Bourání podesty venkovního schodiště a rampy do m. 103a " 2,4*4,45</t>
  </si>
  <si>
    <t>" Bourání ramen vnitřních schodišť "</t>
  </si>
  <si>
    <t>" Bourání betonové desky pro stupně na schodnicích u bouraného schodiště vestavby " ((3,3)*1,35)*8</t>
  </si>
  <si>
    <t>" Bourání betonové desky (veškerého podkladu) pro stupně na půdu" 7,54</t>
  </si>
  <si>
    <t>77</t>
  </si>
  <si>
    <t>963074901 SPC 013</t>
  </si>
  <si>
    <t>Vybourání ocelového schodiště - schodnic a schodišťových stupňu z ocelových nosníků a prvků, pororoštů - Specifikace dle PD</t>
  </si>
  <si>
    <t>154</t>
  </si>
  <si>
    <t>" Vybourání ocelových prvků ocelového schodiště "</t>
  </si>
  <si>
    <t>" Ocelové schodiště v m. 015a - 1. PP " (1,2*0,6)</t>
  </si>
  <si>
    <t>" Ocelové schodiště venkovní do m. 107e " (3,3*1,0)</t>
  </si>
  <si>
    <t xml:space="preserve"> " V ceně bourání soklu, kotvících a dalších prvků tvořících schodiště "</t>
  </si>
  <si>
    <t>" + demontáž případných povrchových úprav neuvedených jinde."</t>
  </si>
  <si>
    <t xml:space="preserve">"V ceně také odvoz a likvidace suti. " </t>
  </si>
  <si>
    <t>" - Likvidace v souladu se zákonem č. 185/2001 Sb., o odpadech"</t>
  </si>
  <si>
    <t>"a související vyhláškou MŽP ČR č. 294/2005 Sb. "</t>
  </si>
  <si>
    <t>" o podmínkách ukládání odpadů na skládky a jejich využívání na povrchu terénu"</t>
  </si>
  <si>
    <t>"a změně vyhlášky č. 383/2001 Sb., o podrobnostech nakládání s odpady."</t>
  </si>
  <si>
    <t>"Likvidace dle technologie a místa určené zhotovitelem, včetně poplatků za uložení odpadu. "</t>
  </si>
  <si>
    <t>" POZN: Výměra je brána jako půdorysná plocha. Nutno zhohlednit případné šikmé části schodiště v ceně. "</t>
  </si>
  <si>
    <t>963074902 SPC 013</t>
  </si>
  <si>
    <t>Vybourání zastřešení venkovních schodišť - Specifikace dle PD</t>
  </si>
  <si>
    <t>156</t>
  </si>
  <si>
    <t>" Vybourání zastřešení venkovního schodiště do m. 005 " 1,55*4,8</t>
  </si>
  <si>
    <t>" Vybourání zastřešení venkovního schodiště do m. 107b " 3,0*1,7</t>
  </si>
  <si>
    <t>" Vybourání celkového zastřešení schodiště vč. podpůrné konstrukce"</t>
  </si>
  <si>
    <t>"-vnité krytiny, veškeré případné skladby, krokviček "</t>
  </si>
  <si>
    <t>" podpůrných sloupů a dalšího příslušenství vč. veškerých prvků zastřešení. "</t>
  </si>
  <si>
    <t xml:space="preserve"> " V ceně také odvoz a likvidace suti. " </t>
  </si>
  <si>
    <t>" - Likvidace v souladu se zákonem č. 185/2001 Sb., o odpadech "</t>
  </si>
  <si>
    <t>" POZN: Výměra je brána jako půdorysná plocha. Nutno zhohlednit případné šikmé části v ceně. "</t>
  </si>
  <si>
    <t>79</t>
  </si>
  <si>
    <t>963074903 SPC 013</t>
  </si>
  <si>
    <t>Vybourání ocelové konstrukce jako podpory pro podestu / ramena schodiště a rampy - Specifikace dle PD</t>
  </si>
  <si>
    <t>158</t>
  </si>
  <si>
    <t>" Vybourání stávající ocelové konstrukce jako podpory u rampy a schodiště do m. 103a " 10,68</t>
  </si>
  <si>
    <t>" Vybourání celkové podpůrné konstrukce - ocelových nosníků (I a U č. 220)"</t>
  </si>
  <si>
    <t>"ztužení, stojek, a dalších veškerých ocelových prvků tvořících podestu "</t>
  </si>
  <si>
    <t>" a její podpůrnou konstrukci u bouraného schodiště, rampy."</t>
  </si>
  <si>
    <t>o podmínkách ukládání odpadů na skládky a jejich využívání na povrchu terénu"</t>
  </si>
  <si>
    <t>963074904 SPC 013</t>
  </si>
  <si>
    <t>Vybourání schodiště v učebnách - Specifikace dle PD</t>
  </si>
  <si>
    <t>160</t>
  </si>
  <si>
    <t>" Vybourání schodiště v m. 201 - 2. NP " 0,9*1,9</t>
  </si>
  <si>
    <t>" + demontáž případných povrchových úprav neuvedených jinde"</t>
  </si>
  <si>
    <t>" V ceně také odvoz a likvidace suti. "</t>
  </si>
  <si>
    <t>" POZN: Výměra je brána jako půdorysná plocha. Nutno zhohlednit případné další věci v ceně. "</t>
  </si>
  <si>
    <t>81</t>
  </si>
  <si>
    <t>963074969 013</t>
  </si>
  <si>
    <t>Vybourání schodnic z ocelových nosníků plentovaných nebo rabicovaných</t>
  </si>
  <si>
    <t>162</t>
  </si>
  <si>
    <t>" Bourání schodnic bouraného schodiště ve vestavbě " ((3,3)*2)*8</t>
  </si>
  <si>
    <t>" Bourání podestových nosníků bouraného schodiště ve vestavbě " ((3,1)*4)*2</t>
  </si>
  <si>
    <t>964011901 SPC 013</t>
  </si>
  <si>
    <t>Vybourání / odstranění stávajících překladů nade dveřmi / okny při rozšiřování / zvýšení otvorů / bourání celé konstrukce - Specifikace dle PD</t>
  </si>
  <si>
    <t>sada</t>
  </si>
  <si>
    <t>164</t>
  </si>
  <si>
    <t>" Odstranění všech stávajících překladů - cihelných, ŽB, ocelových, monolitických, ... " 1,00</t>
  </si>
  <si>
    <t>" V ceně také vysekání kapsy s uložením, odvoz a likvidace suti"</t>
  </si>
  <si>
    <t>"a veškeré další práce související s provedení odstranění stávajících překladů vč. odstranění veškerých podkladních, úložných a výplňových prvků. "</t>
  </si>
  <si>
    <t>a změně vyhlášky č. 383/2001 Sb., o podrobnostech nakládání s odpady."</t>
  </si>
  <si>
    <t>83</t>
  </si>
  <si>
    <t>964051111 013</t>
  </si>
  <si>
    <t>Bourání ŽB trámů, průvlaků nebo pásů průřezu do 0,10 m2</t>
  </si>
  <si>
    <t>166</t>
  </si>
  <si>
    <t>964052111 013</t>
  </si>
  <si>
    <t>Bourání ŽB trámů, průvlaků nebo pásů průřezu do 0,16 m2</t>
  </si>
  <si>
    <t>168</t>
  </si>
  <si>
    <t>" Odstranění ŽB věnců / průvlaků v bourané části vestavby- plocha 0,5×0,23 m " ((7,95+5,0+1,2)*0,5*0,23)*5</t>
  </si>
  <si>
    <t>85</t>
  </si>
  <si>
    <t>964052901 SPC 013</t>
  </si>
  <si>
    <t>Vybourání / odstranění stávajících ŽB věnců, trámů průvlaků v místech bourané vestavby mimo úroveň stropů - Specifikace dle PD</t>
  </si>
  <si>
    <t>170</t>
  </si>
  <si>
    <t>" Odstranění stávajících ŽB věnců, průvlaků mimo úroveň stropů " 1,00</t>
  </si>
  <si>
    <t>"V ceně odvoz a likvidace suti, a veškeré dalšíá práce související s provedení odstranění stávajících ŽB věnců"</t>
  </si>
  <si>
    <t>964073441 013</t>
  </si>
  <si>
    <t>Vybourání válcovaných nosníků ze zdiva cihelného dl do 8 m hmotnosti 55 kg/m</t>
  </si>
  <si>
    <t>172</t>
  </si>
  <si>
    <t>87</t>
  </si>
  <si>
    <t>964999201 SPC 013</t>
  </si>
  <si>
    <t>Odstranění podkladních vrstev podlah včetně základové desky na požadovanou výškovou úroveň - Specifikace dle PD</t>
  </si>
  <si>
    <t>174</t>
  </si>
  <si>
    <t>964999202 SPC 013</t>
  </si>
  <si>
    <t>Odstranění podkladních vrstev podlah na stávající nosnou konstrukci stropu - Specifikace dle PD</t>
  </si>
  <si>
    <t>176</t>
  </si>
  <si>
    <t>89</t>
  </si>
  <si>
    <t>965031131 013</t>
  </si>
  <si>
    <t>Bourání podlah z cihel kladených na plocho pl přes 1 m2</t>
  </si>
  <si>
    <t>178</t>
  </si>
  <si>
    <t>" Domontáž nášlapné vrstvy z cihel - 1.PP " 33,07+53,9+4,35</t>
  </si>
  <si>
    <t>965042141 013</t>
  </si>
  <si>
    <t>Bourání podkladů pod dlažby nebo mazanin betonových nebo z litého asfaltu tl do 100 mm pl přes 4 m2</t>
  </si>
  <si>
    <t>180</t>
  </si>
  <si>
    <t>91</t>
  </si>
  <si>
    <t>965043341 013</t>
  </si>
  <si>
    <t>Bourání podkladů pod dlažby betonových s potěrem nebo teracem tl do 100 mm pl přes 4 m2</t>
  </si>
  <si>
    <t>182</t>
  </si>
  <si>
    <t>965081223 013</t>
  </si>
  <si>
    <t>Bourání podlah z dlaždic keramických nebo xylolitových tl přes 10 mm plochy přes 1 m2</t>
  </si>
  <si>
    <t>184</t>
  </si>
  <si>
    <t>93</t>
  </si>
  <si>
    <t>965081343 013</t>
  </si>
  <si>
    <t>Bourání podlah z dlaždic betonových, teracových nebo čedičových tl do 40 mm plochy přes 1 m2</t>
  </si>
  <si>
    <t>186</t>
  </si>
  <si>
    <t xml:space="preserve">" Odstranění nášlapné vrstvy z teracové dlažby - předpokládaná tl. do 40 mm. " </t>
  </si>
  <si>
    <t>" 1. NP " 42,32+5,83+2,41</t>
  </si>
  <si>
    <t>965081601 013</t>
  </si>
  <si>
    <t>Odsekání soklíků schodišťových</t>
  </si>
  <si>
    <t>188</t>
  </si>
  <si>
    <t>95</t>
  </si>
  <si>
    <t>965081611 013</t>
  </si>
  <si>
    <t>Odsekání soklíků rovných</t>
  </si>
  <si>
    <t>190</t>
  </si>
  <si>
    <t xml:space="preserve">" Odstranění soklíků u keramické dlažby " </t>
  </si>
  <si>
    <t>" Venkovní schodiště - m. 107e " 2,9</t>
  </si>
  <si>
    <t>" 1. PP " 25,65+61,05+27,5+24,45+26,4+29,35+21,45+6,0+23,9+21,75+19,7+19,4+11,55+5,7+17,35+24,75</t>
  </si>
  <si>
    <t>" 1. NP " 32,9+26,4+11,5+33,8+9,1</t>
  </si>
  <si>
    <t>" 1. NP - mezipatro " 26,1</t>
  </si>
  <si>
    <t>" 2. NP " 51,9+26,4+11,6+17,0+39,6</t>
  </si>
  <si>
    <t>" 3. NP " 26,4+10,0+12,25+36,8+6,3+26,4+61,3+23,5</t>
  </si>
  <si>
    <t>" 4. NP " 26,7+7,55</t>
  </si>
  <si>
    <t xml:space="preserve">" Odstranění soklíků u betonové mazaniny " </t>
  </si>
  <si>
    <t>" 1. PP " 13,85+13,35+25,9+16,3+39,6+38,7+24,1+19,55</t>
  </si>
  <si>
    <t xml:space="preserve">" Odstranění soklíků u teracové dlažby " </t>
  </si>
  <si>
    <t>" 1. NP " 50,5</t>
  </si>
  <si>
    <t>965082933 013</t>
  </si>
  <si>
    <t>Odstranění násypů pod podlahami tl do 200 mm pl přes 2 m2</t>
  </si>
  <si>
    <t>192</t>
  </si>
  <si>
    <t xml:space="preserve">" Odstranění násypu pod půdovkami " </t>
  </si>
  <si>
    <t>" Půdovky - 4. NP " (24,09+1,2)*0,13</t>
  </si>
  <si>
    <t>97</t>
  </si>
  <si>
    <t>968072356 RTO 013</t>
  </si>
  <si>
    <t>Vybourání oken ocelových / plastových / dřevěných vč. křídel - Specifikace dle PD</t>
  </si>
  <si>
    <t>194</t>
  </si>
  <si>
    <t>968072456 RTO 013</t>
  </si>
  <si>
    <t>Vybourání dveřních zárubní a rámů včetně křídla - Specifikace dle PD</t>
  </si>
  <si>
    <t>196</t>
  </si>
  <si>
    <t>" Vybourání dveří - 1. PP " (0,7*2,02)*2+(0,8*2,02)*3+(0,9*2,02)*9+(1,0*2,02)*18+(1,05*2,02)*1</t>
  </si>
  <si>
    <t>(1,2*1,8)*1+(1,4*1,5)*1+(1,5*2,02)*1+(1,55*2,02)*2+(0,8*1,5)*1+(1,1*3,0)*1+(0,9*2,25)*1+(1,0*2,82)*1</t>
  </si>
  <si>
    <t>" Vybourání dveří - 1. NP " (0,7*2,02)*13+(0,8*2,02)*4+(0,9*2,02)*28+(1,0*2,02)*5+(1,2*2,2)*1+(1,05*2,25)*2</t>
  </si>
  <si>
    <t>(1,55*2,02)*1+(2,0*3,05)*1+(1,8*2,02)*1+(1,6*2,02)*1+(0,8*2,1)*2*1</t>
  </si>
  <si>
    <t>(0,8*2,05)*2+(1,0*2,25)*1+(2,0*2,4)*1+(1,9*3,05)*1+(3,4*4,3)*1</t>
  </si>
  <si>
    <t>" Vybourání dveří - 1. NP - mezipatro " (0,9*2,02)*2+(1,0*2,02)*1</t>
  </si>
  <si>
    <t>" Vybourání dveří - 2. NP " (0,7*2,02)*10+(0,8*2,02)*3+(0,9*2,02)*11+(1,0*2,02)*14+(1,25*2,08)*1+(0,8*2,1)*1</t>
  </si>
  <si>
    <t>(1,55*2,02)*2+(1,35*2,35)*1+(0,95*2,25)*2+(1,05*2,25)*1+(1,35*2,02)*1+(1,05*2,3)*1</t>
  </si>
  <si>
    <t>" Vybourání dveřích sestav - 2. NP " (3,0*4,15)*1+(2,0*2,95)*2</t>
  </si>
  <si>
    <t>" Vybourání dveří - 3. NP " (0,7*2,02)*9+(0,8*2,02)*2+(0,9*2,02)*8+(0,9*2,1)*1+(1,55*2,02)*2+(1,0*2,02)*1</t>
  </si>
  <si>
    <t>(1,35*2,25)*1+(0,95*2,02)*1+(1,05*2,25)*3+(1,2*2,02)*1+(0,95*2,25)*4+(0,8*2,1)*1</t>
  </si>
  <si>
    <t>" Vybourání dveřích sestav - 3. NP " (3,0*4,1)*1</t>
  </si>
  <si>
    <t>" Vybourání dveří - 4. NP " (0,7*2,02)*8+(0,9*2,02)*10+(0,95*2,02)*1+(0,95*2,1)*2</t>
  </si>
  <si>
    <t>" V položce zahrnuto vyvěšení dřevěných nebo kovových "</t>
  </si>
  <si>
    <t>" (popř. plastových) (0,8*2,05)*2+(1,0*2,25)*1+(2,0*2,4)*1+(1,9*3,05)*1+(3,4*4,3)*1</t>
  </si>
  <si>
    <t>"vč, světlíkových částí a mříží."</t>
  </si>
  <si>
    <t>"V ceně nutné přisekání ostění a nutné odstranění prvků na dveřních křídlech "</t>
  </si>
  <si>
    <t>"  - samozavíračů, okopného plechu, stavěče, apod. "</t>
  </si>
  <si>
    <t>"a změně vyhlášky č. 383/2001 Sb., o podrobnostech nakládání s odpady"</t>
  </si>
  <si>
    <t>99</t>
  </si>
  <si>
    <t>968072901 SPC 013</t>
  </si>
  <si>
    <t>Vybourání dveřních zárubní a rámů - Specifikace dle PD</t>
  </si>
  <si>
    <t>198</t>
  </si>
  <si>
    <t>" Vybouráníní zárubní bez dveřních křídel - 2. NP " (0,9*2,02)*1+(1,35*2,02)*1</t>
  </si>
  <si>
    <t>" V ceně odstranění zárubně vč. případného přisekání ostění a odstranění dalších prvků "</t>
  </si>
  <si>
    <t>" V ceně také přesun a likvidace suti. "</t>
  </si>
  <si>
    <t>968082991 SPC 013</t>
  </si>
  <si>
    <t>Vybourání zárubní, rámů, kolejnic dveří shrnovacích / se závěsem - Specifikace dle PD</t>
  </si>
  <si>
    <t>200</t>
  </si>
  <si>
    <t>" Vybourání dveří shrnovacích v 1. NP " (2,75*2,6)*1</t>
  </si>
  <si>
    <t>" Vybourání dveří se závěsem v m. 119 c - 1. NP " (2,15*1,5)*1</t>
  </si>
  <si>
    <t>" Vybourání dveří se závěsem v m. 221 - 2. NP " (0,8*2,1)*3</t>
  </si>
  <si>
    <t>" Vybourání dveří se závěsem v m. 232 - 2. NP " (2,9*2,0)*1</t>
  </si>
  <si>
    <t>" V položce zahruto odstranění kolejnice, ochraného prvku, shrnovacích dveří, demontáže z kolejnic, závěsů"</t>
  </si>
  <si>
    <t>"závěsných tyčí a dalšího veškerého příslušenství. "</t>
  </si>
  <si>
    <t>101</t>
  </si>
  <si>
    <t>968082901 SPC 013</t>
  </si>
  <si>
    <t>Vybourání světlíku ve stropě nad vstupem m. KL 020d - Specifikace dle PD</t>
  </si>
  <si>
    <t>202</t>
  </si>
  <si>
    <t>" Vybourání světklíku ve stropě za vstupem " 1,2*0,7</t>
  </si>
  <si>
    <t>" V položce zahrnuto vybourání dvětlíku "</t>
  </si>
  <si>
    <t>" vysklení, přesun suti a další veškeré práce související s vybouráním světlíku ve stropě."</t>
  </si>
  <si>
    <t>"Ocelová konstrukce zůstane. "</t>
  </si>
  <si>
    <t>971035531 013</t>
  </si>
  <si>
    <t>Vybourání otvorů ve zdivu cihelném pl do 1 m2 na MC tl do 150 mm</t>
  </si>
  <si>
    <t>204</t>
  </si>
  <si>
    <t>" Vybourání otvorů ve zdivu - 1. PP "</t>
  </si>
  <si>
    <t>" Vybourání otvorů ve zdivu - pro rozšíření stávajícího otvoru - 1. PP " 0,1*2,02</t>
  </si>
  <si>
    <t>" Vybourání otvorů ve zdivu - pro rozšíření stávajícího otvoru - 1. PP " 0,2*2,02</t>
  </si>
  <si>
    <t>103</t>
  </si>
  <si>
    <t>971035541 013</t>
  </si>
  <si>
    <t>Vybourání otvorů ve zdivu cihelném pl do 1 m2 na MC tl do 300 mm</t>
  </si>
  <si>
    <t>206</t>
  </si>
  <si>
    <t>" Vybourání otvorů ve zdivu - pro rozšíření stávajícího otvoru - 1. NP " ((0,4*2,02)*0,3)*2</t>
  </si>
  <si>
    <t>" Vybourání otvorů ve zdivu - pro rozšíření stávajícího otvoru - 2. NP " (0,3*2,3)*0,6</t>
  </si>
  <si>
    <t>971035561 013</t>
  </si>
  <si>
    <t>Vybourání otvorů ve zdivu cihelném pl do 1 m2 na MC tl do 600 mm</t>
  </si>
  <si>
    <t>208</t>
  </si>
  <si>
    <t>" Vybourání otvorů ve zdivu - pro zvýšení stávajícího otvoru - 4. NP " (0,95*(2,66-2,1))*0,45</t>
  </si>
  <si>
    <t>105</t>
  </si>
  <si>
    <t>971035641 013</t>
  </si>
  <si>
    <t>Vybourání otvorů ve zdivu cihelném pl do 4 m2 na MC tl do 300 mm</t>
  </si>
  <si>
    <t>210</t>
  </si>
  <si>
    <t>971035661 013</t>
  </si>
  <si>
    <t>Vybourání otvorů ve zdivu cihelném pl do 4 m2 na MC tl do 600 mm</t>
  </si>
  <si>
    <t>212</t>
  </si>
  <si>
    <t>107</t>
  </si>
  <si>
    <t>972054341 013</t>
  </si>
  <si>
    <t>Vybourání otvorů v ŽB stropech nebo klenbách pl do 0,25 m2 tl do 150 mm</t>
  </si>
  <si>
    <t>214</t>
  </si>
  <si>
    <t>972054491 013</t>
  </si>
  <si>
    <t>Vybourání otvorů v ŽB stropech nebo klenbách pl do 1 m2 tl přes 80 mm</t>
  </si>
  <si>
    <t>216</t>
  </si>
  <si>
    <t>" Vybourání prostupů stropem z ŽB desky  "</t>
  </si>
  <si>
    <t>" Strop nad 3. NP " (0,95*0,8)*0,15+(0,9*0,8)*0,15</t>
  </si>
  <si>
    <t>109</t>
  </si>
  <si>
    <t>972054691 013</t>
  </si>
  <si>
    <t>Vybourání otvorů v ŽB stropech nebo klenbách pl do 4 m2 tl přes 80 mm</t>
  </si>
  <si>
    <t>218</t>
  </si>
  <si>
    <t>973031151 013</t>
  </si>
  <si>
    <t>Vysekání výklenků ve zdivu cihelném na MV nebo MVC pl přes 0,25 m2</t>
  </si>
  <si>
    <t>220</t>
  </si>
  <si>
    <t>" Vysekání nik - 1. PP "</t>
  </si>
  <si>
    <t>" Vysekání nik / parapetního zdiva - dl. 900 mm, hl. 600 mm,  v. 1 250 mm - 1. PP " (0,9*0,6*1,25)*1</t>
  </si>
  <si>
    <t>" Vysekání nik / parapetního zdiva - dl. 1 350 mm, hl. 600 mm,  v. 1 550 mm - 1. PP " (1,35*0,6*1,55)*1</t>
  </si>
  <si>
    <t>" Vysekání nik - dl. 800 mm, hl. 300 mm,  v. 1 050 mm - 1. PP " (0,8*0,3*1,05)*2</t>
  </si>
  <si>
    <t>" Vysekání nik - dl. 700 mm, hl. 300 mm,  v. 700 mm - 1. PP " (0,7*0,3*0,7)*1</t>
  </si>
  <si>
    <t>" Vysekání nik - 1. NP "</t>
  </si>
  <si>
    <t>" Vysekání nik - dl. 700 mm, hl. 300 mm,  v. 700 mm - 1. NP " (0,7*0,3*0,7)*1</t>
  </si>
  <si>
    <t>" Vysekání nik - dl. 800 mm, hl. 300 mm,  v. 1 050 mm - 1. NP " (0,8*0,3*1,05)*2</t>
  </si>
  <si>
    <t>" Vysekání nik - 2. NP "</t>
  </si>
  <si>
    <t>" Vysekání nik - dl. 700 mm, hl. 300 mm,  v. 700 mm - 2. NP " (0,7*0,3*0,7)*1</t>
  </si>
  <si>
    <t>" Vysekání nik - dl. 800 mm, hl. 300 mm,  v. 1 050 mm - 2. NP " (0,8*0,3*1,05)*1</t>
  </si>
  <si>
    <t>" Vysekání nik pro nádržku WC - dl. 500 mm, hl. 100 mm, dl 1 200 mm - 2. NP " (0,5*0,1*1,2)*1</t>
  </si>
  <si>
    <t>" Vysekání nik - 3. NP "</t>
  </si>
  <si>
    <t>" Vysekání nik - dl. 800 mm, hl. 300 mm,  v. 1 050 mm - 1. NP " (0,8*0,3*1,05)*1</t>
  </si>
  <si>
    <t>111</t>
  </si>
  <si>
    <t>973031324 013</t>
  </si>
  <si>
    <t>Vysekání kapes ve zdivu cihelném na MV nebo MVC pl do 0,10 m2 hl do 150 mm</t>
  </si>
  <si>
    <t>222</t>
  </si>
  <si>
    <t>" Vysekání kapes pro uložení podkladních hranolů pro překlady z válcovaných nosníků - 2 ks na 1 překlad "</t>
  </si>
  <si>
    <t>" Vysekání kapes pro překlady P05 " (1)*2</t>
  </si>
  <si>
    <t>" Vysekání kapes pro překlady P06 " (1)*2</t>
  </si>
  <si>
    <t>" Vysekání kapes pro překlady P32 " (2)*2</t>
  </si>
  <si>
    <t>" Vysekání kapes pro překlady P37 " (2)*2</t>
  </si>
  <si>
    <t>" Vysekání kapes pro překlady P38 " (1)*2</t>
  </si>
  <si>
    <t>" Vysekání kapes pro překlady P39 " (10)*2</t>
  </si>
  <si>
    <t>" Vysekání kapes pro překlady z NS "</t>
  </si>
  <si>
    <t>" Vysekání kapes pro překlady P39 " (7)*2</t>
  </si>
  <si>
    <t>" Vysekání kapes pro překlady P42 " (1)*2</t>
  </si>
  <si>
    <t>" Vysekání kapes pro překlady P56 " (3)*2</t>
  </si>
  <si>
    <t>973031325 013</t>
  </si>
  <si>
    <t>Vysekání kapes ve zdivu cihelném na MV nebo MVC pl do 0,10 m2 hl do 300 mm</t>
  </si>
  <si>
    <t>224</t>
  </si>
  <si>
    <t>" Vysekání kapes pro překlady P01 " (5)*2</t>
  </si>
  <si>
    <t>" Vysekání kapes pro překlady P02 " (6)*2</t>
  </si>
  <si>
    <t>" Vysekání kapes pro překlady P04 " (2)*2</t>
  </si>
  <si>
    <t>" Vysekání kapes pro překlady P11 " (3)*2</t>
  </si>
  <si>
    <t>" Vysekání kapes pro překlady P21 " (3)*2</t>
  </si>
  <si>
    <t>" Vysekání kapes pro překlady P22 " (1)*2</t>
  </si>
  <si>
    <t>" Vysekání kapes pro překlady P25 " (1)*2</t>
  </si>
  <si>
    <t>" Vysekání kapes pro překlady P28 " (2)*2</t>
  </si>
  <si>
    <t>" Vysekání kapes pro překlady P29 " (1)*2</t>
  </si>
  <si>
    <t>" Vysekání kapes pro překlady P30 " (2)*2</t>
  </si>
  <si>
    <t>" Vysekání kapes pro překlady P36 " (2)*2</t>
  </si>
  <si>
    <t>" Vysekání kapes pro překlady P03 " (9)*2</t>
  </si>
  <si>
    <t>" Vysekání kapes pro překlady P18 " (2)*2</t>
  </si>
  <si>
    <t>" Vysekání kapes pro překlady P22 " (2)*2</t>
  </si>
  <si>
    <t>" Vysekání kapes pro překlady P52 " (4)*2</t>
  </si>
  <si>
    <t>" Vysekání kapes pro překlady P55 " (10)*2</t>
  </si>
  <si>
    <t>" Vysekání kapes pro uložení ocelových nosníků a případného provedení podkladního betonového kvádru. "</t>
  </si>
  <si>
    <t>" Vysekání kapes pro nosníky stropů v místě rušeného jádra - nad 1. PP, 1. NP, 2. NP " (3)*2+(3)*2+(3)*2</t>
  </si>
  <si>
    <t>" Vysekání kapes pro nosníky stropů v přístavby - nad 1. NP - pro I č. 140 " (1)*1</t>
  </si>
  <si>
    <t>" Vysekání kapes pro nosníky plošiny VZT - 2. NP " (6)*2</t>
  </si>
  <si>
    <t>" Vysekání kapes pro nosníky schodiště z 3. NP do 4. NP " (3)*2+1</t>
  </si>
  <si>
    <t>" Vysekání kapes pro pochycení stávajících stropů v míste VZT jader "</t>
  </si>
  <si>
    <t>" Pro strop nad KL 103 " 3</t>
  </si>
  <si>
    <t>" Pro strop nad KL 112 " 4</t>
  </si>
  <si>
    <t>" Pro strop nad KL 200 " 3</t>
  </si>
  <si>
    <t>" Pro strop nad KL 214 " 4</t>
  </si>
  <si>
    <t>" Pro strop nad KL 301 " 5</t>
  </si>
  <si>
    <t>113</t>
  </si>
  <si>
    <t>973031326 013</t>
  </si>
  <si>
    <t>Vysekání kapes ve zdivu cihelném na MV nebo MVC pl do 0,10 m2 hl do 450 mm</t>
  </si>
  <si>
    <t>226</t>
  </si>
  <si>
    <t>" Vysekání kapes pro překlady P17 " (1)*2</t>
  </si>
  <si>
    <t>" Vysekání kapes pro překlady P35 " (1)*2</t>
  </si>
  <si>
    <t>" Vysekání kapes pro překlady P13 " (2)*2</t>
  </si>
  <si>
    <t>" Vysekání kapes pro překlady P17 " (2)*2</t>
  </si>
  <si>
    <t>" Vysekání kapes pro překlady P54 " (7)*2</t>
  </si>
  <si>
    <t>" Vysekání kapes pro překlady P57 " (2)*2</t>
  </si>
  <si>
    <t>" Vysekání kapes pro nosníky stropů v přístavby - nad 1. NP - pro I č. 280 " (1)*1</t>
  </si>
  <si>
    <t>973031327 SPC 013</t>
  </si>
  <si>
    <t>Vysekání kapes ve zdivu cihelném na MV nebo MVC pl do 0,10 m2 hl do 600 mm</t>
  </si>
  <si>
    <t>228</t>
  </si>
  <si>
    <t>" Vysekání kapes pro překlady P07 " (2)*2</t>
  </si>
  <si>
    <t>" Vysekání kapes pro překlady P16 " (1)*2</t>
  </si>
  <si>
    <t>" Vysekání kapes pro překlady P26 " (1+3)*2</t>
  </si>
  <si>
    <t>" Vysekání kapes pro překlady P27 " (5)*2</t>
  </si>
  <si>
    <t>" Vysekání kapes pro překlady P31 " (1)*2</t>
  </si>
  <si>
    <t>" Vysekání kapes pro překlady P33 " (3)*2</t>
  </si>
  <si>
    <t>" Vysekání kapes pro překlady P34 " (1)*2</t>
  </si>
  <si>
    <t>" Vysekání kapes pro překlady P13 " (2+2)*2</t>
  </si>
  <si>
    <t>" Vysekání kapes pro překlady P14 " (1)*2</t>
  </si>
  <si>
    <t>" Vysekání kapes pro překlady P16 " (2)*2</t>
  </si>
  <si>
    <t>" Vysekání kapes pro překlady P26 " (1)*2</t>
  </si>
  <si>
    <t>" Vysekání kapes pro překlady P31 " (4)*2</t>
  </si>
  <si>
    <t>" Vysekání kapes pro překlady P43 " (24)*2</t>
  </si>
  <si>
    <t>" Vysekání kapes pro překlady P45 " (2)*2</t>
  </si>
  <si>
    <t>" Vysekání kapes pro překlady P46 " (1)*2</t>
  </si>
  <si>
    <t>" Vysekání kapes pro překlady P50 " (13)*2</t>
  </si>
  <si>
    <t>" Vysekání kapes pro překlady P51 " (1)*2</t>
  </si>
  <si>
    <t>115</t>
  </si>
  <si>
    <t>973031328 SPC 013</t>
  </si>
  <si>
    <t>Vysekání kapes ve zdivu cihelném na MV nebo MVC pl do 0,10 m2 hl do 750 mm</t>
  </si>
  <si>
    <t>230</t>
  </si>
  <si>
    <t>" Vysekání kapes pro překlady P53 " (9)*2</t>
  </si>
  <si>
    <t>973031334 013</t>
  </si>
  <si>
    <t>Vysekání kapes ve zdivu cihelném na MV nebo MVC pl do 0,16 m2 hl do 150 mm</t>
  </si>
  <si>
    <t>232</t>
  </si>
  <si>
    <t>117</t>
  </si>
  <si>
    <t>973031335 013</t>
  </si>
  <si>
    <t>Vysekání kapes ve zdivu cihelném na MV nebo MVC pl do 0,16 m2 hl do 300 mm</t>
  </si>
  <si>
    <t>234</t>
  </si>
  <si>
    <t>" Vysekání kapes pro uložení ocelových nosníků a provedení podkladního betonového kvádru. "</t>
  </si>
  <si>
    <t>" Vysekání kapes pro podlahu 4. NP " (12)*2+2+(28)*2+14+16+12+3+(1)*2+3</t>
  </si>
  <si>
    <t>973031344 013</t>
  </si>
  <si>
    <t>Vysekání kapes ve zdivu cihelném na MV nebo MVC pl do 0,25 m2 hl do 150 mm</t>
  </si>
  <si>
    <t>236</t>
  </si>
  <si>
    <t>119</t>
  </si>
  <si>
    <t>973031901 SPC 013</t>
  </si>
  <si>
    <t>Vysekání výklenků ve stávajícím zdivu pro nádrž WC vč. vysekání rýhy pro překlady vč. dodávky překladů - Specifikace lde PD</t>
  </si>
  <si>
    <t>238</t>
  </si>
  <si>
    <t>974031664 013</t>
  </si>
  <si>
    <t>Vysekání rýh ve zdivu cihelném pro vtahování nosníků hl do 150 mm v do 150 mm</t>
  </si>
  <si>
    <t>240</t>
  </si>
  <si>
    <t>121</t>
  </si>
  <si>
    <t>974031666 013</t>
  </si>
  <si>
    <t>Vysekání rýh ve zdivu cihelném pro vtahování nosníků hl do 150 mm v do 250 mm</t>
  </si>
  <si>
    <t>242</t>
  </si>
  <si>
    <t>974031901 SPC 013</t>
  </si>
  <si>
    <t>Vysekání rýh ve zdivu / omítkách stropů pro vedení veškerých instalací a kabeláže + vybourání prostupů ve zdivu a stopech - Specifikace dle PD</t>
  </si>
  <si>
    <t>244</t>
  </si>
  <si>
    <t>123</t>
  </si>
  <si>
    <t>975022341 013</t>
  </si>
  <si>
    <t>Podchycení nadzákladového zdiva tl do 600 mm dřevěnou výztuhou v do 3 m dl podchycení do 3 m</t>
  </si>
  <si>
    <t>246</t>
  </si>
  <si>
    <t xml:space="preserve">" Podchycení stávajícího zdiva při rozšiřování otvorů " </t>
  </si>
  <si>
    <t>" 1. NP " (1,75)</t>
  </si>
  <si>
    <t>" 2. NP " (1,85+1,9)</t>
  </si>
  <si>
    <t xml:space="preserve">" V ceně také demontáž podchycení. " </t>
  </si>
  <si>
    <t>975032241 013</t>
  </si>
  <si>
    <t>Podchycení příček tl do 150 mm dřevěnou výztuhou v do 3 m dl podchycení do 3 m</t>
  </si>
  <si>
    <t>248</t>
  </si>
  <si>
    <t xml:space="preserve">" Podchycení stávajících příček při rozšiřování otvorů " </t>
  </si>
  <si>
    <t>" 1. PP " (1,2)</t>
  </si>
  <si>
    <t>125</t>
  </si>
  <si>
    <t>975032341 013</t>
  </si>
  <si>
    <t>Podchycení příček tl do 300 mm dřevěnou výztuhou v do 3 m dl podchycení do 3 m</t>
  </si>
  <si>
    <t>250</t>
  </si>
  <si>
    <t>" 1. PP " (2,26)</t>
  </si>
  <si>
    <t>" 1. NP " (1,8)</t>
  </si>
  <si>
    <t>" 2. NP " (3,0)</t>
  </si>
  <si>
    <t>" 3. NP " (3,0)</t>
  </si>
  <si>
    <t>" 4. NP " (0,95)</t>
  </si>
  <si>
    <t>975043121 RTO 013</t>
  </si>
  <si>
    <t>Jednořadové podchycení stropů v do 3,5 m pro zatížení do 1000 kg/m</t>
  </si>
  <si>
    <t>252</t>
  </si>
  <si>
    <t>" Dočasné podepření stropu při bourání stávajících stropů tvořených "</t>
  </si>
  <si>
    <t>"  nosníky s trapézovým plechem s nadbetonovanou deskou. "</t>
  </si>
  <si>
    <t>" Strop nad 1. PP " (7,275)</t>
  </si>
  <si>
    <t>" Strop nad 1. NP " (7,275)</t>
  </si>
  <si>
    <t>" Strop nad 1. NP - mezipatro " (7,275)</t>
  </si>
  <si>
    <t>" Strop nad 2. NP " (7,275)</t>
  </si>
  <si>
    <t>" Strop nad 3. NP - střecha " (7,275)</t>
  </si>
  <si>
    <t>127</t>
  </si>
  <si>
    <t>976061111 013</t>
  </si>
  <si>
    <t>Vybourání dřevěných madel a zábradlí</t>
  </si>
  <si>
    <t>254</t>
  </si>
  <si>
    <t>" Vybourání dřevěných madel u bouraného zábradlí bourané rampy a schodiště do m. 103a " 17,05+6,5</t>
  </si>
  <si>
    <t>" Bourání dřevěného madla zábradlí v místnosti 113b - 1. NP " 3,05</t>
  </si>
  <si>
    <t>976071111 013</t>
  </si>
  <si>
    <t>Vybourání kovových madel a zábradlí</t>
  </si>
  <si>
    <t>256</t>
  </si>
  <si>
    <t>" Bourání zábradlí a madel venkovních schodišť a ramp. "</t>
  </si>
  <si>
    <t>" Bourání zábradlí bouraného schodiště - m. 107e " 4,29+4,55</t>
  </si>
  <si>
    <t>" Bourání zábradlí bouraného schodiště a rampy do m. 103a " (17,05+6,5)*2+3,65+6,85+0,75</t>
  </si>
  <si>
    <t>" Bourání zábradlí a madel vnitřních schodišť a ramp. "</t>
  </si>
  <si>
    <t>" Bourání zábradlí bouraného schodiště ve vestavbě " (3,3)*8+(0,2)*8+1,4</t>
  </si>
  <si>
    <t>" Bourání zábradlí vyrovnávací ocelového schodiště - m. 015a - 1. PP " 0,9*2</t>
  </si>
  <si>
    <t>" Bourání zábradlí v místnosti 113b - 1. NP " 3,05</t>
  </si>
  <si>
    <t>129</t>
  </si>
  <si>
    <t>976085311 013</t>
  </si>
  <si>
    <t>Vybourání kanalizačních rámů včetně poklopů nebo mříží pl do 0,6 m2</t>
  </si>
  <si>
    <t>258</t>
  </si>
  <si>
    <t>" Odstranění poklopu vč. rámu - m. 152 " 1</t>
  </si>
  <si>
    <t>976085901 SPC 013</t>
  </si>
  <si>
    <t>Vybourání krycích plechů, poklopů a dalších ocelových / plechvých prvků vč. rámů - Specifikace dle PD</t>
  </si>
  <si>
    <t>260</t>
  </si>
  <si>
    <t>" Bourání stávajících.kovových prvků - 1. PP " (1,9+2,25+2,85+3,44)</t>
  </si>
  <si>
    <t>" Bourání zákrytu venkovního schodiště do m 032 " (2,55*1,25)</t>
  </si>
  <si>
    <t>" V ceně také odstranění a vybourání všech připevňovacích, kotvících a jiných prvků vč. rámů. "</t>
  </si>
  <si>
    <t>131</t>
  </si>
  <si>
    <t>976085902 SPC 013</t>
  </si>
  <si>
    <t>Kompletní odstranění stávající ochranné konstrukce stávajícího elekto vedení podél zdi u opěrné stěny - Specifikace dle PD</t>
  </si>
  <si>
    <t>262</t>
  </si>
  <si>
    <t>" Kompletní odstranění stávající ochranné konstrukce "</t>
  </si>
  <si>
    <t>" - oplechování, podpůrných prvků, apod. vč. veškerého příslušenství. "</t>
  </si>
  <si>
    <t>" Odstranění stávající ochranné konstrukce " 15,6</t>
  </si>
  <si>
    <t>976085903 SPC 013</t>
  </si>
  <si>
    <t>Kompletní odstranění stávající ochranné konstrukce stávajícího vedení podél zdi u opěrné stěny - Specifikace dle PD</t>
  </si>
  <si>
    <t>264</t>
  </si>
  <si>
    <t>" Kompletní odstranění stávající ochranné konstrukce - stříška pod stávající podestou"</t>
  </si>
  <si>
    <t>"střecha, "skříň", sloupky, dřevěná konstrukce a další veškeré příslušenství. "</t>
  </si>
  <si>
    <t>" Odstranění stávající ochranné konstrukce " 1,0</t>
  </si>
  <si>
    <t>133</t>
  </si>
  <si>
    <t>976999901 SPC 013</t>
  </si>
  <si>
    <t>Odstranění stávajících větracích mřížek vč. příslušenství - Specifikace dle PD</t>
  </si>
  <si>
    <t>266</t>
  </si>
  <si>
    <t>977211111 013</t>
  </si>
  <si>
    <t>Řezání stěnovou pilou ŽB kcí s výztuží průměru do 16 mm hl do 200 mm</t>
  </si>
  <si>
    <t>268</t>
  </si>
  <si>
    <t>" Řezání ŽB zdi ve styku s objektem - venkovní schodiště do 032 " 0,65</t>
  </si>
  <si>
    <t>" Řezání ŽB stropu - trapézového s nadbetonovanou deskou - v části bouraného schodiště " 7,9*5</t>
  </si>
  <si>
    <t>" Řezání stropní konstrukce pro vytvoření prostupů "</t>
  </si>
  <si>
    <t>" Stropy nad 1. NP " (1,7*2+0,85*2)+(1,85*2+0,85*2)</t>
  </si>
  <si>
    <t>" Stropy nad 2. NP " (0,8*2+0,3*2)+(1,7*2+0,85*2)+(1,85*2+0,85*2)</t>
  </si>
  <si>
    <t>" Stropy nad 3. NP " (0,95*2+0,8*2)+(0,9*2+0,8*2)</t>
  </si>
  <si>
    <t>135</t>
  </si>
  <si>
    <t>977211112 013</t>
  </si>
  <si>
    <t>Řezání stěnovou pilou ŽB kcí s výztuží průměru do 16 mm hl do 350 mm</t>
  </si>
  <si>
    <t>270</t>
  </si>
  <si>
    <t>" Řezání ŽB zdi ve styku s objektem - venkovní schodiště do 005 " 1,4</t>
  </si>
  <si>
    <t>977211114 013</t>
  </si>
  <si>
    <t>Řezání stěnovou pilou ŽB kcí s výztuží průměru do 16 mm hl do 520 mm</t>
  </si>
  <si>
    <t>272</t>
  </si>
  <si>
    <t>" Řezání ŽB věnce pro jeho vybourání " (0,23*2)*5</t>
  </si>
  <si>
    <t>" Řezání opěrné zdi pro její vybourání " 1,24</t>
  </si>
  <si>
    <t>137</t>
  </si>
  <si>
    <t>977212111 013</t>
  </si>
  <si>
    <t>Řezání diamantovým lanem ŽB kcí s výztuží průměru do 16 mm</t>
  </si>
  <si>
    <t>274</t>
  </si>
  <si>
    <t>" Případné odřezání bouraných základů od stávajících "</t>
  </si>
  <si>
    <t>" Řezání stávajících základů od bouraných - v místě bourané vestavby " (1,6+0,85+0,85)*1,77+(2,465)*1,1</t>
  </si>
  <si>
    <t>978011161 013</t>
  </si>
  <si>
    <t>Otlučení (osekání) vnitřní vápenné nebo vápenocementové omítky stropů v rozsahu do 50 %</t>
  </si>
  <si>
    <t>276</t>
  </si>
  <si>
    <t>139</t>
  </si>
  <si>
    <t>978012141 RTO 013</t>
  </si>
  <si>
    <t>Otlučení (osekání) vnitřní vápenné nebo vápenocementové omítky stropů s rabicovým pletivem v rozsahu do 30 %</t>
  </si>
  <si>
    <t>278</t>
  </si>
  <si>
    <t>" Otlučení případné poškozené omítky pod podhledem - stropy z ocelových nosníků s trapézovým plechem. "</t>
  </si>
  <si>
    <t xml:space="preserve"> " Stropy nad 1. PP - boky + dno " (43,65+10,91)</t>
  </si>
  <si>
    <t xml:space="preserve"> " Stropy nad 1. PP - plocha mezi nosníky " (64,65-10,91)</t>
  </si>
  <si>
    <t xml:space="preserve"> " Stropy nad 1. NP - boky + dno " (43,65+10,91)</t>
  </si>
  <si>
    <t xml:space="preserve"> " Stropy nad 1. NP - plocha mezi nosníky " (64,65-10,91)</t>
  </si>
  <si>
    <t xml:space="preserve"> " Stropy nad 1. NP - mezipatro - boky + dno " (43,65+10,91)</t>
  </si>
  <si>
    <t xml:space="preserve"> " Stropy nad 1. NP - mezipatro - plocha mezi nosníky " (64,65-10,91)</t>
  </si>
  <si>
    <t xml:space="preserve"> " Stropy nad 2. NP - boky + dno " (43,65+10,91)</t>
  </si>
  <si>
    <t xml:space="preserve"> " Stropy nad 2. NP - plocha mezi nosníky " (64,65-10,91)</t>
  </si>
  <si>
    <t>978012161 013</t>
  </si>
  <si>
    <t>Otlučení (osekání) vnitřní vápenné nebo vápenocementové omítky stropů rákosových v rozsahu do 50 %</t>
  </si>
  <si>
    <t>280</t>
  </si>
  <si>
    <t>" Oklepání omítek stropů pro jejich opravu "</t>
  </si>
  <si>
    <t xml:space="preserve">" Dřevěné trámové stropy "  </t>
  </si>
  <si>
    <t>" Stropy nad 1. PP "  27,4</t>
  </si>
  <si>
    <t>" Stropy nad 1. NP "</t>
  </si>
  <si>
    <t xml:space="preserve"> 105,21+64,92+59,21+56,42+22,63+67,34+60,97+158,07+14,1+11,16+5,83+2,28+44,23+15,9+26,05 </t>
  </si>
  <si>
    <t>" Stropy nad 2. NP " 105,21+64,92+51,46+63,24+59,21+56,42+22,63+67,34+66,41+158,07+63,68</t>
  </si>
  <si>
    <t>" Stropy nad 3. NP " 105,21+64,91+51,46+63,24+22,01+93,62+22,63+67,34+68,81+158,07+63,67</t>
  </si>
  <si>
    <t>141</t>
  </si>
  <si>
    <t>978012999 SPC 971</t>
  </si>
  <si>
    <t>Příplatek k otlučení vnitřních omítek stropů za větší tloušťku</t>
  </si>
  <si>
    <t>282</t>
  </si>
  <si>
    <t>978013161 013</t>
  </si>
  <si>
    <t>Otlučení (osekání) vnitřní vápenné nebo vápenocementové omítky stěn v rozsahu do 50 %</t>
  </si>
  <si>
    <t>284</t>
  </si>
  <si>
    <t>" Oklepání omítek stěn pro jejich opravu "</t>
  </si>
  <si>
    <t>" Oklepání omítek stěn na půdě nad tělocvičnou " 229,25+106,2+7,8+48,0+78,25</t>
  </si>
  <si>
    <t>143</t>
  </si>
  <si>
    <t>978013191 013</t>
  </si>
  <si>
    <t>Otlučení (osekání) vnitřní vápenné nebo vápenocementové omítky stěn v rozsahu do 100 %</t>
  </si>
  <si>
    <t>286</t>
  </si>
  <si>
    <t>978013999 SPC 971</t>
  </si>
  <si>
    <t>Příplatek k otlučení vnitřních omítek stěn za větší tloušťku</t>
  </si>
  <si>
    <t>288</t>
  </si>
  <si>
    <t>145</t>
  </si>
  <si>
    <t>978019391 978</t>
  </si>
  <si>
    <t>Otlučení (osekání) vnější vápenné nebo vápenocementové omítky stupně členitosti 3 až 5 do 100%</t>
  </si>
  <si>
    <t>290</t>
  </si>
  <si>
    <t xml:space="preserve">" Otlučení fasádní omítky." </t>
  </si>
  <si>
    <t>" Pohled západní - ul. Klatovská " 807,1+386,2+3,3+3,3+120,0</t>
  </si>
  <si>
    <t>" Pohled severovýchodní - ul. E. Beneše " 171,1+40,6+10,8+22,3</t>
  </si>
  <si>
    <t>" Pohled jižní - ul. Stehlíkova " 42,8+148,8+172,9+30,9+509,3+3,3*4+91,8</t>
  </si>
  <si>
    <t>" Pohled severní - dvorní " 109,3+11,2+35,0+2,3+15,8</t>
  </si>
  <si>
    <t>" Pohled východní - dvorní " 179,1+201,8+12,0+24,5+8,5+42,6</t>
  </si>
  <si>
    <t>" Pohled severozápadní - dvorní " 4,8+129,9+36,5+17,2</t>
  </si>
  <si>
    <t>" Pohled severní - dvorní " 617,5+61,8</t>
  </si>
  <si>
    <t>" Pohled jihozápadní rozvinutý - dvorní " 66,6+61,6+69,1+19,8</t>
  </si>
  <si>
    <t>" Pohled východní rozvinutý - dvorní " 384,5+112,6+110,5+101,4+70,9</t>
  </si>
  <si>
    <t>" Otlučení omítek dalších prvků nepatrných z pohledů "</t>
  </si>
  <si>
    <t xml:space="preserve"> ((1,2*7)*2+1,3*2)+39,5+29,6+50,0+25,6+47,7+74,82+30,23+31,7</t>
  </si>
  <si>
    <t>" Výměra vztažena na pohledovou plochu fasády "</t>
  </si>
  <si>
    <t>" do ceny nutno zahrnout plochy říms a zdobných prvků, bosáží apod. "</t>
  </si>
  <si>
    <t>978019999 SPC 971</t>
  </si>
  <si>
    <t>Příplatek k otlučení vnějších omítek stěn za větší tloušťku</t>
  </si>
  <si>
    <t>292</t>
  </si>
  <si>
    <t>147</t>
  </si>
  <si>
    <t>978021901 SPC 013</t>
  </si>
  <si>
    <t>Odstranění kladívkovaného soklu na schodišti a chodbách - Specifikace dle PD</t>
  </si>
  <si>
    <t>294</t>
  </si>
  <si>
    <t>978059541 013</t>
  </si>
  <si>
    <t>Odsekání a odebrání obkladů stěn z vnitřních obkládaček plochy přes 1 m2</t>
  </si>
  <si>
    <t>296</t>
  </si>
  <si>
    <t>149</t>
  </si>
  <si>
    <t>978999101 SPC 013</t>
  </si>
  <si>
    <t>Odstranění skladby střešního pláště sklonité střechy vyjma plechové krytiny - Specifikace dle PD</t>
  </si>
  <si>
    <t>298</t>
  </si>
  <si>
    <t>" Odstranění skladby sklonité střechy (bednění, latě, konstralatě, parozábrana, fólie, …) "</t>
  </si>
  <si>
    <t>" vyjma krytiny, vč. lemování, lišt"</t>
  </si>
  <si>
    <t>"ostatních klempířských prvků, kotvících a spojovacích prvků, apod."</t>
  </si>
  <si>
    <t>"  V ceně také řezání a zapravení jednotlivých materiálů."</t>
  </si>
  <si>
    <t>" Vybourání části stávající střechy " 80,56</t>
  </si>
  <si>
    <t>" Případné odstranění skladby v místech pro bourané prostupy - okna, světlovody, VZT " 251,3</t>
  </si>
  <si>
    <t>"Likvidace v souladu se zákonem č. 185/2001 Sb., o odpadech"</t>
  </si>
  <si>
    <t>978999102 SPC 013</t>
  </si>
  <si>
    <t>Odstranění skladby střešního pláště ploché střechy vyjma asfaltové krytiny / keramické dlažby - Specifikace dle PD</t>
  </si>
  <si>
    <t>300</t>
  </si>
  <si>
    <t>" Odstranění skladby ploché teras a střech vestavby "</t>
  </si>
  <si>
    <t>" a přístaveb u tělocvičny až na stropní / nosnou konstrukci"</t>
  </si>
  <si>
    <t>"násypy, TI, HI, spádové konstrukce, apod. -, vč. lemování, lišt a ostatních klempířských prvků "</t>
  </si>
  <si>
    <t>" V kotvících a spojovacích prvků, nikde neuvedených apod. "</t>
  </si>
  <si>
    <t>"V ceně také odstranění materiálů na svislých plochách. "</t>
  </si>
  <si>
    <t>" Střechy vestaveb " 68,93+127,83</t>
  </si>
  <si>
    <t>" Střecha výtahové šachty " 4,0</t>
  </si>
  <si>
    <t>" Střechy přístavby u tělocvičny " 15,27+121,65</t>
  </si>
  <si>
    <t>" Terasa - m. 205 - 2. NP " 37,3</t>
  </si>
  <si>
    <t>151</t>
  </si>
  <si>
    <t>978999103 SPC 013</t>
  </si>
  <si>
    <t>Demontáž, úprava a zpětná montáž prvků na fasádě - Specifikace dle PD</t>
  </si>
  <si>
    <t>302</t>
  </si>
  <si>
    <t>" Demontáž a případná úprava, očištění, nátěr a zpětná montáž prvků na fasádě " 1,00</t>
  </si>
  <si>
    <t>"  osvětlení, větracích mřížek, revizních dvířek, plechových sříní"</t>
  </si>
  <si>
    <t>"vypínačů, zvonků, telekomunikačního zařízení, kamerového systému, čidel, záchytných konzol "</t>
  </si>
  <si>
    <t>" držáků, čistících rohoží, pamětní desky, apod."</t>
  </si>
  <si>
    <t>" Zpětné připevnění na fasádu pomocí systémových prvků "</t>
  </si>
  <si>
    <t xml:space="preserve">" šroubovacích hmoždinek nebo chemických kotev přes systémové podložky " </t>
  </si>
  <si>
    <t>978999106 SPC 013</t>
  </si>
  <si>
    <t>D+M Dočasná ochrana, zakrytí, zajištění, úprava, případná demontáž a zpětná montáž stávajících konstrukcí a prvků během výstavby - Specifikace dle PD</t>
  </si>
  <si>
    <t>304</t>
  </si>
  <si>
    <t>153</t>
  </si>
  <si>
    <t>988999901 SPC 988</t>
  </si>
  <si>
    <t>Vyklizení objektu před započetím rekonstrukce objektu včetně opětovného nastěhování - Specifikace dle PD</t>
  </si>
  <si>
    <t>306</t>
  </si>
  <si>
    <t>989999101 SPC 989</t>
  </si>
  <si>
    <t>Demontáž / odstranění stávajícího vybavení tělocvičny - lezecké stěny - Specifikace dle PD</t>
  </si>
  <si>
    <t>308</t>
  </si>
  <si>
    <t>" Demontáž stávajících lezeckých stěn z místností 144, 144a, 145 " 1,00</t>
  </si>
  <si>
    <t xml:space="preserve">" V ceně demontáž stávajících stěn vč. kotevních prvků a veškerého příslušenství.  " </t>
  </si>
  <si>
    <t>155</t>
  </si>
  <si>
    <t>989999102 SPC 989</t>
  </si>
  <si>
    <t>Demontáž / odstranění stávajícího vybavení tělocvičny k opětovnému použití - lezecké stěny - vč. případné úpravy a zpětné montáže po provedení prací - Specifikace dle PD</t>
  </si>
  <si>
    <t>310</t>
  </si>
  <si>
    <t>" Demontáž stávajících lezeckých stěn (úchytové, síťové) " 1,00</t>
  </si>
  <si>
    <t>"  na ocelové konstrukci v místnost 147 vč. Uskladnění"</t>
  </si>
  <si>
    <t>"výměny poškozených prvků, případného nátěru vč. odstranění stávajícího a rzí"</t>
  </si>
  <si>
    <t>"a dalších veškerých nutných prací souvisejících s demontáží, uskladnením "</t>
  </si>
  <si>
    <t>" opravou konstrukce a zpětnou montáží vč. přesunu hmot."</t>
  </si>
  <si>
    <t>" V ceně také přesun na dočasnou skládku a z vč. zajištění ochrany. "</t>
  </si>
  <si>
    <t>989999201 SPC 989</t>
  </si>
  <si>
    <t>Demontáž / odstranění stávajícího vybavení tělocvičny - veškeré prvky - Specifikace dle PD</t>
  </si>
  <si>
    <t>312</t>
  </si>
  <si>
    <t>" Odstranění stávajícího vybavení tělocvičny - prvky pevně spojené s konstrukcemi " 1,00</t>
  </si>
  <si>
    <t>"  - žebřin "</t>
  </si>
  <si>
    <t>"  - hrazdy "</t>
  </si>
  <si>
    <t>"  - konstrukcí pro šplh vč. tyčí a lan"</t>
  </si>
  <si>
    <t>" - basketbalových košů vč. ocelové konstrukce a desek "</t>
  </si>
  <si>
    <t>" - kruhů "</t>
  </si>
  <si>
    <t>" - kladin "</t>
  </si>
  <si>
    <t>" - dalšího případného vybavení připevněného ke konstrukcím"</t>
  </si>
  <si>
    <t>" V ceně odstranění veškerého příslušenstvíé vč, kotvících prvků. V ceně také přesun a likvidace suti. "</t>
  </si>
  <si>
    <t>157</t>
  </si>
  <si>
    <t>997013001 013</t>
  </si>
  <si>
    <t>Vyklizení ulehlé suti z prostorů do 15 m2 s naložením z hl do 2 m</t>
  </si>
  <si>
    <t>314</t>
  </si>
  <si>
    <t>" Vyklizení suti v m. 155 - 1. NP - uvažována suť tl. 200 mm " (5,85)*0,2</t>
  </si>
  <si>
    <t>" V cenách jsou započteny i náklady svislou dopravu s využitím mechanizace "</t>
  </si>
  <si>
    <t>" (vrátek) a nakládání na dopravní prostředek."</t>
  </si>
  <si>
    <t>997999901 SPC 997</t>
  </si>
  <si>
    <t>Náklady spojené s odvozem a uložením suti - směsný stavební odpad (ŽB, PB, kámen, keramika, PVC, … )</t>
  </si>
  <si>
    <t>316</t>
  </si>
  <si>
    <t>159</t>
  </si>
  <si>
    <t>997999902 SPC 997</t>
  </si>
  <si>
    <t>Náklady spojené s odvozem a uložením suti - izolační materiály</t>
  </si>
  <si>
    <t>318</t>
  </si>
  <si>
    <t>997999903 SPC 997</t>
  </si>
  <si>
    <t>Náklady spojené s odvozem a uložením suti - asfalt bez dehtu</t>
  </si>
  <si>
    <t>320</t>
  </si>
  <si>
    <t>" Likvidace vybouraného materiálu - hydroizolace, povlakové krytiny " 4,728</t>
  </si>
  <si>
    <t>" - Vnitrostaveništní doprava suti a vybouraných hmot pro budovy v do 24 m s omezením mechanizace"</t>
  </si>
  <si>
    <t>"V ceně svislé a vodorovné přesunutí sutě vč. naložení s urovnáním. "</t>
  </si>
  <si>
    <t>" - Odvoz suti a vybouraných hmot na skládku nebo meziskládku do 1 km se složením "</t>
  </si>
  <si>
    <t>" - Příplatek k odvozu suti a vybouraných hmot na skládku ZKD 1 km přes 1 km - do 12 km "</t>
  </si>
  <si>
    <t>" - Poplatek za uložení na skládce (skládkovné) odpadu asfaltového bez dehtu kód odpadu 17 03 02 "</t>
  </si>
  <si>
    <t>161</t>
  </si>
  <si>
    <t>997999904 SPC 997</t>
  </si>
  <si>
    <t>Náklady spojené s odvozem a uložením suti - sklo</t>
  </si>
  <si>
    <t>322</t>
  </si>
  <si>
    <t>997999905 SPC 997</t>
  </si>
  <si>
    <t>Náklady spojené s odvozem a uložením suti - dřevo, výrobky na bázi dřeva…</t>
  </si>
  <si>
    <t>324</t>
  </si>
  <si>
    <t>163</t>
  </si>
  <si>
    <t>997999906 SPC 997</t>
  </si>
  <si>
    <t>Náklady spojené s odvozem a uložením suti - kov</t>
  </si>
  <si>
    <t>326</t>
  </si>
  <si>
    <t>997999907 SPC 997</t>
  </si>
  <si>
    <t>Náklady spojené s odvozem a uložením suti - stavební materiály obsahující azbest - do 25 km</t>
  </si>
  <si>
    <t>328</t>
  </si>
  <si>
    <t>165</t>
  </si>
  <si>
    <t>997999908 SPC 997</t>
  </si>
  <si>
    <t>Náklady spojené s odvozem a uložením suti - škvára / struska - do 25 km</t>
  </si>
  <si>
    <t>330</t>
  </si>
  <si>
    <t>" Likvidace vybouraných násypů " 4,606</t>
  </si>
  <si>
    <t>" - Příplatek k odvozu suti a vybouraných hmot na skládku ZKD 1 km přes 1 km - do 25 km "</t>
  </si>
  <si>
    <t>" - Poplatek za uložení na skládce (skládkovné) Škváry, strusky, kotelní prach kód odpadu 10 01 01 "</t>
  </si>
  <si>
    <t>"  Včetně naložení, svislého a vodorovného přesunu suti, odvoz stavební suti."</t>
  </si>
  <si>
    <t>Přesun hmot</t>
  </si>
  <si>
    <t>998017003 011</t>
  </si>
  <si>
    <t>Přesun hmot s omezením mechanizace pro budovy v do 24 m</t>
  </si>
  <si>
    <t>332</t>
  </si>
  <si>
    <t>167</t>
  </si>
  <si>
    <t>HZS1291 HZS</t>
  </si>
  <si>
    <t>Hodinová zúčtovací sazba pomocný stavební dělník</t>
  </si>
  <si>
    <t>334</t>
  </si>
  <si>
    <t>" Stavební práce a dodávky spojené s provedením funkčního celku HSV " 350,00</t>
  </si>
  <si>
    <t>" - výpomoce, doplňkové práce a dodávky,kompletace apod. "</t>
  </si>
  <si>
    <t>PSV</t>
  </si>
  <si>
    <t>Práce a dodávky PSV</t>
  </si>
  <si>
    <t>712</t>
  </si>
  <si>
    <t>Povlakové krytiny</t>
  </si>
  <si>
    <t>712300833 712</t>
  </si>
  <si>
    <t>Odstranění povlakové krytiny střech do 10° třívrstvé</t>
  </si>
  <si>
    <t>336</t>
  </si>
  <si>
    <t>" Stávající asfaltové krytiny z bouraných střech "</t>
  </si>
  <si>
    <t>" Odstranění izolace střech vestaveb " 68,93+127,83</t>
  </si>
  <si>
    <t>" Odstranění izolace střechy výtahové šachty " 4,0</t>
  </si>
  <si>
    <t>" Odstranění izolace střech u tělocvičny " 15,27+121,65</t>
  </si>
  <si>
    <t>169</t>
  </si>
  <si>
    <t>HZS2492 HZS</t>
  </si>
  <si>
    <t>Hodinová zúčtovací sazba pomocný dělník PSV</t>
  </si>
  <si>
    <t>338</t>
  </si>
  <si>
    <t>713</t>
  </si>
  <si>
    <t>Izolace tepelné</t>
  </si>
  <si>
    <t>713130831 713</t>
  </si>
  <si>
    <t>Odstranění tepelné izolace stěn přibité nebo nastřelené z vláknitých materiálů tl do 100 mm</t>
  </si>
  <si>
    <t>340</t>
  </si>
  <si>
    <t>" Odstranění izolace stěn z lisovaných desek z dřevité vlny - vestavba " ((1,3+3,515)*0,28)*4</t>
  </si>
  <si>
    <t>171</t>
  </si>
  <si>
    <t>713130901 SPC 713</t>
  </si>
  <si>
    <t>Odstranění tepelné izolace svislých konstrukcí - Specifikace dle PD</t>
  </si>
  <si>
    <t>342</t>
  </si>
  <si>
    <t>"Odstranění tepelná izolace stěn při bourání svislách konstrukcí - otvorů, vestavby vč. obvodového zdiva"1,00</t>
  </si>
  <si>
    <t>" V ceně odstranění izolace jako dilatace mezi objekty, izolace překladů "</t>
  </si>
  <si>
    <t>"  věnců, fasádní izolace, apod. V ceně také odvoz a likvidace suti. "</t>
  </si>
  <si>
    <t>344</t>
  </si>
  <si>
    <t>" Stavební práce a dodávky spojené s provedením funkčního celku 713 " 5,00</t>
  </si>
  <si>
    <t xml:space="preserve">" Ostatní náklady na demontáž, odstranění apod. mj.s vazbou na stávající okolní konstrukce " </t>
  </si>
  <si>
    <t>721</t>
  </si>
  <si>
    <t>Zdravotechnika - Vnitřní kanalizace</t>
  </si>
  <si>
    <t>173</t>
  </si>
  <si>
    <t>721999101 SPC 721</t>
  </si>
  <si>
    <t>Odstranění stávajících rozvodů splaškové / dešťové kanalizace, včetně zapravení prostupů - Specifikace dle PD</t>
  </si>
  <si>
    <t>346</t>
  </si>
  <si>
    <t>" Součástí ceny je odkrytí potrubí, odpojení, vypuštění a demontáž. Zaslepení stávajícího potrubí "</t>
  </si>
  <si>
    <t>" Demontáž potrubí včetně armatur a tvarovek. V ceně také zapravení prostupů, zdiva a povrchových úprav. "</t>
  </si>
  <si>
    <t>" 1. PP - 4. NP " 1,00</t>
  </si>
  <si>
    <t>HZS2211 HZS</t>
  </si>
  <si>
    <t>Hodinová zúčtovací sazba instalatér</t>
  </si>
  <si>
    <t>348</t>
  </si>
  <si>
    <t>" Stavební práce a dodávky spojené s provedením funkčního celku 721" 5,00</t>
  </si>
  <si>
    <t xml:space="preserve">" Ostatní náklady na demontáž, odstranění apod. mj.s vazbou na stávající okolní konstrukce. " </t>
  </si>
  <si>
    <t>722</t>
  </si>
  <si>
    <t>Zdravotechnika - Vnitřní vodovod</t>
  </si>
  <si>
    <t>175</t>
  </si>
  <si>
    <t>722999101 SPC 721</t>
  </si>
  <si>
    <t>Odstranění stávajících rozvodů vody (teplé, studené, cirkulační, požární), včetně zapravení prostupů - Specifikace dle PD</t>
  </si>
  <si>
    <t>350</t>
  </si>
  <si>
    <t>" Součástí ceny je odkrytí potrubí, odpojení, vypuštění a demontáž, demontáž potrubí včetně tepelné izolace "</t>
  </si>
  <si>
    <t>"armatur a tvarovek. Zaslepení stávajícího potrub. V ceně také zapravení prostupů, zdiva a povrchových úprav"</t>
  </si>
  <si>
    <t>722999102 SPC 721</t>
  </si>
  <si>
    <t>Demontáž hydrantů - Specifikace dle PD</t>
  </si>
  <si>
    <t>352</t>
  </si>
  <si>
    <t>" Odstranění hydrantových skříní včetně vystrojení a zapravení "</t>
  </si>
  <si>
    <t>" doplnění zdiva, odstranění armatur a tvarovek na vodovodním potrubí. "</t>
  </si>
  <si>
    <t>177</t>
  </si>
  <si>
    <t>354</t>
  </si>
  <si>
    <t>" Stavební práce a dodávky spojené s provedením funkčního celku 722. " 10,00</t>
  </si>
  <si>
    <t>723</t>
  </si>
  <si>
    <t>Zdravotechnika - Vnitřní plynovod</t>
  </si>
  <si>
    <t>723999101 SPC 721</t>
  </si>
  <si>
    <t>Odstranění stávajících rozvodů plynovodu, včetně zapravení prostupů - Specifikace dle PD</t>
  </si>
  <si>
    <t>356</t>
  </si>
  <si>
    <t>" Součástí ceny je odkrytí potrubí, odpojení, vypuštění a demontáž. Zaslepení stávajícího potrubí"</t>
  </si>
  <si>
    <t>"Demontáž potrubí včetně armatur a tvarovek. V ceně také zapravení prostupů, zdiva a povrchových úprav. "</t>
  </si>
  <si>
    <t>" 1. PP - 4. NP " 1</t>
  </si>
  <si>
    <t>179</t>
  </si>
  <si>
    <t>358</t>
  </si>
  <si>
    <t>725</t>
  </si>
  <si>
    <t>Zdravotechnika - Zařizovací předměty</t>
  </si>
  <si>
    <t>725110811 725</t>
  </si>
  <si>
    <t>Demontáž klozetů splachovací s nádrží</t>
  </si>
  <si>
    <t>soubor</t>
  </si>
  <si>
    <t>360</t>
  </si>
  <si>
    <t>" 1. PP " 3</t>
  </si>
  <si>
    <t>" 1. NP " 12</t>
  </si>
  <si>
    <t>" 2. NP " 10+1</t>
  </si>
  <si>
    <t>" 3. NP " 8</t>
  </si>
  <si>
    <t>" 4. NP " 2</t>
  </si>
  <si>
    <t>181</t>
  </si>
  <si>
    <t>725122813 725</t>
  </si>
  <si>
    <t>Demontáž pisoárových stání s nádrží a jedním záchodkem</t>
  </si>
  <si>
    <t>362</t>
  </si>
  <si>
    <t>" 1. NP " 6</t>
  </si>
  <si>
    <t>" 2. NP " 5</t>
  </si>
  <si>
    <t>" 3. NP " 5</t>
  </si>
  <si>
    <t>" 4. NP " 1</t>
  </si>
  <si>
    <t>725210821 725</t>
  </si>
  <si>
    <t>Demontáž umyvadel bez výtokových armatur</t>
  </si>
  <si>
    <t>364</t>
  </si>
  <si>
    <t>" 1. PP " 6+2</t>
  </si>
  <si>
    <t>" 1. NP " 21+10</t>
  </si>
  <si>
    <t>" 1. NP - mezipatro " 1</t>
  </si>
  <si>
    <t>" 2. NP " 20+5+4</t>
  </si>
  <si>
    <t>" 3. NP " 15+4</t>
  </si>
  <si>
    <t>183</t>
  </si>
  <si>
    <t>725240811 725</t>
  </si>
  <si>
    <t>Demontáž kabin sprchových bez výtokových armatur</t>
  </si>
  <si>
    <t>366</t>
  </si>
  <si>
    <t>" 1. PP " 1,00</t>
  </si>
  <si>
    <t>" 1. NP " 1,00</t>
  </si>
  <si>
    <t>725310821 725</t>
  </si>
  <si>
    <t>Demontáž dřez jednoduchý na ocelové konzole bez výtokových armatur</t>
  </si>
  <si>
    <t>368</t>
  </si>
  <si>
    <t>" 1. PP " 1</t>
  </si>
  <si>
    <t>185</t>
  </si>
  <si>
    <t>725310823 725</t>
  </si>
  <si>
    <t>Demontáž dřez jednoduchý vestavěný v kuchyňských sestavách bez výtokových armatur</t>
  </si>
  <si>
    <t>370</t>
  </si>
  <si>
    <t>" 1. NP " 1</t>
  </si>
  <si>
    <t>" 3. NP " 1</t>
  </si>
  <si>
    <t>725320822 725</t>
  </si>
  <si>
    <t>Demontáž dřez dvojitý vestavěný v kuchyňských sestavách bez výtokových armatur</t>
  </si>
  <si>
    <t>372</t>
  </si>
  <si>
    <t>" 1. PP " 2</t>
  </si>
  <si>
    <t>187</t>
  </si>
  <si>
    <t>725330820 725</t>
  </si>
  <si>
    <t>Demontáž výlevka diturvitová</t>
  </si>
  <si>
    <t>374</t>
  </si>
  <si>
    <t>" 1. NP " 3,00</t>
  </si>
  <si>
    <t>" 2. NP " 1,00</t>
  </si>
  <si>
    <t>" 3. NP " 1,00</t>
  </si>
  <si>
    <t>" 4. NP " 1,00</t>
  </si>
  <si>
    <t>725530831 725</t>
  </si>
  <si>
    <t>Demontáž ohřívač elektrický průtokový</t>
  </si>
  <si>
    <t>376</t>
  </si>
  <si>
    <t>" Odstranění stávajících ohřívačů umyvadel, dřezů. "</t>
  </si>
  <si>
    <t>" 1. NP " 3</t>
  </si>
  <si>
    <t>" 3. NP " 6</t>
  </si>
  <si>
    <t>189</t>
  </si>
  <si>
    <t>725820801 725</t>
  </si>
  <si>
    <t>Demontáž baterie nástěnné do G 3 / 4</t>
  </si>
  <si>
    <t>378</t>
  </si>
  <si>
    <t>" Umyvadla "</t>
  </si>
  <si>
    <t>" 1. PP " 5+2</t>
  </si>
  <si>
    <t>" 1. NP " 21+10-4</t>
  </si>
  <si>
    <t>" 2. NP " 20+5+4-2</t>
  </si>
  <si>
    <t>" Dřezy "</t>
  </si>
  <si>
    <t>" 1. PP " 1+2</t>
  </si>
  <si>
    <t>" Výlevky "</t>
  </si>
  <si>
    <t>" 2. NP " 1</t>
  </si>
  <si>
    <t>725820802 725</t>
  </si>
  <si>
    <t>Demontáž baterie stojánkové do jednoho otvoru</t>
  </si>
  <si>
    <t>380</t>
  </si>
  <si>
    <t>" 1. NP - pro dřez + umyvadlo " 1+4</t>
  </si>
  <si>
    <t>" 2. NP - pro umyvadlo " 2</t>
  </si>
  <si>
    <t>" 3. NP - pro dřez " 1</t>
  </si>
  <si>
    <t>191</t>
  </si>
  <si>
    <t>725840850 725</t>
  </si>
  <si>
    <t>Demontáž baterie sprch diferenciální do G 3/4x1</t>
  </si>
  <si>
    <t>382</t>
  </si>
  <si>
    <t>725840860 725</t>
  </si>
  <si>
    <t>Demontáž ramen sprchových nebo sprch táhlových</t>
  </si>
  <si>
    <t>384</t>
  </si>
  <si>
    <t>" Demontáž sprchových hadic,táhel, apod. připojených k bateriím. "</t>
  </si>
  <si>
    <t>" Výlevka "</t>
  </si>
  <si>
    <t>" 1. PP - m. 019a " 1,00</t>
  </si>
  <si>
    <t>" Sprchový kout "</t>
  </si>
  <si>
    <t>" Sprcha "</t>
  </si>
  <si>
    <t>" 1. NP " 5+5</t>
  </si>
  <si>
    <t>193</t>
  </si>
  <si>
    <t>725850800 725</t>
  </si>
  <si>
    <t>Demontáž ventilů odpadních</t>
  </si>
  <si>
    <t>386</t>
  </si>
  <si>
    <t>725860811 725</t>
  </si>
  <si>
    <t>Demontáž uzávěrů zápachu jednoduchých</t>
  </si>
  <si>
    <t>388</t>
  </si>
  <si>
    <t>195</t>
  </si>
  <si>
    <t>72599901 SPC 725</t>
  </si>
  <si>
    <t>Demontáž vpustí podlahových - Specifikace dle PD</t>
  </si>
  <si>
    <t>390</t>
  </si>
  <si>
    <t>" V ceně vybourání, odstranění, případné řezání, odvoz a likvidace suti. "</t>
  </si>
  <si>
    <t>392</t>
  </si>
  <si>
    <t>" Stavební práce a dodávky spojené s provedením funkčního celku 725 " 5,00</t>
  </si>
  <si>
    <t>197</t>
  </si>
  <si>
    <t>733999101 SPC 731</t>
  </si>
  <si>
    <t>Odstranění stávajících rozvodů vytápění, včetně otopných těles a zapravení prostupů - Specifikace dle PD</t>
  </si>
  <si>
    <t>394</t>
  </si>
  <si>
    <t>396</t>
  </si>
  <si>
    <t>741</t>
  </si>
  <si>
    <t>Elektromontážní práce</t>
  </si>
  <si>
    <t>199</t>
  </si>
  <si>
    <t>741999101 SPC 741</t>
  </si>
  <si>
    <t>Demontáž svítidel, skříní elektro, odstranění prvků silnoproudých a slabopoudých rozvodů včetně zapravení prostupů a drážek - Specifikace dle PD</t>
  </si>
  <si>
    <t>398</t>
  </si>
  <si>
    <t>" Odstranění svítidel, elektro skříní včetně vystrojení, úprava stávající elektroinstalace, ukončení kabelů včetně úložného materiálu apod. "</t>
  </si>
  <si>
    <t>" Odstranění koncových prvků silnoproudých a slabopoudých rozvodů, zabezpečovacích systémů, požární signalizace apod. "</t>
  </si>
  <si>
    <t>" V ceně zapravení prostupů, zdiva, povrchových úprav a podlah do původního stavu. "</t>
  </si>
  <si>
    <t>"a související vyhláškou MŽP ČR č. 294/2005 Sb. o podmínkách ukládání odpadů na skládky a jejich využívání na povrchu terénu"</t>
  </si>
  <si>
    <t>741999102 SPC 741</t>
  </si>
  <si>
    <t>Demontáž původních jímacích zařízení, vedení, svodů a všech jejich součástí vedených na fasádě a na střeše objektu - Specifikace dle PD</t>
  </si>
  <si>
    <t>400</t>
  </si>
  <si>
    <t>201</t>
  </si>
  <si>
    <t>741999103 SPC 741</t>
  </si>
  <si>
    <t>Dmt+M Dočasná demontáž a zpětná montáž stávajících antén - Specifikace dle PD</t>
  </si>
  <si>
    <t>402</t>
  </si>
  <si>
    <t>HZS2231 HZS</t>
  </si>
  <si>
    <t>Hodinová zúčtovací sazba elektrikář</t>
  </si>
  <si>
    <t>404</t>
  </si>
  <si>
    <t>750</t>
  </si>
  <si>
    <t>Chlazení</t>
  </si>
  <si>
    <t>203</t>
  </si>
  <si>
    <t>750999101 SPC 750</t>
  </si>
  <si>
    <t>Odstranění stávajících rozvodů chlazení vč. veškerého příslušenství a zapravení prostupů - Specifikace dle PD</t>
  </si>
  <si>
    <t>406</t>
  </si>
  <si>
    <t>HZS3211 HZS</t>
  </si>
  <si>
    <t>Hodinová zúčtovací sazba montér vzduchotechniky a chlazení</t>
  </si>
  <si>
    <t>408</t>
  </si>
  <si>
    <t>751</t>
  </si>
  <si>
    <t>Vzduchotechnika</t>
  </si>
  <si>
    <t>205</t>
  </si>
  <si>
    <t>751999101 SPC 751</t>
  </si>
  <si>
    <t>Demontáž vzduchotechnických zařízení včetně zapravení prostupů - Specifikace dle PD</t>
  </si>
  <si>
    <t>410</t>
  </si>
  <si>
    <t>412</t>
  </si>
  <si>
    <t>762</t>
  </si>
  <si>
    <t>Konstrukce tesařské</t>
  </si>
  <si>
    <t>207</t>
  </si>
  <si>
    <t>762214811 762</t>
  </si>
  <si>
    <t>Demontáž schodiště přímočarého nebo křivočarého š do 1,5 m s podstupnicemi</t>
  </si>
  <si>
    <t>414</t>
  </si>
  <si>
    <t>762215812 762</t>
  </si>
  <si>
    <t>Demontáž schodiště žebříkového z fošen š do 1,0 m</t>
  </si>
  <si>
    <t>416</t>
  </si>
  <si>
    <t>" Demontáž dřevěného schodiště (žebříku) na půdě " (0,7)*8</t>
  </si>
  <si>
    <t>" V ceně také odstranění dřevěné "schodnice" pro ukotvení stupňů a zábradlí. "</t>
  </si>
  <si>
    <t>209</t>
  </si>
  <si>
    <t>762331812 762</t>
  </si>
  <si>
    <t>Demontáž vázaných kcí krovů z hranolů průřezové plochy do 224 cm2</t>
  </si>
  <si>
    <t>418</t>
  </si>
  <si>
    <t>" Odstranění stávajících kleštin 100×200 mm " (3,1)*2+(3,1)*1</t>
  </si>
  <si>
    <t>" V ceně také odstranění připevňovacích prvků, řezání, apod. "</t>
  </si>
  <si>
    <t>762331813 762</t>
  </si>
  <si>
    <t>Demontáž vázaných kcí krovů z hranolů průřezové plochy do 288 cm2</t>
  </si>
  <si>
    <t>420</t>
  </si>
  <si>
    <t>" Odstranění stávajících krokví 130×180 mm " (4,5)*2+4,85+4,25</t>
  </si>
  <si>
    <t>" Odstranění stávajícího sloupu 160×160 mm " (3,8)*1</t>
  </si>
  <si>
    <t>211</t>
  </si>
  <si>
    <t>762331815 762</t>
  </si>
  <si>
    <t>Demontáž vázaných kcí krovů z hranolů průřezové plochy přes 450 cm2</t>
  </si>
  <si>
    <t>422</t>
  </si>
  <si>
    <t>" Odstranění stávajícího vazného trámu 220×300 mm " (3,3)*1</t>
  </si>
  <si>
    <t>" V ceně také případně provedení otvorů pro přístup k uložení VT. "</t>
  </si>
  <si>
    <t>762511867 762</t>
  </si>
  <si>
    <t>Demontáž kce podkladové z desek dřevoštěpkových tl přes 15 mm na pero a drážku šroubovaných</t>
  </si>
  <si>
    <t>424</t>
  </si>
  <si>
    <t>" Odstranění vrstvy z OSB desek pod kobercem - 2. NP " 19,47</t>
  </si>
  <si>
    <t>213</t>
  </si>
  <si>
    <t>762521812 762</t>
  </si>
  <si>
    <t>Demontáž podlah bez polštářů z prken nebo fošen tloušťky přes 32 mm</t>
  </si>
  <si>
    <t>426</t>
  </si>
  <si>
    <t>" Odstranění dřevěných fošen vestavěného patra m. 012 - 1. PP." 38,77</t>
  </si>
  <si>
    <t>762999901 SPC 762</t>
  </si>
  <si>
    <t>Případné podepření stávajících prvků krovů při bourání části střechy - Specifikace dle PD</t>
  </si>
  <si>
    <t>428</t>
  </si>
  <si>
    <t>" Případné nutné podepření prvků krovů při odstranění nutných bouraných částí. " 54,8</t>
  </si>
  <si>
    <t>" Případné nutné podepření prvků krovů při odstranění částí v místě VT " (3,1*1,25)</t>
  </si>
  <si>
    <t>" V ceně veškeré nutné práce související s provedením a odstraněním podepření. V ceně také přesun hmot."</t>
  </si>
  <si>
    <t>215</t>
  </si>
  <si>
    <t>430</t>
  </si>
  <si>
    <t>763</t>
  </si>
  <si>
    <t>Konstrukce suché výstavby</t>
  </si>
  <si>
    <t>763111812 763</t>
  </si>
  <si>
    <t>Demontáž SDK příčky s jednoduchou ocelovou nosnou konstrukcí opláštění dvojité</t>
  </si>
  <si>
    <t>432</t>
  </si>
  <si>
    <t>" Demontáž SDK konstrukcí - 2. NP " 117,13</t>
  </si>
  <si>
    <t>" Součástí demontáže je odstranění desek, nosné konstrukce i tepelné izolace "</t>
  </si>
  <si>
    <t>217</t>
  </si>
  <si>
    <t>763121812 763</t>
  </si>
  <si>
    <t>Demontáž SDK předsazené/šachtové stěny s jednoduchou nosnou kcí opláštění dvojité</t>
  </si>
  <si>
    <t>434</t>
  </si>
  <si>
    <t>" Demontáž SDK konstrukcí - 1. NP " 12,756</t>
  </si>
  <si>
    <t>" Demontáž SDK konstrukcí - 2. NP " 8,06</t>
  </si>
  <si>
    <t>" Demontáž SDK konstrukcí - 3. NP " 8,06</t>
  </si>
  <si>
    <t>763121822 763</t>
  </si>
  <si>
    <t>Demontáž SDK předsazené/šachtové stěny s nosnou kcí se zdvojeným CW profilem opláštění dvojité</t>
  </si>
  <si>
    <t>436</t>
  </si>
  <si>
    <t>" Demontáž SDK předstěny pro větrání zdiva - m. 020a - 1. PP " 1,0*(6,3+(4,45/2)*2)</t>
  </si>
  <si>
    <t>219</t>
  </si>
  <si>
    <t>763131832 763</t>
  </si>
  <si>
    <t>Demontáž SDK podhledu s jednovrstvou nosnou kcí z ocelových profilů opláštění dvojité</t>
  </si>
  <si>
    <t>438</t>
  </si>
  <si>
    <t>" Demontáž SDK opláštění v m. 001 - 1. PP "</t>
  </si>
  <si>
    <t>" SDK opláštění - dno " 11,13</t>
  </si>
  <si>
    <t>" SDK opláštění - svislá část " 18,6*0,95</t>
  </si>
  <si>
    <t>" Demontáž SDK podhledů v - 4. NP " 35,31+221,03</t>
  </si>
  <si>
    <t>" Součástí demontáže je odstranění desek i nosné konstrukce "</t>
  </si>
  <si>
    <t>763431802 763</t>
  </si>
  <si>
    <t>Demontáž minerálního podhledu zavěšeného na polozapuštěném roštu</t>
  </si>
  <si>
    <t>440</t>
  </si>
  <si>
    <t xml:space="preserve">" Demontáž kazetového podhledu z m 010 - 1. PP " 4,98 </t>
  </si>
  <si>
    <t>" Demontáž kazetového podhledu z m. 115 - 116b, 122b - 1. NP " 7,69+18,26+8,06+15,19+2,76+10,35</t>
  </si>
  <si>
    <t>" Demontáž kazetového podhledu z m. 215 - 116b - 2. NP " 7,69+18,26+8,06+15,19+2,76</t>
  </si>
  <si>
    <t>" Demontáž kazetového podhledu z m. 318 - 319b - 2. NP " 7,69+18,26+8,06+15,19+2,76</t>
  </si>
  <si>
    <t>221</t>
  </si>
  <si>
    <t>442</t>
  </si>
  <si>
    <t>764</t>
  </si>
  <si>
    <t>Konstrukce klempířské</t>
  </si>
  <si>
    <t>764001821 764</t>
  </si>
  <si>
    <t>Demontáž krytiny ze svitků nebo tabulí do suti</t>
  </si>
  <si>
    <t>444</t>
  </si>
  <si>
    <t xml:space="preserve">" Demontáž plechové krytiny střechy z TiZn " </t>
  </si>
  <si>
    <t>" Střecha - odstranění celé skladby " 80,56</t>
  </si>
  <si>
    <t>" Střecha - odstranění pro nová okna, VZT, světlovody " 251,3</t>
  </si>
  <si>
    <t>" Střecha - u okna nad vstupem - ul. Klatovská tř. " 2,0</t>
  </si>
  <si>
    <t>223</t>
  </si>
  <si>
    <t>764001891 764</t>
  </si>
  <si>
    <t>Demontáž úžlabí do suti</t>
  </si>
  <si>
    <t>446</t>
  </si>
  <si>
    <t>" Odstranění oplechování úžlabí v místě bourané části střechy " 8,9</t>
  </si>
  <si>
    <t>764002831 764</t>
  </si>
  <si>
    <t>Demontáž sněhového zachytávače do suti</t>
  </si>
  <si>
    <t>448</t>
  </si>
  <si>
    <t>" Odstranění sněhového zachytávače v místě bourané části střechy " 12,4</t>
  </si>
  <si>
    <t>225</t>
  </si>
  <si>
    <t>764002841 764</t>
  </si>
  <si>
    <t>Demontáž oplechování horních ploch zdí a nadezdívek do suti</t>
  </si>
  <si>
    <t>450</t>
  </si>
  <si>
    <t>764002861 764</t>
  </si>
  <si>
    <t>Demontáž oplechování říms a ozdobných prvků do suti</t>
  </si>
  <si>
    <t>452</t>
  </si>
  <si>
    <t>" Odstranění oplechování říms  "</t>
  </si>
  <si>
    <t>" Pohled západní - ul. Klatovská " 3,5+10,9+0,6+21,7+12,4+5,6+5,7+0,6+12,7+0,5+0,5+0,5</t>
  </si>
  <si>
    <t>" Pohled severovýchodní - ul. E. Beneše " 3,3*2+0,5*2+17,2+1,6</t>
  </si>
  <si>
    <t>" Pohled jižní - ul. Stehlíkova " 2,7+0,6+8,6+0,8+10,9+0,9+2,0+23,4+8,0+0,5*4</t>
  </si>
  <si>
    <t>" Pohled severní - dvorní " 2,1</t>
  </si>
  <si>
    <t>" Pohled východní - dvorní " 3,1+1,0+14,6+12,4+2,1</t>
  </si>
  <si>
    <t>" Pohled severozápadní - dvorní " 2,4+5,0</t>
  </si>
  <si>
    <t>" Pohled severní - dvorní " 30,8</t>
  </si>
  <si>
    <t>" Pohled jihozápadní rozvinutý - dvorní " 7,1+9,9</t>
  </si>
  <si>
    <t>" Pohled východní rozvinutý - dvorní " 24,5+1,6+5,5+1,3+2,85+9,5+4,0</t>
  </si>
  <si>
    <t>227</t>
  </si>
  <si>
    <t>764002881 764</t>
  </si>
  <si>
    <t>Demontáž lemování střešních prostupů do suti</t>
  </si>
  <si>
    <t>454</t>
  </si>
  <si>
    <t>" Demontáž případného lemování střešních oken " ((0,6*4)*6)*0,4</t>
  </si>
  <si>
    <t>764004801 764</t>
  </si>
  <si>
    <t>Demontáž podokapního žlabu do suti</t>
  </si>
  <si>
    <t>456</t>
  </si>
  <si>
    <t>" Odstranění podokapního žlabu. "</t>
  </si>
  <si>
    <t>" Vestavba + výtahová šachta. " 14,25+2,0+2,9</t>
  </si>
  <si>
    <t>" Snížená část u vestavby " 12,05</t>
  </si>
  <si>
    <t>" Střechy u tělocvičny " 4,2+14,6</t>
  </si>
  <si>
    <t>229</t>
  </si>
  <si>
    <t>764004821 764</t>
  </si>
  <si>
    <t>Demontáž nástřešního žlabu do suti</t>
  </si>
  <si>
    <t>458</t>
  </si>
  <si>
    <t>" Odstranění nástřešního žlabu v místě bourané části střechy " 9,1</t>
  </si>
  <si>
    <t>764004861 764</t>
  </si>
  <si>
    <t>Demontáž svodu do suti</t>
  </si>
  <si>
    <t>460</t>
  </si>
  <si>
    <t xml:space="preserve">" Odstranění svodů pro bourané okapy " </t>
  </si>
  <si>
    <t>" Vestavba + výtahová šachta. " (18,6)*2+3,7+16,9+17,4</t>
  </si>
  <si>
    <t>" Střechy u tělocvičny " 4,7+5,0+5,0</t>
  </si>
  <si>
    <t>" V ceně a délce zohledněna také demontáž kotíků. "</t>
  </si>
  <si>
    <t>231</t>
  </si>
  <si>
    <t>764002801 764</t>
  </si>
  <si>
    <t>Demontáž závětrné lišty do suti</t>
  </si>
  <si>
    <t>462</t>
  </si>
  <si>
    <t>" Odstranění závětrných lišt "</t>
  </si>
  <si>
    <t>" Bourané schodiště m. 107e " 2,9</t>
  </si>
  <si>
    <t>" Vestavby + výtahová šachta. " 6,0+1,0</t>
  </si>
  <si>
    <t>764002871 764</t>
  </si>
  <si>
    <t>Demontáž lemování zdí do suti</t>
  </si>
  <si>
    <t>464</t>
  </si>
  <si>
    <t>" Odstranění lemování zdí. "</t>
  </si>
  <si>
    <t>" Bourané schodiště m. 107e " 3,0</t>
  </si>
  <si>
    <t>" Střechy u tělocvičny " 7,65+19,2</t>
  </si>
  <si>
    <t>233</t>
  </si>
  <si>
    <t>764004901 SPC 764</t>
  </si>
  <si>
    <t>Odstranění veškerých klempířských prvků jinde nespecifikovaných či v množství větším než uvedeném - Specifikace dle PD</t>
  </si>
  <si>
    <t>466</t>
  </si>
  <si>
    <t>468</t>
  </si>
  <si>
    <t>765</t>
  </si>
  <si>
    <t>Konstrukce pokrývačské</t>
  </si>
  <si>
    <t>235</t>
  </si>
  <si>
    <t>765192001 765</t>
  </si>
  <si>
    <t>Nouzové (provizorní) zakrytí střechy plachtou</t>
  </si>
  <si>
    <t>470</t>
  </si>
  <si>
    <t xml:space="preserve">" Případné zakrytí střechy proti zatečení po odstranění celé skladby " </t>
  </si>
  <si>
    <t>" Střecha objektu - šikmá " (80,56)*1,10</t>
  </si>
  <si>
    <t>" Střecha objektů u tělocvičny - plochá " (15,27+121,65)*1,10</t>
  </si>
  <si>
    <t>" Střecha po vybourání prostupů " (251,3)*1,1</t>
  </si>
  <si>
    <t>" V ceně jsou započteny náklady na montáž, demontáž a opotřebení plachty. V ceně také případné prvky na zajištění plachty"</t>
  </si>
  <si>
    <t>" - např. zatěžovací materiál, vázací, apod. "</t>
  </si>
  <si>
    <t>765192811 765</t>
  </si>
  <si>
    <t>Demontáž střešního výlezu jakkékoliv plochy</t>
  </si>
  <si>
    <t>472</t>
  </si>
  <si>
    <t>" Demontáž střešního výlezu v m. 419 " 1</t>
  </si>
  <si>
    <t>" V ceně jsou započteny náklady na hrubé začištění otvorů po vybourání výlezu. "</t>
  </si>
  <si>
    <t>237</t>
  </si>
  <si>
    <t>998765203 765</t>
  </si>
  <si>
    <t>Přesun hmot procentní pro krytiny skládané v objektech v do 24 m</t>
  </si>
  <si>
    <t>%</t>
  </si>
  <si>
    <t>474</t>
  </si>
  <si>
    <t>476</t>
  </si>
  <si>
    <t>766</t>
  </si>
  <si>
    <t>Konstrukce truhlářské</t>
  </si>
  <si>
    <t>239</t>
  </si>
  <si>
    <t>766411811 766</t>
  </si>
  <si>
    <t>Demontáž truhlářského obložení stěn z panelů plochy do 1,5 m2</t>
  </si>
  <si>
    <t>478</t>
  </si>
  <si>
    <t>" Odstranění obložení stěn v 1. NP "</t>
  </si>
  <si>
    <t>" 1. NP " (15,35+15,1+90,94+16,75+12,7)*2,0</t>
  </si>
  <si>
    <t>" 2. NP " (4,6)*2,0</t>
  </si>
  <si>
    <t>" V položce také obsažena demontáž horního a bočního lištování (rámování) obkladu. "</t>
  </si>
  <si>
    <t>766411821 766</t>
  </si>
  <si>
    <t>Demontáž truhlářského obložení stěn z palubek</t>
  </si>
  <si>
    <t>480</t>
  </si>
  <si>
    <t>" Odstranění obložení stěn v m. 119c - 1. NP - uvažováno oboustranné obložení " ((1,5)*2,15)*2</t>
  </si>
  <si>
    <t>" Odstranění obložení stěn - 2. NP " (9,35+3,3+5,2+5,95)*1,6</t>
  </si>
  <si>
    <t>" Odstranění obložení stěn u schodiště v m 201- 2. NP " (1,65)*0,56</t>
  </si>
  <si>
    <t>241</t>
  </si>
  <si>
    <t>766411822 766</t>
  </si>
  <si>
    <t>Demontáž truhlářského obložení stěn podkladových roštů</t>
  </si>
  <si>
    <t>482</t>
  </si>
  <si>
    <t>" Odstranění podkladového roštu pod panely "</t>
  </si>
  <si>
    <t>" Odstranění podkladového roštu pod palubkami "</t>
  </si>
  <si>
    <t>" 1. NP " (1,5)*2,15</t>
  </si>
  <si>
    <t>" 2. NP " (9,35+3,3+5,2+5,95)*1,6+(1,65)*0,56</t>
  </si>
  <si>
    <t>766421811 766</t>
  </si>
  <si>
    <t>Demontáž truhlářského obložení podhledů z panelů plochy do 1,5 m2</t>
  </si>
  <si>
    <t>484</t>
  </si>
  <si>
    <t>" Odstranění stávajícího skládaného podhledu v m. 016, 017, 018 - 1. PP " 8,37+13,47+61,7</t>
  </si>
  <si>
    <t>" Odstranění stávajícího skládaného podhledu v m. 114, 114a, část 103a - 1. NP " 73,05+5,34+4,88</t>
  </si>
  <si>
    <t>" Odstranění stávajícího skládaného podhledu v m. 114, 114a, část 103a - svislé části nosníků - 1. NP " 0,4*(13*6,875*2)</t>
  </si>
  <si>
    <t>" Odstranění stávajícího skládaného podhledu v m. 244, 245, část 246 - 1. NP - mezipatro " 10,34+73,05+4,88</t>
  </si>
  <si>
    <t>" Odstranění stávajícího skládaného podhledu v m. 244, 245, část 246 - svislé části nosníků - 1. NP - mezipatro " 0,4*(13*7,0*2)</t>
  </si>
  <si>
    <t>" Odstranění stávajícího skládaného podhledu v m. 327 - 330, část 331 - 2. NP " 10,34+19,93+21,4+18,2+19,05</t>
  </si>
  <si>
    <t>" Odstranění stávajícího skládaného podhledu v m. 327 - 330, část 331 - svislé části nosníků - 2. NP " 0,4*(13*7,0*2)</t>
  </si>
  <si>
    <t>" Odstranění stávajícího skládaného podhledu v m. 416, 417, část 419 - 3. NP " 74,38+10,34+5,74</t>
  </si>
  <si>
    <t>243</t>
  </si>
  <si>
    <t>766421822 766</t>
  </si>
  <si>
    <t>Demontáž truhlářského obložení podhledů podkladových roštů</t>
  </si>
  <si>
    <t>486</t>
  </si>
  <si>
    <t>" Demontáž podkladových roštů z demontovaných podhledů - 1. PP " 8,37+13,47+61,7</t>
  </si>
  <si>
    <t>" Demontáž podkladových roštů z demontovaných podhledů v m. 114, 114, část 103a - 1. NP " 73,05+5,34+4,88</t>
  </si>
  <si>
    <t>" Demontáž podkladových roštů z demontovaných podhledů v m. 114, 114, část 103a - svislé části nosníků - 1. NP " 0,4*(13*6,875*2)</t>
  </si>
  <si>
    <t>" Demontáž podkladových roštů z demontovaných podhledů v m. 244, 245, část 246 - 1. NP - mezipatro " 10,34+73,05+4,88</t>
  </si>
  <si>
    <t>" Demontáž podkladových roštů z demontovaných podhledů v m. 244, 245, část 246 - svislé části nosníků - 1. NP - mezipatro " 0,4*(13*7,0*2)</t>
  </si>
  <si>
    <t>" Demontáž podkladových roštů z demontovaných podhledů v m. 327 - 330, část 331 - 2. NP " 10,34+19,93+21,4+18,2+19,05</t>
  </si>
  <si>
    <t>" Demontáž podkladových roštů z demontovaných podhledů v m. 327 - 330, část 331 - svislé části nosníků - 2. NP " 0,4*(13*7,0*2)</t>
  </si>
  <si>
    <t>" Demontáž podkladových roštů z demontovaných podhledů v m. 416, 417, část 419 - 3. NP " 74,38+10,34+5,74</t>
  </si>
  <si>
    <t>766674812 766</t>
  </si>
  <si>
    <t>Demontáž střešního okna hladká krytina přes 45°</t>
  </si>
  <si>
    <t>488</t>
  </si>
  <si>
    <t>" Odstranění střešních oken " 6,0</t>
  </si>
  <si>
    <t>245</t>
  </si>
  <si>
    <t>766999901 SPC 766</t>
  </si>
  <si>
    <t>Demontáž stávajících ochranných mříží / panelů před okny - parapetní část - Specifikace dle PD</t>
  </si>
  <si>
    <t>490</t>
  </si>
  <si>
    <t>" Odstranění stávajících ochranných dřevěných laťových mříží / panelů před okny - parapetní část "</t>
  </si>
  <si>
    <t>" 1. PP - místnost 025 " (0,95*2,05)*4</t>
  </si>
  <si>
    <t>" 1. PP - místnost 026 " (0,95*2,05)*4</t>
  </si>
  <si>
    <t>" 2. NP - místnost 202a " (2,35*1,0)</t>
  </si>
  <si>
    <t>" 2. NP - místnost 202b " (2,35*1,0)</t>
  </si>
  <si>
    <t>" V ceně také odstranění horní zákrytové desky. "</t>
  </si>
  <si>
    <t>766999902 SPC 766</t>
  </si>
  <si>
    <t>Demontáž dřevěného roštu z lamel - Specifikace dle PD</t>
  </si>
  <si>
    <t>492</t>
  </si>
  <si>
    <t>" Odstranění stávajícího hrazení (roštu) z lamel v místnosti 214 " 2,8*0,9</t>
  </si>
  <si>
    <t>" V ceně odstranění obvodové kce + výplně z lamel. "</t>
  </si>
  <si>
    <t>247</t>
  </si>
  <si>
    <t>494</t>
  </si>
  <si>
    <t>767</t>
  </si>
  <si>
    <t>Konstrukce zámečnické</t>
  </si>
  <si>
    <t>767661811 767</t>
  </si>
  <si>
    <t>Demontáž mříží pevných nebo otevíravých</t>
  </si>
  <si>
    <t>496</t>
  </si>
  <si>
    <t>" Odstranění pletivové výplně ochrany oken - mříž pro nářadí - m. 018 - 1. PP " (1,0*1,5)*4</t>
  </si>
  <si>
    <t>" Odstranění mříže pod schody - m. 016 - 1. PP " (1,4*2,45)*1</t>
  </si>
  <si>
    <t>" Odstranění mříže u výtahové šachty - střecha " 3,3</t>
  </si>
  <si>
    <t>" V položce také obsažena demontáž úchytů / jeji odvaření, upálení. "</t>
  </si>
  <si>
    <t>249</t>
  </si>
  <si>
    <t>767661811 RTO 767</t>
  </si>
  <si>
    <t>Demontáž mříží na kolejnici - Specifikace dle PD</t>
  </si>
  <si>
    <t>498</t>
  </si>
  <si>
    <t>" Odstranění pletivové mříže vč. kolejnice do místnosti 020b " 1,15*2,25</t>
  </si>
  <si>
    <t>" V položce také obsažena demontáž úchytů / jeji odvaření, upálení, demontáž kolejnic. "</t>
  </si>
  <si>
    <t>767661811 RT1 767</t>
  </si>
  <si>
    <t>500</t>
  </si>
  <si>
    <t>" Šetrná  demontáž ocelové konstrukce vč. výplně ochrany oken v tělocvičně pro pozdější použití - 1. NP " (1,9*3,45)*5</t>
  </si>
  <si>
    <t>" V ceně také uložení na dosčasnou skládu a zajištění jejich ochrany. "</t>
  </si>
  <si>
    <t>251</t>
  </si>
  <si>
    <t>767810811 767</t>
  </si>
  <si>
    <t>Demontáž mřížek větracích ocelových čtyřhranných nebo kruhových</t>
  </si>
  <si>
    <t>502</t>
  </si>
  <si>
    <t>" Odstranění mříží v bouraných oknech - pohledy uliční " 3+9+5</t>
  </si>
  <si>
    <t>" Odstranění mříží v bouraných oknech - pohledy dvorní " 5+2</t>
  </si>
  <si>
    <t>767896810 767</t>
  </si>
  <si>
    <t>Demontáž kovových lišt</t>
  </si>
  <si>
    <t>504</t>
  </si>
  <si>
    <t>" Odstranění lišt ochrany rohů stupňů u podlah v místnosti 201 - 2. NP " 1,65+(6,3)*7</t>
  </si>
  <si>
    <t>" Odstranění lišt ochrany hran prahů - 2. NP " (1,05)*4</t>
  </si>
  <si>
    <t>" Odstranění lišt ochrany rohů stupňů u podlah v místnosti 302 - 3. NP " 1,9*4+1,5+7,0+6,3*6</t>
  </si>
  <si>
    <t>" Odstranění lišt ochrany hran prahů - 3. NP " 1,25+3,5+1,25+2,0+1,75</t>
  </si>
  <si>
    <t>253</t>
  </si>
  <si>
    <t>767101901 SPC  767</t>
  </si>
  <si>
    <t>Šetrná DMTŽ, oprava a zpětná montáž ocelové konstrukce pro vynesení basketbalového koše - Specifikace dle PD</t>
  </si>
  <si>
    <t>506</t>
  </si>
  <si>
    <t>767101902 SPC  767</t>
  </si>
  <si>
    <t>Demontáž venkovní čistící zóny / mříže  vč. veškerého příslušenství - Specifikace dle PD</t>
  </si>
  <si>
    <t>508</t>
  </si>
  <si>
    <t>255</t>
  </si>
  <si>
    <t>767810901 SPC 767</t>
  </si>
  <si>
    <t>Odstranění veškerých zámečnických prvků jinde nespecifikovaných či v množství větším než uvedeném - Specifikace dle PD</t>
  </si>
  <si>
    <t>510</t>
  </si>
  <si>
    <t>512</t>
  </si>
  <si>
    <t>771</t>
  </si>
  <si>
    <t>Podlahy z dlaždic</t>
  </si>
  <si>
    <t>257</t>
  </si>
  <si>
    <t>771531801 771</t>
  </si>
  <si>
    <t>Demontáž podlah z dlaždic cihelných kladených do malty</t>
  </si>
  <si>
    <t>514</t>
  </si>
  <si>
    <t>" Demontáž nášlapné vrstvy z cihelné dlažby - půdovek - 4. NP " 24,09+1,2</t>
  </si>
  <si>
    <t>516</t>
  </si>
  <si>
    <t>775</t>
  </si>
  <si>
    <t>Podlahy skládané</t>
  </si>
  <si>
    <t>259</t>
  </si>
  <si>
    <t>775511810 775</t>
  </si>
  <si>
    <t>Demontáž podlah vlysových přibíjených s lištami přibíjenými</t>
  </si>
  <si>
    <t>518</t>
  </si>
  <si>
    <t>" Odstranění nášlapné vrstvy z vlysů (parket) vč. okrajových lišt. "</t>
  </si>
  <si>
    <t>" 1. NP " 256,47+15,9+13,5+14,29</t>
  </si>
  <si>
    <t>" 3. NP " 22,01+1,1</t>
  </si>
  <si>
    <t>775511830 775</t>
  </si>
  <si>
    <t>Demontáž podlah vlysových přibíjených bez lišt</t>
  </si>
  <si>
    <t>520</t>
  </si>
  <si>
    <t>261</t>
  </si>
  <si>
    <t>522</t>
  </si>
  <si>
    <t>776</t>
  </si>
  <si>
    <t>Podlahy povlakové</t>
  </si>
  <si>
    <t>776201811 776</t>
  </si>
  <si>
    <t>Demontáž lepených povlakových podlah bez podložky ručně</t>
  </si>
  <si>
    <t>524</t>
  </si>
  <si>
    <t>" Odstranění čistící rohože - koberce - m. 101 - 1. NP " 7,2</t>
  </si>
  <si>
    <t>263</t>
  </si>
  <si>
    <t>776201812 776</t>
  </si>
  <si>
    <t>Demontáž lepených povlakových podlah s podložkou ručně</t>
  </si>
  <si>
    <t>526</t>
  </si>
  <si>
    <t>776201901 SPC 776</t>
  </si>
  <si>
    <t>Demontáž gumové čistící rohože - Specifikace dle PD</t>
  </si>
  <si>
    <t>528</t>
  </si>
  <si>
    <t>" Odstranění gumové čistící rohože - m. 101 - 1. NP " 18,7</t>
  </si>
  <si>
    <t>265</t>
  </si>
  <si>
    <t>776301812 776</t>
  </si>
  <si>
    <t>Odstranění lepených podlahovin s podložkou ze schodišťových stupňů</t>
  </si>
  <si>
    <t>530</t>
  </si>
  <si>
    <t>" Odstranění vrstvy podlah schodišť z PVC "</t>
  </si>
  <si>
    <t>" 1. NP - m. 112 - stupnice + podstupnice " (0,675)*4+(0,675)*5</t>
  </si>
  <si>
    <t>" 2. NP - m. 201 - stupnice + podstupnice " (1,9)*3+(1,9)*4</t>
  </si>
  <si>
    <t>" 2. NP - m. 201 - podstupnice stupňů v místnosti " (6,3)*7</t>
  </si>
  <si>
    <t>" 2. NP - m. 228 - podstupnice stupně v místnosti " (10,4)*1</t>
  </si>
  <si>
    <t>" 3. NP - m. 302 - stupnice + podstupnice " (1,9)*3+(1,9)*4</t>
  </si>
  <si>
    <t>" 3. NP - m. 302 - podstupnice stupňů v místnosti " (6,3)*5</t>
  </si>
  <si>
    <t>" 3. NP - m. 302 - podstupnice stupínku v místnosti " (7,0)</t>
  </si>
  <si>
    <t>" 3. NP - m. 317 - stupnice + podstupnice " (2,0)*3+(2,0)*3</t>
  </si>
  <si>
    <t>" 4. NP - m. 401 - stupnice + podstupnice " (1,9+2,5)+(1,3+1,9+2,5)</t>
  </si>
  <si>
    <t>" Odstranění vrstvy podlah schodišť z koberce "</t>
  </si>
  <si>
    <t>" 1. NP - m. 113b - stupnice + podstupnice " (1,4)*8+(1,4)*8</t>
  </si>
  <si>
    <t>776410811 776</t>
  </si>
  <si>
    <t>Odstranění soklíků a lišt pryžových nebo plastových</t>
  </si>
  <si>
    <t>532</t>
  </si>
  <si>
    <t xml:space="preserve">" Odstranění soklových lišt." </t>
  </si>
  <si>
    <t>" Podlaha s nášlapnou vrstvou z PVC - 1. PP " 40,75+32,6+18,15+19,35+88,5+22,8+30,45+13,5+11,7+26,15+15,0+15,35+34,3+26,25+21,0</t>
  </si>
  <si>
    <t>" Podlaha s nášlapnou vrstvou z PVC - 1. NP "</t>
  </si>
  <si>
    <t>12,3+12,3+29,2+28,8+11,3+31,5+30,6+19,7+33,5+49,4+31,0+21,6+15,6+35,0+12,1+25,1+19,1+8,3+18,8+16,5+7,5+19,0+15,7+22,7+15,4+17,2+6,4+18,6+15,4+16,9</t>
  </si>
  <si>
    <t>" Podlaha s nášlapnou vrstvou z PVC - 1. NP - mezipatro " 15,3+35,0</t>
  </si>
  <si>
    <t>" Podlaha s nášlapnou vrstvou z PVC - 2. NP " 20,2+10,4+10,4+16,3+39,1+9,9+30,5+17,2+21,3+10,9+15,3+18,2+18,7+19,2</t>
  </si>
  <si>
    <t>" Podlaha s nášlapnou vrstvou z PVC na vlysech - 2. NP "</t>
  </si>
  <si>
    <t>34,4+25,2+15,6+17,2+15,1+19,2+29,0+18,6+26,4+25,3+24,2+6,3+21,6+10,6+9,0+3,5+43,0+9,7+14,9+19,0+17,2+35,4</t>
  </si>
  <si>
    <t>" Podlaha s nášlapnou vrstvou z PVC - 3. NP " 17,3+19,6+18,7+21,3+7,0+35,3+15,3</t>
  </si>
  <si>
    <t>"Podlaha s nášlapnou vrstvou z PVC na vlysech-3.NP" 22,15+24,0+33,4+22,9+18,2+25,6+10,0+23,8+30,9+12,8+19,7+21,6+18,2+20,1+36,9+43,0+19,1+25,0+33,0</t>
  </si>
  <si>
    <t>" Podlaha s nášlapnou vrstvou z koberce na vlysech - 2. NP " 18,4+18,6+19,7+19,5+20,3+20,1+18,7+5,8</t>
  </si>
  <si>
    <t>" Podlaha s nášlapnou vrstvou z koberce na OSB - 2. NP " 19,1</t>
  </si>
  <si>
    <t>" Podlaha s nášlapnou vrstvou z PVC - 4. NP " 48,8+5,3+15,3+15,3+15,3+17,5+17,3+16,2</t>
  </si>
  <si>
    <t>" Podlaha s nášlapnou vrstvou z koberce - 4. NP " 17,3+21,2+16,0+15,7+17,0</t>
  </si>
  <si>
    <t xml:space="preserve">" Odstranění soklových lišt.- schodišť " </t>
  </si>
  <si>
    <t>" Schodiště a rampa - m. 112 - 1. NP " (0,146*5+0,3*4)+(1,8)</t>
  </si>
  <si>
    <t>" Schodiště - m. 317 - 3. NP " (0,3*2)*2</t>
  </si>
  <si>
    <t>" Schodiště - m. 401 - 4. NP " (0,37*2)+(0,55*2)</t>
  </si>
  <si>
    <t>" V ceně také odstranění výplně z kobercových lišt "</t>
  </si>
  <si>
    <t>267</t>
  </si>
  <si>
    <t>776430811 776</t>
  </si>
  <si>
    <t>Odstranění hran schodišťových</t>
  </si>
  <si>
    <t>534</t>
  </si>
  <si>
    <t xml:space="preserve">" Odstranění ochrany hran stupňů.  " </t>
  </si>
  <si>
    <t>" 1. NP - m. 112 " (0,675)*4+(1,35)*1</t>
  </si>
  <si>
    <t>" 2. NP - m. 201, 228 " (1,9*4)+(10,4)</t>
  </si>
  <si>
    <t>" 3. NP - m. 302, 317 " (6,3*5)+(2,0*3)</t>
  </si>
  <si>
    <t>" 4. NP - m. 401 " (1,3+1,9+2,5)</t>
  </si>
  <si>
    <t>776501811 776</t>
  </si>
  <si>
    <t>Demontáž povlakových podlahovin ze stěn výšky do 2 m</t>
  </si>
  <si>
    <t>536</t>
  </si>
  <si>
    <t>" Odstranění podlahovin na svislých částech u zdi u schodišť "</t>
  </si>
  <si>
    <t>" 2. NP - m. 201 " 1,65*0,56</t>
  </si>
  <si>
    <t>" 3. NP - m. 302 " 1,5*0,75</t>
  </si>
  <si>
    <t>269</t>
  </si>
  <si>
    <t>776991821 776</t>
  </si>
  <si>
    <t>Odstranění lepidla ručně z podlah</t>
  </si>
  <si>
    <t>538</t>
  </si>
  <si>
    <t>" Odstranění lepidla z podkladních vrstev pod bouraným PVC, kobercem "</t>
  </si>
  <si>
    <t>" Odstranění lepidla pod bouraným PVC v m. 012 - 1.  PP " 38,77+1,94</t>
  </si>
  <si>
    <t>" Odstranění lepidla pod bouraným PVC - 4. NP " 35,31+1,73+12,2+11,72+11,66+16,96+17,58+12,33+5,97</t>
  </si>
  <si>
    <t>" Odstranění lepidla pod bouraným kobercem - 4. NP " 17,58+25,17+14,25+13,27+13,88+4,21</t>
  </si>
  <si>
    <t>776991822 776</t>
  </si>
  <si>
    <t>Odstranění lepidla ručně ze schodišťových stupňů</t>
  </si>
  <si>
    <t>540</t>
  </si>
  <si>
    <t>" Odstranění lepidla z podkladních vrstev pod bouranými nášlapnými vrstvami na schodišti - PVC, kobercem "</t>
  </si>
  <si>
    <t xml:space="preserve">" Odstranění lepidla pod bouraným PVC " </t>
  </si>
  <si>
    <t>" 3. NP - m. 317 " (0,3*2,0)*2+(0,6*2,0)*1+(0,127*2,0)*3</t>
  </si>
  <si>
    <t>" 4. NP - m. 401 " (1,3+1,9+2,5)+(1,9+2,5)</t>
  </si>
  <si>
    <t xml:space="preserve">" Odstranění lepidla pod bouraným kobercem " </t>
  </si>
  <si>
    <t>" 1. NP - m. 113b " (0,3*1,4)*8+(0,15*1,4)*8</t>
  </si>
  <si>
    <t>271</t>
  </si>
  <si>
    <t>542</t>
  </si>
  <si>
    <t>" Stavební práce a dodávky spojené s provedením funkčního celku 776 " 5,00</t>
  </si>
  <si>
    <t>787</t>
  </si>
  <si>
    <t>Zasklívání</t>
  </si>
  <si>
    <t>787600802 RTO 787</t>
  </si>
  <si>
    <t>Vysklívání oken a dveří plochy do 4 m2 skla plochého</t>
  </si>
  <si>
    <t>544</t>
  </si>
  <si>
    <t>273</t>
  </si>
  <si>
    <t>787700803 787</t>
  </si>
  <si>
    <t>Vysklívání výkladců plochy do 6 m2 skla plochého</t>
  </si>
  <si>
    <t>546</t>
  </si>
  <si>
    <t>" Vysklívání dveří, dveřních sestav, oken plochy od 4 m2 do 6 m2 "</t>
  </si>
  <si>
    <t>" 1. NP - prosklené sestavy " (1,9*3,05)*1</t>
  </si>
  <si>
    <t>" 2. NP - dveře, prosklené sestavy " (2,0*2,95)*2</t>
  </si>
  <si>
    <t>" Vysklívání oken 1. NP - uvažováno dvojité zasklení " ((1,65*2,6)*12+(1,8*2,6)*11+(1,8*3,2)*3)*2</t>
  </si>
  <si>
    <t>" Vysklívání oken + balkonové sestavy 2. NP - uvažováno dvojité zasklení  " ((1,8*2,3)*4+(1,65*2,6)*6+(1,8*2,6)*13)*2</t>
  </si>
  <si>
    <t>" Vysklívání oken 3. NP - uvažováno dvojité zasklení  " ((1,8*2,6)*14+(1,65*2,6)*6+(1,8*2,3)*3)*2</t>
  </si>
  <si>
    <t>787700804 787</t>
  </si>
  <si>
    <t>Vysklívání výkladců plochy přes 6 m2 skla plochého</t>
  </si>
  <si>
    <t>548</t>
  </si>
  <si>
    <t>" Vysklívání dveří, dveřních sestav, oken plochy větších než 6 m2 "</t>
  </si>
  <si>
    <t>" 1. NP - dveře, prosklené sestavy " (1,8*2,3)*1+(2,0*3,05)*1</t>
  </si>
  <si>
    <t>" 2. NP - dveře, prosklené sestavy " (3,0*4,15)*1</t>
  </si>
  <si>
    <t>" 3. NP - dveře, prosklené sestavy " (3,0*4,1)*1</t>
  </si>
  <si>
    <t>" Vysklívání oken 1. NP - uvažováno dvojité zasklení " ((2,5*2,45)*1)*2</t>
  </si>
  <si>
    <t>275</t>
  </si>
  <si>
    <t>550</t>
  </si>
  <si>
    <t>" Stavební práce a dodávky spojené s provedením funkčního celku 787 " 5,00</t>
  </si>
  <si>
    <t>M</t>
  </si>
  <si>
    <t>Práce a dodávky M</t>
  </si>
  <si>
    <t>33-M</t>
  </si>
  <si>
    <t>Montáže dopr.zaříz.,sklad. zař. a váh</t>
  </si>
  <si>
    <t>330999901 SPC 933</t>
  </si>
  <si>
    <t>Demontáž stávající kabiny výtahu vč. příslušenství  - Specifikace dle PD</t>
  </si>
  <si>
    <t>552</t>
  </si>
  <si>
    <t>" Demontáž stroje včetně hlavních dveří, dveří do jednotlivých stanic, elektroinstalace, osvětlení" 1,00</t>
  </si>
  <si>
    <t>"související technologie a dalšího příslušenství souvisejícího s provozem výtahu"</t>
  </si>
  <si>
    <t>" V ceně i případné pomocné lešení, materiál pro demontáž, atp. "</t>
  </si>
  <si>
    <t>277</t>
  </si>
  <si>
    <t>330999902 SPC 933</t>
  </si>
  <si>
    <t>Demontáž zdvižné plošiny - Specifikace dle PD</t>
  </si>
  <si>
    <t>554</t>
  </si>
  <si>
    <t>" Demontáž zdvižné plošiny pro ZTP v m. 209a - 2. NP " 1,00</t>
  </si>
  <si>
    <t>" V ceně demontáž plošiny, ovládacích prvků vč skříní "</t>
  </si>
  <si>
    <t>" zábradlí a ochranných prvků a veškerého dalšáího příslušenství plošiny. "</t>
  </si>
  <si>
    <t>556</t>
  </si>
  <si>
    <t>" Stavební práce a dodávky spojené s provedením funkčního celku M-33 " 5,00</t>
  </si>
  <si>
    <t>Objekt2 - SO D.1.1.ASŘ-Nový stav</t>
  </si>
  <si>
    <t xml:space="preserve">    2 - Zakládání</t>
  </si>
  <si>
    <t xml:space="preserve">    9 - Ostatní konstrukce a práce-bourání</t>
  </si>
  <si>
    <t>PSV - Práce a dodávky PSV</t>
  </si>
  <si>
    <t xml:space="preserve">    711 - Izolace proti vodě, vlhkosti a plynům</t>
  </si>
  <si>
    <t xml:space="preserve">    714 - Akustická a protiotřesová opatření</t>
  </si>
  <si>
    <t xml:space="preserve">    772 - Podlahy z kamene</t>
  </si>
  <si>
    <t xml:space="preserve">    777 - Podlahy lité</t>
  </si>
  <si>
    <t xml:space="preserve">    780 - Obklady vinylové</t>
  </si>
  <si>
    <t xml:space="preserve">    781 - Obklady keramické</t>
  </si>
  <si>
    <t xml:space="preserve">    783 - Nátěry</t>
  </si>
  <si>
    <t xml:space="preserve">    784 - Dokončovací práce - Malby</t>
  </si>
  <si>
    <t xml:space="preserve">    790 - Ostatní práce a dodávky</t>
  </si>
  <si>
    <t>D1 - " Páska pro schodiště SCH 5 "</t>
  </si>
  <si>
    <t>M - Práce a dodávky M</t>
  </si>
  <si>
    <t xml:space="preserve">    43-M - Montáže ocelových konstrukcí </t>
  </si>
  <si>
    <t>119001422 001</t>
  </si>
  <si>
    <t>Dočasné zajištění kabelů a kabelových tratí z 6 volně ložených kabelů</t>
  </si>
  <si>
    <t>131212712 001</t>
  </si>
  <si>
    <t>Hloubení jam v nesoudržných horninách třídy těžitelnosti I, skupiny 3 ručně</t>
  </si>
  <si>
    <t>131313702 001</t>
  </si>
  <si>
    <t>Hloubení jam v nesoudržných horninách třídy těžitelnosti II, skupiny 4 ručně</t>
  </si>
  <si>
    <t xml:space="preserve">" Hloubení jam pro založení schodišť - ručně - 20 % z celkového objemu " </t>
  </si>
  <si>
    <t>" Hloubení jam pro venkovní schodiště do m. 032 " ((3,11*2,72)+(0,6*1,47*1,75)*2+(0,55*8,1))*0,2</t>
  </si>
  <si>
    <t>" Hloubení jam pro venkovní schodiště do m. 005 " ((5,91*4,32)+(0,6*2,41*1,85)*2+(1,45*9,7))*0,2</t>
  </si>
  <si>
    <t>" Hloubení jam pro venkovní schodiště do m. 152 " ((1,84*1,5)+(0,6*0,8*2,11)*2+(0,16*7,02))*0,2</t>
  </si>
  <si>
    <t>" Hloubení jam pro venkovní schodiště do m. 144a " ((2,07*1,8)+(0,6*0,8*1,4)*2+(0,16*2,4)*2)*0,2</t>
  </si>
  <si>
    <t>" Příplatek 5 % " (58,16+14,54)*0,05</t>
  </si>
  <si>
    <t>139711111 001</t>
  </si>
  <si>
    <t>139712111 001</t>
  </si>
  <si>
    <t>Vykopávky v uzavřených prostorech v hornině třídy těžitelnosti II., skupiny 4 až 5 ručně</t>
  </si>
  <si>
    <t>" Přesun zeminy z objektu ven - vzdálenost max. 70,0 m. " 31,61*6</t>
  </si>
  <si>
    <t>162211211 001</t>
  </si>
  <si>
    <t>Vodorovné přemístění do 10 m nošením výkopku z horniny třídy těžitelnosti II, skupiny 4 a 5</t>
  </si>
  <si>
    <t>162211219 001</t>
  </si>
  <si>
    <t>Příplatek k vodorovnému přemístění nošením ZKD 10 m nošení výkopku z horniny třídy těžitelnosti II</t>
  </si>
  <si>
    <t>skupiny 4 a 5</t>
  </si>
  <si>
    <t>" Přesun zeminy z objektu ven - vzdálenost max. 70,0 m. " 10,54*6</t>
  </si>
  <si>
    <t>162306111 001</t>
  </si>
  <si>
    <t>Vodorovné přemístění do 500 m bez naložení výkopku ze zemin schopných zúrodnění</t>
  </si>
  <si>
    <t>" Zemina z hloubení podlah pro vestavbu " 31,61+10,54</t>
  </si>
  <si>
    <t>" Zemina z hloubení rýh okolo bojektu pro založení venkovních schodišť " 58,16+14,54</t>
  </si>
  <si>
    <t>" Naložení zeminy z hloubení uvnitř objektu. " 31,61</t>
  </si>
  <si>
    <t>167111102 RTO 001</t>
  </si>
  <si>
    <t>Nakládání výkopku z hornin třídy těžitelnosti II, skupiny 4 a 5 ručně</t>
  </si>
  <si>
    <t>" Naložení zeminy z hloubení uvnitř objektu. " 10,54</t>
  </si>
  <si>
    <t>" Uložení zeminy z výkopů na meziskládku. " (31,61+10,54)+(58,16+14,54)</t>
  </si>
  <si>
    <t xml:space="preserve">" Zpětný zásyp vhodnou sypaninou pro schodiště - 50 % zemina "  </t>
  </si>
  <si>
    <t>" Zásyp pro venkovní schodiště do m. 032 " (7,55+4,76+0,55)*0,5</t>
  </si>
  <si>
    <t>" Zásyp pro venkovní schodiště do m. 005 " (19,42+14,13+1,12)*0,5</t>
  </si>
  <si>
    <t>" Zásyp pro venkovní schodiště do m. 152 " (3,17+1,36)*0,5</t>
  </si>
  <si>
    <t>" Zásyp pro venkovní schodiště do m. 144a " (5,838-0,96)*0,5</t>
  </si>
  <si>
    <t xml:space="preserve">" Zpětný zásyp vhodnou sypaninou pro schodiště - 50 % štěrk "  </t>
  </si>
  <si>
    <t>" Zásyp pod podélnou vstupní rampou zeminou - uvažován dovoz " 5,6*4,4+12,1*3,4</t>
  </si>
  <si>
    <t>" Zásyp za bouraný betonový povrch u objektu - uvažován dovoz  " 82,4*(0,3+0,3)</t>
  </si>
  <si>
    <t>" Zásyp pro venkovní schodiště - štěrk " (6,43+17,34+2,27+2,44)*2,0</t>
  </si>
  <si>
    <t>10364100 103</t>
  </si>
  <si>
    <t>zemina pro terénní úpravy - tříděná</t>
  </si>
  <si>
    <t>" Zásyp pod podélnou rampou " (65,78)*1,7</t>
  </si>
  <si>
    <t>" Zásyp za vybouraný betonový povrch u objektu " (49,44)*1,7</t>
  </si>
  <si>
    <t>174151102 001</t>
  </si>
  <si>
    <t>Zásyp v uzavřených prostorech sypaninou se zhutněním</t>
  </si>
  <si>
    <t xml:space="preserve">" Zpětný zásyp vhodnou zeminou pro schodiště - 100 % štěrkopísek "  </t>
  </si>
  <si>
    <t>" Zásyp u rozdílných výškových úrovní podlah " (3,82+2,65)*1,0</t>
  </si>
  <si>
    <t>" Zásyp pro vnitřní schodiště a výtahovou šachtu " (25,49)*1,0</t>
  </si>
  <si>
    <t>58337344 583</t>
  </si>
  <si>
    <t>štěrkopísek frakce 0/32</t>
  </si>
  <si>
    <t>" Zásyp pro vnitřní schodiště a výtahovou šachtu - štěrkopísek " (6,47+25,49)*2,0</t>
  </si>
  <si>
    <t>Zakládání</t>
  </si>
  <si>
    <t>225211114 002</t>
  </si>
  <si>
    <t>Vrty maloprofilové jádrové D do 93 mm úklon do 45° hl do 25 m hor. III a IV</t>
  </si>
  <si>
    <t>" Vrty pro tryskovou injektáž - uvažováno 50 % z délky "</t>
  </si>
  <si>
    <t>" Vrty pro tryskovou injektáž u výtahové šachty - TI 1 " ((7,0)*4)*0,5</t>
  </si>
  <si>
    <t>" Vrty pro tryskovou injektáž pod základové pásy nové - TI 2 " ((5,0)*5)*0,5</t>
  </si>
  <si>
    <t>" Vrty pro tryskovou injektáž pod základové pásy stávající - TI 2 " ((5,0)*5)*0,5</t>
  </si>
  <si>
    <t>225211116 002</t>
  </si>
  <si>
    <t>Vrty maloprofilové jádrové D do 93 mm úklon do 45° hl do 25 m hor. V a VI</t>
  </si>
  <si>
    <t>239111113 002</t>
  </si>
  <si>
    <t>Odbourání vrchní části znehodnocené výplně pilot D piloty do 1250 mm</t>
  </si>
  <si>
    <t>"Odbourání vrchní části tryskové injektáže - zajištění rovného povrchu pro betonáž  nových konstrukcí"</t>
  </si>
  <si>
    <t xml:space="preserve"> "pilíře T1 + část T2 " (4+5)*0,2</t>
  </si>
  <si>
    <t>271572211 011</t>
  </si>
  <si>
    <t>Podsyp pod základové konstrukce se zhutněním z netříděného štěrkopísku</t>
  </si>
  <si>
    <t>273321411 011</t>
  </si>
  <si>
    <t>Základové desky ze ŽB bez zvýšených nároků na prostředí tř. C 20/25</t>
  </si>
  <si>
    <t>" Beton C 20/25 - XC1 "</t>
  </si>
  <si>
    <t>" Základové desky pod zařízení v m. KL 014 - tl. 150 mm "  ((2,75*1,15*0,15)*1)*1,05</t>
  </si>
  <si>
    <t>" Základové desky pod zařízení v m. KL 014 - tl. 150 mm "  ((4,99*0,15)*1)*1,05</t>
  </si>
  <si>
    <t>" Základové desky pod zařízení v m. KL 014 - tl. 150 mm "  ((1,55*0,15)*1)*1,05</t>
  </si>
  <si>
    <t>" Cena zahrnuje veškeré systémové prvky (těsnící profily, bobtnající pásy "</t>
  </si>
  <si>
    <t>" pohledové lišty, dilatační krycí lišty apod.)."</t>
  </si>
  <si>
    <t>273322511 011</t>
  </si>
  <si>
    <t>Základové desky ze ŽB se zvýšenými nároky na prostředí tř. C 25/30</t>
  </si>
  <si>
    <t>273322511 RTO 011</t>
  </si>
  <si>
    <t>Základové desky ze ŽB pohledového se zvýšenými nároky na prostředí tř. C 25/30</t>
  </si>
  <si>
    <t xml:space="preserve">" Beton C 25/30 - XC4, XA1-Cl 0,20 - Dmax 22 - S3. Viditelné části v pohledové kvalitě PB2. " </t>
  </si>
  <si>
    <t>" Deska venkovního schodiště do m. 032 " (0,2*1,22*2,72)*1,05</t>
  </si>
  <si>
    <t>" Deska venkovního schodiště do m. 005 " (0,2*1,22*4,32)*1,05</t>
  </si>
  <si>
    <t>" Cena zahrnuje veškeré systémové prvky (těsnící profily, bobtnající pásy, pohledové lišty). "</t>
  </si>
  <si>
    <t>"dilatační krycí lišty apod."</t>
  </si>
  <si>
    <t>273351121 011</t>
  </si>
  <si>
    <t>Zřízení bednění stěn základových desek</t>
  </si>
  <si>
    <t>273351122 011</t>
  </si>
  <si>
    <t>Odstranění bednění stěn základových desek</t>
  </si>
  <si>
    <t>273361821 011</t>
  </si>
  <si>
    <t>Výztuž základových desek betonářskou ocelí 10 505 (R)</t>
  </si>
  <si>
    <t xml:space="preserve">" Výztuž desek venkovních schodišť - 120 kg/m3, hmotnost výztuže včetně ztratného a provaření výztuže. " </t>
  </si>
  <si>
    <t>((1,8)/1,05)*0,120</t>
  </si>
  <si>
    <t xml:space="preserve">" Výztuž desek objektu - 60 kg/m3, hmotnost výztuže včetně ztratného a provaření výztuže. " </t>
  </si>
  <si>
    <t>((1,53+244,12)/1,05)*0,06</t>
  </si>
  <si>
    <t>" Výztuž deseky dojezdu výtahu - 60 kg/m3, hmotnost výztuže včetně ztratného a provaření výztuže. "</t>
  </si>
  <si>
    <t>((3,78)/1,05)*0,06</t>
  </si>
  <si>
    <t>274313811 011</t>
  </si>
  <si>
    <t>Základové pásy z betonu tř. C 25/30</t>
  </si>
  <si>
    <t>" Beton C 25/30 - XC2, XA1-Cl 0,20 - Dmax 22 - S3. "</t>
  </si>
  <si>
    <t>" Základové pasy pro schodiště do m. 032 " (0,202+0,436+0,436+0,094)*1,05</t>
  </si>
  <si>
    <t>" Základové pasy pro schodiště do m. 005 " (0,13+0,184+0,741+0,721)*1,05</t>
  </si>
  <si>
    <t>" Základové pasy pro schodiště do m. 152 " (0,288+0,362+0,216+0,29)*1,05</t>
  </si>
  <si>
    <t>" Základové pasy pro schodiště do m. 144 " (0,8*0,3*(1,8+1,8+0,2+0,2))*1,05</t>
  </si>
  <si>
    <t>" Cena zahrnuje veškeré systémové prvky ( těsnící profily, bobtnající pásy, pohledové lišty)"</t>
  </si>
  <si>
    <t>"(dilatační krycí lišty apod.)"</t>
  </si>
  <si>
    <t>274322511 011</t>
  </si>
  <si>
    <t>Základové pasy ze ŽB se zvýšenými nároky na prostředí tř. C 25/30</t>
  </si>
  <si>
    <t>" Základové pasy pro výtahovou šachtu. " (0,798+0,798+0,656+0,827)*1,05</t>
  </si>
  <si>
    <t>" Základové pasy pro přístavby " (2,122+1,054+0,508)*1,05</t>
  </si>
  <si>
    <t>" Základové pasy v místě rozdílných výškových úrovní " (0,507+0,498)*1,05</t>
  </si>
  <si>
    <t>274351121 011</t>
  </si>
  <si>
    <t>Zřízení bednění základových pasů rovného</t>
  </si>
  <si>
    <t>" Bednění základových pasů pro výtahovou šachtu " (4,37+5,32+5,32+5,51)</t>
  </si>
  <si>
    <t>" Bednění základových pasů pro přístavby " (3,01+6,062+0,827)</t>
  </si>
  <si>
    <t>" Bednění základových pasů pro schodiště do m. 032 " (0,624+1,344+2,904+2,904)</t>
  </si>
  <si>
    <t>" Bednění základových pasů pro schodiště do m. 005 " (0,804+1,164+4,824+5,064)</t>
  </si>
  <si>
    <t>" Bednění základových pasů pro schodiště do m. 152 " (1,44+1,92+1,936+2,416)</t>
  </si>
  <si>
    <t>" Bednění základových pasů pro schodiště do m. 144a " (0,8*(2,8+5,2))</t>
  </si>
  <si>
    <t>" Bednění základových pasů v místě rozdílných výškových úrovní " (3,47+3,53)</t>
  </si>
  <si>
    <t>274351122 011</t>
  </si>
  <si>
    <t>Odstranění bednění základových pasů rovného</t>
  </si>
  <si>
    <t>274361821 011</t>
  </si>
  <si>
    <t>Výztuž základových pasů betonářskou ocelí 10 505 (R)</t>
  </si>
  <si>
    <t xml:space="preserve">" Výztuž základových pasů objektu - 80 kg/m3, hmotnost výztuže včetně ztratného. " </t>
  </si>
  <si>
    <t xml:space="preserve"> ((3,23+3,87+1,06)/1,05)*0,08</t>
  </si>
  <si>
    <t>274361901 SPC 011</t>
  </si>
  <si>
    <t>D+M Vložení výztuže z KARI sítě do osy základových pásů pro venkovních schodiště - Specifikace dle PD</t>
  </si>
  <si>
    <t xml:space="preserve">" Výztuž z KARI sítě pro základové pásy v osách jejich tloušťky. Síť Ø6/150 - Ø6/150 se zatažením min " </t>
  </si>
  <si>
    <t xml:space="preserve">" 150 mm do bloku schodiště / desky. " </t>
  </si>
  <si>
    <t>" KARI síť pro pásy schodiště do m. 152 " 2,00</t>
  </si>
  <si>
    <t>" KARI síť pro pásy schodiště do m. 144a " 2,00</t>
  </si>
  <si>
    <t>" V ceně přesun hmot a další veškerý případný materál pro provedení, uchycení. "</t>
  </si>
  <si>
    <t>279113154 011</t>
  </si>
  <si>
    <t>Základová zeď tl do 300 mm z tvárnic ztraceného bednění včetně výplně z betonu tř. C 25/30</t>
  </si>
  <si>
    <t>" Tvarovky v místě rozdílných výškových úrovní podlah." (5,03)*1,1</t>
  </si>
  <si>
    <t>279361821 011</t>
  </si>
  <si>
    <t>Výztuž základových zdí nosných betonářskou ocelí 10 505 (R)</t>
  </si>
  <si>
    <t xml:space="preserve">" Výztuž základových pasů z tvarovek přístřešku pro lodě 15 kg/m3, hmotnost výztuže včetně ztratného. " </t>
  </si>
  <si>
    <t>(5,03*0,3)*0,015</t>
  </si>
  <si>
    <t>279999901 SPC 011</t>
  </si>
  <si>
    <t>D+M Zajištění napojení nových základů na stávající pomocí trnů a vysokopevnostního lepidla - Specifikace dle PD</t>
  </si>
  <si>
    <t>282606011 RTO 002</t>
  </si>
  <si>
    <t>D+M Trysková injektáž sloupy D do 1000 mm standardní podmínky - Specifikace dle PD</t>
  </si>
  <si>
    <t>" Trysková injektáž.  Pevnost pilířů v prostém tlaku min. 5,0 MPa, D=1000 mm. "</t>
  </si>
  <si>
    <t>" Vrty pro tryskovou injektáž u výtahové šachty - TI 1 " ((7,0)*4)</t>
  </si>
  <si>
    <t>" Vrty pro tryskovou injektáž pod základové pásy nové - TI 2 " ((5,0)*5)</t>
  </si>
  <si>
    <t>" Vrty pro tryskovou injektáž pod základové pásy stávající - TI 2 " ((5,0)*5)</t>
  </si>
  <si>
    <t>" V ceně: provedení injektáže, dodání injekčních směsí, odzkoušení pevnosti apod. "</t>
  </si>
  <si>
    <t>285999901 SPC 011</t>
  </si>
  <si>
    <t>Zajištění únosné pracovní plošiny pro stroj tryskové injektáže vč. pozdějšího odstranění - Specifikace dle PD</t>
  </si>
  <si>
    <t>" Příprava pláně pro stroj - zajištění únosnosti podloží pro pojezd stroje pro tryskovou injektáž</t>
  </si>
  <si>
    <t>" (kamenivem, recyklátem, apod.). " 6,7*7,7</t>
  </si>
  <si>
    <t>" V ceně dodávka materiálu, rozprostření a jeho pozdější odstranění, přesun hmot.  "</t>
  </si>
  <si>
    <t>291999901 SPC 011</t>
  </si>
  <si>
    <t>D+M Sanace základových konstrukcí - Specifikace dle PD</t>
  </si>
  <si>
    <t>" Ověření a kontrola stavu odkrytých základových konstrukcí, očištění, lokální přezdívání, doplnění "</t>
  </si>
  <si>
    <t>" kusových částí kamenné nebo smíšené konstrukce stávajících základů apod. "</t>
  </si>
  <si>
    <t>" V ceně dodávka materiálu, přesun hmot.  "</t>
  </si>
  <si>
    <t>650,0*1,0*2*0,40</t>
  </si>
  <si>
    <t>310239411 011</t>
  </si>
  <si>
    <t>Zazdívka otvorů pl do 4 m2 ve zdivu nadzákladovém cihlami pálenými na MC</t>
  </si>
  <si>
    <t>310239901 SPC 011</t>
  </si>
  <si>
    <t>Zazdívka větracích průduchů - Specifikace dle PD</t>
  </si>
  <si>
    <t>311270521 011</t>
  </si>
  <si>
    <t>Zdivo z vápenopískových přesných plných tvárnic 8DF do P15 tl 240 mm</t>
  </si>
  <si>
    <t>311270731 011</t>
  </si>
  <si>
    <t>Zdivo z přesných vápenopískových plných tvárnic 10DF do P15 tl 300 mm</t>
  </si>
  <si>
    <t>" Zdivo z vápenopískových cihel - 1. PP " (47,567)*1,3</t>
  </si>
  <si>
    <t>" Zdivo z vápenopískových cihel - 1. NP " (49,037)*1,3</t>
  </si>
  <si>
    <t>311272031 011</t>
  </si>
  <si>
    <t>Zdivo z pórobetonových tvárnic hladkých přes P2 do P4 přes 450 do 600 kg/m3 na tenkovrstvou maltu tl 200 mm</t>
  </si>
  <si>
    <t>311272131 011</t>
  </si>
  <si>
    <t>Zdivo z pórobetonových tvárnic hladkých přes P2 do P4 přes 450 do 600 kg/m3 na tenkovrstvou maltu tl 250 mm</t>
  </si>
  <si>
    <t>" Zdivo v 4. NP " (22,281)*1,3</t>
  </si>
  <si>
    <t>311272231 011</t>
  </si>
  <si>
    <t>Zdivo z pórobetonových tvárnic hladkých přes P2 do P4 přes 450 do 600 kg/m3 na tenkovrstvou maltu tl 300 mm</t>
  </si>
  <si>
    <t>311272331 011</t>
  </si>
  <si>
    <t>Zdivo z pórobetonových tvárnic hladkých přes P2 do P4 přes 450 do 600 kg/m3 na tenkovrstvou maltu tl 375 mm</t>
  </si>
  <si>
    <t>" Zdivo pro zazdívky otvorů, nově vyzděné části. "</t>
  </si>
  <si>
    <t>" Zdivo v 1. NP - mezipatro. " (6,22)*1,3</t>
  </si>
  <si>
    <t>" Zdivo v 2. NP. " (6,653)*1,3</t>
  </si>
  <si>
    <t>" Zdivo v 3. NP. " (9,139)*1,3</t>
  </si>
  <si>
    <t>311321411 011</t>
  </si>
  <si>
    <t>Nosná zeď ze ŽB tř. C 25/30 bez výztuže</t>
  </si>
  <si>
    <t xml:space="preserve">" Beton C 25/30 - XC1 - Cl 0,20 - Dmax 22 - S3 " </t>
  </si>
  <si>
    <t>" Stěny výtahové šachty " (((2,9+2,9+2,3+2,3)*0,2)*21,2)*1,05</t>
  </si>
  <si>
    <t>" Odečet otvorů výtahové šachty " -(1,4*2,18*(1+2+1+2+1+1))*0,2</t>
  </si>
  <si>
    <t>" Cena zahrnuje veškeré systémové prvky ( těsnící profily, bobtnající pásy, pohledové lišty ) "</t>
  </si>
  <si>
    <t>" dilatační krycí lišty apod. "</t>
  </si>
  <si>
    <t>311322511 RTO 011</t>
  </si>
  <si>
    <t>Nosná zeď ze ŽB pohledového odolného proti agresivnímu prostředí tř. C 25/30 bez výztuže</t>
  </si>
  <si>
    <t>" Opěrné stěny schodiště do m 032 " (0,2*0,77*(1,02+2,72))*1,05</t>
  </si>
  <si>
    <t>" Opěrné stěny schodiště do m 005 " (0,2*1,71*(1,22+4,12))*1,05</t>
  </si>
  <si>
    <t>" Atika přístavby " (0,2*0,5*(6,44+6,1+3,92))*1,05</t>
  </si>
  <si>
    <t>311351121 011</t>
  </si>
  <si>
    <t>Zřízení oboustranného bednění nosných nadzákladových zdí</t>
  </si>
  <si>
    <t>311351122 011</t>
  </si>
  <si>
    <t>Odstranění oboustranného bednění nosných nadzákladových zdí</t>
  </si>
  <si>
    <t>311351911 011</t>
  </si>
  <si>
    <t>Příplatek k cenám bednění nosných nadzákladových zdí za pohledový beton</t>
  </si>
  <si>
    <t>311361821 011</t>
  </si>
  <si>
    <t>Výztuž nosných zdí betonářskou ocelí 10 505 (R)</t>
  </si>
  <si>
    <t>311361901 SPC 011</t>
  </si>
  <si>
    <t>Výztuž dozdívek betonářskou ocelí 10 505 - spřahovací trny - Specifikace dle PD</t>
  </si>
  <si>
    <t>317141442 011</t>
  </si>
  <si>
    <t>Překlad plochý z pórobetonu š 150 mm dl přes 1200 do 1300 mm</t>
  </si>
  <si>
    <t xml:space="preserve">" Překlad plochý 150×124×1300mm - PY3c " </t>
  </si>
  <si>
    <t>" 1. PP " 7,00</t>
  </si>
  <si>
    <t>" V ceně uložení překladu, promazání ložné plochy maltou, montážní podepření. "</t>
  </si>
  <si>
    <t>317141443 011</t>
  </si>
  <si>
    <t>Překlad plochý z pórobetonu š 150 mm dl přes 1300 do 1500 mm</t>
  </si>
  <si>
    <t xml:space="preserve">" Překlad plochý 150×124×1500mm - PY4c " </t>
  </si>
  <si>
    <t>317141447 RTO 011</t>
  </si>
  <si>
    <t>Překlad plochý z pórobetonu š 150 mm dl do 2500 mm</t>
  </si>
  <si>
    <t xml:space="preserve">" Překlad plochý 150×124×2250mm - PY7c " </t>
  </si>
  <si>
    <t>317143443 011</t>
  </si>
  <si>
    <t>Překlad nosný z pórobetonu ve zdech tl 250 mm dl přes 1500 do 1800 mm</t>
  </si>
  <si>
    <t xml:space="preserve">" Překlad nosný 250×249×1750mm - PY3e " </t>
  </si>
  <si>
    <t>" V ceně uložení překladu, promazání ložné plochy maltou. "</t>
  </si>
  <si>
    <t>317143445 011</t>
  </si>
  <si>
    <t>Překlad nosný z pórobetonu ve zdech tl 250 mm dl přes 2100 do 2400 mm</t>
  </si>
  <si>
    <t xml:space="preserve">" Překlad nosný 250×249×2250mm - PY6e " </t>
  </si>
  <si>
    <t>317143452 011</t>
  </si>
  <si>
    <t>Překlad nosný z pórobetonu ve zdech tl 300 mm dl přes 1300 do 1500 mm</t>
  </si>
  <si>
    <t xml:space="preserve">" Překlad nosný 300×249×1500mm - PY2f " </t>
  </si>
  <si>
    <t>317143454 011</t>
  </si>
  <si>
    <t>Překlad nosný z pórobetonu ve zdech tl 300 mm dl přes 1800 do 2100 mm</t>
  </si>
  <si>
    <t xml:space="preserve">" Překlad nosný 300×249×2000mm - PY4f " </t>
  </si>
  <si>
    <t xml:space="preserve">" 2. NP " 1,00 </t>
  </si>
  <si>
    <t>317278022 011</t>
  </si>
  <si>
    <t>Překlad nosný vápenopískový š 240 mm v 240 mm na maltu M5 dl 1250 mm</t>
  </si>
  <si>
    <t xml:space="preserve">" Překlad nosný 240×240×1250mm - PV2e " </t>
  </si>
  <si>
    <t>" V ceně uložení překladu, montážní podepření. "</t>
  </si>
  <si>
    <t>317278023 011</t>
  </si>
  <si>
    <t>Překlad nosný vápenopískový š 240 mm v 240 mm na maltu M5 dl 1500 mm</t>
  </si>
  <si>
    <t xml:space="preserve">" Překlad nosný 240×240×1500mm - PV3e " </t>
  </si>
  <si>
    <t xml:space="preserve">" 1. PP " 1,00 </t>
  </si>
  <si>
    <t>" 4. NP " 2,00</t>
  </si>
  <si>
    <t>317278099 SPC 011</t>
  </si>
  <si>
    <t>Překlad nosný vápenopískový š 150 mm v 240 mm na maltu M5 dl 2000 mm</t>
  </si>
  <si>
    <t xml:space="preserve">" Překlad nosný 2×150×240×2000mm - PV5f " </t>
  </si>
  <si>
    <t>" 1. PP " (2)*1</t>
  </si>
  <si>
    <t>" 1. NP " (2)*1</t>
  </si>
  <si>
    <t>" Ocelové profily včetně maltového lože, spojení nosníků při spodním povrchu pásovou ocelí "</t>
  </si>
  <si>
    <t>" a jejich vzájemného svaření. "</t>
  </si>
  <si>
    <t>" Překlad 1. NP. " 1,00</t>
  </si>
  <si>
    <t>" Překlad 2. NP. " 4,00</t>
  </si>
  <si>
    <t>317999902 SPC 333</t>
  </si>
  <si>
    <t>D+M Ocelový překlad s valcovanými nosníky, 2x I č. 100 dl. 0,9 m - Specifikace dle PD - P03</t>
  </si>
  <si>
    <t>" Překlad 1.NP. " 4,00</t>
  </si>
  <si>
    <t>" Překlad 2. NP. " 1,00</t>
  </si>
  <si>
    <t>" Překlad 3. NP. " 2,00</t>
  </si>
  <si>
    <t>" Překlad 4. NP. " 2,00</t>
  </si>
  <si>
    <t>" Překlad 3. NP. " 1,00</t>
  </si>
  <si>
    <t>D+M Ocelový překlad s valcovanými nosníky, 4x I č. 120, dl. 1,6m - Specifikace dle PD - P13</t>
  </si>
  <si>
    <t>D+M Ocelový překlad s valcovanými nosníky, 4x I č. 140, dl. 1,8m - Specifikace dle PD - P14</t>
  </si>
  <si>
    <t>D+M Ocelový překlad s valcovanými nosníky, 3x I č. 120, dl. 1,2m - Specifikace dle PD - P18</t>
  </si>
  <si>
    <t>" Překlad 3.NP. " 2,00</t>
  </si>
  <si>
    <t xml:space="preserve">" Překlad 1. PP. " 1,00 </t>
  </si>
  <si>
    <t>" Překlad 1. NP. " 2,00</t>
  </si>
  <si>
    <t>" Překlad 3. NP. " 3,00</t>
  </si>
  <si>
    <t xml:space="preserve">" Překlad 1. PP. " 2,00 </t>
  </si>
  <si>
    <t>" Překlad 1. NP. " 3,00</t>
  </si>
  <si>
    <t>D+M Ocelový překlad s valcovanými nosníky, 2x L č. 50, dl. 1,2m - Specifikace dle PD - P42</t>
  </si>
  <si>
    <t>D+M Ocelový překlad s valcovanými nosníky, 4x I č. 100, dl. 1,0 m - Specifikace dle PD - P43</t>
  </si>
  <si>
    <t>" Překlad 1. NP. " 9,00</t>
  </si>
  <si>
    <t>" Překlad 2. NP. " 6,00</t>
  </si>
  <si>
    <t>" Překlad 3. NP. " 9,00</t>
  </si>
  <si>
    <t>D+M Ocelový překlad s valcovanými nosníky, 4x I č. 100, dl. 1,2m - Specifikace dle PD - P45</t>
  </si>
  <si>
    <t>" Překlad 2. NP. " 2,00</t>
  </si>
  <si>
    <t>D+M Ocelový překlad s valcovanými nosníky, 4x I č. 140, dl. 2,9m - Specifikace dle PD - P46</t>
  </si>
  <si>
    <t>D+M Ocelový překlad s valcovanými nosníky, 4x I č. 80, dl. 0,7 m - Specifikace dle PD - P50</t>
  </si>
  <si>
    <t>" Překlad 1. NP. " 8,00</t>
  </si>
  <si>
    <t>" Překlad mezipatro " 2,00</t>
  </si>
  <si>
    <t>D+M Ocelový překlad s valcovanými nosníky, 3x I č. 80, dl. 0,7m - Specifikace dle PD - P51</t>
  </si>
  <si>
    <t>D+M Ocelový překlad s valcovanými nosníky, 2x I č. 80, dl. 0,7 m - Specifikace dle PD - P52</t>
  </si>
  <si>
    <t>" Překlad 1. NP. " 4,00</t>
  </si>
  <si>
    <t>D+M Ocelový překlad s valcovanými nosníky, 4x I č. 80, dl. 0,9 m - Specifikace dle PD - P53</t>
  </si>
  <si>
    <t>" Překlad 1. NP. " 6,00</t>
  </si>
  <si>
    <t>D+M Ocelový překlad s valcovanými nosníky, 3x I č. 80, dl. 0,8m - Specifikace dle PD - P54</t>
  </si>
  <si>
    <t>D+M Ocelový překlad s valcovanými nosníky, 2x I č. 80, dl. 0,8 m - Specifikace dle PD - P55</t>
  </si>
  <si>
    <t>" Překlad 3. NP. " 4,00</t>
  </si>
  <si>
    <t>D+M Ocelový překlad s valcovanými nosníky, 2x L č. 50, dl. 0,8 m - Specifikace dle PD - P56</t>
  </si>
  <si>
    <t>D+M Ocelový překlad s valcovanými nosníky, 3x I č. 100, dl. 1,0 m - Specifikace dle PD - P57</t>
  </si>
  <si>
    <t>317999999 SPC 317</t>
  </si>
  <si>
    <t>D+M Nespecifikované ocelové překlady nad otvory vč. vysekání rýh a drážek a obetonování - Specifikace dle PD</t>
  </si>
  <si>
    <t>" Nespecifikované ocelové překlady nad otvory vč. vysekání ráh a drážek, obetonování, odvozu suti " 1,00</t>
  </si>
  <si>
    <t>" přesunu hmot a dalších prací soubvisejících s provedením překladů. "</t>
  </si>
  <si>
    <t xml:space="preserve">" V ceně také přesun hmot / suti " </t>
  </si>
  <si>
    <t>"  Včetně naložení, svislého a vodorovného přesunu suti, odvoz stavební suti. Likvidace v souladu se "</t>
  </si>
  <si>
    <t>" zákonem č. 185/2001 Sb., o odpadech a související vyhláškou MŽP ČR č. 294/2005 Sb. o podmínkách "</t>
  </si>
  <si>
    <t>" ukládání odpadů na skládky a jejich využívání na povrchu terénu a změně vyhlášky č. 383/2001 Sb.,"</t>
  </si>
  <si>
    <t>" o podrobnostech nakládání s odpady. Likvidace dle technologie a místa určené zhotovitelem "</t>
  </si>
  <si>
    <t>" včetně poplatků za uložení odpadu "</t>
  </si>
  <si>
    <t>319999901 SPC 011</t>
  </si>
  <si>
    <t>D+M Vyspravení / dozdění / vyrovnání zdiva po vybouraných prostupech - Specifikace dle PD</t>
  </si>
  <si>
    <t>" Vyspravení / dozdění / vyrovnání zdiva (nadpraží a ostění) " 1,00</t>
  </si>
  <si>
    <t>" po vybouraných prostupech pro vedení instalací. "</t>
  </si>
  <si>
    <t>" V ceně veškerý materiál a příslušenství nutné pro úpravu - zarovnání do roviny "</t>
  </si>
  <si>
    <t>" nutné odsekání, příprava pro omítání, apod. - stávajícího zdiva. "</t>
  </si>
  <si>
    <t>319999902 SPC 011</t>
  </si>
  <si>
    <t>D+M Vyspravení / dozdění zdiva po vybourání napojené konstrukce + prvky pro napojení dozdívek a nových příček na stávající konstrukce - Specifikace dle PD</t>
  </si>
  <si>
    <t>" V ceně veškerý materiál a příslušenství nutné pro úpravu - zarovnání do roviny " 1,00</t>
  </si>
  <si>
    <t>340271045 014</t>
  </si>
  <si>
    <t>Zazdívka otvorů v příčkách nebo stěnách plochy do 4 m2 tvárnicemi pórobetonovými tl 150 mm</t>
  </si>
  <si>
    <t>342272215 011</t>
  </si>
  <si>
    <t>Příčka z pórobetonových hladkých tvárnic na tenkovrstvou maltu tl 75 mm</t>
  </si>
  <si>
    <t>" Příčky 1. PP - instalační předstěna " (0,9*1,25)*1,3</t>
  </si>
  <si>
    <t>342272225 011</t>
  </si>
  <si>
    <t>Příčka z pórobetonových hladkých tvárnic na tenkovrstvou maltu tl 100 mm</t>
  </si>
  <si>
    <t>" Příčky 1. PP " (1,89)*1,3</t>
  </si>
  <si>
    <t>" Příčky 1. NP " (3,952)*1,3</t>
  </si>
  <si>
    <t>" Příčky 2. NP " (3,584)*1,3</t>
  </si>
  <si>
    <t>" Příčky 3. NP - instalační předstěna " (0,9*1,6)*1,3</t>
  </si>
  <si>
    <t>" Příčky 3. NP " (3,584)*1,3</t>
  </si>
  <si>
    <t>342272245 011</t>
  </si>
  <si>
    <t>Příčka z pórobetonových hladkých tvárnic na tenkovrstvou maltu tl 150 mm</t>
  </si>
  <si>
    <t>" Příčky 1. PP " (84,567+4,32)*1,3</t>
  </si>
  <si>
    <t>" Příčky 1. NP " (15,16)*1,3</t>
  </si>
  <si>
    <t>" Příčky 2. NP " (17,693)*1,3</t>
  </si>
  <si>
    <t>346272236 011</t>
  </si>
  <si>
    <t>Přizdívka z pórobetonových tvárnic tl 100 mm</t>
  </si>
  <si>
    <t>" Přizdívka z porobetonových tvárnic pro zúžení otvorů - osazení nových dveří menších rozměrů. "</t>
  </si>
  <si>
    <t>" Přizdívka 1. PP " ((1,15*2,15-1,0*2,02)+(1,25*2,22-1,0*2,2))*1,3</t>
  </si>
  <si>
    <t>" Přizdívka 1. NP " (1,2*2,17-0,9*2,02)*1,3</t>
  </si>
  <si>
    <t>" Přizdívka 2. NP " (1,2*2,17-0,9*2,02)*1,3</t>
  </si>
  <si>
    <t>" Přizdívka 3. NP " ((0,145*3,41)*2+(1,2*2,17-0,9*2,02))*1,3</t>
  </si>
  <si>
    <t>346272256 011</t>
  </si>
  <si>
    <t>Přizdívka z pórobetonových tvárnic tl 150 mm</t>
  </si>
  <si>
    <t>" Přizdívka 1. NP " ((1,25*2,95-1,05*2,25)*4)*1,3</t>
  </si>
  <si>
    <t>" Přizdívka 2. NP " ((1,25*2,3-1,05*2,25)*1+(1,1*2,3-0,95*2,25)*3)*1,3</t>
  </si>
  <si>
    <t>" Přizdívka 3. NP " ((1,25*2,95-1,05*2,25)*1)*1,3</t>
  </si>
  <si>
    <t>355999901 SPC 011</t>
  </si>
  <si>
    <t>D+M Sanace svislých konstrukcí - Specifikace dle PD</t>
  </si>
  <si>
    <t>" Sanace trhlin ve svislých konstrukcích - 20% z plochy stěn. " (2760,49+12024,52)*0,20</t>
  </si>
  <si>
    <t>" Přezdívání degradovaného zdiva (odstranění degradovaných prvků, opětovné vyzdění z nových cihel "</t>
  </si>
  <si>
    <t>" ( plných pálených.), opětovné vyspárování zdiva cementovou maltou. Sešití trhlin vlepovanou helikální "</t>
  </si>
  <si>
    <t>" výztuží (vyčištění nesoudržné malty ze spár, uložení výztuže, opětovné vyspárování cementovou maltou). "</t>
  </si>
  <si>
    <t>" Přesun hmot pro sanační práce. "</t>
  </si>
  <si>
    <t>" Likvidace v souladu se zákonem č. 185/2001 Sb., o odpadech a související vyhláškou MŽP ČR "</t>
  </si>
  <si>
    <t>" č. 294/2005 Sb. o podmínkách ukládání odpadů na skládky a jejich "</t>
  </si>
  <si>
    <t>" využívání na povrchu terénu a změně vyhlášky š. 383/2001 Sb., o podrobnostech nakládání s odpady. "</t>
  </si>
  <si>
    <t>" Likvidace dle technologie a místa určené zhotovitelem, včetně poplatků za uložení odpadu. "</t>
  </si>
  <si>
    <t>411999101 SPC 011</t>
  </si>
  <si>
    <t>D+M Sanace stávajících překladů, průvlaků - Specifikace dle PD</t>
  </si>
  <si>
    <t>" Přezdívání degradovaného zdiva " 1,00</t>
  </si>
  <si>
    <t>" (odstranění degradovaných prvků, opětovné vyzdění z nových cihel plných pálených.) "</t>
  </si>
  <si>
    <t>" opětovné vyspárování zdiva cementovou maltou. Sešití trhlin vlepovanou helikální výztuží "</t>
  </si>
  <si>
    <t>" (vyčištění nesoudržné malty ze spár, uložení výztuže, opětovné vyspárování cementovou maltou) "</t>
  </si>
  <si>
    <t>411321414 011</t>
  </si>
  <si>
    <t>Stropy deskové ze ŽB tř. C 25/30-XC1</t>
  </si>
  <si>
    <t xml:space="preserve">" Beton C 25/30 - XC1 - Cl 0,20 - Dmax 16 - S3 " </t>
  </si>
  <si>
    <t>" Doplnění stropu v místě původního instalačního jádra u WC "</t>
  </si>
  <si>
    <t>" Strop nad 1. PP na trapézovém plechu - uvažována průměrná tl. 85 mm " ((0,73*2,23)*0,085)*1,05</t>
  </si>
  <si>
    <t>" Strop nad 1. NP na trapézovém plechu - uvažována průměrná tl. 85 mm " ((0,8*2,23)*0,085)*1,05</t>
  </si>
  <si>
    <t>" Strop nad 2. NP na trapézovém plechu - uvažována průměrná tl. 85 mm " ((0,8*2,23)*0,085)*1,05</t>
  </si>
  <si>
    <t>" Doplnění stropu v místě přístavby "</t>
  </si>
  <si>
    <t>" Strop nad 1. PP, 1. NP - mezipatro, 2. NP, 3. NP na trapézovém plechu - uvažována průměrná tl. 85 mm "</t>
  </si>
  <si>
    <t xml:space="preserve"> (((0,47*6,875)*0,085)*4)*1,05</t>
  </si>
  <si>
    <t>" Strop nad 1. NP na trapézovém plechu - uvažována průměrná tl. 85 mm " ((1,47*1,775)*0,085)*1,05</t>
  </si>
  <si>
    <t>" Strop pod střechou - nad 4. NP " (6,44*6,5*0,25)*1,05</t>
  </si>
  <si>
    <t>" Cena zahrnuje veškeré systémové prvky "</t>
  </si>
  <si>
    <t xml:space="preserve"> (těsnící profily, bobtnající pásy, pohledové lišty, dilatační krycí lišty apod.). "</t>
  </si>
  <si>
    <t>411351011 011</t>
  </si>
  <si>
    <t>Zřízení bednění stropů deskových tl do 25 cm bez podpěrné kce</t>
  </si>
  <si>
    <t>" Bednění doplnění stropu v místě původního instalačního jádra u WC "</t>
  </si>
  <si>
    <t>" Bednění stropu nad 1. PP - boky " (0,73*2+2,23*2)*0,1</t>
  </si>
  <si>
    <t>" Bednění stropu nad 1. NP - boky " (0,8*2+2,23*2)*0,1</t>
  </si>
  <si>
    <t>" Bednění stropu nad 2. NP - boky " (0,8*2+2,23*2)*0,1</t>
  </si>
  <si>
    <t>" Bednění doplnění stropu v místě přístavby "</t>
  </si>
  <si>
    <t>" Strop nad 1. PP, 1. NP - mezipatro, 2. NP, 3. NP na trapézovém plechu - boky " ((0,47*2+6,875*2)*0,1)*4</t>
  </si>
  <si>
    <t>" Strop nad 1. NP na trapézovém plechu - boky " (1,47*2+1,775*2)*0,1</t>
  </si>
  <si>
    <t>" Strop pod střechou - nad 4. NP - boky " (6,44*2+6,5*2)*0,25</t>
  </si>
  <si>
    <t>" Strop pod střechou - nad 4. NP - podhled " 5,9*5,9</t>
  </si>
  <si>
    <t>411351012 011</t>
  </si>
  <si>
    <t>Odstranění bednění stropů deskových tl do 25 cm bez podpěrné kce</t>
  </si>
  <si>
    <t>411354313 011</t>
  </si>
  <si>
    <t>Zřízení podpěrné konstrukce stropů výšky do 4 m tl do 25 cm</t>
  </si>
  <si>
    <t xml:space="preserve">" Podpůrná konstrukce trapézového plechu při betonáži." </t>
  </si>
  <si>
    <t>" Pro stropy v místě původního instalačního jádra u WC "</t>
  </si>
  <si>
    <t>" Strop nad 1. PP " 0,73*2,23</t>
  </si>
  <si>
    <t>" Strop nad 1. NP " 0,8*2,23</t>
  </si>
  <si>
    <t>" Strop nad 2. NP " 0,8*2,23</t>
  </si>
  <si>
    <t>" Pro stropy v místě přístavby. "</t>
  </si>
  <si>
    <t>" Strop nad 1. PP, 1. NP - mezipatro, 2. NP, 3. NP " (0,47*6,875)*4</t>
  </si>
  <si>
    <t>" Strop nad 1. NP " (1,47*1,775)</t>
  </si>
  <si>
    <t>411354314 011</t>
  </si>
  <si>
    <t>Odstranění podpěrné konstrukce stropů výšky do 4 m tl do 25 cm</t>
  </si>
  <si>
    <t>411354333 RTO 011</t>
  </si>
  <si>
    <t>Zřízení podpěrné konstrukce stropů výšky do 7 m tl do 25 cm</t>
  </si>
  <si>
    <t>" Zřízení podpěrné konstrukce stropu nad 4. NP v přístavbě - strop střechy " 5,9*5,9</t>
  </si>
  <si>
    <t>411354334 RTO 011</t>
  </si>
  <si>
    <t>Odstranění podpěrné konstrukce stropů výšky do 7 m tl do 25 cm</t>
  </si>
  <si>
    <t>411361821 011</t>
  </si>
  <si>
    <t>Výztuž stropů betonářskou ocelí 10 505</t>
  </si>
  <si>
    <t>" Výztuž stropů přístavby - 100 kg/m3, hmotnost výztuže včetně ztratného. " ((10,99)/1,05)*0,100</t>
  </si>
  <si>
    <t>" Výztuž stropů ostatních - 100 kg/m3, hmotnost výztuže včetně ztratného. " ((12,93+2,61)/1,05)*0,100</t>
  </si>
  <si>
    <t>411362021 011</t>
  </si>
  <si>
    <t>Výztuž stropů svařovanými sítěmi Kari</t>
  </si>
  <si>
    <t>413321414 011</t>
  </si>
  <si>
    <t>Nosníky ze ŽB tř. C 25/30</t>
  </si>
  <si>
    <t>" Nosník / průvlak v obvodové stěně - 1. NP " (4,6*0,25*0,65)*1,05</t>
  </si>
  <si>
    <t>" Nosník / průvlak v obvodové stěně  - 1. NP - mezipatro " (4,6*0,25*0,65)*1,05</t>
  </si>
  <si>
    <t>" Nosník / průvlak v obvodové stěně  - 2. NP " (4,6*0,25*0,65)*1,05</t>
  </si>
  <si>
    <t>" Nosník / průvlak v obvodové stěně  - 3. NP " (4,6*0,25*0,65)*1,05</t>
  </si>
  <si>
    <t>" Nosník / průvlak v obvodové stěně  - 4. NP " (4,6*0,25*0,65)*1,05</t>
  </si>
  <si>
    <t>" Průvlak v přístavbě - vchod do stávající části - 2. NP " (2,17*0,24*0,35)*1,05</t>
  </si>
  <si>
    <t>" (těsnící profily, bobtnající pásy, pohledové lišty, dilatační krycí lišty apod.) "</t>
  </si>
  <si>
    <t>413351111 011</t>
  </si>
  <si>
    <t>Zřízení bednění nosníků a průvlaků bez podpěrné kce výšky do 100 cm</t>
  </si>
  <si>
    <t>" Bednění nosníků  / průvlaků - 1. NP – 4. NP - boky " ((4,6*2+0,65*2)*0,25)*5</t>
  </si>
  <si>
    <t>" Bednění nosníků  / průvlaků - 1. NP – 4. NP - podhled " (0,25*4,6)*5</t>
  </si>
  <si>
    <t>" Bednění průvlaku v přístavbě - 2. NP - boky " (2,17*2+0,24*2)*0,35</t>
  </si>
  <si>
    <t>" Bednění průvlaku v přístavbě - 2. NP - podhled " 0,24*2,17</t>
  </si>
  <si>
    <t>413351112 011</t>
  </si>
  <si>
    <t>Odstranění bednění nosníků a průvlaků bez podpěrné kce výšky do 100 cm</t>
  </si>
  <si>
    <t>413352111 011</t>
  </si>
  <si>
    <t>Zřízení podpěrné konstrukce nosníků výšky podepření do 4 m pro nosník výšky do 100 cm</t>
  </si>
  <si>
    <t>" Podpěrná konstrukce nosníků / průvlaků - 1. NP – 4. NP " ((4,6*0,65)*2)*5</t>
  </si>
  <si>
    <t>413352112 011</t>
  </si>
  <si>
    <t>Odstranění podpěrné konstrukce nosníků výšky podepření do 4 m pro nosník výšky do 100 cm</t>
  </si>
  <si>
    <t>413361821 011</t>
  </si>
  <si>
    <t>Výztuž nosníků, volných trámů nebo průvlaků volných trámů betonářskou ocelí 10 505 (R)</t>
  </si>
  <si>
    <t>" Výztuž nosníků / průvlaků - 150 kg/m3, hmotnost výztuže včetně ztratného apod." ((4,12)/1,05)*0,190</t>
  </si>
  <si>
    <t>417272111 011</t>
  </si>
  <si>
    <t>Obezdívka věnce pórobetonovou věncovkou v do 250 mm včetně polystyrenu tl 75 mm</t>
  </si>
  <si>
    <t>" Provedení obezdění věnců věncovkou v přístavbě vč. TI, promaltování spár. "</t>
  </si>
  <si>
    <t>" Věncovka vč. TI " (7,205+4,355*3)*1,05</t>
  </si>
  <si>
    <t>Ztužující pásy a věnce ze ŽB tř. C 25/30</t>
  </si>
  <si>
    <t>417321515 RTO 011</t>
  </si>
  <si>
    <t>417351115 011</t>
  </si>
  <si>
    <t>Zřízení bednění ztužujících věnců</t>
  </si>
  <si>
    <t>417351116 011</t>
  </si>
  <si>
    <t>Odstranění bednění ztužujících věnců</t>
  </si>
  <si>
    <t>417361821 011</t>
  </si>
  <si>
    <t>Výztuž ztužujících pásů a věnců betonářskou ocelí 10 505 (R)</t>
  </si>
  <si>
    <t>" Výztuž ŽB věnců 140 kg/m3, hmotnost výztuže včetně ztratného  " ((2,0)/1,05)*0,14</t>
  </si>
  <si>
    <t>" Výztuž úložných prahů 60 kg/m3, hmotnost výztuže včetně ztratného  " ((14,85+1,25)/1,05)*0,06</t>
  </si>
  <si>
    <t>417362021 011</t>
  </si>
  <si>
    <t>Výztuž ztužujících pásů a věnců svařovanými sítěmi Kari</t>
  </si>
  <si>
    <t>" Výztuž podkladních prahů 60 kg/m3, hmotnost výztuže včetně ztratného  " ((0,03+0,14+0,07)/1,05)*0,06</t>
  </si>
  <si>
    <t>430321414 011</t>
  </si>
  <si>
    <t>Schodišťová konstrukce a rampa ze ŽB tř. C 25/30</t>
  </si>
  <si>
    <t xml:space="preserve">" Beton mezipodest schodiště v přístavbě " </t>
  </si>
  <si>
    <t>((2,472+0,75)+(2,472+0,75)+(2,472+0,75)+(2,472+0,75)+(2,472+0,75)+(2,491+0,75))*1,05</t>
  </si>
  <si>
    <t>" Beton patrových podest schodiště v přístavbě vč. vyrovnávacího schodiště "</t>
  </si>
  <si>
    <t>((0,25*1,99*6,5)*5+0,525-0,425)*1,05</t>
  </si>
  <si>
    <t>430321414 RT1 011</t>
  </si>
  <si>
    <t>430321414 RT2 011</t>
  </si>
  <si>
    <t>Schodišťová konstrukce a rampa ze ŽB pohledového tř. C 25/30</t>
  </si>
  <si>
    <t>" Nosná konstrukce venkovních schodišť vč. podpěrné části pro ramena / stupně. "</t>
  </si>
  <si>
    <t>" Ramena a stupně schodiště do m. 032, vč. podpěrné kce " (0,36*(1,02)+0,21*(0,92))*1,05</t>
  </si>
  <si>
    <t>" Ramena a stupně schodiště do m. 005, vč. podpěrné kce " (0,93*(1,02)+1,61*(2,32))*1,05</t>
  </si>
  <si>
    <t>" Schodiště do m. 152 " (0,65*1,5)*1,05</t>
  </si>
  <si>
    <t>" Schodiště do m. 144 " (0,645*0,8)*1,05</t>
  </si>
  <si>
    <t>430361821 011</t>
  </si>
  <si>
    <t>Výztuž schodišťové konstrukce a rampy betonářskou ocelí 10 505 (R)</t>
  </si>
  <si>
    <t>" Výztuž podest a mezipodest - 100 kg/m3, hmotnost výztuže včetně ztratného apod." ((20,32)/1,05)*0,10</t>
  </si>
  <si>
    <t>" Výztuž venkovních schodišť - 120 kg/m3, hmotnost výztuže včetně ztratného apod." ((7,07)/1,05)*0,120</t>
  </si>
  <si>
    <t>430362021 011</t>
  </si>
  <si>
    <t>Výztuž schodišťové konstrukce a rampy svařovanými sítěmi Kari</t>
  </si>
  <si>
    <t xml:space="preserve">" Výztuž ocelového schodiště - 60 kg/m3, hmotnost výztuže včetně ztratného apod." </t>
  </si>
  <si>
    <t>((0,48+0,26+0,02)/1,05)*0,06</t>
  </si>
  <si>
    <t>431351121 011</t>
  </si>
  <si>
    <t>Zřízení bednění podest schodišť a ramp přímočarých v do 4 m</t>
  </si>
  <si>
    <t>" Bednění schodišť a podest vnitřních "</t>
  </si>
  <si>
    <t>" Bednění mezipodest - podhled " (9,89)+(9,89)+(9,89)+(9,89)+(9,89)+(9,965)</t>
  </si>
  <si>
    <t>" Bednění mezipodest - boky " (4,35)+(4,35)+(4,35)+(4,35)+(4,35)+(4,375)</t>
  </si>
  <si>
    <t xml:space="preserve">" Bednění patrových podest vč. vyrovnávacího schodiště - podhled " </t>
  </si>
  <si>
    <t>(11,31)+(11,31)+(11,31)+(11,31)+(11,47)</t>
  </si>
  <si>
    <t>" Bednění patrových podest vč. vyrovnávacího schodiště - boky " (4,245)+(4,245)+(4,245)+(4,245)+(5,286)</t>
  </si>
  <si>
    <t>" Bednění schodišť venkovních "</t>
  </si>
  <si>
    <t xml:space="preserve">" Bednění ramena a stupně schodiště do m. 032, vč. podpěrné kce " </t>
  </si>
  <si>
    <t>" Bednění  stupňů " 4*0,17*1,02</t>
  </si>
  <si>
    <t>" Bednění spodní části ramene - uvažováno jako trvalé (ztracené) bednění " 0,75*1,02</t>
  </si>
  <si>
    <t>" Bednění podpůrné kce ramene - uvažováno jako trvalé (ztracené) bednění " 0,67*(1,02+0,92)</t>
  </si>
  <si>
    <t>" Bednění podpůrné kce ramene " 0,67*(1,02+0,92)</t>
  </si>
  <si>
    <t xml:space="preserve">" Bednění ramena a stupně schodiště do m. 005, vč. podpěrné kce " </t>
  </si>
  <si>
    <t>" Bednění  stupňů " 9*0,18*1,02</t>
  </si>
  <si>
    <t>" Bednění spodní části ramene - uvažováno jako trvalé (ztracené) bednění " 2,45*1,02</t>
  </si>
  <si>
    <t>" Bednění podpůrné kce ramene - uvažováno jako trvalé (ztracené) bednění " 1,71*(1,02+2,32)</t>
  </si>
  <si>
    <t>" Bednění podpůrné kce ramene " 1,71*(1,02+2,32)</t>
  </si>
  <si>
    <t xml:space="preserve">" Bednění ramena a stupně schodiště do m. 152 - boky + stupně " (0,65*2)+(0,18*3*1,5) </t>
  </si>
  <si>
    <t xml:space="preserve">" Bednění ramena a stupně schodiště do m. 144a - boky + stupně " (0,645*2)+(0,145*3*0,8) </t>
  </si>
  <si>
    <t>" V ceně položky také podpěrná konstrukce bednění. "</t>
  </si>
  <si>
    <t>431351122 011</t>
  </si>
  <si>
    <t>Odstranění bednění podest schodišť a ramp přímočarých v do 4 m</t>
  </si>
  <si>
    <t>431999901 SPC 011</t>
  </si>
  <si>
    <t>Příplatek k cenám bednění konstrukcí venkovních schodišť za pohledový beton</t>
  </si>
  <si>
    <t xml:space="preserve">" Příplatek za bednění venkovních shcodišť - podhledový beton kvality PB2. " </t>
  </si>
  <si>
    <t>(0,69+0,77+1,3+1,3)+(1,65+2,5+5,71+5,71)+(2,11)</t>
  </si>
  <si>
    <t>451315114 211</t>
  </si>
  <si>
    <t>Podkladní nebo výplňová vrstva z betonu C 12/15 tl do 100 mm</t>
  </si>
  <si>
    <t>461999901 SPC 430</t>
  </si>
  <si>
    <t>D+M Schodišťové rameno z prefabrikovaných stupňů a mezipodesty ŽB tř. C 30/37 - XC1 - Specifikace dle PD</t>
  </si>
  <si>
    <t>" Schodiště v 1. PP - nástupní " 1,00</t>
  </si>
  <si>
    <t>" Cena zahrnuje veškeré systémové prvky, kotvící prvky (2 kusy vrtaných a lepených trnů D20) "</t>
  </si>
  <si>
    <t>" včetně akustického bloku mezi podestou a ramenem (tl. 10 mm) a akustické "</t>
  </si>
  <si>
    <t>" izolace podél schodišťových ramen (tl. 15 mm) a výplně ze stlačitelného materiálu u střední podpory. "</t>
  </si>
  <si>
    <t>" V ceně doprava, osazení, zdvihací prostředky, montážní materiál, lože z cementové malty "</t>
  </si>
  <si>
    <t>" povrchová úprava spodní strany schodiště, přesun hmot."</t>
  </si>
  <si>
    <t>461999902 SPC 430</t>
  </si>
  <si>
    <t>" Schodiště v 1. PP - 4. NP.- výstupní " 5,00</t>
  </si>
  <si>
    <t xml:space="preserve">" včetně akustického bloku mezi podestou a ramenem (tl. 10 mm) a akustické izolace " </t>
  </si>
  <si>
    <t>" podél schodišťových ramen (tl. 15 mm) a výplně ze stlačitelného materiálu u střední podpory. "</t>
  </si>
  <si>
    <t>povrchová úprava spodní strany schodiště, přesun hmot."</t>
  </si>
  <si>
    <t>461999903 SPC 430</t>
  </si>
  <si>
    <t>" Schodiště v 1. NP - 4. NP - nástupní " 5,00</t>
  </si>
  <si>
    <t>" včetně akustického bloku mezi podestou a ramenem (tl. 10 mm) a akustické izolace "</t>
  </si>
  <si>
    <t>488999101 SPC 488</t>
  </si>
  <si>
    <t>D+M Stropní konstrukce v místě rušeného jádra - nad 1. PP - Specifikace dle PD</t>
  </si>
  <si>
    <t>488999102 SPC 488</t>
  </si>
  <si>
    <t>D+M Stropní konstrukce v místě rušeného jádra - nad 1. NP + 2. NP - Specifikace dle PD</t>
  </si>
  <si>
    <t>488999103 SPC 488</t>
  </si>
  <si>
    <t>D+M Roznášecí ocelový plech pro uložení stropnic pro nosníky stropní konstrukce v místě rušených jader - Specifikace dle PD</t>
  </si>
  <si>
    <t>" Roznášecí ocelové plechy min. tl. 15 mm pro uložení stropnic. Rozměr - 150×150 mm. "</t>
  </si>
  <si>
    <t>" Pro strop nad 1. PP " 3*2</t>
  </si>
  <si>
    <t>" Pro strop nad 1. NP " 3*2</t>
  </si>
  <si>
    <t>" Pro strop nad 2. NP " 3*2</t>
  </si>
  <si>
    <t>" V ceně také přesun hmot. "</t>
  </si>
  <si>
    <t>488999201 SPC 488</t>
  </si>
  <si>
    <t>D+M Stropní konstrukce v místě části nového stropu v přístavbě - Specifikace dle PD</t>
  </si>
  <si>
    <t>488999202 SPC 488</t>
  </si>
  <si>
    <t>D+M Stropní konstrukce v místě části nového stropu v přístavbě nad 1. NP - Specifikace dle PD</t>
  </si>
  <si>
    <t>488999301 SPC 488</t>
  </si>
  <si>
    <t>D+M Podchycení stávajících stropů v místě VZT jader - strop nad 1. NP - m. KL 103 - Specifikace dle PD</t>
  </si>
  <si>
    <t>488999302 SPC 488</t>
  </si>
  <si>
    <t>D+M Podchycení stávajících stropů v místě VZT jader - strop nad 1. NP - m. KL 112 - Specifikace dle PD</t>
  </si>
  <si>
    <t>488999303 SPC 488</t>
  </si>
  <si>
    <t>D+M Podchycení stávajících stropů v místě VZT jader - strop nad 2. NP - m. KL 200 - Specifikace dle PD</t>
  </si>
  <si>
    <t>488999304 SPC 488</t>
  </si>
  <si>
    <t>D+M Podchycení stávajících stropů v místě VZT jader - strop nad 2. NP - m. KL 214 - Specifikace dle PD</t>
  </si>
  <si>
    <t>488999303 SPC 488.1</t>
  </si>
  <si>
    <t>D+M Podchycení stávajících stropů v místě VZT jader - strop nad 3. NP - m. KL 301 - Specifikace dle PD</t>
  </si>
  <si>
    <t>611315422 014</t>
  </si>
  <si>
    <t>Oprava vnitřní vápenné štukové omítky stropů v rozsahu plochy do 30%</t>
  </si>
  <si>
    <t>" Oprava vnitřních omítek - tl. jádra do 20 mm, tl. štuku do 3 mm. "</t>
  </si>
  <si>
    <t>" Stropy z ocelových nosníků s trapézovým plechem. "</t>
  </si>
  <si>
    <t xml:space="preserve">" Omítka vč. spojovací vrstvy (postřiku, spojovacího můstku). " </t>
  </si>
  <si>
    <t>611315423 014</t>
  </si>
  <si>
    <t>Oprava vnitřní vápenné štukové omítky stropů v rozsahu plochy do 50%</t>
  </si>
  <si>
    <t>" ŽB trámové stropy "</t>
  </si>
  <si>
    <t>" Stropy nad 1. PP " (76,59+69,23+20,09+25,31+12,42+9,95+54,28+15,13+42,27+12,08+52,77)</t>
  </si>
  <si>
    <t>" Stropy nad 1. PP " (46,93+39,27+21,46+2,02+24,77+38,95+21,08+29,55+30,21+11,65+42,03)</t>
  </si>
  <si>
    <t>" Stropy nad 1. PP "  2,52+10,37+51,13+105,77+107,13+35,11+75,46+20,99+3,22</t>
  </si>
  <si>
    <t>" Stropy nad 1. NP "  256,47+129,52</t>
  </si>
  <si>
    <t>" ŽB deskové stropy "</t>
  </si>
  <si>
    <t>" Stropy nad 1. PP " (107,52+27,31+75,54+21,63+37,34+10,99+33,07+1,09)</t>
  </si>
  <si>
    <t>" Stropy nad 1. NP " 30,23+24,8+14,54+391,17+8,65+62,03+27,22+8,25+30,98+25,92+119,52+51,6</t>
  </si>
  <si>
    <t>" Stropy nad 2. NP " 248,13+47,43+121,12+41,6</t>
  </si>
  <si>
    <t>" Stropy nad 3. NP " 57,93+152,58+30,35+82,95+88,0+41,6</t>
  </si>
  <si>
    <t>" Stropy nad 4. NP " 31,42</t>
  </si>
  <si>
    <t>" ŽB bedničkové stropy "</t>
  </si>
  <si>
    <t>" Stropy nad 1. NP " 26,69+57,09</t>
  </si>
  <si>
    <t>" Stropy nad 2. NP " 26,73+57,09</t>
  </si>
  <si>
    <t>" Stropy nad 3. NP " 25,52+57,09</t>
  </si>
  <si>
    <t xml:space="preserve">" Dřevěné trámové stropy - stropy rákosové s pletivem "  </t>
  </si>
  <si>
    <t xml:space="preserve">" Stropy nad 1. NP " </t>
  </si>
  <si>
    <t xml:space="preserve">105,21+64,92+59,21+56,42+22,63+67,34+60,97+158,07+14,1+11,16+5,83+2,28+44,23+15,9+26,05 </t>
  </si>
  <si>
    <t>611181901 SPC 011</t>
  </si>
  <si>
    <t>D+M Stěrka betonových stropů - Specifikace dle PD</t>
  </si>
  <si>
    <t xml:space="preserve">" Stěrka betonových stropů - podest a mezipodest schodiště - SCH 2 " </t>
  </si>
  <si>
    <t>" Mezipodesty " (9,89)+(9,89)+(9,89)+(9,89)+(9,89)+(9,965)</t>
  </si>
  <si>
    <t>" Podesty " (11,31)+(11,31)+(11,31)+(11,31)+(11,47)</t>
  </si>
  <si>
    <t>" Prefa schodišťových ramen " 2,5*1,5+(3,3*1,5)*10+1,05*1,6</t>
  </si>
  <si>
    <t>" Strop v přístavbě nad 4. NP - betonová deska " 5,9*5,9</t>
  </si>
  <si>
    <t>611995102 014</t>
  </si>
  <si>
    <t>Příplatek k cenám oprav povrchů za omítání stropu na pletivu v rozsahu opravované plochy do 30%</t>
  </si>
  <si>
    <t xml:space="preserve">" Příplatek k cenám za omítku stropů  z ocelových nosníků - stropy s rabicovým pletivem "  </t>
  </si>
  <si>
    <t>" V ceně také náklady na dodávku, montáž, a případné propojení pletiva. "</t>
  </si>
  <si>
    <t>611995103 014</t>
  </si>
  <si>
    <t>Příplatek k cenám oprav povrchů za omítání stropu na pletivu v rozsahu opravované plochy do 50%</t>
  </si>
  <si>
    <t xml:space="preserve">" Příplatek k cenám za omítku dřevěných trámových stropů - stropy rákosové s pletivem "  </t>
  </si>
  <si>
    <t>" Stropy nad 1. NP " 105,21+64,92+59,21+56,42+22,63+67,34+60,97</t>
  </si>
  <si>
    <t xml:space="preserve">" Stropy nad 1. NP " 158,07+14,1+11,16+5,83+2,28+44,23+15,9+26,05 </t>
  </si>
  <si>
    <t>611999901 SPC 014</t>
  </si>
  <si>
    <t>Příplatek k cenám oprav povrchů stropů za ozdobné prvky - složitější opravu - v rozsahu opravované plochy do 50%</t>
  </si>
  <si>
    <t>612000901 SPC 011</t>
  </si>
  <si>
    <t>Sanační omítky vnitřních stěn - Specifikace dle PD</t>
  </si>
  <si>
    <t>612131100 011</t>
  </si>
  <si>
    <t>Vápenný postřik vnitřních stěn nanášený ručně</t>
  </si>
  <si>
    <t>612142001 011</t>
  </si>
  <si>
    <t>Potažení vnitřních stěn sklovláknitým pletivem vtlačeným do tenkovrstvé hmoty</t>
  </si>
  <si>
    <t>" Příprava - potažení stěn - pod omítky pro pórobetonové zdivo, vápenopískové zdivo "</t>
  </si>
  <si>
    <t>" Příčky z pórobetonových tvárnic + instalační předstěna - 1. PP " (1,89+88,887)*2+(1,13)</t>
  </si>
  <si>
    <t>" Příčky z pórobetonových tvárnic - 1. NP " (3,952+15,16)*2</t>
  </si>
  <si>
    <t>" Příčky z pórobetonových tvárnic - 2. NP " (3,584+17,693)*2</t>
  </si>
  <si>
    <t>" Příčky z pórobetonových tvárnic + instalační předstěna - 3. NP " (3,584)*2+(1,44)</t>
  </si>
  <si>
    <t>" Zazdívky z pórobetonových tvárnic - 1. PP - 3. NP " (4,795)+(2,362)+(8,883)+(11,144)</t>
  </si>
  <si>
    <t>" Přizdívky z pórobetonových tvárnic - 1. PP " (1,03)*2</t>
  </si>
  <si>
    <t>" Přizdívky z pórobetonových tvárnic - 1. NP " (0,79+5,3)*2</t>
  </si>
  <si>
    <t>" Přizdívky z pórobetonových tvárnic - 2. NP " (0,79+1,69)*2</t>
  </si>
  <si>
    <t>" Přizdívky z pórobetonových tvárnic - 3. NP " (1,77+1,33)*2</t>
  </si>
  <si>
    <t>" Nosné zdivo z pórobetonových tvárnic - 1. PP " 6,476+34,48</t>
  </si>
  <si>
    <t>" Nosné zdivo z pórobetonových tvárnic - 1. NP " 7,025+70,653</t>
  </si>
  <si>
    <t>" Nosné zdivo z pórobetonových tvárnic - 1. NP - mezipatro " 42,17+6,22</t>
  </si>
  <si>
    <t>" Nosné zdivo z pórobetonových tvárnic - 2. NP " 2,475+53,524+6,653</t>
  </si>
  <si>
    <t>" Nosné zdivo z pórobetonových tvárnic - 3. NP " 4,725+68,65+9,139</t>
  </si>
  <si>
    <t>" Nosné zdivo z pórobetonových tvárnic - 4. NP " 22,281+69,029</t>
  </si>
  <si>
    <t>" Nosné zdivo z vápenopískových cihel - 1. PP " (13,733)*2+47,567</t>
  </si>
  <si>
    <t>" Nosné zdivo z vápenopískových cihel - 1. NP " (16,048)*2+49,037</t>
  </si>
  <si>
    <t>" Nosné zdivo z vápenopískových cihel - 1. NP - mezipatro " (15,048)*2</t>
  </si>
  <si>
    <t>" Nosné zdivo z vápenopískových cihel - 2. NP " (15,15)*2</t>
  </si>
  <si>
    <t>" Nosné zdivo z vápenopískových cihel - 3. NP " (20,119)*2</t>
  </si>
  <si>
    <t>" Nosné zdivo z vápenopískových cihel - 4. NP " (26,162)*2</t>
  </si>
  <si>
    <t>612142002 011</t>
  </si>
  <si>
    <t>Potažení vnitřních stěn sklovláknitým pletivem</t>
  </si>
  <si>
    <t>" Sanační omítky stávajících stěn + dozdívek z CPP - 1.PP " 110,84+88,67</t>
  </si>
  <si>
    <t>(49,37+52,63+240,72+47,4+148,65+38,13+82,82+28,97+19,94+6,23+6,23+31,82+115,58+37,59+65,77)</t>
  </si>
  <si>
    <t>(35,81+92,46+81,17+5,66+69,03+70,8+50,4+11,29+65,01+59,16+44,34+53,58+52,77+23,47+82,83)</t>
  </si>
  <si>
    <t>(11,42+69,3+40,77+67,32+125,53+122,68+76,4+126,96+97,79+53,18+552,098)-117,04</t>
  </si>
  <si>
    <t>" Sanační omítky stávajících stěn - 1.PP - místnosti s obklady " (19,94+6,23+6,23)+(59,16)+(25,48)</t>
  </si>
  <si>
    <t>612181901 SPC 011</t>
  </si>
  <si>
    <t>D+M Stěrka betonových stěn - Specifikace dle PD</t>
  </si>
  <si>
    <t>" Stěrka vnějších betonových stěn výtahové šachty " (12,2)*(20,15)</t>
  </si>
  <si>
    <t>" Odečet plochy za otvory. " -((1,4*2,18)*(1+2+1+2+1+1))</t>
  </si>
  <si>
    <t>612135901 SPC 014</t>
  </si>
  <si>
    <t>D+M Výplň vysekaných rýh a drážek pro vedení instalací - Specifikace dle PD</t>
  </si>
  <si>
    <t>612311141 011</t>
  </si>
  <si>
    <t>Vápenná omítka štuková dvouvrstvá vnitřních stěn nanášená ručně</t>
  </si>
  <si>
    <t>612311191 011</t>
  </si>
  <si>
    <t>Příplatek k vápenné omítce vnitřních stěn za každých dalších 5 mm tloušťky ručně</t>
  </si>
  <si>
    <t>612311191 RTO 011</t>
  </si>
  <si>
    <t>Příplatek k vápenné omítce vnitřních stěn za použití kovových rohovníků proti poškození rohů - Specifikace dle PD</t>
  </si>
  <si>
    <t>612325403 014</t>
  </si>
  <si>
    <t>Oprava vnitřní vápenocementové hrubé omítky stěn v rozsahu plochy do 50%</t>
  </si>
  <si>
    <t>" Vápennocementová omítka hrubá stěn tl. do 20 mm. "</t>
  </si>
  <si>
    <t>" Oprava omítek stěn na půdě nad tělocvičnou " 229,25+106,2+7,8+48,0+78,25</t>
  </si>
  <si>
    <t>612325453 014</t>
  </si>
  <si>
    <t>Příplatek k cenám opravy vápenocementové omítky stěn za dalších 10 mm v rozsahu do 50%</t>
  </si>
  <si>
    <t>" Příplatek k vápennocementová omítce hrubá stěn tl. do 20 mm za každých dalších 10 mm - tl. do 40 mm "</t>
  </si>
  <si>
    <t>" Příplatek k opravě omítek stěn na půdě nad tělocvičnou " (229,25+106,2+7,8+48,0+78,25)*2</t>
  </si>
  <si>
    <t>619999101 SPC 011</t>
  </si>
  <si>
    <t>D+M Provedení nového pemrlovaného povrchu stěn (soklu) - Specifikace dle PD</t>
  </si>
  <si>
    <t>619999102 SPC 011</t>
  </si>
  <si>
    <t>D+M Provedení nového pemrlovaného povrchu stěn (soklu) - schodišťová ramena - Specifikace dle PD</t>
  </si>
  <si>
    <t>619999201 SPC 011</t>
  </si>
  <si>
    <t>D+M Oprava stávající pemrlované omítky na konstrukcí mimo schodišťových - Specifikace dle PD</t>
  </si>
  <si>
    <t>" Oprava stávající pemrlované omítky mimo schodišťových konstrukcí (sloupy, stěny, vstupy, ...) "</t>
  </si>
  <si>
    <t>" vč. případných šanýrů (vytvoření, dodělání, úprava, … ), horního vystupujícího lemování. "</t>
  </si>
  <si>
    <t>" Konstrukce v 1. NP "</t>
  </si>
  <si>
    <t>" Sloupy " ((0,66*4)*9)*3,15</t>
  </si>
  <si>
    <t>" Stěny " (8,7+3,9+3,8)*0,7</t>
  </si>
  <si>
    <t>" Vstupy " ((1,6)*3,25+(1,25)*0,3+0,57)*(1+4)+(1,5*2,35)</t>
  </si>
  <si>
    <t>" Konstrukce v 2. NP "</t>
  </si>
  <si>
    <t>" Sloupy " ((0,66*4)*3)*3,15</t>
  </si>
  <si>
    <t>" Vstupy " ((1,6)*3,25+(1,25)*0,3+0,57)*(1+4)</t>
  </si>
  <si>
    <t>" Konstrukce v 3. NP "</t>
  </si>
  <si>
    <t>" V ceně doplění stávajcící omítky, její vyhlazení, dodělání šanýrů "</t>
  </si>
  <si>
    <t>" provedení nátěrů, a veškeré další práce související s opravou stávající pemrlované "</t>
  </si>
  <si>
    <t>" omítky schodišťových konstrukcí. V ceně také přesun hmot, případný odvoz a likvidace suti "</t>
  </si>
  <si>
    <t>" Likvidace v souladu se zákonem č. 185/2001 Sb., o odpadech a související "</t>
  </si>
  <si>
    <t>" vyhláškou MŽP ČR č. 294/2005 Sb. o podmínkách ukládání odpadů na skládky a jejich "</t>
  </si>
  <si>
    <t xml:space="preserve"> " využívání na povrchu terénu a změně vyhlášky č. 383/2001 Sb., o podrobnostech nakládání s odpady "</t>
  </si>
  <si>
    <t>619999202 SPC 011</t>
  </si>
  <si>
    <t>D+M Oprava stávající pemrlované omítky schodišťových konstrukcí - Specifikace dle PD</t>
  </si>
  <si>
    <t>" Oprava stávající pemrlované omítky u schodišťových konstrukcí "</t>
  </si>
  <si>
    <t>" (schodice, středové zídky,, boční zídky, …) "</t>
  </si>
  <si>
    <t>" vč. případných šanýrů (vytvoření, dodělání, úprava, … ) "</t>
  </si>
  <si>
    <t>" Schodišťové konstrukce - horní plochy + svislé plochy "</t>
  </si>
  <si>
    <t>" 1. PP, z 1. PP do 1. NP " (3,25+0,3+1,3)+(0,6+4,05)</t>
  </si>
  <si>
    <t>" 1. NP, z 1. NP do 2. NP " (0,4*4+1,1*2+3,1)+(6,0+6,8+5,0)</t>
  </si>
  <si>
    <t>" 2. NP, z 2. NP do 3. NP " (0,4*4+1,1*2+3,1)+(6,0+6,8+5,0)</t>
  </si>
  <si>
    <t>" Schodišťové konstrukce - horní plochy + svislé plochy - 3. NP " (1,35+0,9+0,15)+(5,1+2,5)</t>
  </si>
  <si>
    <t>" V ceně doplění stávajcící omítky, její vyhlazení, dodělání šanýrů, provedení nátěrů, a veškeré "</t>
  </si>
  <si>
    <t>" další práce související s opravou stávající pemrlované omítky schodišťových konstrukcí "</t>
  </si>
  <si>
    <t>" V ceně také přesun hmot, případný odvoz a likvidace suti "</t>
  </si>
  <si>
    <t>" Likvidace v souladu se zákonem č. 185/2001 Sb., o odpadech a související vyhláškou "</t>
  </si>
  <si>
    <t>" MŽP ČR č. 294/2005 Sb. o podmínkách ukládání odpadů na skládky a jejich "</t>
  </si>
  <si>
    <t>" využívání na povrchu terénu a změně vyhlášky č. 383/2001 Sb., o podrobnostech nakládání s odpady "</t>
  </si>
  <si>
    <t>619999301 SPC  011</t>
  </si>
  <si>
    <t>D+M Lineární prvek stropu (šambrána) dle původní výzdoby - Specifikace dle PD</t>
  </si>
  <si>
    <t>" Provedení lineárních prvků stropů (šambrán - štuková výzdoba) dle původní výzdoby "</t>
  </si>
  <si>
    <t>" Předpokládaná šířka lineárního prvku ± 40 mm. Uvažovány 3 prvky vedle sebe. "</t>
  </si>
  <si>
    <t>" 1. NP - m. KL 103 " (30,86+30,54+30,22)+(19,73+19,41+19,09)</t>
  </si>
  <si>
    <t>" 2. NP - m. KL 200, 209 " (8,05+7,73+7,41)+(17,25+16,93+16,61)</t>
  </si>
  <si>
    <t>" 3. NP - m. KL 301, 309 " (23,3+22,98+22,66)+(53,0+52,68+52,36)</t>
  </si>
  <si>
    <t>" V ceně vytvoření lineárního prvku, jeoho úprava zapravení z omítky "</t>
  </si>
  <si>
    <t>" provedení nalepení jič připravených prvků z polystyrenu, vč. úpravy "</t>
  </si>
  <si>
    <t>" Způsob provedení dle stávajících / požadavků investroa. V ceně také přesun hmot "</t>
  </si>
  <si>
    <t>619999401 SPC  011</t>
  </si>
  <si>
    <t>D+M Provedení zaoblení ostění po vybourání po vybourání otvorů  - Specifikace dle PD</t>
  </si>
  <si>
    <t>" Provedení zaoblení ostění po vybourání otvoru dle sousedních "</t>
  </si>
  <si>
    <t>" Otvor do m. 105 " (2)*1</t>
  </si>
  <si>
    <t>" Otvor do m. 117a " (2)*1</t>
  </si>
  <si>
    <t>" Otvor do m. 119a " (2)*1</t>
  </si>
  <si>
    <t>" Otvor do m. 308a " (2)*1</t>
  </si>
  <si>
    <t>" V ceně vytvoření zaoblení (odsekání, ořezání, …) případná úprava před dalšími pracemi "</t>
  </si>
  <si>
    <t>" (vč. dočasné ochrany) "</t>
  </si>
  <si>
    <t>" a další nutné práce související s provedením zaoblení ostění u nově proražených otvorů "</t>
  </si>
  <si>
    <t>" V ceně také přesun hmot a odvoz a likvidace suti "</t>
  </si>
  <si>
    <t>619999402 SPC  011</t>
  </si>
  <si>
    <t>D+M Úprava, doplnění,, vyspravení stávajícího venkovního zábradlí kuželovitého vč. horní a spodní desky - Specifikace dle PD</t>
  </si>
  <si>
    <t>" Vyspravení stávajícího venkovního kuželovitého zábradlí u vstupu " 2,85</t>
  </si>
  <si>
    <t xml:space="preserve">" V ceně očištění zábradlí, odstranění nesoudržné vrstvy </t>
  </si>
  <si>
    <t>"  (omítky, malby, nátěru, ...), vyspravení do původního tvaru, nový nátěr / malba "</t>
  </si>
  <si>
    <t>" a další veškeré práce související s provedením úpravy a vyspravení stávajícího venkovního zábradlí "</t>
  </si>
  <si>
    <t>" V ceně také přesun hmot a odvoz a likvidace suti. "</t>
  </si>
  <si>
    <t>62299902 SPC 011</t>
  </si>
  <si>
    <t>D+M Omítky vnějších stěn, včetně říms a ozdobných fasádních prvků, včetně fasádní malby - odborné provedení, členitost fasády III až V - Specifikace dle PD</t>
  </si>
  <si>
    <t>" Omítka vnějších stěn "</t>
  </si>
  <si>
    <t>" Otlučení omítek dalších prvků nepatrných z pohledů</t>
  </si>
  <si>
    <t>((1,2*7)*2+1,3*2)+39,5+29,6+50,0+25,6+47,7+74,82+30,23+31,7</t>
  </si>
  <si>
    <t>" V ceně: "</t>
  </si>
  <si>
    <t>" Příprava podkladu: odstranění nesoudržných částic, očištění povrchu tlakovou vodou "</t>
  </si>
  <si>
    <t>"  zakrývání otvorů proti znečištění. "</t>
  </si>
  <si>
    <t>" - Zapravení trhlin: proškrábnutí trhlin, odstranění prachu, penetrace a vyspravení trhlin "</t>
  </si>
  <si>
    <t>" pastovitým jemnozrnným tmelem, vyhlazení do ztracena. "</t>
  </si>
  <si>
    <t>" Odborné provedení a kopie štukové výzdoby, doplnění ozdobných prvků a říms"</t>
  </si>
  <si>
    <t>" pliky vyrobeny ze speciálního lehčeného betonu s použitím bílého portlandského cementu."</t>
  </si>
  <si>
    <t>" upevnění prvků pomocí minerálního flexibilního tmelu a speciálních šroubů."</t>
  </si>
  <si>
    <t>" Omítka: Penetrace pod omítku, vápenná omítka na bázi suevitského trasu - tl. 40mm (trasové vápno) "</t>
  </si>
  <si>
    <t>" (minerální přísady) hlazená omítka - tl. 2,5mm (minerální pojiva a přísady). Omítky propustné pro"</t>
  </si>
  <si>
    <t>" vodní páru. Fasádní malba: Systémová penetrace, fasádní barva minerálního "</t>
  </si>
  <si>
    <t>" charakteru na bázi silikonové emulze vyztužená uhlíkovými vlákny, fotokatalyticky "</t>
  </si>
  <si>
    <t>" působící pigmenty, extrémně vodoodpudivá, "perličkový efekt" minimalizující zašpinění. "</t>
  </si>
  <si>
    <t>" Barva fasádní malby zajištěna použitím anorganických pigmentů pro tónování, odstín dle vzorkování. "</t>
  </si>
  <si>
    <t>62299903 SPC 011</t>
  </si>
  <si>
    <t>Sanační omítky vnějších stěn, včetně říms a ozdobných fasádních prvků, včetně fasádní malby - odborné provedení, členitost fasády III až V - Specifikace dle PD</t>
  </si>
  <si>
    <t>" Výměra vztažena na pohledovou plochu fasády, do ceny nutno zahrnout plochy říms a zdobných prvků.  "</t>
  </si>
  <si>
    <t>" bosáží, ostění apod "</t>
  </si>
  <si>
    <t>" Venkovní sanační omítka " (154,22)+(32,08+10,9)+(20,24+58,9+1,95)+(11,68)+(1,8+35,52)</t>
  </si>
  <si>
    <t>(12,07)+(28,03+10,4)+(8,74+24,15)+(41,27+8,65+24,28)</t>
  </si>
  <si>
    <t>" zakrývání otvorů proti znečištění. "</t>
  </si>
  <si>
    <t>" Zapravení trhlin: proškrábnutí trhlin, odstranění prachu, penetrace a "</t>
  </si>
  <si>
    <t>" vyspravení trhlin pastovitým jemnozrnným tmelem, vyhlazení do ztracena. "</t>
  </si>
  <si>
    <t>" Odborné provedení a kopie štukové výzdoby, doplnění ozdobných prvků a říms."</t>
  </si>
  <si>
    <t>" Repliky vyrobeny ze speciálního lehčeného betonu s použitím bílého portlandského cementu "</t>
  </si>
  <si>
    <t>" Sanační mítka: Podhoz - tl. 2-4mm, porézní jádro - tl. 20mm, sanační omítka - tl. 20mm "</t>
  </si>
  <si>
    <t>" hlazená omítka - tl. 2,5mm (minerální pojiva a přísady). "</t>
  </si>
  <si>
    <t>" Fasádní malba: Systémová penetrace, fasádní barva minerálního charakteru na bázi "</t>
  </si>
  <si>
    <t>"silikonové emulze vyztužená uhlíkovými vlákny, fotokatalyticky působící pigmenty, extrémně vodoodpudivá "</t>
  </si>
  <si>
    <t>" perličkový efekt minimalizující zašpiněný - vhodná pro sanační omítky. "</t>
  </si>
  <si>
    <t>631999901 SPC 011</t>
  </si>
  <si>
    <t>D+M Repase stávajícího betonového schodiště schodiště - Specifikace dle PD</t>
  </si>
  <si>
    <t>" V ceně : "</t>
  </si>
  <si>
    <t>" - Odstranění omyvatelného nátěru kolem schodišťových stupňů, doplnění povrchu "</t>
  </si>
  <si>
    <t xml:space="preserve"> " vybroušení, vyčištění mechanické (pemrlování / jehličkování), vyčištění chemické "</t>
  </si>
  <si>
    <t>" vyspravení, tmelení trhlin, impregnace, leštění, zakonzervování apod. "</t>
  </si>
  <si>
    <t>" Vnitřní schodiště v m. KL 005 " 2,3*0,15+2,3*0,3+(2,0*0,15+2,0*0,3)*2</t>
  </si>
  <si>
    <t>Ostatní konstrukce a práce-bourání</t>
  </si>
  <si>
    <t>943211111 003</t>
  </si>
  <si>
    <t>Montáž lešení prostorového rámového lehkého s podlahami zatížení do 200 kg/m2 v do 10 m</t>
  </si>
  <si>
    <t>" Pomocné vnitřní lešení včetně ochranného zábradlí, podlahových zarážek "</t>
  </si>
  <si>
    <t xml:space="preserve">" závětrování, a dalších prvků pro bezpečnou realizaci lešení." </t>
  </si>
  <si>
    <t>" Pomocné lešení pro provádění prací v krovu - půdní prostory " (249,09+52,31+217,51)*6,0</t>
  </si>
  <si>
    <t>" Pomocné lešení pro provádění prací v krovu - pobytové prostory " (755,2)*8,0</t>
  </si>
  <si>
    <t xml:space="preserve">" Cena včetně dopravy, podlahy v jedné úrovni a zábradlí po obvodu jedné podlahy. " </t>
  </si>
  <si>
    <t>943211211 003</t>
  </si>
  <si>
    <t>Příplatek k lešení prostorovému rámovému lehkému s podlahami v do 10 m za první a ZKD den použití</t>
  </si>
  <si>
    <t xml:space="preserve">" Příplatek za pronájem prostorového lešení - odhadovaná doba 45 dní " </t>
  </si>
  <si>
    <t>" Půdní prostory " (3113,46)*45</t>
  </si>
  <si>
    <t>" Krov nad pobytovými prostory " (6041,6)*45</t>
  </si>
  <si>
    <t>943211811 003</t>
  </si>
  <si>
    <t>Demontáž lešení prostorového rámového lehkého s podlahami zatížení do 200 kg/m2 v do 10 m</t>
  </si>
  <si>
    <t>" Demontáž prostorového lešení po provedení prací " 9155,06</t>
  </si>
  <si>
    <t>944121122 003</t>
  </si>
  <si>
    <t>Montáž ochranného zábradlí dílcového vnitřního na lešeňových konstrukcích dvoutyčového</t>
  </si>
  <si>
    <t xml:space="preserve">" Montáže ochranného zábradlí po obvodu dvou podlah navíc pro prostorové lešení - půdní prostory " </t>
  </si>
  <si>
    <t xml:space="preserve"> (69,3+29,4+82,4)*2</t>
  </si>
  <si>
    <t>" Montáže ochranného zábradlí po obvodu tří podlah navíc pro prostorové lešení - pobytové prostory "</t>
  </si>
  <si>
    <t>(123,6+81,8)*3</t>
  </si>
  <si>
    <t>944121222 003</t>
  </si>
  <si>
    <t>Příplatek k ochrannému zábradlí dílcovému vnitřnímu dvoutyčovému za první a ZKD den použití</t>
  </si>
  <si>
    <t xml:space="preserve">" Příplatek za pronájem ochranného zábradlí po obvodu jedné podlahy " </t>
  </si>
  <si>
    <t xml:space="preserve">" navíc pro prostorové lešení. Odhad - 45 dní " </t>
  </si>
  <si>
    <t>" Půdní prostory " (362,2)*45</t>
  </si>
  <si>
    <t>" Krov nad pobytovými prostory " (616,2)*45</t>
  </si>
  <si>
    <t>944121822 003</t>
  </si>
  <si>
    <t>Demontáž ochranného zábradlí dílcového vnitřního na lešeňových konstrukcích dvoutyčového</t>
  </si>
  <si>
    <t>" Příplatek za každý den použití - odhad 40 dní " (40)*1,0</t>
  </si>
  <si>
    <t>" Deontáž věžového lešení pro provedení prací na novém stavu v tělocvičně " 1</t>
  </si>
  <si>
    <t xml:space="preserve">" Intérierové lešení včetně ochranného zábradlí, podlahových zarážek, závětrování apod. " </t>
  </si>
  <si>
    <t>" Pomocné lešení pro objekty po provedení díla "</t>
  </si>
  <si>
    <t xml:space="preserve">" Vnitřní lešení 1. NP - pro m. sv. nad 4,0 m " </t>
  </si>
  <si>
    <t>25,0+358,91+48,27+8,25+19,71+256,47+24,95+9,09+24,22+9,0+2,15+2,15+51,78+30,96+5,85</t>
  </si>
  <si>
    <t>" Vnitřní lešení 2. NP - pro m. sv. nad 4,0 m "</t>
  </si>
  <si>
    <t>198,44+24,59+6,3+6,35+9,72+8,92+20,48+86,69+4,52+3,87+12,32+1,44+2,88+426,53+51,78+30,96</t>
  </si>
  <si>
    <t xml:space="preserve">" Vnitřní lešení 3. NP - pro m. sv. nad 4,0 m " </t>
  </si>
  <si>
    <t xml:space="preserve"> 106,56+33,26+21,53+103,72+83,03+97,68+19,47+38,94+63,67+30,96</t>
  </si>
  <si>
    <t>" V ceně náklady na dopravu, montáž, opotřebení, doby pronájmu lešení a demontáž lešení. "</t>
  </si>
  <si>
    <t>949221111 003</t>
  </si>
  <si>
    <t>Montáž lešeňové podlahy s příčníky pro dílcová lešení v do 10 m</t>
  </si>
  <si>
    <t>" Montáž dvou úrovní podlahy navíc pro prostorové lešení. - půdní prostory " (249,09+52,31+217,51)*2</t>
  </si>
  <si>
    <t>" Montáž tří úrovní podlahy navíc pro prostorové lešení. - pobytové prostory " (755,2)*3</t>
  </si>
  <si>
    <t>949221211 003</t>
  </si>
  <si>
    <t>Příplatek k lešeňové podlaze pro dílcová lešení za první a ZKD den použití</t>
  </si>
  <si>
    <t xml:space="preserve">" Příplatek za pronájem jedné úrovně podlahy navíc pro prostorové lešení. Odhad - 45 dní " </t>
  </si>
  <si>
    <t>" Půdní prostory " (1037,82)*45</t>
  </si>
  <si>
    <t>" Krov nad pobytovými prostory " (2265,6)*45</t>
  </si>
  <si>
    <t>949221811 003</t>
  </si>
  <si>
    <t>Demontáž lešeňové podlahy s příčníky pro dílcová lešení v do 10 m</t>
  </si>
  <si>
    <t>" Demontáž jednoho patra podlahy navíc pro prostorové lešení. " 3303,42</t>
  </si>
  <si>
    <t>949321113 003</t>
  </si>
  <si>
    <t>Montáž lešení dílcového do šachet o půdorysné ploše do 6 m2 v do 30 m</t>
  </si>
  <si>
    <t>" Lešení pro výtahovou šachtu V1 " 21,2</t>
  </si>
  <si>
    <t>949321211 003</t>
  </si>
  <si>
    <t>Příplatek k lešení dílcovému do šachet do 6 m2 v do 30 m za první a ZKD den použití</t>
  </si>
  <si>
    <t>" Pronájem lešení pro výtahovou šachtu V1 - předpoklad - 15 dní " (21,2)*15</t>
  </si>
  <si>
    <t>949321813 003</t>
  </si>
  <si>
    <t>Demontáž lešení dílcového do šachet o půdorysné ploše do 6 m2 v do 30 m</t>
  </si>
  <si>
    <t>" Demontáž lešení pro výtahovou šachtu V1 " 21,2</t>
  </si>
  <si>
    <t>" Vyčištění místnosti po provedení díla "</t>
  </si>
  <si>
    <t xml:space="preserve">" Čistý úklid 1. NP " </t>
  </si>
  <si>
    <t>" Čistý úklid 2. NP "</t>
  </si>
  <si>
    <t xml:space="preserve"> 198,44+24,59+6,3+6,35+9,72+8,92+20,48+86,69+4,52+3,87+12,32+1,44+2,88+426,53+51,78+30,96</t>
  </si>
  <si>
    <t>" Čistý úklid 3. NP " 106,56+33,26+21,53+103,72+83,03+97,68+19,47+38,94+63,67+30,96</t>
  </si>
  <si>
    <t>" Čistý úklid 4. NP - půda " 249,09+52,31+217,31</t>
  </si>
  <si>
    <t>953312113 011</t>
  </si>
  <si>
    <t>Vložky do svislých dilatačních spár z fasádních polystyrénových desek tl 30 mm</t>
  </si>
  <si>
    <t>" Dilatace mezi přístavbu a stávající objekt " ((6,47+6,53)*3,05)*1,1</t>
  </si>
  <si>
    <t>" Dilatace mezi objektem a novým venkovním schodištěm - do m. KL 032 " (2,72*1,57)*1,1</t>
  </si>
  <si>
    <t>" Dilatace mezi objektem a novým venkovním schodištěm - do m. KL 005 " (4,32*2,51)*1,1</t>
  </si>
  <si>
    <t>953312115 RTO 011</t>
  </si>
  <si>
    <t>Vložky do svislých dilatačních spár z fasádních polystyrénových desek tl 80 mm</t>
  </si>
  <si>
    <t>" Dilatace mezi přístavbu a stávající objekt " ((6,52+6,58)*4,5)*1,1</t>
  </si>
  <si>
    <t>953312115 RT1 011</t>
  </si>
  <si>
    <t>Vložky do svislých dilatačních spár z fasádních polystyrénových desek tl 150 mm</t>
  </si>
  <si>
    <t>" Dilatace mezi přístavbu a stávající objekt " (6,44*10,1)*1,1</t>
  </si>
  <si>
    <t>953312115 RT2 011</t>
  </si>
  <si>
    <t>Vložky do svislých dilatačních spár z fasádních polystyrénových desek tl 230 mm</t>
  </si>
  <si>
    <t>" Dilatace mezi přístavbu a stávající objekt " (6,65*13,1+6,44*3,0)*1,1</t>
  </si>
  <si>
    <t>953331121 011</t>
  </si>
  <si>
    <t>Vložky do svislých dilatačních spár z těžkých asfaltových pásů natavených</t>
  </si>
  <si>
    <t>" Dilatace mezi objektem a novým venkovním schodištěm - do m. KL 152 " (1,5*1,34)*1,1</t>
  </si>
  <si>
    <t>" Dilatace mezi objektem a novým venkovním schodištěm - do m. KL 144a " ((1,8+0,3*2)*1,23)*1,1</t>
  </si>
  <si>
    <t>959999901 SPC 011</t>
  </si>
  <si>
    <t>D+M Obnova pítek v objektu - Specifikace dle PD</t>
  </si>
  <si>
    <t>977151118 005</t>
  </si>
  <si>
    <t>Jádrové vrty diamantovými korunkami do D 100 mm do stavebních materiálů</t>
  </si>
  <si>
    <t>" Vrty pro tryskovou injektáž stávajícími konstrukcemi " 1,7*5</t>
  </si>
  <si>
    <t>985113901 SPC 005</t>
  </si>
  <si>
    <t>Zdrsnění povrchů venkovních schodišť - Specifikace dle PD</t>
  </si>
  <si>
    <t xml:space="preserve">" Zdrsnění povrchu venkovních schodišť - stupňů, podstupnic, podest. " </t>
  </si>
  <si>
    <t>" Schodiště do m. KL 032 " 1,73+(0,28*1,05)*4+(0,168*1,05)*4</t>
  </si>
  <si>
    <t>" Schodiště do m. KL 005 " 1,98+(0,28*1,05)*9+(0,179*1,05)*9</t>
  </si>
  <si>
    <t>" Schodiště do m. KL 152 " 1,5*0,87+(0,32*1,5)*3+(0,18*1,5)*3</t>
  </si>
  <si>
    <t>" Schodiště do m. KL 144a " 1,2*0,8+(0,3*0,8)*3+ (0,126*0,8)*3</t>
  </si>
  <si>
    <t>" V eně také přesun hmot, suti, a veškeré nutné práce a materiál. "</t>
  </si>
  <si>
    <t>"  Včetně naložení, svislého a vodorovného přesunu suti, odvoz stavební suti "</t>
  </si>
  <si>
    <t>" MŽP ČR č. 294/2005 Sb. o podmínkách ukládání odpadů na skládky a jejich využívání "</t>
  </si>
  <si>
    <t>"  na povrchu terénu a změně vyhlášky č. 383/2001 Sb., o podrobnostech nakládání s odpady "</t>
  </si>
  <si>
    <t>985131311 005</t>
  </si>
  <si>
    <t>Ruční dočištění ploch stěn, rubu kleneb a podlah ocelových kartáči</t>
  </si>
  <si>
    <t>" Očištění stávajících základů před přibetonováním nových " (0,7*0,6)*3</t>
  </si>
  <si>
    <t>" Očištění stávajících základů u výtahové šachty  " 1,25*2,9</t>
  </si>
  <si>
    <t>" Očištění zdiva před dodatečnou hydroizolací. "  479,97</t>
  </si>
  <si>
    <t>HZS1292 HZS</t>
  </si>
  <si>
    <t>Hodinová zúčtovací sazba stavební dělník</t>
  </si>
  <si>
    <t>711</t>
  </si>
  <si>
    <t>Izolace proti vodě, vlhkosti a plynům</t>
  </si>
  <si>
    <t>711161383 711</t>
  </si>
  <si>
    <t>Izolace proti zemní vlhkosti nopovou fólií ukončení horní lištou</t>
  </si>
  <si>
    <t>" Lišta nopové fólie kolem opěrné stěny venkovního schodiště K2 "  (1,22+2,72)*1,15</t>
  </si>
  <si>
    <t>" Lišta nopové fólie kolem opěrné stěny venkovního schodiště K3 "  (1,22+4,32)*1,15</t>
  </si>
  <si>
    <t>711999101 SPC 711</t>
  </si>
  <si>
    <t>D+M Hydroizolace z asfaltových pásů - vodorovná - Specifikace dle PD</t>
  </si>
  <si>
    <t>711999102 SPC 711</t>
  </si>
  <si>
    <t>D+M Hydroizolace z asfaltových pásů - svislá - Specifikace dle PD</t>
  </si>
  <si>
    <t>711999103 SPC 711</t>
  </si>
  <si>
    <t>D+M Hydroizolace z asfaltových pásů - svislá + nopová fólie + geotextílie - Specifikace dle PD</t>
  </si>
  <si>
    <t>711999201 SPC 711</t>
  </si>
  <si>
    <t>D+M VnějšÍ dodatečný hydroizolační systém - Specifikace dle PD</t>
  </si>
  <si>
    <t>711999202 SPC 711</t>
  </si>
  <si>
    <t>D+M Ochranný systému pod terénem - Specifikace dle PD</t>
  </si>
  <si>
    <t>998711203 711</t>
  </si>
  <si>
    <t>Přesun hmot procentní pro izolace proti vodě, vlhkosti a plynům v objektech v do 60 m</t>
  </si>
  <si>
    <t>HZS2161 HZS</t>
  </si>
  <si>
    <t>Hodinová zúčtovací sazba izolatér</t>
  </si>
  <si>
    <t>712999101 SPC 712</t>
  </si>
  <si>
    <t>D+M Střecha plochá pochůzí jednoplášťová - kačírek - Specifikace dle PD - KL-S4</t>
  </si>
  <si>
    <t>" Skladba : "</t>
  </si>
  <si>
    <t>" - Praný říční kačírek - frakce 8-16 - tl. 50 mm - 135,9 m2 "</t>
  </si>
  <si>
    <t>" - Asfaltový SBS ntavitelný pás jako vrchní vrstva "</t>
  </si>
  <si>
    <t>" s polyesterovou spřaženou vložkou 300 g/m2 - tl. 5,2 mm - 142,05 m2 "</t>
  </si>
  <si>
    <t>" - SBS modifikovaný asfaltový samolepící pás za studena "</t>
  </si>
  <si>
    <t>" nosná vložka sklená mřížka se skelnou rohoží - tl. 3,0 mm - 142,05 m2 "</t>
  </si>
  <si>
    <t>" Spádové klíny - tepelná izolace PIR desky - λ = 0,027 W/(m.K) "</t>
  </si>
  <si>
    <t>" spád 2 %, spojování desek PUR lepící pěnou - tl. 20 - 200 mm - 135,9 m2 "</t>
  </si>
  <si>
    <t>" Tepelná izolace PIR, s oboustrannou krycí vrstvou z černého hliníku "</t>
  </si>
  <si>
    <t>" s polodrážkou, λ = 0,022 W/(m.K) - tl. 160 mm - 135,9 m2. "</t>
  </si>
  <si>
    <t>" Natavitelný SBS modifikovaný asfaltový pás s nosnou vložkou "</t>
  </si>
  <si>
    <t>" hliníkovo polyesterové a skelné rohože (60 g/m2) - tl. 4,0 mm - 142,05 m2. "</t>
  </si>
  <si>
    <t>" Asfaltový penetrační lak na bázi rozpouštědel - 142,05 m2. "</t>
  </si>
  <si>
    <t>" Cena skladby včetně ztratného, zesílení izolace při řešení detailů v rozích a u prostupů "</t>
  </si>
  <si>
    <t>" vytažení pásu na svislé stěny, zesílení tepelné izolace v místě vpustí "</t>
  </si>
  <si>
    <t>"  kotvící a spojovací prvky jednotlivých vrstev, lepidla, lepící tmely apod. "</t>
  </si>
  <si>
    <t>" V ceně 2x impregnace proti hnilobě, škůdcům a plísním. "</t>
  </si>
  <si>
    <t>" Střecha nad KL 416 " 83,41</t>
  </si>
  <si>
    <t>" Střecha nad SCH 2, V1 " 40,11</t>
  </si>
  <si>
    <t>712999102 SPC 712</t>
  </si>
  <si>
    <t>D+M Střecha plochá zateplená - kačírek - Specifikace dle PD - KL-S5</t>
  </si>
  <si>
    <t>712999103 SPC 712</t>
  </si>
  <si>
    <t>D+M Střecha plochá pochůzí jednoplášťová - kačírek - Specifikace dle PD - KL-S6</t>
  </si>
  <si>
    <t>712999111 SPC 712</t>
  </si>
  <si>
    <t>D+M Střecha terasy - dlažba na terčích - Specifikace dle PD - KL-S7</t>
  </si>
  <si>
    <t>712999301 SPC 712</t>
  </si>
  <si>
    <t>D+M Příprava podkladu před pokládkou střešního pláště - Specifikace dle PD</t>
  </si>
  <si>
    <t>998712203 712</t>
  </si>
  <si>
    <t>Přesun hmot procentní pro krytiny povlakové v objektech v do 24 m</t>
  </si>
  <si>
    <t>"Stavební práce a dodávky spojené s provedením funkčního celku 712." 30,00</t>
  </si>
  <si>
    <t xml:space="preserve">" Zednická výpomoc, doplňkové práce,kompletace apod." </t>
  </si>
  <si>
    <t>713999101 SPC 713</t>
  </si>
  <si>
    <t>D+M Zateplení podlahy půdy - Specifikace dle PD - KL-P27</t>
  </si>
  <si>
    <t>713999102 SPC 713</t>
  </si>
  <si>
    <t>D+M Kontaktní zateplovací systém, kamenná vlna tl. 200 mm včetně povrchové úpravy - provedení dle ČSN (ETICS) - Specifikace dle PD - KL-F1</t>
  </si>
  <si>
    <t>713999103 SPC 713</t>
  </si>
  <si>
    <t>D+M Kontaktní zateplovací systém, kamenná vlna tl. 200 mm - zateplení vikýře - včetně povrchové úpravy - provedení dle ČSN (ETICS) - Specifikace dle PD - KL-F5</t>
  </si>
  <si>
    <t>713999104 SPC 713</t>
  </si>
  <si>
    <t>D+M Kontaktní zateplovací systém, Soklový EPS Perimetr tl. 180 mm včetně povrchové úpravy a ochraně proti odstřikující vodě - provedení dle ČSN (ETICS) - Specifikace dle PD - KL-F2</t>
  </si>
  <si>
    <t>713999105 SPC 713</t>
  </si>
  <si>
    <t>D+M Zateplení pod terénem EPS Perimetr tl. 180 mm + nopová fólie - Specifikace dle PD - KL-F3</t>
  </si>
  <si>
    <t>713999101 SPC 713.1</t>
  </si>
  <si>
    <t>D+M Zateplení dojezdu výtahu + nopová fólie - Specifikace dle PD</t>
  </si>
  <si>
    <t>713999201 SPC 713</t>
  </si>
  <si>
    <t>D+M Zateplení vnitřní části atiky - Specifikace dle PD - KL-F4</t>
  </si>
  <si>
    <t>713999202 SPC 713</t>
  </si>
  <si>
    <t>D+M Zateplení horní části atiky - Specifikace dle PD</t>
  </si>
  <si>
    <t>713999301 SPC 713</t>
  </si>
  <si>
    <t>D+M Zateplení vnitřní stěny na půdě - m. KL 436 - Specifikace dle PD</t>
  </si>
  <si>
    <t>713999302 SPC 713</t>
  </si>
  <si>
    <t>D+M TI pro překlady z ocelových nosníků umístěné v obvodové konstrukci - Specifikace dle PD</t>
  </si>
  <si>
    <t>998713203 713</t>
  </si>
  <si>
    <t>Přesun hmot procentní pro izolace tepelné v objektech v do 24 m</t>
  </si>
  <si>
    <t>" Stavební práce a dodávky spojené s provedením funkčního celku 713."  30,00</t>
  </si>
  <si>
    <t>714</t>
  </si>
  <si>
    <t>Akustická a protiotřesová opatření</t>
  </si>
  <si>
    <t>714121901 SPC 714</t>
  </si>
  <si>
    <t>D+M Akustický obklad stropu tl. 100 mm - Specifikace dle PD</t>
  </si>
  <si>
    <t>" Panely ze skelného vlákna, přirozené hrany, kotvení pomocí šroubů s podložkami, barva bílá "</t>
  </si>
  <si>
    <t>" Pro snížení hlučnosti technických místností. "</t>
  </si>
  <si>
    <t>" Akustický obklad 1. PP - m. 020a" (26,063)*1,1</t>
  </si>
  <si>
    <t>" Akustický obklad 2. NP - m. 330 " (29,24)*1,1</t>
  </si>
  <si>
    <t>" Cena včetně panelů, kotevních prvků a dalšího veškerého příslušenství nutného pro montáž panelů "</t>
  </si>
  <si>
    <t>" okrajové, krycí a napojovací lišty a profily, apod. "</t>
  </si>
  <si>
    <t>714121901 SPC 714.1</t>
  </si>
  <si>
    <t>D+M Akustický obklad stěn tl. 100 mm - Specifikace dle PD</t>
  </si>
  <si>
    <t>714135901 SPC 714</t>
  </si>
  <si>
    <t>D+M Akustický obklad stěn 2700x600x40mm - Specifikace dle PD</t>
  </si>
  <si>
    <t>" Obklad 1. NP - KL 107 " 5,4*1,2*(1)</t>
  </si>
  <si>
    <t>" Obklad 1. NP - KL 114 " 5,4*1,2*(1)</t>
  </si>
  <si>
    <t>" Obklad 1. NP - KL 106 " 5,4*1,2*(2)</t>
  </si>
  <si>
    <t>" Obklad 1. NP - mezipatro - KL 245 " 2,7*1,2*(1)</t>
  </si>
  <si>
    <t>" Obklad 2. NP - KL 228 " 5,4*1,2*(1)</t>
  </si>
  <si>
    <t>" Obklad 3. NP - KL 302, 326 " 5,4*1,2*(2+1)</t>
  </si>
  <si>
    <t xml:space="preserve">" Cena včetně panelů z jádra z minerální vlny vysoké hustoty s pojivem na rostlinné bázi " </t>
  </si>
  <si>
    <t xml:space="preserve">" viditelný povrch s nárazuvzdornou textilní tkaninou, zadní strana " </t>
  </si>
  <si>
    <t>" z přírodně zbarvené sklovlákenné tkaniny, bočních lemování hran, povrchové úpravy, podkladní "</t>
  </si>
  <si>
    <t>"  konstrukce s obvodovým hliníkovým profilem, systémové řešení rohů, upevňovacích prvků. "</t>
  </si>
  <si>
    <t>714121901 SPC 714.2</t>
  </si>
  <si>
    <t>D+M Nárazuvzdorný akustický obklad na stěny 2700x1200x40 mm - Specifikace dle PD</t>
  </si>
  <si>
    <t>" Akustický obklad - panely z nehořlavého vnitřního jádra vyrobeného "</t>
  </si>
  <si>
    <t>"  z minerální vlny vysoké hustoty s povrchem na rostlinné bázi. "</t>
  </si>
  <si>
    <t>" Nárazuvzdorný akustický obklad stěn v tělocvičně - stěny štítové - 1. NP - m. KL 147 "  10,8*1,2*(2)</t>
  </si>
  <si>
    <t>" Cena včetně ztratného. V ceně rastr, spojovací a doplňkové prvky, veškeré příslušenství apod. "</t>
  </si>
  <si>
    <t>998714203 714</t>
  </si>
  <si>
    <t>Přesun hmot procentní pro akustická a protiotřesová opatření v objektech v do 24 m</t>
  </si>
  <si>
    <t>" Stavební práce a dodávky spojené s provedením funkčního celku 714." 4,00</t>
  </si>
  <si>
    <t>D+M Sanace dřevěných trámových stropů - Specifikace dle PD</t>
  </si>
  <si>
    <t>762999902 SPC 762</t>
  </si>
  <si>
    <t>D+M Sanace krovu - Specifikace dle PD</t>
  </si>
  <si>
    <t>" Sanace krovů - krov nad tělocvičnou + přístavby " (499,6)+(14,5+118,9)</t>
  </si>
  <si>
    <t>" Sanace krovů - objektu " (1657,0+88,0)</t>
  </si>
  <si>
    <t xml:space="preserve">" Cena vztažena na půdorysnou plochu střechy. " </t>
  </si>
  <si>
    <t>" Statické zajištění (příložky, vzpěry, ocelové zesilovací profily apod.), ověření a kontrola stavu všech prvků"</t>
  </si>
  <si>
    <t>"  výměna poškozených částí, protézování, plombování, mikrovlná sanace, chemická sanace "</t>
  </si>
  <si>
    <t>"podložení vazných trámů podložkami a hydroizolací, odbourání obezdění vazných trámů, zazdívky z CPP"</t>
  </si>
  <si>
    <t>" očištění a impregnace stávajících dřevěných prvků proti biologickým škůdcům apod.  "</t>
  </si>
  <si>
    <t>" - Doplněné řezivo včetně ipregnace proti biologickým škůdcům "</t>
  </si>
  <si>
    <t>" ocelové prvky včetně povrchové úpravy pozinkem, kotvící a spojovací prvky krovu.  "</t>
  </si>
  <si>
    <t>" - Součástí dočasné podepření / vzepření a zajištění krovu, zavětrování  "</t>
  </si>
  <si>
    <t>" montážní konstrukce a prvky potřebné při provádění sanačních opatření.  "</t>
  </si>
  <si>
    <t>" - Součástí také sanace okolního zdiva proti dřevokazným houbám. "</t>
  </si>
  <si>
    <t xml:space="preserve">"  na povrchu terénu a změně vyhlášky č. 383/2001 Sb., o podrobnostech nakládání s odpady. </t>
  </si>
  <si>
    <t>762999903 SPC 762</t>
  </si>
  <si>
    <t>D+M Posílení vaznice krovu v místě rušené vazby - Specifikace dle PD</t>
  </si>
  <si>
    <t>" Posílení vaznice krovu " 4,48</t>
  </si>
  <si>
    <t>" Posílení vaznice krovu pomocí ocelových nosníků a svorníků vč. vyklínování pod krokvemi. "</t>
  </si>
  <si>
    <t>" V ceně nátěr ocelových a dřevěných prvků, provedení otvorů pro vyklínování vč. zapravení "</t>
  </si>
  <si>
    <t>" očištění prvků, a další veškeré nutné práce a materiál související s provedením posílení vaznice krovu. "</t>
  </si>
  <si>
    <t>" Součástí kotvící a spojovací prvky - hřebíky "</t>
  </si>
  <si>
    <t>" tesařské skoby, úhelníky, příložky, o podrobnostech nakládání s odpady "</t>
  </si>
  <si>
    <t>" Cena včetně dopravy, montáže, zdvihacích mechanismů, montážního a pomocného materiálu. "</t>
  </si>
  <si>
    <t>" V ceně hoblování, 2x impregnace proti hnilobě, škůdcům a plísním. "</t>
  </si>
  <si>
    <t>762999904 SPC 762</t>
  </si>
  <si>
    <t>D+M Konstrukce zastřešení nového vikýře - Specifikace dle PD</t>
  </si>
  <si>
    <t>" Zastřešení tvořené krokvemi, vaznicemi, pozednicemi, pásky, sloupy. "</t>
  </si>
  <si>
    <t>" Součástí kotvící a spojovací prvky - hřebíky, tesařské skoby, úhelníky, příložky "</t>
  </si>
  <si>
    <t>"  výztužná žebra z plechů, závitové tyče, kotevní patky, kotevní trny, vruty, svorníky apod. "</t>
  </si>
  <si>
    <t>" Cena vztažena na půdorysnou plochu. " 55,65</t>
  </si>
  <si>
    <t>762999905 SPC 762</t>
  </si>
  <si>
    <t>D+M Výměna záklopu u trámových stropů - Specifikace dle PD</t>
  </si>
  <si>
    <t>76299909 SPC 762</t>
  </si>
  <si>
    <t>D+M Zpětné zapravení trámových stropů po průchodem VZT potrubí - Specifikace dle PD</t>
  </si>
  <si>
    <t>" Zapravení trámových stropů "</t>
  </si>
  <si>
    <t>" Strop nad 1. NP " 2+1</t>
  </si>
  <si>
    <t>" Strop nad 3. NP " 2+1+1</t>
  </si>
  <si>
    <t>" Práce na prostupech : "</t>
  </si>
  <si>
    <t>" - Dřevěná výměna kolem prostupu - Fošny 50/300mm "</t>
  </si>
  <si>
    <t>" - Dřevěná výměna kolem prostupu - Fošny 50/310mm "</t>
  </si>
  <si>
    <t>" - Doplnění dřevěného podbití "</t>
  </si>
  <si>
    <t>" - Doplnění dřevěného záklopu "</t>
  </si>
  <si>
    <t>" - Doplnění omítky stropu "</t>
  </si>
  <si>
    <t>" V ceně systémové nerezové kotvící prvky, vruty do dřeva. Hoblování řeziva "</t>
  </si>
  <si>
    <t>"  2x impregnace proti hnilobě, škůdcům a plísním. "</t>
  </si>
  <si>
    <t>998762203 762</t>
  </si>
  <si>
    <t>Přesun hmot procentní pro kce tesařské v objektech v do 24 m</t>
  </si>
  <si>
    <t>HZS2111 HZS</t>
  </si>
  <si>
    <t>Hodinová zúčtovací sazba tesař</t>
  </si>
  <si>
    <t>" Stavební práce a dodávky spojené s provedením funkčního celku 762 " 20,00</t>
  </si>
  <si>
    <t>7631114310 RTO 763</t>
  </si>
  <si>
    <t>SDK příčka tl 75 mm profil CW+UW 50 desky 1xH2+1xH2 vysokopevnostní 12,5 s izolací EI 60 Rw do 51 dB - zhuštěné profily</t>
  </si>
  <si>
    <t>" S vloženou tepelnou izolací, s jednoduchými ocel.profily - zhuštěné profily u vyšších stěn. "</t>
  </si>
  <si>
    <t>" Opláštění 1x SDK H2 deska + 1x SDK H2 vysokopevnostní konstrukční deska. "</t>
  </si>
  <si>
    <t>" SDK příčka - 2. NP " (4,627)*1,05</t>
  </si>
  <si>
    <t>" Cena včetně hladkého zatmelení napojovacích spár mezi deskami na obou vrstvách, výztužné pásky "</t>
  </si>
  <si>
    <t>" vytmelení připojovacích spár, lemujících profilů, spojovacího a kotvícího materiálu. "</t>
  </si>
  <si>
    <t>" Součástí nosné profily / dřevoštěpkové desky pro zařizovací předměty. "</t>
  </si>
  <si>
    <t>763111431 RTO 763</t>
  </si>
  <si>
    <t>SDK příčka tl 100 mm profil CW+UW 50 desky 1xH2+1xH2 vysokopevnostní 12,5 s izolací EI 60 Rw do 51 dB - zhuštěné profily</t>
  </si>
  <si>
    <t>" SDK příčka - 1. NP " (72,3)*1,05</t>
  </si>
  <si>
    <t>" SDK příčka - 2. NP " (50,72)*1,05</t>
  </si>
  <si>
    <t>" SDK příčka - 3. NP " (26,18)*1,05</t>
  </si>
  <si>
    <t>" SDK příčka - 4. NP " (210,66)*1,05</t>
  </si>
  <si>
    <t>763111433 RTO 763</t>
  </si>
  <si>
    <t>SDK příčka tl 125 mm profil CW+UW 50 desky 1xH2+1xH2 vysokopevnostní 12,5 s izolací EI 60 Rw do 51 dB - zhuštěné profily</t>
  </si>
  <si>
    <t>" SDK příčka - 2. NP " (48,256)*1,05</t>
  </si>
  <si>
    <t>763111437 RTO 763</t>
  </si>
  <si>
    <t>SDK příčka tl 150 mm profil CW+UW 100 desky 1xH2+1xH2 vysokopevnostní  12,5 s izolací EI 60 Rw do 56 dB</t>
  </si>
  <si>
    <t>763111447 RTO 763</t>
  </si>
  <si>
    <t>SDK příčka tl 150 mm profil CW+UW 100 desky 2xDFH2 vysokopevnostní  12,5 s izolací EI 60 Rw do 56 dB</t>
  </si>
  <si>
    <t>" S vloženou tepelnou izolací, s jednoduchými ocel.profily "</t>
  </si>
  <si>
    <t>" Opláštění 2x SDK DFH2 vysokopevnostní konstrukční deska. "</t>
  </si>
  <si>
    <t>" SDK příčka - 2. NP " (34,82)*1,05</t>
  </si>
  <si>
    <t>" výztužné pásky, vytmelení připojovacích spár, lemujících profilů, spojovacího a kotvícího materiálu. "</t>
  </si>
  <si>
    <t>763111468 763</t>
  </si>
  <si>
    <t>SDK příčka tl 150 mm profil CW+UW 100 desky 2xDFRIH2 12,5 s izolací EI 90 Rw do 63 dB</t>
  </si>
  <si>
    <t>" SDK příčka ohraničující požární úsek - 1. NP " (60,953)*1,05</t>
  </si>
  <si>
    <t>763113349 RTO 763</t>
  </si>
  <si>
    <t>SDK příčka instalační tl 200 mm zdvojený profil CW+UW 75 desky 1xH2+1xH2 vysokopevnostní 12,5 s izolací EI 60 Rw do 54 dB</t>
  </si>
  <si>
    <t>" S vloženou tepelnou izolací, se zdvojenými ocel.profily "</t>
  </si>
  <si>
    <t>" SDK příčka - 1. NP " (7,14)*1,05</t>
  </si>
  <si>
    <t>" SDK příčka - 2. NP " (4,704)*1,05</t>
  </si>
  <si>
    <t>" SDK příčka - 4. NP " (5,55)*1,05</t>
  </si>
  <si>
    <t>763113349 RT1 763</t>
  </si>
  <si>
    <t>SDK příčka instalační tl 250 mm zdvojený profil CW+UW 75 desky 1xH2+1xH2 vysokopevnostní 12,5 s izolací EI 60 Rw do 54 dB</t>
  </si>
  <si>
    <t>" SDK příčka - 4. NP " (16,384)*1,05</t>
  </si>
  <si>
    <t>763113349 RT2 763</t>
  </si>
  <si>
    <t>SDK příčka instalační tl 300 mm zdvojený profil CW+UW 75 desky 1xH2+1xH2 vysokopevnostní 12,5 s izolací EI 60 Rw do 54 dB</t>
  </si>
  <si>
    <t>" SDK příčka - 4. NP " (168,737)*1,05</t>
  </si>
  <si>
    <t>763113349 RT3 763</t>
  </si>
  <si>
    <t>SDK příčka instalační tl 300 mm zdvojený profil CW+UW 75 desky 2xDFRIH2 12,5 s izolací</t>
  </si>
  <si>
    <t>" SDK příčka ohraničující požární úsek - 4. NP " (114,34)*1,05</t>
  </si>
  <si>
    <t>" Cena včetně hladkého zatmelení napojovacích spár mezi deskami na obou vrstvách "</t>
  </si>
  <si>
    <t>763113349 RT4 763</t>
  </si>
  <si>
    <t>SDK příčka instalační tl 450 mm zdvojený profil CW+UW 75 desky 1xH2+1xH2 vysokopevnostní 12,5 s izolací EI 60 Rw do 54 dB</t>
  </si>
  <si>
    <t>" SDK příčka - 4. NP " (94,298)*1,05</t>
  </si>
  <si>
    <t>763113349 RT5 763</t>
  </si>
  <si>
    <t>SDK příčka instalační tl 600 mm zdvojený profil CW+UW 75 desky 1xH2+1xH2 vysokopevnostní 12,5 s izolací EI 60 Rw do 54 dB</t>
  </si>
  <si>
    <t>" SDK příčka - 4. NP " (174,363)*1,05</t>
  </si>
  <si>
    <t>763113349 RT6 763</t>
  </si>
  <si>
    <t>" SDK příčka ohraničující požární úsek - 4. NP " (34,197)*1,05</t>
  </si>
  <si>
    <t>7631123182 RTO 763</t>
  </si>
  <si>
    <t>SDK příčka instalační tl 350 mm zdvojený profil CW+UW 100 desky 1xH2+1xH2 vysokopevnostní 12,5 s izolací EI 60 Rw do 54 dB</t>
  </si>
  <si>
    <t>" SDK příčka - 1. PP " (2,87)*1,05</t>
  </si>
  <si>
    <t>763111713 763</t>
  </si>
  <si>
    <t>SDK příčka ukončení ve volném prostoru</t>
  </si>
  <si>
    <t xml:space="preserve">" Provedení ukončení SDK příčky ve voplném prostoru " </t>
  </si>
  <si>
    <t>" 4. NP - boční ukončení ve volném prostoru " 3,89</t>
  </si>
  <si>
    <t>" 4. NP - horní ukončení ve volném prostoru - na půdě, u kleštin" 195,0</t>
  </si>
  <si>
    <t>763111714 763</t>
  </si>
  <si>
    <t>SDK příčka zalomení</t>
  </si>
  <si>
    <t xml:space="preserve">" Provedení zalomení SDK příčky " </t>
  </si>
  <si>
    <t>" 1. NP " 3,45+4,48</t>
  </si>
  <si>
    <t>" 2. NP " 4,6+4,48+4,48+4,48</t>
  </si>
  <si>
    <t>" 3. NP " 4,48</t>
  </si>
  <si>
    <t>" 4. NP " 4,5</t>
  </si>
  <si>
    <t>763111717 763</t>
  </si>
  <si>
    <t>SDK příčka základní penetrační nátěr (oboustranně)</t>
  </si>
  <si>
    <t>763122521 RTO 763</t>
  </si>
  <si>
    <t>SDK stěna šachtová tl 75 mm profil UW+2xCW 50 desky 1xDF + 1xDF vysokopevnostní 12,5 TI 50 mm 45 kg/m3 EI 45 - zhuštěné profily</t>
  </si>
  <si>
    <t>" S vloženou tepelnou izolací, se zdvojenými ocel.profily - zhuštěné profily u vyšších stěn. "</t>
  </si>
  <si>
    <t>" Opláštění 1x SDK DF deska + 1x SDK DF vysokopevnostní konstrukční deska. "</t>
  </si>
  <si>
    <t>" Opláštění profesí - 1. PP " (6,256)*1,05</t>
  </si>
  <si>
    <t>" Opláštění profesí - 1. NP " ((6,9)+(0,886+6,854))*1,05</t>
  </si>
  <si>
    <t>" Opláštění profesí - 1. NP - mezipatro " (6,9)*1,05</t>
  </si>
  <si>
    <t>" Opláštění profesí - 2. NP " ((6,9)+(49,038))*1,05</t>
  </si>
  <si>
    <t>" Opláštění profesí - 3. NP " ((8,487)+(48,272))*1,05</t>
  </si>
  <si>
    <t>" Opláštění profesí - 4. NP " ((11,247)+(2,399+23,351))*1,05</t>
  </si>
  <si>
    <t>763121714 763</t>
  </si>
  <si>
    <t>SDK stěna šachtová základní penetrační nátěr</t>
  </si>
  <si>
    <t>" Penetrační nátěr šachtových SDK stěn " (186,36)/1,05</t>
  </si>
  <si>
    <t>763121467 RTO 763</t>
  </si>
  <si>
    <t>SDK stěna předsazená tl 125 mm profil CW+UW 100 desky 1xDFH2+1xDFH2 vysokopevnostní 12,5 s izolací EI 45</t>
  </si>
  <si>
    <t>" Opláštění 1x SDK DFH2 deska + 1x SDK DFH2 vysokopevnostní konstrukční deska. "</t>
  </si>
  <si>
    <t>" SDK předstěna - instalační, vysoká - 4. NP " (3,48)*1,05</t>
  </si>
  <si>
    <t>763121467 RT1 763</t>
  </si>
  <si>
    <t>SDK stěna předsazená tl 150 mm profil CW+UW 100 desky 1xDFH2+1xDFH2 vysokopevnostní 12,5 s izolací EI 45</t>
  </si>
  <si>
    <t>" SDK předstěna - instalační, vysoká - 1. NP " (13,12)*1,05</t>
  </si>
  <si>
    <t>" SDK předstěna - instalační, vysoká - 2. NP " (13,12)*1,05</t>
  </si>
  <si>
    <t>" SDK předstěna - instalační, vysoká - 3. NP " (13,12)*1,05</t>
  </si>
  <si>
    <t>763121467 RT2 763</t>
  </si>
  <si>
    <t>SDK stěna předsazená tl 200 mm profil CW+UW 150 desky 1xDFH2+1xDFH2 vysokopevnostní 12,5 s izolací EI 45</t>
  </si>
  <si>
    <t>713999401 SPC 763</t>
  </si>
  <si>
    <t>D+M Předstěna u půdního zdiva tl. 170 mm vč. zateplení s TI tl. 120 mm - Specifikace dle PD</t>
  </si>
  <si>
    <t>" V ceně SDK předstěna se dvěma rošty, kdy se 1 rošt vycpe vatou "</t>
  </si>
  <si>
    <t>"  + parozáprana, na druhý se dodělá opláštění dle PD. "</t>
  </si>
  <si>
    <t>" Předstěna půdního zdiva. " (160,13)*1,05</t>
  </si>
  <si>
    <t>763121714 763.1</t>
  </si>
  <si>
    <t>SDK stěna předsazená základní penetrační nátěr</t>
  </si>
  <si>
    <t>" Penetrační nátěr předsazených SDK stěn " (3,65+41,33+209,96+168,14)/1,05</t>
  </si>
  <si>
    <t>763131414 763</t>
  </si>
  <si>
    <t>SDK podhled desky 1xA 15 bez izolace dvouvrstvá spodní kce profil CD+UD</t>
  </si>
  <si>
    <t>" Podhled 1. PP " (4,59+4,168)*1,2</t>
  </si>
  <si>
    <t>" Podhled 1. PP - svislé části " (0,48)*1,2</t>
  </si>
  <si>
    <t>" Podhled 1. NP " (461,298+24,764)*1,2</t>
  </si>
  <si>
    <t>" Podhled 1. NP - svislé části " (17,857+8,563)*1,2</t>
  </si>
  <si>
    <t>" Podhled 1. NP - mezipatro¨" (26,916)*1,2</t>
  </si>
  <si>
    <t>" Podhled 1. NP - svislé části - mezipatro " (7,672)*1,2</t>
  </si>
  <si>
    <t>" Podhled 2. NP " (44,933+405,602)*1,2</t>
  </si>
  <si>
    <t>" Podhled 2. NP - svislé části " (23,52+10,46)*1,2</t>
  </si>
  <si>
    <t>" Podhled 3. NP " (398,746+30,508)*1,2</t>
  </si>
  <si>
    <t>" Podhled 3. NP - svislé části " (16,443+15,251)*1,2</t>
  </si>
  <si>
    <t>" Podhled 4. NP " (9,832)*1,2</t>
  </si>
  <si>
    <t>" Podhled 4. NP - svislé části " (1,148)*1,2</t>
  </si>
  <si>
    <t>" SDK kufr "</t>
  </si>
  <si>
    <t>" SDK kufr - 1. NP - přístavba " (0,2*6,875+1,62*6,875)*1,2</t>
  </si>
  <si>
    <t>" SDK kufr - 1. NP - přístavba - mezipatro " (0,2*6,875+0,6*6,875)*1,2</t>
  </si>
  <si>
    <t>" SDK kufr - 3. NP - přístavba " (0,25*7,3+0,6*7,3)*1,2</t>
  </si>
  <si>
    <t>" Cena včetně desek, hladkého zatmelení napojovacích spár mezi deskami, nosných profilů "</t>
  </si>
  <si>
    <t>" závěsů, lemujících a ukončujících lišt, spojovacího a kotvícího materiálu. "</t>
  </si>
  <si>
    <t>279</t>
  </si>
  <si>
    <t>763131415 763</t>
  </si>
  <si>
    <t>SDK podhled desky 1xA 15 s izolací dvouvrstvá spodní kce profil CD+UD</t>
  </si>
  <si>
    <t>558</t>
  </si>
  <si>
    <t>" Podhled 1. PP " (378,439-4,59)*1,2</t>
  </si>
  <si>
    <t>" Podhled 1. PP - svislé části " (10,828+0,404)*1,2</t>
  </si>
  <si>
    <t>" závěsů, lemujících a ukončujících lišt, spojovacího a kotvícího materiálu, izolace z minerální vaty. "</t>
  </si>
  <si>
    <t>763131452 RTO 763</t>
  </si>
  <si>
    <t>SDK podhled deska 1xH2 15 s izolací dvouvrstvá spodní kce profil CD+UD</t>
  </si>
  <si>
    <t>560</t>
  </si>
  <si>
    <t>" Podhled 1. PP " (19,408)*1,2</t>
  </si>
  <si>
    <t>" Podhled 1. PP - svislá část " (4,72)*1,2</t>
  </si>
  <si>
    <t>281</t>
  </si>
  <si>
    <t>763132112 RTO 763</t>
  </si>
  <si>
    <t>SDK podhled samostatný požární předěl 1xDF 15mm TI 80 mm 40 kg/m3 + TI v CD profilu EI Z/S 30/40 dvouvrstvá spodní kce CD+UD</t>
  </si>
  <si>
    <t>562</t>
  </si>
  <si>
    <t>763132901 SPC 763</t>
  </si>
  <si>
    <t>D+M SDK samonosný strop s jednoduchým opláštěním 1×15 mm - Specifikace dle PD</t>
  </si>
  <si>
    <t>564</t>
  </si>
  <si>
    <t>" SDK samonosný strop - 4. NP " (197,137)*1,2</t>
  </si>
  <si>
    <t>" závěsů, lemujících a ukončujících lišt, spojovacího a kotvícího materiálu a dalšího nutného příslušenství. "</t>
  </si>
  <si>
    <t>283</t>
  </si>
  <si>
    <t>763131712 763</t>
  </si>
  <si>
    <t>SDK podhled napojení na jiný druh podhledu</t>
  </si>
  <si>
    <t>566</t>
  </si>
  <si>
    <t>763131714 763</t>
  </si>
  <si>
    <t>SDK podhled základní penetrační nátěr</t>
  </si>
  <si>
    <t>568</t>
  </si>
  <si>
    <t>285</t>
  </si>
  <si>
    <t>763164756 RTO 763</t>
  </si>
  <si>
    <t>SDK obklad kcí uzavřeného tvaru š přes 1,6 m desky 1xDF 15</t>
  </si>
  <si>
    <t>570</t>
  </si>
  <si>
    <t>" Opláštění vnitřního ocelového schodiště. " (13,29+8,7*0,25)*1,2</t>
  </si>
  <si>
    <t>763135901 SPC 763</t>
  </si>
  <si>
    <t>D+M Minerální kazetový podhled 600x600x15 mm - Specifikace dle PD - Rastr 1</t>
  </si>
  <si>
    <t>572</t>
  </si>
  <si>
    <t>" Podhled 1. PP " (24,673)*1,2</t>
  </si>
  <si>
    <t>" Podhled 1. NP " (68,94)*1,2</t>
  </si>
  <si>
    <t>" Podhled 2. NP " (60,997)*1,2</t>
  </si>
  <si>
    <t>" Podhled 3. NP " (51,57)*1,2</t>
  </si>
  <si>
    <t>" Cena včetně minerálních kazet, nosných profilů, závěsů, lemujících a ukončujících lišt  "</t>
  </si>
  <si>
    <t>" spojovacího a kotvícího materiálu. "</t>
  </si>
  <si>
    <t>" Viditelný zapuštěný rošt, nosný rošt z pozinkované oceli, polozapuštěná hrana s nátěrem, hladký povrch "</t>
  </si>
  <si>
    <t>287</t>
  </si>
  <si>
    <t>763135902 SPC 763</t>
  </si>
  <si>
    <t>D+M Minerální kazetový podhled 600x600x15 mm - do vlhkých prostor - Specifikace dle PD - Rastr 2</t>
  </si>
  <si>
    <t>574</t>
  </si>
  <si>
    <t>" Podhled 1. PP " (2,48)*1,2</t>
  </si>
  <si>
    <t>" Podhled 1. NP " (23,895)*1,2</t>
  </si>
  <si>
    <t>" Podhled 2. NP " (1,44)*1,2</t>
  </si>
  <si>
    <t>" Cena včetně minerálních kazet do vlhkých prostor, nosných profilů, závěsů "</t>
  </si>
  <si>
    <t>" lemujících a ukončujících lišt, spojovacího a kotvícího materiálu. "</t>
  </si>
  <si>
    <t>" Viditelný zapuštěný rošt, nosný rošt z pozinkované oceli, polozapuštěná hrana s nátěrem, hladký povrch. "</t>
  </si>
  <si>
    <t>763135903 SPC 763</t>
  </si>
  <si>
    <t>D+M Akustický minerální kazetový podhled 600x600x40 mm - na rošt - Specifikace dle PD - Rastr 3</t>
  </si>
  <si>
    <t>576</t>
  </si>
  <si>
    <t>" Podhled 1. PP - objekt " (1,54+5,402+16,082)*1,2</t>
  </si>
  <si>
    <t>" Cena včetně panelů ze skelného vlákna, nosných profilů, závěsů "</t>
  </si>
  <si>
    <t>"  lemujících a ukončujících lišt, spojovacího a kotvícího materiálu "</t>
  </si>
  <si>
    <t>" Viditelný zapuštěný rošt, nosný rošt z pozinkované oceli, zkosená hrana s nátěrem, hladký povrch. "</t>
  </si>
  <si>
    <t>289</t>
  </si>
  <si>
    <t>763135904 SPC 763</t>
  </si>
  <si>
    <t>D+M Akustický minerální kazetový podhled 600x600x40 mm - lepený - Specifikace dle PD - Rastr 3</t>
  </si>
  <si>
    <t>578</t>
  </si>
  <si>
    <t>" Podhled 1. PP - objekt " (93,178-(1,54+5,402+16,082))*1,2</t>
  </si>
  <si>
    <t>" Podhled 1. PP - vestavba " (58,575)*1,2</t>
  </si>
  <si>
    <t>"  lemujících a ukončujících lišt, spojovacího materiálu, lepidla. "</t>
  </si>
  <si>
    <t>" Viditelný zapuštěný rošt, nosný rošt z pozinkované oceli, zkosená hrana s nátěrem "</t>
  </si>
  <si>
    <t>" hladký povrch - přímá montáž na stropní konstrukcii pomocí lepidla "</t>
  </si>
  <si>
    <t>763135905 SPC 763</t>
  </si>
  <si>
    <t>D+M Akustický minerální kazetový podhled 300/600x600/1200x20 mm - Specifikace dle PD - Rastr 4</t>
  </si>
  <si>
    <t>580</t>
  </si>
  <si>
    <t>" Podhled 1. NP " (45,72+71,28+224,64+(5,4+9,72+30,24))*1,2</t>
  </si>
  <si>
    <t>" Podhled 1. NP - mezipatro " (5,94+10,8+33,48)*1,2</t>
  </si>
  <si>
    <t>" Podhled 2. NP " (39,24+75,06+204,12)*1,2</t>
  </si>
  <si>
    <t>" Podhled 3. NP " (57,599+102,78+298,439+5,841+10,8+33,282)*1,2</t>
  </si>
  <si>
    <t>" Cena včetně minerálních kazet, nosných profilů, závěsů "</t>
  </si>
  <si>
    <t>" lemujících a ukončujících lišt, spojovacího a kotvícího materiálu "</t>
  </si>
  <si>
    <t>"Polozapuštěný rošt, nosný rošt z pozinkované oceli a hliníku, ostré kolmé hrany s nátěrem, hladký povrch"</t>
  </si>
  <si>
    <t>291</t>
  </si>
  <si>
    <t>763135906 SPC 763</t>
  </si>
  <si>
    <t>D+M Akustický minerální kazetový podhled 600x600x20 mm - Specifikace dle PD - Rastr 5</t>
  </si>
  <si>
    <t>582</t>
  </si>
  <si>
    <t>" Podhled 1. NP " (65,16)*1,2</t>
  </si>
  <si>
    <t>" Podhled 2. NP " (190,44)*1,2</t>
  </si>
  <si>
    <t>" Podhled 3. NP " (43,2)*1,2</t>
  </si>
  <si>
    <t>" Skrytý rošt, nosný rošt z pozinkované oceli, symetricky zkosené hrany s nátěrem, hladký povrch. "</t>
  </si>
  <si>
    <t>763135907 SPC 763</t>
  </si>
  <si>
    <t>D+M Nárazuvzdorný akustický podhled 600x1200x40 mm - Specifikace dle PD - Rastr 7</t>
  </si>
  <si>
    <t>584</t>
  </si>
  <si>
    <t>" Podhled 1. NP " (171,36)*1,2</t>
  </si>
  <si>
    <t>" Cena včetně akustických panelů ze skelného vlákna, nosných profilů, závěsů "</t>
  </si>
  <si>
    <t>" Viditelný zapuštěný rošt - tvarované profily, kotvení přímo na stropní konstrukci "</t>
  </si>
  <si>
    <t>" na povrchu panelů nárazuvzdorná silná tkanina. "</t>
  </si>
  <si>
    <t>293</t>
  </si>
  <si>
    <t>763135908 SPC 763</t>
  </si>
  <si>
    <t>D+M Akustický minerální kazetový podhled 600x600/1200x40 mm - Specifikace dle PD - Rastr 9</t>
  </si>
  <si>
    <t>586</t>
  </si>
  <si>
    <t>" Podhled 3. NP " (9,36+28,08)*1,2</t>
  </si>
  <si>
    <t>" Cena včetně minerálních kazet, přímá montáž na stropní konstrukci "</t>
  </si>
  <si>
    <t>" zesílené zkosené hrany s nátěrem, lemujících a ukončujících lišt, spojovacího a kotvícího materiálu "</t>
  </si>
  <si>
    <t>763135909 SPC 763</t>
  </si>
  <si>
    <t>D+M Lamely z minerální vaty včetně povrchové úpravy - Specifikace dle PD</t>
  </si>
  <si>
    <t>588</t>
  </si>
  <si>
    <t>" Podhled 1. PP " (18,08+37,34+7,85+38,77+44,68+33,52+33,12+53,9+14,99)*1,2</t>
  </si>
  <si>
    <t>" Cena včetně minerálních lamel, nosných profilů, závěsů "</t>
  </si>
  <si>
    <t>" lepícího materiálu, lemujících a ukončujících lišt, spojovacího a kotvícího materiálu. "</t>
  </si>
  <si>
    <t>295</t>
  </si>
  <si>
    <t>763431901 SPC 763</t>
  </si>
  <si>
    <t>Příplatky za zavěšení podhladů vyšším než 0,5 m - Specifikace dle PD</t>
  </si>
  <si>
    <t>590</t>
  </si>
  <si>
    <t>" Příplatky k podhledům za vyšší zavěšení než 0,5 m " 1,00</t>
  </si>
  <si>
    <t>998763403 763</t>
  </si>
  <si>
    <t>Přesun hmot procentní pro sádrokartonové konstrukce v objektech v do 24 m</t>
  </si>
  <si>
    <t>592</t>
  </si>
  <si>
    <t>297</t>
  </si>
  <si>
    <t>HZS2171 HZS</t>
  </si>
  <si>
    <t>Hodinová zúčtovací sazba sádrokartonář</t>
  </si>
  <si>
    <t>594</t>
  </si>
  <si>
    <t>" Stavební práce a dodávky spojené s provedením funkčního celku 763. " 20,00</t>
  </si>
  <si>
    <t>764999101 SPC 764</t>
  </si>
  <si>
    <t>D+M Šikmá střecha - stávající plechová krytina - Specifikace dle PD - KL-S1</t>
  </si>
  <si>
    <t>596</t>
  </si>
  <si>
    <t>299</t>
  </si>
  <si>
    <t>764999102 SPC 764</t>
  </si>
  <si>
    <t>D+M Šikmá střecha - stávající plechová krytina - Specifikace dle PD - KL-S2</t>
  </si>
  <si>
    <t>598</t>
  </si>
  <si>
    <t>764999111 SPC 764</t>
  </si>
  <si>
    <t>D+M Plochá střecha - nová plechová krytina - sklon cca 10° - Specifikace dle PD - KL-S3</t>
  </si>
  <si>
    <t>600</t>
  </si>
  <si>
    <t>301</t>
  </si>
  <si>
    <t>764999201 SPC 764</t>
  </si>
  <si>
    <t>D+M Doplnění střešní krytiny / skladby / zapravení střechy po provedení prostupů - Spoecifikace dle PD</t>
  </si>
  <si>
    <t>602</t>
  </si>
  <si>
    <t>" Doplnění krytina po prostupech - střecha nad hl. objektem " (264,05)*1,2</t>
  </si>
  <si>
    <t>" V ceně střešní krytina + případné souvrství střechy (bednění, kontralatě, parozábrana) "</t>
  </si>
  <si>
    <t>"  jako zapravení otvorů / doplnění skladby po provedení prostupů - VZT, světlovody, střešní okna, apod.  "</t>
  </si>
  <si>
    <t>" Součástí ceny také zajištění napojení vč. případných klempířských prvků "</t>
  </si>
  <si>
    <t>" úložné a spojovací prvky a veškeré další práce a materiál sloužící pro provedení díla. "</t>
  </si>
  <si>
    <t>764999202 SPC 764</t>
  </si>
  <si>
    <t>604</t>
  </si>
  <si>
    <t>" Doplnění krytina po prostupech - střecha nad tělocvičnou " (13,88)*1,2</t>
  </si>
  <si>
    <t>" V ceně střešní krytina + případné souvrství střechy (bednění, kontralatě) "</t>
  </si>
  <si>
    <t>" jako zapravení otvorů / doplnění skladby po provedení prostupů - VZT, apod.  "</t>
  </si>
  <si>
    <t>" Součástí ceny také zajištění napojení vč. případných klempířských prvků, kotvící "</t>
  </si>
  <si>
    <t>"  úložné a spojovací prvky a veškeré další práce a materiál sloužící pro provedení díla. "</t>
  </si>
  <si>
    <t>303</t>
  </si>
  <si>
    <t>998764203 764</t>
  </si>
  <si>
    <t>Přesun hmot procentní pro konstrukce klempířské v objektech v do 24 m</t>
  </si>
  <si>
    <t>606</t>
  </si>
  <si>
    <t>HZS2151 HZS</t>
  </si>
  <si>
    <t>Hodinová zúčtovací sazba klempíř</t>
  </si>
  <si>
    <t>608</t>
  </si>
  <si>
    <t>" Stavební práce a dodávky spojené s provedením funkčního celku 764. " 25,00</t>
  </si>
  <si>
    <t>305</t>
  </si>
  <si>
    <t>Repase stávajícího dřevěného madla vnitřního schodiště - Specifikace dle PD</t>
  </si>
  <si>
    <t>610</t>
  </si>
  <si>
    <t>" Zábradlí vnitřního schodiště v 1.NP - m. KL 122 " 3,3</t>
  </si>
  <si>
    <t>" Odstranění starého nátěru dřevěného madla, přebroušení "</t>
  </si>
  <si>
    <t>" nový finální olejový nátěr, oprava / výměna poškozených dřevěných prvků. "</t>
  </si>
  <si>
    <t>" Součástí ceny také provedení opravy (odstranění nátěru, nový nátěr, …) "</t>
  </si>
  <si>
    <t>" kotvících prvků madla vč. veškerých dalších prací. "</t>
  </si>
  <si>
    <t>998766203 766</t>
  </si>
  <si>
    <t>Přesun hmot procentní pro konstrukce truhlářské v objektech v do 24 m</t>
  </si>
  <si>
    <t>612</t>
  </si>
  <si>
    <t>307</t>
  </si>
  <si>
    <t>HZS2121 HZS</t>
  </si>
  <si>
    <t>Hodinová zúčtovací sazba truhlář</t>
  </si>
  <si>
    <t>614</t>
  </si>
  <si>
    <t>" Stavební práce a dodávky spojené s provedením funkčního celku 766 " 2,00</t>
  </si>
  <si>
    <t>767999101 SPC 767</t>
  </si>
  <si>
    <t>Repase stávajícího zábradlí schodiště SCH 3 včetně dřevěného madla - Specifikace dle PD</t>
  </si>
  <si>
    <t>616</t>
  </si>
  <si>
    <t>" Repase  stávajícího kovového zábradlí schodiště vč. dřevěného madla. "</t>
  </si>
  <si>
    <t>" Zábradlí vnitřního schodiště z 1. PP do 1. NP " 5,75</t>
  </si>
  <si>
    <t>" Zábradlí vnitřního schodiště z 1. NP do 2. NP " 0,45+5,75+0,45+5,4</t>
  </si>
  <si>
    <t>" Zábradlí vnitřního schodiště z 2. NP do 3. NP " 0,45+5,05+0,45+5,05</t>
  </si>
  <si>
    <t>" Zábradlí vnitřního schodiště z 3. NP do 4. NP " 0,45+5,05+0,45+5,05</t>
  </si>
  <si>
    <t>" Zábradlí vnitřního schodiště v 4. NP " 1,95</t>
  </si>
  <si>
    <t>" Odstranění stávajícího nátěru, očištění přebroušení, výměna "</t>
  </si>
  <si>
    <t>" oprava jednotlivých prvků, doplnění prvků, očištění konstrukce "</t>
  </si>
  <si>
    <t>" nový nátěr (základní nátěr + min. 2x emailový nátěr - odstín dle architekta), přesun hmot. "</t>
  </si>
  <si>
    <t>" Odstranění starého nátěru dřevěného madla "</t>
  </si>
  <si>
    <t>"očištění přebroušení, vytmelení, nový finální olejový nátěr, oprava / výměna poškozených dřevěných prvků"</t>
  </si>
  <si>
    <t>" V ceně i případná nutná demontáž, uskladnění "</t>
  </si>
  <si>
    <t>" zpětná montáž vč. kotvících, spojovacích a veškerých nutných prvků. "</t>
  </si>
  <si>
    <t>309</t>
  </si>
  <si>
    <t>767999102 SPC 767</t>
  </si>
  <si>
    <t>Repase stávajícího zábradlí schodiště SCH 1 včetně kovové výplně a dřevěného madla - Specifikace dle PD</t>
  </si>
  <si>
    <t>618</t>
  </si>
  <si>
    <t>" Zábradlí vnitřního schodiště z 1. PP do 1. NP " 0,45+4,05</t>
  </si>
  <si>
    <t>" Zábradlí vnitřního schodiště z 1. NP do 2. NP " (0,5+0,5+5,3+5,3+0,5+0,5+5,3)+4,5</t>
  </si>
  <si>
    <t>" Zábradlí vnitřního schodiště z 2. NP do 3. NP " (0,5+0,5+5,3+5,3+0,5+0,5+5,3)+4,5</t>
  </si>
  <si>
    <t>" Zábradlí vnitřního schodiště v 3. NP " 0,5+3,0+4,5</t>
  </si>
  <si>
    <t>" oprava jednotlivých prvků, doplnění prvků vč. výplně zábradlí, očištění "</t>
  </si>
  <si>
    <t>" konstrukce,  nový nátěr (základní nátěr + min. 2x emailový nátěr - odstín dle architekta), přesun hmot. "</t>
  </si>
  <si>
    <t>" Odstranění starého nátěru dřevěného madla, očištění přebroušení "</t>
  </si>
  <si>
    <t>"  vytmelení, nový finální olejový nátěr, oprava / výměna poškozených dřevěných prvků. "</t>
  </si>
  <si>
    <t>"  zpětná montáž vč. kotvících, spojovacích a veškerých nutných prvků. "</t>
  </si>
  <si>
    <t>767999201 SPC 767</t>
  </si>
  <si>
    <t>D+M Systémová mřížka z tahokovu  pro nasávací štěrbinu - Specifikace dle PD</t>
  </si>
  <si>
    <t>620</t>
  </si>
  <si>
    <t>" Systémová mřížka z tahokovu pro nasávací štěrbinu s propustností 63 % " 2,00</t>
  </si>
  <si>
    <t>" Včetně povrchové úpravy a kotvících, úložných a spojovacích prvků "</t>
  </si>
  <si>
    <t>" případného rámu a veškerého dalšího příslušenství. "</t>
  </si>
  <si>
    <t>311</t>
  </si>
  <si>
    <t>998767203 767</t>
  </si>
  <si>
    <t>Přesun hmot procentní pro zámečnické konstrukce v objektech v do 24 m</t>
  </si>
  <si>
    <t>622</t>
  </si>
  <si>
    <t>HZS2131 HZS</t>
  </si>
  <si>
    <t>Hodinová zúčtovací sazba zámečník</t>
  </si>
  <si>
    <t>624</t>
  </si>
  <si>
    <t>" Stavební práce a dodávky spojené s provedením funkčního celku 766 " 5,00</t>
  </si>
  <si>
    <t>313</t>
  </si>
  <si>
    <t>771099101 SPC 771</t>
  </si>
  <si>
    <t>D+M Keramická dlažba - Podlaha na terénu v 1. PP + 1. NP - Specifikace dle PD - KL-P1</t>
  </si>
  <si>
    <t>626</t>
  </si>
  <si>
    <t>771099102 SPC 771</t>
  </si>
  <si>
    <t>D+M Keramická dlažba - Podlaha v 1. NP + 2. NP + 3. NP - Specifikace dle PD - KL-P11</t>
  </si>
  <si>
    <t>628</t>
  </si>
  <si>
    <t>315</t>
  </si>
  <si>
    <t>771099103 SPC 771</t>
  </si>
  <si>
    <t>D+M Keramická dlažba - Podesty a mezipodesty schodiště SCH 2 - Specifikace dle PD - KL-P15</t>
  </si>
  <si>
    <t>630</t>
  </si>
  <si>
    <t>771099104 SPC 771</t>
  </si>
  <si>
    <t>D+M Keramická dlažba - Stupně schodiště SCH 2, m. 113b - Specifikace dle PD - KL-P15</t>
  </si>
  <si>
    <t>632</t>
  </si>
  <si>
    <t>317</t>
  </si>
  <si>
    <t>771099105 SPC 771</t>
  </si>
  <si>
    <t>D+M Keramická dlažba - Podstupnice schodiště SCH 2 - Specifikace dle PD - KL-P15</t>
  </si>
  <si>
    <t>634</t>
  </si>
  <si>
    <t>771099106 SPC 771</t>
  </si>
  <si>
    <t>D+M Keramická dlažba - Podstupnice schodiště m. 113b - Specifikace dle PD</t>
  </si>
  <si>
    <t>636</t>
  </si>
  <si>
    <t>319</t>
  </si>
  <si>
    <t>771099106 SPC 771.1</t>
  </si>
  <si>
    <t>D+M Keramická dlažba - Podlaha v 2. NP - na trámovém stropě  - Specifikace dle PD - KL-P20</t>
  </si>
  <si>
    <t>638</t>
  </si>
  <si>
    <t>771099107 SPC 771</t>
  </si>
  <si>
    <t>D+M Příprava podkladu před pokládkou dlažby - Specifikace dle PD</t>
  </si>
  <si>
    <t>640</t>
  </si>
  <si>
    <t>321</t>
  </si>
  <si>
    <t>771121011 771</t>
  </si>
  <si>
    <t>Nátěr penetrační na podlahu</t>
  </si>
  <si>
    <t>642</t>
  </si>
  <si>
    <t>771577151 771</t>
  </si>
  <si>
    <t>Příplatek k montáž podlah keramických za plochu do 5 m2</t>
  </si>
  <si>
    <t>644</t>
  </si>
  <si>
    <t xml:space="preserve">" Příplatek za jednotlivé plochy do 5 m2 " </t>
  </si>
  <si>
    <t>" 1. PP " 1,14+1,14+2,48+4,37</t>
  </si>
  <si>
    <t>" 1. NP " (2,15+2,15)+(4,48+4,93+1,34)</t>
  </si>
  <si>
    <t>" 2. NP " (1,34+4,52+3,87+1,44+2,88)+(1,84)</t>
  </si>
  <si>
    <t>" 3. NP " 1,58</t>
  </si>
  <si>
    <t>323</t>
  </si>
  <si>
    <t>771577154 771</t>
  </si>
  <si>
    <t>Příplatek k montáž podlah keramických za spárování tmelem dvousložkovým</t>
  </si>
  <si>
    <t>646</t>
  </si>
  <si>
    <t>771591112 711</t>
  </si>
  <si>
    <t>Izolace pod dlažbu nátěrem nebo stěrkou ve dvou vrstvách</t>
  </si>
  <si>
    <t>648</t>
  </si>
  <si>
    <t>325</t>
  </si>
  <si>
    <t>998771203 771</t>
  </si>
  <si>
    <t>Přesun hmot procentní pro podlahy z dlaždic v objektech v do 24 m</t>
  </si>
  <si>
    <t>650</t>
  </si>
  <si>
    <t>HZS2331 HZS</t>
  </si>
  <si>
    <t>Hodinová zúčtovací sazba podlahář</t>
  </si>
  <si>
    <t>652</t>
  </si>
  <si>
    <t>772</t>
  </si>
  <si>
    <t>Podlahy z kamene</t>
  </si>
  <si>
    <t>327</t>
  </si>
  <si>
    <t>772999901 SPC 772</t>
  </si>
  <si>
    <t>D+M Repase stávajícího teracového schodiště - Specifikace dle PD</t>
  </si>
  <si>
    <t>654</t>
  </si>
  <si>
    <t>" - Odstranění omyvatelného nátěru kolem schodišťových stupňů "</t>
  </si>
  <si>
    <t>" oplnění povrchu, vybroušení, vyčištění mechanické (pemrlování / jehličkování) "</t>
  </si>
  <si>
    <t>"  vyčištění chemické, vyspravení, tmelení trhlin, impregnace, leštění, zakonzervování apod. "</t>
  </si>
  <si>
    <t>" Schodiště SCH 1 "</t>
  </si>
  <si>
    <t>" Schodiště z 1. PP do 1. NP " (0,32*2,5)*(8+13)+(0,15*2,5)*(8+13)</t>
  </si>
  <si>
    <t>" Schodiště z 1. NP do 2. NP " (0,32*2,5)*(16+16)+(0,14*2,5)*(16+16)</t>
  </si>
  <si>
    <t>" Schodiště z 2. NP do 3. NP " (0,32*2,5)*(16+16)+(0,14*2,5)*(16+16)</t>
  </si>
  <si>
    <t>" Schodiště SCH 3 "</t>
  </si>
  <si>
    <t>" Schodiště z 1. PP do 1. NP " (0,32*1,3)*17+(0,15*1,3)*17</t>
  </si>
  <si>
    <t>" Schodiště z 1. NP do 2. NP " (0,32*1,3)*(17+15)+(0,15*1,3)*(17+15)</t>
  </si>
  <si>
    <t>" Schodiště z 2. NP do 3. NP " (0,32*1,3)*(15+15)+(0,15*1,3)*(15+15)</t>
  </si>
  <si>
    <t>" Schodiště z 3. NP do 4. NP " (0,32*1,3)*(15+15)+(0,15*1,3)*(15+15)</t>
  </si>
  <si>
    <t>" Schodiště v m. KL 122 "</t>
  </si>
  <si>
    <t>" Schodiště v 1. NP " (0,325*2,0)*10+(0,15*2,0)*10</t>
  </si>
  <si>
    <t>772999902 SPC 772</t>
  </si>
  <si>
    <t>D+M Oprava stávajících vodících zdí u schodiště v m. KL 122 - Specifikace dle PD</t>
  </si>
  <si>
    <t>656</t>
  </si>
  <si>
    <t>" Vodící zídka u schodiště v místnosti KL 122 - horní plocha " (2,7*0,375)*2</t>
  </si>
  <si>
    <t>" Vodící zídka u schodiště v místnosti KL 122 - boční plocha " (3,3*0,45)*2</t>
  </si>
  <si>
    <t>" Vodící zídka u schodiště v místnosti KL 122 - čelní plocha " (0,375*0,3)*2</t>
  </si>
  <si>
    <t>329</t>
  </si>
  <si>
    <t>998772203 772</t>
  </si>
  <si>
    <t>Přesun hmot procentní pro podlahy z kamene v objektech v do 60 m</t>
  </si>
  <si>
    <t>658</t>
  </si>
  <si>
    <t>660</t>
  </si>
  <si>
    <t>"Stavební práce a dodávky spojené s provedením funkčního celku 772." 10,00</t>
  </si>
  <si>
    <t xml:space="preserve">" Zednická výpomoc,doplňkové práce,kompletace,zřízení prostupů,zapravení prostupů, apod." </t>
  </si>
  <si>
    <t>331</t>
  </si>
  <si>
    <t>775999101 SPC 775</t>
  </si>
  <si>
    <t>D+M Dřevěné sportovní lamely - Podlaha na terénu v 1. NP - Specifikace dle PD - KL-P10</t>
  </si>
  <si>
    <t>662</t>
  </si>
  <si>
    <t>775099901 SPC 775</t>
  </si>
  <si>
    <t>D+M Příprava podkladu před pokládkou skládaných podlah - Specifikace dle PD</t>
  </si>
  <si>
    <t>664</t>
  </si>
  <si>
    <t>" - Vyčištění podkladu, vyspravení, vyrovnání, odstranění nerovností apod." 324,86</t>
  </si>
  <si>
    <t>333</t>
  </si>
  <si>
    <t>998775203 775</t>
  </si>
  <si>
    <t>Přesun hmot procentní pro podlahy dřevěné v objektech v do 24 m</t>
  </si>
  <si>
    <t>666</t>
  </si>
  <si>
    <t>668</t>
  </si>
  <si>
    <t>" Stavební práce a dodávky spojené s provedením funkčního celku 775. " 40,00</t>
  </si>
  <si>
    <t xml:space="preserve">" Zednická výpomoc,doplňkové práce,kompletace,zřízení prostupů,zapravení prostupů, apod. " </t>
  </si>
  <si>
    <t>335</t>
  </si>
  <si>
    <t>776099101 SPC 776</t>
  </si>
  <si>
    <t>D+M Přírodní linoleum - Podlaha na terénu v 1. PP + 1. NP - Specifikace dle PD - KL-P8</t>
  </si>
  <si>
    <t>670</t>
  </si>
  <si>
    <t>776099102 SPC 776</t>
  </si>
  <si>
    <t>D+M Přírodní linoleum - Podlaha ocelového vestavěného patra v 1. PP - Specifikace dle PD - KL-P9</t>
  </si>
  <si>
    <t>672</t>
  </si>
  <si>
    <t>337</t>
  </si>
  <si>
    <t>776099103 SPC 776</t>
  </si>
  <si>
    <t>D+M Přírodní linoleum - Podlaha v 1. NP + 2. NP + 3. NP - Specifikace dle PD - KL-P12</t>
  </si>
  <si>
    <t>674</t>
  </si>
  <si>
    <t>776099103 SPC 776.1</t>
  </si>
  <si>
    <t>D+M Přírodní linoleum - Podlaha podesty schodiště SCH 5 - Specifikace dle PD - KL-P12</t>
  </si>
  <si>
    <t>676</t>
  </si>
  <si>
    <t>339</t>
  </si>
  <si>
    <t>776099104 SPC 776</t>
  </si>
  <si>
    <t>D+M Přírodní linoleum - Podstupnice ocelové konstrukce v m. KL 106, KL 201, KL 302, schodiště v m. KL 112, KL 317, SCH 5, KL 401 - Specifikace dle PD - KL-P12, KL-P16, KL-P25</t>
  </si>
  <si>
    <t>678</t>
  </si>
  <si>
    <t>776099104 SPC 776.1</t>
  </si>
  <si>
    <t>D+M Přírodní linoleum - Stupně schodiště v m. KL 112, SCH 5, KL 401 - Specifikace dle PD - KL-P12, KL-P25</t>
  </si>
  <si>
    <t>680</t>
  </si>
  <si>
    <t>341</t>
  </si>
  <si>
    <t>776099105 SPC 776</t>
  </si>
  <si>
    <t>D+M Přírodní linoleum - Podlaha v 1. NP + 2. NP + 3. NP - Specifikace dle PD - KL-P16</t>
  </si>
  <si>
    <t>682</t>
  </si>
  <si>
    <t>776099106 SPC 776</t>
  </si>
  <si>
    <t>D+M Přírodní linoleum - vestavby - Podlaha v 1. NP, vložené patro, 3. NP - Specifikace dle PD - KL-P17</t>
  </si>
  <si>
    <t>684</t>
  </si>
  <si>
    <t>343</t>
  </si>
  <si>
    <t>776099107 SPC 776</t>
  </si>
  <si>
    <t>D+M Přírodní linoleum - Podlaha v 4. NP - Specifikace dle PD - KL-P22</t>
  </si>
  <si>
    <t>686</t>
  </si>
  <si>
    <t>776099108 SPC 776</t>
  </si>
  <si>
    <t>D+M Přírodní linoleum - Podlaha v 3. NP + 4. NP - Specifikace dle PD - KL-P25</t>
  </si>
  <si>
    <t>688</t>
  </si>
  <si>
    <t>345</t>
  </si>
  <si>
    <t>776099111 SPC 776</t>
  </si>
  <si>
    <t>D+M Elektrostaticky vodivý vinyl - Podlaha na terénu v 1. NP - Specifikace dle PD - KL-P13</t>
  </si>
  <si>
    <t>690</t>
  </si>
  <si>
    <t>776099112 SPC 776</t>
  </si>
  <si>
    <t>D+M Elektrostaticky vodivý vinyl - vestavba - Podlaha v 2. NP - Specifikace dle PD - KL-P18</t>
  </si>
  <si>
    <t>692</t>
  </si>
  <si>
    <t>347</t>
  </si>
  <si>
    <t>776099113 SPC 776</t>
  </si>
  <si>
    <t>D+M Elektrostaticky vodivý vinyl - Podlaha v 2. NP - Specifikace dle PD - KL-P19</t>
  </si>
  <si>
    <t>694</t>
  </si>
  <si>
    <t>776099114 SPC 776</t>
  </si>
  <si>
    <t>D+M Elektrostaticky vodivý vinyl - Podlaha v 4. NP - Specifikace dle PD - KL-P24</t>
  </si>
  <si>
    <t>696</t>
  </si>
  <si>
    <t>349</t>
  </si>
  <si>
    <t>776099121 SPC 776</t>
  </si>
  <si>
    <t>D+M Koberec - Podlaha v 3. NP - Specifikace dle PD - KL-P21</t>
  </si>
  <si>
    <t>698</t>
  </si>
  <si>
    <t>776099122 SPC 776</t>
  </si>
  <si>
    <t>D+M Zátěžový koberec - čistící zóna- Podlaha na terénu v 1. NP - Specifikace dle PD - KL-P30</t>
  </si>
  <si>
    <t>700</t>
  </si>
  <si>
    <t>351</t>
  </si>
  <si>
    <t>776099901 SPC 776</t>
  </si>
  <si>
    <t>D+M Příprava podkladu před pokládkou povlakových podlah - Specifikace dle PD</t>
  </si>
  <si>
    <t>702</t>
  </si>
  <si>
    <t>776111311 776</t>
  </si>
  <si>
    <t>Vysátí podkladu povlakových podlah</t>
  </si>
  <si>
    <t>704</t>
  </si>
  <si>
    <t>353</t>
  </si>
  <si>
    <t>776121111 776</t>
  </si>
  <si>
    <t>Vodou ředitelná penetrace savého podkladu povlakových podlah ředěná v poměru 1:3</t>
  </si>
  <si>
    <t>706</t>
  </si>
  <si>
    <t>776991121 776</t>
  </si>
  <si>
    <t>Základní čištění nově položených podlahovin vysátím a setřením vlhkým mopem</t>
  </si>
  <si>
    <t>708</t>
  </si>
  <si>
    <t>355</t>
  </si>
  <si>
    <t>998776203 RTO 776</t>
  </si>
  <si>
    <t>Přesun hmot procentní pro podlahy povlakové v objektech v do 24 m</t>
  </si>
  <si>
    <t>710</t>
  </si>
  <si>
    <t>" Stavební práce a dodávky spojené s provedením funkčního celku 776. "  40,00</t>
  </si>
  <si>
    <t>777</t>
  </si>
  <si>
    <t>Podlahy lité</t>
  </si>
  <si>
    <t>357</t>
  </si>
  <si>
    <t>777099101 SPC 777</t>
  </si>
  <si>
    <t>D+M Epoxidová stěrka - Podlaha na terénu v 1. PP - Specifikace dle PD - KL-P2</t>
  </si>
  <si>
    <t>777099102 SPC 777</t>
  </si>
  <si>
    <t>D+M Epoxidová stěrka - Podlaha na terénu v 1. PP - sklad knih - Specifikace dle PD - KL-P3</t>
  </si>
  <si>
    <t>716</t>
  </si>
  <si>
    <t>359</t>
  </si>
  <si>
    <t>777099103 SPC 777</t>
  </si>
  <si>
    <t>D+M Epoxidová stěrka - Podlaha na terénu v 1. PP + 1. NP - zateplená podlaha - Specifikace dle PD - KL-P4</t>
  </si>
  <si>
    <t>718</t>
  </si>
  <si>
    <t>777099104 SPC 777</t>
  </si>
  <si>
    <t>D+M Epoxidová stěrka elektrostaticky vodivá - Podlaha na terénu v 1. PP - Specifikace dle PD - KL-P5</t>
  </si>
  <si>
    <t>720</t>
  </si>
  <si>
    <t>361</t>
  </si>
  <si>
    <t>777999105 SPC 777</t>
  </si>
  <si>
    <t>D+M Epoxidová stěrka se zvýšenou chemickou odolností - Podlaha na terénu v 1. PP - Specifikace dle PD - KL-P6</t>
  </si>
  <si>
    <t>777099106 SPC 777</t>
  </si>
  <si>
    <t>D+M Epoxidová stěrka - Podlaha na terénu v 1. NP - zateplená podlaha - Specifikace dle PD - KL-P14</t>
  </si>
  <si>
    <t>724</t>
  </si>
  <si>
    <t>363</t>
  </si>
  <si>
    <t>777099107 SPC 777</t>
  </si>
  <si>
    <t>D+M Epoxidová stěrka - Sokl pod technologií - Specifikace dle PD - KL-P29</t>
  </si>
  <si>
    <t>726</t>
  </si>
  <si>
    <t>777999111 SPC 777</t>
  </si>
  <si>
    <t>D+M Cementová stěrka s příměsí karbidu - Podlaha na terénu v 1. PP - Specifikace dle PD - KL-P7</t>
  </si>
  <si>
    <t>728</t>
  </si>
  <si>
    <t>365</t>
  </si>
  <si>
    <t>777999121 SPC 777</t>
  </si>
  <si>
    <t>D+M Polyuretanová stěrka - Podlaha v 4. NP - Specifikace dle PD - KL-P23</t>
  </si>
  <si>
    <t>730</t>
  </si>
  <si>
    <t>777999122 SPC 777</t>
  </si>
  <si>
    <t>D+M Polyuretanová stěrka - Podlaha v 4. NP - Specifikace dle PD - KL-P26</t>
  </si>
  <si>
    <t>732</t>
  </si>
  <si>
    <t>367</t>
  </si>
  <si>
    <t>777999104 SPC 777</t>
  </si>
  <si>
    <t>Příprava podkladu před litými podlahami - Specifikace dle PD</t>
  </si>
  <si>
    <t>734</t>
  </si>
  <si>
    <t>" - Vyčištění podkladu, vyspravení, odstranění nerovností, penetrace, brokování, broušení, apod."</t>
  </si>
  <si>
    <t>" Podlaha s epoxidovou stěrkou " 1027,72</t>
  </si>
  <si>
    <t>" Podlaha s cementovou stěrkou " 28,77</t>
  </si>
  <si>
    <t>" Podlaha s polyuretanovou stěrkou " 42,04</t>
  </si>
  <si>
    <t>998777203 777</t>
  </si>
  <si>
    <t>Přesun hmot procentní pro podlahy lité v objektech v do 24 m</t>
  </si>
  <si>
    <t>736</t>
  </si>
  <si>
    <t>369</t>
  </si>
  <si>
    <t>738</t>
  </si>
  <si>
    <t>" Stavební práce a dodávky spojené s provedením funkčního celku 777. "  10,00</t>
  </si>
  <si>
    <t>780</t>
  </si>
  <si>
    <t>Obklady vinylové</t>
  </si>
  <si>
    <t>780999901 SPC 780</t>
  </si>
  <si>
    <t>D+M Acrovinylové pláty - Specifikace dle PD</t>
  </si>
  <si>
    <t>740</t>
  </si>
  <si>
    <t xml:space="preserve">" Provedení acrovinylových plátů na stěny / OSB desku. " </t>
  </si>
  <si>
    <t>" Acrovinyl - 1. NP - m. KL 147, 147a, 147b, 153 " (234,947)*1,3</t>
  </si>
  <si>
    <t>" V ceně veškeré nutné příslušenství a materiál pro provedení. "</t>
  </si>
  <si>
    <t>371</t>
  </si>
  <si>
    <t>780999902 SPC 780</t>
  </si>
  <si>
    <t>Penetrace podkladu vnitřních obkladů</t>
  </si>
  <si>
    <t>742</t>
  </si>
  <si>
    <t>" Penetrace podkladu pod acrovinylové pláty " (234,947)</t>
  </si>
  <si>
    <t>780999903 SPC 780</t>
  </si>
  <si>
    <t>Příprava podkladu před provedením plátů - Specifikace dle PD</t>
  </si>
  <si>
    <t>744</t>
  </si>
  <si>
    <t>" V ceně ometení, vyrovnání, apod. " 234,947</t>
  </si>
  <si>
    <t>373</t>
  </si>
  <si>
    <t>780999904 SPC 780</t>
  </si>
  <si>
    <t>D+M Ochrana rohů v místech rohů s acrovinylovými pláty - Specifikace dle PD</t>
  </si>
  <si>
    <t>746</t>
  </si>
  <si>
    <t>998780201 SPC 780</t>
  </si>
  <si>
    <t>Přesun hmot procentní pro obklady vinylové v objektech v do 6 m</t>
  </si>
  <si>
    <t>748</t>
  </si>
  <si>
    <t>375</t>
  </si>
  <si>
    <t>HZS2321 HZS</t>
  </si>
  <si>
    <t>Hodinová zúčtovací sazba obkladač</t>
  </si>
  <si>
    <t>"Stavební práce a dodávky spojené s provedením funkčního celku 780." 10,00</t>
  </si>
  <si>
    <t>781</t>
  </si>
  <si>
    <t>Obklady keramické</t>
  </si>
  <si>
    <t>781471113 RTO 781</t>
  </si>
  <si>
    <t>D+M Obklad vnitřní keramický - Specifikace dle PD</t>
  </si>
  <si>
    <t>752</t>
  </si>
  <si>
    <t>377</t>
  </si>
  <si>
    <t>781111011 781</t>
  </si>
  <si>
    <t>Ometení (oprášení) stěny při přípravě podkladu</t>
  </si>
  <si>
    <t>754</t>
  </si>
  <si>
    <t>" Ometení podkladu před provedením montáže obkladu " (94,307+291,66+201,908+160,644+149,111)</t>
  </si>
  <si>
    <t>781121011 781</t>
  </si>
  <si>
    <t>Nátěr penetrační na stěnu</t>
  </si>
  <si>
    <t>756</t>
  </si>
  <si>
    <t>379</t>
  </si>
  <si>
    <t>781151031 781</t>
  </si>
  <si>
    <t>Celoplošné vyrovnání podkladu stěrkou tl 3 mm</t>
  </si>
  <si>
    <t>758</t>
  </si>
  <si>
    <t>" Vyrovnání podkladu před provedením obkladů - odhad - 60 % plochy na stávajících stěnách → "</t>
  </si>
  <si>
    <t>" 60 % z celkové plochy " (94,307+291,66+201,908+160,644+149,111)*0,6</t>
  </si>
  <si>
    <t>781131112 781</t>
  </si>
  <si>
    <t>Izolace pod obklad nátěrem nebo stěrkou ve dvou vrstvách</t>
  </si>
  <si>
    <t>760</t>
  </si>
  <si>
    <t>" Hydroizolační stěrka pod keramický obklad - 1. PP " (94,307)*1,15</t>
  </si>
  <si>
    <t>" Hydroizolační stěrka pod keramický obklad - 1. NP " (291,66)*1,15</t>
  </si>
  <si>
    <t>" Hydroizolační stěrka pod keramický obklad - 2. NP " (201,908)*1,15</t>
  </si>
  <si>
    <t>" Hydroizolační stěrka pod keramický obklad - 3. NP " (160,644)*1,15</t>
  </si>
  <si>
    <t>" Hydroizolační stěrka pod keramický obklad - 4. NP " (149,111)*1,15</t>
  </si>
  <si>
    <t>381</t>
  </si>
  <si>
    <t>781477114 781</t>
  </si>
  <si>
    <t>Příplatek k montáži obkladů vnitřních keramických hladkých za spárování tmelem dvousložkovým</t>
  </si>
  <si>
    <t>998781203 781</t>
  </si>
  <si>
    <t>Přesun hmot procentní pro obklady keramické v objektech v do 24 m</t>
  </si>
  <si>
    <t>383</t>
  </si>
  <si>
    <t>" Stavební práce a dodávky spojené s provedením funkčního celku 781. " 15,00</t>
  </si>
  <si>
    <t>783</t>
  </si>
  <si>
    <t>Nátěry</t>
  </si>
  <si>
    <t>783999101 SPC 783</t>
  </si>
  <si>
    <t>D+M Olejivzdorný nátěr- Specifikace dle PD</t>
  </si>
  <si>
    <t>768</t>
  </si>
  <si>
    <t>" Olejivzdorný nátěrový systém pro skladbu KL-P28 "</t>
  </si>
  <si>
    <t>" Nátěr podlahy výtahové šachty V1 " 4,88</t>
  </si>
  <si>
    <t>" Nátěr stěn výtahové šachty V1 " (2,0*2+2,3*2)*0,20</t>
  </si>
  <si>
    <t>385</t>
  </si>
  <si>
    <t>78399102 SPC 783</t>
  </si>
  <si>
    <t>D+M Bezprašný nátěr stěn, dvojnásobný - Specifikace dle PD</t>
  </si>
  <si>
    <t>770</t>
  </si>
  <si>
    <t>" Nátěr výtahové šachty. " (2,0*2+2,3*2)*(21,2-0,2)</t>
  </si>
  <si>
    <t>" Nátěr výtahové šachty - stropu " (4,83)</t>
  </si>
  <si>
    <t>783999201 SPC 783</t>
  </si>
  <si>
    <t>D+M Nátěr ocelových konstrukcí mezipater vč. odstranění stávajícího náteru - Specifikace dle PD</t>
  </si>
  <si>
    <t>" Provedení nátěr ocelových konstrukcí mezipater místností. "</t>
  </si>
  <si>
    <t>" Ocelová konstrukce mezipatra místnosti KL 012 " 34,15</t>
  </si>
  <si>
    <t>" Ocelová konstrukce mezipatra místnosti KL 311 " 6,2*3,3</t>
  </si>
  <si>
    <t>" V ceně očištění, odstranění nátěru, rzí, mastnot a nečistot, nový nátěr "</t>
  </si>
  <si>
    <t>" (základní, mezinátěr, krycí)a další veškeré práce související s úpravou stávajících konstrukcí nátěru "</t>
  </si>
  <si>
    <t>" V ceně také případný přesun a likvidace suti. "</t>
  </si>
  <si>
    <t>" Nátěr: Základní rozpouštědlový nátěr s aktivními ochrannými pigmenty proti korozi "</t>
  </si>
  <si>
    <t xml:space="preserve">" rozpouštědlo bez obsahu aromátů, email na bázi " </t>
  </si>
  <si>
    <t>" POZN: Jedná se o půdorysnou výměru, k ceně nutno uvažovat také "</t>
  </si>
  <si>
    <t>" plochu stojin nosníků, jedná pásníce navíc a dalších prvkl ocelové konstrukce. "</t>
  </si>
  <si>
    <t>" - Likvidace v souladu se zákonem č. 185/2001 Sb., o odpadech a související vyhláškou "</t>
  </si>
  <si>
    <t>387</t>
  </si>
  <si>
    <t>783999202 SPC 783</t>
  </si>
  <si>
    <t>D+M Nátěr stávajících konstrukcí ocelových schodišť vnitřních + zábradlí vč. odstranění stávajícího náteru - Specifikace dle PD</t>
  </si>
  <si>
    <t>774</t>
  </si>
  <si>
    <t>" Provedení nátěru ocelových konstrukcí schodišť vnitřních. "</t>
  </si>
  <si>
    <t>" Ocelová konstrukce schodišť v místnosti KL 012 " 2,1+3,3</t>
  </si>
  <si>
    <t>" Ocelová konstrukce schodišť v místnosti KL 311 " 2,65</t>
  </si>
  <si>
    <t>" V ceně očištění, odstranění nátěru, rzí, mastnot a nečistot, nový nátěr (základní, mezinátěr, krycí)"</t>
  </si>
  <si>
    <t>" a další veškeré práce související s úpravou stávajících konstrukcí nátěru "</t>
  </si>
  <si>
    <t>" rozpouštědlo bez obsahu aromátů "</t>
  </si>
  <si>
    <t>" email na bázi alkydové pryskyřice s přídavkem polyuretanu s obsahem rozpouštědla bez obsahu aromátů "</t>
  </si>
  <si>
    <t>" POZN: Jedná se o půdorysnou výměru, v ceně nutno uvažovat i nátěry vnitřních  "</t>
  </si>
  <si>
    <t>" podpůrných, bočních a jiných konstrukcí schodiště vč. kontrukcí zábradlí.  "</t>
  </si>
  <si>
    <t>783999203 SPC 783</t>
  </si>
  <si>
    <t>D+M Nátěr stávajících konstrukcí ocelových - ocelových konstrukcí rámu, světlíku ve stropě nad vstupem m. KL 020d - Specifikace dle PD</t>
  </si>
  <si>
    <t>" Provedení nátěru ocelových konstrukcí světlíku. "</t>
  </si>
  <si>
    <t>" Ocelová konstrukce světlíku v místnosti KL 020d " 0,7*1,2</t>
  </si>
  <si>
    <t>" V ceně očištění, odstranění nátěru, rzí, mastnot a nečistot, nový nátěr (základní, mezinátěr, krycí) "</t>
  </si>
  <si>
    <t>" Nátěr: Základní rozpouštědlový nátěr s aktivními ochrannými "</t>
  </si>
  <si>
    <t>" pigmenty proti korozi, rozpouštědlo bez obsahu aromátů, email na bázi "</t>
  </si>
  <si>
    <t>" alkydové pryskyřice s přídavkem polyuretanu s obsahem rozpouštědla bez obsahu aromátů. "</t>
  </si>
  <si>
    <t>389</t>
  </si>
  <si>
    <t>78399301 SPC 783</t>
  </si>
  <si>
    <t>D+M Nátěr stávajícího dřevěného podhledu v průjezdu vč. trámů - Specifikace dle PD</t>
  </si>
  <si>
    <t>778</t>
  </si>
  <si>
    <t>" Provedení nátěru stávajícího dřevěného podhledu v místě průjezdu - KL 154 "</t>
  </si>
  <si>
    <t>" Půdorysná plocha " 29,16</t>
  </si>
  <si>
    <t>" Bočnáí plochy trámů " ((3,45*2)*8)*0,25</t>
  </si>
  <si>
    <t>" V ceně odstranění stávajícího nátěru, příprava podkladu (ometerním, opráčšení, obroušení, … )"</t>
  </si>
  <si>
    <t>"případné vystpravení, vytmelení, prasklin, provedení nového nátěru vč. ochrany proti škůdcům, a další "</t>
  </si>
  <si>
    <t>" veškeré práce související s provedením obnovy, úpravy stávajícího nátěru / nového nátěru. "</t>
  </si>
  <si>
    <t>" V ceně také případné odstranění opláštění trámů z fošen, jejich úprava "</t>
  </si>
  <si>
    <t>" / nahraní novými vč. nátěrů / úpravy trámů a další práce s nimi související "</t>
  </si>
  <si>
    <t>" Součástí ceny také případný odvoz a likvidace suti. "</t>
  </si>
  <si>
    <t>78399904 SPC 783</t>
  </si>
  <si>
    <t>D+M Mechanicky a chemicky odolný nátěr - Specifikace dle PD</t>
  </si>
  <si>
    <t>391</t>
  </si>
  <si>
    <t>HZS2311 HZS</t>
  </si>
  <si>
    <t>Hodinová zúčtovací sazba malíř, natěrač, lakýrník</t>
  </si>
  <si>
    <t>782</t>
  </si>
  <si>
    <t>" Stavební práce a dodávky spojené s provedením funkčního celku 783. " 15,00</t>
  </si>
  <si>
    <t>784</t>
  </si>
  <si>
    <t>Dokončovací práce - Malby</t>
  </si>
  <si>
    <t>784111003 784</t>
  </si>
  <si>
    <t>Oprášení (ometení ) podkladu v místnostech výšky do 5,00 m</t>
  </si>
  <si>
    <t>393</t>
  </si>
  <si>
    <t>784121003 784</t>
  </si>
  <si>
    <t>Oškrabání malby v mísnostech výšky do 5,00 m</t>
  </si>
  <si>
    <t>786</t>
  </si>
  <si>
    <t>" Oškrábání maleb na stávajících konstrukcích - stropy " 433,2+1495,73+2052,51+250,21+2301,28</t>
  </si>
  <si>
    <t xml:space="preserve">" Oškrábání maleb na stávajících konstrukcích - stěny - půda nad tělocvičnou " </t>
  </si>
  <si>
    <t>229,25+106,2+7,8+48,0+78,25</t>
  </si>
  <si>
    <t>" V ceně také zvlhčení podkladu. "</t>
  </si>
  <si>
    <t>784121013 784</t>
  </si>
  <si>
    <t>Rozmývání podkladu po oškrabání malby v místnostech výšky do 5,00 m</t>
  </si>
  <si>
    <t>788</t>
  </si>
  <si>
    <t xml:space="preserve">" Rozmývání podkladu na stávajících konstrukcích po seškrábání stávajících maleb " </t>
  </si>
  <si>
    <t>" Rozmývání podkladu na stavajících konstrukcích - stropech " 433,2+1495,73+2052,51+250,21+2301,28</t>
  </si>
  <si>
    <t>" Rozmývání podkladu na stavajících konstrukcích - stěnách - půda nad tělocvičnou "</t>
  </si>
  <si>
    <t>395</t>
  </si>
  <si>
    <t>784171003 784</t>
  </si>
  <si>
    <t>Olepování vnitřních ploch páskou v místnostech výšky do 5,00 m</t>
  </si>
  <si>
    <t>790</t>
  </si>
  <si>
    <t>" Olepení styčných ploch + olepení v místech ostře zakončených maleb "</t>
  </si>
  <si>
    <t>" Olepení v místě obkladu / soklu - odhad 2 500 m " 2500</t>
  </si>
  <si>
    <t>" Olepení v místě zárubní - odhad  3 500 m " 3500</t>
  </si>
  <si>
    <t>" V ceně také odstranění fólie po provedení prací. "</t>
  </si>
  <si>
    <t>58124850 581</t>
  </si>
  <si>
    <t>fólie s papírovou páskou pro malířské potřeby 210mmx20m</t>
  </si>
  <si>
    <t>792</t>
  </si>
  <si>
    <t>" Fólie s páskou pro přilepení u obkladů / soklů " (2500)*1,05</t>
  </si>
  <si>
    <t>" Fólie s páskou pro přilepení u zárubní " (3500)*1,05</t>
  </si>
  <si>
    <t>397</t>
  </si>
  <si>
    <t>784171113 784</t>
  </si>
  <si>
    <t>Zakrytí vnitřních ploch stěn v místnostech výšky do 5,00 m</t>
  </si>
  <si>
    <t>794</t>
  </si>
  <si>
    <t>" Provedení zakrytí oken, dveří, obkladů, před malováním "</t>
  </si>
  <si>
    <t>" Odhadované množství - 5000 m2 " 5000</t>
  </si>
  <si>
    <t>784171123 784</t>
  </si>
  <si>
    <t>Zakrytí vnitřních ploch konstrukcí nebo prvků v místnostech výšky do 5,00 m</t>
  </si>
  <si>
    <t>796</t>
  </si>
  <si>
    <t>399</t>
  </si>
  <si>
    <t>58124842 581</t>
  </si>
  <si>
    <t>fólie pro malířské potřeby zakrývací tl 7µ 4x5m</t>
  </si>
  <si>
    <t>798</t>
  </si>
  <si>
    <t xml:space="preserve">" Fólie pro zakrytí vnitřních stěn, oken, dveří " </t>
  </si>
  <si>
    <t>" Odhad 5000 m2 " (5000)*1,05</t>
  </si>
  <si>
    <t>" Fólie pro zakrytí vnitřního vybavení "</t>
  </si>
  <si>
    <t>" Odhad - 4500 m2 " (4500)*1,05</t>
  </si>
  <si>
    <t>784181103 RTO 784</t>
  </si>
  <si>
    <t>D+M Penetrace transparetním tixotropním nátěrem na bázi draselného vodního skla - Specifikace dle PD</t>
  </si>
  <si>
    <t>800</t>
  </si>
  <si>
    <t>401</t>
  </si>
  <si>
    <t>7841811031 RTO 784</t>
  </si>
  <si>
    <t>D+M Penetrace základním pigmentovým nátěrem (modifikované remineralizační plastová disperze), vysoce čistitelná, odolná vůči dezinfekčním a čistícím prostředkům - Specifikace dle PD</t>
  </si>
  <si>
    <t>802</t>
  </si>
  <si>
    <t>784211103 RTO 784</t>
  </si>
  <si>
    <t>D+M Interiérová silikátová barva (draselné vodní sklo s organickými stabilizátory), vysoce odolná proti čištění - Specifikace dle PD</t>
  </si>
  <si>
    <t>804</t>
  </si>
  <si>
    <t>403</t>
  </si>
  <si>
    <t>7842111031 RTO 784</t>
  </si>
  <si>
    <t>D+M Dvojnásobná interiérová disperzní matná barva bez obsahu rozpouštědel (polyvinylacetátová pryskyřičná disperze) - Specifikace dle PD</t>
  </si>
  <si>
    <t>806</t>
  </si>
  <si>
    <t>784211167 784</t>
  </si>
  <si>
    <t>Příplatek k cenám 2x maleb ze směsí za mokra otěruvzdorných za barevnou malbu v náročném odstínu</t>
  </si>
  <si>
    <t>808</t>
  </si>
  <si>
    <t>" Příplatek za barevnou malbu v místnostech "</t>
  </si>
  <si>
    <t>" Místnost KL308c - stěny - černá " (1,5*2+3,5*2)*3,9</t>
  </si>
  <si>
    <t>" Místnost KL308c - stropy - černá " 5,25</t>
  </si>
  <si>
    <t>405</t>
  </si>
  <si>
    <t>810</t>
  </si>
  <si>
    <t>" Stavební práce a dodávky spojené s provedením funkčního celku 784 " 20,00</t>
  </si>
  <si>
    <t>787313901 SPC 787</t>
  </si>
  <si>
    <t>D+M Zasklení stávajícího světlíku strukturálním sklem do upravené ocelové konstrukce - Specifikace dle PD</t>
  </si>
  <si>
    <t>812</t>
  </si>
  <si>
    <t>" Zasklení stávajícího světlíku strukturálním sklem " (0,7*1,2)*1,1</t>
  </si>
  <si>
    <t>" V ceně veškerý těsnící materiál a další nutné příslušenství. "</t>
  </si>
  <si>
    <t>407</t>
  </si>
  <si>
    <t>HZS2181 HZS</t>
  </si>
  <si>
    <t>Hodinová zúčtovací sazba sklenář</t>
  </si>
  <si>
    <t>814</t>
  </si>
  <si>
    <t>" Stavební práce a dodávky spojené s provedením funkčního celku 784 " 1,00</t>
  </si>
  <si>
    <t>Ostatní práce a dodávky</t>
  </si>
  <si>
    <t>790999101 SPC 790</t>
  </si>
  <si>
    <t>D+M Bezpečnostní a výstražné zařízení, bezpečnostní a ochranné prvky - Specifikace dle PD</t>
  </si>
  <si>
    <t>816</t>
  </si>
  <si>
    <t>409</t>
  </si>
  <si>
    <t>790999102 SPC 790</t>
  </si>
  <si>
    <t>D+M Orientační systém - Specifikace dle PD</t>
  </si>
  <si>
    <t>818</t>
  </si>
  <si>
    <t>790999103 SPC 790</t>
  </si>
  <si>
    <t>D+M Bezpečnostní označení prvního a posledního schodišťového stupně - Specifikace dle PD</t>
  </si>
  <si>
    <t>820</t>
  </si>
  <si>
    <t>D1</t>
  </si>
  <si>
    <t>" Páska pro schodiště SCH 5 "</t>
  </si>
  <si>
    <t>411</t>
  </si>
  <si>
    <t>790999104 SPC 790</t>
  </si>
  <si>
    <t>D+M Mobilní posuvná akustická stěna - Specifikace dle PD</t>
  </si>
  <si>
    <t>kpl.</t>
  </si>
  <si>
    <t>822</t>
  </si>
  <si>
    <t>" Mobilní posuvná akustická příčka vč. dveřního otvoru (dveří) v jednom prvku. "</t>
  </si>
  <si>
    <t>" Cena včetně dveří, kotvícího systému, spojovacích prostředků, kolejnice, ručního ovládání "</t>
  </si>
  <si>
    <t>" porchové úpravy, zajištění parkovací polohy  a dalšího nutného příslušenství pro správnou funkci. "</t>
  </si>
  <si>
    <t>998790202 SPC 790</t>
  </si>
  <si>
    <t>Přesun hmot procentní pro ostatní výrobky v objektech v do 24 m</t>
  </si>
  <si>
    <t>824</t>
  </si>
  <si>
    <t>413</t>
  </si>
  <si>
    <t>826</t>
  </si>
  <si>
    <t>" Stavební práce a dodávky spojené s provedením funkčního celku 790 " 2,00</t>
  </si>
  <si>
    <t>33099901 SPC 933</t>
  </si>
  <si>
    <t>D+M Osobní výtah, nosnost 1 150 kg, počet osob 15, rychlost 1,0 m/s - Specifikace dle PD - V1</t>
  </si>
  <si>
    <t>828</t>
  </si>
  <si>
    <t>" Cena obsahuje: zaměření prostoru, zhotovení PD, dodávku výtahu včetně výtahových kabinových dveří "</t>
  </si>
  <si>
    <t>" dopravu výtahu a jeho montáž, potřebné lešení a žebříky, osvětlení šachty, žebřík do prohlubně " 1,00</t>
  </si>
  <si>
    <t>" prokabelování, bateriový sjezd, zaškolení obsluhy, odzkoušení zařízení, značení"</t>
  </si>
  <si>
    <t>" bezpečnostního prostoru šachty, stavební práce související s instalací zdvihacího zařízení "</t>
  </si>
  <si>
    <t>" montážní háky "</t>
  </si>
  <si>
    <t>" Vybavení výtahu : ovládací panel, obložení kabiny nerezovým plechem (dveře, stěny, strop) "</t>
  </si>
  <si>
    <t xml:space="preserve">" podlaha z linolea, okopový plech, rozvaděč, ovládací panely na nástupištích " </t>
  </si>
  <si>
    <t>"  kartový systém, zvonek a telefon, polohová a směrová signalizace, tlačítko otevření a zavření dveří "</t>
  </si>
  <si>
    <t>"  hlasový modul, napojení na EPS a evakuační rozhlas a GSM modul, sign. přetížení apod. "</t>
  </si>
  <si>
    <t>" V ceně začištění / zapravení dveřních otvorů po instalaci šachetních dveří. "</t>
  </si>
  <si>
    <t>415</t>
  </si>
  <si>
    <t>33099902 SPC 933</t>
  </si>
  <si>
    <t>D+M Schodišťová plošina, přepravní deska 1,2x0,9m, nosnost max. 300kg, pojezdová rychlost 0,06 - 0,15 m/s - Specifikace dle PD</t>
  </si>
  <si>
    <t>830</t>
  </si>
  <si>
    <t>" Cena obsahuje: zaměření prostoru, zhotovení PD, dodávku plošiny " 1,00</t>
  </si>
  <si>
    <t>" dopravu plošiny a její montáž, prokabelování, zaškolení obsluhy,  odzkoušení zařízen "</t>
  </si>
  <si>
    <t>" stavební práce související s instalací zdvihacího zařízení, montážní materiál apod."</t>
  </si>
  <si>
    <t>"Automatické provedení s ovládáním na plošině a ve stanicích / dálkovým ovladačem "</t>
  </si>
  <si>
    <t>" Plošina je zamykatelná proti neoprávněnému použití. Součástí nouzová signalizace "</t>
  </si>
  <si>
    <t>" automatické zklápění přepravní desky nájezdové můstky, bariérová madla, elektromechanický pohon. "</t>
  </si>
  <si>
    <t>" Bezpečnostní prvky, povrchová úprava."</t>
  </si>
  <si>
    <t>HZS3241 HZS</t>
  </si>
  <si>
    <t>Hodinová zúčtovací sazba montér výtahář</t>
  </si>
  <si>
    <t>832</t>
  </si>
  <si>
    <t>"Stavební práce a dodávky spojené s provedením funkčního celku M-33."  15,00</t>
  </si>
  <si>
    <t>43-M</t>
  </si>
  <si>
    <t xml:space="preserve">Montáže ocelových konstrukcí </t>
  </si>
  <si>
    <t>417</t>
  </si>
  <si>
    <t>430999101 SPC 943</t>
  </si>
  <si>
    <t>D+M Ocelová konstrukce vnitřního schodiště včetně nátěru a povchové úpravy - Specifikace dle PD</t>
  </si>
  <si>
    <t>kg</t>
  </si>
  <si>
    <t>834</t>
  </si>
  <si>
    <t>" Ocelová konstrukce schodiště z 3. NP do 4. NP vč. vaniček pro vylití betonu " 1950,00</t>
  </si>
  <si>
    <t>" Cena obsahuje také kotvení ocelových konstrukcí pomocí navrtání, kotev, ocelových "</t>
  </si>
  <si>
    <t>" kotevních desek, patních a roznášecích plechů, podlití cemenotovu maltou a chemického zakotvení."</t>
  </si>
  <si>
    <t>" Stávající a nový nosník u zesíleného stropu svařen přerušovaným svarem."</t>
  </si>
  <si>
    <t>" Ocelová konstrukce výrobní skupiny EXC2 dle ČSN EN 1090 "</t>
  </si>
  <si>
    <t>" nosné ocelové prvky dle ČSN EN 10025+A1 z oceli S235. "</t>
  </si>
  <si>
    <t>" Vnitřní ocelové konstrukce otrýskány na stupeň Sa 2,5, povrchová úprava zákadním syntetickým "</t>
  </si>
  <si>
    <t>" nátěrem v min. tloušťce 60 µm a vrhním nátěrem v celkové min. tloušťce 100 µm v odstínu dle architekta."</t>
  </si>
  <si>
    <t>" Cena včetně opravy nátěru po montážních svarech "</t>
  </si>
  <si>
    <t>" veškerý spojovací materiál z pozinkované oceli nebo opatřen antikorózní úpravou "</t>
  </si>
  <si>
    <t>430999102 SPC 943</t>
  </si>
  <si>
    <t>D+M Ocelová konstrukce podlahy 4. NP včetně nátěru a povchové úpravy - Specifikace dle PD</t>
  </si>
  <si>
    <t>836</t>
  </si>
  <si>
    <t>" Ocelová konstrukce podlahy 4. NP " 28000,00</t>
  </si>
  <si>
    <t>" Ocelová konstrukce výrobní skupiny EXC2 dle ČSN EN 1090"</t>
  </si>
  <si>
    <t>419</t>
  </si>
  <si>
    <t>430999201 SPC 943</t>
  </si>
  <si>
    <t>D+M Ocelová konstrukce vnitřních VZT plošin včetně nátěru a povchové úpravy - Specifikace dle PD</t>
  </si>
  <si>
    <t>838</t>
  </si>
  <si>
    <t>" Ocelová konstrukce plošin 2. NP " 3700</t>
  </si>
  <si>
    <t>" Ocelová konstrukce plošin 4. NP " 3400+1150+450+700</t>
  </si>
  <si>
    <t>" Cena obsahuje také kotvení ocelových konstrukcí pomocí navrtání, kotev ocelových "</t>
  </si>
  <si>
    <t>" Vnitřní ocelové konstrukce otrýskány na stupeň Sa 2,5 "</t>
  </si>
  <si>
    <t>" povrchová úprava základním syntetickým nátěrem v min. tloušťce 80 µm."</t>
  </si>
  <si>
    <t>" veškerý spojovací materiál z pozinkované oceli nebo opatřen antikorózní úpravou. "</t>
  </si>
  <si>
    <t>eškerý spojovací materiál z pozinkované oceli nebo opatřen antikorózní úpravou. "</t>
  </si>
  <si>
    <t>430999202 SPC 943</t>
  </si>
  <si>
    <t>D+M Pororošt SP340-34/38-3 včetně povrchové úpravy - Specifikace dle PD</t>
  </si>
  <si>
    <t>840</t>
  </si>
  <si>
    <t>" Cena včetně pozinkované úpravy, šroubů a kotvících prvků pro napojení na ocelovou konstrukci. "</t>
  </si>
  <si>
    <t>" Pororošt plošin pro VZT - 2. NP " 18,0*1,2</t>
  </si>
  <si>
    <t>" Pororošt plošin pro VZT - 4. NP " (40,0+9,0+3,0+9,0)*1,2</t>
  </si>
  <si>
    <t>" Pororošty opatřeny protiskluznou hranou a olemováním. "</t>
  </si>
  <si>
    <t>421</t>
  </si>
  <si>
    <t>430999203 SPC 943</t>
  </si>
  <si>
    <t>D+M Zábradlí VZT plošin - Specifikace dle PD</t>
  </si>
  <si>
    <t>842</t>
  </si>
  <si>
    <t>430999301 SPC 943</t>
  </si>
  <si>
    <t>D+M Sanace válcovaných ocelových nosníků - Specifikace dle PD</t>
  </si>
  <si>
    <t>844</t>
  </si>
  <si>
    <t>" Očištění nosníků, odstranění zbytků betonu, odstranění starého nátěru "</t>
  </si>
  <si>
    <t>" základní nátěr + nátěr 1x základním syntetickým nátěrem v min. tl. 80 µm. "</t>
  </si>
  <si>
    <t>" Ponechané nosníky stropů v přístavbě " ((7,275)*9)*5*1,1</t>
  </si>
  <si>
    <t>423</t>
  </si>
  <si>
    <t>HZS3121 HZS</t>
  </si>
  <si>
    <t>Hodinová zúčtovací sazba montér ocelových konstrukcí</t>
  </si>
  <si>
    <t>846</t>
  </si>
  <si>
    <t>" Stavební práce a dodávky spojené s provedením funkčního celku M-43. "  10,00</t>
  </si>
  <si>
    <t>Objekt3 - SO D.1.1.c.01.Výpis dveří</t>
  </si>
  <si>
    <t>7669991001 SPC 766</t>
  </si>
  <si>
    <t>D+M Fasádní dřevěné dveře 1350x2300mm, celkový rozměr otvoru 1450x2350mm - Specifikace ve výpisu dveří - KL-DF01</t>
  </si>
  <si>
    <t>" Dveře včetně příslušenství dle PD. "</t>
  </si>
  <si>
    <t>7669991002 SPC 766</t>
  </si>
  <si>
    <t>D+M Fasádní dřevěné dveře 900x2100mm, s nadsvětlíkem, celkový rozměr otvoru 1100x3000mm - Specifikace ve výpisu dveří - KL-DF02</t>
  </si>
  <si>
    <t>7669991003 SPC 766</t>
  </si>
  <si>
    <t>D+M Fasádní dřevěné dveře 800x2000mm, s nadsvětlíkem, celkový rozměr otvoru 1000x2600mm - Specifikace ve výpisu dveří - KL-DF08</t>
  </si>
  <si>
    <t>7669991004 SPC 766</t>
  </si>
  <si>
    <t>D+M Fasádní dřevěné dveře 800x1970mm, celkový rozměr otvoru 900x2020mm - Specifikace ve výpisu dveří - KL-DF09</t>
  </si>
  <si>
    <t>7669991005 SPC 766</t>
  </si>
  <si>
    <t>D+M Fasádní dřevěné dveře 1800x2300mm, celkový rozměr otvoru 2000x2400mm - Specifikace ve výpisu dveří - KL-DF10</t>
  </si>
  <si>
    <t>7669992001 SPC 766</t>
  </si>
  <si>
    <t>D+M Fasádní hliníkové dveře 800x1720mm, celkový rozměr otvoru 1000x1820mm - Specifikace ve výpisu dveří - KL-DF03</t>
  </si>
  <si>
    <t>7669992002 SPC 766</t>
  </si>
  <si>
    <t>D+M Fasádní hliníkové dveře 800x2100mm, celkový rozměr otvoru 1000x2200mm - Specifikace ve výpisu dveří - KL-DF04</t>
  </si>
  <si>
    <t>7669992003 SPC 766</t>
  </si>
  <si>
    <t>D+M Fasádní hliníkové dveře 1000x1700mm, celkový rozměr otvoru 1200x1800mm - Specifikace ve výpisu dveří - KL-DF05</t>
  </si>
  <si>
    <t>7669992004 SPC 766</t>
  </si>
  <si>
    <t>D+M Fasádní hliníkové dveře 2800x2650mm, celkový rozměr otvoru 3000x2750mm, PO EI 30 DP1-C - Specifikace ve výpisu dveří - KL-DF06</t>
  </si>
  <si>
    <t>7669992005 SPC 766</t>
  </si>
  <si>
    <t>D+M Fasádní hliníkové dveře 1100x2350mm, dveře v prosklené rastrové sloupkopříčkové fasádě - Specifikace ve výpisu dveří - KL-DF07</t>
  </si>
  <si>
    <t>7669992006 SPC 766</t>
  </si>
  <si>
    <t>D+M Fasádní hliníkové dveře 900x2100mm, celkový rozměr otvoru 1100x2200mm, PO EI 30 DP1-C - Specifikace ve výpisu dveří - KL-DF11</t>
  </si>
  <si>
    <t>" 4. NP "  1,000</t>
  </si>
  <si>
    <t>7669992007 SPC 766</t>
  </si>
  <si>
    <t>D+M Fasádní hliníkové dveře 900x2000mm, celkový rozměr otvoru 1100x2100mm, PO EW 30 DP1-C - Specifikace ve výpisu dveří - KL-DF12</t>
  </si>
  <si>
    <t>7669992008 SPC 766</t>
  </si>
  <si>
    <t>D+M Fasádní hliníkové dveře 800x2000mm, celkový rozměr otvoru 1000x2100mm, PO EW 30 DP1-C - Specifikace ve výpisu dveří - KL-DF13</t>
  </si>
  <si>
    <t>7669993001 SPC 766</t>
  </si>
  <si>
    <t>D+M Interiérové hliníkové dveře 900x2000mm, s bočním světlíkem, celkový rozměr otvoru 1600x2080mm, PO EI 30 DP1-C-S - Specifikace ve výpisu dveří - KL-DH01</t>
  </si>
  <si>
    <t>7669993002 SPC 766</t>
  </si>
  <si>
    <t>D+M Interiérové hliníkové dveře 900x2000mm, s bočním světlíkem, celkový rozměr otvoru 1600x2080mm, PO EI 30 DP1-C-S - Specifikace ve výpisu dveří - KL-DH02</t>
  </si>
  <si>
    <t>7669993003 SPC 766</t>
  </si>
  <si>
    <t>D+M Interiérové hliníkové dveře 1850x2200mm, s nadsvětlíkem, celkový rozměr otvoru 2000x3050mm - Specifikace ve výpisu dveří - KL-DH03</t>
  </si>
  <si>
    <t>7669993004 SPC 766</t>
  </si>
  <si>
    <t>D+M Interiérové hliníkové dveře 900x2200mm, s bočním světlíkem a s nadsvětlíkem, celkový rozměr otvoru 1900x3050mm - Specifikace ve výpisu dveří - KL-DH04</t>
  </si>
  <si>
    <t>7669993005 SPC 766</t>
  </si>
  <si>
    <t>D+M Interiérové hliníkové automatické dveře 1200x2200mm, s bočními světlíky, celkový rozměr otvoru 3000x2400mm, PO EI 30 DP1-C - Specifikace ve výpisu dveří - KL-DH05</t>
  </si>
  <si>
    <t>7669993006 SPC 766</t>
  </si>
  <si>
    <t>D+M Interiérové hliníkové dveře 900x2000mm, s bočním světlíkem, celkový rozměr otvoru 1600x2080mm, PO EI 30 DP1-C-S - Specifikace ve výpisu dveří - KL-DH06</t>
  </si>
  <si>
    <t>7669993007 SPC 766</t>
  </si>
  <si>
    <t>D+M Interiérové hliníkové dveře 900+500x2200mm, s bočními světlíky a s nadsvětlíkem, celkový rozměr otvoru 3000x3600mm - Specifikace ve výpisu dveří - KL-DH07</t>
  </si>
  <si>
    <t>7669993008 SPC 766</t>
  </si>
  <si>
    <t>D+M Interiérové hliníkové dveře 900+500x2200mm, s bočními světlíky a s nadsvětlíkem, celkový rozměr otvoru 2600x3250mm - Specifikace ve výpisu dveří - KL-DH08</t>
  </si>
  <si>
    <t>7669993009 SPC 766</t>
  </si>
  <si>
    <t>D+M Interiérové hliníkové automatické dveře 1200x2200mm, s bočními světlíky, celkový rozměr otvoru 3000x2400mm, PO EI 30 DP1-C - Specifikace ve výpisu dveří - KL-DH09</t>
  </si>
  <si>
    <t>7669993010 SPC 766</t>
  </si>
  <si>
    <t>D+M Interiérové hliníkové dveře 900+550x2000mm, s bočním světlíkem, celkový rozměr otvoru 1600x2080mm - Specifikace ve výpisu dveří - KL-DH10</t>
  </si>
  <si>
    <t>7669993011 SPC 766</t>
  </si>
  <si>
    <t>D+M Interiérové hliníkové dveře 900x2000mm, s bočním světlíkem, celkový rozměr otvoru 1600x2080mm, PO EI 30 DP1-C-S - Specifikace ve výpisu dveří - KL-DH11</t>
  </si>
  <si>
    <t>7669993012 SPC 766</t>
  </si>
  <si>
    <t>D+M Interiérové hliníkové dveře 900+600x2200mm, s bočními světlíky a s nadsvětlíkem, celkový rozměr otvoru 3000x4100mm - Specifikace ve výpisu dveří - KL-DH12</t>
  </si>
  <si>
    <t>7669993013 SPC 766</t>
  </si>
  <si>
    <t>D+M Interiérové hliníkové dveře 900x2200mm, s bočními světlíky a s nadsvětlíkem, celkový rozměr otvoru 2000x3050mm - Specifikace ve výpisu dveří - KL-DH13</t>
  </si>
  <si>
    <t>7669993014 SPC 766</t>
  </si>
  <si>
    <t>D+M Interiérové hliníkové dveře 900x2000mm, celkový rozměr otvoru 1050x2080mm, PO EI 30 DP1-C-S - Specifikace ve výpisu dveří - KL-DH14</t>
  </si>
  <si>
    <t>7669993015 SPC 766</t>
  </si>
  <si>
    <t>D+M Interiérové hliníkové dveře 900x2000mm, s bočním světlíkem, celkový rozměr otvoru 1600x2080mm, PO EI 30 DP1-C-S - Specifikace ve výpisu dveří - KL-DH15</t>
  </si>
  <si>
    <t>7669994001 SPC 766</t>
  </si>
  <si>
    <t>D+M Interiérové dřevěné dveře - kopie původních - 1350x2300mm, celkový rozměr otvoru 1450x2350mm - Specifikace ve výpisu dveří - KL-R001</t>
  </si>
  <si>
    <t>7669994002 SPC 766</t>
  </si>
  <si>
    <t>D+M Interiérové dřevěné dveře - kopie původních - 850x2050mm, celkový rozměr otvoru 950x2100mm - Specifikace ve výpisu dveří - KL-R002</t>
  </si>
  <si>
    <t>7669994003 SPC 766</t>
  </si>
  <si>
    <t>D+M Interiérové dřevěné dveře - kopie původních - 850x2050mm, celkový rozměr otvoru 950x2100mm - Specifikace ve výpisu dveří - KL-R003</t>
  </si>
  <si>
    <t>7669994004 SPC 766</t>
  </si>
  <si>
    <t>D+M Interiérové dřevěné dveře - kopie původních - 850x2050mm, celkový rozměr otvoru 950x2100mm - Specifikace ve výpisu dveří - KL-R004</t>
  </si>
  <si>
    <t>7669994005 SPC 766</t>
  </si>
  <si>
    <t>D+M Interiérové dřevěné dveře - kopie původních - 950x2200mm, celkový rozměr otvoru 1050x2250mm - Specifikace ve výpisu dveří - KL-R101</t>
  </si>
  <si>
    <t>7669994006 SPC 766</t>
  </si>
  <si>
    <t>D+M Interiérové dřevěné dveře - kopie původních - 950x2200mm, celkový rozměr otvoru 1050x2250mm - Specifikace ve výpisu dveří - KL-R102</t>
  </si>
  <si>
    <t>7669994007 SPC 766</t>
  </si>
  <si>
    <t>D+M Interiérové dřevěné dveře - kopie původních - 950x2200mm, celkový rozměr otvoru 1050x2250mm - Specifikace ve výpisu dveří - KL-R103</t>
  </si>
  <si>
    <t>7669994008 SPC 766</t>
  </si>
  <si>
    <t>D+M Interiérové dřevěné dveře - kopie původních - 800x1970mm, celkový rozměr otvoru 900x2020mm - Specifikace ve výpisu dveří - KL-R104</t>
  </si>
  <si>
    <t>7669994009 SPC 766</t>
  </si>
  <si>
    <t>D+M Interiérové dřevěné dveře - kopie původních - 800x1970mm, celkový rozměr otvoru 900x2020mm - Specifikace ve výpisu dveří - KL-R105</t>
  </si>
  <si>
    <t>7669994010 SPC 766</t>
  </si>
  <si>
    <t>D+M Interiérové dřevěné dveře - kopie původních - 950x2200mm, celkový rozměr otvoru 1050x2250mm, PO EW 30 DP3-C - Specifikace ve výpisu dveří - KL-R106</t>
  </si>
  <si>
    <t>7669994011 SPC 766</t>
  </si>
  <si>
    <t>D+M Interiérové dřevěné dveře - kopie původních - 950x2200mm, celkový rozměr otvoru 1050x2250mm, PO EW 30 DP3-C - Specifikace ve výpisu dveří - KL-R107</t>
  </si>
  <si>
    <t>7669994012 SPC 766</t>
  </si>
  <si>
    <t>D+M Interiérové dřevěné dveře - kopie původních - 950x2200mm, celkový rozměr otvoru 1050x2250mm, PO EW 30 DP3-C - Specifikace ve výpisu dveří - KL-R108</t>
  </si>
  <si>
    <t>7669994013 SPC 766</t>
  </si>
  <si>
    <t>D+M Interiérové dřevěné dveře - kopie původních - 950x2200mm, celkový rozměr otvoru 1050x2250mm - Specifikace ve výpisu dveří - KL-R109</t>
  </si>
  <si>
    <t>7669994014 SPC 766</t>
  </si>
  <si>
    <t>D+M Interiérové dřevěné dveře - kopie původních - 950x2200mm, celkový rozměr otvoru 1050x2250mm - Specifikace ve výpisu dveří - KL-R110</t>
  </si>
  <si>
    <t>7669994015 SPC 766</t>
  </si>
  <si>
    <t>D+M Interiérové dřevěné dveře - kopie původních - 950x2200mm, celkový rozměr otvoru 1050x2250mm - Specifikace ve výpisu dveří - KL-R111</t>
  </si>
  <si>
    <t>7669994016 SPC 766</t>
  </si>
  <si>
    <t>D+M Interiérové dřevěné dveře - kopie původních - 950x2200mm, celkový rozměr otvoru 1050x2250mm - Specifikace ve výpisu dveří - KL-R112</t>
  </si>
  <si>
    <t>7669994017 SPC 766</t>
  </si>
  <si>
    <t>D+M Interiérové dřevěné dveře - kopie původních - 950x2200mm, celkový rozměr otvoru 1050x2250mm - Specifikace ve výpisu dveří - KL-R113</t>
  </si>
  <si>
    <t>7669994018 SPC 766</t>
  </si>
  <si>
    <t>D+M Interiérové dřevěné dveře - kopie původních - 950x2200mm, celkový rozměr otvoru 1050x2250mm - Specifikace ve výpisu dveří - KL-R114</t>
  </si>
  <si>
    <t>7669994019 SPC 766</t>
  </si>
  <si>
    <t>D+M Interiérové dřevěné dveře - kopie původních - 1500x2250mm, celkový rozměr otvoru 1600x2300mm - Specifikace ve výpisu dveří - KL-R115</t>
  </si>
  <si>
    <t>7669994020 SPC 766</t>
  </si>
  <si>
    <t>D+M Interiérové dřevěné dveře - kopie původních - 1500x2250mm, celkový rozměr otvoru 1600x2300mm - Specifikace ve výpisu dveří - KL-R116</t>
  </si>
  <si>
    <t>7669994021 SPC 766</t>
  </si>
  <si>
    <t>D+M Interiérové dřevěné dveře - kopie původních - 850x2200mm, celkový rozměr otvoru 950x2250mm - Specifikace ve výpisu dveří - KL-R117</t>
  </si>
  <si>
    <t>7669994022 SPC 766</t>
  </si>
  <si>
    <t>D+M Interiérové dřevěné dveře - kopie původních - 850x2200mm, celkový rozměr otvoru 950x2250mm - Specifikace ve výpisu dveří - KL-R118</t>
  </si>
  <si>
    <t>7669994023 SPC 766</t>
  </si>
  <si>
    <t>D+M Interiérové dřevěné dveře - kopie původních - 950x2200mm, celkový rozměr otvoru 1050x2250mm - Specifikace ve výpisu dveří - KL-R119</t>
  </si>
  <si>
    <t>7669994024 SPC 766</t>
  </si>
  <si>
    <t>D+M Repase stávající dřevěné zárubně v otvoru 1600x2300mm - Specifikace ve výpisu dveří - KL-R120</t>
  </si>
  <si>
    <t>" Odstranění starého nátěru, přebroušení, nový finální olejový nátěr, oprava / výměna poškozených prvků. "</t>
  </si>
  <si>
    <t>7669995001 SPC 766</t>
  </si>
  <si>
    <t>D+M Interiérové dřevěné dveře - kopie původních - 850x2200mm, celkový rozměr otvoru 950x2250mm - Specifikace ve výpisu dveří - KL-R201</t>
  </si>
  <si>
    <t>7669995002 SPC 766</t>
  </si>
  <si>
    <t>D+M Interiérové dřevěné dveře - kopie původních - 850x2200mm, celkový rozměr otvoru 950x2250mm - Specifikace ve výpisu dveří - KL-R202</t>
  </si>
  <si>
    <t>7669995003 SPC 766</t>
  </si>
  <si>
    <t>D+M Interiérové dřevěné dveře - kopie původních - 700x2050mm, celkový rozměr otvoru 800x2100mm - Specifikace ve výpisu dveří - KL-R203</t>
  </si>
  <si>
    <t>7669995004 SPC 766</t>
  </si>
  <si>
    <t>D+M Interiérové dřevěné dveře - kopie původních - 850x2200mm, celkový rozměr otvoru 950x2250mm - Specifikace ve výpisu dveří - KL-R204</t>
  </si>
  <si>
    <t>7669995005 SPC 766</t>
  </si>
  <si>
    <t>D+M Interiérové dřevěné dveře - kopie původních - 850x2200mm, celkový rozměr otvoru 950x2250mm - Specifikace ve výpisu dveří - KL-R205</t>
  </si>
  <si>
    <t>7669995006 SPC 766</t>
  </si>
  <si>
    <t>D+M Interiérové dřevěné dveře - kopie původních - 700x2050mm, celkový rozměr otvoru 800x2100mm - Specifikace ve výpisu dveří - KL-R206</t>
  </si>
  <si>
    <t>7669995007 SPC 766</t>
  </si>
  <si>
    <t>D+M Interiérové dřevěné dveře - kopie původních - 850x2200mm, celkový rozměr otvoru 950x2250mm - Specifikace ve výpisu dveří - KL-R207</t>
  </si>
  <si>
    <t>7669995008 SPC 766</t>
  </si>
  <si>
    <t>D+M Interiérové dřevěné dveře - kopie původních - 950x2200mm, celkový rozměr otvoru 1050x2250mm - Specifikace ve výpisu dveří - KL-R208</t>
  </si>
  <si>
    <t>7669995009 SPC 766</t>
  </si>
  <si>
    <t>D+M Interiérové dřevěné dveře - kopie původních - 950x2200mm, celkový rozměr otvoru 1050x2250mm - Specifikace ve výpisu dveří - KL-R209</t>
  </si>
  <si>
    <t>7669995010 SPC 766</t>
  </si>
  <si>
    <t>D+M Interiérové dřevěné dveře - kopie původních - 950x2200mm, celkový rozměr otvoru 1050x2250mm - Specifikace ve výpisu dveří - KL-R210</t>
  </si>
  <si>
    <t>7669995011 SPC 766</t>
  </si>
  <si>
    <t>D+M Interiérové dřevěné dveře - kopie původních - 800x1970mm, celkový rozměr otvoru 900x2020mm - Specifikace ve výpisu dveří - KL-R211</t>
  </si>
  <si>
    <t>7669995012 SPC 766</t>
  </si>
  <si>
    <t>D+M Interiérové dřevěné dveře - kopie původních - 800x1970mm, celkový rozměr otvoru 900x2020mm - Specifikace ve výpisu dveří - KL-R212</t>
  </si>
  <si>
    <t>7669995013 SPC 766</t>
  </si>
  <si>
    <t>D+M Interiérové dřevěné dveře - kopie původních - 950x2200mm, celkový rozměr otvoru 1050x2250mm - Specifikace ve výpisu dveří - KL-R213</t>
  </si>
  <si>
    <t>7669995014 SPC 766</t>
  </si>
  <si>
    <t>D+M Interiérové dřevěné dveře - kopie původních - 950x2200mm, celkový rozměr otvoru 1050x2250mm - Specifikace ve výpisu dveří - KL-R214</t>
  </si>
  <si>
    <t>7669995015 SPC 766</t>
  </si>
  <si>
    <t>D+M Interiérové dřevěné dveře - kopie původních - 950x2200mm, celkový rozměr otvoru 1050x2250mm - Specifikace ve výpisu dveří - KL-R215</t>
  </si>
  <si>
    <t>7669995016 SPC 766</t>
  </si>
  <si>
    <t>D+M Interiérové dřevěné dveře - kopie původních - 950x2200mm, celkový rozměr otvoru 1050x2250mm - Specifikace ve výpisu dveří - KL-R216</t>
  </si>
  <si>
    <t>7669995017 SPC 766</t>
  </si>
  <si>
    <t>D+M Interiérové dřevěné dveře - kopie původních - 950x2200mm, celkový rozměr otvoru 1050x2250mm - Specifikace ve výpisu dveří - KL-R217</t>
  </si>
  <si>
    <t>7669995018 SPC 766</t>
  </si>
  <si>
    <t>D+M Interiérové dřevěné dveře - kopie původních - 850x2200mm, celkový rozměr otvoru 950x2250mm - Specifikace ve výpisu dveří - KL-R218</t>
  </si>
  <si>
    <t>7669995019 SPC 766</t>
  </si>
  <si>
    <t>D+M Interiérové dřevěné dveře - kopie původních - 950x2200mm, celkový rozměr otvoru 1050x2250mm - Specifikace ve výpisu dveří - KL-R219</t>
  </si>
  <si>
    <t>7669995020 SPC 766</t>
  </si>
  <si>
    <t>D+M Interiérové dřevěné dveře - kopie původních - 950x2200mm, celkový rozměr otvoru 1050x2250mm - Specifikace ve výpisu dveří - KL-R220</t>
  </si>
  <si>
    <t>7669995021 SPC 766</t>
  </si>
  <si>
    <t>D+M Interiérové dřevěné dveře - kopie původních - 950x2200mm, celkový rozměr otvoru 1050x2250mm - Specifikace ve výpisu dveří - KL-R221</t>
  </si>
  <si>
    <t>7669995022 SPC 766</t>
  </si>
  <si>
    <t>D+M Interiérové dřevěné dveře - kopie původních - 950x2200mm, celkový rozměr otvoru 1050x2250mm - Specifikace ve výpisu dveří - KL-R222</t>
  </si>
  <si>
    <t>7669995023 SPC 766</t>
  </si>
  <si>
    <t>D+M Interiérové dřevěné dveře - kopie původních - 950x2200mm, celkový rozměr otvoru 1050x2250mm - Specifikace ve výpisu dveří - KL-R223</t>
  </si>
  <si>
    <t>7669995024 SPC 766</t>
  </si>
  <si>
    <t>D+M Interiérové dřevěné dveře - kopie původních - 800x1970mm, celkový rozměr otvoru 900x2020mm - Specifikace ve výpisu dveří - KL-R224</t>
  </si>
  <si>
    <t>7669995025 SPC 766</t>
  </si>
  <si>
    <t>D+M Interiérové dřevěné dveře - kopie původních - 1450x1970mm, celkový rozměr otvoru 1550x2020mm - Specifikace ve výpisu dveří - KL-R225</t>
  </si>
  <si>
    <t>7669995026 SPC 766</t>
  </si>
  <si>
    <t>D+M Interiérové dřevěné dveře - kopie původních - 1250x2300mm, celkový rozměr otvoru 1350x2350mm - Specifikace ve výpisu dveří - KL-R226</t>
  </si>
  <si>
    <t>7669995027 SPC 766</t>
  </si>
  <si>
    <t>D+M Interiérové dřevěné dveře - kopie původních - 950x2200mm, celkový rozměr otvoru 1050x2250mm - Specifikace ve výpisu dveří - KL-R301</t>
  </si>
  <si>
    <t>7669995028 SPC 766</t>
  </si>
  <si>
    <t>D+M Interiérové dřevěné dveře - kopie původních - 950x2200mm, celkový rozměr otvoru 1050x2250mm - Specifikace ve výpisu dveří - KL-R302</t>
  </si>
  <si>
    <t>7669995029 SPC 766</t>
  </si>
  <si>
    <t>D+M Interiérové dřevěné dveře - kopie původních - 850x2200mm, celkový rozměr otvoru 950x2250mm - Specifikace ve výpisu dveří - KL-R303</t>
  </si>
  <si>
    <t>7669995030 SPC 766</t>
  </si>
  <si>
    <t>D+M Interiérové dřevěné dveře - kopie původních - 950x2200mm, celkový rozměr otvoru 1050x2250mm - Specifikace ve výpisu dveří - KL-R304</t>
  </si>
  <si>
    <t>7669995031 SPC 766</t>
  </si>
  <si>
    <t>D+M Interiérové dřevěné dveře - kopie původních - 950x2200mm, celkový rozměr otvoru 1050x2250mm - Specifikace ve výpisu dveří - KL-R305</t>
  </si>
  <si>
    <t>7669995032 SPC 766</t>
  </si>
  <si>
    <t>D+M Interiérové dřevěné dveře - kopie původních - 800x1970mm, celkový rozměr otvoru 900x2020mm - Specifikace ve výpisu dveří - KL-R306</t>
  </si>
  <si>
    <t>7669995033 SPC 766</t>
  </si>
  <si>
    <t>D+M Interiérové dřevěné dveře - kopie původních - 950x2200mm, celkový rozměr otvoru 1050x2250mm - Specifikace ve výpisu dveří - KL-R307</t>
  </si>
  <si>
    <t>7669995034 SPC 766</t>
  </si>
  <si>
    <t>D+M Interiérové dřevěné dveře - kopie původních - 950x2200mm, celkový rozměr otvoru 1050x2250mm - Specifikace ve výpisu dveří - KL-R308</t>
  </si>
  <si>
    <t>7669995035 SPC 766</t>
  </si>
  <si>
    <t>D+M Interiérové dřevěné dveře - kopie původních - 950x2200mm, celkový rozměr otvoru 1050x2250mm - Specifikace ve výpisu dveří - KL-R309</t>
  </si>
  <si>
    <t>7669995036 SPC 766</t>
  </si>
  <si>
    <t>D+M Interiérové dřevěné dveře - kopie původních - 950x2200mm, celkový rozměr otvoru 1050x2250mm - Specifikace ve výpisu dveří - KL-R310</t>
  </si>
  <si>
    <t>7669995037 SPC 766</t>
  </si>
  <si>
    <t>D+M Interiérové dřevěné dveře - kopie původních - 950x2200mm, celkový rozměr otvoru 1050x2250mm - Specifikace ve výpisu dveří - KL-R311</t>
  </si>
  <si>
    <t>7669995038 SPC 766</t>
  </si>
  <si>
    <t>D+M Interiérové dřevěné dveře - kopie původních - 950x2200mm, celkový rozměr otvoru 1050x2250mm - Specifikace ve výpisu dveří - KL-R312</t>
  </si>
  <si>
    <t>7669995039 SPC 766</t>
  </si>
  <si>
    <t>D+M Interiérové dřevěné dveře - kopie původních - 1100x1970mm, celkový rozměr otvoru 1200x2020mm - Specifikace ve výpisu dveří - KL-R313</t>
  </si>
  <si>
    <t>7669995040 SPC 766</t>
  </si>
  <si>
    <t>D+M Interiérové dřevěné dveře - kopie původních - 800x1970mm, celkový rozměr otvoru 900x2020mm - Specifikace ve výpisu dveří - KL-R314</t>
  </si>
  <si>
    <t>7669995041 SPC 766</t>
  </si>
  <si>
    <t>D+M Interiérové dřevěné dveře - kopie původních - 950x2200mm, celkový rozměr otvoru 1050x2250mm - Specifikace ve výpisu dveří - KL-R315</t>
  </si>
  <si>
    <t>7669995042 SPC 766</t>
  </si>
  <si>
    <t>D+M Interiérové dřevěné dveře - kopie původních - 950x2200mm, celkový rozměr otvoru 1050x2250mm - Specifikace ve výpisu dveří - KL-R316</t>
  </si>
  <si>
    <t>7669995043 SPC 766</t>
  </si>
  <si>
    <t>D+M Interiérové dřevěné dveře - kopie původních - 950x2200mm, celkový rozměr otvoru 1050x2250mm, PO EW 30 DP3-C - Specifikace ve výpisu dveří - KL-R317</t>
  </si>
  <si>
    <t>7669995044 SPC 766</t>
  </si>
  <si>
    <t>D+M Interiérové dřevěné dveře - kopie původních - 950x2200mm, celkový rozměr otvoru 1050x2250mm - Specifikace ve výpisu dveří - KL-R318</t>
  </si>
  <si>
    <t>7669995045 SPC 766</t>
  </si>
  <si>
    <t>D+M Interiérové dřevěné dveře - kopie původních - 1450x1970mm, celkový rozměr otvoru 1550x2020mm - Specifikace ve výpisu dveří - KL-R319</t>
  </si>
  <si>
    <t>7669995046 SPC 766</t>
  </si>
  <si>
    <t>D+M Interiérové dřevěné dveře - kopie původních - 850x2200mm, celkový rozměr otvoru 950x2250mm - Specifikace ve výpisu dveří - KL-R320</t>
  </si>
  <si>
    <t>7669995047 SPC 766</t>
  </si>
  <si>
    <t>D+M Interiérové dřevěné dveře - kopie původních - 850x2200mm, celkový rozměr otvoru 950x2250mm - Specifikace ve výpisu dveří - KL-R321</t>
  </si>
  <si>
    <t>7669996001 SPC 766</t>
  </si>
  <si>
    <t>D+M Interiérové ocelové dveře - 800x1970mm, celkový rozměr otvoru 900x2020mm, PO EI 30 DP3-C - Specifikace ve výpisu dveří - KL-D001</t>
  </si>
  <si>
    <t>7669996002 SPC 766</t>
  </si>
  <si>
    <t>D+M Interiérové ocelové dveře - 900+300x2200mm, celkový rozměr otvoru 1300x2250mm, PO EI 30 DP3-C-K00 - Specifikace ve výpisu dveří - KL-D002</t>
  </si>
  <si>
    <t>7669996003 SPC 766</t>
  </si>
  <si>
    <t>D+M Interiérové ocelové dveře - 900x1970mm, celkový rozměr otvoru 1000x2020mm - Specifikace ve výpisu dveří - KL-D003</t>
  </si>
  <si>
    <t>7669996004 SPC 766</t>
  </si>
  <si>
    <t>D+M Interiérové ocelové dveře - 900x1970mm, celkový rozměr otvoru 1000x2020mm - Specifikace ve výpisu dveří - KL-D004</t>
  </si>
  <si>
    <t>7669996005 SPC 766</t>
  </si>
  <si>
    <t>D+M Interiérové ocelové dveře - 900x1970mm, celkový rozměr otvoru 1000x2020mm - Specifikace ve výpisu dveří - KL-D005</t>
  </si>
  <si>
    <t>7669996006 SPC 766</t>
  </si>
  <si>
    <t>D+M Interiérové dřevěné dveře - 700x1970mm, celkový rozměr otvoru 800x2020mm - Specifikace ve výpisu dveří - KL-D006</t>
  </si>
  <si>
    <t>7669996007 SPC 766</t>
  </si>
  <si>
    <t>D+M Interiérové dřevěné dveře - 700x1970mm, celkový rozměr otvoru 800x2020mm - Specifikace ve výpisu dveří - KL-D007</t>
  </si>
  <si>
    <t>7669996008 SPC 766</t>
  </si>
  <si>
    <t>D+M Interiérové dřevěné dveře - 700x1970mm, celkový rozměr otvoru 800x2020mm - Specifikace ve výpisu dveří - KL-D008</t>
  </si>
  <si>
    <t>7669996009 SPC 766</t>
  </si>
  <si>
    <t>D+M Interiérové ocelové dveře - 600x1970mm, celkový rozměr otvoru 700x2020mm - Specifikace ve výpisu dveří - KL-D009</t>
  </si>
  <si>
    <t>7669996010 SPC 766</t>
  </si>
  <si>
    <t>D+M Interiérové ocelové dveře - 900+500x1970mm, celkový rozměr otvoru 1500x2020mm - Specifikace ve výpisu dveří - KL-D010</t>
  </si>
  <si>
    <t>7669996011 SPC 766</t>
  </si>
  <si>
    <t>D+M Interiérové ocelové dveře - 900x1970mm, celkový rozměr otvoru 1000x2020mm - Specifikace ve výpisu dveří - KL-D011</t>
  </si>
  <si>
    <t>7669996012 SPC 766</t>
  </si>
  <si>
    <t>D+M Interiérové ocelové dveře - 1100x1970mm, celkový rozměr otvoru 1200x2020mm - Specifikace ve výpisu dveří - KL-D012</t>
  </si>
  <si>
    <t>7669996013 SPC 766</t>
  </si>
  <si>
    <t>D+M Interiérové ocelové dveře - 1000x1970mm, celkový rozměr otvoru 1100x2020mm - Specifikace ve výpisu dveří - KL-D013</t>
  </si>
  <si>
    <t>7669996014 SPC 766</t>
  </si>
  <si>
    <t>D+M Interiérové ocelové dveře - 1100x1970mm, celkový rozměr otvoru 1200x2020mm - Specifikace ve výpisu dveří - KL-D014</t>
  </si>
  <si>
    <t>7669996015 SPC 766</t>
  </si>
  <si>
    <t>D+M Interiérové ocelové dveře - 900x1970mm, celkový rozměr otvoru 1000x2020mm, PO EI 30 DP3-C-S - Specifikace ve výpisu dveří - KL-D015</t>
  </si>
  <si>
    <t>7669996016 SPC 766</t>
  </si>
  <si>
    <t>D+M Interiérové ocelové dveře - 900x1970mm, celkový rozměr otvoru 1000x2020mm, PO EI 30 DP3-C-S - Specifikace ve výpisu dveří - KL-D016</t>
  </si>
  <si>
    <t>7669996017 SPC 766</t>
  </si>
  <si>
    <t>D+M Interiérové ocelové dveře - 900+800x1970mm, celkový rozměr otvoru 1800x2020mm - Specifikace ve výpisu dveří - KL-D017</t>
  </si>
  <si>
    <t>7669996018 SPC 766</t>
  </si>
  <si>
    <t>D+M Interiérové ocelové dveře - 800x1970mm, celkový rozměr otvoru 900x2020mm - Specifikace ve výpisu dveří - KL-D018</t>
  </si>
  <si>
    <t>7669996019 SPC 766</t>
  </si>
  <si>
    <t>D+M Interiérové ocelové dveře - 800x1970mm, celkový rozměr otvoru 900x2020mm - Specifikace ve výpisu dveří - KL-D019</t>
  </si>
  <si>
    <t>7669996020 SPC 766</t>
  </si>
  <si>
    <t>D+M Interiérové ocelové dveře - 700x1970mm, celkový rozměr otvoru 800x2020mm - Specifikace ve výpisu dveří - KL-D020</t>
  </si>
  <si>
    <t>7669996021 SPC 766</t>
  </si>
  <si>
    <t>D+M Interiérové dřevěné dveře - 700x1970mm, celkový rozměr otvoru 800x2020mm - Specifikace ve výpisu dveří - KL-D021</t>
  </si>
  <si>
    <t>7669996022 SPC 766</t>
  </si>
  <si>
    <t>D+M Interiérové ocelové dveře - 800x1970mm, celkový rozměr otvoru 900x2020mm - Specifikace ve výpisu dveří - KL-D022</t>
  </si>
  <si>
    <t>7669996023 SPC 766</t>
  </si>
  <si>
    <t>D+M Interiérové ocelové dveře - 800x1970mm, celkový rozměr otvoru 900x2020mm - Specifikace ve výpisu dveří - KL-D023</t>
  </si>
  <si>
    <t>7669996024 SPC 766</t>
  </si>
  <si>
    <t>D+M Interiérové ocelové dveře - 1450x1970mm, celkový rozměr otvoru 1550x2020mm - Specifikace ve výpisu dveří - KL-D024</t>
  </si>
  <si>
    <t>7669996025 SPC 766</t>
  </si>
  <si>
    <t>D+M Interiérové ocelové dveře - 800x1970mm, celkový rozměr otvoru 900x2020mm - Specifikace ve výpisu dveří - KL-D025</t>
  </si>
  <si>
    <t>7669996026 SPC 766</t>
  </si>
  <si>
    <t>D+M Interiérové ocelové dveře - 1450x1970mm, celkový rozměr otvoru 1550x2020mm - Specifikace ve výpisu dveří - KL-D026</t>
  </si>
  <si>
    <t>7669996027 SPC 766</t>
  </si>
  <si>
    <t>D+M Interiérové ocelové dveře - 900x1970mm, celkový rozměr otvoru 1000x2020mm - Specifikace ve výpisu dveří - KL-D027</t>
  </si>
  <si>
    <t>7669996028 SPC 766</t>
  </si>
  <si>
    <t>D+M Interiérové ocelové dveře - 900x1970mm, celkový rozměr otvoru 1000x2020mm - Specifikace ve výpisu dveří - KL-D028</t>
  </si>
  <si>
    <t>7669996029 SPC 766</t>
  </si>
  <si>
    <t>D+M Interiérové ocelové dveře - 900x1970mm, celkový rozměr otvoru 1000x2020mm - Specifikace ve výpisu dveří - KL-D029</t>
  </si>
  <si>
    <t>7669996030 SPC 766</t>
  </si>
  <si>
    <t>D+M Interiérové ocelové dveře - 900x1970mm, celkový rozměr otvoru 1000x2020mm - Specifikace ve výpisu dveří - KL-D030</t>
  </si>
  <si>
    <t>7669996031 SPC 766</t>
  </si>
  <si>
    <t>D+M Interiérové ocelové dveře - 900x1970mm, celkový rozměr otvoru 1000x2020mm - Specifikace ve výpisu dveří - KL-D031</t>
  </si>
  <si>
    <t>7669996032 SPC 766</t>
  </si>
  <si>
    <t>D+M Interiérové ocelové dveře - 900x1970mm, celkový rozměr otvoru 1000x2020mm - Specifikace ve výpisu dveří - KL-D032</t>
  </si>
  <si>
    <t>7669996033 SPC 766</t>
  </si>
  <si>
    <t>D+M Interiérové ocelové dveře - 900x1970mm, celkový rozměr otvoru 1000x2020mm - Specifikace ve výpisu dveří - KL-D033</t>
  </si>
  <si>
    <t>7669996034 SPC 766</t>
  </si>
  <si>
    <t>D+M Interiérové ocelové dveře - 900x1970mm, celkový rozměr otvoru 1000x2020mm - Specifikace ve výpisu dveří - KL-D034</t>
  </si>
  <si>
    <t>7669996035 SPC 766</t>
  </si>
  <si>
    <t>D+M Interiérové ocelové dveře - 900x1970mm, celkový rozměr otvoru 1000x2020mm - Specifikace ve výpisu dveří - KL-D035</t>
  </si>
  <si>
    <t>7669996036 SPC 766</t>
  </si>
  <si>
    <t>D+M Interiérové ocelové dveře - 900x1970mm, celkový rozměr otvoru 1000x2020mm - Specifikace ve výpisu dveří - KL-D036</t>
  </si>
  <si>
    <t>7669996037 SPC 766</t>
  </si>
  <si>
    <t>D+M Interiérové dřevěné dveře - 800x1970mm, celkový rozměr otvoru 900x2020mm, PO EI 30 DP3-C- Specifikace ve výpisu dveří - KL-D101</t>
  </si>
  <si>
    <t>7669996038 SPC 766</t>
  </si>
  <si>
    <t>D+M Interiérové dřevěné dveře - 700x1970mm, celkový rozměr otvoru 800x2020mm - Specifikace ve výpisu dveří - KL-D102</t>
  </si>
  <si>
    <t>7669996039 SPC 766</t>
  </si>
  <si>
    <t>D+M Interiérové dřevěné dveře - 700x1970mm, celkový rozměr otvoru 800x2020mm - Specifikace ve výpisu dveří - KL-D103</t>
  </si>
  <si>
    <t>7669996040 SPC 766</t>
  </si>
  <si>
    <t>D+M Interiérové dřevěné dveře - posuvné - 800x1970mm, celkový rozměr otvoru 1745x2060mm - Specifikace ve výpisu dveří - KL-D104</t>
  </si>
  <si>
    <t>7669996041 SPC 766</t>
  </si>
  <si>
    <t>D+M Interiérové dřevěné dveře - 800x1970mm, celkový rozměr otvoru 900x2020mm, PO EI 30 DP3-C- Specifikace ve výpisu dveří - KL-D105</t>
  </si>
  <si>
    <t>" Vložené patro " 1,00</t>
  </si>
  <si>
    <t>7669996042 SPC 766</t>
  </si>
  <si>
    <t>D+M Interiérové dřevěné dveře - 700x1970mm, celkový rozměr otvoru 800x2020mm - Specifikace ve výpisu dveří - KL-D106</t>
  </si>
  <si>
    <t>7669996043 SPC 766</t>
  </si>
  <si>
    <t>D+M Interiérové dřevěné dveře - 800x1970mm, celkový rozměr otvoru 900x2020mm - Specifikace ve výpisu dveří - KL-D107</t>
  </si>
  <si>
    <t>7669996044 SPC 766</t>
  </si>
  <si>
    <t>D+M Interiérové dřevěné dveře - 700x1970mm, celkový rozměr otvoru 800x2020mm - Specifikace ve výpisu dveří - KL-D108</t>
  </si>
  <si>
    <t>7669996045 SPC 766</t>
  </si>
  <si>
    <t>D+M Interiérové dřevěné dveře - 700x1970mm, celkový rozměr otvoru 800x2020mm - Specifikace ve výpisu dveří - KL-D109</t>
  </si>
  <si>
    <t>7669996046 SPC 766</t>
  </si>
  <si>
    <t>D+M Interiérové dřevěné dveře - 900x1970mm, celkový rozměr otvoru 1000x2020mm - Specifikace ve výpisu dveří - KL-D110</t>
  </si>
  <si>
    <t>7669996047 SPC 766</t>
  </si>
  <si>
    <t>D+M Interiérové dřevěné dveře - 700x1970mm, celkový rozměr otvoru 800x2020mm - Specifikace ve výpisu dveří - KL-D111</t>
  </si>
  <si>
    <t>7669996048 SPC 766</t>
  </si>
  <si>
    <t>D+M Interiérové dřevěné dveře - 700x1970mm, celkový rozměr otvoru 800x2020mm - Specifikace ve výpisu dveří - KL-D112</t>
  </si>
  <si>
    <t>7669996049 SPC 766</t>
  </si>
  <si>
    <t>D+M Interiérové dřevěné dveře - 900x1970mm, celkový rozměr otvoru 1000x2020mm, PO EW 30 DP3-C- Specifikace ve výpisu dveří - KL-D113</t>
  </si>
  <si>
    <t>7669996050 SPC 766</t>
  </si>
  <si>
    <t>D+M Interiérové dřevěné dveře - 800x1970mm, celkový rozměr otvoru 900x2020mm - Specifikace ve výpisu dveří - KL-D114</t>
  </si>
  <si>
    <t>7669996051 SPC 766</t>
  </si>
  <si>
    <t>D+M Interiérové dřevěné dveře - 800x1970mm, celkový rozměr otvoru 900x2020mm - Specifikace ve výpisu dveří - KL-D115</t>
  </si>
  <si>
    <t>7669996052 SPC 766</t>
  </si>
  <si>
    <t>D+M Interiérové dřevěné dveře - 700x1970mm, celkový rozměr otvoru 800x2020mm - Specifikace ve výpisu dveří - KL-D116</t>
  </si>
  <si>
    <t>7669996053 SPC 766</t>
  </si>
  <si>
    <t>D+M Interiérové dřevěné dveře - 700x1970mm, celkový rozměr otvoru 800x2020mm - Specifikace ve výpisu dveří - KL-D117</t>
  </si>
  <si>
    <t>7669996054 SPC 766</t>
  </si>
  <si>
    <t>D+M Interiérové dřevěné dveře - 800x1970mm, celkový rozměr otvoru 900x2020mm - Specifikace ve výpisu dveří - KL-D118</t>
  </si>
  <si>
    <t>7669996055 SPC 766</t>
  </si>
  <si>
    <t>D+M Repase stávající ocelové zárubně v otvoru 700x2020mm - Specifikace ve výpisu dveří - KL-D119</t>
  </si>
  <si>
    <t>"Odstranění stávajícího nátěru, přebroušení, výměna / oprava jednotlivých prvků, očištění konstrukce "</t>
  </si>
  <si>
    <t>"   nový nátěr (základní nátěr + min. 2x emailový nátěr - odstín dle architekta), přesun hmot. "</t>
  </si>
  <si>
    <t>7669996056 SPC 766</t>
  </si>
  <si>
    <t>D+M Interiérové dřevěné dveře - 1700x2200mm, celkový rozměr otvoru 1800x2250mm - Specifikace ve výpisu dveří - KL-D120</t>
  </si>
  <si>
    <t>7669996057 SPC 766</t>
  </si>
  <si>
    <t>D+M Interiérové dřevěné dveře - 900x1970mm, celkový rozměr otvoru 1000x2020mm - Specifikace ve výpisu dveří - KL-D121</t>
  </si>
  <si>
    <t>7669996058 SPC 766</t>
  </si>
  <si>
    <t>D+M Interiérové dřevěné dveře - 900x1970mm, celkový rozměr otvoru 1000x2020mm - Specifikace ve výpisu dveří - KL-D122</t>
  </si>
  <si>
    <t>7669996059 SPC 766</t>
  </si>
  <si>
    <t>D+M Interiérové dřevěné dveře - 800x1970mm, celkový rozměr otvoru 900x2020mm - Specifikace ve výpisu dveří - KL-D123</t>
  </si>
  <si>
    <t>7669996060 SPC 766</t>
  </si>
  <si>
    <t>D+M Interiérové dřevěné dveře - 900x1970mm, celkový rozměr otvoru 1000x2020mm - Specifikace ve výpisu dveří - KL-D124</t>
  </si>
  <si>
    <t>7669996061 SPC 766</t>
  </si>
  <si>
    <t>D+M Interiérové dřevěné dveře - 700x1970mm, celkový rozměr otvoru 800x2020mm - Specifikace ve výpisu dveří - KL-D125</t>
  </si>
  <si>
    <t>7669996062 SPC 766</t>
  </si>
  <si>
    <t>D+M Interiérové dřevěné dveře - 1700x1970mm, celkový rozměr otvoru 1800x2020mm - Specifikace ve výpisu dveří - KL-D126</t>
  </si>
  <si>
    <t>7669996063 SPC 766</t>
  </si>
  <si>
    <t>D+M Interiérové dřevěné dveře - 700x1970mm, celkový rozměr otvoru 800x2020mm - Specifikace ve výpisu dveří - KL-D127</t>
  </si>
  <si>
    <t>7669996064 SPC 766</t>
  </si>
  <si>
    <t>D+M Interiérové dřevěné dveře - 900x1970mm, celkový rozměr otvoru 1000x2020mm - Specifikace ve výpisu dveří - KL-D128</t>
  </si>
  <si>
    <t>7669996065 SPC 766</t>
  </si>
  <si>
    <t>D+M Interiérové dřevěné dveře - 800x1970mm, celkový rozměr otvoru 900x2020mm - Specifikace ve výpisu dveří - KL-D129</t>
  </si>
  <si>
    <t>7669996066 SPC 766</t>
  </si>
  <si>
    <t>D+M Interiérové dřevěné dveře - 1700x2200mm, celkový rozměr otvoru 1800x2250mm - Specifikace ve výpisu dveří - KL-D130</t>
  </si>
  <si>
    <t>7669996067 SPC 766</t>
  </si>
  <si>
    <t>D+M Interiérové dřevěné dveře - 900+600x1970mm, celkový rozměr otvoru 1600x2020mm - Specifikace ve výpisu dveří - KL-D131</t>
  </si>
  <si>
    <t>7669996068 SPC 766</t>
  </si>
  <si>
    <t>D+M Interiérové dřevěné dveře - 1900x2600mm, celkový rozměr otvoru 2000x2650mm - Specifikace ve výpisu dveří - KL-D132</t>
  </si>
  <si>
    <t>7669996069 SPC 766</t>
  </si>
  <si>
    <t>D+M Interiérové dřevěné dveře - 2100x2600mm, celkový rozměr otvoru 2200x2650mm - Specifikace ve výpisu dveří - KL-D133</t>
  </si>
  <si>
    <t>7669996070 SPC 766</t>
  </si>
  <si>
    <t>D+M Interiérové dřevěné dveře - 2100x2600mm, celkový rozměr otvoru 2200x2650mm - Specifikace ve výpisu dveří - KL-D134</t>
  </si>
  <si>
    <t>7669996071 SPC 766</t>
  </si>
  <si>
    <t>D+M Interiérové dřevěné dveře - posuvné - 800x1970mm, celkový rozměr otvoru 1745x2060mm - Specifikace ve výpisu dveří - KL-D201</t>
  </si>
  <si>
    <t>7669996072 SPC 766</t>
  </si>
  <si>
    <t>D+M Interiérové dřevěné dveře - 800x1970mm, celkový rozměr otvoru 900x2020mm, PO EI 30 DP3-C-S - Specifikace ve výpisu dveří - KL-D202</t>
  </si>
  <si>
    <t>7669996073 SPC 766</t>
  </si>
  <si>
    <t>D+M Interiérové dřevěné dveře - 800x1970mm, celkový rozměr otvoru 900x2020mm, PO EI 30 DP3-C-S - Specifikace ve výpisu dveří - KL-D203</t>
  </si>
  <si>
    <t>7669996074 SPC 766</t>
  </si>
  <si>
    <t>D+M Interiérové dřevěné dveře - 700x1970mm, celkový rozměr otvoru 800x2020mm - Specifikace ve výpisu dveří - KL-D204</t>
  </si>
  <si>
    <t>7669996075 SPC 766</t>
  </si>
  <si>
    <t>D+M Interiérové dřevěné dveře - 800x1970mm, celkový rozměr otvoru 900x2020mm - Specifikace ve výpisu dveří - KL-D205</t>
  </si>
  <si>
    <t>7669996076 SPC 766</t>
  </si>
  <si>
    <t>D+M Interiérové dřevěné dveře - 700x1970mm, celkový rozměr otvoru 800x2020mm - Specifikace ve výpisu dveří - KL-D206</t>
  </si>
  <si>
    <t>7669996077 SPC 766</t>
  </si>
  <si>
    <t>D+M Interiérové dřevěné dveře - 800x1970mm, celkový rozměr otvoru 900x2020mm - Specifikace ve výpisu dveří - KL-D208</t>
  </si>
  <si>
    <t>7669996078 SPC 766</t>
  </si>
  <si>
    <t>D+M Interiérové dřevěné dveře - 800x1970mm, celkový rozměr otvoru 900x2020mm - Specifikace ve výpisu dveří - KL-D209</t>
  </si>
  <si>
    <t>7669996079 SPC 766</t>
  </si>
  <si>
    <t>D+M Interiérové dřevěné dveře - 900x1970mm, celkový rozměr otvoru 1000x2020mm - Specifikace ve výpisu dveří - KL-D210</t>
  </si>
  <si>
    <t>7669996080 SPC 766</t>
  </si>
  <si>
    <t>D+M Interiérové dřevěné dveře - 900x1970mm, celkový rozměr otvoru 1000x2020mm - Specifikace ve výpisu dveří - KL-D211</t>
  </si>
  <si>
    <t>7669996081 SPC 766</t>
  </si>
  <si>
    <t>D+M Interiérové dřevěné dveře - 900x1970mm, celkový rozměr otvoru 1000x2020mm - Specifikace ve výpisu dveří - KL-D212</t>
  </si>
  <si>
    <t>7669996082 SPC 766</t>
  </si>
  <si>
    <t>D+M Interiérové dřevěné dveře - 800x1970mm, celkový rozměr otvoru 900x2020mm - Specifikace ve výpisu dveří - KL-D213</t>
  </si>
  <si>
    <t>7669996083 SPC 766</t>
  </si>
  <si>
    <t>D+M Interiérové dřevěné dveře - 800x1970mm, celkový rozměr otvoru 900x2020mm - Specifikace ve výpisu dveří - KL-D214</t>
  </si>
  <si>
    <t>7669996084 SPC 766</t>
  </si>
  <si>
    <t>D+M Interiérové dřevěné dveře - 900x1970mm, celkový rozměr otvoru 1000x2020mm - Specifikace ve výpisu dveří - KL-D215</t>
  </si>
  <si>
    <t>7669996085 SPC 766</t>
  </si>
  <si>
    <t>D+M Interiérové dřevěné dveře - 900x1970mm, celkový rozměr otvoru 1000x2020mm - Specifikace ve výpisu dveří - KL-D216</t>
  </si>
  <si>
    <t>7669996086 SPC 766</t>
  </si>
  <si>
    <t>D+M Interiérové dřevěné dveře - 800x1970mm, celkový rozměr otvoru 900x2020mm - Specifikace ve výpisu dveří - KL-D217</t>
  </si>
  <si>
    <t>7669996087 SPC 766</t>
  </si>
  <si>
    <t>D+M Interiérové dřevěné dveře - 800x1970mm, celkový rozměr otvoru 900x2020mm - Specifikace ve výpisu dveří - KL-D218</t>
  </si>
  <si>
    <t>7669996088 SPC 766</t>
  </si>
  <si>
    <t>D+M Interiérové dřevěné dveře - 700x1970mm, celkový rozměr otvoru 800x2020mm - Specifikace ve výpisu dveří - KL-D219</t>
  </si>
  <si>
    <t>7669996089 SPC 766</t>
  </si>
  <si>
    <t>D+M Interiérové dřevěné dveře - 700x1970mm, celkový rozměr otvoru 800x2020mm - Specifikace ve výpisu dveří - KL-D220</t>
  </si>
  <si>
    <t>7669996090 SPC 766</t>
  </si>
  <si>
    <t>D+M Interiérové dřevěné dveře - 700x1970mm, celkový rozměr otvoru 800x2020mm - Specifikace ve výpisu dveří - KL-D221</t>
  </si>
  <si>
    <t>7669996091 SPC 766</t>
  </si>
  <si>
    <t>D+M Interiérové dřevěné dveře - 700x1970mm, celkový rozměr otvoru 800x2020mm - Specifikace ve výpisu dveří - KL-D301</t>
  </si>
  <si>
    <t>7669996092 SPC 766</t>
  </si>
  <si>
    <t>D+M Interiérové dřevěné dveře - 800x1970mm, celkový rozměr otvoru 900x2020mm - Specifikace ve výpisu dveří - KL-D302</t>
  </si>
  <si>
    <t>7669996093 SPC 766</t>
  </si>
  <si>
    <t>D+M Interiérové dřevěné dveře - 700x1970mm, celkový rozměr otvoru 800x2020mm - Specifikace ve výpisu dveří - KL-D303</t>
  </si>
  <si>
    <t>7669996094 SPC 766</t>
  </si>
  <si>
    <t>D+M Interiérové dřevěné dveře - 700x1970mm, celkový rozměr otvoru 800x2020mm - Specifikace ve výpisu dveří - KL-D304</t>
  </si>
  <si>
    <t>7669996095 SPC 766</t>
  </si>
  <si>
    <t>D+M Interiérové dřevěné dveře - 800x1970mm, celkový rozměr otvoru 900x2020mm - Specifikace ve výpisu dveří - KL-D305</t>
  </si>
  <si>
    <t>7669996096 SPC 766</t>
  </si>
  <si>
    <t>D+M Interiérové dřevěné dveře - 800x1970mm, celkový rozměr otvoru 900x2020mm - Specifikace ve výpisu dveří - KL-D306</t>
  </si>
  <si>
    <t>7669996097 SPC 766</t>
  </si>
  <si>
    <t>D+M Interiérové dřevěné dveře - 800x1970mm, celkový rozměr otvoru 900x2020mm - Specifikace ve výpisu dveří - KL-D307</t>
  </si>
  <si>
    <t>7669996098 SPC 766</t>
  </si>
  <si>
    <t>D+M Interiérové dřevěné dveře - 850x1970mm, celkový rozměr otvoru 950x2020mm, PO EI 30 DP3 - Specifikace ve výpisu dveří - KL-D401</t>
  </si>
  <si>
    <t>766999699 SPC 766</t>
  </si>
  <si>
    <t>D+M Interiérové dřevěné dveře - 700x1970mm, celkový rozměr otvoru 800x2020mm - Specifikace ve výpisu dveří - KL-D402</t>
  </si>
  <si>
    <t>7669996100 SPC 766</t>
  </si>
  <si>
    <t>D+M Interiérové dřevěné dveře - 700x1970mm, celkový rozměr otvoru 800x2020mm - Specifikace ve výpisu dveří - KL-D403</t>
  </si>
  <si>
    <t>7669996101 SPC 766</t>
  </si>
  <si>
    <t>D+M Interiérové dřevěné dveře - 700x1970mm, celkový rozměr otvoru 800x2020mm - Specifikace ve výpisu dveří - KL-D404</t>
  </si>
  <si>
    <t>7669996102 SPC 766</t>
  </si>
  <si>
    <t>D+M Interiérové dřevěné dveře - 700x1970mm, celkový rozměr otvoru 800x2020mm - Specifikace ve výpisu dveří - KL-D405</t>
  </si>
  <si>
    <t>7669996103 SPC 766</t>
  </si>
  <si>
    <t>D+M Interiérové dřevěné dveře - 800x1970mm, celkový rozměr otvoru 900x2020mm - Specifikace ve výpisu dveří - KL-D406</t>
  </si>
  <si>
    <t>7669996104 SPC 766</t>
  </si>
  <si>
    <t>D+M Interiérové dřevěné dveře - 800x1970mm, celkový rozměr otvoru 900x2020mm - Specifikace ve výpisu dveří - KL-D407</t>
  </si>
  <si>
    <t>7669996105 SPC 766</t>
  </si>
  <si>
    <t>D+M Interiérové dřevěné dveře - 800x1970mm, celkový rozměr otvoru 900x2020mm - Specifikace ve výpisu dveří - KL-D408</t>
  </si>
  <si>
    <t>7669996106 SPC 766</t>
  </si>
  <si>
    <t>D+M Interiérové dřevěné dveře - 700x1970mm, celkový rozměr otvoru 800x2020mm - Specifikace ve výpisu dveří - KL-D409</t>
  </si>
  <si>
    <t>7669996107 SPC 766</t>
  </si>
  <si>
    <t>D+M Interiérové dřevěné dveře - 700x1970mm, celkový rozměr otvoru 800x2020mm - Specifikace ve výpisu dveří - KL-D410</t>
  </si>
  <si>
    <t>7669996108 SPC 766</t>
  </si>
  <si>
    <t>D+M Interiérové dřevěné dveře - 700x1970mm, celkový rozměr otvoru 800x2020mm - Specifikace ve výpisu dveří - KL-D411</t>
  </si>
  <si>
    <t>7669996109 SPC 766</t>
  </si>
  <si>
    <t>D+M Interiérové dřevěné dveře - 800x1970mm, celkový rozměr otvoru 900x2020mm - Specifikace ve výpisu dveří - KL-D412</t>
  </si>
  <si>
    <t>7669996110 SPC 766</t>
  </si>
  <si>
    <t>D+M Interiérové dřevěné dveře - 800x1970mm, celkový rozměr otvoru 900x2020mm - Specifikace ve výpisu dveří - KL-D413</t>
  </si>
  <si>
    <t>7669996111 SPC 766</t>
  </si>
  <si>
    <t>D+M Interiérové dřevěné dveře - 800x1970mm, celkový rozměr otvoru 900x2020mm - Specifikace ve výpisu dveří - KL-D414</t>
  </si>
  <si>
    <t>7669996112 SPC 766</t>
  </si>
  <si>
    <t>D+M Interiérové dřevěné dveře - 800x1970mm, celkový rozměr otvoru 900x2020mm - Specifikace ve výpisu dveří - KL-D415</t>
  </si>
  <si>
    <t>7669996113 SPC 766</t>
  </si>
  <si>
    <t>D+M Interiérové dřevěné dveře - 800x1970mm, celkový rozměr otvoru 900x2020mm - Specifikace ve výpisu dveří - KL-D416</t>
  </si>
  <si>
    <t>7669996114 SPC 766</t>
  </si>
  <si>
    <t>D+M Interiérové dřevěné dveře - 600x1970mm, celkový rozměr otvoru 700x2020mm - Specifikace ve výpisu dveří - KL-D417</t>
  </si>
  <si>
    <t>7669996115 SPC 766</t>
  </si>
  <si>
    <t>D+M Interiérové dřevěné dveře - 800x1970mm, celkový rozměr otvoru 900x2020mm - Specifikace ve výpisu dveří - KL-D418</t>
  </si>
  <si>
    <t>7669996116 SPC 766</t>
  </si>
  <si>
    <t>D+M Interiérové dřevěné dveře - 800x1970mm, celkový rozměr otvoru 900x2020mm - Specifikace ve výpisu dveří - KL-D419</t>
  </si>
  <si>
    <t>7669996117 SPC 766</t>
  </si>
  <si>
    <t>D+M Interiérové dřevěné dveře - 900x1970mm, celkový rozměr otvoru 1000x2020mm, PO EI 30 DP3-C - Specifikace ve výpisu dveří - KL-D420</t>
  </si>
  <si>
    <t>7669996118 SPC 766</t>
  </si>
  <si>
    <t>D+M Interiérové dřevěné dveře - 900x1970mm, celkový rozměr otvoru 1000x2020mm - Specifikace ve výpisu dveří - KL-D421</t>
  </si>
  <si>
    <t>7669996119 SPC 766</t>
  </si>
  <si>
    <t>D+M Interiérové dřevěné dveře - 800x1970mm, celkový rozměr otvoru 900x2020mm - Specifikace ve výpisu dveří - KL-D422</t>
  </si>
  <si>
    <t>7669996120 SPC 766</t>
  </si>
  <si>
    <t>D+M Interiérové dřevěné dveře - 800x1970mm, celkový rozměr otvoru 900x2020mm - Specifikace ve výpisu dveří - KL-D423</t>
  </si>
  <si>
    <t>7669996121 SPC 766</t>
  </si>
  <si>
    <t>D+M Interiérové dřevěné dveře - 700x1970mm, celkový rozměr otvoru 800x2020mm - Specifikace ve výpisu dveří - KL-D424</t>
  </si>
  <si>
    <t>7669996122 SPC 766</t>
  </si>
  <si>
    <t>D+M Interiérové dřevěné dveře - 700x1970mm, celkový rozměr otvoru 800x2020mm - Specifikace ve výpisu dveří - KL-D425</t>
  </si>
  <si>
    <t>7669996123 SPC 766</t>
  </si>
  <si>
    <t>D+M Interiérové dřevěné dveře - 800x1970mm, celkový rozměr otvoru 900x2020mm - Specifikace ve výpisu dveří - KL-D426</t>
  </si>
  <si>
    <t>7669996124 SPC 766</t>
  </si>
  <si>
    <t>D+M Interiérové dřevěné dveře - 700x1970mm, celkový rozměr otvoru 800x2020mm - Specifikace ve výpisu dveří - KL-D427</t>
  </si>
  <si>
    <t>7669996125 SPC 766</t>
  </si>
  <si>
    <t>D+M Interiérové dřevěné dveře - 700x1970mm, celkový rozměr otvoru 800x2020mm - Specifikace ve výpisu dveří - KL-D428</t>
  </si>
  <si>
    <t>7669996126 SPC 766</t>
  </si>
  <si>
    <t>D+M Interiérové dřevěné dveře - 700x1970mm, celkový rozměr otvoru 800x2020mm - Specifikace ve výpisu dveří - KL-D429</t>
  </si>
  <si>
    <t>7669996127 SPC 766</t>
  </si>
  <si>
    <t>D+M Interiérové dřevěné dveře - 900x1970mm, celkový rozměr otvoru 1000x2020mm - Specifikace ve výpisu dveří - KL-D430</t>
  </si>
  <si>
    <t>7669996128 SPC 766</t>
  </si>
  <si>
    <t>D+M Interiérové dřevěné dveře - 900+550x1970mm, celkový rozměr otvoru 1550x2020mm - Specifikace ve výpisu dveří - KL-D431</t>
  </si>
  <si>
    <t>7669996129 SPC 766</t>
  </si>
  <si>
    <t>D+M Interiérové dřevěné dveře - 800x1970mm, celkový rozměr otvoru 900x2020mm - Specifikace ve výpisu dveří - KL-D432</t>
  </si>
  <si>
    <t>7669996130 SPC 766</t>
  </si>
  <si>
    <t>D+M Interiérové dřevěné dveře - 900x1970mm, celkový rozměr otvoru 1000x2020mm - Specifikace ve výpisu dveří - KL-D433</t>
  </si>
  <si>
    <t>7669996131 SPC 766</t>
  </si>
  <si>
    <t>D+M Interiérové dřevěné dveře - 900+550x1970mm, celkový rozměr otvoru 1550x2020mm - Specifikace ve výpisu dveří - KL-D434</t>
  </si>
  <si>
    <t>7669996132 SPC 766</t>
  </si>
  <si>
    <t>D+M Interiérové dřevěné dveře - 900+550x1970mm, celkový rozměr otvoru 1550x2020mm - Specifikace ve výpisu dveří - KL-D436</t>
  </si>
  <si>
    <t>7669996133 SPC 766</t>
  </si>
  <si>
    <t>D+M Interiérové dřevěné dveře - 800x1970mm, celkový rozměr otvoru 900x2020mm - Specifikace ve výpisu dveří - KL-D437</t>
  </si>
  <si>
    <t>7669996134 SPC 766</t>
  </si>
  <si>
    <t>D+M Interiérové dřevěné dveře - 800x1970mm, celkový rozměr otvoru 900x2020mm - Specifikace ve výpisu dveří - KL-D438</t>
  </si>
  <si>
    <t>7669996135 SPC 766</t>
  </si>
  <si>
    <t>D+M Interiérové dřevěné dveře - 800x1970mm, celkový rozměr otvoru 900x2020mm - Specifikace ve výpisu dveří - KL-D439</t>
  </si>
  <si>
    <t>7669996136 SPC 766</t>
  </si>
  <si>
    <t>D+M Interiérové dřevěné dveře - 700x1970mm, celkový rozměr otvoru 800x2020mm - Specifikace ve výpisu dveří - KL-D440</t>
  </si>
  <si>
    <t>7669996137 SPC 766</t>
  </si>
  <si>
    <t>D+M Interiérové dřevěné dveře - 700x1970mm, celkový rozměr otvoru 800x2020mm - Specifikace ve výpisu dveří - KL-D441</t>
  </si>
  <si>
    <t>7669996138 SPC 766</t>
  </si>
  <si>
    <t>D+M Interiérové dřevěné dveře - posuvné - 1250x1970mm, celkový rozměr otvoru 1985x2070mm - Specifikace ve výpisu dveří - KL-D442</t>
  </si>
  <si>
    <t>7669997001 SPC 766</t>
  </si>
  <si>
    <t>D+M Sekční vrata typu SPU F42, kazeta - 3050x4100mm, dveře 940x200, celkový rozměr otvoru 3450x4300mm - Specifikace ve výpisu dveří - KL-SV01</t>
  </si>
  <si>
    <t>" Vrata včetně prokabelování, napojení na elektro a EPS, včetně příslušenství dle PD. "</t>
  </si>
  <si>
    <t>7669992121 SPC 766</t>
  </si>
  <si>
    <t>D+M Systém generálního klíče - Specifikace dle PD</t>
  </si>
  <si>
    <t>" Stavební práce a dodávky spojené s provedením funkčního celku 766 " 40,00</t>
  </si>
  <si>
    <t>Objekt4 - SO D.1.1.c.02.Výpis oken</t>
  </si>
  <si>
    <t>766999101 SPC 766</t>
  </si>
  <si>
    <t>D+M Hliníkové okno 1300x1100mm - Specifikace ve výpisu oken - KL-O001</t>
  </si>
  <si>
    <t>" 1. PP " 14,00</t>
  </si>
  <si>
    <t>" Okno včetně kování, rozšiřovacího profilu a příslušenství dle PD. "</t>
  </si>
  <si>
    <t>766999102 SPC 766</t>
  </si>
  <si>
    <t>D+M Hliníkové okno 1300x1100mm - Specifikace ve výpisu oken - KL-O002</t>
  </si>
  <si>
    <t>766999103 SPC 766</t>
  </si>
  <si>
    <t>D+M Hliníkové okno 1300x1100mm - Specifikace ve výpisu oken - KL-O003</t>
  </si>
  <si>
    <t>" 1. PP " 3,00</t>
  </si>
  <si>
    <t>" Okno včetně vnitřního a vnějšího parapetu, kování, rozšiřovacího profilu a příslušenství dle PD. "</t>
  </si>
  <si>
    <t>766999104 SPC 766</t>
  </si>
  <si>
    <t>D+M Hliníkové okno 800x1800mm, PO EI 30 DP1 - Specifikace ve výpisu oken - KL-O117</t>
  </si>
  <si>
    <t>" Okno včetně vnitřního a vnějšího parapetu, kování a příslušenství dle PD. "</t>
  </si>
  <si>
    <t>766999105 SPC 766</t>
  </si>
  <si>
    <t>D+M Hliníkové okno 800x1800mm, PO EI 30 DP1 - Specifikace ve výpisu oken - KL-O211</t>
  </si>
  <si>
    <t>766999106 SPC 766</t>
  </si>
  <si>
    <t>D+M Hliníkové okno 800x1800mm, PO EI 30 DP1 - Specifikace ve výpisu oken - KL-310</t>
  </si>
  <si>
    <t>766999201 SPC 766</t>
  </si>
  <si>
    <t>D+M Okno dřevěné, euro profil 1250x1800mm - Specifikace ve výpisu oken - KL-O004</t>
  </si>
  <si>
    <t>" 1. PP " 2,00</t>
  </si>
  <si>
    <t>766999202 SPC 766</t>
  </si>
  <si>
    <t>D+M Okno dřevěné, euro profil 1250x1550mm - Specifikace ve výpisu oken - KL-O005</t>
  </si>
  <si>
    <t>766999203 SPC 766</t>
  </si>
  <si>
    <t>D+M Okno dřevěné, euro profil 1650x2000mm - Specifikace ve výpisu oken - KL-O006</t>
  </si>
  <si>
    <t>" 1. PP "7,00</t>
  </si>
  <si>
    <t>766999204 SPC 766</t>
  </si>
  <si>
    <t>D+M Okno dřevěné, euro profil 1500x1500mm - Specifikace ve výpisu oken - KL-O007</t>
  </si>
  <si>
    <t>" 1. PP " 4,00</t>
  </si>
  <si>
    <t>766999205 SPC 766</t>
  </si>
  <si>
    <t>D+M Okno dřevěné, euro profil 1250x1700mm - Specifikace ve výpisu oken - KL-O008</t>
  </si>
  <si>
    <t>766999206 SPC 766</t>
  </si>
  <si>
    <t>D+M Okno dřevěné, euro profil 1800x1950mm - Specifikace ve výpisu oken - KL-O009</t>
  </si>
  <si>
    <t>766999207 SPC 766</t>
  </si>
  <si>
    <t>D+M Okno dřevěné, euro profil 1250x1350mm - Specifikace ve výpisu oken - KL-O103</t>
  </si>
  <si>
    <t>" 1. NP " 2,00</t>
  </si>
  <si>
    <t>766999208 SPC 766</t>
  </si>
  <si>
    <t>D+M Okno dřevěné, euro profil 1800x1800mm - Specifikace ve výpisu oken - KL-O104</t>
  </si>
  <si>
    <t>766999209 SPC 766</t>
  </si>
  <si>
    <t>D+M Okno dřevěné, euro profil 1800x2600mm - Specifikace ve výpisu oken - KL-O105</t>
  </si>
  <si>
    <t>766999210 SPC 766</t>
  </si>
  <si>
    <t>D+M Okno dřevěné, euro profil 1650x2600mm - Specifikace ve výpisu oken - KL-O106</t>
  </si>
  <si>
    <t>" 1. NP " 12,00</t>
  </si>
  <si>
    <t>766999211 SPC 766</t>
  </si>
  <si>
    <t>D+M Okno dřevěné, euro profil 1250x2600mm - Specifikace ve výpisu oken - KL-O107</t>
  </si>
  <si>
    <t>766999212 SPC 766</t>
  </si>
  <si>
    <t>D+M Okno dřevěné, euro profil 1800x2600mm - Specifikace ve výpisu oken - KL-O108</t>
  </si>
  <si>
    <t>766999213 SPC 766</t>
  </si>
  <si>
    <t>D+M Okno dřevěné, euro profil 1800x1800mm - Specifikace ve výpisu oken - KL-O109</t>
  </si>
  <si>
    <t>766999214 SPC 766</t>
  </si>
  <si>
    <t>D+M Okno dřevěné, euro profil 700x1300mm - Specifikace ve výpisu oken - KL-O110</t>
  </si>
  <si>
    <t>" Okno včetně vnitřního a vnějšího parapetu, polep křídel, kování a příslušenství dle PD. "</t>
  </si>
  <si>
    <t>766999215 SPC 766</t>
  </si>
  <si>
    <t>D+M Okno dřevěné, euro profil 1800x3250mm - Specifikace ve výpisu oken - KL-O111</t>
  </si>
  <si>
    <t>" 1. NP " 5,00</t>
  </si>
  <si>
    <t>" Okno včetně vnitřního a vnějšího parapetu, kování, pákového ovladače a příslušenství dle PD. "</t>
  </si>
  <si>
    <t>766999216 SPC 766</t>
  </si>
  <si>
    <t>D+M Okno dřevěné, euro profil 1100x1250mm - Specifikace ve výpisu oken - KL-O112</t>
  </si>
  <si>
    <t>766999217 SPC 766</t>
  </si>
  <si>
    <t>D+M Okno dřevěné, euro profil 1800x600mm - Specifikace ve výpisu oken - KL-O113</t>
  </si>
  <si>
    <t>" 1. NP " 6,00</t>
  </si>
  <si>
    <t>766999218 SPC 766</t>
  </si>
  <si>
    <t>D+M Okno dřevěné, euro profil 600x1200mm - Specifikace ve výpisu oken - KL-O114</t>
  </si>
  <si>
    <t>766999219 SPC 766</t>
  </si>
  <si>
    <t>D+M Okno dřevěné, euro profil 1250x1550mm - Specifikace ve výpisu oken - KL-O115</t>
  </si>
  <si>
    <t>766999219 SPC 766.1</t>
  </si>
  <si>
    <t>D+M Okno dřevěné, euro profil 1800x2600mm - Specifikace ve výpisu oken - KL-O116</t>
  </si>
  <si>
    <t>" 1. NP " 8,00</t>
  </si>
  <si>
    <t>766999220 SPC 766</t>
  </si>
  <si>
    <t>D+M Okno dřevěné, euro profil 1500x1500mm - Specifikace ve výpisu oken - KL-O118</t>
  </si>
  <si>
    <t>" 1. NP " 4,00</t>
  </si>
  <si>
    <t>766999221 SPC 766</t>
  </si>
  <si>
    <t>D+M Okno dřevěné, euro profil 1250x1700mm - Specifikace ve výpisu oken - KL-O119</t>
  </si>
  <si>
    <t>766999222 SPC 766</t>
  </si>
  <si>
    <t>D+M Okno dřevěné, euro profil 1800x1950mm - Specifikace ve výpisu oken - KL-O120</t>
  </si>
  <si>
    <t>766999223 SPC 766</t>
  </si>
  <si>
    <t>D+M Okno dřevěné, euro profil 1500x1500mm - Specifikace ve výpisu oken - KL-O121</t>
  </si>
  <si>
    <t>" Vložené patro " 4,00</t>
  </si>
  <si>
    <t>766999224 SPC 766</t>
  </si>
  <si>
    <t>D+M Okno dřevěné, euro profil 1800x3550mm - Specifikace ve výpisu oken - KL-O122</t>
  </si>
  <si>
    <t>766999225 SPC 766</t>
  </si>
  <si>
    <t>D+M Okno dřevěné, euro profil 1800x2600mm - Specifikace ve výpisu oken - KL-O202</t>
  </si>
  <si>
    <t>" 2. NP " 3,00</t>
  </si>
  <si>
    <t>766999226 SPC 766</t>
  </si>
  <si>
    <t>D+M Okno dřevěné, euro profil 1800x3600mm - Specifikace ve výpisu oken - KL-O203</t>
  </si>
  <si>
    <t>766999227 SPC 766</t>
  </si>
  <si>
    <t>D+M Okno dřevěné, euro profil 1800x2300mm - Specifikace ve výpisu oken - KL-O204</t>
  </si>
  <si>
    <t>" 2. NP " 2,00</t>
  </si>
  <si>
    <t>766999228 SPC 766</t>
  </si>
  <si>
    <t>D+M Okno dřevěné, euro profil 1800x2600mm - Specifikace ve výpisu oken - KL-O205</t>
  </si>
  <si>
    <t>766999229 SPC 766</t>
  </si>
  <si>
    <t>D+M Okno dřevěné, euro profil 1650x2600mm - Specifikace ve výpisu oken - KL-O206</t>
  </si>
  <si>
    <t>" 2. NP " 6,00</t>
  </si>
  <si>
    <t>766999230 SPC 766</t>
  </si>
  <si>
    <t>D+M Okno dřevěné, euro profil 1250x1550mm - Specifikace ve výpisu oken - KL-O207</t>
  </si>
  <si>
    <t>766999231 SPC 766</t>
  </si>
  <si>
    <t>D+M Okno dřevěné, euro profil 1650x1800mm - Specifikace ve výpisu oken - KL-O208</t>
  </si>
  <si>
    <t>766999232 SPC 766</t>
  </si>
  <si>
    <t>D+M Okno dřevěné, euro profil 1800x2600mm - Specifikace ve výpisu oken - KL-O209</t>
  </si>
  <si>
    <t>" 2. NP " 10,00</t>
  </si>
  <si>
    <t>766999233 SPC 766</t>
  </si>
  <si>
    <t>D+M Okno dřevěné, euro profil 1250x1550mm - Specifikace ve výpisu oken - KL-O210</t>
  </si>
  <si>
    <t>766999234 SPC 766</t>
  </si>
  <si>
    <t>D+M Okno dřevěné, euro profil 1500x1500mm - Specifikace ve výpisu oken - KL-O212</t>
  </si>
  <si>
    <t>" 2. NP " 4,00</t>
  </si>
  <si>
    <t>766999235 SPC 766</t>
  </si>
  <si>
    <t>D+M Okno dřevěné, euro profil 1250x1900mm - Specifikace ve výpisu oken - KL-O213</t>
  </si>
  <si>
    <t>766999236 SPC 766</t>
  </si>
  <si>
    <t>D+M Okno dřevěné, euro profil 1800x2300mm - Specifikace ve výpisu oken - KL-O214</t>
  </si>
  <si>
    <t>766999237 SPC 766</t>
  </si>
  <si>
    <t>D+M Okno dřevěné, euro profil 1000x1000mm - Specifikace ve výpisu oken - KL-O215</t>
  </si>
  <si>
    <t>766999238 SPC 766</t>
  </si>
  <si>
    <t>D+M Okno dřevěné, euro profil 1100x700mm - Specifikace ve výpisu oken - KL-O216</t>
  </si>
  <si>
    <t>" Okno včetně vnějšího parapetu, kování a příslušenství dle PD. "</t>
  </si>
  <si>
    <t>766999239 SPC 766</t>
  </si>
  <si>
    <t>D+M Okno dřevěné, euro profil 1250x2600mm - Specifikace ve výpisu oken - KL-O302</t>
  </si>
  <si>
    <t>" 3. NP " 3,00</t>
  </si>
  <si>
    <t>766999240 SPC 766</t>
  </si>
  <si>
    <t>D+M Okno dřevěné, euro profil 1800x2300mm - Specifikace ve výpisu oken - KL-O303</t>
  </si>
  <si>
    <t>766999241 SPC 766</t>
  </si>
  <si>
    <t>D+M Okno dřevěné, euro profil 1800x2600mm - Specifikace ve výpisu oken - KL-O304</t>
  </si>
  <si>
    <t>766999242 SPC 766</t>
  </si>
  <si>
    <t>D+M Okno dřevěné, euro profil 1650x2600mm - Specifikace ve výpisu oken - KL-O305</t>
  </si>
  <si>
    <t>" 3. NP " 6,00</t>
  </si>
  <si>
    <t>766999243 SPC 766</t>
  </si>
  <si>
    <t>D+M Okno dřevěné, euro profil 1250x2600mm - Specifikace ve výpisu oken - KL-O306</t>
  </si>
  <si>
    <t>766999244 SPC 766</t>
  </si>
  <si>
    <t>D+M Okno dřevěné, euro profil 1650x1800mm - Specifikace ve výpisu oken - KL-O307</t>
  </si>
  <si>
    <t>766999245 SPC 766</t>
  </si>
  <si>
    <t>D+M Okno dřevěné, euro profil 1800x2600mm - Specifikace ve výpisu oken - KL-O308</t>
  </si>
  <si>
    <t>" 3. NP " 11,00</t>
  </si>
  <si>
    <t>766999246 SPC 766</t>
  </si>
  <si>
    <t>D+M Okno dřevěné, euro profil 1250x1550mm - Specifikace ve výpisu oken - KL-O309</t>
  </si>
  <si>
    <t>" 3. NP " 2,00</t>
  </si>
  <si>
    <t>766999247 SPC 766</t>
  </si>
  <si>
    <t>D+M Okno dřevěné, euro profil 1500x2100mm - Specifikace ve výpisu oken - KL-O311</t>
  </si>
  <si>
    <t>" 3. NP " 4,00</t>
  </si>
  <si>
    <t>766999248 SPC 766</t>
  </si>
  <si>
    <t>D+M Okno dřevěné, euro profil 1250x2100mm - Specifikace ve výpisu oken - KL-O312</t>
  </si>
  <si>
    <t>766999249 SPC 766</t>
  </si>
  <si>
    <t>D+M Okno dřevěné, euro profil 1800x2100mm - Specifikace ve výpisu oken - KL-O313</t>
  </si>
  <si>
    <t>766999250 SPC 766</t>
  </si>
  <si>
    <t>D+M Okno dřevěné, euro profil 950x650mm + motorové otevírání - Specifikace ve výpisu oken - KL-O401</t>
  </si>
  <si>
    <t>" Okno včetně vnějšího parapetu, motor pro otevírání, prokabelování, dopojení na elektro a EPS, kování a příslušenství dle PD. "</t>
  </si>
  <si>
    <t>766999251 SPC 766</t>
  </si>
  <si>
    <t>D+M Okno dřevěné, euro profil 1100x700mm - Specifikace ve výpisu oken - KL-O402</t>
  </si>
  <si>
    <t>" 4. NP " 3,00</t>
  </si>
  <si>
    <t>766999252 SPC 766</t>
  </si>
  <si>
    <t>D+M Okno dřevěné, euro profil 1100x700mm - Specifikace ve výpisu oken - KL-O403</t>
  </si>
  <si>
    <t>766999301 SPC 766</t>
  </si>
  <si>
    <t>D+M Okno plastové 1400x1500mm - Specifikace ve výpisu oken - KL-O101</t>
  </si>
  <si>
    <t>766999302 SPC 766</t>
  </si>
  <si>
    <t>D+M Okno plastové 1800x3200mm - Specifikace ve výpisu oken - KL-O102</t>
  </si>
  <si>
    <t>766999303 SPC 766</t>
  </si>
  <si>
    <t>D+M Okno plastové 1800x1800mm - Specifikace ve výpisu oken - KL-O201</t>
  </si>
  <si>
    <t>766999304 SPC 766</t>
  </si>
  <si>
    <t>D+M Okno plastové 1250x2600mm - Specifikace ve výpisu oken - KL-O301</t>
  </si>
  <si>
    <t>766999401 SPC 766</t>
  </si>
  <si>
    <t>D+M Okno dřevěné, rustikal - repase stávajícího okna 1200x1000mm - Specifikace ve výpisu oken - KL-IO01</t>
  </si>
  <si>
    <t>" Okno včetně historického kování a příslušenství dle PD. "</t>
  </si>
  <si>
    <t>766999402 SPC 766</t>
  </si>
  <si>
    <t>D+M Okno dřevěné, rustikal 1200x1200mm - Specifikace ve výpisu oken - KL-IO02</t>
  </si>
  <si>
    <t>" Okno včetně vnitřních oboustranných parapetů, kování a příslušenství dle PD. "</t>
  </si>
  <si>
    <t>766999501 SPC 766</t>
  </si>
  <si>
    <t>D+M Střešní okno, celodřevěné 780x1400mm - elektricky ovládaný - Specifikace ve výpisu oken - KL-OS01</t>
  </si>
  <si>
    <t>" 4. NP " 38,00</t>
  </si>
  <si>
    <t>" Celodřevěné okno včetně lemování, vnitřní povrchová úprava lakem, venkovní oplechování "</t>
  </si>
  <si>
    <t>" zasklení izolačním trojsklem, dálkové ovládání s elektrickým pohonem. "</t>
  </si>
  <si>
    <t xml:space="preserve">" Součástí prokabelování, napojení na elektro " </t>
  </si>
  <si>
    <t xml:space="preserve">" automaticky systém pro ovládání pomocí dešťových čidel. " </t>
  </si>
  <si>
    <t>766999601 SPC 766</t>
  </si>
  <si>
    <t>D+M Hliníkový fasádní systém - Specifikace ve výpisu oken - FSP1</t>
  </si>
  <si>
    <t>" 1. PP - 4. NP " 68,20</t>
  </si>
  <si>
    <t>" Fasádní systém včetně těsnění, povrchové úpravy a příslušenství dle PD. "</t>
  </si>
  <si>
    <t>766999601 SPC 766.1</t>
  </si>
  <si>
    <t>D+M Horizontální interiérové žaluzie, mechanicky ovládané - Specifikace dle PD</t>
  </si>
  <si>
    <t>" Žaluzie v 1.PP - KL-O005 " 1,25*1,55*2</t>
  </si>
  <si>
    <t>" Žaluzie v 1.PP - KL-O006 " 1,65*2,0*7</t>
  </si>
  <si>
    <t>" Žaluzie v 1.NP - KL-O103 " 1,25*1,35*2</t>
  </si>
  <si>
    <t>" Žaluzie v 1.NP - KL-O109 " 1,8*1,8*3</t>
  </si>
  <si>
    <t>" Žaluzie v 1.NP - KL-O115 " 1,25*1,55*2</t>
  </si>
  <si>
    <t>" Žaluzie v 1.NP - KL-O116 " 1,8*2,6*8</t>
  </si>
  <si>
    <t>" Žaluzie v 1.NP - KL-O118 " 1,5*1,5*4</t>
  </si>
  <si>
    <t>" Žaluzie v 1.NP - KL-O119 " 1,25*1,7*1</t>
  </si>
  <si>
    <t>" Žaluzie v 1.NP - KL-O120 " 1,8*1,95*2</t>
  </si>
  <si>
    <t>" Žaluzie ve vloženém patře - KL-O121 " 1,5*1,5*4</t>
  </si>
  <si>
    <t>" Žaluzie v 2.NP - KL-O210 " 1,25*1,55*2</t>
  </si>
  <si>
    <t>" Žaluzie v 3.NP - KL-O210 " 1,8*2,6*3</t>
  </si>
  <si>
    <t>" Žaluzie v 3.NP - KL-O308 " 1,8*2,6*3</t>
  </si>
  <si>
    <t>" Žaluzie ve stávajících oknech 1.NP " 1,8*2,6*10</t>
  </si>
  <si>
    <t>" Žaluzie ve stávajících oknech 3.NP " 1,8*2,6*2</t>
  </si>
  <si>
    <t xml:space="preserve">" POZN.: Plocha vztažena na výměru okenních výplní. " </t>
  </si>
  <si>
    <t>766999602 SPC 766</t>
  </si>
  <si>
    <t>D+M Horizontální interiérové žaluzie, elektricky ovládané - Specifikace dle PD</t>
  </si>
  <si>
    <t xml:space="preserve">" Včetně podpůrné a rozšiřující konstrukce, vodících kolejnic, elektrického pohonu, pokabelování " </t>
  </si>
  <si>
    <t xml:space="preserve">" napojení na elektro, ovládacích prvků a příslušenství. " </t>
  </si>
  <si>
    <t xml:space="preserve">" V ceně žaluziový box včetně systémové izolace, systémové desky pro aplikaci omítky " </t>
  </si>
  <si>
    <t xml:space="preserve">" oplechování z poplastovaného plechu, vynášecí profil pro žaluziový box. " </t>
  </si>
  <si>
    <t>" Žaluzie v 2.NP - KL-O206 " 1,65*2,6*4</t>
  </si>
  <si>
    <t>" Žaluzie v 2.NP - KL-O209 " 1,8*2,6*5</t>
  </si>
  <si>
    <t>" Žaluzie v 3.NP - KL-O308 " 1,8*2,6*8</t>
  </si>
  <si>
    <t>" Žaluzie ve stávajících oknech 2.NP " 1,8*2,6*12</t>
  </si>
  <si>
    <t>766999603 SPC 766</t>
  </si>
  <si>
    <t>D+M Interiérové rolety, elektricky ovládané - Specifikace dle PD</t>
  </si>
  <si>
    <t xml:space="preserve">" Včetně podpůrné a rozšiřující konstrukce, vodících kolejnic, elektrického pohonu " </t>
  </si>
  <si>
    <t xml:space="preserve">" pokabelování, napojení na elektro, ovládacích prvků a příslušenství. " </t>
  </si>
  <si>
    <t xml:space="preserve">" V ceně roletový box včetně systémové izolace, systémové desky pro aplikaci omítky " </t>
  </si>
  <si>
    <t xml:space="preserve">" oplechování z poplastovaného plechu, vynášecí profil pro roletový box. " </t>
  </si>
  <si>
    <t>" Rolety v 1.NP - KL-O105 " 1,8*2,6*3</t>
  </si>
  <si>
    <t>" Rolety v 1.NP - KL-O106 " 1,65*2,6*4</t>
  </si>
  <si>
    <t>" Rolety v 2.NP - KL-O209 " 1,8*2,6*5</t>
  </si>
  <si>
    <t>" Rolety v 3.NP - KL-O302 " 1,25*2,6*3</t>
  </si>
  <si>
    <t>" Rolety v 3.NP - KL-O305 " 1,65*2,6*6</t>
  </si>
  <si>
    <t>" Rolety ve stávajících oknech 3.NP " 1,8*2,6*9</t>
  </si>
  <si>
    <t>766999604 SPC 766</t>
  </si>
  <si>
    <t>D+M Interiérové zatemňovací rolety, elektricky ovládané - Specifikace dle PD</t>
  </si>
  <si>
    <t>" Rolety v 3.NP - KL-O304 " 1,8*2,6*3</t>
  </si>
  <si>
    <t>" Rolety v 3.NP - KL-O308 " 1,8*2,6*3</t>
  </si>
  <si>
    <t>766999605 SPC 766</t>
  </si>
  <si>
    <t>D+M Interiérové rolety látkové, mechanicky ovládané - Specifikace dle PD</t>
  </si>
  <si>
    <t>" Rolety v 2.NP - KL-O202 " 1,8*2,6*3</t>
  </si>
  <si>
    <t>" Rolety v 2.NP - KL-O205 " 1,8*2,6*3</t>
  </si>
  <si>
    <t>" Rolety v 2.NP - KL-O206 " 1,65*2,6*2</t>
  </si>
  <si>
    <t>" Rolety ve stávajících oknech 2.NP " 1,8*2,6*1</t>
  </si>
  <si>
    <t>766999606 SPC 766</t>
  </si>
  <si>
    <t>D+M Exteriérové žaluzie, elektricky ovládané - Specifikace dle PD</t>
  </si>
  <si>
    <t xml:space="preserve">" Součástí automaticky systém pro ovládání pomocí větrných čidel. " </t>
  </si>
  <si>
    <t>" Žaluzie v 2.NP - KL-O212 " 1,5*1,5*4</t>
  </si>
  <si>
    <t>" Žaluzie v 2.NP - KL-O213 " 1,25*1,9*2</t>
  </si>
  <si>
    <t>" Žaluzie v 2.NP - KL-O214 " 1,8*2,3*2</t>
  </si>
  <si>
    <t>" Žaluzie v 3.NP - KL-O311 " 1,5*2,1*4</t>
  </si>
  <si>
    <t>" Žaluzie v 3.NP - KL-O312 " 1,25*2,1*1</t>
  </si>
  <si>
    <t>" Žaluzie v 3.NP - KL-O313 " 1,8*2,1*2</t>
  </si>
  <si>
    <t>766999607 SPC 766</t>
  </si>
  <si>
    <t>D+M Exteriérové rolety, elektricky ovládané - Specifikace dle PD</t>
  </si>
  <si>
    <t>" Rolety v 4.NP - KL-OS01" 0,78*1,4*38</t>
  </si>
  <si>
    <t>" Rolety ve stávajících oknech 4.NP " 0,55*0,78*3+0,78*1,18*15</t>
  </si>
  <si>
    <t>" Stavební práce a dodávky spojené s provedením funkčního celku 766 " 50,00</t>
  </si>
  <si>
    <t>Objekt5 - SO D.1.1.c.04.Výp.truhl.výrobků</t>
  </si>
  <si>
    <t>D+M Kuchyňská linka - Specifikace ve výpisu truhlářských výrobků - T1.1</t>
  </si>
  <si>
    <t xml:space="preserve">" Včetně spotřebičů, nerezového dřezu, stojánkové baterie, osvětlení " </t>
  </si>
  <si>
    <t xml:space="preserve">" obkladové desky, těsnících lišt a veškerého příslušenství dle PD. " </t>
  </si>
  <si>
    <t>D+M Kuchyňská linka - Specifikace ve výpisu truhlářských výrobků - T1.2</t>
  </si>
  <si>
    <t>D+M Kuchyňská linka - Specifikace ve výpisu truhlářských výrobků - T1.4</t>
  </si>
  <si>
    <t>D+M Kuchyňská linka - Specifikace ve výpisu truhlářských výrobků - T1.5</t>
  </si>
  <si>
    <t>766999305 SPC 766</t>
  </si>
  <si>
    <t>D+M Kuchyňská linka - Specifikace ve výpisu truhlářských výrobků - T1.6</t>
  </si>
  <si>
    <t>766999306 SPC 766</t>
  </si>
  <si>
    <t>D+M Kuchyňská linka - Specifikace ve výpisu truhlářských výrobků - T1.10</t>
  </si>
  <si>
    <t>D+M Šatní skříně - Specifikace ve výpisu truhlářských výrobků - T3.1</t>
  </si>
  <si>
    <t>" 1. NP " 18,00</t>
  </si>
  <si>
    <t>D+M Šatní skříně - Specifikace ve výpisu truhlářských výrobků - T3.2</t>
  </si>
  <si>
    <t>766999403 SPC 766</t>
  </si>
  <si>
    <t>D+M Šatní skříně - Specifikace ve výpisu truhlářských výrobků - T3.3</t>
  </si>
  <si>
    <t>" 2. NP " 5,00</t>
  </si>
  <si>
    <t>766999404 SPC 766</t>
  </si>
  <si>
    <t>D+M Šatní skříně - zámek na čip/kartu - Specifikace ve výpisu truhlářských výrobků - T3.4</t>
  </si>
  <si>
    <t>" 1. NP " 50,00</t>
  </si>
  <si>
    <t>766999405 SPC 766</t>
  </si>
  <si>
    <t>D+M Šatní skříně - zámek na čip/kartu - Specifikace ve výpisu truhlářských výrobků - T3.5</t>
  </si>
  <si>
    <t>" 1. NP " 23,00</t>
  </si>
  <si>
    <t>766999406 SPC 766</t>
  </si>
  <si>
    <t>D+M Šatní skříně s lavičkou - 2 boxy - Specifikace ve výpisu truhlářských výrobků - T3.6</t>
  </si>
  <si>
    <t>" 1. PP " 8,00</t>
  </si>
  <si>
    <t>766999407 SPC 766</t>
  </si>
  <si>
    <t>D+M Šatní skříně s lavičkou - 3 boxy - Specifikace ve výpisu truhlářských výrobků - T3.7</t>
  </si>
  <si>
    <t>766999408 SPC 766</t>
  </si>
  <si>
    <t>D+M Šatní lavička - Specifikace ve výpisu truhlářských výrobků - T4.1</t>
  </si>
  <si>
    <t>D+M Sedadla do posluchárny - Specifikace ve výpisu truhlářských výrobků - T5.1</t>
  </si>
  <si>
    <t>" 1. NP " 80,00</t>
  </si>
  <si>
    <t>" 2. NP "50,00</t>
  </si>
  <si>
    <t>" 3. NP " 48,00</t>
  </si>
  <si>
    <t>" Sedadla včetně stolků, čalounění, opěradly, kotvících a spojovacích prvků. "</t>
  </si>
  <si>
    <t>766999502 SPC 766</t>
  </si>
  <si>
    <t>D+M Sestava policových dílců A - Specifikace ve výpisu truhlářských výrobků - T6.1</t>
  </si>
  <si>
    <t>766999503 SPC 766</t>
  </si>
  <si>
    <t>D+M Schodiště - Specifikace ve výpisu truhlářských výrobků - T6.1</t>
  </si>
  <si>
    <t>" Schodiště včetně zábradlí, madla, povrchové úpravy, kotvících a spojovacích prvků. "</t>
  </si>
  <si>
    <t>766999504 SPC 766</t>
  </si>
  <si>
    <t>D+M Sestava policových dílců B - Specifikace ve výpisu truhlářských výrobků - T6.1</t>
  </si>
  <si>
    <t>766999505 SPC 766</t>
  </si>
  <si>
    <t>D+M Dřevěné schodiště - m.č. KL 233 - Specifikace ve výpisu truhlářských výrobků - T8.1</t>
  </si>
  <si>
    <t>" Schodiště včetně zábradlí, povrchové úpravy, kotvících a spojovacích prvků. "</t>
  </si>
  <si>
    <t>766999506 SPC 766</t>
  </si>
  <si>
    <t>D+M Dřevěné schodiště - m.č. KL 233 - Specifikace ve výpisu truhlářských výrobků - T8.2</t>
  </si>
  <si>
    <t>766999507 SPC 766</t>
  </si>
  <si>
    <t>D+M Dřevěné schodiště - SCH 4 - Specifikace ve výpisu truhlářských výrobků - T8.3</t>
  </si>
  <si>
    <t>766999508 SPC 766</t>
  </si>
  <si>
    <t>D+M Revizní lávka - Specifikace ve výpisu truhlářských výrobků - T9.1</t>
  </si>
  <si>
    <t>" 2. NP " 50,00</t>
  </si>
  <si>
    <t>" 4. NP " 70,00</t>
  </si>
  <si>
    <t>" Včetně bočnic, pochozí plochy, vyrovnávací stupně. "</t>
  </si>
  <si>
    <t>" Řezivo včetně 2x impregnace proti hnilobě, škůdcům a plísním. Finální úprava bezbarvým lakem. "</t>
  </si>
  <si>
    <t>766999509 SPC 766</t>
  </si>
  <si>
    <t>D+M Revizní lávka - Specifikace ve výpisu truhlářských výrobků - T9.2</t>
  </si>
  <si>
    <t>766999510 SPC 766</t>
  </si>
  <si>
    <t>D+M Dvířka pro krytí niky pro ozvučnou sestavu - Specifikace ve výpisu truhlářských výrobků - T11</t>
  </si>
  <si>
    <t>" Stavební práce a dodávky spojené s provedením funkčního celku 766 "  20,00</t>
  </si>
  <si>
    <t>Objekt6 - SO D.1.1.c.05.Výp.zám.výrobků</t>
  </si>
  <si>
    <t>D+M Konstrukce stupňů učebny - Specifikace ve výpisu zámečnických výrobků - Z1.1</t>
  </si>
  <si>
    <t>" Cena včetně nosné konstrukce, dřevotřískových desek, zavětrování "</t>
  </si>
  <si>
    <t>" kotevních dřevěných hranolů, kotvících a spojovacích prvků, montážního materiálu. "</t>
  </si>
  <si>
    <t>" Konstrukce uzpůsobena podlahovým konvektorům a ostatním instalacím, součástí krycí mřížky. "</t>
  </si>
  <si>
    <t>" Součástí poklop pro průlez 600x600mm. "</t>
  </si>
  <si>
    <t>D+M Konstrukce stupňů učebny - Specifikace ve výpisu zámečnických výrobků - Z1.2</t>
  </si>
  <si>
    <t>767999103 SPC 767</t>
  </si>
  <si>
    <t>D+M Konstrukce stupňů učebny - Specifikace ve výpisu zámečnických výrobků - Z1.3</t>
  </si>
  <si>
    <t>" Konstrukce uzpůsobena podlahovým konvektorům a ostatním instalacím. "</t>
  </si>
  <si>
    <t>767999104 SPC 767</t>
  </si>
  <si>
    <t>D+M Exteriérové zábradlí - Specifikace ve výpisu zámečnických výrobků - Z2.1</t>
  </si>
  <si>
    <t>767999105 SPC 767</t>
  </si>
  <si>
    <t>D+M Interiérové zábradlí - Specifikace ve výpisu zámečnických výrobků - Z2.2</t>
  </si>
  <si>
    <t>" 1. PP " 1,40</t>
  </si>
  <si>
    <t>767999106 SPC 767</t>
  </si>
  <si>
    <t>D+M Interiérové zábradlí - Specifikace ve výpisu zámečnických výrobků - Z2.3</t>
  </si>
  <si>
    <t>" 1. PP " 1,90</t>
  </si>
  <si>
    <t>767999107 SPC 767</t>
  </si>
  <si>
    <t>D+M Madlo interiérového zábradlí - Specifikace ve výpisu zámečnických výrobků - Z2.4</t>
  </si>
  <si>
    <t>" 1. PP " 12,40</t>
  </si>
  <si>
    <t>" 1. NP " 9,30</t>
  </si>
  <si>
    <t>" 2. NP " 9,30</t>
  </si>
  <si>
    <t>" 3. NP " 9,30</t>
  </si>
  <si>
    <t>" 4. NP " 6,20</t>
  </si>
  <si>
    <t>767999108 SPC 767</t>
  </si>
  <si>
    <t>D+M Exteriérové zábradlí - Specifikace ve výpisu zámečnických výrobků - Z2.5</t>
  </si>
  <si>
    <t>" 1. NP " 6,20</t>
  </si>
  <si>
    <t>767999109 SPC 767</t>
  </si>
  <si>
    <t>D+M Vnitřní schodišťové zábradlí - Specifikace ve výpisu zámečnických výrobků - Z2.6</t>
  </si>
  <si>
    <t>" 1. NP " 4,60</t>
  </si>
  <si>
    <t>" 2. NP " 4,60</t>
  </si>
  <si>
    <t>" 3. NP " 4,60</t>
  </si>
  <si>
    <t>" 4. NP " 3,20</t>
  </si>
  <si>
    <t>767999110 SPC 767</t>
  </si>
  <si>
    <t>D+M Interiérové zábradlí - Specifikace ve výpisu zámečnických výrobků - Z2.7</t>
  </si>
  <si>
    <t>" 1. NP " 3,05</t>
  </si>
  <si>
    <t>767999111 SPC 767</t>
  </si>
  <si>
    <t>D+M Exteriérové zábradlí - Specifikace ve výpisu zámečnických výrobků - Z2.8</t>
  </si>
  <si>
    <t>" 1. PP " 9,00</t>
  </si>
  <si>
    <t>767999112 SPC 767</t>
  </si>
  <si>
    <t>D+M Exteriérové zábradlí v místě rampy - Specifikace ve výpisu zámečnických výrobků - Z2.9</t>
  </si>
  <si>
    <t>" 1. NP " 19,50</t>
  </si>
  <si>
    <t>767999113 SPC 767</t>
  </si>
  <si>
    <t>D+M Zastřešení schodiště - Specifikace ve výpisu zámečnických výrobků - Z3.1</t>
  </si>
  <si>
    <t>767999114 SPC 767</t>
  </si>
  <si>
    <t>D+M Zastřešení schodiště - Specifikace ve výpisu zámečnických výrobků - Z3.2</t>
  </si>
  <si>
    <t>767999115 SPC 767</t>
  </si>
  <si>
    <t>D+M Stupadla na střechu - Specifikace ve výpisu zámečnických výrobků - Z4.1</t>
  </si>
  <si>
    <t>767999116 SPC 767</t>
  </si>
  <si>
    <t>D+M Hliníkový žebřík - Specifikace ve výpisu zámečnických výrobků - Z4.2</t>
  </si>
  <si>
    <t>767999117 SPC 767</t>
  </si>
  <si>
    <t>D+M Průjezd - nosný rám pro vrata - Specifikace ve výpisu zámečnických výrobků - Z5.1</t>
  </si>
  <si>
    <t>767999118 SPC 767</t>
  </si>
  <si>
    <t>D+M Průjezd - výškové omezení průjezdu - Specifikace ve výpisu zámečnických výrobků - Z5.2</t>
  </si>
  <si>
    <t>767999119 SPC 767</t>
  </si>
  <si>
    <t>D+M Zádržný systém - Specifikace ve výpisu zámečnických výrobků - Z7.1</t>
  </si>
  <si>
    <t>767999120 SPC 767</t>
  </si>
  <si>
    <t>D+M Zádržný systém - Specifikace ve výpisu zámečnických výrobků - Z7.2</t>
  </si>
  <si>
    <t>767999121 SPC 767</t>
  </si>
  <si>
    <t>D+M Zádržný systém - Specifikace ve výpisu zámečnických výrobků - Z7.3</t>
  </si>
  <si>
    <t>767999122 SPC 767</t>
  </si>
  <si>
    <t>D+M Zádržný systém - Specifikace ve výpisu zámečnických výrobků - Z7.7</t>
  </si>
  <si>
    <t>767999123 SPC 767</t>
  </si>
  <si>
    <t>D+M Vnitřní ocelové schodiště - Specifikace ve výpisu zámečnických výrobků - Z9.1</t>
  </si>
  <si>
    <t>767999124 SPC 767</t>
  </si>
  <si>
    <t>D+M Vnitřní ocelové schodiště - Specifikace ve výpisu zámečnických výrobků - Z9.2</t>
  </si>
  <si>
    <t>767999125 SPC 767</t>
  </si>
  <si>
    <t>D+M Nosný rám pro mobilní posuvnou stěnu - Specifikace ve výpisu zámečnických výrobků - Z10</t>
  </si>
  <si>
    <t>767999126 SPC 767</t>
  </si>
  <si>
    <t>D+M Nosná konstrukce pro předstěnu v tělocvičně - Specifikace ve výpisu zámečnických výrobků - Z11</t>
  </si>
  <si>
    <t>" Stavební práce a dodávky spojené s provedením funkčního celku 767 " 30,00</t>
  </si>
  <si>
    <t>Objekt7 - SO D.1.1.c.06.Výp.klem.výrobků</t>
  </si>
  <si>
    <t>764011442 764</t>
  </si>
  <si>
    <t>Podkladní plech z PZ plechu pro hřebeny, nároží, úžlabí nebo okapové hrany tl. 1,0 mm rš 200 mm</t>
  </si>
  <si>
    <t>" Střecha" 5,0*1,1</t>
  </si>
  <si>
    <t>"  Specifikace ve výpisu klempířských výrobků - K2.2 "</t>
  </si>
  <si>
    <t>764242404 764</t>
  </si>
  <si>
    <t>Oplechování štítu závětrnou lištou z TiZn předzvětralého plechu rš 330 mm</t>
  </si>
  <si>
    <t>" Střecha" (0,5+2,0+3,0+4,0+5,0)*1,1</t>
  </si>
  <si>
    <t>"  Specifikace ve výpisu klempířských výrobků - K4 "</t>
  </si>
  <si>
    <t>764242433 764</t>
  </si>
  <si>
    <t>Oplechování rovné okapové hrany z TiZn předzvětralého plechu rš 250 mm</t>
  </si>
  <si>
    <t>" Střecha" (5,0+11,5+12,5+15,0)*1,1</t>
  </si>
  <si>
    <t>"  Specifikace ve výpisu klempířských výrobků - K6 "</t>
  </si>
  <si>
    <t>764242434 764</t>
  </si>
  <si>
    <t>Oplechování rovné okapové hrany z TiZn předzvětralého plechu rš 330 mm</t>
  </si>
  <si>
    <t>" Střecha" (5,0+12,0+12,5+15,0)*1,1</t>
  </si>
  <si>
    <t>"  Specifikace ve výpisu klempířských výrobků - K2.1 "</t>
  </si>
  <si>
    <t>764242437 764</t>
  </si>
  <si>
    <t>Oplechování rovné okapové hrany z TiZn předzvětralého plechu rš 670 mm</t>
  </si>
  <si>
    <t>764246405 RTO 764</t>
  </si>
  <si>
    <t>Oplechování parapetů rovných mechanicky kotvené z TiZn předzvětralého plechu rš 390 mm včetně ochrany proti ptákům</t>
  </si>
  <si>
    <t>7642484051 RTO 764</t>
  </si>
  <si>
    <t>Oplechování pásové římsy rovné mechanicky kotvené z TiZn předzvětralého plechu rš 390 mm včetně ochrany proti ptákům</t>
  </si>
  <si>
    <t>" 1.NP " (20,0)*1,1</t>
  </si>
  <si>
    <t>" V ceně ochrana proti ptákům - nerezový systém. "</t>
  </si>
  <si>
    <t>"  Specifikace ve výpisu klempířských výrobků - K7.1 "</t>
  </si>
  <si>
    <t>7642484052 RTO 764</t>
  </si>
  <si>
    <t>Oplechování parapetní římsy rovné mechanicky kotvené z TiZn předzvětralého plechu rš 390 mm včetně ochrany proti ptákům</t>
  </si>
  <si>
    <t>" 1.NP " (25,0)*1,1</t>
  </si>
  <si>
    <t>" 2.NP " (45,0)*1,1</t>
  </si>
  <si>
    <t>" 3.NP " (48,0)*1,1</t>
  </si>
  <si>
    <t>"  Specifikace ve výpisu klempířských výrobků - K7.20 "</t>
  </si>
  <si>
    <t>764248406 RTO 764</t>
  </si>
  <si>
    <t>Oplechování nadokenní římsy rovné mechanicky kotvené z TiZn předzvětralého plechu rš 490 mm včetně ochrany proti ptákům</t>
  </si>
  <si>
    <t>" 2.NP " (23,5)*1,1</t>
  </si>
  <si>
    <t>" 3.NP " (2,5)*1,1</t>
  </si>
  <si>
    <t>"  Specifikace ve výpisu klempířských výrobků - K7.19 "</t>
  </si>
  <si>
    <t>764248407 RTO 764</t>
  </si>
  <si>
    <t>Oplechování pásové parapetní římsy rovné mechanicky kotvené z TiZn předzvětralého plechu rš 590 mm včetně ochrany proti ptákům</t>
  </si>
  <si>
    <t>" 3.NP " (13,0)*1,1</t>
  </si>
  <si>
    <t>"  Specifikace ve výpisu klempířských výrobků - K7.4 "</t>
  </si>
  <si>
    <t>7642484071 RTO 764</t>
  </si>
  <si>
    <t>Oplechování parapetní římsy rovné mechanicky kotvené z TiZn předzvětralého plechu rš 590 mm včetně ochrany proti ptákům</t>
  </si>
  <si>
    <t>" 2.NP " (65,0)*1,1</t>
  </si>
  <si>
    <t>" 3.NP " (68,0)*1,1</t>
  </si>
  <si>
    <t>"  Specifikace ve výpisu klempířských výrobků - K7.21 "</t>
  </si>
  <si>
    <t>7642484072 RTO 764</t>
  </si>
  <si>
    <t>Oplechování pásové římsy rovné mechanicky kotvené z TiZn předzvětralého plechu rš 640 mm včetně ochrany proti ptákům</t>
  </si>
  <si>
    <t>" 1.NP " (180,0)*1,1</t>
  </si>
  <si>
    <t>"  Specifikace ve výpisu klempířských výrobků - K7.2 "</t>
  </si>
  <si>
    <t>764248411 RTO 764</t>
  </si>
  <si>
    <t>Oplechování korunní římsy rovné mechanicky kotvené z TiZn předzvětralého plechu rš 685 mm včetně ochrany proti ptákům</t>
  </si>
  <si>
    <t>" 3.NP " (17,0)*1,1</t>
  </si>
  <si>
    <t>"  Specifikace ve výpisu klempířských výrobků - K7.8 "</t>
  </si>
  <si>
    <t>7642484111 RTO 764</t>
  </si>
  <si>
    <t>Oplechování nadedveřní římsy rovné mechanicky kotvené z TiZn předzvětralého plechu rš 890 mm včetně ochrany proti ptákům</t>
  </si>
  <si>
    <t>" 1.NP " (4,0)*1,1</t>
  </si>
  <si>
    <t>"  Specifikace ve výpisu klempířských výrobků - K7.18 "</t>
  </si>
  <si>
    <t>7642484112 RTO 764</t>
  </si>
  <si>
    <t>Oplechování pásové římsy rovné mechanicky kotvené z TiZn předzvětralého plechu rš 940 mm včetně ochrany proti ptákům</t>
  </si>
  <si>
    <t>" 1.NP " (42,0)*1,1</t>
  </si>
  <si>
    <t>"  Specifikace ve výpisu klempířských výrobků - K7.3 "</t>
  </si>
  <si>
    <t>764244406 RTO 764</t>
  </si>
  <si>
    <t>Oplechování horních ploch a nadezdívek bez rohů z TiZn předzvětral plechu kotvené rš 450 mm včetně příponek a ochrany proti ptákům</t>
  </si>
  <si>
    <t>" Střecha" (6,0+6,5+13,0)*1,1</t>
  </si>
  <si>
    <t>" V ceně příponky, ochrana proti ptákům - hrotový systém. "</t>
  </si>
  <si>
    <t>"  Specifikace ve výpisu klempířských výrobků - K3.2 "</t>
  </si>
  <si>
    <t>764244408 RTO 764</t>
  </si>
  <si>
    <t>Oplechování horních ploch a nadezdívek bez rohů z TiZn předzvětral plechu kotvené rš 700 mm včetně příponek a ochrany proti ptákům</t>
  </si>
  <si>
    <t>" Střecha" 18,5*1,1</t>
  </si>
  <si>
    <t>"  Specifikace ve výpisu klempířských výrobků - K3.3 "</t>
  </si>
  <si>
    <t>764244409 RTO 764</t>
  </si>
  <si>
    <t>Oplechování horních ploch a nadezdívek bez rohů z TiZn předzvětral plechu kotvené rš 800 mm včetně příponek a ochrany proti ptákům</t>
  </si>
  <si>
    <t>" Střecha" 19,0*1,1</t>
  </si>
  <si>
    <t>"  Specifikace ve výpisu klempířských výrobků - K3.6 "</t>
  </si>
  <si>
    <t>764244411 RTO 764</t>
  </si>
  <si>
    <t>Oplechování horních ploch a nadezdívek bez rohů z TiZn předzvětral plechu kotvené rš do 1100 mm včetně příponek a ochrany proti ptákům</t>
  </si>
  <si>
    <t>" 2. NP " (16,5)*1,1</t>
  </si>
  <si>
    <t>"  Specifikace ve výpisu klempířských výrobků - K3.5 "</t>
  </si>
  <si>
    <t>764311603 RTO 764</t>
  </si>
  <si>
    <t>Lemování rovných zdí z Pz s povrchovou úpravou rš 140 mm - přítlačná lišta</t>
  </si>
  <si>
    <t>" 2. NP" (26,0)*1,1</t>
  </si>
  <si>
    <t>" Střecha" (12,0+19,0+31,0)*1,1</t>
  </si>
  <si>
    <t>"  Specifikace ve výpisu klempířských výrobků - K5 "</t>
  </si>
  <si>
    <t>764541405 764</t>
  </si>
  <si>
    <t>Žlab podokapní půlkruhový z TiZn předzvětralého plechu rš 330 mm</t>
  </si>
  <si>
    <t>" Žlab včetně háků a čel. "</t>
  </si>
  <si>
    <t>764543407 764</t>
  </si>
  <si>
    <t>Žlaby nástřešní oblého tvaru včetně háků, čel a hrdel z TiZn předzvětralého plechu rš 670 mm</t>
  </si>
  <si>
    <t>764548423 764</t>
  </si>
  <si>
    <t>Svody kruhové včetně objímek, kolen, odskoků z TiZn předzvětralého plechu průměru 100 mm</t>
  </si>
  <si>
    <t>" Střecha" (8,0+16,5)*1,1</t>
  </si>
  <si>
    <t>"  Specifikace ve výpisu klempířských výrobků - K1.4 "</t>
  </si>
  <si>
    <t>764548424 764</t>
  </si>
  <si>
    <t>Svody kruhové včetně objímek, kolen, odskoků z TiZn předzvětralého plechu průměru 120 mm</t>
  </si>
  <si>
    <t>" Střecha" (4,5*2+5,0+5,5*2+16,5+17,0+17,5)*1,1</t>
  </si>
  <si>
    <t>"  Specifikace ve výpisu klempířských výrobků - K1.1 "</t>
  </si>
  <si>
    <t>" Střecha" (2,0+3,5*2+4,5+9,0+16,0+16,5+17,0*4+18,5*3)*1,1</t>
  </si>
  <si>
    <t>"  Specifikace ve výpisu klempířských výrobků - K1.2 "</t>
  </si>
  <si>
    <t>764541447 764</t>
  </si>
  <si>
    <t>Kotlík oválný (trychtýřový) pro podokapní žlaby z TiZn předzvětralého plechu 330/120 mm</t>
  </si>
  <si>
    <t>76499901 SPC 764</t>
  </si>
  <si>
    <t>D+M Oblý lapač listí - bezkadmiové PVC - Specifikace ve výpisu klempířských výrobků - K2.1</t>
  </si>
  <si>
    <t>76499902 SPC 764</t>
  </si>
  <si>
    <t>D+M Oblý lapač listí - bezkadmiové PVC - Specifikace ve výpisu klempířských výrobků - K2.2</t>
  </si>
  <si>
    <t>76499903 SPC 764</t>
  </si>
  <si>
    <t>D+M Lemování kačírku (zelené střechy) - Specifikace ve výpisu klempířských výrobků - K9</t>
  </si>
  <si>
    <t>" Střecha" (5,0+13,0*2+16,0)*1,1</t>
  </si>
  <si>
    <t>Objekt8 - SO D.1.1.c.07.Výp.ostat.výrobků</t>
  </si>
  <si>
    <t>790 7909991101 SPC</t>
  </si>
  <si>
    <t>D+M Sanitární příčka - Specifikace ve výpisu ostatních výrobků - SP3</t>
  </si>
  <si>
    <t>" Cena včetně 6 kusů dveří, dveřních háčků, kování a příslušenství dle PD."</t>
  </si>
  <si>
    <t>790 7909991102 SPC</t>
  </si>
  <si>
    <t>D+M Sanitární příčka - Specifikace ve výpisu ostatních výrobků - SP4</t>
  </si>
  <si>
    <t>" Cena včetně 2 kusů dveří, dveřních háčků, kování a příslušenství dle PD."</t>
  </si>
  <si>
    <t>790 7909991103 SPC</t>
  </si>
  <si>
    <t>D+M Sanitární příčka - Specifikace ve výpisu ostatních výrobků - SP5</t>
  </si>
  <si>
    <t>" Cena včetně 1 kusu dveří, dveřních háčků, kování a příslušenství dle PD."</t>
  </si>
  <si>
    <t>790 7909991104 SPC</t>
  </si>
  <si>
    <t>D+M Sanitární příčka - Specifikace ve výpisu ostatních výrobků - SP6</t>
  </si>
  <si>
    <t>" Cena včetně příslušenství dle PD."</t>
  </si>
  <si>
    <t>790 7909991105 SPC</t>
  </si>
  <si>
    <t>D+M Sanitární příčka - Specifikace ve výpisu ostatních výrobků - SP7</t>
  </si>
  <si>
    <t>" Cena včetně 3 kusů dveří, dveřních háčků, kování a příslušenství dle PD."</t>
  </si>
  <si>
    <t>790 7909991106 SPC</t>
  </si>
  <si>
    <t>D+M Čistící zóna - venkovní - Specifikace ve výpisu ostatních výrobků - ČZ1</t>
  </si>
  <si>
    <t>" 1. PP " 1,05</t>
  </si>
  <si>
    <t>" 1. NP " 1,15+1,53</t>
  </si>
  <si>
    <t>" V ceně nerezový rám. "</t>
  </si>
  <si>
    <t>790 7909991107 SPC</t>
  </si>
  <si>
    <t>D+M Čistící zóna - vnitřní - Specifikace ve výpisu ostatních výrobků - ČZ2</t>
  </si>
  <si>
    <t>"1.NP "  10,33+4,45+7,20</t>
  </si>
  <si>
    <t xml:space="preserve"> " V ceně hliníkový rámeček. " </t>
  </si>
  <si>
    <t>790 7909991108 SPC</t>
  </si>
  <si>
    <t>D+M Klíčový trezor požární ochrany - Specifikace ve výpisu ostatních výrobků - KT</t>
  </si>
  <si>
    <t>790 7909991109 SPC</t>
  </si>
  <si>
    <t>D+M Hydrantový systém vestavěný s trvale stálou hadicí D19 - Specifikace ve výpisu ostatních výrobků - HS1</t>
  </si>
  <si>
    <t>" V ceně armatury, tvarovky, napojení na požární vodovod, revize"</t>
  </si>
  <si>
    <t>790 7909991110 SPC</t>
  </si>
  <si>
    <t>D+M Hydrantový systém nástěnný s trvale stálou hadicí D19 - Specifikace ve výpisu ostatních výrobků - HS2</t>
  </si>
  <si>
    <t>790 7909991111 SPC</t>
  </si>
  <si>
    <t>D+M Přenosný hasící přístroj práškový 21A - Specifikace ve výpisu ostatních výrobků - HP1</t>
  </si>
  <si>
    <t>" 1. PP " 5,00</t>
  </si>
  <si>
    <t>" 1. NP " 7,00</t>
  </si>
  <si>
    <t>" 2. NP " 7,00</t>
  </si>
  <si>
    <t>" 4 .NP " 6,00</t>
  </si>
  <si>
    <t>790 7909991112 SPC</t>
  </si>
  <si>
    <t>D+M Přenosný hasící přístroj práškový 183B - Specifikace ve výpisu ostatních výrobků - HP2</t>
  </si>
  <si>
    <t>790 7909991113 SPC</t>
  </si>
  <si>
    <t>D+M Tabulka požární evakuační plán - Specifikace ve výpisu ostatních výrobků - TP1</t>
  </si>
  <si>
    <t>" 4. NP " 4,00</t>
  </si>
  <si>
    <t>790 7909991114 SPC</t>
  </si>
  <si>
    <t>D+M Tabulka požární poplachové směrnice - Specifikace ve výpisu ostatních výrobků - TP2</t>
  </si>
  <si>
    <t>" 1.NP "1,00</t>
  </si>
  <si>
    <t>790 7909991115 SPC</t>
  </si>
  <si>
    <t>D+M Tabulka "Tento výtah neslouží k evakuaci osob" - Specifikace ve výpisu ostatních výrobků - TP3</t>
  </si>
  <si>
    <t>790 7909991116 SPC</t>
  </si>
  <si>
    <t>D+M Větrací mřížka - výtah V1 - Specifikace ve výpisu ostatních výrobků - VM1</t>
  </si>
  <si>
    <t>790 7909991117 SPC</t>
  </si>
  <si>
    <t>D+M Stříška nad vchodem - Specifikace ve výpisu ostatních výrobků - SS</t>
  </si>
  <si>
    <t>790 7909991201 SPC</t>
  </si>
  <si>
    <t>D+M Dilatační lišta podlaha/podlaha - Specifikace ve výpisu ostatních výrobků - DL1</t>
  </si>
  <si>
    <t>" 2. NP " 4,50</t>
  </si>
  <si>
    <t>" 3. NP " 5,00</t>
  </si>
  <si>
    <t>790 7909991202 SPC</t>
  </si>
  <si>
    <t>D+M Dilatační lišta zeď/zeď, strop/strop - rovná - Specifikace ve výpisu ostatních výrobků - DL2</t>
  </si>
  <si>
    <t>790 7909991203 SPC</t>
  </si>
  <si>
    <t>D+M Dilatační lišta zeď/zeď - rohová, strop/zeď - rohová - Specifikace ve výpisu ostatních výrobků - DL3</t>
  </si>
  <si>
    <t>" 4. NP " 12,00</t>
  </si>
  <si>
    <t>790 7909991204 SPC</t>
  </si>
  <si>
    <t>D+M Pojezdové kolejnice regálového systému - Specifikace ve výpisu ostatních výrobků - KRS</t>
  </si>
  <si>
    <t>" 1. PP " 118,00</t>
  </si>
  <si>
    <t>790 7909991205 SPC</t>
  </si>
  <si>
    <t>D+M Světlovod D 350mm - Specifikace ve výpisu ostatních výrobků - SV1</t>
  </si>
  <si>
    <t>" 4. NP " 7,00</t>
  </si>
  <si>
    <t>790 7909991206 SPC</t>
  </si>
  <si>
    <t>D+M Světlovod D 350mm - Specifikace ve výpisu ostatních výrobků - SV2</t>
  </si>
  <si>
    <t>790 7909991207 SPC</t>
  </si>
  <si>
    <t>D+M Výlez na střechu pro otvor 700x1200mm, PO odolnost - Specifikace ve výpisu ostatních výrobků - VS</t>
  </si>
  <si>
    <t>790 7909991208 SPC</t>
  </si>
  <si>
    <t>D+M Schodový profil - ukončovací - Specifikace ve výpisu ostatních výrobků - SL1</t>
  </si>
  <si>
    <t>" 1. NP " 53,00</t>
  </si>
  <si>
    <t>" 2. NP " 40,00</t>
  </si>
  <si>
    <t>" 3. NP " 84,00</t>
  </si>
  <si>
    <t>790 7909991209 SPC</t>
  </si>
  <si>
    <t>D+M Schodový profil - vnitřní roh - Specifikace ve výpisu ostatních výrobků - SL2</t>
  </si>
  <si>
    <t>790 7909991210 SPC</t>
  </si>
  <si>
    <t>D+M Držák na vlajku - Specifikace ve výpisu ostatních výrobků - DV (původně SL2)</t>
  </si>
  <si>
    <t>790 7909991211 SPC</t>
  </si>
  <si>
    <t>D+M Příprava pro uchycená baneru - Specifikace ve výpisu ostatních výrobků - BAN</t>
  </si>
  <si>
    <t>790 7909991212 SPC</t>
  </si>
  <si>
    <t>D+M Logo univerzity - Specifikace ve výpisu ostatních výrobků - LOGO</t>
  </si>
  <si>
    <t>790 7909991213 SPC</t>
  </si>
  <si>
    <t>D+M Hák pro zavěšení trampolíny - Specifikace ve výpisu ostatních výrobků - TV1</t>
  </si>
  <si>
    <t>790 7909991214 SPC</t>
  </si>
  <si>
    <t>D+M Síťová ochrana oken - Specifikace ve výpisu ostatních výrobků - TV2</t>
  </si>
  <si>
    <t>790 7909991215 SPC</t>
  </si>
  <si>
    <t>D+M Ochranná síť stropu - Specifikace ve výpisu ostatních výrobků - TV3</t>
  </si>
  <si>
    <t>790 7909991216 SPC</t>
  </si>
  <si>
    <t>D+M RIBSTOLY - Specifikace ve výpisu ostatních výrobků - TV4</t>
  </si>
  <si>
    <t>" 1. NP " 10,00</t>
  </si>
  <si>
    <t>790 7909991217 SPC</t>
  </si>
  <si>
    <t>D+M Kruhy - Specifikace ve výpisu ostatních výrobků - TV5</t>
  </si>
  <si>
    <t>790 7909991218 SPC</t>
  </si>
  <si>
    <t>D+M Háky na žerdě - Specifikace ve výpisu ostatních výrobků - TV6</t>
  </si>
  <si>
    <t>790 7909991219 SPC</t>
  </si>
  <si>
    <t>D+M Šplhy - tyče - Specifikace ve výpisu ostatních výrobků - TV7</t>
  </si>
  <si>
    <t>790 7909991220 SPC</t>
  </si>
  <si>
    <t>D+M Šplhy - lana - Specifikace ve výpisu ostatních výrobků - TV8</t>
  </si>
  <si>
    <t>790 7909991221 SPC</t>
  </si>
  <si>
    <t>D+M Hrazda - Specifikace ve výpisu ostatních výrobků - TV9</t>
  </si>
  <si>
    <t>790 7909991222 SPC</t>
  </si>
  <si>
    <t>D+M Sestava na volejbal - Specifikace ve výpisu ostatních výrobků - TV10</t>
  </si>
  <si>
    <t>790 7909991223 SPC</t>
  </si>
  <si>
    <t>D+M Basketbalové koše sklápěcí na stranu - Specifikace ve výpisu ostatních výrobků - TV11</t>
  </si>
  <si>
    <t>790 7909991224 SPC</t>
  </si>
  <si>
    <t>D+M Dopadiště pod lezeckou stěnu - Specifikace ve výpisu ostatních výrobků - TV12</t>
  </si>
  <si>
    <t>" 1. NP " 32,00</t>
  </si>
  <si>
    <t>790 7909991225 SPC</t>
  </si>
  <si>
    <t>D+M Informační systém hlavní - Specifikace ve výpisu ostatních výrobků - IS1</t>
  </si>
  <si>
    <t>790 7909991226 SPC</t>
  </si>
  <si>
    <t>D+M Informační systém patrový - Specifikace ve výpisu ostatních výrobků - IS2</t>
  </si>
  <si>
    <t>790 7909991227 SPC</t>
  </si>
  <si>
    <t>D+M Informační systém - označení dveří A4 - Specifikace ve výpisu ostatních výrobků - IS3</t>
  </si>
  <si>
    <t>" 2. NP " 13,00</t>
  </si>
  <si>
    <t>" 3. NP " 15,00</t>
  </si>
  <si>
    <t>790 7909991228 SPC</t>
  </si>
  <si>
    <t>D+M Informační systém - označení dveří A5 - Specifikace ve výpisu ostatních výrobků - IS4</t>
  </si>
  <si>
    <t>790 7909991301 SPC</t>
  </si>
  <si>
    <t>D+M Pevné madlo - Specifikace ve výpisu ostatních výrobků - H1</t>
  </si>
  <si>
    <t>790 7909991302 SPC</t>
  </si>
  <si>
    <t>D+M Sklopné madlo - Specifikace ve výpisu ostatních výrobků - H2</t>
  </si>
  <si>
    <t>790 7909991303 SPC</t>
  </si>
  <si>
    <t>D+M Nástěnné svislé madlo u umyvadla - Specifikace ve výpisu ostatních výrobků - H3</t>
  </si>
  <si>
    <t>790 7909991304 SPC</t>
  </si>
  <si>
    <t>D+M Háček na oděvy - Specifikace ve výpisu ostatních výrobků - H4</t>
  </si>
  <si>
    <t>" 1. NP " 15,00</t>
  </si>
  <si>
    <t>" 2. NP " 20,00</t>
  </si>
  <si>
    <t>" 4. NP " 8,00</t>
  </si>
  <si>
    <t>790 7909991305 SPC</t>
  </si>
  <si>
    <t>D+M Zásobník toaletního papíru - Specifikace ve výpisu ostatních výrobků - H5</t>
  </si>
  <si>
    <t>" 2. NP " 12,00</t>
  </si>
  <si>
    <t>" 3. NP " 9,00</t>
  </si>
  <si>
    <t>790 7909991306 SPC</t>
  </si>
  <si>
    <t>D+M Zásobník papírových ručníků - Specifikace ve výpisu ostatních výrobků - H6</t>
  </si>
  <si>
    <t>" 1. NP " 13,00</t>
  </si>
  <si>
    <t>" 3. NP " 24,00</t>
  </si>
  <si>
    <t>" 4. NP " 10,00</t>
  </si>
  <si>
    <t>790 7909991307 SPC</t>
  </si>
  <si>
    <t>D+M Odpadkový koš s víkem - Specifikace ve výpisu ostatních výrobků - H7</t>
  </si>
  <si>
    <t>" 3. NP " 7,00</t>
  </si>
  <si>
    <t>" 4. NP " 6,00</t>
  </si>
  <si>
    <t>790 7909991308 SPC</t>
  </si>
  <si>
    <t>D+M Odpadkový koš bez víka - Specifikace ve výpisu ostatních výrobků - H8</t>
  </si>
  <si>
    <t>" 1. NP " 9,00</t>
  </si>
  <si>
    <t>790 7909991309 SPC</t>
  </si>
  <si>
    <t>D+M Zásobník hygienických sáčků - Specifikace ve výpisu ostatních výrobků - H9</t>
  </si>
  <si>
    <t>790 7909991310 SPC</t>
  </si>
  <si>
    <t>D+M Zásobník tekutého mýdla - Specifikace ve výpisu ostatních výrobků - H10</t>
  </si>
  <si>
    <t>" 1. NP " 11,00</t>
  </si>
  <si>
    <t>" 2. NP " 15,00</t>
  </si>
  <si>
    <t>790 7909991311 SPC</t>
  </si>
  <si>
    <t>D+M WC štětka - Specifikace ve výpisu ostatních výrobků - H11</t>
  </si>
  <si>
    <t>790 7909991312 SPC</t>
  </si>
  <si>
    <t>D+M Zrcadlo - Specifikace ve výpisu ostatních výrobků - H12</t>
  </si>
  <si>
    <t>790 7909991313 SPC</t>
  </si>
  <si>
    <t>D+M Dávkovač tekutého mýdla deskový - Specifikace ve výpisu ostatních výrobků - H13</t>
  </si>
  <si>
    <t>" 2. NP " 8,00</t>
  </si>
  <si>
    <t>" 3. NP " 8,00</t>
  </si>
  <si>
    <t>790 7909991314 SPC</t>
  </si>
  <si>
    <t>D+M Dělící stěna mezi pisoáry - Specifikace ve výpisu ostatních výrobků - H14</t>
  </si>
  <si>
    <t>790 7909991315 SPC</t>
  </si>
  <si>
    <t>D+M Zrcadlo - Specifikace ve výpisu ostatních výrobků - H15</t>
  </si>
  <si>
    <t>790 7909991316 SPC</t>
  </si>
  <si>
    <t>D+M Zrcadlo - Specifikace ve výpisu ostatních výrobků - H16</t>
  </si>
  <si>
    <t>790 7909991317 SPC</t>
  </si>
  <si>
    <t>D+M Zrcadlo - Specifikace ve výpisu ostatních výrobků - H17</t>
  </si>
  <si>
    <t>790 7909991318 SPC</t>
  </si>
  <si>
    <t>D+M Zrcadlo - Specifikace ve výpisu ostatních výrobků - H18</t>
  </si>
  <si>
    <t>790 7909991319 SPC</t>
  </si>
  <si>
    <t>D+M Zrcadlo - Specifikace ve výpisu ostatních výrobků - H19</t>
  </si>
  <si>
    <t>790 7909991320 SPC</t>
  </si>
  <si>
    <t>D+M Zrcadlo - Specifikace ve výpisu ostatních výrobků - H20</t>
  </si>
  <si>
    <t>790 7909991321 SPC</t>
  </si>
  <si>
    <t>D+M Policový set - úklidová komora - Specifikace ve výpisu ostatních výrobků - H21</t>
  </si>
  <si>
    <t xml:space="preserve">" 3. NP " 1,00 </t>
  </si>
  <si>
    <t>790 7909991322 SPC</t>
  </si>
  <si>
    <t>D+M Věšák úklidového nářadí - Specifikace ve výpisu ostatních výrobků - H22</t>
  </si>
  <si>
    <t>790 998790203 RTO</t>
  </si>
  <si>
    <t>HZS HZS2492</t>
  </si>
  <si>
    <t>,</t>
  </si>
  <si>
    <t>Objekt9 - SO D.1.4.1.ZTI</t>
  </si>
  <si>
    <t xml:space="preserve">    721 - Zdravotně technické instalace budov - Vnitřní kanalizace</t>
  </si>
  <si>
    <t xml:space="preserve">    722 - Zdravotně technické instalace budov - Vnitřní vodovod</t>
  </si>
  <si>
    <t xml:space="preserve">    725 - Zdravotně technické instalace - Zařizovací předměty</t>
  </si>
  <si>
    <t xml:space="preserve">" 70% v hornině tř. 1-3. " </t>
  </si>
  <si>
    <t>" Hloubení pro svodné potrubí. " (244,0+3,5+98,0+76,0+36,0)*0,8*2,1*0,70</t>
  </si>
  <si>
    <t>" Hloubení pro šachty na svodném potrubí. " 1,6*1,6*2,1*3*0,70</t>
  </si>
  <si>
    <t>151101102 001</t>
  </si>
  <si>
    <t xml:space="preserve">" 30% v hornině tř. 4-5. " </t>
  </si>
  <si>
    <t>" Hloubení pro svodné potrubí. " (244,0+3,5+98,0+76,0+36,0)*0,8*2,1*0,30</t>
  </si>
  <si>
    <t>" Hloubení pro šachty na svodném potrubí. " 1,6*1,6*2,1*3*0,30</t>
  </si>
  <si>
    <t>151101102 001.1</t>
  </si>
  <si>
    <t>Zřízení příložného pažení a rozepření stěn rýh hl do 4 m</t>
  </si>
  <si>
    <t>" Pažení rýh pro svodné kanalizační potrubí, 50% " (244,0+3,5+98,0+76,0+36,0)*2,1*2*0,50</t>
  </si>
  <si>
    <t>151101112 001</t>
  </si>
  <si>
    <t>Odstranění příložného pažení a rozepření stěn rýh hl do 4 m</t>
  </si>
  <si>
    <t>" Přesun zeminy z objektu ven - přebytečná zemina. " (549,31+235,42-650,42)*0,70</t>
  </si>
  <si>
    <t>" Přesun zeminy z objektu ven - přebytečná zemina. "  (549,31+235,42-650,42)*0,30</t>
  </si>
  <si>
    <t>" Přesun zeminy z objektu ven - vzdálenost max. 50,0m. " 94,02*4</t>
  </si>
  <si>
    <t>Příplatek k vodorovnému přemístění nošením ZKD 10 m nošení výkopku z horniny třídy těžitelnosti II, skupiny 4 a 5</t>
  </si>
  <si>
    <t>" Přesun zeminy z objektu ven - vzdálenost max. 50,0m. " 40,29*4</t>
  </si>
  <si>
    <t>162351103 171</t>
  </si>
  <si>
    <t>162351123 171</t>
  </si>
  <si>
    <t>Vodorovné přemístění do 500 m výkopku/sypaniny z hornin třídy těžitelnosti II, skupiny 4 a 5</t>
  </si>
  <si>
    <t>167111101 001</t>
  </si>
  <si>
    <t>Nakládání výkopku z hornin třídy těžitelnosti I, skupiny 1 až 3 do 100 m3 ručně</t>
  </si>
  <si>
    <t>167111102 001</t>
  </si>
  <si>
    <t>Nakládání výkopku z hornin třídy těžitelnosti II, skupiny 4 a 5 do 100 m3 ručně</t>
  </si>
  <si>
    <t>" Uložení zeminy z výkopů na meziskládku. " 134,31</t>
  </si>
  <si>
    <t>" Zásyp svodného potrubí zeminou z výkopů " (244,0+3,5+98,0+76,0+36,0)*0,8*(2,1-0,1-0,26)</t>
  </si>
  <si>
    <t>" Zpětný zásyp šachet zeminou z výkopů " (11,29+4,84)-0,77-0,594*3</t>
  </si>
  <si>
    <t>175111101 001</t>
  </si>
  <si>
    <t>Obsypání potrubí ručně sypaninou bez prohození, uloženou do 3 m</t>
  </si>
  <si>
    <t>" Obsyp svodného potrubí kanalizace štěrkem - výška obsypu 260 mm " (244,0+3,5+98,0+76,0+36,0)*0,8*0,260</t>
  </si>
  <si>
    <t>58343872 583</t>
  </si>
  <si>
    <t>kamenivo drcené hrubé frakce 8/16</t>
  </si>
  <si>
    <t>" Obsyp svodného potrubí kanalizace štěrkem - výška obsypu 260 mm "  95,16*2,0</t>
  </si>
  <si>
    <t>451572111 271</t>
  </si>
  <si>
    <t>Lože pod potrubí otevřený výkop z kameniva drobného těženého</t>
  </si>
  <si>
    <t>" Lože z písku pro svodné kanalizační potrubí - tl. 100 mm "  (244,0+3,5+98,0+76,0+36,0)*0,8*0,1</t>
  </si>
  <si>
    <t>" Lože pro šachty " 1,6*1,6*0,100*3</t>
  </si>
  <si>
    <t>97799901 SPC 013</t>
  </si>
  <si>
    <t>Demontáž stávajícího kanalizačního dešťového potrubí - Specifikace dle PD</t>
  </si>
  <si>
    <t>" Odstranění potrubí "  26,00</t>
  </si>
  <si>
    <t>" Odstranění stávajícího dešťového potrubí, včetně armatur a tvarovek - dostupných v rámci výkopů kolem objektu pro dodatečnou HI. "</t>
  </si>
  <si>
    <t>" - Likvidace v souladu se zákonem č. 185/2001 Sb., o odpadech a související vyhláškou  "</t>
  </si>
  <si>
    <t>" MŽP ČR č. 294/2005 Sb. o podmínkách ukládání odpadů na skládky a jejich</t>
  </si>
  <si>
    <t>"  využívání na povrchu terénu a změně vyhlášky š. 383/2001 Sb., o podrobnostech nakládání s odpady "</t>
  </si>
  <si>
    <t>98999945 SPC 997</t>
  </si>
  <si>
    <t>" - Nakládání výkopku z hornin třídy těžitelnosti I, skupiny 1 až 3 do 100 m3 " 94,02</t>
  </si>
  <si>
    <t>" - Nakládání výkopku z hornin třídy těžitelnosti II, skupiny 4 a 5 do 100 m3 " 40,29</t>
  </si>
  <si>
    <t>" - Vodorovné přemístění do 10000 m výkopku/sypaniny z horniny třídy těžitelnosti I, skupiny 1 až 3 "</t>
  </si>
  <si>
    <t>" - Vodorovné přemístění do 10000 m výkopku/sypaniny z horniny třídy těžitelnosti II, skupiny 4 a 5 "</t>
  </si>
  <si>
    <t>" - Příplatek k vodorovnému přemístění výkopku/sypaniny z horniny třídy těžitelnosti I, skupiny 1 až 3 ZKD 1000 m přes 10000 m "</t>
  </si>
  <si>
    <t>" - Příplatek k vodorovnému přemístění výkopku/sypaniny z horniny třídy těžitelnosti II, skupiny 4 a 5 ZKD 1000 m přes 10000 m "</t>
  </si>
  <si>
    <t>" - Uložení sypaniny na skládky nebo meziskládky "</t>
  </si>
  <si>
    <t>" - Poplatek za uložení na skládce (skládkovné) zeminy a kamení kód odpadu 17 05 04 "</t>
  </si>
  <si>
    <t>998276101 RTO 271</t>
  </si>
  <si>
    <t>Přesun hmot pro trubní vedení z trub z plastických hmot otevřený výkop</t>
  </si>
  <si>
    <t>Zdravotně technické instalace budov - Vnitřní kanalizace</t>
  </si>
  <si>
    <t>721173401 271</t>
  </si>
  <si>
    <t>Potrubí kanalizační z PVC SN 4 svodné DN 110</t>
  </si>
  <si>
    <t>" Svodné kanalizační potrubí " 272,30</t>
  </si>
  <si>
    <t>" Vceně veškeré potřebné tvarovky a příslušenství "</t>
  </si>
  <si>
    <t>721173402 271</t>
  </si>
  <si>
    <t>Potrubí kanalizační z PVC SN 4 svodné DN 125</t>
  </si>
  <si>
    <t>" Svodné kanalizační potrubí " 107,8+26,0</t>
  </si>
  <si>
    <t>721173403 271</t>
  </si>
  <si>
    <t>Potrubí kanalizační z PVC SN 4 svodné DN 160</t>
  </si>
  <si>
    <t>721173403 721</t>
  </si>
  <si>
    <t>Potrubí kanalizační z KG PVC SN 4 svodné DN 200</t>
  </si>
  <si>
    <t>" Svodné kanalizační potrubí " 39,60</t>
  </si>
  <si>
    <t>721174042 RTO 721</t>
  </si>
  <si>
    <t>D+M Potrubí kanalizační z PP připojovací systém HT DN 40 - Specifikace dle PD</t>
  </si>
  <si>
    <t>" Potrubí HT PP, hrdlové. " 31,90</t>
  </si>
  <si>
    <t xml:space="preserve">" V ceně veškeré příslušenství, tvarovky,kotvící prvky a spojovací materiál, výměra včetně ztratného. Součástí ceny vytvoření a zapravení prostupů. </t>
  </si>
  <si>
    <t>721174043 RTO 721</t>
  </si>
  <si>
    <t>D+M Potrubí kanalizační z PP připojovací systém HT DN 50 - Specifikace dle PD</t>
  </si>
  <si>
    <t>" Potrubí HT PP, hrdlové. " 40,70</t>
  </si>
  <si>
    <t>721174043 RTO 721.1</t>
  </si>
  <si>
    <t>D+M Potrubí kanalizační z PP připojovací systém HT DN 75 - Specifikace dle PD</t>
  </si>
  <si>
    <t>" Potrubí HT PP, hrdlové. " 13,20</t>
  </si>
  <si>
    <t>721174045 RTO 721</t>
  </si>
  <si>
    <t>D+M Potrubí kanalizační z PP připojovací systém HT DN 110 - Specifikace dle PD</t>
  </si>
  <si>
    <t>721175111 RTO 721</t>
  </si>
  <si>
    <t>Potrubí kanalizační plastové odpadní s útlumem zvuku DN 75 - Specifikace dle PD</t>
  </si>
  <si>
    <t>" Potrubí odhlučněné. " 431,50</t>
  </si>
  <si>
    <t>721175112 RTO 721</t>
  </si>
  <si>
    <t>Potrubí kanalizační plastové odpadní s útlumem zvuku DN 110 - Specifikace dle PD</t>
  </si>
  <si>
    <t>72199901 SPC 721</t>
  </si>
  <si>
    <t>D+M Potrubí pro odvod kondenzátu, Systém PPR PN10, D 32x2,9 mm - Specifikace dle PD</t>
  </si>
  <si>
    <t>72199902 SPC 721</t>
  </si>
  <si>
    <t>D+M Potrubí pro odvod kondenzátu, Systém PPR PN10, D 40x3,7 mm - Specifikace dle PD</t>
  </si>
  <si>
    <t>72199903 SPC 721</t>
  </si>
  <si>
    <t>D+M Potrubí pro odvod kondenzátu, Systém PPR PN10, D 50x4,6 mm - Specifikace dle PD</t>
  </si>
  <si>
    <t>72199904 SPC 721</t>
  </si>
  <si>
    <t>D+M Potrubí pro odvod kondenzátu, Systém PPR PN10, D 63x5,8 mm - Specifikace dle PD</t>
  </si>
  <si>
    <t>723150901 SPC 721</t>
  </si>
  <si>
    <t>D+M Chránička ocelová - nerezové bezešvé potrubí - pro potrubí D do 75 mm - Specifikace dle PD</t>
  </si>
  <si>
    <t>" Chránička pro potrubí kanalizace. " (0,75*5+0,450*5+0,300*4+0,60*10)*1,1</t>
  </si>
  <si>
    <t xml:space="preserve">" V ceně chránička, nasunutí potrubí do chráničky, utěsnění potrubí, manžety apod. " </t>
  </si>
  <si>
    <t>723150902 SPC 721</t>
  </si>
  <si>
    <t>D+M Chránička ocelová - nerezové bezešvé potrubí - pro potrubí D 110 mm - Specifikace dle PD</t>
  </si>
  <si>
    <t>" Chránička pro potrubí kanalizace. " (0,6*5+0,65*7+0,75*23+0,7+0,45*2)*1,1</t>
  </si>
  <si>
    <t>723150903 SPC 721</t>
  </si>
  <si>
    <t>D+M Chránička ocelová - nerezové bezešvé potrubí - pro potrubí D 125 mm - Specifikace dle PD</t>
  </si>
  <si>
    <t>" Chránička pro potrubí plynovodu. " (0,45*2+0,83+0,6*2+0,75*6)*1,1</t>
  </si>
  <si>
    <t>723150904 SPC 721</t>
  </si>
  <si>
    <t>D+M Chránička ocelová - nerezové bezešvé potrubí - pro potrubí D 160 mm - Specifikace dle PD</t>
  </si>
  <si>
    <t>" Chránička pro potrubí plynovodu. " (0,83+0,75*6+0,9*4+0,70)*1,1</t>
  </si>
  <si>
    <t>723150905 SPC 721</t>
  </si>
  <si>
    <t>D+M Chránička ocelová - nerezové bezešvé potrubí - pro potrubí D 200 mm - Specifikace dle PD</t>
  </si>
  <si>
    <t>" Chránička pro potrubí plynovodu. " (0,6+0,9+0,75*3+1,11)*1,1</t>
  </si>
  <si>
    <t>721274126 RTO 721</t>
  </si>
  <si>
    <t>D+M Přivzdušňovací ventil vnitřní odpadních potrubí DN 110</t>
  </si>
  <si>
    <t>721290111 721</t>
  </si>
  <si>
    <t>Zkouška těsnosti potrubí kanalizace vodou do DN 125</t>
  </si>
  <si>
    <t>721290112 721</t>
  </si>
  <si>
    <t>Zkouška těsnosti potrubí kanalizace vodou do DN 200</t>
  </si>
  <si>
    <t>721273153 721</t>
  </si>
  <si>
    <t>Hlavice ventilační polypropylen PP DN 110</t>
  </si>
  <si>
    <t>721999103 SPC 721</t>
  </si>
  <si>
    <t>D+M Čistící kus pro kanalizační potrubí DN 75 - Specifikace dle PD</t>
  </si>
  <si>
    <t>721999103 SPC 721.1</t>
  </si>
  <si>
    <t>D+M Čistící kus pro kanalizační potrubí DN 110 - Specifikace dle PD</t>
  </si>
  <si>
    <t>721999103 SPC 721.2</t>
  </si>
  <si>
    <t>D+M Čistící kus pro kanalizační potrubí DN 200 - Specifikace dle PD</t>
  </si>
  <si>
    <t>721999106 SPC 721</t>
  </si>
  <si>
    <t>D+M Kondenzační sifon - Specifikace dle PD</t>
  </si>
  <si>
    <t>721999206 SPC 721</t>
  </si>
  <si>
    <t>D+M Napojení potrubí kanalizace na plastové revizní šachty - Specifikace dle PD</t>
  </si>
  <si>
    <t>721999624 SPC 721</t>
  </si>
  <si>
    <t>D+M Plastová revizní šachta na kanalizačním potrubí - DN 600 - Specifikace dle PD</t>
  </si>
  <si>
    <t>721999205 SPC 721</t>
  </si>
  <si>
    <t>D+M Napojení na areálovou kanalizaci - Specifikace dle PD</t>
  </si>
  <si>
    <t>721999109 SPC 721</t>
  </si>
  <si>
    <t>D+M Revizní dvířka 150x150 mm, plastové - Specifikace dle PD</t>
  </si>
  <si>
    <t>721999110 SPC 721</t>
  </si>
  <si>
    <t>D+M Revizní dvířka 200x150 mm, plastové - Specifikace dle PD</t>
  </si>
  <si>
    <t>721999111 SPC 721</t>
  </si>
  <si>
    <t>D+M Úprava stávající šachty včetně nového poklopu a zpětné klapky - Specifikace dle PD</t>
  </si>
  <si>
    <t>721999112 SPC 721</t>
  </si>
  <si>
    <t>721999113 SPC 721</t>
  </si>
  <si>
    <t>D+M Napojení potrubí kanalizace na stávající šachty - Specifikace dle PD</t>
  </si>
  <si>
    <t>721999114 SPC 721</t>
  </si>
  <si>
    <t>D+M Napojení na stávající rozvody dešťové kanalizace - Specifikace dle PD</t>
  </si>
  <si>
    <t>721999115 SPC 721</t>
  </si>
  <si>
    <t>D+M Topný kabel kanalizačního potrubí - Specifikace dle PD</t>
  </si>
  <si>
    <t>" Topný kabel včetně dopojení na elektro, montážního materiálu, apod. " (130,0+73,0)*1,2</t>
  </si>
  <si>
    <t>721999116 SPC 721</t>
  </si>
  <si>
    <t>D+M Armatury a prvky nespecifikované</t>
  </si>
  <si>
    <t>999721901 SPC 721</t>
  </si>
  <si>
    <t>D+M Požární ucpávky, uzávěry, manžety - Specifikace dle PBŘ</t>
  </si>
  <si>
    <t>998721203 721</t>
  </si>
  <si>
    <t>Přesun hmot procentní pro vnitřní kanalizace v objektech v do 24 m</t>
  </si>
  <si>
    <t>Zdravotně technické instalace budov - Vnitřní vodovod</t>
  </si>
  <si>
    <t>722173103 RTO 722</t>
  </si>
  <si>
    <t>D+M Potrubí vodovodní plastové Systém Stabi Plus, D 20x2,8 mm + TI tl. 9 mm - Specifikace dle PD</t>
  </si>
  <si>
    <t>7221731031 RTO 722</t>
  </si>
  <si>
    <t>D+M Potrubí vodovodní plastové Systém Stabi Plus, D 20x2,8 mm + TI tl. 40 mm - Specifikace dle PD</t>
  </si>
  <si>
    <t>722173104 RTO 722</t>
  </si>
  <si>
    <t>D+M Potrubí vodovodní plastové Systém Stabi Plus, D 25x3,5 mm + TI tl. 9 mm - Specifikace dle PD</t>
  </si>
  <si>
    <t>7221731041 RTO 722</t>
  </si>
  <si>
    <t>D+M Potrubí vodovodní plastové Systém Stabi Plus, D 25x3,5 mm + TI tl. 40 mm - Specifikace dle PD</t>
  </si>
  <si>
    <t>722173105 RTO 722</t>
  </si>
  <si>
    <t>D+M Potrubí vodovodní plastové Systém Stabi Plus, D 32x4,4 mm + TI tl. 9 mm - Specifikace dle PD</t>
  </si>
  <si>
    <t>7221731051 RTO 722</t>
  </si>
  <si>
    <t>D+M Potrubí vodovodní plastové Systém Stabi Plus, D 32x4,4 mm + TI tl. 40 mm - Specifikace dle PD</t>
  </si>
  <si>
    <t>722173106 RTO 722</t>
  </si>
  <si>
    <t>D+M Potrubí vodovodní plastové Systém Stabi Plus, D 40x5,5 mm + TI tl. 9 mm - Specifikace dle PD</t>
  </si>
  <si>
    <t>7221731061 RTO 722</t>
  </si>
  <si>
    <t>D+M Potrubí vodovodní plastové Systém Stabi Plus, D 40x5,5 mm + TI tl. 50 mm - Specifikace dle PD</t>
  </si>
  <si>
    <t>722173107 RTO 722</t>
  </si>
  <si>
    <t>D+M Potrubí vodovodní plastové Systém Stabi Plus, D 50x6,9 mm + TI tl. 9 mm - Specifikace dle PD</t>
  </si>
  <si>
    <t>7221731071 RTO 722</t>
  </si>
  <si>
    <t>D+M Potrubí vodovodní plastové Systém Stabi Plus, D 50x6,9 mm + TI tl. 50 mm - Specifikace dle PD</t>
  </si>
  <si>
    <t>722173108 RTO 722</t>
  </si>
  <si>
    <t>D+M Potrubí vodovodní plastové Systém Stabi Plus, D 63x8,6 mm + TI tl. 9 mm - Specifikace dle PD</t>
  </si>
  <si>
    <t>722130232 RTO 722</t>
  </si>
  <si>
    <t>D+M Potrubí vodovodní ocelové závitové pozinkované svařované běžné D 22x2,6 + TI tl. 9 mm - Specifikace dle PD</t>
  </si>
  <si>
    <t>722130233 RTO 722</t>
  </si>
  <si>
    <t>D+M Potrubí vodovodní ocelové závitové pozinkované svařované běžné D 28x2,6 + TI tl. 9 mm - Specifikace dle PD</t>
  </si>
  <si>
    <t>722130234 RTO 722</t>
  </si>
  <si>
    <t>D+M Potrubí vodovodní ocelové závitové pozinkované svařované běžné D 31,8x2,6 + TI tl. 9 mm - Specifikace dle PD</t>
  </si>
  <si>
    <t>723150901 SPC 721.1</t>
  </si>
  <si>
    <t>D+M Chránička ocelová - nerezové bezešvé potrubí - pro potrubí D do 63 mm včetně izolace - Specifikace dle PD</t>
  </si>
  <si>
    <t>" Chránička pro potrubí vodovodu. " (0,75*29+0,6*23+0,45*15+0,3*15+0,150*41+0,530)*1,1</t>
  </si>
  <si>
    <t>722290226 722</t>
  </si>
  <si>
    <t>Zkoušky těsnosti vodovodního potrubí závitového do DN 50</t>
  </si>
  <si>
    <t>" Tlaková zkouška a konečná tlaková zkouška" 1615,6*2</t>
  </si>
  <si>
    <t>722290234 722</t>
  </si>
  <si>
    <t>Proplach a dezinfekce vodovodního potrubí do DN 80</t>
  </si>
  <si>
    <t>722232103 722</t>
  </si>
  <si>
    <t>Kohout kulový přímý G 1/2 PN 42 do 185°C s vnějším a vnitřním závitem</t>
  </si>
  <si>
    <t>722232104 722</t>
  </si>
  <si>
    <t>Kohout kulový přímý G 3/4 PN 42 do 185°C s vnějším a vnitřním závitem</t>
  </si>
  <si>
    <t>722232106 722</t>
  </si>
  <si>
    <t>Kohout kulový přímý G 5/4 PN 42 do 185°C s vnějším a vnitřním závitem</t>
  </si>
  <si>
    <t>722232126 722</t>
  </si>
  <si>
    <t>Kohout kulový přímý G 6/4 PN 42 do 185°C plnoprůtokový vnitřní závit</t>
  </si>
  <si>
    <t>722232127 722</t>
  </si>
  <si>
    <t>Kohout kulový přímý G 2 PN 42 do 185°C plnoprůtokový vnitřní závit</t>
  </si>
  <si>
    <t>722232061 722</t>
  </si>
  <si>
    <t>Kohout kulový přímý G 1/2 PN 42 do 185°C vnitřní závit s vypouštěním</t>
  </si>
  <si>
    <t>722232062 722</t>
  </si>
  <si>
    <t>Kohout kulový přímý G 3/4 PN 42 do 185°C vnitřní závit s vypouštěním</t>
  </si>
  <si>
    <t>722232063 722</t>
  </si>
  <si>
    <t>Kohout kulový přímý G 1 PN 42 do 185°C vnitřní závit s vypouštěním</t>
  </si>
  <si>
    <t>722232064 722</t>
  </si>
  <si>
    <t>Kohout kulový přímý G 5/4 PN 42 do 185°C vnitřní závit s vypouštěním</t>
  </si>
  <si>
    <t>722232065 722</t>
  </si>
  <si>
    <t>Kohout kulový přímý G 6/4 PN 42 do 185°C vnitřní závit s vypouštěním</t>
  </si>
  <si>
    <t>722232066 722</t>
  </si>
  <si>
    <t>Kohout kulový přímý G 2 PN 42 do 185°C vnitřní závit s vypouštěním</t>
  </si>
  <si>
    <t>722999101 SPC 722</t>
  </si>
  <si>
    <t>D+M Zpětná klapka závitová DN 25 - Specifikace dle PD</t>
  </si>
  <si>
    <t>722999102 SPC 722</t>
  </si>
  <si>
    <t>D+M Zpětná klapka závitová DN 50 - Specifikace dle PD</t>
  </si>
  <si>
    <t>722999103 SPC 722</t>
  </si>
  <si>
    <t>D+M Vodoměr DN 15 - Specifikace dle PD</t>
  </si>
  <si>
    <t>722999104 SPC 722</t>
  </si>
  <si>
    <t>D+M Vodoměr DN 32 - Specifikace dle PD</t>
  </si>
  <si>
    <t>722999105 SPC 722</t>
  </si>
  <si>
    <t>D+M Vodoměr DN 40 - Specifikace dle PD</t>
  </si>
  <si>
    <t>722999106 SPC 722</t>
  </si>
  <si>
    <t>D+M Automatický vyvažovací ventil DN 25 - Specifikace dle PD</t>
  </si>
  <si>
    <t>722999107 SPC 722</t>
  </si>
  <si>
    <t>D+M Ruční vyvažovací ventil DN 15 - Specifikace dle PD</t>
  </si>
  <si>
    <t>722999108 SPC 722</t>
  </si>
  <si>
    <t>D+M Ruční vyvažovací ventil DN 20 - Specifikace dle PD</t>
  </si>
  <si>
    <t>722999109 SPC 722</t>
  </si>
  <si>
    <t>D+M Termostatický směšovací ventil - Specifikace dle PD</t>
  </si>
  <si>
    <t>722999109 SPC 721</t>
  </si>
  <si>
    <t>D+M Napojení na areálový vodovod - Specifikace dle PD</t>
  </si>
  <si>
    <t>722999110 SPC 722</t>
  </si>
  <si>
    <t>722999111 SPC 722</t>
  </si>
  <si>
    <t>D+M Revizní dvířka 200x200 mm, plastové - Specifikace dle PD</t>
  </si>
  <si>
    <t>722999112 SPC 722</t>
  </si>
  <si>
    <t>D+M Úprava stávající šachty včetně nového poklopu - Specifikace dle PD</t>
  </si>
  <si>
    <t>722999113 SPC 722</t>
  </si>
  <si>
    <t>D+M Topný kabel vodovodního potrubí - Specifikace dle PD</t>
  </si>
  <si>
    <t>" Topný kabel včetně dopojení na elektro, montážního materiálu, apod. " 7,0*1,2+2,0*1,2</t>
  </si>
  <si>
    <t>722999114 SPC 721</t>
  </si>
  <si>
    <t>D+M Napojení na stávající vnitřní rozvody - Specifikace dle PD</t>
  </si>
  <si>
    <t>722999301 SPC 722</t>
  </si>
  <si>
    <t>999722901 SPC 722</t>
  </si>
  <si>
    <t>998722203 722</t>
  </si>
  <si>
    <t>Přesun hmot procentní pro vnitřní vodovod v objektech v do 24 m</t>
  </si>
  <si>
    <t>Zdravotně technické instalace - Zařizovací předměty</t>
  </si>
  <si>
    <t>D+M Závěsný klozet - keramický - Specifikace dle PD - K1</t>
  </si>
  <si>
    <t>" Součástí podomítkový modul nosný do SDK / obezdění zdiva s nádržkou s integrovaným rohovým ventilem. V ceně sedátko s poklopem, splachování s nást</t>
  </si>
  <si>
    <t>" - 2 splachovací množství. "</t>
  </si>
  <si>
    <t>" Cena zahrnuje náklady na osazovaný předmět, včetně jeho osazení, upevnění a napojení, přípojné potrubí (vodovodní i kanalizační), včetně tvarovek,</t>
  </si>
  <si>
    <t>72599902 SPC 725</t>
  </si>
  <si>
    <t>D+M Závěsný klozet - keramický - Specifikace dle PD - K2</t>
  </si>
  <si>
    <t>" Součástí tenký podomítkový modul nosný do SDK / obezdění zdiva s nádržkou s integrovaným rohovým ventilem. V ceně sedátko s poklopem "</t>
  </si>
  <si>
    <t>" splachování s nástěnným ovládacím tlačítkem pro instalační modul - 2 splachovací množství. "</t>
  </si>
  <si>
    <t>72599903 SPC 725</t>
  </si>
  <si>
    <t>D+M Klozet závěsný zdravotní pro vozíčkáře - keramický - Specifikace dle PD - KZ</t>
  </si>
  <si>
    <t>" Součástí speciální podomítkový modul nosný do SDK / obezdění zdiva s nádržkou s integrovaným rohovým ventilem - příprava pro upevnění madel. Včetn</t>
  </si>
  <si>
    <t xml:space="preserve">" Oddálené pneumatické splachování do zdi - ruční. V ceně i příápadné </t>
  </si>
  <si>
    <t>" splachování s nerezovým ovládacím tlačítkem pro instalační modul - 2 splachovací množství."</t>
  </si>
  <si>
    <t>72599904 SPC 725</t>
  </si>
  <si>
    <t>D+M Závěsná výlevka s nástěnnou směšovací baterií - Specifikace dle PD - VY</t>
  </si>
  <si>
    <t>" Včetně odnímatelné plastové mříže, integrovaného rohového ventilu, nástěnné pákové směšovací baterie s prodlouženým raménkem a podomítkového modul</t>
  </si>
  <si>
    <t>" s nádržkou pro závěsné výlevky se samonosným ocelovým rámem s ukotvením na zem a do zadní</t>
  </si>
  <si>
    <t>"  je univerzální, umožňuje následnou výměnu tlačítka, úsporné splachování s nerezovým tlačítkem. "</t>
  </si>
  <si>
    <t>72599905 SPC 721</t>
  </si>
  <si>
    <t>D+M Zavěšený keramický pisoár - Specifikace dle PD - P</t>
  </si>
  <si>
    <t>" Cena zahrnuje podomítkový modul, integrovaný rohový ventil, automatický splachovač radarový s integrovaným napájecím zdrojem.  "</t>
  </si>
  <si>
    <t>72599906 SPC 725</t>
  </si>
  <si>
    <t>D+M Umyvadlo závěsné - keramické - Specifikace dle PD - U1</t>
  </si>
  <si>
    <t>" Součástí stojánková páková směšovací baterie, rohové ventily. Sifon vodní umyvadlový DN40 - nerez. "</t>
  </si>
  <si>
    <t>" 2. NP " 11,00</t>
  </si>
  <si>
    <t>" 3. NP " 16,00</t>
  </si>
  <si>
    <t>72599907 SPC 725</t>
  </si>
  <si>
    <t>D+M Umyvadlo závěsné - keramické - Specifikace dle PD - U2</t>
  </si>
  <si>
    <t>72599908 SPC 725</t>
  </si>
  <si>
    <t>D+M Umyvadlový pult - litý mramor - 2 umyvadla - Specifikace dle PD - UP1</t>
  </si>
  <si>
    <t>" Součástí 2x stojánková páková směšovací baterie, rohové ventily. 2x Sifon vodní umyvadlový DN40 - nerez, 2x dávkovač mýdla - chrom. "</t>
  </si>
  <si>
    <t>72599909 SPC 725</t>
  </si>
  <si>
    <t>D+M Umyvadlový pult - litý mramor - 3 umyvadla - Specifikace dle PD - UP2</t>
  </si>
  <si>
    <t>" Součástí 3x stojánková páková směšovací baterie, rohové ventily. 3x Sifon vodní umyvadlový DN40 - nerez, 3x dávkovač mýdla - chrom. "</t>
  </si>
  <si>
    <t>72599910 SPC 725</t>
  </si>
  <si>
    <t>D+M Umyvadlový pult - litý mramor - 4 umyvadla - Specifikace dle PD - UP4</t>
  </si>
  <si>
    <t>" Součástí 4x stojánková páková směšovací baterie, rohové ventily. 4x Sifon vodní umyvadlový DN40 - nerez, 4x dávkovač mýdla - chrom. "</t>
  </si>
  <si>
    <t>72599911 SPC 725</t>
  </si>
  <si>
    <t>D+M Umyvadlo zdravotní závěsné pro vozíčkáře - keramické - Specifikace dle PD - UZ</t>
  </si>
  <si>
    <t>" Součástí stojánková páková směšovací baterie s lékařskou pákou, rohové ventily. Nízký speciální sifon pro vozíčkáře - nerez. "</t>
  </si>
  <si>
    <t>72599912 SPC 725</t>
  </si>
  <si>
    <t>D+M Dílenský dřez - chromniklová ocel + Nástěnná oční sprcha - Specifikace dle PD - D2</t>
  </si>
  <si>
    <t>" Součástí nástěnná páková směšovací baterie, rohové ventily. Sifon dřezový DN50 - plast, přepadová trubka s ventilem a ochranným sítkem. Výškově na</t>
  </si>
  <si>
    <t>" Nástěnná oční sprcha se dvěma hlavicema - pod omítku. "</t>
  </si>
  <si>
    <t>72599913 SPC 725</t>
  </si>
  <si>
    <t>D+M Nerezový stůl - dřez jednoduchý, police, pravá pracovní plocha - Specifikace dle PD - D3</t>
  </si>
  <si>
    <t>" Součástí stojánková baterie, rohové ventily. Sifon dřezový DN50 - plast, odtokový ventil - košík, síťka - nerez. "</t>
  </si>
  <si>
    <t>72599914 SPC 725</t>
  </si>
  <si>
    <t>D+M Nerezový stůl - dřez jednoduchý, police, levá pracovní plocha - Specifikace dle PD - D4</t>
  </si>
  <si>
    <t>72599915 SPC 725</t>
  </si>
  <si>
    <t>D+M Technický dřez - nerez + Nástěnná oční sprcha - Specifikace dle PD - D5</t>
  </si>
  <si>
    <t>" Součástí nástěnna páková směšovací baterie, rohové ventily. Sifon dřezový DN50 - plast, odtokový ventil. "</t>
  </si>
  <si>
    <t>72599916 SPC 725</t>
  </si>
  <si>
    <t>D+M Sprchový kout - sprchový žlab  - Specifikace dle PD - SK1</t>
  </si>
  <si>
    <t>" V ceně baterie nástěnná směšovací páková, sprchový set, odpad DN40, sprchový žlab s nerezovým roštěm 640mm, sprchová zástěna - skleněná, jednodíln</t>
  </si>
  <si>
    <t>" Cena zahrnuje náklady na osazovaný předmět, včetně jeho osazení, upevnění a napojení, přípojné potrubí (vodovodní i kanalizační), napojení na elek</t>
  </si>
  <si>
    <t>72599917 SPC 725</t>
  </si>
  <si>
    <t>D+M Sprchový kout - sprchový žlab  - Specifikace dle PD - SK2</t>
  </si>
  <si>
    <t>" V ceně 3x baterie nástěnná směšovací páková, 3x sprchový set, 3x odpad DN40, sprchový žlab s nerezovým roštěm 2400mm. "</t>
  </si>
  <si>
    <t>72599918 SPC 725</t>
  </si>
  <si>
    <t>D+M Sprchový kout - sprchový žlab  - Specifikace dle PD - SK3</t>
  </si>
  <si>
    <t>" V ceně baterie nástěnná směšovací páková, sprchový set, odpad DN40, sprchový žlab s nerezovým roštěm - 640mm, sprchová zástěna - skleněná, jednodí</t>
  </si>
  <si>
    <t>72599919 SPC 725</t>
  </si>
  <si>
    <t>D+M Sprchová vanička - Specifikace dle PD - SP1</t>
  </si>
  <si>
    <t>" V ceně vanička ze smaltované oceli, bílá barva, 900x900x25mm, baterie nástěnná směšovací páková, sprchový set, sprchová zástěna - skleněná, dvoudí</t>
  </si>
  <si>
    <t>72599920 SPC 725</t>
  </si>
  <si>
    <t>D+M Sprchová vanička - Specifikace dle PD - SP2</t>
  </si>
  <si>
    <t>" V ceně vanička ze smaltované oceli, bílá barva, 900x900x25mm, baterie nástěnná směšovací páková, sprchový set, sprchová zástěna - skleněná, jednod</t>
  </si>
  <si>
    <t>72599921 SPC 725</t>
  </si>
  <si>
    <t>D+M Příprava pro napojení hydrantového systému - Specifikace dle PD - H</t>
  </si>
  <si>
    <t>" Cena zahrnuje náklady na přípojné potrubí (vodovodní), včetně kulového kohoutu DN25, montážní materiál a zednické výpomoci. "</t>
  </si>
  <si>
    <t>" POZN.: Hydrantový systém naceněn v část ASŘ - Výpis ostatních výrobků. "</t>
  </si>
  <si>
    <t>72599922 SPC 725</t>
  </si>
  <si>
    <t>D+M Průtokový ohřívač, jmenovitý výkon 4,4 kW - Specifikace dle PD - E1</t>
  </si>
  <si>
    <t>72599923 SPC 725</t>
  </si>
  <si>
    <t>D+M Průtokový ohřívač, jmenovitý výkon 4,4 kW - Specifikace dle PD - E2</t>
  </si>
  <si>
    <t>72599924 SPC 725</t>
  </si>
  <si>
    <t>D+M Průtokový ohřívač, jmenovitý výkon 4,4 kW - Specifikace dle PD - E3</t>
  </si>
  <si>
    <t>72599925 SPC 725</t>
  </si>
  <si>
    <t>D+M Fontána - doplnění baterie a odpadu - Specifikace dle PD</t>
  </si>
  <si>
    <t>" V ceně baterie automatická nástěnná směšovací s infračerveným senzorem - nerez, odpadní sifon - mosaz, černé provedení. "</t>
  </si>
  <si>
    <t>" Cena zahrnuje náklady na přípojné potrubí (vodovodní), včetně potřebných armatur, montážní materiál a zednické výpomoci. "</t>
  </si>
  <si>
    <t>72599926 SPC 725</t>
  </si>
  <si>
    <t>D+M Příprava pro napojení oční sprchy - Specifikace dle PD</t>
  </si>
  <si>
    <t>725999927 SPC 725</t>
  </si>
  <si>
    <t>D+M Příprava pro napojení stánku s kávou - Specifikace dle PD</t>
  </si>
  <si>
    <t>725999928 SPC 725</t>
  </si>
  <si>
    <t>D+M Příprava pro napojení dřezu / umyvadla - Specifikace dle PD</t>
  </si>
  <si>
    <t>" Cena zahrnuje náklady na přípojné potrubí (vodovodní, kanalizační), včetně odpadu, napojení na sifon dřezu, montážní materiál a zednické výpomoci.</t>
  </si>
  <si>
    <t>" 1. NP - vložené patro " 1,00</t>
  </si>
  <si>
    <t>725999929 SPC 725</t>
  </si>
  <si>
    <t>D+M Příprava pro napojení ZTI - Specifikace dle PD</t>
  </si>
  <si>
    <t>725999930 SPC 725</t>
  </si>
  <si>
    <t>D+M Příprava pro napojení nápojového automatu - Specifikace dle PD</t>
  </si>
  <si>
    <t>725999931 SPC 725</t>
  </si>
  <si>
    <t>D+M Podlahová vpusť - plast - Specifikace dle PD - VP</t>
  </si>
  <si>
    <t>" Součástí nerezová vtoková mřížka, suchá zápachová uzávěrka + vodní hladina s plovákem, svislý odtok DN75. "</t>
  </si>
  <si>
    <t>" Cena zahrnuje náklady na osazovaný předmět, včetně jeho osazení, upevnění a napojení, přípojné potrubí (kanalizační), včetně tvarovek, montážní ma</t>
  </si>
  <si>
    <t>725999932 SPC 725</t>
  </si>
  <si>
    <t>D+M Podlahová vpusť - plast - Specifikace dle PD - VP3</t>
  </si>
  <si>
    <t>" Součástí nerezová vtoková mřížka, suchá zápachová uzávěrka, svislý odtok DN110. "</t>
  </si>
  <si>
    <t>725999933 SPC 725</t>
  </si>
  <si>
    <t>D+M Podlahová vpusť - plast - Specifikace dle PD - VP4</t>
  </si>
  <si>
    <t>" Součástí nerezová vtoková mřížka, suchá nezámrzná zápachová uzávěrka, svislý odtok DN75. "</t>
  </si>
  <si>
    <t>725999934 SPC 725</t>
  </si>
  <si>
    <t>D+M Střešní vpusť pro ploché střechy DN 110 - Specifikace dle PD - VD</t>
  </si>
  <si>
    <t>" Svislá dešťová vpusť s integrovanou hydroizolační manžetou, vyhřívaná, propojovací kabel 230V. Včetně kulové mřížky, mechanické zápachové uzávěrky</t>
  </si>
  <si>
    <t>" V ceně systémové napojení, zaizolování a utěsnění ve střešním plášti. "</t>
  </si>
  <si>
    <t>72599935 SPC 725</t>
  </si>
  <si>
    <t>D+M Bezpečnostní štítky pro označení zařízení ZTI  - Specifikace dle PD</t>
  </si>
  <si>
    <t>" Bezpečnostní štítky pro označení armatur, ventilů, druhu média, směru proudění, apod. " 1,00</t>
  </si>
  <si>
    <t>998725203 725</t>
  </si>
  <si>
    <t>Přesun hmot procentní pro zařizovací předměty v objektech v do 24 m</t>
  </si>
  <si>
    <t>" Stavební práce a dodávky spojené s provedením funkčního celku 725. " 30,00</t>
  </si>
  <si>
    <t>Objekt10 - SO D.1.4.2.Plyn</t>
  </si>
  <si>
    <t xml:space="preserve">    8 - Trubní vedení</t>
  </si>
  <si>
    <t xml:space="preserve">    723 - Zdravotně technické instalace budov - Vnitřní plynovod</t>
  </si>
  <si>
    <t xml:space="preserve">    23-M - Montáže potrubí</t>
  </si>
  <si>
    <t xml:space="preserve">    58-M - Revize vyhrazených technických zařízení</t>
  </si>
  <si>
    <t>119999901 SPC 001</t>
  </si>
  <si>
    <t>D+M + DMTŽ Ochrana / zajištění stávajících plynovodních prvků a armatur při provádění a bourání potrubí přípojky - Specifikace dle PD</t>
  </si>
  <si>
    <t>" Ochrana / zajištění stávajících šoupat, zemních sestav, potrubí, armatur " 1,00</t>
  </si>
  <si>
    <t>"  apod. při provádění a bourání přípojky plynovodu. "</t>
  </si>
  <si>
    <t>" V ceně veškeré nutné příslušenství související s ochranou "</t>
  </si>
  <si>
    <t>" a zajištěním stávajících šoupat, zemních sestav, potrubí, armatur a dalších věcí související "</t>
  </si>
  <si>
    <t>" s provedením a bouráním potrubí přípojky vč. pozdějšího odstranění.  V ceně také přesun hmot. "</t>
  </si>
  <si>
    <t>" Hloubení rýh pro nové potrubí přípojky plynovodu a vybourání stávajícího " (2,6)*1,0*1,65</t>
  </si>
  <si>
    <t>" Příplatek - 15 % " (4,29)*0,15</t>
  </si>
  <si>
    <t>151101101 001</t>
  </si>
  <si>
    <t>Zřízení příložného pažení a rozepření stěn rýh hl do 2 m</t>
  </si>
  <si>
    <t>" Pažení rýh pro plynovod - 80 % z celkové plochy "</t>
  </si>
  <si>
    <t>" Pažení rýhy pro nové potrubí přípojky plynovodu " ((2,6*1,65)*2)*0,8</t>
  </si>
  <si>
    <t>151101111 001</t>
  </si>
  <si>
    <t>Odstranění příložného pažení a rozepření stěn rýh hl do 2 m</t>
  </si>
  <si>
    <t>" Zásyp nového potrubí přípojky plynovodu štěrkem " (2,6*1,0)*(1,65-0,40-0,15)</t>
  </si>
  <si>
    <t>" Zásyp nového potrubí přípojky plynovodu štěrkem " (2,86)*2,0</t>
  </si>
  <si>
    <t>" Obsyp nového potrubí přípojky plynovodu - tl. 400 mm " (2,6*1,0)*0,4</t>
  </si>
  <si>
    <t>58337310 583</t>
  </si>
  <si>
    <t>štěrkopísek frakce 0/4</t>
  </si>
  <si>
    <t>" Obsyp nového potrubí přípojky plynovodu " (1,04)*2,0</t>
  </si>
  <si>
    <t>451573111 271</t>
  </si>
  <si>
    <t>Lože pod potrubí otevřený výkop z písku a štěrkopísku</t>
  </si>
  <si>
    <t>" Lože pod potrubím pro nové potrubí přípojky plynovodu - tl. 150 mm " (2,6*1,0)*0,15</t>
  </si>
  <si>
    <t>Trubní vedení</t>
  </si>
  <si>
    <t>871999101 SPC 271</t>
  </si>
  <si>
    <t>D+M Potrubí ocelové hladké spojované svařováním D 89×3,6 mm - Specifikace dle PD</t>
  </si>
  <si>
    <t>" Potrubí pro přípojku plynovodu " (2,6+1,0)*1,1</t>
  </si>
  <si>
    <t>" V ceně veškeré potřebné tvarovky a příslušenství. "</t>
  </si>
  <si>
    <t>871999201 SPC 271</t>
  </si>
  <si>
    <t>D+M Chránička ocelová - potrubí D 133,0×4,5 mm - Specifikace dle PD</t>
  </si>
  <si>
    <t>" Chránička pro potrubí plynovodu. " (2,2+1,0)*1,1</t>
  </si>
  <si>
    <t>871999301 SPC 271</t>
  </si>
  <si>
    <t>D+M Prostup potrubí budovou - Specifikace dle PD</t>
  </si>
  <si>
    <t>" V ceně vytvoření a zapravení prostupů, systémové utěsnění prostupu, napojení na svislou hydroizolaci"</t>
  </si>
  <si>
    <t>"  (těsnící vložka s fóliovým límcem). " 1,00</t>
  </si>
  <si>
    <t>871999401 SPC 271</t>
  </si>
  <si>
    <t>D+M Zajištění napojení nového potrubí plynovodní přípojky na stávající - Specifikace dle PD</t>
  </si>
  <si>
    <t>" V ceně veškeré potřebné tvarovky, těsnící a kotvící materiál, případné odslepení " 1,00</t>
  </si>
  <si>
    <t>" a další veškeré nutné práce a materiál související s napojením nového potrubí na stávající. "</t>
  </si>
  <si>
    <t>899721111 271</t>
  </si>
  <si>
    <t>Signalizační vodič DN do 150 mm na potrubí</t>
  </si>
  <si>
    <t>" Vodič pro nové potrubí přípojky plynovodu " 2,6</t>
  </si>
  <si>
    <t>899722114 271</t>
  </si>
  <si>
    <t>Krytí potrubí z plastů výstražnou fólií z PVC 40 cm</t>
  </si>
  <si>
    <t>" Výstražná fólie žluté barvy pro nové potrubí přípojky plynovodu " 2,6</t>
  </si>
  <si>
    <t>976999901 SPC  976</t>
  </si>
  <si>
    <t>Vybourání stávajícího venkovního potrubí plynovodu - Specifikace dle PD</t>
  </si>
  <si>
    <t>" Vybourání potrubí " (2,6)+1,0</t>
  </si>
  <si>
    <t>" Vybourání stávajícího vodovodu včetně ipřípadné zolace potrubí "</t>
  </si>
  <si>
    <t xml:space="preserve">" veškerých tvarovek, armatur, chrániček, kotvících prvků, poklopů, šachet a příslušenství. </t>
  </si>
  <si>
    <t xml:space="preserve">" V ceně ukončení potrubí, zaslepení stávajícího ponechaného potrubí."  </t>
  </si>
  <si>
    <t xml:space="preserve"> " MŽP ČR č. 294/2005 Sb. o podmínkách ukládání odpadů na skládky a jejich "</t>
  </si>
  <si>
    <t>" POZN: Odstranění vnitřních rozvodů plynovodů vč. armatur a příslušenství součást rozpočtu "</t>
  </si>
  <si>
    <t>" D.1.1. ASR - BOURACI PRÁCE - KLATOVSKA TR. 51" "</t>
  </si>
  <si>
    <t>998272201 271</t>
  </si>
  <si>
    <t>Přesun hmot pro trubní vedení z ocelových trub svařovaných otevřený výkop</t>
  </si>
  <si>
    <t>Zdravotně technické instalace budov - Vnitřní plynovod</t>
  </si>
  <si>
    <t>723150303 RTO 721</t>
  </si>
  <si>
    <t>Potrubí ocelové nerezové bezešvé spojované svařováním D 22x2,0 mm</t>
  </si>
  <si>
    <t>" Ocelové potrubí nerezové bezešvé plynovodu " (62,0)*1,1</t>
  </si>
  <si>
    <t xml:space="preserve">" V ceně veškeré příslušenství, tvarovky,kotvící prvky (vč. konzol) a spojovací materiál. " </t>
  </si>
  <si>
    <t>723150303 RT1 721</t>
  </si>
  <si>
    <t>Potrubí ocelové nerezové bezešvé spojované svařováním D 28x1,5 mm</t>
  </si>
  <si>
    <t>" Ocelové potrubí nerezové bezešvé plynovodu " (8,0)*1,1</t>
  </si>
  <si>
    <t>D+M Chránička ocelová - nerezové bezešvé potrubí - potrubí D 28,0×1,5 mm - Specifikace dle PD</t>
  </si>
  <si>
    <t>" Chránička pro potrubí plynovodu. " ((0,75+0,3+0,3+0,75+0,6+0,6)+(0,3*2+0,25*2*2))*1,1</t>
  </si>
  <si>
    <t>D+M Chránička ocelová - nerezové bezešvé potrubí - potrubí D 40,0×2,0 mm - Specifikace dle PD</t>
  </si>
  <si>
    <t>" Chránička pro potrubí plynovodu. " (0,15+0,6)*1,1</t>
  </si>
  <si>
    <t>723231901 SPC 721</t>
  </si>
  <si>
    <t>D+M Kulový kohout DN 15 - Specifikace dle PD</t>
  </si>
  <si>
    <t>723231902 SPC 721</t>
  </si>
  <si>
    <t>D+M Kulový kohout DN 25 - Specifikace dle PD</t>
  </si>
  <si>
    <t>D+M Manometr 0 - 400 Pa - Specifikace dle PD</t>
  </si>
  <si>
    <t>723999201 SPC 721</t>
  </si>
  <si>
    <t>D+M Plynoměr membránový G4 - Specifikace dle PD</t>
  </si>
  <si>
    <t>723999301 SPC 721</t>
  </si>
  <si>
    <t>D+M Čidlo stacionární metanové - Specifikace dle PD</t>
  </si>
  <si>
    <t>723999401 SPC 721</t>
  </si>
  <si>
    <t>D+M Ovládací skříňka OPZ - Specifikace dle PD</t>
  </si>
  <si>
    <t>723999402 SPC 721</t>
  </si>
  <si>
    <t>D+M Ovládací jednotka do rozvaděče - Specifikace dle PD</t>
  </si>
  <si>
    <t>723999403 SPC 721</t>
  </si>
  <si>
    <t>D+M Nerezová dvířka pro skříňku vč. gravírovaného nápisu HUP - rozměr dvířek 350×350 mm - Specifikace dle PD</t>
  </si>
  <si>
    <t>723999404 SPC 721</t>
  </si>
  <si>
    <t>D+M Nerezová dvířka pro skříňku vč. gravírovaného nápisu HUP - rozměr dvířek 750×350 mm - Specifikace dle PD</t>
  </si>
  <si>
    <t>723999501 SPC 721</t>
  </si>
  <si>
    <t>D+M Bezpečnostní elektromagneticky ovládaný ventil pro plyn DN 25 - Specifikace dle PD</t>
  </si>
  <si>
    <t>723999502 SPC 721</t>
  </si>
  <si>
    <t>D+M Podružné automatické uzavírací armatury DN 15 - Specifikace dle PD</t>
  </si>
  <si>
    <t>723999503 SPC 721</t>
  </si>
  <si>
    <t>D+M Příprava pro napojení kahanu - Specifikace dle PD</t>
  </si>
  <si>
    <t>" Příprava pro napojení kahanu " 3</t>
  </si>
  <si>
    <t>" V ceně zaslepení potrubí, případné tvarovky a další veškerý materiál a práce související s přípravou potrubí plynovodu pro napojení kahanů. "</t>
  </si>
  <si>
    <t>723999601 SPC 721</t>
  </si>
  <si>
    <t>D+M Redukce zhotovená kováním DN 25/20 - Specifikace dle PD</t>
  </si>
  <si>
    <t>" Případné redukce zhotovené kováním " 2</t>
  </si>
  <si>
    <t>723999602 SPC 721</t>
  </si>
  <si>
    <t>D+M Redukce zhotovená kováním DN 80/25 - Specifikace dle PD</t>
  </si>
  <si>
    <t>" Případné redukce zhotovené kováním " 1</t>
  </si>
  <si>
    <t>723999991 SPC 721</t>
  </si>
  <si>
    <t>D+M Pásky na potrubí - Specifikace dle PD</t>
  </si>
  <si>
    <t>723999992 SPC 721</t>
  </si>
  <si>
    <t>D+M Bezpečnostní štítky pro označení zařízení PLYN - Specifikace dle PD</t>
  </si>
  <si>
    <t>991999901 SPC 721</t>
  </si>
  <si>
    <t>" Požární ucpávky pro potrubí do chrániček. " 1,00</t>
  </si>
  <si>
    <t>998723203 721</t>
  </si>
  <si>
    <t>Přesun hmot procentní pro vnitřní plynovod v objektech v do 24 m</t>
  </si>
  <si>
    <t>" Stavební práce a dodávky spojené s provedením funkčního celku 723 " 3,00</t>
  </si>
  <si>
    <t xml:space="preserve">" Zednická výpomoc,doplňkové práce,kompletace, vytvoření a zapravení prostupů apod." </t>
  </si>
  <si>
    <t>783614651 783</t>
  </si>
  <si>
    <t>Základní antikorozní jednonásobný syntetický potrubí DN do 50 mm</t>
  </si>
  <si>
    <t>" Nátěr plynovodního potrubí " 62,0+8,0</t>
  </si>
  <si>
    <t>783615551 783</t>
  </si>
  <si>
    <t>Mezinátěr jednonásobný syntetický nátěr potrubí DN do 50 mm</t>
  </si>
  <si>
    <t>" Mezinátěr plynovodního potrubí " 62,0+8,0</t>
  </si>
  <si>
    <t>783617511 783</t>
  </si>
  <si>
    <t>Krycí dvojnásobný syntetický nátěr armatur DN do 100 mm</t>
  </si>
  <si>
    <t>" Nátěr nutných částí všech armatur " (3+4)+(1)+(1)+(1)+(2)</t>
  </si>
  <si>
    <t>783617611 783</t>
  </si>
  <si>
    <t>Krycí dvojnásobný syntetický nátěr potrubí DN do 50 mm</t>
  </si>
  <si>
    <t>" Stavební práce a dodávky spojené s provedením funkčního celku 783. " 5,00</t>
  </si>
  <si>
    <t xml:space="preserve">" Zednická výpomoc,doplňkové práce,kompletace apod." </t>
  </si>
  <si>
    <t>23-M</t>
  </si>
  <si>
    <t>Montáže potrubí</t>
  </si>
  <si>
    <t>230170001 023</t>
  </si>
  <si>
    <t>Tlakové zkoušky těsnosti potrubí - příprava DN do 40</t>
  </si>
  <si>
    <t>230170002 023</t>
  </si>
  <si>
    <t>Tlakové zkoušky těsnosti potrubí - příprava DN do 80</t>
  </si>
  <si>
    <t>230170011 023</t>
  </si>
  <si>
    <t>Tlakové zkoušky těsnosti potrubí - zkouška DN do 40</t>
  </si>
  <si>
    <t xml:space="preserve">" Zkouška těsnosti plynovodního potrubí " </t>
  </si>
  <si>
    <t>" Potrubí 22×2,0 " 62,0</t>
  </si>
  <si>
    <t>" Potrubí 28×1,5 " 8,0</t>
  </si>
  <si>
    <t>230170012 023</t>
  </si>
  <si>
    <t>Tlakové zkoušky těsnosti potrubí - zkouška DN do 80</t>
  </si>
  <si>
    <t>" Pro potrubí 89×3,6 " (2,6+1,0)</t>
  </si>
  <si>
    <t>230208513 023</t>
  </si>
  <si>
    <t>Odplynění a inertizace ocelového potrubí DN do 100 mm</t>
  </si>
  <si>
    <t>" Odplynění bouraného potrubí přípojky " (3,6)</t>
  </si>
  <si>
    <t>230230076 023</t>
  </si>
  <si>
    <t>Čištění potrubí DN 200</t>
  </si>
  <si>
    <t>" Čištění plynovodního potrubí " (62,0+8,0)+(2,6+1,0)</t>
  </si>
  <si>
    <t>" Stavební práce a dodávky spojené s provedením funkčního celku 23-M - výpomoce" 5,00</t>
  </si>
  <si>
    <t>"  doplňkové práce a dodávky,kompletace apod. "</t>
  </si>
  <si>
    <t>58-M</t>
  </si>
  <si>
    <t>Revize vyhrazených technických zařízení</t>
  </si>
  <si>
    <t>580506104 958</t>
  </si>
  <si>
    <t>Kontrola podzemního nízkotlakého plynovodu dl do 20 m</t>
  </si>
  <si>
    <t>úsek</t>
  </si>
  <si>
    <t>" Kontrola plynovodních přípojek - napojení na stávající. " 1,00</t>
  </si>
  <si>
    <t>580506109 958</t>
  </si>
  <si>
    <t>Kontrola funkce a těsnosti šoupátka zemního nízkotlakých plynovodů</t>
  </si>
  <si>
    <t>" Kontrola šoupě u napojení " 1</t>
  </si>
  <si>
    <t>580506113 958</t>
  </si>
  <si>
    <t>Kontrola těsnosti spojů pěnotvorným roztokem nízkotlakých plynovodů</t>
  </si>
  <si>
    <t>" Kontrola těsnosti spojů u šoupěte v místě napojení " 1</t>
  </si>
  <si>
    <t>580506301 958</t>
  </si>
  <si>
    <t>Kontrola plynovodu před natlakováním DN do 80 dl do 20 m při tlakové zkoušce</t>
  </si>
  <si>
    <t>" Zkouška plynovodních přípojek - napojení na stávající. " 1,00</t>
  </si>
  <si>
    <t>580506310 958</t>
  </si>
  <si>
    <t>Tlakování plynovodu DN do 80 dl do 20 m při tlakové zkoušce</t>
  </si>
  <si>
    <t>580506320 958</t>
  </si>
  <si>
    <t>Provedení tlakové zkoušky plynovodu nízkotlakého</t>
  </si>
  <si>
    <t>" Zkouška plynovodní přípojky - napojení an stávající "  1,00</t>
  </si>
  <si>
    <t>580506321 958</t>
  </si>
  <si>
    <t>Odvzdušnění plynovodu DN do 80 dl do 20 m</t>
  </si>
  <si>
    <t>580506901 SPC 958</t>
  </si>
  <si>
    <t>Kontrola a revize dalších stávajících zařízení na stávající plynovodní přípojce - Specifikace dle PD</t>
  </si>
  <si>
    <t>" Provedení kontroly a revize vešekerých armatur a potrubí stávající přípojky " 1,00</t>
  </si>
  <si>
    <t>" vč. případného odmaštění a kontroly těsnosti jendotlivých spojů, apod. "</t>
  </si>
  <si>
    <t>HZS4211 HZS</t>
  </si>
  <si>
    <t>Hodinová zúčtovací sazba revizní technik</t>
  </si>
  <si>
    <t>" Stavební práce a dodávky spojené s provedením funkčního celku 58-M - výpomoce " 3,00</t>
  </si>
  <si>
    <t>" doplňkové práce a dodávky,kompletace apod. "</t>
  </si>
  <si>
    <t>Objekt11 - SO D.1.4.3.Chl.serverovna</t>
  </si>
  <si>
    <t xml:space="preserve">D1 - </t>
  </si>
  <si>
    <t>5511110</t>
  </si>
  <si>
    <t>Pol1</t>
  </si>
  <si>
    <t>D+M TS IT skříň pro servery, ventilované dveře, zadní vertikálně dělené</t>
  </si>
  <si>
    <t>ks</t>
  </si>
  <si>
    <t>5501040</t>
  </si>
  <si>
    <t>Pol2</t>
  </si>
  <si>
    <t>D+M Bočnice k TS IT  2000x1200 nasouv., horizontálně dělená, RAL7035</t>
  </si>
  <si>
    <t>8800490</t>
  </si>
  <si>
    <t>Pol3</t>
  </si>
  <si>
    <t>D+M Sada pro vnější spojení TS/TS, vertikál, bal=6ks</t>
  </si>
  <si>
    <t>5501815</t>
  </si>
  <si>
    <t>Pol4</t>
  </si>
  <si>
    <t>D+M Vzduchová přepážka pro TS IT 800x2000, RAL9005</t>
  </si>
  <si>
    <t>bal</t>
  </si>
  <si>
    <t>5502100</t>
  </si>
  <si>
    <t>Pol5</t>
  </si>
  <si>
    <t>D+M Vertikální kabelový kanál pro TS IT s 19" profily a výškou 2000mm, 19" rámy a výškou 1800mm, RAL9005</t>
  </si>
  <si>
    <t>7151305</t>
  </si>
  <si>
    <t>Pol6</t>
  </si>
  <si>
    <t>D+M Zaslepovací panel, 3x3U, rychlé upevnění bez šroubů RAL 9005</t>
  </si>
  <si>
    <t>3311390</t>
  </si>
  <si>
    <t>Pol7</t>
  </si>
  <si>
    <t>D+M TopTherm LCP Inline DX, verze "flush", 4x ventilátor, R410a, max. 20kW</t>
  </si>
  <si>
    <t>3311363</t>
  </si>
  <si>
    <t>Pol8</t>
  </si>
  <si>
    <t>D+M Kondenzátorová jednotka 20kW, pro LCP DX</t>
  </si>
  <si>
    <t>3311320</t>
  </si>
  <si>
    <t>Pol9</t>
  </si>
  <si>
    <t>D+M SNMP karta pro LCP DX</t>
  </si>
  <si>
    <t>3311321</t>
  </si>
  <si>
    <t>Pol10</t>
  </si>
  <si>
    <t>D+M Potrubí měděné tvrdé  D 12,7 + Tepelná izolace tl. 19 mm - Specifikace dle PD</t>
  </si>
  <si>
    <t>" Součástí izolační pouzdra z kaučuku. Pozdro na podélném spoji opatřeno přesahem fólie se samolepící páskou. Izolace v celé délce potrubí včetně ko</t>
  </si>
  <si>
    <t>" Potrubí chlazení " (147,9-19,7)*1,1</t>
  </si>
  <si>
    <t>" V ceně veškeré příslušenství, tvarovky, systémové kotvící prvky a spojovací materiál, jednotková cena včetně ztratného "</t>
  </si>
  <si>
    <t>3311322</t>
  </si>
  <si>
    <t>Pol11</t>
  </si>
  <si>
    <t>D+M Potrubí měděné tvrdé  D 12,7 + Tepelná izolace tl. 32 mm - Specifikace dle PD</t>
  </si>
  <si>
    <t>" Součástí izolační pouzdra z kaučuku. Pozdro na podélném spoji opatřeno přesahem fólie se samolepící páskou + Izolace v celé délce potrubí včetně k</t>
  </si>
  <si>
    <t>" Potrubí chlazení - na půdě " (19,7+11,9+11,2)*1,1</t>
  </si>
  <si>
    <t>3311323</t>
  </si>
  <si>
    <t>Pol12</t>
  </si>
  <si>
    <t>D+M Potrubí měděné tvrdé  D 15,9 + Tepelná izolace tl. 25 mm - Specifikace dle PD</t>
  </si>
  <si>
    <t>" Potrubí chlazení " (147,4-19,7)*1,1</t>
  </si>
  <si>
    <t>3311324</t>
  </si>
  <si>
    <t>Pol13</t>
  </si>
  <si>
    <t>D+M Potrubí měděné tvrdé  D 15,9 + Tepelná izolace tl. 32 mm - Specifikace dle PD</t>
  </si>
  <si>
    <t>3311325</t>
  </si>
  <si>
    <t>Pol14</t>
  </si>
  <si>
    <t>Zkouška těsnosti potrubí měděné do D 35x1,5</t>
  </si>
  <si>
    <t xml:space="preserve">" Zkouška těsnosti potrubí " </t>
  </si>
  <si>
    <t>" Potrubí D 12,7 " 128,2+42,8</t>
  </si>
  <si>
    <t>" Potrubí D 15,9 " 127,7+42,8</t>
  </si>
  <si>
    <t>3311326</t>
  </si>
  <si>
    <t>Pol15</t>
  </si>
  <si>
    <t>D+M Vanička pod chladící jednotky - Specifikace dle PD</t>
  </si>
  <si>
    <t>" Vanička pod chladící jednotky pro odkap kondenzátu - 4. NP " 4</t>
  </si>
  <si>
    <t>" V ceně montáž, osazení, kotvící a spojovací prvky, napojení na kondenzační potrubí, apod. "</t>
  </si>
  <si>
    <t>3311327</t>
  </si>
  <si>
    <t>Pol16</t>
  </si>
  <si>
    <t>D+M Chladivo R410a</t>
  </si>
  <si>
    <t>3311328</t>
  </si>
  <si>
    <t>Pol17</t>
  </si>
  <si>
    <t>D+M Přívodní napájení pro vnitřní a venkovní jednotku</t>
  </si>
  <si>
    <t>3311329</t>
  </si>
  <si>
    <t>Pol18</t>
  </si>
  <si>
    <t>D+M Odvod kondenzátu</t>
  </si>
  <si>
    <t>3311330</t>
  </si>
  <si>
    <t>Pol19</t>
  </si>
  <si>
    <t>D+M LAN přívod pro SNMP kartu</t>
  </si>
  <si>
    <t>7856020</t>
  </si>
  <si>
    <t>Pol20</t>
  </si>
  <si>
    <t>D+M Napájecí sběrnice PSM 2x3x16A pro nap.mod., max. 7 modulů</t>
  </si>
  <si>
    <t>7856029</t>
  </si>
  <si>
    <t>Pol21</t>
  </si>
  <si>
    <t>D+M Sada na upev.nap.sběrnic do TS IT skříně - pevná</t>
  </si>
  <si>
    <t>7856025</t>
  </si>
  <si>
    <t>Pol22</t>
  </si>
  <si>
    <t>D+M PSM Připojovací kabel  3m, 3-fázový, EU provedení</t>
  </si>
  <si>
    <t>7856230</t>
  </si>
  <si>
    <t>Pol23</t>
  </si>
  <si>
    <t>D+M Zásuvky zasun.modul 4 zás. IEC320 C19, nejištěno</t>
  </si>
  <si>
    <t>7856120</t>
  </si>
  <si>
    <t>Pol24</t>
  </si>
  <si>
    <t>D+M Zásuvky zasun.modul 4 zás. F/B-ČSN, nejištěno</t>
  </si>
  <si>
    <t>7856080</t>
  </si>
  <si>
    <t>Pol25</t>
  </si>
  <si>
    <t>D+M Zásuvky zasun.modul 6 zás. IEC320 C13 poč.ploch,nejištěno</t>
  </si>
  <si>
    <t>Pol26</t>
  </si>
  <si>
    <t>D+M SK dveřní systém 2000x1200mm, hloubka racku 1200mm</t>
  </si>
  <si>
    <t>3300280</t>
  </si>
  <si>
    <t>Pol27</t>
  </si>
  <si>
    <t>D+M SK zastřešení krajní 800x1200mm</t>
  </si>
  <si>
    <t>Pol28</t>
  </si>
  <si>
    <t>D+M SK zastřešení střední 1100x1200mm</t>
  </si>
  <si>
    <t>3300180</t>
  </si>
  <si>
    <t>Pol29</t>
  </si>
  <si>
    <t>Instalace, zprovoznění a seřízení systému</t>
  </si>
  <si>
    <t>9999900</t>
  </si>
  <si>
    <t>Pol30</t>
  </si>
  <si>
    <t>Přesun hmot veškerého příslušenství systému do v 24 m</t>
  </si>
  <si>
    <t>Objekt12 - SO D.1.4.3.VZT</t>
  </si>
  <si>
    <t xml:space="preserve">    751 - Vzduchotechnika - Zařízení - VZT jednotky / Ventilátory</t>
  </si>
  <si>
    <t xml:space="preserve">    D1 - Vzduchotechnika - Potrubí</t>
  </si>
  <si>
    <t xml:space="preserve">    D2 - Vzduchotechnika - Koncové prvky</t>
  </si>
  <si>
    <t xml:space="preserve">    D3 - Vzduchotechnika</t>
  </si>
  <si>
    <t xml:space="preserve">    923 - Montáže potrubí</t>
  </si>
  <si>
    <t>Vzduchotechnika - Zařízení - VZT jednotky / Ventilátory</t>
  </si>
  <si>
    <t>751991101 SPC 751</t>
  </si>
  <si>
    <t>D+M VZT jednotka - Z.Č. K-VZT2a - Specifikace dle PD</t>
  </si>
  <si>
    <t>" Včetně filtrace vzduchu přívod - F7, odvod - M5, rekuperace pomocí rotačního rekuperátoru " 1,00</t>
  </si>
  <si>
    <t>" vodní ohřev vzduchu, uzavírací klapky, tlumící komory, ventilátory, čidla CO2 + vlhkosti "</t>
  </si>
  <si>
    <t>" elektronické řídící jednotky, ovládacího panelu, servisní vypínače ventilátorů. "</t>
  </si>
  <si>
    <t xml:space="preserve">" Vzduchový výkon 4800/4800 m3/h. " </t>
  </si>
  <si>
    <t xml:space="preserve">" Součástí protihlukové opatření jednotek, podpůrná ocelová konstrukce. " </t>
  </si>
  <si>
    <t>" Včetně kotvících prvků, zprovoznění, odzkoušení, čidel "</t>
  </si>
  <si>
    <t>" prokabelování a veškeré příslušenství dle PD. "</t>
  </si>
  <si>
    <t>751991102 SPC 751</t>
  </si>
  <si>
    <t>D+M VZT jednotka - Z.Č. K-VZT2b - Specifikace dle PD</t>
  </si>
  <si>
    <t xml:space="preserve">" Vzduchový výkon 7900/7900 m3/h. " </t>
  </si>
  <si>
    <t>751991103 SPC 751</t>
  </si>
  <si>
    <t>D+M VZT jednotka - Z.Č. CH-VZT3 - Specifikace dle PD</t>
  </si>
  <si>
    <t xml:space="preserve">" Vzduchový výkon 8030/8030 m3/h. " </t>
  </si>
  <si>
    <t>751991104 SPC 751</t>
  </si>
  <si>
    <t>D+M VZT jednotka - Z.Č. CH-VZT4 - Specifikace dle PD</t>
  </si>
  <si>
    <t>" Včetně filtrace vzduchu přívod - F7, odvod - M5, rekuperace pomocí rotačního rekuperátoru "1,00</t>
  </si>
  <si>
    <t xml:space="preserve">" Vzduchový výkon 6850/6850 m3/h. " </t>
  </si>
  <si>
    <t>751991105 SPC 751</t>
  </si>
  <si>
    <t>D+M VZT jednotka - Z.Č. CH-VZT5 - Specifikace dle PD</t>
  </si>
  <si>
    <t xml:space="preserve">" Vzduchový výkon 6140/6140 m3/h. " </t>
  </si>
  <si>
    <t>751991106 SPC 751</t>
  </si>
  <si>
    <t>D+M VZT jednotka - Z.Č. CH-VZT6a - Specifikace dle PD</t>
  </si>
  <si>
    <t xml:space="preserve">" Vzduchový výkon 5800/5800 m3/h. " </t>
  </si>
  <si>
    <t>751991107 SPC 751</t>
  </si>
  <si>
    <t>D+M VZT jednotka - Z.Č. CH-VZT6b - Specifikace dle PD</t>
  </si>
  <si>
    <t xml:space="preserve">" Vzduchový výkon 8350/8350 m3/h. " </t>
  </si>
  <si>
    <t>751991108 SPC 751</t>
  </si>
  <si>
    <t>D+M VZT jednotka - Z.Č. CH-VZT7 - Specifikace dle PD</t>
  </si>
  <si>
    <t xml:space="preserve">" Vzduchový výkon 2150/2150 m3/h. " </t>
  </si>
  <si>
    <t>751991109 SPC 751</t>
  </si>
  <si>
    <t>D+M VZT jednotka - Z.Č. K-VZT8 - Specifikace dle PD</t>
  </si>
  <si>
    <t xml:space="preserve">" Vzduchový výkon 750/750 m3/h. " </t>
  </si>
  <si>
    <t>751991110 SPC 751</t>
  </si>
  <si>
    <t>D+M VZT jednotka - Z.Č. K-VZT9 - Specifikace dle PD</t>
  </si>
  <si>
    <t xml:space="preserve">" Vzduchový výkon 1750/1750 m3/h. " </t>
  </si>
  <si>
    <t>751991111 SPC 751</t>
  </si>
  <si>
    <t>D+M VZT jednotka - Z.Č. K-VZT10 - Specifikace dle PD</t>
  </si>
  <si>
    <t>" Včetně filtrace vzduchu přívod - F7, odvod - M5, rekuperace pomocí deskového rekuperátoru "1,00</t>
  </si>
  <si>
    <t>"  vodní ohřev vzduchu, uzavírací klapky, tlumící komory "</t>
  </si>
  <si>
    <t>" čidla CO2 + vlhkosti, elektronické řídící jednotky, ovládacího panelu. "</t>
  </si>
  <si>
    <t xml:space="preserve">" Vzduchový výkon 770/770 m3/h. " </t>
  </si>
  <si>
    <t>751991112 SPC 751</t>
  </si>
  <si>
    <t>D+M VZT jednotka - Z.Č. K-VZT11 - Specifikace dle PD</t>
  </si>
  <si>
    <t>" Včetně filtrace vzduchu přívod - F7, odvod - M5, rekuperace pomocí deskového rekuperátoru " 1,00</t>
  </si>
  <si>
    <t>751991113 SPC 751</t>
  </si>
  <si>
    <t>D+M VZT jednotka - Z.Č. K-VZT1 - Specifikace dle PD</t>
  </si>
  <si>
    <t xml:space="preserve">" Vzduchový výkon 280/280 m3/h. " </t>
  </si>
  <si>
    <t>751991201 SPC 751</t>
  </si>
  <si>
    <t>D+M VZT odtah pilin - Z.Č. OP1 - Specifikace dle PD</t>
  </si>
  <si>
    <t>" Radiální ventilátor - 7,5 kW, mechanický regenerační systém, médium " 1,00</t>
  </si>
  <si>
    <t>"  - hadicové filtry z netkané textílie, ocelová konstrukce, zásobník filtrátu. "</t>
  </si>
  <si>
    <t xml:space="preserve">" Vzduchový výkon 5000/5000 m3/h. " </t>
  </si>
  <si>
    <t>751991202 SPC 751</t>
  </si>
  <si>
    <t>D+M VZT odtah pilin - Z.Č. OP2 - Specifikace dle PD</t>
  </si>
  <si>
    <t>" Filtrační jednotka s regenerací tlakovým vzduchem - 5,0 kW, integrovaný kompresor a ventilátor "1</t>
  </si>
  <si>
    <t>" medium, 1x filtrační patrona, zásobník o objemu 53 litrů, protihlukový kryt. "</t>
  </si>
  <si>
    <t xml:space="preserve">" Vzduchový výkon 1200/1200 m3/h. " </t>
  </si>
  <si>
    <t>751991203 SPC 751</t>
  </si>
  <si>
    <t>D+M Odsávání dílen 100/100 m3/h - Specifikace dle PD - K-NO-OS1</t>
  </si>
  <si>
    <t>" Ventilátor včetně zpětné klapky, elektrický příkon 0,5 kW "</t>
  </si>
  <si>
    <t>"  řídící jednotka regulace provozních stavů systému, čidla, prokabelování. "</t>
  </si>
  <si>
    <t>" Včetně kotvících prvků, zprovoznění, odzkoušení, čidel " 2,00</t>
  </si>
  <si>
    <t>751991204 SPC 751</t>
  </si>
  <si>
    <t>D+M Odsávání dílen 100/100 m3/h - Specifikace dle PD - K-NO-OS2</t>
  </si>
  <si>
    <t>751991205 SPC 751</t>
  </si>
  <si>
    <t>D+M Větrání prostoru HUP 150/150 m3/h - Specifikace dle PD - K-NO-HUP</t>
  </si>
  <si>
    <t>" Včetně kotvících prvků, zprovoznění, odzkoušení, čidel " 1,00</t>
  </si>
  <si>
    <t>751991301 SPC 751</t>
  </si>
  <si>
    <t>D+M Ventilátor požární do potrubí 8100 m3/h včetně zpětné klapky - Specifikace dle PD - CHUC-A-K3</t>
  </si>
  <si>
    <t>" Ventilátor včetně zpětné klapky, elektrický příkon 4,0 kW, napájení z UPS, softstartér. " 2,00</t>
  </si>
  <si>
    <t>751991302 SPC 751</t>
  </si>
  <si>
    <t>D+M Ventilátor požární do potrubí 1100 m3/h včetně zpětné klapky - Specifikace dle PD - CHUC-A-K2</t>
  </si>
  <si>
    <t>" Ventilátor včetně zpětné klapky, elektrický příkon 0,23 kW, napájení z UPS, softstartér. " 2,00</t>
  </si>
  <si>
    <t>751991303 SPC 751</t>
  </si>
  <si>
    <t>D+M Ventilátor požární do potrubí 5000 m3/h včetně zpětné klapky - Specifikace dle PD - CHUC-A-K1</t>
  </si>
  <si>
    <t>" Ventilátor včetně zpětné klapky, elektrický příkon 3,0kW, napájení z UPS, softstartér. " 1,00</t>
  </si>
  <si>
    <t>751991304 SPC 751</t>
  </si>
  <si>
    <t>D+M 2x Ventilátor do potrubí 2980 m3/h včetně zpětné klapky - Specifikace dle PD - K-NV1</t>
  </si>
  <si>
    <t>" 2x Ventilátor včetně zpětné klapky, filtrační kazeta + filtr, teplovodní ohřívač 34,0 kW " 1,00</t>
  </si>
  <si>
    <t>" řídící jednotka regulace provozních stavů systému, čidla, prokabelování. "</t>
  </si>
  <si>
    <t>751991305 SPC 751</t>
  </si>
  <si>
    <t>D+M 2x Ventilátor do potrubí 1480 m3/h včetně zpětné klapky - Specifikace dle PD - K-NV2</t>
  </si>
  <si>
    <t>751991306 SPC 751</t>
  </si>
  <si>
    <t>D+M 2x Ventilátor do potrubí 310 m3/h včetně zpětné klapky - Specifikace dle PD - K-NV3</t>
  </si>
  <si>
    <t>751991307 SPC 751</t>
  </si>
  <si>
    <t>D+M 2x Ventilátor do potrubí 400 m3/h včetně zpětné klapky - Specifikace dle PD - K-NV4</t>
  </si>
  <si>
    <t>" 2x Ventilátor včetně zpětné klapky, filtrační kazeta + filtr, teplovodní ohřívač 5,0 Kw " 1,00</t>
  </si>
  <si>
    <t>751991308 SPC 751</t>
  </si>
  <si>
    <t>D+M 2x Ventilátor do potrubí 750 m3/h včetně zpětné klapky - Specifikace dle PD - K-NV5</t>
  </si>
  <si>
    <t>751991309 SPC 751</t>
  </si>
  <si>
    <t>D+M Odtah digestoří 750/750 m3/h- Specifikace dle PD - K-NO-11</t>
  </si>
  <si>
    <t>" Ventilátor včetně zpětné klapky, elektrický příkon 0,5 kW " 1,00</t>
  </si>
  <si>
    <t>751991310 SPC 751</t>
  </si>
  <si>
    <t>D+M Větrání hygienického zázemí, rozsah 80 - 520 m3/hod - Specifikace dle PD - Z.Č. NO1-13</t>
  </si>
  <si>
    <t>" Ventilátor včetně zpětné klapky, elektrický příkon 0,5 kW " 12,00</t>
  </si>
  <si>
    <t>751991311 SPC 751</t>
  </si>
  <si>
    <t>D+M Nucené větrání - krov - 15000/15000 m3/h - Specifikace dle PD - K-NV6</t>
  </si>
  <si>
    <t>" Ventilátor včetně zpětné klapky, elektrický příkon 0,5 kW " 4,00</t>
  </si>
  <si>
    <t>998751202 751</t>
  </si>
  <si>
    <t>Přesun hmot procentní pro vzduchotechniku v objektech v do 24 m</t>
  </si>
  <si>
    <t>HZS3211  HZS</t>
  </si>
  <si>
    <t>" Stavební práce a dodávky spojené s provedením funkčního celku 751. "  50,00</t>
  </si>
  <si>
    <t xml:space="preserve">" Zednická výpomoc, doplňkové práce, kompletace, zřízení a zapravení prostupů " </t>
  </si>
  <si>
    <t xml:space="preserve">" vysekání a zapravení drážek, překlady nad prostupy apod." </t>
  </si>
  <si>
    <t>Vzduchotechnika - Potrubí</t>
  </si>
  <si>
    <t>751992101 SPC 751</t>
  </si>
  <si>
    <t>D+M Potrubí pozink kruhové D 125 mm, spirálně vinuté - Specifikace dle PD</t>
  </si>
  <si>
    <t>" Potrubí pro odtah pilin - 1. PP " 53,10</t>
  </si>
  <si>
    <t>" V ceně veškeré příslušenství, tvarovky, regulační plechy, náběhové plechy "</t>
  </si>
  <si>
    <t>" tlumící vložky, kotvící prvky a spojovací materiál. "</t>
  </si>
  <si>
    <t>751992102 SPC 751</t>
  </si>
  <si>
    <t>D+M Potrubí pozink kruhové D 160 mm, spirálně vinuté - Specifikace dle PD</t>
  </si>
  <si>
    <t>" Potrubí pro odtah pilin - 1. PP " 50,70</t>
  </si>
  <si>
    <t>751992103 SPC 751</t>
  </si>
  <si>
    <t>D+M Potrubí pozink kruhové D 180 mm, spirálně vinuté - Specifikace dle PD</t>
  </si>
  <si>
    <t>" Potrubí pro odtah pilin - 1. PP " 17,20</t>
  </si>
  <si>
    <t>751992104 SPC 751</t>
  </si>
  <si>
    <t>D+M Potrubí pozink kruhové D 250 mm, spirálně vinuté - Specifikace dle PD</t>
  </si>
  <si>
    <t>" Potrubí pro odtah pilin - 1. PP " 9,40</t>
  </si>
  <si>
    <t>751992105 SPC 751</t>
  </si>
  <si>
    <t>D+M Potrubí pozink kruhové D 315 mm, spirálně vinuté - Specifikace dle PD</t>
  </si>
  <si>
    <t>" Potrubí pro odtah pilin - 1. PP " 40,20</t>
  </si>
  <si>
    <t>751992106 SPC 751</t>
  </si>
  <si>
    <t>D+M Potrubí ohebné neizolované Flexi D 125 mm - Specifikace dle PD</t>
  </si>
  <si>
    <t>" Potrubí pro napojení odsávání - 1. PP " 57,20</t>
  </si>
  <si>
    <t>"V ceně veškeré příslušenství, tvarovky,kotvící prvky a spojovací materiál, výměra včetně ztratného "</t>
  </si>
  <si>
    <t>751992201 SPC 751</t>
  </si>
  <si>
    <t>D+M Potrubí pozink kruhové D 100 mm, spirálně vinuté + PI tl. 40 mm - Specifikace dle PD</t>
  </si>
  <si>
    <t>751992202 SPC 751</t>
  </si>
  <si>
    <t>D+M Potrubí pozink kruhové D 100 mm, spirálně vinuté + PI tl. 100 mm - Specifikace dle PD</t>
  </si>
  <si>
    <t>751992203 SPC 751</t>
  </si>
  <si>
    <t>D+M Potrubí pozink kruhové D 100 mm, spirálně vinuté + PI tl. 100 mm + oplechování - Specifikace dle PD</t>
  </si>
  <si>
    <t>" Potrubí nad střechou pro protidešťovvé hlavice " 2,0*3</t>
  </si>
  <si>
    <t>" Včetně požární tepelné izolace z desek (rohože) z kamenné vlny s polepem hliníkovou fólií se"</t>
  </si>
  <si>
    <t>"  skleněnou mřížkou tl. 100 mm + Oplechování z titanzinku včetně podpůrné konstrukce. "</t>
  </si>
  <si>
    <t>751992204 SPC 751</t>
  </si>
  <si>
    <t>D+M Potrubí pozink kruhové D 125 mm, spirálně vinuté + PI tl. 40 mm - Specifikace dle PD</t>
  </si>
  <si>
    <t>751992205 SPC 751</t>
  </si>
  <si>
    <t>D+M Potrubí pozink kruhové D 125 mm, spirálně vinuté + PI tl. 100 mm - Specifikace dle PD</t>
  </si>
  <si>
    <t>" Včetně požární tepelné izolace z desek (rohože) z kamenné vlny " 11,00</t>
  </si>
  <si>
    <t xml:space="preserve">" s polepem hliníkovou fólií se skleněnou mřížkou tl. 100 mm. " </t>
  </si>
  <si>
    <t>751992206 SPC 751</t>
  </si>
  <si>
    <t>D+M Potrubí pozink kruhové D 125 mm, spirálně vinuté + PI tl. 100 mm + oplechování - Specifikace dle PD</t>
  </si>
  <si>
    <t>" Včetně požární tepelné izolace z desek (rohože) z kamenné vlny s polepem hliníkovou fólií se "</t>
  </si>
  <si>
    <t>" skleněnou mřížkou tl. 100 mm + Oplechování z titanzinku včetně podpůrné konstrukce. "</t>
  </si>
  <si>
    <t>751992207 SPC 751</t>
  </si>
  <si>
    <t>D+M Potrubí pozink kruhové D 140 mm, spirálně vinuté + PI tl. 40 mm - Specifikace dle PD</t>
  </si>
  <si>
    <t>751992208 SPC 751</t>
  </si>
  <si>
    <t>D+M Potrubí pozink kruhové D 160 mm, spirálně vinuté + PI tl. 40 mm - Specifikace dle PD</t>
  </si>
  <si>
    <t>751992209 SPC 751</t>
  </si>
  <si>
    <t>D+M Potrubí pozink kruhové D 160 mm, spirálně vinuté + PI tl. 100 mm + oplechování - Specifikace dle PD</t>
  </si>
  <si>
    <t>" Potrubí nad střechou pro protidešťovvé hlavice " 2,0*1</t>
  </si>
  <si>
    <t>" Včetně požární tepelné izolace z desek (rohože) z kamenné vlny s polepem hliníkovou fólií "</t>
  </si>
  <si>
    <t>" se skleněnou mřížkou tl. 100 mm + Oplechování z titanzinku včetně podpůrné konstrukce. "</t>
  </si>
  <si>
    <t>751992210 SPC 751</t>
  </si>
  <si>
    <t>D+M Potrubí pozink kruhové D 180 mm, spirálně vinuté + PI tl. 40 mm - Specifikace dle PD</t>
  </si>
  <si>
    <t>751992211 SPC 751</t>
  </si>
  <si>
    <t>D+M Potrubí pozink kruhové D 200 mm, spirálně vinuté + PI tl. 40 mm - Specifikace dle PD</t>
  </si>
  <si>
    <t>751992212 SPC 751</t>
  </si>
  <si>
    <t>D+M Potrubí pozink kruhové D 225 mm, spirálně vinuté + PI tl. 40 mm - Specifikace dle PD</t>
  </si>
  <si>
    <t>751992213 SPC 751</t>
  </si>
  <si>
    <t>D+M Potrubí pozink kruhové D 225 mm, spirálně vinuté + PI tl. 100 mm - Specifikace dle PD</t>
  </si>
  <si>
    <t>" Včetně požární tepelné izolace z desek (rohože) z kamenné vlny " 12,20</t>
  </si>
  <si>
    <t>"  s polepem hliníkovou fólií se skleněnou mřížkou tl. 100 mm. "</t>
  </si>
  <si>
    <t>751992214 SPC 751</t>
  </si>
  <si>
    <t>D+M Potrubí pozink kruhové D 250 mm, spirálně vinuté + PI tl. 40 mm - Specifikace dle PD</t>
  </si>
  <si>
    <t>751992215 SPC 751</t>
  </si>
  <si>
    <t>D+M Potrubí pozink kruhové D 250 mm, spirálně vinuté + PI tl. 100 mm - Specifikace dle PD</t>
  </si>
  <si>
    <t>751992216 SPC 751</t>
  </si>
  <si>
    <t>D+M Potrubí pozink kruhové D 280 mm, spirálně vinuté + PI tl. 40 mm - Specifikace dle PD</t>
  </si>
  <si>
    <t>" Včetně požární tepelné izolace z desek (rohože) z kamenné vlny " 2,60</t>
  </si>
  <si>
    <t xml:space="preserve">" s polepem hliníkovou fólií se skleněnou mřížkou tl. 40 mm. " </t>
  </si>
  <si>
    <t>751992217 SPC 751</t>
  </si>
  <si>
    <t>D+M Potrubí pozink kruhové D 315 mm, spirálně vinuté + PI tl. 40 mm - Specifikace dle PD</t>
  </si>
  <si>
    <t>751992218 SPC 751</t>
  </si>
  <si>
    <t>D+M Potrubí pozink kruhové D 315 mm, spirálně vinuté + PI tl. 100 mm - Specifikace dle PD</t>
  </si>
  <si>
    <t>751992219 SPC 751</t>
  </si>
  <si>
    <t>D+M Potrubí pozink kruhové D 355 mm, spirálně vinuté + PI tl. 40 mm - Specifikace dle PD</t>
  </si>
  <si>
    <t>7519922220 SPC 751</t>
  </si>
  <si>
    <t>D+M Potrubí pozink kruhové D 355 mm, spirálně vinuté + PI tl. 100 mm - Specifikace dle PD</t>
  </si>
  <si>
    <t>" Včetně požární tepelné izolace z desek (rohože) z kamenné vlny " 5,70</t>
  </si>
  <si>
    <t>751992221 SPC 751</t>
  </si>
  <si>
    <t>D+M Potrubí pozink kruhové D 400 mm, spirálně vinuté + PI tl. 40 mm - Specifikace dle PD</t>
  </si>
  <si>
    <t>751992222 SPC 751</t>
  </si>
  <si>
    <t>D+M Potrubí pozink kruhové D 400 mm, spirálně vinuté + PI tl. 100 mm - Specifikace dle PD</t>
  </si>
  <si>
    <t>751992223 SPC 751</t>
  </si>
  <si>
    <t>D+M Potrubí pozink kruhové D 450 mm, spirálně vinuté + PI tl. 40 mm - Specifikace dle PD</t>
  </si>
  <si>
    <t>" Včetně požární tepelné izolace z desek (rohože) z kamenné vlny " 1,80</t>
  </si>
  <si>
    <t>" s polepem hliníkovou fólií se skleněnou mřížkou tl. 40 mm. "</t>
  </si>
  <si>
    <t>751992224 SPC 751</t>
  </si>
  <si>
    <t>D+M Potrubí pozink kruhové D 500 mm, spirálně vinuté + PI tl. 40 mm - Specifikace dle PD</t>
  </si>
  <si>
    <t>751992225 SPC 751</t>
  </si>
  <si>
    <t>D+M Potrubí pozink kruhové D 500 mm, spirálně vinuté + PI tl. 100 mm - Specifikace dle PD</t>
  </si>
  <si>
    <t>" Včetně požární tepelné izolace z desek (rohože) z kamenné vlny " 1,40</t>
  </si>
  <si>
    <t>" s polepem hliníkovou fólií se skleněnou mřížkou tl. 100 mm. "</t>
  </si>
  <si>
    <t>751992226 SPC 751</t>
  </si>
  <si>
    <t>D+M Potrubí pozink kruhové D 630 mm, spirálně vinuté + PI tl. 40 mm - Specifikace dle PD</t>
  </si>
  <si>
    <t>751992227 SPC 751</t>
  </si>
  <si>
    <t>D+M Potrubí pozink kruhové D 630 mm, spirálně vinuté + PI tl. 100 mm - Specifikace dle PD</t>
  </si>
  <si>
    <t>751992301 SPC 751</t>
  </si>
  <si>
    <t>D+M Potrubí pozink čtyřhranné 150x150 mm + PI tl. 40 mm - Specifikace dle PD</t>
  </si>
  <si>
    <t>" Včetně požární tepelné izolace z desek (rohože)" 0,30</t>
  </si>
  <si>
    <t>"  z kamenné vlny s polepem hliníkovou fólií se skleněnou mřížkou tl. 40 mm. "</t>
  </si>
  <si>
    <t>751992302 SPC 751</t>
  </si>
  <si>
    <t>D+M Potrubí pozink čtyřhranné 160x160 mm + PI tl. 40 mm - Specifikace dle PD</t>
  </si>
  <si>
    <t>751992303 SPC 751</t>
  </si>
  <si>
    <t>D+M Potrubí pozink čtyřhranné 200x100 mm + PI tl. 40 mm - Specifikace dle PD</t>
  </si>
  <si>
    <t>751992304 SPC 751</t>
  </si>
  <si>
    <t>D+M Potrubí pozink čtyřhranné 200x160 mm + PI tl. 40 mm - Specifikace dle PD</t>
  </si>
  <si>
    <t>" Včetně požární tepelné izolace z desek (rohože) "  11,40</t>
  </si>
  <si>
    <t>751992305 SPC 751</t>
  </si>
  <si>
    <t>D+M Potrubí pozink čtyřhranné 200x180 mm + PI tl. 40 mm - Specifikace dle PD</t>
  </si>
  <si>
    <t>" Včetně požární tepelné izolace z desek (rohože) "  5,80</t>
  </si>
  <si>
    <t>751992306 SPC 751</t>
  </si>
  <si>
    <t>D+M Potrubí pozink čtyřhranné 200x200 mm + PI tl. 40 mm - Specifikace dle PD</t>
  </si>
  <si>
    <t>" Včetně požární tepelné izolace z desek (rohože) "  27,20</t>
  </si>
  <si>
    <t>751992307 SPC 751</t>
  </si>
  <si>
    <t>D+M Potrubí pozink čtyřhranné 225x160 mm / 160x225 mm + PI tl. 40 mm - Specifikace dle PD</t>
  </si>
  <si>
    <t>751992308 SPC 751</t>
  </si>
  <si>
    <t>D+M Potrubí pozink čtyřhranné 225x200 mm + PI tl. 40 mm - Specifikace dle PD</t>
  </si>
  <si>
    <t>" Včetně požární tepelné izolace z desek (rohože) z kamenné vlny " 15,30</t>
  </si>
  <si>
    <t>751992309 SPC 751</t>
  </si>
  <si>
    <t>D+M Potrubí pozink čtyřhranné 225x250 mm + PI tl. 40 mm - Specifikace dle PD</t>
  </si>
  <si>
    <t>" Včetně požární tepelné izolace z desek (rohože) " 1,70</t>
  </si>
  <si>
    <t>751992310 SPC 751</t>
  </si>
  <si>
    <t>D+M Potrubí pozink čtyřhranné 250x200 mm + PI tl. 40 mm - Specifikace dle PD</t>
  </si>
  <si>
    <t>" Včetně požární tepelné izolace z desek (rohože) z kamenné vlny " 8,90</t>
  </si>
  <si>
    <t>751992311 SPC 751</t>
  </si>
  <si>
    <t>D+M Potrubí pozink čtyřhranné 250x250 mm + PI tl. 40 mm - Specifikace dle PD</t>
  </si>
  <si>
    <t>751992312 SPC 751</t>
  </si>
  <si>
    <t>D+M Potrubí pozink čtyřhranné 250x250 mm + PI tl. 100 mm - Specifikace dle PD</t>
  </si>
  <si>
    <t>751992313 SPC 751</t>
  </si>
  <si>
    <t>D+M Potrubí pozink čtyřhranné 250x800 mm / 800x250 mm + PI tl. 40 mm - Specifikace dle PD</t>
  </si>
  <si>
    <t>751992314 SPC 751</t>
  </si>
  <si>
    <t>D+M Potrubí pozink čtyřhranné 250x800 mm / 800x250 mm + PI tl. 100 mm - Specifikace dle PD</t>
  </si>
  <si>
    <t>751992315 SPC 751</t>
  </si>
  <si>
    <t>D+M Potrubí pozink čtyřhranné 280x160 mm + PI tl. 40 mm - Specifikace dle PD</t>
  </si>
  <si>
    <t>" Včetně požární tepelné izolace z desek (rohože) z kamenné vlny " 3,60</t>
  </si>
  <si>
    <t>751992316 SPC 751</t>
  </si>
  <si>
    <t>D+M Potrubí pozink čtyřhranné 280x200 mm + PI tl. 40 mm - Specifikace dle PD</t>
  </si>
  <si>
    <t>751992317 SPC 751</t>
  </si>
  <si>
    <t>D+M Potrubí pozink čtyřhranné 280x200 mm + PI tl. 100 mm - Specifikace dle PD</t>
  </si>
  <si>
    <t>751992318 SPC 751</t>
  </si>
  <si>
    <t>D+M Potrubí pozink čtyřhranné 280x250 mm + PI tl. 40 mm - Specifikace dle PD</t>
  </si>
  <si>
    <t>" Včetně požární tepelné izolace z desek (rohože) z kamenné vlny " 11,90</t>
  </si>
  <si>
    <t>751992319 SPC 751</t>
  </si>
  <si>
    <t>D+M Potrubí pozink čtyřhranné 315x200 mm + PI tl. 40 mm - Specifikace dle PD</t>
  </si>
  <si>
    <t>" Včetně požární tepelné izolace z desek (rohože) z kamenné vlny " 162,80</t>
  </si>
  <si>
    <t>751992320 SPC 751</t>
  </si>
  <si>
    <t>D+M Potrubí pozink čtyřhranné 315x250 mm + PI tl. 40 mm - Specifikace dle PD</t>
  </si>
  <si>
    <t>" Včetně požární tepelné izolace z desek (rohože) z kamenné vlny " 5,00</t>
  </si>
  <si>
    <t>751992321 SPC 751</t>
  </si>
  <si>
    <t>D+M Potrubí pozink čtyřhranné 315x500 mm / 500x315 mm + PI tl. 40 mm - Specifikace dle PD</t>
  </si>
  <si>
    <t>751992322 SPC 751</t>
  </si>
  <si>
    <t>D+M Potrubí pozink čtyřhranné 325x325 mm + PI tl. 40 mm - Specifikace dle PD</t>
  </si>
  <si>
    <t>751992323 SPC 751</t>
  </si>
  <si>
    <t>D+M Potrubí pozink čtyřhranné 350x200 mm + PI tl. 40 mm - Specifikace dle PD</t>
  </si>
  <si>
    <t>" Včetně požární tepelné izolace z desek (rohože) z kamenné vlny " 0,80</t>
  </si>
  <si>
    <t>751992324 SPC 751</t>
  </si>
  <si>
    <t>D+M Potrubí pozink čtyřhranné 355x160 mm + PI tl. 40 mm - Specifikace dle PD</t>
  </si>
  <si>
    <t>" Včetně požární tepelné izolace z desek (rohože) z kamenné vlny " 2,90</t>
  </si>
  <si>
    <t>751992325 SPC 751</t>
  </si>
  <si>
    <t>D+M Potrubí pozink čtyřhranné 355x200 mm + PI tl. 40 mm - Specifikace dle PD</t>
  </si>
  <si>
    <t>" Včetně požární tepelné izolace z desek (rohože) z kamenné vlny " 141,90</t>
  </si>
  <si>
    <t>751992326 SPC 751</t>
  </si>
  <si>
    <t>D+M Potrubí pozink čtyřhranné 355x250 mm + PI tl. 40 mm - Specifikace dle PD</t>
  </si>
  <si>
    <t>" Včetně požární tepelné izolace z desek (rohože) z kamenné vlny " 19,90</t>
  </si>
  <si>
    <t>751992327 SPC 751</t>
  </si>
  <si>
    <t>D+M Potrubí pozink čtyřhranné 355x250 mm + PI tl. 100 mm - Specifikace dle PD</t>
  </si>
  <si>
    <t>" Včetně požární tepelné izolace z desek (rohože) z kamenné vlny  " 18,6</t>
  </si>
  <si>
    <t>751992328 SPC 751</t>
  </si>
  <si>
    <t>D+M Potrubí pozink čtyřhranné 355x355 mm + PI tl. 100 mm - Specifikace dle PD</t>
  </si>
  <si>
    <t>" Včetně požární tepelné izolace z desek (rohože) z kamenné vlny  " 4,80</t>
  </si>
  <si>
    <t>751992329 SPC 751</t>
  </si>
  <si>
    <t>D+M Potrubí pozink čtyřhranné 355x450 / 450x355 mm + PI tl. 100 mm - Specifikace dle PD</t>
  </si>
  <si>
    <t>751992330 SPC 751</t>
  </si>
  <si>
    <t>D+M Potrubí pozink čtyřhranné 355x500 mm / 500x355 mm + PI tl. 40 mm - Specifikace dle PD</t>
  </si>
  <si>
    <t>751992331 SPC 751</t>
  </si>
  <si>
    <t>D+M Potrubí pozink čtyřhranné 355x500 mm / 500x355 mm + PI tl. 100 mm - Specifikace dle PD</t>
  </si>
  <si>
    <t>751992332 SPC 751</t>
  </si>
  <si>
    <t>D+M Potrubí pozink čtyřhranné 400x200 mm + PI tl. 40 mm - Specifikace dle PD</t>
  </si>
  <si>
    <t>751992333 SPC 751</t>
  </si>
  <si>
    <t>D+M Potrubí pozink čtyřhranné 400x200 mm + PI tl. 100 mm - Specifikace dle PD</t>
  </si>
  <si>
    <t>" Včetně požární tepelné izolace z desek (rohože) z kamenné vlny " 1,8</t>
  </si>
  <si>
    <t xml:space="preserve">"  s polepem hliníkovou fólií se skleněnou mřížkou tl. 100 mm. " </t>
  </si>
  <si>
    <t>751992334 SPC 751</t>
  </si>
  <si>
    <t>D+M Potrubí pozink čtyřhranné 400x225 mm + PI tl. 40 mm - Specifikace dle PD</t>
  </si>
  <si>
    <t>" Včetně požární tepelné izolace z desek (rohože) z kamenné vlny " 3,00</t>
  </si>
  <si>
    <t>751992335 SPC 751</t>
  </si>
  <si>
    <t>D+M Potrubí pozink čtyřhranné 400x250 mm + PI tl. 40 mm - Specifikace dle PD</t>
  </si>
  <si>
    <t>751992336 SPC 751</t>
  </si>
  <si>
    <t>D+M Potrubí pozink čtyřhranné 400x250 mm + PI tl. 100 mm - Specifikace dle PD</t>
  </si>
  <si>
    <t>" Včetně požární tepelné izolace z desek (rohože) z kamenné vlny " 13,20</t>
  </si>
  <si>
    <t>751992337 SPC 751</t>
  </si>
  <si>
    <t>D+M Potrubí pozink čtyřhranné 400x315 mm + PI tl. 100 mm - Specifikace dle PD</t>
  </si>
  <si>
    <t>" Včetně požární tepelné izolace z desek (rohože) z kamenné vlny " 3,50</t>
  </si>
  <si>
    <t>751992338 SPC 751</t>
  </si>
  <si>
    <t>D+M Potrubí pozink čtyřhranné 400x500 mm / 500x400 mm + PI tl. 40 mm - Specifikace dle PD</t>
  </si>
  <si>
    <t>751992339 SPC 751</t>
  </si>
  <si>
    <t>D+M Potrubí pozink čtyřhranné 400x500 mm / 500x400 mm + PI tl. 100 mm - Specifikace dle PD</t>
  </si>
  <si>
    <t>751992340 SPC 751</t>
  </si>
  <si>
    <t>D+M Potrubí pozink čtyřhranné 400x630 mm + PI tl. 40 mm - Specifikace dle PD</t>
  </si>
  <si>
    <t>" Včetně požární tepelné izolace z desek (rohože) z kamenné vlny " 6,90</t>
  </si>
  <si>
    <t>751992341 SPC 751</t>
  </si>
  <si>
    <t>D+M Potrubí pozink čtyřhranné 450x200 mm + PI tl. 40 mm - Specifikace dle PD</t>
  </si>
  <si>
    <t>" Včetně požární tepelné izolace z desek (rohože) z kamenné vlny " 59,60</t>
  </si>
  <si>
    <t>751992342 SPC 751</t>
  </si>
  <si>
    <t>D+M Potrubí pozink čtyřhranné 450x225 mm + PI tl. 40 mm - Specifikace dle PD</t>
  </si>
  <si>
    <t>" Včetně požární tepelné izolace z desek (rohože) z kamenné vlny " 23,10</t>
  </si>
  <si>
    <t>751992343 SPC 751</t>
  </si>
  <si>
    <t>D+M Potrubí pozink čtyřhranné 450x250 mm + PI tl. 40 mm - Specifikace dle PD</t>
  </si>
  <si>
    <t>" Včetně požární tepelné izolace z desek (rohože) z kamenné vlny " 1,10</t>
  </si>
  <si>
    <t>751992344 SPC 751</t>
  </si>
  <si>
    <t>D+M Potrubí pozink čtyřhranné 400x315 mm + PI tl. 40 mm - Specifikace dle PD</t>
  </si>
  <si>
    <t>" Včetně požární tepelné izolace z desek (rohože) z kamenné vlny " 0,40</t>
  </si>
  <si>
    <t>751992345 SPC 751</t>
  </si>
  <si>
    <t>D+M Potrubí pozink čtyřhranné 450x450 mm + PI tl. 100 mm - Specifikace dle PD</t>
  </si>
  <si>
    <t>" Včetně požární tepelné izolace z desek (rohože) z kamenné vlny " 2,10</t>
  </si>
  <si>
    <t>751992346 SPC 751</t>
  </si>
  <si>
    <t>D+M Potrubí pozink čtyřhranné 500x200 mm + PI tl. 40 mm - Specifikace dle PD</t>
  </si>
  <si>
    <t>" Včetně požární tepelné izolace z desek (rohože) z kamenné vlny " 36,00</t>
  </si>
  <si>
    <t>"  s polepem hliníkovou fólií se skleněnou mřížkou tl. 40 mm. "</t>
  </si>
  <si>
    <t>751992347 SPC 751</t>
  </si>
  <si>
    <t>D+M Potrubí pozink čtyřhranné 450x500 mm + PI tl. 40 mm - Specifikace dle PD</t>
  </si>
  <si>
    <t>" Včetně požární tepelné izolace z desek (rohože) z kamenné vlny " 8,40</t>
  </si>
  <si>
    <t xml:space="preserve">"  s polepem hliníkovou fólií se skleněnou mřížkou tl. 40 mm. " </t>
  </si>
  <si>
    <t>751992348 SPC 751</t>
  </si>
  <si>
    <t>D+M Potrubí pozink čtyřhranné 500x450 mm + PI tl. 100 mm - Specifikace dle PD</t>
  </si>
  <si>
    <t>" Včetně požární tepelné izolace z desek (rohože) z kamenné vlny " 2,00</t>
  </si>
  <si>
    <t xml:space="preserve"> s polepem hliníkovou fólií se skleněnou mřížkou tl. 100 mm. " (1,4)+(0,6)</t>
  </si>
  <si>
    <t>751992349 SPC 751</t>
  </si>
  <si>
    <t>D+M Potrubí pozink čtyřhranné 500x500 mm + PI tl. 40 mm - Specifikace dle PD</t>
  </si>
  <si>
    <t>" Včetně požární tepelné izolace z desek (rohože) z kamenné vlny " 0,30</t>
  </si>
  <si>
    <t>751992350 SPC 751</t>
  </si>
  <si>
    <t>D+M Potrubí pozink čtyřhranné 500x560 mm / 560x500 mm + PI tl. 40 mm - Specifikace dle PD</t>
  </si>
  <si>
    <t>751992351 SPC 751</t>
  </si>
  <si>
    <t>D+M Potrubí pozink čtyřhranné 500x560 mm / 560x500 mm + PI tl. 100 mm - Specifikace dle PD</t>
  </si>
  <si>
    <t>751992352 SPC 751</t>
  </si>
  <si>
    <t>D+M Potrubí pozink čtyřhranné 500x630 mm + PI tl. 100 mm - Specifikace dle PD</t>
  </si>
  <si>
    <t>751992353 SPC 751</t>
  </si>
  <si>
    <t>D+M Potrubí pozink čtyřhranné 500x710 mm / 710x500 mm + PI tl. 40 mm - Specifikace dle PD</t>
  </si>
  <si>
    <t>751992354 SPC 751</t>
  </si>
  <si>
    <t>D+M Potrubí pozink čtyřhranné 560x200 mm + PI tl. 40 mm - Specifikace dle PD</t>
  </si>
  <si>
    <t>751992355 SPC 751</t>
  </si>
  <si>
    <t>D+M Potrubí pozink čtyřhranné 560x200 mm + PI tl. 100 mm - Specifikace dle PD</t>
  </si>
  <si>
    <t>" Včetně požární tepelné izolace z desek (rohože) z kamenné vlny " 0,20</t>
  </si>
  <si>
    <t>751992356 SPC 751</t>
  </si>
  <si>
    <t>D+M Potrubí pozink čtyřhranné 560x400 mm + PI tl. 100 mm - Specifikace dle PD</t>
  </si>
  <si>
    <t>" Včetně požární tepelné izolace z desek (rohože) z kamenné vlny "</t>
  </si>
  <si>
    <t>"  s polepem hliníkovou fólií se skleněnou mřížkou tl. 100 mm. " (10,1)</t>
  </si>
  <si>
    <t>751992357 SPC 751</t>
  </si>
  <si>
    <t>D+M Potrubí pozink čtyřhranné 560x450 mm + PI tl. 100 mm - Specifikace dle PD</t>
  </si>
  <si>
    <t>" Včetně požární tepelné izolace z desek (rohože) z kamenné vlny  " 0,20</t>
  </si>
  <si>
    <t>751992358 SPC 751</t>
  </si>
  <si>
    <t>D+M Potrubí pozink čtyřhranné 560x560 mm + PI tl. 40 mm - Specifikace dle PD</t>
  </si>
  <si>
    <t>" Včetně požární tepelné izolace z desek (rohože) z kamenné vlny " 2,50</t>
  </si>
  <si>
    <t>751992359 SPC 751</t>
  </si>
  <si>
    <t>D+M Potrubí pozink čtyřhranné 560x630 mm + PI tl. 40 mm - Specifikace dle PD</t>
  </si>
  <si>
    <t>751992360 SPC 751</t>
  </si>
  <si>
    <t>D+M Potrubí pozink čtyřhranné 560x630 mm + PI tl. 100 mm - Specifikace dle PD</t>
  </si>
  <si>
    <t>" Včetně požární tepelné izolace z desek (rohože) z kamenné vlny " 3,30</t>
  </si>
  <si>
    <t>751992361 SPC 751</t>
  </si>
  <si>
    <t>D+M Potrubí pozink čtyřhranné 630x200 mm + PI tl. 40 mm - Specifikace dle PD</t>
  </si>
  <si>
    <t>" Včetně požární tepelné izolace z desek (rohože) z kamenné vlny " 128,50</t>
  </si>
  <si>
    <t>751992362 SPC 751</t>
  </si>
  <si>
    <t>D+M Potrubí pozink čtyřhranné 630x250 mm / 250x630 mm + PI tl. 40 mm - Specifikace dle PD</t>
  </si>
  <si>
    <t>751992363 SPC 751</t>
  </si>
  <si>
    <t>D+M Potrubí pozink čtyřhranné 650x600 mm + PI tl. 100 mm - Specifikace dle PD</t>
  </si>
  <si>
    <t>751992364 SPC 751</t>
  </si>
  <si>
    <t>D+M Potrubí pozink čtyřhranné 710x200 mm + PI tl. 40 mm - Specifikace dle PD</t>
  </si>
  <si>
    <t>" Včetně požární tepelné izolace z desek (rohože) z kamenné vlnyC  " 13,20</t>
  </si>
  <si>
    <t>751992365 SPC 751</t>
  </si>
  <si>
    <t>D+M Potrubí pozink čtyřhranné 710x280 mm + PI tl. 40 mm - Specifikace dle PD</t>
  </si>
  <si>
    <t>751992366 SPC 751</t>
  </si>
  <si>
    <t>D+M Potrubí pozink čtyřhranné 710x710 mm + PI tl. 100 mm - Specifikace dle PD</t>
  </si>
  <si>
    <t>751992367 SPC 751</t>
  </si>
  <si>
    <t>D+M Potrubí pozink čtyřhranné 800x200 mm / 200x800 mm + PI tl. 40 mm - Specifikace dle PD</t>
  </si>
  <si>
    <t>751992368 SPC 751</t>
  </si>
  <si>
    <t>D+M Potrubí pozink čtyřhranné 800x355 mm + PI tl. 100 mm - Specifikace dle PD</t>
  </si>
  <si>
    <t>" Včetně požární tepelné izolace z desek (rohože) z kamenné vlny " 2,30</t>
  </si>
  <si>
    <t>751992369 SPC 751</t>
  </si>
  <si>
    <t>D+M Potrubí pozink čtyřhranné 800x400 mm + PI tl. 40 mm - Specifikace dle PD</t>
  </si>
  <si>
    <t>" Včetně požární tepelné izolace z desek (rohože) z kamenné vlny " 0,50</t>
  </si>
  <si>
    <t>751992370 SPC 751</t>
  </si>
  <si>
    <t>D+M Potrubí pozink čtyřhranné 810x760 mm + PI tl. 100 mm - Specifikace dle PD</t>
  </si>
  <si>
    <t>751992371 SPC 751</t>
  </si>
  <si>
    <t>D+M Potrubí pozink čtyřhranné 900x200 mm + PI tl. 40 mm - Specifikace dle PD</t>
  </si>
  <si>
    <t>" Včetně požární tepelné izolace z desek (rohože) z kamenné vlny " 49,20</t>
  </si>
  <si>
    <t>751992372 SPC 751</t>
  </si>
  <si>
    <t>D+M Potrubí pozink čtyřhranné 915x865 mm + PI tl. 100 mm - Specifikace dle PD</t>
  </si>
  <si>
    <t>" Včetně požární tepelné izolace z desek (rohože) z kamenné vlny " 0,60</t>
  </si>
  <si>
    <t>751992373 SPC 751</t>
  </si>
  <si>
    <t>D+M Potrubí pozink čtyřhranné 1000x200 mm + PI tl. 40 mm - Specifikace dle PD</t>
  </si>
  <si>
    <t>751992374 SPC 751</t>
  </si>
  <si>
    <t>D+M Potrubí pozink čtyřhranné 1000x1000 mm + PI tl. 40 mm - Specifikace dle PD</t>
  </si>
  <si>
    <t>751992375 SPC 751</t>
  </si>
  <si>
    <t>D+M Potrubí pozink čtyřhranné 1100x1200 mm + PI tl. 40 mm - Specifikace dle PD</t>
  </si>
  <si>
    <t>" Včetně požární tepelné izolace z desek (rohože) z kamenné vlny " 0,10</t>
  </si>
  <si>
    <t>751992376 SPC 751</t>
  </si>
  <si>
    <t>D+M Potrubí pozink čtyřhranné 1120x200 mm + PI tl. 40 mm - Specifikace dle PD</t>
  </si>
  <si>
    <t>751992377 SPC 751</t>
  </si>
  <si>
    <t>D+M Potrubí pozink čtyřhranné 1120x200 mm + PI tl. 100 mm - Specifikace dle PD</t>
  </si>
  <si>
    <t>751992378 SPC 751</t>
  </si>
  <si>
    <t>D+M Potrubí pozink čtyřhranné 1120x280 mm + PI tl. 40 mm - Specifikace dle PD</t>
  </si>
  <si>
    <t>751992379 SPC 751</t>
  </si>
  <si>
    <t>D+M Potrubí pozink čtyřhranné 1300x1100 mm + PI tl. 40 mm - Specifikace dle PD</t>
  </si>
  <si>
    <t>751992380 SPC 751</t>
  </si>
  <si>
    <t>D+M Potrubí pozink čtyřhranné 1400x200 mm + PI tl. 40 mm - Specifikace dle PD</t>
  </si>
  <si>
    <t>751993001 SPC 751</t>
  </si>
  <si>
    <t>D+M Potrubí plastové, chemicky odolné kruhové D 100 + PI tl. 40 mm - Specifikace dle PD</t>
  </si>
  <si>
    <t>751993002 SPC 751</t>
  </si>
  <si>
    <t>D+M Potrubí plastové, chemicky odolné kruhové D 215 + PI tl. 40 mm - Specifikace dle PD</t>
  </si>
  <si>
    <t>751993003 SPC 751</t>
  </si>
  <si>
    <t>D+M Potrubí plastové, chemicky odolné čtyřhranné 150x150mm + PI tl. 40 mm - Specifikace dle PD</t>
  </si>
  <si>
    <t>751992399 SPC 751</t>
  </si>
  <si>
    <t>D2</t>
  </si>
  <si>
    <t>Vzduchotechnika - Koncové prvky</t>
  </si>
  <si>
    <t>751994101 SPC 751</t>
  </si>
  <si>
    <t>D+M Čtvercový stropní difuzor odvodní / přívodní, D 100 - Specifikace dle PD - CDO / CDP</t>
  </si>
  <si>
    <t>" V ceně boxu, napojení na potrubí, kotvící prvky. "</t>
  </si>
  <si>
    <t>" 1. NP " (3+3)</t>
  </si>
  <si>
    <t>" 2. NP " (2+3)</t>
  </si>
  <si>
    <t>" 3. NP " (1+1)</t>
  </si>
  <si>
    <t>751994102 SPC 751</t>
  </si>
  <si>
    <t>D+M Čtvercový stropní difuzor odvodní / přívodní, D 125 - Specifikace dle PD - CDO / CDP</t>
  </si>
  <si>
    <t>" 1. NP " (1+3)+(1+2)</t>
  </si>
  <si>
    <t>" 2. NP " (11+16)</t>
  </si>
  <si>
    <t>" 3. NP " (1+2)+(1+1)</t>
  </si>
  <si>
    <t>751994103 SPC 751</t>
  </si>
  <si>
    <t>D+M Čtvercový stropní difuzor odvodní / přívodní, D 160 - Specifikace dle PD - CDO / CDP</t>
  </si>
  <si>
    <t>" 1. NP " (14)+(1+2)</t>
  </si>
  <si>
    <t>" 2. NP " (6+2)+(1)</t>
  </si>
  <si>
    <t>" 3. NP " (9+2)+(3)</t>
  </si>
  <si>
    <t>751994104 SPC 751</t>
  </si>
  <si>
    <t>D+M Čtvercový stropní difuzor odvodní / přívodní, D 200 - Specifikace dle PD - CDO / CDP</t>
  </si>
  <si>
    <t>" 1. NP " (22+23)+(7+4)</t>
  </si>
  <si>
    <t>" 2. NP " (21+13)+(18+14)</t>
  </si>
  <si>
    <t>" 3. NP " (32+26)+(6+2)</t>
  </si>
  <si>
    <t>751994105 SPC 751</t>
  </si>
  <si>
    <t>D+M Čtvercový stropní difuzor odvodní / přívodní, D 315 - Specifikace dle PD - CDO / CDP</t>
  </si>
  <si>
    <t>751994201 SPC 751</t>
  </si>
  <si>
    <t>D+M Talířový ventil odvodní / přívodní, kovový D 100 - Specifikace dle PD - TVO / TVP</t>
  </si>
  <si>
    <t>" Včetně napojení potrubí, zaregulování "</t>
  </si>
  <si>
    <t>" 1. PP " 5</t>
  </si>
  <si>
    <t>" 1. NP " (13)+(2)</t>
  </si>
  <si>
    <t>" 2. NP " (13)+(2)</t>
  </si>
  <si>
    <t>" 4. NP " (13)+(2)</t>
  </si>
  <si>
    <t>751994202 SPC 751</t>
  </si>
  <si>
    <t>D+M Talířový ventil odvodní / přívodní, kovový D 125 - Specifikace dle PD - TVO / TVP</t>
  </si>
  <si>
    <t>" 1. NP " (4+3)+(5)</t>
  </si>
  <si>
    <t>" 2. NP " (5+3)+(1+1)</t>
  </si>
  <si>
    <t>" 3. NP " 4</t>
  </si>
  <si>
    <t>" 4. NP " (2+1)</t>
  </si>
  <si>
    <t>751994203 SPC 751</t>
  </si>
  <si>
    <t>D+M Talířový ventil odvodní / přívodní, kovový D 200 - Specifikace dle PD - TVO / TVP</t>
  </si>
  <si>
    <t>" 1. PP " 2+1</t>
  </si>
  <si>
    <t>" 1. NP " (2)+(4)</t>
  </si>
  <si>
    <t>751994301 SPC 751</t>
  </si>
  <si>
    <t>D+M Vzduchová dýza přívodního vzduchu D 200 - Specifikace dle PD - DP</t>
  </si>
  <si>
    <t>" 1. NP - tělocvična " 14</t>
  </si>
  <si>
    <t>751994401 SPC 751</t>
  </si>
  <si>
    <t>D+M Stropní difuzor čtverový vířivý s nastavitelnými lamelami pro potrubí D 200 - šatny tělocvičny - Specifikace dle PD - KDP / KDO</t>
  </si>
  <si>
    <t>" 1. NP - šatny tělocvičny " 5</t>
  </si>
  <si>
    <t>751994402 SPC 751</t>
  </si>
  <si>
    <t>D+M Stropní difuzor čtverový vířivý s nastavitelnými lamelami pro potrubí D 315 - šatny tělocvičny - Specifikace dle PD - KDP / KDO</t>
  </si>
  <si>
    <t>" 1. NP - šatny tělocvičny " (1)+(1)</t>
  </si>
  <si>
    <t>751994501 SPC 751</t>
  </si>
  <si>
    <t>D+M Tlumič hluku do kruhového potrubí  D 100, délka 600 mm - Specifikace dle PD - TH</t>
  </si>
  <si>
    <t>" Včetně montáže, zapojení, a veškerého nutného příslušenství. "</t>
  </si>
  <si>
    <t>751994502 SPC 751</t>
  </si>
  <si>
    <t>D+M Tlumič hluku do kruhového potrubí  D 125, délka 600 mm - Specifikace dle PD - TH</t>
  </si>
  <si>
    <t>" 2. NP " 2</t>
  </si>
  <si>
    <t>751994503 SPC 751</t>
  </si>
  <si>
    <t>D+M Tlumič hluku do kruhového potrubí  D 160, délka 600 mm - Specifikace dle PD - TH</t>
  </si>
  <si>
    <t>" 1. NP " 2</t>
  </si>
  <si>
    <t>" 2. NP " 6</t>
  </si>
  <si>
    <t>" 3. NP " 2</t>
  </si>
  <si>
    <t>751994504 SPC 751</t>
  </si>
  <si>
    <t>D+M Tlumič hluku do kruhového potrubí  D 160, délka 1200 mm - Specifikace dle PD - TH</t>
  </si>
  <si>
    <t>751994505 SPC 751</t>
  </si>
  <si>
    <t>D+M Tlumič hluku do kruhového potrubí  D 180, délka 600 mm - Specifikace dle PD - TH</t>
  </si>
  <si>
    <t>751994506 SPC 751</t>
  </si>
  <si>
    <t>D+M Tlumič hluku do kruhového potrubí  D 200, délka 1000 mm - Specifikace dle PD - TH</t>
  </si>
  <si>
    <t>" 1. NP " 4</t>
  </si>
  <si>
    <t>751994507 SPC 751</t>
  </si>
  <si>
    <t>D+M Tlumič hluku do kruhového potrubí  D 200, délka 1250 mm - Specifikace dle PD - TH</t>
  </si>
  <si>
    <t>" 1. PP " 4</t>
  </si>
  <si>
    <t>751994508 SPC 751</t>
  </si>
  <si>
    <t>D+M Tlumič hluku do kruhového potrubí  D 250, délka 1000 mm - Specifikace dle PD - TH</t>
  </si>
  <si>
    <t>" 1. PP " 8</t>
  </si>
  <si>
    <t>751994509 SPC 751</t>
  </si>
  <si>
    <t>D+M Tlumič hluku do kruhového potrubí  D 250, délka 1250 mm - Specifikace dle PD - TH</t>
  </si>
  <si>
    <t>" 1. PP " 6</t>
  </si>
  <si>
    <t>751994510 SPC 751</t>
  </si>
  <si>
    <t>D+M Tlumič hluku do kruhového potrubí  D 315, délka 1200 mm - Specifikace dle PD - TH</t>
  </si>
  <si>
    <t>" 4. NP " 4</t>
  </si>
  <si>
    <t>751994511 SPC 751</t>
  </si>
  <si>
    <t>D+M Tlumič hluku do kruhového potrubí  D 400, délka 1200 mm - Specifikace dle PD - TH</t>
  </si>
  <si>
    <t>751994512 SPC 751</t>
  </si>
  <si>
    <t>D+M Tlumič hluku do kruhového potrubí  D 400, délka 1500 mm - Specifikace dle PD - TH</t>
  </si>
  <si>
    <t>" 4. NP " 6</t>
  </si>
  <si>
    <t>751994513 SPC 751</t>
  </si>
  <si>
    <t>D+M Tlumič hluku do kruhového potrubí  D 630, délka 1200 mm - Specifikace dle PD - TH</t>
  </si>
  <si>
    <t>" 2. NP " 4</t>
  </si>
  <si>
    <t>" 4. NP " 8</t>
  </si>
  <si>
    <t>751994514 SPC 751</t>
  </si>
  <si>
    <t>D+M Tlumič hluku do kruhového potrubí  D 630, délka 1500 mm - Specifikace dle PD - TH</t>
  </si>
  <si>
    <t>" 2. NP " 12</t>
  </si>
  <si>
    <t>" 4. NP " 31</t>
  </si>
  <si>
    <t>751994515 SPC 751</t>
  </si>
  <si>
    <t>D+M Tlumič hluku do čtyřhranného potrubí  355x200 mm, délka 1250 mm - Specifikace dle PD - TH</t>
  </si>
  <si>
    <t>751994516 SPC 751</t>
  </si>
  <si>
    <t>D+M Tlumič hluku do čtyřhranného potrubí  630x250 mm, délka 1250 mm - Specifikace dle PD - TH</t>
  </si>
  <si>
    <t>751994601 SPC 751</t>
  </si>
  <si>
    <t>D+M Protidešťová žaluzie 150x150 mm - titanzinek - Specifikace dle PD - PZ</t>
  </si>
  <si>
    <t>" Protidešťová žaluzie v antikorozním provedení, tepelně izolovaná, se síťkou "</t>
  </si>
  <si>
    <t>" ceně osazení a dodání žaluzie, upevňovacího rámečku "</t>
  </si>
  <si>
    <t>" síta proti  hmyzu a kotvících prvků,včetně zapravení a utěsnění (tepelně) prostupu  "</t>
  </si>
  <si>
    <t>751994602 SPC 751</t>
  </si>
  <si>
    <t>D+M Protidešťová žaluzie 160x160 mm - titanzinek - Specifikace dle PD - PZ</t>
  </si>
  <si>
    <t>751994603 SPC 751</t>
  </si>
  <si>
    <t>D+M Protidešťová žaluzie 200x180 mm - titanzinek - Specifikace dle PD - PZ</t>
  </si>
  <si>
    <t>751994604 SPC 751</t>
  </si>
  <si>
    <t>D+M Protidešťová žaluzie - 200x200 mm - titanzinek - Specifikace dle PD - PZ</t>
  </si>
  <si>
    <t>" Protidešťová žaluzie v antikorozním provedení, tepelně izolovaná, se síťkou. "</t>
  </si>
  <si>
    <t>" V ceně osazení a dodání žaluzie, upevňovacího rámečku "</t>
  </si>
  <si>
    <t>" síta proti  hmyzu a kotvících prvků,včetně zapravení a utěsnění (tepelně) prostupu  ".</t>
  </si>
  <si>
    <t>751994605 SPC 751</t>
  </si>
  <si>
    <t>D+M Protidešťová žaluzie 300x100 mm - titanzinek - Specifikace dle PD - PZ</t>
  </si>
  <si>
    <t>751994606 SPC 751</t>
  </si>
  <si>
    <t>D+M Protidešťová žaluzie 300x160 mm - titanzinek - Specifikace dle PD - PZ</t>
  </si>
  <si>
    <t>751994607 SPC 751</t>
  </si>
  <si>
    <t>D+M Protidešťová žaluzie 300x300mm - titanzinek - Specifikace dle PD - PZ</t>
  </si>
  <si>
    <t>751994608 SPC 751</t>
  </si>
  <si>
    <t>D+M Protidešťová žaluzie 315x160 mm - titanzinek - Specifikace dle PD - PZ</t>
  </si>
  <si>
    <t>751994609 SPC 751</t>
  </si>
  <si>
    <t>D+M Protidešťová žaluzie 325x100 mm - titanzinek - Specifikace dle PD - PZ</t>
  </si>
  <si>
    <t>751994610 SPC 751</t>
  </si>
  <si>
    <t>D+M Protidešťová žaluzie 325x325 mm - titanzinek - Specifikace dle PD - PZ</t>
  </si>
  <si>
    <t>" 1. PP " 9</t>
  </si>
  <si>
    <t>751994611 SPC 751</t>
  </si>
  <si>
    <t>D+M Protidešťová žaluzie 400x200 mm - titanzinek - Specifikace dle PD - PZ</t>
  </si>
  <si>
    <t>751994612 SPC 751</t>
  </si>
  <si>
    <t>D+M Protidešťová žaluzie 500x300 mm - titanzinek - Specifikace dle PD - PZ</t>
  </si>
  <si>
    <t>751994613 SPC 751</t>
  </si>
  <si>
    <t>D+M Protidešťová žaluzie 710x315 mm - titanzinek - Specifikace dle PD - PZ</t>
  </si>
  <si>
    <t>751994614 SPC 751</t>
  </si>
  <si>
    <t>D+M Protidešťová žaluzie 800x200 mm - titanzinek - Specifikace dle PD - PZ</t>
  </si>
  <si>
    <t>751994615 SPC 751</t>
  </si>
  <si>
    <t>D+M Protidešťová žaluzie 1000x1000 mm - titanzinek - Specifikace dle PD - PZ</t>
  </si>
  <si>
    <t>751994616 SPC 751</t>
  </si>
  <si>
    <t>D+M Protidešťová žaluzie 1300x1100 mm - titanzinek - Specifikace dle PD - PZ</t>
  </si>
  <si>
    <t>751994701 SPC 751</t>
  </si>
  <si>
    <t>D+M Mřížová výustka - odvodní / přívodní - 200x100 mm - Specifikace dle PD - MVP / MVO</t>
  </si>
  <si>
    <t>" Včetně napojení na potrubí, osazovacího rámečku. "</t>
  </si>
  <si>
    <t>" 1. PP " 27+28</t>
  </si>
  <si>
    <t>" 4. NP " (11+9)+(4+3)</t>
  </si>
  <si>
    <t>751994702 SPC 751</t>
  </si>
  <si>
    <t>D+M Mřížová výustka - odvodní / přívodní - 250x100 mm - Specifikace dle PD - MVP / MVO</t>
  </si>
  <si>
    <t>" 4. NP " (5+1)</t>
  </si>
  <si>
    <t>751994703 SPC 751</t>
  </si>
  <si>
    <t>D+M Mřížová výustka - odvodní / přívodní - 250x150 mm - Specifikace dle PD - MVP / MVO</t>
  </si>
  <si>
    <t>" 4. NP " 5</t>
  </si>
  <si>
    <t>751994704 SPC 751</t>
  </si>
  <si>
    <t>D+M Mřížová výustka - odvodní / přívodní - 250x250 mm - Specifikace dle PD - MVP / MVO</t>
  </si>
  <si>
    <t>" 1. PP - odtah pilin" 2</t>
  </si>
  <si>
    <t>751994705 SPC 751</t>
  </si>
  <si>
    <t>D+M Mřížová výustka - odvodní / přívodní - 300x100 mm - Specifikace dle PD - MVP / MVO</t>
  </si>
  <si>
    <t>" 1. PP " 3+2</t>
  </si>
  <si>
    <t>" 4. NP " (6)</t>
  </si>
  <si>
    <t>751994706 SPC 751</t>
  </si>
  <si>
    <t>D+M Mřížová výustka - odvodní / přívodní - 300x150 mm - Specifikace dle PD - MVP / MVO</t>
  </si>
  <si>
    <t>751994707 SPC 751</t>
  </si>
  <si>
    <t>D+M Mřížová výustka - odvodní / přívodní - 300x200 mm - Specifikace dle PD - MVP / MVO</t>
  </si>
  <si>
    <t>751994708 SPC 751</t>
  </si>
  <si>
    <t>D+M Mřížová výustka - odvodní / přívodní - 325x325 mm - Specifikace dle PD - MVP / MVO</t>
  </si>
  <si>
    <t>" 1. PP - odtah pilin" 3</t>
  </si>
  <si>
    <t>751994709 SPC 751</t>
  </si>
  <si>
    <t>D+M Mřížová výustka - odvodní / přívodní - 400x200 mm - Specifikace dle PD - MVP / MVO</t>
  </si>
  <si>
    <t>" 3. NP " 3</t>
  </si>
  <si>
    <t>751994710 SPC 751</t>
  </si>
  <si>
    <t>D+M Mřížová výustka - odvodní / přívodní - 400x250 mm - Specifikace dle PD - MVP / MVO</t>
  </si>
  <si>
    <t>751994711 SPC 751</t>
  </si>
  <si>
    <t>D+M Mřížová výustka - odvodní / přívodní - 425x125 mm - Specifikace dle PD - MVP / MVO</t>
  </si>
  <si>
    <t>" 1. PP " 9+10</t>
  </si>
  <si>
    <t>751994712 SPC 751</t>
  </si>
  <si>
    <t>D+M Mřížová výustka CHÚC - 1100 m3/h - 400x400 mm - Specifikace dle PD - MVP</t>
  </si>
  <si>
    <t>751994713 SPC 751</t>
  </si>
  <si>
    <t>D+M Mřížová výustka CHÚC - 2700 m3/h - 500x355 mm - Specifikace dle PD - MVP</t>
  </si>
  <si>
    <t>751994714 SPC 751</t>
  </si>
  <si>
    <t>D+M Mřížová výustka CHÚC - 5000 m3/h - 500x500 mm - Specifikace dle PD - MVP</t>
  </si>
  <si>
    <t>751994715 SPC 751</t>
  </si>
  <si>
    <t>D+M Mřížová výustka CHÚC - 630x250 mm - Specifikace dle PD - MVP</t>
  </si>
  <si>
    <t>751994716 SPC 751</t>
  </si>
  <si>
    <t>D+M Mřížová výustka - odvodní / přívodní - 1000x1000 mm - Specifikace dle PD - MVP / MVO</t>
  </si>
  <si>
    <t>751994717 SPC 751</t>
  </si>
  <si>
    <t>D+M Mřížová výustka - odvodní / přívodní - 1300x1100 mm - Specifikace dle PD - MVP / MVO</t>
  </si>
  <si>
    <t>" 1. PP " 1+1</t>
  </si>
  <si>
    <t>751994801 SPC 751</t>
  </si>
  <si>
    <t>D+M Protidešťová hlavice D 100 - Specifikace dle PD</t>
  </si>
  <si>
    <t>" Střecha nad hlavním objektem - nad 4. NP " (2)+(1)</t>
  </si>
  <si>
    <t>751994802 SPC 751</t>
  </si>
  <si>
    <t>D+M Protidešťová hlavice D 125 - Specifikace dle PD</t>
  </si>
  <si>
    <t>" Střecha nad tělocvičnou - nad 2. NP " 1</t>
  </si>
  <si>
    <t>" Střecha nad hlavním objektem - nad 4. NP " 2</t>
  </si>
  <si>
    <t>751994803 SPC 751</t>
  </si>
  <si>
    <t>D+M Protidešťová hlavice D 160 - Specifikace dle PD</t>
  </si>
  <si>
    <t>" Střecha nad hlavním objektem - nad 4. NP " (1)</t>
  </si>
  <si>
    <t>751994901 SPC 751</t>
  </si>
  <si>
    <t>D+M Uzavírací klapka pro kruhové potrubí D 125 mm - Specifikace dle PD</t>
  </si>
  <si>
    <t>" Uzavírací klapka pro odsávání pilin - 1. PP " 26</t>
  </si>
  <si>
    <t>751994902 SPC 751</t>
  </si>
  <si>
    <t>D+M Uzavírací klapka pro čtyřhranné potrubí 325x325 mm - Specifikace dle PD - UK</t>
  </si>
  <si>
    <t>751994903 SPC 751</t>
  </si>
  <si>
    <t>D+M Uzavírací klapka se servopohonem pro kruhové potrubí D 160 mm - Specifikace dle PD - UKS</t>
  </si>
  <si>
    <t>" V ceně servopohon, ovládání. "</t>
  </si>
  <si>
    <t>" Včetně prokabelování a napojení na elektro."</t>
  </si>
  <si>
    <t>751994904 SPC 751</t>
  </si>
  <si>
    <t>D+M Uzavírací klapka se servopohonem pro kruhové potrubí D 250 mm - Specifikace dle PD - UKS</t>
  </si>
  <si>
    <t>751994905 SPC 751</t>
  </si>
  <si>
    <t>D+M Uzavírací klapka se servopohonem pro čtyřhranné potrubí 355x200 mm - Specifikace dle PD - UKS</t>
  </si>
  <si>
    <t>751994906 SPC 751</t>
  </si>
  <si>
    <t>D+M Uzavírací klapka se servopohonem pro čtyřhranné potrubí 630x250 mm - Specifikace dle PD - UKS</t>
  </si>
  <si>
    <t>751994907 SPC 751</t>
  </si>
  <si>
    <t>D+M Uzavírací klapka se servopohonem pro čtyřhranné potrubí 630x630mm - Specifikace dle PD - UKS</t>
  </si>
  <si>
    <t>751994908 SPC 751</t>
  </si>
  <si>
    <t>D+M Uzavírací klapka se servopohonem pro čtyřhranné potrubí 800x200mm - Specifikace dle PD - UKS</t>
  </si>
  <si>
    <t>751994909 SPC 751</t>
  </si>
  <si>
    <t>D+M Uzavírací klapka se servopohonem pro čtyřhranné potrubí 1300x1100 mm - Specifikace dle PD - UKS</t>
  </si>
  <si>
    <t>751994910 SPC 751</t>
  </si>
  <si>
    <t>D+M Uzavírací požární klapka se servopohonem CHÚC + PI tl. 40 mm pro kruhové potrubí D 500 mm - Specifikace dle PD - UKS</t>
  </si>
  <si>
    <t>751994911 SPC 751</t>
  </si>
  <si>
    <t>D+M Uzavírací požární klapka se servopohonem CHÚC + PI tl. 40 mm pro čtyřhranné potrubí 315x315 mm - Specifikace dle PD - UKS</t>
  </si>
  <si>
    <t>" V ceně servopohon, ovládání, PI z desek z kamenné vlny "</t>
  </si>
  <si>
    <t>751994912 SPC 751</t>
  </si>
  <si>
    <t>D+M Uzavírací požární klapka se servopohonem CHÚC + PI tl. 40 mm pro čtyřhranné potrubí 560x500 mm - Specifikace dle PD - UKS</t>
  </si>
  <si>
    <t>751994913 SPC 751</t>
  </si>
  <si>
    <t>D+M Uzavírací požární klapka se servopohonem CHÚC + PI tl. 40 mm pro čtyřhranné potrubí 630x250 mm - Specifikace dle PD - UKS</t>
  </si>
  <si>
    <t>751994914 SPC 751</t>
  </si>
  <si>
    <t>D+M Uzavírací požární klapka se servopohonem CHÚC + PI tl. 40 mm pro čtyřhranné potrubí 1000x1000 mm - Specifikace dle PD - UKS</t>
  </si>
  <si>
    <t>751995101 SPC 751</t>
  </si>
  <si>
    <t>D+M Regulační klapka pro kruhové potrubí D 100 mm - Specifikace dle PD - RK</t>
  </si>
  <si>
    <t>751995102 SPC 751</t>
  </si>
  <si>
    <t>D+M Regulační klapka pro kruhové potrubí D 125 mm - Specifikace dle PD - RK</t>
  </si>
  <si>
    <t>751995103 SPC 751</t>
  </si>
  <si>
    <t>D+M Regulační klapka pro kruhové potrubí D 160 mm - Specifikace dle PD - RK</t>
  </si>
  <si>
    <t>751995104 SPC 751</t>
  </si>
  <si>
    <t>D+M Regulační klapka pro kruhové potrubí D 200 mm - Specifikace dle PD - RK</t>
  </si>
  <si>
    <t>751995105 SPC 751</t>
  </si>
  <si>
    <t>D+M Regulační klapka pro kruhové potrubí D 225 mm - Specifikace dle PD - RK</t>
  </si>
  <si>
    <t>751995106 SPC 751</t>
  </si>
  <si>
    <t>D+M Regulační klapka pro kruhové potrubí D 250 mm - Specifikace dle PD - RK</t>
  </si>
  <si>
    <t>751995107 SPC 751</t>
  </si>
  <si>
    <t>D+M Regulační klapka se servopohonem pro kruhové potrubí D 100 mm - Specifikace dle PD - RKS</t>
  </si>
  <si>
    <t>" 1. NP " (3)+(6)</t>
  </si>
  <si>
    <t>" 4. NP " 12</t>
  </si>
  <si>
    <t>751995108 SPC 751</t>
  </si>
  <si>
    <t>D+M Regulační klapka se servopohonem pro kruhové potrubí D 125 mm - Specifikace dle PD - RKS</t>
  </si>
  <si>
    <t>" 1. NP " (5)+(3)</t>
  </si>
  <si>
    <t>" 2. NP " 23</t>
  </si>
  <si>
    <t>" 3. NP " (3)+(2)</t>
  </si>
  <si>
    <t>751995109 SPC 751</t>
  </si>
  <si>
    <t>D+M Regulační klapka se servopohonem pro kruhové potrubí D 160 mm - Specifikace dle PD - RKS</t>
  </si>
  <si>
    <t>" 1. NP " (5)+(1)</t>
  </si>
  <si>
    <t>" 2. NP " (5)+(1)</t>
  </si>
  <si>
    <t>" 3. NP " (3)+(3)</t>
  </si>
  <si>
    <t>751995110 SPC 751</t>
  </si>
  <si>
    <t>D+M Regulační klapka se servopohonem pro kruhové potrubí D 200 mm - Specifikace dle PD - RKS</t>
  </si>
  <si>
    <t>" 2. NP " 7</t>
  </si>
  <si>
    <t>" 3. NP " (16)+(1)</t>
  </si>
  <si>
    <t>751995111 SPC 751</t>
  </si>
  <si>
    <t>D+M Regulační klapka se servopohonem pro kruhové potrubí D 250 mm - Specifikace dle PD - RKS</t>
  </si>
  <si>
    <t>" 1. NP " 7</t>
  </si>
  <si>
    <t>751995112 SPC 751</t>
  </si>
  <si>
    <t>D+M Regulační klapka se servopohonem pro kruhové potrubí D 355 mm - Specifikace dle PD - RKS</t>
  </si>
  <si>
    <t>751995113 SPC 751</t>
  </si>
  <si>
    <t>D+M Regulační klapka pro čtyřhranné potrubí 200x200 mm - Specifikace dle PD - RK</t>
  </si>
  <si>
    <t>751995114 SPC 751</t>
  </si>
  <si>
    <t>D+M Regulační klapka pro čtyřhranné potrubí 280x250 mm - Specifikace dle PD - RK</t>
  </si>
  <si>
    <t>751995115 SPC 751</t>
  </si>
  <si>
    <t>D+M Regulační klapka pro čtyřhranné potrubí 315x200 mm - Specifikace dle PD - RK</t>
  </si>
  <si>
    <t>751995116 SPC 751</t>
  </si>
  <si>
    <t>D+M Regulační klapka pro čtyřhranné potrubí 315x250 mm - Specifikace dle PD - RK</t>
  </si>
  <si>
    <t>751995117 SPC 751</t>
  </si>
  <si>
    <t>D+M Regulační klapka pro čtyřhranné potrubí 355x200 mm - Specifikace dle PD - RK</t>
  </si>
  <si>
    <t>751995118 SPC 751</t>
  </si>
  <si>
    <t>D+M Regulační klapka pro čtyřhranné potrubí 400x200 mm - Specifikace dle PD - RK</t>
  </si>
  <si>
    <t>751995119 SPC 751</t>
  </si>
  <si>
    <t>D+M Regulační klapka pro čtyřhranné potrubí 450x200 mm - Specifikace dle PD - RK</t>
  </si>
  <si>
    <t>751995120 SPC 751</t>
  </si>
  <si>
    <t>D+M Regulační klapka pro čtyřhranné potrubí 560x200 mm - Specifikace dle PD - RK</t>
  </si>
  <si>
    <t>751995121 SPC 751</t>
  </si>
  <si>
    <t>D+M Regulační klapka pro čtyřhranné potrubí 630x200 mm - Specifikace dle PD - RK</t>
  </si>
  <si>
    <t>751995122 SPC 751</t>
  </si>
  <si>
    <t>D+M Regulační klapka pro čtyřhranné potrubí 900x200 mm - Specifikace dle PD - RK</t>
  </si>
  <si>
    <t>751995123 SPC 751</t>
  </si>
  <si>
    <t>D+M Regulační klapka pro čtyřhranné potrubí 1000x200 mm - Specifikace dle PD - RK</t>
  </si>
  <si>
    <t>751995124 SPC 751</t>
  </si>
  <si>
    <t>D+M Regulační klapka se servopohonem pro čtyřhranné potrubí 160x160 mm - Specifikace dle PD - RKS</t>
  </si>
  <si>
    <t>751995125 SPC 751</t>
  </si>
  <si>
    <t>D+M Regulační klapka se servopohonem pro čtyřhranné potrubí 200x200 mm - Specifikace dle PD - RKS</t>
  </si>
  <si>
    <t>751995126 SPC 751</t>
  </si>
  <si>
    <t>D+M Regulační klapka se servopohonem pro čtyřhranné potrubí 225x160 mm - Specifikace dle PD - RKS</t>
  </si>
  <si>
    <t>751995127 SPC 751</t>
  </si>
  <si>
    <t>D+M Regulační klapka se servopohonem pro čtyřhranné potrubí 280x200 mm - Specifikace dle PD - RKS</t>
  </si>
  <si>
    <t>751995128 SPC 751</t>
  </si>
  <si>
    <t>D+M Regulační klapka se servopohonem pro čtyřhranné potrubí 315x200 mm - Specifikace dle PD - RKS</t>
  </si>
  <si>
    <t>" 1. NP " (3)+(3)</t>
  </si>
  <si>
    <t>" 3. NP " (10)+(2)</t>
  </si>
  <si>
    <t>751995129 SPC 751</t>
  </si>
  <si>
    <t>D+M Regulační klapka se servopohonem pro čtyřhranné potrubí 355x200 mm - Specifikace dle PD - RKS</t>
  </si>
  <si>
    <t>751995130 SPC 751</t>
  </si>
  <si>
    <t>D+M Regulační klapka se servopohonem pro čtyřhranné potrubí 400x200 mm - Specifikace dle PD - RKS</t>
  </si>
  <si>
    <t>" 3. NP " (2)+(1)</t>
  </si>
  <si>
    <t>751995131 SPC 751</t>
  </si>
  <si>
    <t>D+M Regulační klapka se servopohonem pro čtyřhranné potrubí 450x200 mm - Specifikace dle PD - RKS</t>
  </si>
  <si>
    <t>751995132 SPC 751</t>
  </si>
  <si>
    <t>D+M Regulační klapka se servopohonem pro čtyřhranné potrubí 500x200 mm - Specifikace dle PD - RKS</t>
  </si>
  <si>
    <t>751995133 SPC 751</t>
  </si>
  <si>
    <t>D+M Regulační klapka se servopohonem pro čtyřhranné potrubí 560x200 mm - Specifikace dle PD - RKS</t>
  </si>
  <si>
    <t>751995134 SPC 751</t>
  </si>
  <si>
    <t>D+M Regulační klapka se servopohonem pro čtyřhranné potrubí 630x200 mm - Specifikace dle PD - RKS</t>
  </si>
  <si>
    <t>" 2. NP " (2)+(1)</t>
  </si>
  <si>
    <t>751995135 SPC 751</t>
  </si>
  <si>
    <t>D+M Regulační klapka se servopohonem pro čtyřhranné potrubí 700x200 mm - Specifikace dle PD - RKS</t>
  </si>
  <si>
    <t>751995136 SPC 751</t>
  </si>
  <si>
    <t>D+M Regulační klapka se servopohonem pro čtyřhranné potrubí 800x200 mm - Specifikace dle PD - RKS</t>
  </si>
  <si>
    <t>751995137 SPC 751</t>
  </si>
  <si>
    <t>D+M Regulační klapka se servopohonem pro čtyřhranné potrubí 900x200 mm - Specifikace dle PD - RKS</t>
  </si>
  <si>
    <t>751995201 SPC 751</t>
  </si>
  <si>
    <t>D+M Požární klapka pro kruhové potrubí D 400 mm - Specifikace dle PD - PK</t>
  </si>
  <si>
    <t>" Včetně požární izolace z desek z minerální vaty "</t>
  </si>
  <si>
    <t>" s polepem hliníkovou fólií se skleněnou mřížkou tl. 40 mm "</t>
  </si>
  <si>
    <t>751995202 SPC 751</t>
  </si>
  <si>
    <t>D+M Požární klapka se servopohonem pro kruhové potrubí D 100 mm - Specifikace dle PD - PKS</t>
  </si>
  <si>
    <t>751995203 SPC 751</t>
  </si>
  <si>
    <t>D+M Požární klapka se servopohonem pro čtyřhranné potrubí 560x560 mm - Specifikace dle PD - PKS</t>
  </si>
  <si>
    <t>751995204 SPC 751</t>
  </si>
  <si>
    <t>D+M Požární klapka se servopohonem pro čtyřhranné potrubí 630x250 mm - Specifikace dle PD - PKS</t>
  </si>
  <si>
    <t>751995301 SPC 751</t>
  </si>
  <si>
    <t>D+M Filtrační kazeta do čtyřhranného potrubí vč. filtru - Specifikace dle PD</t>
  </si>
  <si>
    <t>751995401 SPC 751</t>
  </si>
  <si>
    <t>D+M Koncový prvek ve střešním plášti - Specifikace dle PD - KP - VZT</t>
  </si>
  <si>
    <t>" Titanzinková protidešťová žaluzie v šikmé části střechy (horizontální lamely) "</t>
  </si>
  <si>
    <t>" + revizní dvířka + protidešťová žaluzie + pozinkované potrubí ."</t>
  </si>
  <si>
    <t>" 4. NP " 20</t>
  </si>
  <si>
    <t>751995302 SPC 751</t>
  </si>
  <si>
    <t>D+M Vodní ohřívač 1300x1100mm, 30 kW - Specifikace dle PD</t>
  </si>
  <si>
    <t>D3</t>
  </si>
  <si>
    <t>751999991 SPC 751</t>
  </si>
  <si>
    <t>D+M Bezpečnostní štítky pro označení zařízení VZT  - Specifikace dle PD</t>
  </si>
  <si>
    <t>751999992 SPC 751</t>
  </si>
  <si>
    <t>D+M Zprovoznění, měření, kontrola, seřízení a zaregulování soustavy</t>
  </si>
  <si>
    <t>751999993 SPC 751</t>
  </si>
  <si>
    <t>D+M Revizní dvířka 600x600 mm - Specifikace dle PD</t>
  </si>
  <si>
    <t>751999994 SPC 751</t>
  </si>
  <si>
    <t>D+M Revizní dvířka 600x600 mm s požární odolností 30 EW - Specifikace dle PD</t>
  </si>
  <si>
    <t>751999995 SPC 751</t>
  </si>
  <si>
    <t>D+M Měření a regulace proporcionální - autonomní regulace</t>
  </si>
  <si>
    <t>751999996 SPC 751</t>
  </si>
  <si>
    <t>D+M Systémová podpůrná konstrukce potrubí</t>
  </si>
  <si>
    <t>751999997 SPC 751</t>
  </si>
  <si>
    <t>D+M Tlačítko pro ovládání odvětrání CHÚC - Specifikace dle PD</t>
  </si>
  <si>
    <t>751999999 SPC 751</t>
  </si>
  <si>
    <t>D+M Zařízení a vybavení nespecifikovaných</t>
  </si>
  <si>
    <t>923</t>
  </si>
  <si>
    <t>230170003 923</t>
  </si>
  <si>
    <t>Tlakové zkoušky těsnosti potrubí - příprava DN do 125</t>
  </si>
  <si>
    <t>230170004 923</t>
  </si>
  <si>
    <t>Tlakové zkoušky těsnosti potrubí - příprava DN do 200</t>
  </si>
  <si>
    <t>230170005 923</t>
  </si>
  <si>
    <t>Tlakové zkoušky těsnosti potrubí - příprava DN do 350</t>
  </si>
  <si>
    <t>230170006 923</t>
  </si>
  <si>
    <t>Tlakové zkoušky těsnosti potrubí - příprava DN do 500</t>
  </si>
  <si>
    <t>230170007 923</t>
  </si>
  <si>
    <t>Tlakové zkoušky těsnosti potrubí - příprava DN do 800</t>
  </si>
  <si>
    <t>230170009 923</t>
  </si>
  <si>
    <t>Tlakové zkoušky těsnosti potrubí - příprava DN do 1800</t>
  </si>
  <si>
    <t>230170013 923</t>
  </si>
  <si>
    <t>Tlakové zkoušky těsnosti potrubí - zkouška DN do 125</t>
  </si>
  <si>
    <t xml:space="preserve">" Zkouška těsnosti VZT potrubí - kruhové potrubí " </t>
  </si>
  <si>
    <t>" Zkouška těsnosti potrubí D 100 " 211,2+5,0+6,0+14,9</t>
  </si>
  <si>
    <t>" Zkouška těsnosti potrubí D 125 " (53,1)+(196,9+11,0+6,0)</t>
  </si>
  <si>
    <t>" Zkouška těsnosti potrubí ohebného D 125 " 57,2</t>
  </si>
  <si>
    <t>230170014 923</t>
  </si>
  <si>
    <t>Tlakové zkoušky těsnosti potrubí - zkouška DN do 200</t>
  </si>
  <si>
    <t>" Zkouška těsnosti potrubí D 140 " 31,7</t>
  </si>
  <si>
    <t>" Zkouška těsnosti potrubí D 160 " (50,7)+(233,9+2,0)</t>
  </si>
  <si>
    <t>" Zkouška těsnosti potrubí D 180 " (17,2)+(24,6)</t>
  </si>
  <si>
    <t>" Zkouška těsnosti potrubí D 200 " 601,8</t>
  </si>
  <si>
    <t>230170015 923</t>
  </si>
  <si>
    <t>Tlakové zkoušky těsnosti potrubí - zkouška DN do 350</t>
  </si>
  <si>
    <t>" Zkouška těsnosti potrubí D 225 " 44,6+12,2</t>
  </si>
  <si>
    <t>" Zkouška těsnosti potrubí D 250 " (9,4)+(164,2+21,7)</t>
  </si>
  <si>
    <t>" Zkouška těsnosti potrubí D 280 " 2,6</t>
  </si>
  <si>
    <t>" Zkouška těsnosti potrubí D 315 " (40,2)+(55,3+54,8)</t>
  </si>
  <si>
    <t>230170016 923</t>
  </si>
  <si>
    <t>Tlakové zkoušky těsnosti potrubí - zkouška DN do 500</t>
  </si>
  <si>
    <t>" Zkouška těsnosti potrubí D 355 " 6,9+5,7</t>
  </si>
  <si>
    <t>" Zkouška těsnosti potrubí D 400 " 118,9+117,4</t>
  </si>
  <si>
    <t>" Zkouška těsnosti potrubí D 450 " 1,8</t>
  </si>
  <si>
    <t>" Zkouška těsnosti potrubí D 500 " 4,2+1,4</t>
  </si>
  <si>
    <t>230170017 923</t>
  </si>
  <si>
    <t>Tlakové zkoušky těsnosti potrubí - zkouška DN do 800</t>
  </si>
  <si>
    <t>" Zkouška těsnosti VZT potrubí - kruhové potrubí "</t>
  </si>
  <si>
    <t>" Zkouška těsnosti potrubí D 630 " 3,9+301,4</t>
  </si>
  <si>
    <t>230170019 923</t>
  </si>
  <si>
    <t>Tlakové zkoušky těsnosti potrubí - zkouška DN do 1800</t>
  </si>
  <si>
    <t xml:space="preserve">" Zkouška těsnosti VZT potrubí - čtyřhranné potrubí " </t>
  </si>
  <si>
    <t xml:space="preserve">" Zkouška veškerých čtyřhranných potrubí "  </t>
  </si>
  <si>
    <t>0,3+98,4+0,9+11,4+5,8+27,2+47,4+15,3+1,7+8,9+(0,1+0,3)+(15,7+12,6)+3,6+(13,0+1,4)</t>
  </si>
  <si>
    <t>11,9+162,8+5,0+0,5+3,7+0,8+2,9+141,9+(19,9+18,6)+4,8+11,1+(14,6+4,1)+(176,7+1,8)</t>
  </si>
  <si>
    <t>3,0+(7,1+13,2)+3,5+(8,0+3,9)+6,9+59,6+23,1+1,1+(0,4+2,1)+36,0+(8,4+2,0)</t>
  </si>
  <si>
    <t>0,3+(3,3+27,3)+0,2+46,1+(130,8+0,2)+10,1+0,2+2,5+(23,7+3,3)+128,5+16,7+0,6+13,2</t>
  </si>
  <si>
    <t>2,1+3,4+55,2+2,3+0,5+2,6+49,2+0,6+9,2+0,8+0,1+(94,1+9,0)+0,5+2,6+1,2+15,8+0,2</t>
  </si>
  <si>
    <t>Objekt13 - SO D.1.4.3.Stlačený vzduch</t>
  </si>
  <si>
    <t xml:space="preserve">    731 - Rozvody stlačeného vzduchu - Prvky</t>
  </si>
  <si>
    <t xml:space="preserve">    733 - Rozvody stlačeného vzduchu - Potrubí</t>
  </si>
  <si>
    <t xml:space="preserve">    734 - Rozvody stlačeného vzduchu - Armatury</t>
  </si>
  <si>
    <t>731</t>
  </si>
  <si>
    <t>Rozvody stlačeného vzduchu - Prvky</t>
  </si>
  <si>
    <t>731999101 SPC 731</t>
  </si>
  <si>
    <t>D+M Šroubový kompresor - Specifikace dle PD - K1</t>
  </si>
  <si>
    <t>" Šroubový kompresor s elektronicou řídící jendotkou a frekvenčním měničem " 1,00</t>
  </si>
  <si>
    <t>" Výkon: 247 m3/hod při přetlaku 9,5 bar "</t>
  </si>
  <si>
    <t>" Maximální přetlak: 12,5 bar "</t>
  </si>
  <si>
    <t>" Příkon 26 kW "</t>
  </si>
  <si>
    <t>" El. napětí 400 V "</t>
  </si>
  <si>
    <t>" Hmotnost 444 kg "</t>
  </si>
  <si>
    <t>" Hladina hluku 69 dBA. "</t>
  </si>
  <si>
    <t>" Součástí ceny napojení na elektro, prokabelování, případné měření a regulace, kotvící, spojovací a "</t>
  </si>
  <si>
    <t>" úložné prvky, zprovoznění a další veškeríé práce a materiál související s montáží a zprovozněním. "</t>
  </si>
  <si>
    <t>731999102 SPC 731</t>
  </si>
  <si>
    <t>D+M Filtr stlačeného vzduchu - vysoce výkonný jemný - Specifikace dle PD - F</t>
  </si>
  <si>
    <t>"Filtr stlačeného vzduchu (jemný) s filtrační vložkou a s meřičem diferenciálního tlaku a automatickým"</t>
  </si>
  <si>
    <t>" plovákovýmn ventilem pro odvod kondenzátu zachycující mechanické nečistoty větší než 0,01 μm. "</t>
  </si>
  <si>
    <t>" Součástí ceny filtrační vložka, napojení případné na elektro, prokabelování, měření a regulace "</t>
  </si>
  <si>
    <t>" Kotvící a spojovací a úložné prvky, zprovoznění a další veškeríé "</t>
  </si>
  <si>
    <t>" práce a materiál související s montáží a zprovozněním. " 1,00</t>
  </si>
  <si>
    <t>731999103 SPC 731</t>
  </si>
  <si>
    <t>D+M Filtr stlačeného vzduchu - univerzální - Specifikace dle PD - F</t>
  </si>
  <si>
    <t>" Filtr stlačeného vzduchu s filtrační vložkou. " 2,00</t>
  </si>
  <si>
    <t>" Kotvící a spojovací a úložné prvky "</t>
  </si>
  <si>
    <t>"  zprovoznění a další veškeríé práce a materiál související s montáží a zprovozněním. "</t>
  </si>
  <si>
    <t>731999104 SPC 731</t>
  </si>
  <si>
    <t>D+M Filtr stlačeného vzduchu - základní - Specifikace dle PD - F</t>
  </si>
  <si>
    <t>" Filtr stlačeného vzduchu s filtrační vložkou. " 1,00</t>
  </si>
  <si>
    <t>" zprovoznění a další veškeríé práce a materiál související s montáží a zprovozněním. "</t>
  </si>
  <si>
    <t>731999105 SPC 731</t>
  </si>
  <si>
    <t>D+M Stojatá tlaková nádoba - vzdušník - Specifikace dle PD - VZ</t>
  </si>
  <si>
    <t>" Vzdušník o objemu 1 000 l.. Součástí jsou pojistné a uzavírací armatury. " 1,00</t>
  </si>
  <si>
    <t>731999106 SPC 731</t>
  </si>
  <si>
    <t>D+M Automatický odváděč kondenzátu - Specifikace dle PD - OK</t>
  </si>
  <si>
    <t>" Automatický odvaděč kondenzátu. " 1,00</t>
  </si>
  <si>
    <t>731999107 SPC 731</t>
  </si>
  <si>
    <t>D+M Kondenzační sušička vzduchu - Specifikace dle PD - KSV</t>
  </si>
  <si>
    <t>" Kondenzační sušička vzduchu " 1,00</t>
  </si>
  <si>
    <t>" Max. výkon 315 m3/hod "</t>
  </si>
  <si>
    <t>" Příkon 1,15 kW "</t>
  </si>
  <si>
    <t>" Hmotnost 72 kg.. "</t>
  </si>
  <si>
    <t>731999108 SPC 731</t>
  </si>
  <si>
    <t>D+M Separátor - Specifikace dle PD - S</t>
  </si>
  <si>
    <t>" Separátor pro oddělení oleje a vody " 1,00</t>
  </si>
  <si>
    <t>" Rozměry 500×300×437 mm. "</t>
  </si>
  <si>
    <t>998731203 SPC 731</t>
  </si>
  <si>
    <t>Přesun hmot procentní pro kompresorovny v objektech v do 24 m</t>
  </si>
  <si>
    <t>" Stavební práce a dodávky spojené s provedením funkčního celku 733 " 20,00</t>
  </si>
  <si>
    <t>" Zednická výpomoc, doplňkové práce, kompletace, zřízení prostupů +"</t>
  </si>
  <si>
    <t>" zapravení prostupů, armatury a příslušenství apod."</t>
  </si>
  <si>
    <t>733</t>
  </si>
  <si>
    <t>Rozvody stlačeného vzduchu - Potrubí</t>
  </si>
  <si>
    <t>D+M Potrubí stlačeného vzduchu, hliníkové DN 25, PN15 - Specifikace dle PD</t>
  </si>
  <si>
    <t>" Potrubí stlačeného vzduchu z hliníku. " (41,65)*1,1</t>
  </si>
  <si>
    <t xml:space="preserve">" V ceně potřebné tvarovky, armatury pro zajištění napojení, kotvící a uložné prvky (závěsy, konzoly " </t>
  </si>
  <si>
    <t xml:space="preserve">" …), materiál z teflonových šňůr pro utěsnění závitových spojů. " </t>
  </si>
  <si>
    <t>733999102 SPC 731</t>
  </si>
  <si>
    <t>D+M Potrubí stlačeného vzduchu, hliníkové DN 40, PN15 - Specifikace dle PD</t>
  </si>
  <si>
    <t>" Potrubí stlačeného vzduchu z hliníku. " (60,45)*1,1</t>
  </si>
  <si>
    <t>733999103 SPC 731</t>
  </si>
  <si>
    <t>D+M Potrubí stlačeného vzduchu, hliníkové DN 50, PN15 - Specifikace dle PD</t>
  </si>
  <si>
    <t>" Potrubí stlačeného vzduchu z hliníku. " (31,8)*1,1</t>
  </si>
  <si>
    <t>733999201 SPC 731</t>
  </si>
  <si>
    <t>Zkouška těsnosti potrubí hliníkového do DN 50</t>
  </si>
  <si>
    <t>" Zkouška těsnosti potrubí DN 25 " 41,65</t>
  </si>
  <si>
    <t>" Zkouška těsnosti potrubí DN 40 " 60,45</t>
  </si>
  <si>
    <t>" Zkouška těsnosti potrubí DN 50 " 31,8</t>
  </si>
  <si>
    <t>" V ceně veškeré nutné příslušenství pro zkoušku - případné zaslepení konců, utěsnění, apod. "</t>
  </si>
  <si>
    <t>733999301 SPC 731</t>
  </si>
  <si>
    <t>D+M Chránička pro potrubí stlačeného vzduchu DN 25 - Specifikace dle PD</t>
  </si>
  <si>
    <t>" Chránička pro potrubí stlačeného vzduchu DN 25 " (0,75)*1,1</t>
  </si>
  <si>
    <t>733999302 SPC 731</t>
  </si>
  <si>
    <t>D+M Chránička pro potrubí stlačeného vzduchu DN 40 - Specifikace dle PD</t>
  </si>
  <si>
    <t>" Chránička pro potrubí stlačeného vzduchu DN 40 " (0,15*2+0,3*2+0,96)*1,1</t>
  </si>
  <si>
    <t>733999303 SPC 731</t>
  </si>
  <si>
    <t>D+M Chránička pro potrubí stlačeného vzduchu DN 50 - Specifikace dle PD</t>
  </si>
  <si>
    <t>" Chránička pro potrubí stlačeného vzduchu DN 50 " (0,4+0,75*2)*1,1</t>
  </si>
  <si>
    <t>733999401 SPC 731</t>
  </si>
  <si>
    <t>D+M Potrubí kanalizace pro odvod kondenzátu z filtrů - Specifikace dle PD</t>
  </si>
  <si>
    <t>" Potrubí kanalizace pro odvod kondenzátu " 1,00</t>
  </si>
  <si>
    <t>" V ceně veškeré tvarovky, potřebné armatury, napojení na filtry, separátor, na stávající kanalizaci "</t>
  </si>
  <si>
    <t>"zkoušky potrubí a další veškeré práce a materiál související se zajištěním odvodu kondenzátu z filtrů"</t>
  </si>
  <si>
    <t>733999402 SPC 731</t>
  </si>
  <si>
    <t>D+M Instalace, seřízení, zprovoznění systému stlačeného vzduchu - Specifikace dle PD</t>
  </si>
  <si>
    <t>" V ceně veškeré příslušenství a součásti dle PD, dále revize, zkoušky " 20,00</t>
  </si>
  <si>
    <t>" regulace a zprovoznění systému tak, aby jednotlivé komponenty plnily funkční celek "</t>
  </si>
  <si>
    <t xml:space="preserve"> " Včetně zapojení potrubí, prokabelování, napoejní na elektro apod."</t>
  </si>
  <si>
    <t>731999991 SPC 731</t>
  </si>
  <si>
    <t>D+M Bezpečnostní štítky pro označení zařízení STLAČENÝ VZDUCH - Specifikace dle PD</t>
  </si>
  <si>
    <t>991999901 SPC 731</t>
  </si>
  <si>
    <t>998733203 731</t>
  </si>
  <si>
    <t>Přesun hmot procentní pro rozvody potrubí v objektech v do 24 m</t>
  </si>
  <si>
    <t>" Stavební práce a dodávky spojené s provedením funkčního celku 733 "</t>
  </si>
  <si>
    <t>" Zednická výpomoc, doplňkové práce, kompletace, zřízení prostupů " 15,00</t>
  </si>
  <si>
    <t>Rozvody stlačeného vzduchu - Armatury</t>
  </si>
  <si>
    <t>734999101 SPC 731</t>
  </si>
  <si>
    <t>D+M Kohout kulový DN 50 - Specifikace dle PD - KK</t>
  </si>
  <si>
    <t>" Kulový kohout " 20,00</t>
  </si>
  <si>
    <t>734999201 SPC 731</t>
  </si>
  <si>
    <t>D+M Napojovací body stlačeného vzduchu - pro potrubí DN 25 - Specifikace dle PD</t>
  </si>
  <si>
    <t>734999301 SPC 731</t>
  </si>
  <si>
    <t>D+M Koncové hadice a prvky pro dopojení vč, dopojení - Specifikace dle PD</t>
  </si>
  <si>
    <t>" Koncové hadice a prvky pro dopojení. " 1,00</t>
  </si>
  <si>
    <t>" V ceně veškeré potřebné potrubí pro napojení (hadice, tvarovky, armatury, ….) "</t>
  </si>
  <si>
    <t>" případné pistole, a další veškeré prvky, práce a materiál pro dopojení ke spotřebičům a zařízením. "</t>
  </si>
  <si>
    <t>734999901 SPC 731</t>
  </si>
  <si>
    <t>998734203 731</t>
  </si>
  <si>
    <t>Přesun hmot procentní pro armatury v objektech v do 24 m</t>
  </si>
  <si>
    <t>" Stavební práce a dodávky spojené s provedením funkčního celku 734 " 15,00</t>
  </si>
  <si>
    <t>" Zednická výpomoc, doplňkové práce, kompletace, zřízení prostupů, zapravení prostupů, armatury a příslušenství apod."</t>
  </si>
  <si>
    <t>Objekt15 - SO D.1.4.4.Vytápění</t>
  </si>
  <si>
    <t xml:space="preserve">    731 - Ústřední vytápění - Kotelny</t>
  </si>
  <si>
    <t xml:space="preserve">    733 - Ústřední vytápění - Potrubí</t>
  </si>
  <si>
    <t xml:space="preserve">    734 - Ústřední vytápění - Armatury</t>
  </si>
  <si>
    <t xml:space="preserve">    735 - Ústřední vytápění - Otopná tělesa</t>
  </si>
  <si>
    <t>Ústřední vytápění - Kotelny</t>
  </si>
  <si>
    <t>731999111 SPC 731</t>
  </si>
  <si>
    <t>D+M Automatický rychloodvzdušňovač - Specifikace dle PD</t>
  </si>
  <si>
    <t>" Součástí zprovoznění, napojení, odzkoušení. " 1,00</t>
  </si>
  <si>
    <t>731999112 SPC 731</t>
  </si>
  <si>
    <t>D+M Odlučovač nečistot a kalů + trvalý magnet - Specifikace dle PD</t>
  </si>
  <si>
    <t>731999113 SPC 731</t>
  </si>
  <si>
    <t>D+M Doplňovací zařízení s vodoměrem - Speifikace dle PD</t>
  </si>
  <si>
    <t>" Systémový oddělovač včetně uzavíracích armatur, vodoměr. " 1,00</t>
  </si>
  <si>
    <t>" Součástí zprovoznění, napojení, odzkoušení. "</t>
  </si>
  <si>
    <t>731999114 SPC 731</t>
  </si>
  <si>
    <t>D+M Změkčovací zařízení včetně patrony - Speifikace dle PD</t>
  </si>
  <si>
    <t>" Včetně externího tlakového čidla, uzavíracích armatur, instalačního materiálu, 5x patrona. " 1,00</t>
  </si>
  <si>
    <t>731999115 SPC 731</t>
  </si>
  <si>
    <t>D+M Hlavní kombinovaný Rozdělovač / Sběrač - Specifikace dle PD - R/S</t>
  </si>
  <si>
    <t>731999116 SPC 731</t>
  </si>
  <si>
    <t>D+M Hydraulický vyrovnávač dynamických tlaků - Speifikace dle PD - HVDT</t>
  </si>
  <si>
    <t>" Hydraulický vyrovnávač dynamických tlaků - hmotnostní průtok 37,485 m3/hod.  " 1,00</t>
  </si>
  <si>
    <t>" V ceně také armatury: 1× AOV - DN 15, 1x VVT - DN 15 "</t>
  </si>
  <si>
    <t>" Včetně: prokabelování, měření a regulace, zprovoznění, napojení a dalšího veškerého příslušenství nutného ke zprovoznění dle PD "</t>
  </si>
  <si>
    <t>731999117 SPC 731</t>
  </si>
  <si>
    <t>D+M Expanzní nádoba s membránou - Speifikace dle PD - EX - V</t>
  </si>
  <si>
    <t>" Membránová expanzní nádoba pro vodovod o kapacitě 33 l " 1,00</t>
  </si>
  <si>
    <t>" Včetně: pružné hadice, stěnová konzola, armatura pro zajištění průtoku, zprovoznění, napojení a veškerého příslušenství nutného ke zprovoznění dle</t>
  </si>
  <si>
    <t>731999118 SPC 731</t>
  </si>
  <si>
    <t>D+M Expanzní nádoba s membránou - Speifikace dle PD - EX1</t>
  </si>
  <si>
    <t>" Membránová expanzní nádoba pro tlumení rázů o kapacitě 50 l " 1,00</t>
  </si>
  <si>
    <t>" Včetně: pružné hadice, zprovoznění, napojení a veškerého příslušenství nutného ke zprovoznění dle PD "</t>
  </si>
  <si>
    <t>731999119 SPC 731</t>
  </si>
  <si>
    <t>D+M Expanzní automat pro topení - Speifikace dle PD - EXA-T</t>
  </si>
  <si>
    <t>731999120 SPC 731</t>
  </si>
  <si>
    <t>D+M Nerezový zásobníkový ohřívač TV - Speifikace dle PD - Z1</t>
  </si>
  <si>
    <t>" Zásobníkový ohřívač TV bez vnitřních výměníků o kapacitě 400 l. " 2,00</t>
  </si>
  <si>
    <t>" Včetně: prokabelování, napojení na elektro, měření a regulace, zprovoznění, napojení, izolace a veškerého příslušenství nutného ke zprovoznění dle</t>
  </si>
  <si>
    <t>731999121 SPC 731</t>
  </si>
  <si>
    <t>D+M Výměník tepla - Speifikace dle PD - VT1</t>
  </si>
  <si>
    <t>" Deskový výměník tepla pro ohřev TV včetně tepelné izolace. Tepelný výkon 145,0 kW. " 1,00</t>
  </si>
  <si>
    <t>" Včetně připojovacího šroubení, stojánku, redukce pro napojení na potrubí rozvodu. "</t>
  </si>
  <si>
    <t>" Součástí zprovoznění, napojení, odzkoušení a veškeré příslušenství nutné ke zprovoznění dle PD. "</t>
  </si>
  <si>
    <t>731999201 SPC 731</t>
  </si>
  <si>
    <t>D+M Oběhové čerpadlo s regulovatelnými otáčkami - Speifikace dle PD - OČ01</t>
  </si>
  <si>
    <t>" Oběhové čerpadlo s regulovatelnými otáčkami pro větev T1, m = 6,25 m3/h, H = 70 kPa, 230 V "1,00</t>
  </si>
  <si>
    <t>" Včetně prokabelování, regulátor čerpadla, měření a regulace, zprovoznění, napojení a veškerého příslušenství. "</t>
  </si>
  <si>
    <t>731999202 SPC 731</t>
  </si>
  <si>
    <t>D+M Oběhové čerpadlo s regulovatelnými otáčkami - Speifikace dle PD - OČ02</t>
  </si>
  <si>
    <t>" Oběhové čerpadlo s regulovatelnými otáčkami pro větev T2, m = 7,28 m3/h, H = 70 kPa, 230 V " 1,00</t>
  </si>
  <si>
    <t>731999203 SPC 731</t>
  </si>
  <si>
    <t>D+M Oběhové čerpadlo s regulovatelnými otáčkami - Speifikace dle PD - OČ03</t>
  </si>
  <si>
    <t>" Oběhové čerpadlo s regulovatelnými otáčkami pro větev T3, m = 5,57 m3/h, H = 75 kPa, 230 V " 1,00</t>
  </si>
  <si>
    <t>731999204 SPC 731</t>
  </si>
  <si>
    <t>D+M Oběhové čerpadlo s regulovatelnými otáčkami - Speifikace dle PD - OČ04</t>
  </si>
  <si>
    <t>" Oběhové čerpadlo s regulovatelnými otáčkami pro větev VZT, m = 7,17 m3/h, H = 100 kPa, 230 V " 1,00</t>
  </si>
  <si>
    <t>731999205 SPC 731</t>
  </si>
  <si>
    <t>D+M Oběhové čerpadlo s regulovatelnými otáčkami - Speifikace dle PD - OČ05</t>
  </si>
  <si>
    <t>" Oběhové čerpadlo s regulovatelnými otáčkami pro větev T6, m = 1,09 m3/h, H = 50 kPa, 230 V " 1,00</t>
  </si>
  <si>
    <t>731999206 SPC 731</t>
  </si>
  <si>
    <t>D+M Oběhové čerpadlo s regulovatelnými otáčkami - Speifikace dle PD - OČ06</t>
  </si>
  <si>
    <t>" Oběhové čerpadlo s regulovatelnými otáčkami pro větev velká hala, m = 7,47 m3/h, H = 50 kPa, 230 V " 1,00</t>
  </si>
  <si>
    <t>731999207 SPC 731</t>
  </si>
  <si>
    <t>D+M Oběhové čerpadlo s regulovatelnými otáčkami - Speifikace dle PD - OČ07</t>
  </si>
  <si>
    <t>" Oběhové čerpadlo s regulovatelnými otáčkami pro větev TUV, m = 6,37 m3/h, H = 70 kPa, 230 V " 1,00</t>
  </si>
  <si>
    <t>731999208 SPC 731</t>
  </si>
  <si>
    <t>D+M Oběhové čerpadlo s regulovatelnými otáčkami - Speifikace dle PD - OČ08</t>
  </si>
  <si>
    <t>" Oběhové čerpadlo s regulovatelnými otáčkami pro nabíjecí čerpadlo akumulace TV, m = 1,0 m3/h, H = 70 kPa, 230 V " 1,00</t>
  </si>
  <si>
    <t>731999209 SPC 731</t>
  </si>
  <si>
    <t>D+M Oběhové čerpadlo s regulovatelnými otáčkami - Speifikace dle PD - OČ09</t>
  </si>
  <si>
    <t>" Oběhové čerpadlo s regulovatelnými otáčkami pro K-VZT 8, m = 0,07 m3/h, H = 55 kPa, 230 V " 1,00</t>
  </si>
  <si>
    <t>731999210 SPC 731</t>
  </si>
  <si>
    <t>D+M Oběhové čerpadlo s regulovatelnými otáčkami - Speifikace dle PD - OČ10</t>
  </si>
  <si>
    <t>" Oběhové čerpadlo s regulovatelnými otáčkami pro K-VZT 7, m = 0,27 m3/h, H = 55 kPa, 230 V " 1,00</t>
  </si>
  <si>
    <t>731999211 SPC 731</t>
  </si>
  <si>
    <t>D+M Oběhové čerpadlo s regulovatelnými otáčkami - Speifikace dle PD - OČ11</t>
  </si>
  <si>
    <t>" Oběhové čerpadlo s regulovatelnými otáčkami pro K-VZT 6a, m = 0,58 m3/h, H = 55 kPa, 230 V " 1,00</t>
  </si>
  <si>
    <t>731999212 SPC 731</t>
  </si>
  <si>
    <t>D+M Oběhové čerpadlo s regulovatelnými otáčkami - Speifikace dle PD - OČ12</t>
  </si>
  <si>
    <t>" Oběhové čerpadlo s regulovatelnými otáčkami pro K-VZT 6b, m = 0,87 m3/h, H = 55 kPa, 230 V " 1,00</t>
  </si>
  <si>
    <t>731999213 SPC 731</t>
  </si>
  <si>
    <t>D+M Oběhové čerpadlo s regulovatelnými otáčkami - Speifikace dle PD - OČ13</t>
  </si>
  <si>
    <t>" Oběhové čerpadlo s regulovatelnými otáčkami pro K-VZT 2a, m = 0,52 m3/h, H = 55 kPa, 230 V " 1,00</t>
  </si>
  <si>
    <t>731999214 SPC 731</t>
  </si>
  <si>
    <t>D+M Oběhové čerpadlo s regulovatelnými otáčkami - Speifikace dle PD - OČ14</t>
  </si>
  <si>
    <t>" Oběhové čerpadlo s regulovatelnými otáčkami pro K-VZT 9, m = 0,19 m3/h, H = 55 kPa, 230 V " 1,00</t>
  </si>
  <si>
    <t>731999215 SPC 731</t>
  </si>
  <si>
    <t>D+M Oběhové čerpadlo s regulovatelnými otáčkami - Speifikace dle PD - OČ15</t>
  </si>
  <si>
    <t>" Oběhové čerpadlo s regulovatelnými otáčkami pro K-VZT 2b, m = 0,81 m3/h, H = 55 kPa, 230 V " 1,00</t>
  </si>
  <si>
    <t>731999216 SPC 731</t>
  </si>
  <si>
    <t>D+M Oběhové čerpadlo s regulovatelnými otáčkami - Speifikace dle PD - OČ16</t>
  </si>
  <si>
    <t>" Oběhové čerpadlo s regulovatelnými otáčkami pro K-VZT 4, m = 0,71 m3/h, H = 55 kPa, 230 V " 1,00</t>
  </si>
  <si>
    <t>731999217 SPC 731</t>
  </si>
  <si>
    <t>D+M Oběhové čerpadlo s regulovatelnými otáčkami - Speifikace dle PD - OČ17</t>
  </si>
  <si>
    <t>" Oběhové čerpadlo s regulovatelnými otáčkami pro K-VZT 5, m = 0,62 m3/h, H = 70 kPa, 230 V " 1,00</t>
  </si>
  <si>
    <t>731999218 SPC 731</t>
  </si>
  <si>
    <t>D+M Oběhové čerpadlo s regulovatelnými otáčkami - Speifikace dle PD - OČ18</t>
  </si>
  <si>
    <t>" Oběhové čerpadlo s regulovatelnými otáčkami pro m.č. KL 014, m = 1,79 m3/h, H = 70 kPa, 230 V " 1,00</t>
  </si>
  <si>
    <t>731999219 SPC 731</t>
  </si>
  <si>
    <t>D+M Oběhové čerpadlo s regulovatelnými otáčkami - Speifikace dle PD - OČ19</t>
  </si>
  <si>
    <t>" Oběhové čerpadlo s regulovatelnými otáčkami pro m.č. KL 005, m = 0,75 m3/h, H = 70 kPa, 230 V " 1,00</t>
  </si>
  <si>
    <t>731999220 SPC 731</t>
  </si>
  <si>
    <t>D+M Oběhové čerpadlo s regulovatelnými otáčkami - Speifikace dle PD - OČ20</t>
  </si>
  <si>
    <t>" Oběhové čerpadlo s regulovatelnými otáčkami pro m.č. KL 020a, m = 1,32 m3/h, H = 70 kPa, 230 V " 1,00</t>
  </si>
  <si>
    <t>731999221 SPC 731</t>
  </si>
  <si>
    <t>D+M Oběhové čerpadlo s regulovatelnými otáčkami - Speifikace dle PD - CČ01</t>
  </si>
  <si>
    <t>" Oběhové čerpadlo s regulovatelnými otáčkami pro cirkulaci TV, m = 1,1 m3/h, H = 85 kPa, 230 V " 2,00</t>
  </si>
  <si>
    <t>998731202 731</t>
  </si>
  <si>
    <t>Přesun hmot procentní pro kotelny v objektech v do 12 m</t>
  </si>
  <si>
    <t>" Stavební práce a dodávky spojené s provedením funkčního celku 731 "</t>
  </si>
  <si>
    <t>" Zednická výpomoc, doplňkové práce, kompletace, zřízení prostupů, zapravení prostupů, armatury a příslušenství apod." 30,00</t>
  </si>
  <si>
    <t>Ústřední vytápění - Potrubí</t>
  </si>
  <si>
    <t>733223102 RTO 733</t>
  </si>
  <si>
    <t>D+M Potrubí měděné spojované pájením D 15x1,0 + TI tl. 40 mm - Specifikace dle PD</t>
  </si>
  <si>
    <t>733223103 RTO 733</t>
  </si>
  <si>
    <t>D+M Potrubí měděné spojované pájením D 18x1,0 + TI tl. 40 mm - Specifikace dle PD</t>
  </si>
  <si>
    <t>733223104 RTO 733</t>
  </si>
  <si>
    <t>D+M Potrubí měděné spojované pájením D 22x1,0 + TI tl. 40 mm - Specifikace dle PD</t>
  </si>
  <si>
    <t>" Součástí izolační pouzdra z minerální vlny s polepem z hliníkové fólie vyztužené mřížkou ze skelných vláken (ALS). Pozdro na podélném spoji opatře</t>
  </si>
  <si>
    <t xml:space="preserve">"  Izolace v celé délce potrubí včetně kolen a odboček " </t>
  </si>
  <si>
    <t>" Potrubí v objektu" 115,80</t>
  </si>
  <si>
    <t>" Potrubí k výměníkové stanici " 5,50</t>
  </si>
  <si>
    <t>" V ceně veškeré příslušenství, tvarovky,kotvící prvky a spojovací materiál, výměra včetně ztratného "</t>
  </si>
  <si>
    <t>733223105 RTO 733</t>
  </si>
  <si>
    <t>D+M Potrubí měděné spojované pájením D 28x1,5 + TI tl. 40 mm - Specifikace dle PD</t>
  </si>
  <si>
    <t>" Potrubí v objektu" 122,20</t>
  </si>
  <si>
    <t>" Potrubí k výměníkové stanici " 10,00</t>
  </si>
  <si>
    <t>733223106 RTO 733</t>
  </si>
  <si>
    <t>D+M Potrubí měděné spojované pájením D 35x1,5 + TI tl. 50 mm - Specifikace dle PD</t>
  </si>
  <si>
    <t>" Potrubí v objektu" 368,5+60,0</t>
  </si>
  <si>
    <t>" Potrubí k výměníkové stanici " 15,40</t>
  </si>
  <si>
    <t>733223107 RTO 733</t>
  </si>
  <si>
    <t>D+M Potrubí měděné spojované pájením D 42x1,5 + TI tl. 50 mm - Specifikace dle PD</t>
  </si>
  <si>
    <t>733223108 RTO 733</t>
  </si>
  <si>
    <t>D+M Potrubí měděné spojované pájením D 54x2,0 + TI tl. 50 mm - Specifikace dle PD</t>
  </si>
  <si>
    <t>" Potrubí v objektu" 132,70</t>
  </si>
  <si>
    <t>" Potrubí k výměníkové stanici " 34,90</t>
  </si>
  <si>
    <t>733223109 RTO 733</t>
  </si>
  <si>
    <t>D+M Potrubí měděné spojované pájením D 64x2,0 + TI tl. 60 mm - Specifikace dle PD</t>
  </si>
  <si>
    <t>" Potrubí v objektu" 33,70</t>
  </si>
  <si>
    <t>" Potrubí k výměníkové stanici " 53,60</t>
  </si>
  <si>
    <t>733223112 RTO 733</t>
  </si>
  <si>
    <t>D+M Potrubí měděné spojované pájením D 108x2,5 + TI tl. 100 mm - Specifikace dle PD</t>
  </si>
  <si>
    <t>733223111 RTO 733</t>
  </si>
  <si>
    <t>D+M Předizolované měděné potrubí Cu DN 80 - Specifikace dle PD</t>
  </si>
  <si>
    <t>733224204 733</t>
  </si>
  <si>
    <t>Příplatek k potrubí měděnému za potrubí vedené v kotelnách nebo strojovnách D 22x1</t>
  </si>
  <si>
    <t>733224205 733</t>
  </si>
  <si>
    <t>Příplatek k potrubí měděnému za potrubí vedené v kotelnách nebo strojovnách D 28x1,5</t>
  </si>
  <si>
    <t>733224206 733</t>
  </si>
  <si>
    <t>Příplatek k potrubí měděnému za potrubí vedené v kotelnách nebo strojovnách D 35x1,5</t>
  </si>
  <si>
    <t>733224208 733</t>
  </si>
  <si>
    <t>Příplatek k potrubí měděnému za potrubí vedené v kotelnách nebo strojovnách D 54x2</t>
  </si>
  <si>
    <t>733224209 733</t>
  </si>
  <si>
    <t>Příplatek k potrubí měděnému za potrubí vedené v kotelnách nebo strojovnách D 64x2</t>
  </si>
  <si>
    <t>733224211 733</t>
  </si>
  <si>
    <t>Příplatek k potrubí měděnému za potrubí vedené v kotelnách nebo strojovnách D 89x2</t>
  </si>
  <si>
    <t>733224212 733</t>
  </si>
  <si>
    <t>Příplatek k potrubí měděnému za potrubí vedené v kotelnách nebo strojovnách D 108x2,5</t>
  </si>
  <si>
    <t>733291101 733</t>
  </si>
  <si>
    <t>733291102 733</t>
  </si>
  <si>
    <t>Zkouška těsnosti potrubí měděné do D 64x2</t>
  </si>
  <si>
    <t>733291103 733</t>
  </si>
  <si>
    <t>Zkouška těsnosti potrubí měděné do D 108x2,5</t>
  </si>
  <si>
    <t>733391001 SPC 733</t>
  </si>
  <si>
    <t>D+M Potrubí plastové s kyslíkovou bariérou  PE-Xb/AL/PE-Xb D 16,0×2,0 + TI tl. 9 mm - Specifikace dle PD</t>
  </si>
  <si>
    <t>733391002 SPC 733</t>
  </si>
  <si>
    <t>D+M Potrubí plastové s kyslíkovou bariérou  PE-Xb/AL/PE-Xb D 20,0×2,0 + TI tl. 9 mm - Specifikace dle PD</t>
  </si>
  <si>
    <t>733391003 SPC 733</t>
  </si>
  <si>
    <t>D+M Potrubí plastové s kyslíkovou bariérou  PE-Xb/AL/PE-Xb D 26,0×3,0 + TI tl. 9 mm - Specifikace dle PD</t>
  </si>
  <si>
    <t>733391004 SPC 733</t>
  </si>
  <si>
    <t>D+M Potrubí plastové s kyslíkovou bariérou  PE-Xb/AL/PE-Xb D 32,0×3,0 + TI tl. 9 mm - Specifikace dle PD</t>
  </si>
  <si>
    <t>733391005 SPC 733</t>
  </si>
  <si>
    <t>D+M Potrubí plastové s kyslíkovou bariérou  PE-Xb/AL/PE-Xb D 40,0×3,5 + TI tl. 9 mm - Specifikace dle PD</t>
  </si>
  <si>
    <t>733391006 SPC 733</t>
  </si>
  <si>
    <t>D+M Dodatečné zaizolování potrubí stávající přípojky teplovodu - Specifikace dle PD</t>
  </si>
  <si>
    <t>733391101 733</t>
  </si>
  <si>
    <t>Zkouška těsnosti potrubí plastové do D 32x3,0</t>
  </si>
  <si>
    <t>733391102 733</t>
  </si>
  <si>
    <t>Zkouška těsnosti potrubí plastové do D 50x4,6</t>
  </si>
  <si>
    <t>733999200 SPC 733</t>
  </si>
  <si>
    <t>D+M Topný kabel potrubí průměru do D 54x2,0 - Specifikace dle PD</t>
  </si>
  <si>
    <t>" Topný kabel včetně dopojení na elektro, montážního materiálu, apod. " 366,0*1,2</t>
  </si>
  <si>
    <t>733999901 SPC 733</t>
  </si>
  <si>
    <t>733999902 SPC 733</t>
  </si>
  <si>
    <t>D+M Ocelové chráničky - Specifikace dle PD</t>
  </si>
  <si>
    <t>998733203 733</t>
  </si>
  <si>
    <t>Ústřední vytápění - Armatury</t>
  </si>
  <si>
    <t>734999101 SPC 734</t>
  </si>
  <si>
    <t>D+M Kohout kulový uzavírací DN 15 - Specifikace dle PD - KK</t>
  </si>
  <si>
    <t>734999102 SPC 734</t>
  </si>
  <si>
    <t>D+M Kohout kulový uzavírací DN 20 - Specifikace dle PD - KK</t>
  </si>
  <si>
    <t>734999103 SPC 734</t>
  </si>
  <si>
    <t>D+M Kohout kulový uzavírací DN 25 - Specifikace dle PD - KK</t>
  </si>
  <si>
    <t>" Tělo : Mosaz-choromované, Koule : Mosaz-chromované, ocelová páčka potažená plastem. Profilované těsnění se sníženým třením. " 32+1*2</t>
  </si>
  <si>
    <t>734999104 SPC 734</t>
  </si>
  <si>
    <t>D+M Kohout kulový uzavírací DN 32 - Specifikace dle PD - KK</t>
  </si>
  <si>
    <t>" Tělo : Mosaz-choromované, Koule : Mosaz-chromované, ocelová páčka potažená plastem. Profilované těsnění se sníženým třením. " 8+11*2+4</t>
  </si>
  <si>
    <t>734999105 SPC 734</t>
  </si>
  <si>
    <t>D+M Kohout kulový uzavírací DN 40 - Specifikace dle PD - KK</t>
  </si>
  <si>
    <t>734999106 SPC 734</t>
  </si>
  <si>
    <t>D+M Kohout kulový uzavírací DN 50 - Specifikace dle PD - KK</t>
  </si>
  <si>
    <t>" Tělo : Mosaz-choromované, Koule : Mosaz-chromované, ocelová páčka potažená plastem. Profilované těsnění se sníženým třením. " 12+2*2</t>
  </si>
  <si>
    <t>734999107 SPC 734</t>
  </si>
  <si>
    <t>D+M Kohout kulový uzavírací, přírubový DN 65 - Specifikace dle PD - KUP</t>
  </si>
  <si>
    <t>" Tělo : Litina. Těsnění PTFE. Ovládání pomocí ocelové páčky potažené plastem. Max. provozní teplota +150 °C. Max. provozní tlak PN16. " 8+1*2</t>
  </si>
  <si>
    <t>734999108 SPC 734</t>
  </si>
  <si>
    <t>D+M Kohout kulový uzavírací, přírubový DN 100 - Specifikace dle PD - KUP</t>
  </si>
  <si>
    <t>734999109 SPC 734</t>
  </si>
  <si>
    <t>D+M Kulový kohout plnoprůtokový s vypouštěním DN 20 - Specifikace dle PD - KKV</t>
  </si>
  <si>
    <t>734999110 SPC 734</t>
  </si>
  <si>
    <t>D+M Pojistný ventil pro topení DN 25 - Specifikace dle PD - PV</t>
  </si>
  <si>
    <t>734999111 SPC 734</t>
  </si>
  <si>
    <t>D+M Vypouštěcí ventil s hadicovým připojením DN 15 - Specifikace dle PD - VVT</t>
  </si>
  <si>
    <t>" Tělo : Mosaz-choromované. Ovládání: ocelová páčka potažená plastem. " 37+15*2+2</t>
  </si>
  <si>
    <t>734999112 SPC 734</t>
  </si>
  <si>
    <t>D+M Vypouštěcí ventil s hadicovým připojením DN 25 - Specifikace dle PD - VVT</t>
  </si>
  <si>
    <t>734999113 SPC 734</t>
  </si>
  <si>
    <t>D+M Zpětná klapka závitová DN 15 - Specifikace dle PD - ZKZ</t>
  </si>
  <si>
    <t>734999114 SPC 734</t>
  </si>
  <si>
    <t>D+M Zpětná klapka závitová DN 20 - Specifikace dle PD - ZKZ</t>
  </si>
  <si>
    <t>734999115 SPC 734</t>
  </si>
  <si>
    <t>D+M Zpětná klapka závitová DN 25 - Specifikace dle PD - ZKZ</t>
  </si>
  <si>
    <t>734999116 SPC 734</t>
  </si>
  <si>
    <t>D+M Zpětná klapka závitová DN 32 - Specifikace dle PD - ZKZ</t>
  </si>
  <si>
    <t>734999117 SPC 734</t>
  </si>
  <si>
    <t>D+M Zpětná klapka závitová DN 40 - Specifikace dle PD - ZKZ</t>
  </si>
  <si>
    <t>734999118 SPC 734</t>
  </si>
  <si>
    <t>D+M Zpětná klapka závitová DN 50 - Specifikace dle PD - ZKZ</t>
  </si>
  <si>
    <t>734999119 SPC 734</t>
  </si>
  <si>
    <t>D+M Zpětná klapka přírubová s kontrolním otvoremm DN 65 - Specifikace dle PD - ZKP</t>
  </si>
  <si>
    <t>734999120 SPC 734</t>
  </si>
  <si>
    <t>D+M Zpětná klapka přírubová s kontrolním otvoremm DN 100 - Specifikace dle PD - ZKP</t>
  </si>
  <si>
    <t>734999121 SPC 734</t>
  </si>
  <si>
    <t>D+M Filtr závitový DN 15 - Specifikace dle PD - FZ</t>
  </si>
  <si>
    <t>734999122 SPC 734</t>
  </si>
  <si>
    <t>D+M Filtr závitový DN 20 - Specifikace dle PD - FZ</t>
  </si>
  <si>
    <t>734999123 SPC 734</t>
  </si>
  <si>
    <t>D+M Filtr závitový DN 25 - Specifikace dle PD - FZ</t>
  </si>
  <si>
    <t>734999124 SPC 734</t>
  </si>
  <si>
    <t>D+M Filtr závitový DN 32 - Specifikace dle PD - FZ</t>
  </si>
  <si>
    <t>734999125 SPC 734</t>
  </si>
  <si>
    <t>D+M Filtr závitový DN 40 - Specifikace dle PD - FZ</t>
  </si>
  <si>
    <t>734999126 SPC 734</t>
  </si>
  <si>
    <t>D+M Filtr závitový DN 50 - Specifikace dle PD - FZ</t>
  </si>
  <si>
    <t>734999127 SPC 734</t>
  </si>
  <si>
    <t>D+M Filtr přírubový DN 65 - Specifikace dle PD - FP</t>
  </si>
  <si>
    <t>734999128 SPC 734</t>
  </si>
  <si>
    <t>D+M Filtr přírubový DN 100 - Specifikace dle PD - FP</t>
  </si>
  <si>
    <t>734999129 SPC 734</t>
  </si>
  <si>
    <t>D+M Tlakový manometr DN 15 - Specifikace dle PD - M</t>
  </si>
  <si>
    <t>734999130 SPC 734</t>
  </si>
  <si>
    <t>D+M Tlakový manometr DN 15 + Kulový kohout DN 10 - Specifikace dle PD - M</t>
  </si>
  <si>
    <t>734999131 SPC 734</t>
  </si>
  <si>
    <t>D+M Tlakový manometr DN 15 + Kulový kohout DN 40 - Specifikace dle PD - M</t>
  </si>
  <si>
    <t>734999132 SPC 734</t>
  </si>
  <si>
    <t>D+M Tlakový manometr DN 15 + Kulový kohout DN 50 - Specifikace dle PD - M</t>
  </si>
  <si>
    <t>734999133 SPC 734</t>
  </si>
  <si>
    <t>D+M Teploměr DN 15 - Specifikace dle PD - T</t>
  </si>
  <si>
    <t>734999134 SPC 734</t>
  </si>
  <si>
    <t>D+M Automatický odvzdušňovací ventil horní se zpětnou klapkou DN 15 - Specifikace dle PD - AOV</t>
  </si>
  <si>
    <t>734999135 SPC 734</t>
  </si>
  <si>
    <t>D+M Gumový kompenzátor závitový DN 32 - Specifikace dle PD - GK</t>
  </si>
  <si>
    <t>734999136 SPC 734</t>
  </si>
  <si>
    <t>D+M Gumový kompenzátor závitový DN 50 - Specifikace dle PD - GK</t>
  </si>
  <si>
    <t>734999137 SPC 734</t>
  </si>
  <si>
    <t>D+M Gumový kompenzátor přírubový DN 65 - Specifikace dle PD - GKP</t>
  </si>
  <si>
    <t>734999138 SPC 734</t>
  </si>
  <si>
    <t>D+M Gumový kompenzátor přírubový DN 100 - Specifikace dle PD - GKP</t>
  </si>
  <si>
    <t>734999139 SPC 734</t>
  </si>
  <si>
    <t>D+M Ruční vyvažovací ventil závitový DN 15 - Specifikace dle PD - RVV</t>
  </si>
  <si>
    <t>734999140 SPC 734</t>
  </si>
  <si>
    <t>D+M Ruční vyvažovací ventil závitový DN 20 - Specifikace dle PD - RVV</t>
  </si>
  <si>
    <t>734999141 SPC 734</t>
  </si>
  <si>
    <t>D+M Ruční vyvažovací ventil závitový DN 25 - Specifikace dle PD - RVV</t>
  </si>
  <si>
    <t>734999142 SPC 734</t>
  </si>
  <si>
    <t>D+M Ruční vyvažovací ventil závitový DN 32 - Specifikace dle PD - RVV</t>
  </si>
  <si>
    <t>734999143 SPC 734</t>
  </si>
  <si>
    <t>D+M Ruční vyvažovací ventil závitový DN 40 - Specifikace dle PD - RVV</t>
  </si>
  <si>
    <t>734999144 SPC 734</t>
  </si>
  <si>
    <t>D+M Ruční vyvažovací ventil závitový DN 50 - Specifikace dle PD - RVV</t>
  </si>
  <si>
    <t>734999145 SPC 734</t>
  </si>
  <si>
    <t>D+M Ruční vyvažovací ventil přírubový DN 65 - Specifikace dle PD - RVVP</t>
  </si>
  <si>
    <t>734999146 SPC 734</t>
  </si>
  <si>
    <t>D+M Ruční vyvažovací ventil přírubový DN 100 - Specifikace dle PD - RVVP</t>
  </si>
  <si>
    <t>734999147 SPC 734</t>
  </si>
  <si>
    <t>D+M Regulátor diferenčního tlaku s partnerským vyvažovacím ventilem DN 15 - Specifikace dle PD - RTD</t>
  </si>
  <si>
    <t>" Regulátor diferenčního tlaku s partnerským vyvažovacím ventilem" 2*2</t>
  </si>
  <si>
    <t>" Ovládání: ruční, plynuké přednastavení. Tlaková diference 5-100 kPa. Max. provozní teplota: + 120 °C. Max. provozní tlak: PN 16. "</t>
  </si>
  <si>
    <t>734999148 SPC 734</t>
  </si>
  <si>
    <t>D+M Regulátor diferenčního tlaku s partnerským vyvažovacím ventilem DN 20 - Specifikace dle PD - RTD</t>
  </si>
  <si>
    <t>" Regulátor diferenčního tlaku s partnerským vyvažovacím ventilem" 1*2</t>
  </si>
  <si>
    <t>734999149 SPC 734</t>
  </si>
  <si>
    <t>D+M Regulátor diferenčního tlaku s partnerským vyvažovacím ventilem DN 25 - Specifikace dle PD - RTD</t>
  </si>
  <si>
    <t>" Regulátor diferenčního tlaku s partnerským vyvažovacím ventilem" 6*2</t>
  </si>
  <si>
    <t>734999150 SPC 734</t>
  </si>
  <si>
    <t>D+M Regulátor diferenčního tlaku s partnerským vyvažovacím ventilem DN 32 - Specifikace dle PD - RTD</t>
  </si>
  <si>
    <t>734999151 SPC 734</t>
  </si>
  <si>
    <t>D+M Dvoucestný regulační rozdělovací ventil DN 20 - Specifikace dle PD - TNRV-S01</t>
  </si>
  <si>
    <t>734999152 SPC 734</t>
  </si>
  <si>
    <t>D+M Dvoucestný regulační rozdělovací ventil DN 15 - Specifikace dle PD - TNRV-S02</t>
  </si>
  <si>
    <t>734999153 SPC 734</t>
  </si>
  <si>
    <t>D+M Dvoucestný regulační rozdělovací ventil DN 15 - Specifikace dle PD - TNRV-S03</t>
  </si>
  <si>
    <t>734999154 SPC 734</t>
  </si>
  <si>
    <t>D+M Dvoucestný regulační rozdělovací ventil DN 20 - Specifikace dle PD - TNRV-S04</t>
  </si>
  <si>
    <t>734999155 SPC 734</t>
  </si>
  <si>
    <t>D+M Dvoucestný regulační rozdělovací ventil DN 15 - Specifikace dle PD - TNRV-S05</t>
  </si>
  <si>
    <t>734999156 SPC 734</t>
  </si>
  <si>
    <t>D+M Dvoucestný regulační rozdělovací ventil DN 15 - Specifikace dle PD - TNRV-S06</t>
  </si>
  <si>
    <t>734999157 SPC 734</t>
  </si>
  <si>
    <t>D+M Dvoucestný regulační rozdělovací ventil DN 20 - Specifikace dle PD - TNRV-S07</t>
  </si>
  <si>
    <t>734999158 SPC 734</t>
  </si>
  <si>
    <t>D+M Dvoucestný regulační rozdělovací ventil DN 20 - Specifikace dle PD - TNRV-S08</t>
  </si>
  <si>
    <t>734999159 SPC 734</t>
  </si>
  <si>
    <t>D+M Dvoucestný regulační rozdělovací ventil DN 20 - Specifikace dle PD - TNRV-S09</t>
  </si>
  <si>
    <t>734999160 SPC 734</t>
  </si>
  <si>
    <t>D+M Dvoucestný regulační rozdělovací ventil DN 25 - Specifikace dle PD - TNRV-S10</t>
  </si>
  <si>
    <t>734999161 SPC 734</t>
  </si>
  <si>
    <t>D+M Dvoucestný regulační rozdělovací ventil DN 20 - Specifikace dle PD - TNRV-S11</t>
  </si>
  <si>
    <t>734999161 SPC 734.1</t>
  </si>
  <si>
    <t>D+M Dvoucestný regulační rozdělovací ventil DN 25 - Specifikace dle PD - TNRV-S12</t>
  </si>
  <si>
    <t>734999162 SPC 734</t>
  </si>
  <si>
    <t>D+M Potrubní oddělovač DN 40 - Specifikace dle PD - PO</t>
  </si>
  <si>
    <t>734999163 SPC 734</t>
  </si>
  <si>
    <t>D+M Trojcestný regulační směšovací termostatický ventil DN 40 - Speifikace dle PD - JRG</t>
  </si>
  <si>
    <t>734999164 SPC 734</t>
  </si>
  <si>
    <t>D+M Trojcestný regulační směšovací termostatický ventil DN 40 - Speifikace dle PD - TSV01</t>
  </si>
  <si>
    <t>734999165 SPC 734</t>
  </si>
  <si>
    <t>D+M Trojcestný regulační směšovací termostatický ventil DN 50 - Speifikace dle PD - TSV02</t>
  </si>
  <si>
    <t>734999166 SPC 734</t>
  </si>
  <si>
    <t>D+M Trojcestný regulační směšovací termostatický ventil DN 40 - Speifikace dle PD - TSV03</t>
  </si>
  <si>
    <t>734999167 SPC 734</t>
  </si>
  <si>
    <t>D+M Trojcestný regulační směšovací termostatický ventil DN 25 - Speifikace dle PD - TSV04</t>
  </si>
  <si>
    <t>734999168 SPC 734</t>
  </si>
  <si>
    <t>D+M Trojcestný regulační směšovací termostatický ventil DN 32 - Speifikace dle PD - TSVP05</t>
  </si>
  <si>
    <t>734999201 SPC 734</t>
  </si>
  <si>
    <t>D+M Čidlo venkovní teploty - Specifikace dle PD - ČVT1</t>
  </si>
  <si>
    <t>734999202 SPC 734</t>
  </si>
  <si>
    <t>D+M Havarijní tlačítko - Specifikace dle PD - HT1</t>
  </si>
  <si>
    <t>734999203 SPC 734</t>
  </si>
  <si>
    <t>D+M Čidlo záplavové - Specifikace dle PD - ČZ1</t>
  </si>
  <si>
    <t>734999204 SPC 734</t>
  </si>
  <si>
    <t>D+M Čidlo teploty v technické místnosti - Specifikace dle PD - ČT1</t>
  </si>
  <si>
    <t>734999205 SPC 734</t>
  </si>
  <si>
    <t>D+M Snímač tlaku v otopné soustavě - Specifikace dle PD - P1</t>
  </si>
  <si>
    <t>" Včetně prokabelování, napojení na elektro. " 1,00</t>
  </si>
  <si>
    <t>734999206 SPC 734</t>
  </si>
  <si>
    <t>D+M Snímač tlaku ve vodovodní soustavě - Specifikace dle PD - P2</t>
  </si>
  <si>
    <t>734999207 SPC 734</t>
  </si>
  <si>
    <t>D+M Teplotní čidlo - teplota teplé vody na výstupu z deskového výměníku - Specifikace dle PD - T1</t>
  </si>
  <si>
    <t>734999208 SPC 734</t>
  </si>
  <si>
    <t>D+M Teplotní čidlo - teplota pro spotřebitelský okruh vytápění - větev 1 - Specifikace dle PD - T2</t>
  </si>
  <si>
    <t>734999209 SPC 734</t>
  </si>
  <si>
    <t>D+M Teplotní čidlo - teplota pro spotřebitelský okruh vytápění - větev 2 - Specifikace dle PD - T3</t>
  </si>
  <si>
    <t>734999210 SPC 734</t>
  </si>
  <si>
    <t>D+M Teplotní čidlo - teplota pro spotřebitelský okruh vytápění - větev 3 - Specifikace dle PD - T4</t>
  </si>
  <si>
    <t>734999211 SPC 734</t>
  </si>
  <si>
    <t>D+M Teplotní čidlo - teplota otopné vody pro větev VZT - větev 5 - Specifikace dle PD - T5</t>
  </si>
  <si>
    <t>734999212 SPC 734</t>
  </si>
  <si>
    <t>D+M Teplotní čidlo - teplota pro spotřebitelský okruh vytápění - větev 6 - Specifikace dle PD - T6</t>
  </si>
  <si>
    <t>734999213 SPC 734</t>
  </si>
  <si>
    <t>D+M Teplotní čidlo - teplota pro spotřebitelský okruh vytápění - větev 7 - Specifikace dle PD - T7</t>
  </si>
  <si>
    <t>734999214 SPC 734</t>
  </si>
  <si>
    <t>D+M Teplotní čidlo - teplota otopné vody pro větev TUV - Specifikace dle PD - T8</t>
  </si>
  <si>
    <t>734999215 SPC 734</t>
  </si>
  <si>
    <t>D+M Teplotní čidlo - teplota teplé vody v zásobníku Z1 - vpravo  - Specifikace dle PD - T9</t>
  </si>
  <si>
    <t>734999216 SPC 734</t>
  </si>
  <si>
    <t>D+M Teplotní čidlo - teplota teplé vody v zásobníku Z1 - vlevo  - Specifikace dle PD - T10</t>
  </si>
  <si>
    <t>734999217 SPC 734</t>
  </si>
  <si>
    <t>D+M Teplotní čidlo - teplota teplé vody do soustavy vodovodu  - Specifikace dle PD - T11</t>
  </si>
  <si>
    <t>734999218 SPC 734</t>
  </si>
  <si>
    <t>D+M Teplotní čidlo - teplota teplé vody nejdelšího rozvodu na konci rozvodu teplé vody - Specifikace dle PD - T12</t>
  </si>
  <si>
    <t>734999219 SPC 734</t>
  </si>
  <si>
    <t>D+M Teplotní čidlo - teplota vody na vstupu do výměníku - Specifikace dle PD - T13</t>
  </si>
  <si>
    <t>734999220 SPC 734</t>
  </si>
  <si>
    <t>D+M Měřič tepla - Specifikace dle PD</t>
  </si>
  <si>
    <t>" Včetně osazení, prokabelování, napojení na elektro. "  2,00</t>
  </si>
  <si>
    <t>734999221 SPC 734</t>
  </si>
  <si>
    <t>D+M Revizní dvířka 600×900 mm - protipožární - Specifikace dle PD</t>
  </si>
  <si>
    <t>" Revizní dvířka do podhledu - protipožární - rozměr 600×900 mm.  " 4,00</t>
  </si>
  <si>
    <t>734999401 SPC 734</t>
  </si>
  <si>
    <t>D+M Bezpečnostní štítky pro označení zařízení UT  - Specifikace dle PD</t>
  </si>
  <si>
    <t>734999901 SPC 734</t>
  </si>
  <si>
    <t>998734203 734</t>
  </si>
  <si>
    <t>" Stavební práce a dodávky spojené s provedením funkčního celku 734 "</t>
  </si>
  <si>
    <t>" Doplňkové práce, kompletace, zřízení prostupů, zapravení prostupů, příslušenství apod." 25,00</t>
  </si>
  <si>
    <t>735</t>
  </si>
  <si>
    <t>Ústřední vytápění - Otopná tělesa</t>
  </si>
  <si>
    <t>735128110 RTO 735</t>
  </si>
  <si>
    <t>Zkoušky těsnosti otopných těles vodou</t>
  </si>
  <si>
    <t>735191903 RTO 735</t>
  </si>
  <si>
    <t>Vyčištění otopných těles proplachem vodou</t>
  </si>
  <si>
    <t>735191905 735</t>
  </si>
  <si>
    <t>Odvzdušnění otopných těles</t>
  </si>
  <si>
    <t>735191910 735</t>
  </si>
  <si>
    <t>Napuštění vody do otopných těles</t>
  </si>
  <si>
    <t>735901101 SPC 735</t>
  </si>
  <si>
    <t>Zkoušky provozní dilatační</t>
  </si>
  <si>
    <t>735901102 SPC 735</t>
  </si>
  <si>
    <t>Zkoušky provozní topná</t>
  </si>
  <si>
    <t>735901103 SPC 735</t>
  </si>
  <si>
    <t>Zaregulování, vyvážení, seřízení a vyregulování otopného systému</t>
  </si>
  <si>
    <t>735999101 SPC 735</t>
  </si>
  <si>
    <t>D+M Otopné těleso trubkové KLMM výška/délka 900/750 mm - Specifikace dle PD</t>
  </si>
  <si>
    <t>" Trubkové otopné těleso které umožňuje spodní středové připojení na otopnou soustavu s nuceným i samotížným oběhem. " 1,00</t>
  </si>
  <si>
    <t>" Součástí dodávky: Konzoly pro uchycení na stěnu, kotvící prvky, odvzdušňovací ventil,  přímé šroubení regulační, termoregulační ventil, zaslepovac</t>
  </si>
  <si>
    <t>" pro zajištění funkčnosti celku  "</t>
  </si>
  <si>
    <t>" V ceně kotvící prvky, vruty, hmoždinky, rozpěrky a veškeré příslušenství "</t>
  </si>
  <si>
    <t>735999102 SPC 735</t>
  </si>
  <si>
    <t>D+M Otopné těleso trubkové KLMM výška/délka 1215/600 mm - Specifikace dle PD</t>
  </si>
  <si>
    <t>" Trubkové otopné těleso které umožňuje spodní středové připojení na otopnou soustavu s nuceným i samotížným oběhem. " 39,00</t>
  </si>
  <si>
    <t>735999103 SPC 735</t>
  </si>
  <si>
    <t>D+M Otopné těleso trubkové KLMM výška/délka 1495/600 mm - Specifikace dle PD</t>
  </si>
  <si>
    <t>735999201 SPC 735</t>
  </si>
  <si>
    <t>D+M Otopné těleso deskové, typ 22 výška/délka 300/400 mm - Specifikace dle PD</t>
  </si>
  <si>
    <t>" Deskové otopné těleso které umožňuje spodní pravé připojení na otopnou soustavu s nuceným oběhem. " 2,00</t>
  </si>
  <si>
    <t>735999202 SPC 735</t>
  </si>
  <si>
    <t>D+M Otopné těleso deskové, typ 22 výška/délka 300/600 mm - Specifikace dle PD</t>
  </si>
  <si>
    <t>" Deskové otopné těleso které umožňuje spodní pravé připojení na otopnou soustavu s nuceným oběhem. " 22,00</t>
  </si>
  <si>
    <t>735999203 SPC 735</t>
  </si>
  <si>
    <t>D+M Otopné těleso deskové, typ 22 výška/délka 300/500 mm - Specifikace dle PD</t>
  </si>
  <si>
    <t>" Deskové otopné těleso které umožňuje spodní pravé připojení na otopnou soustavu s nuceným oběhem. " 1,00</t>
  </si>
  <si>
    <t>735999204 SPC 735</t>
  </si>
  <si>
    <t>D+M Otopné těleso deskové, typ 22 výška/délka 300/700 mm - Specifikace dle PD</t>
  </si>
  <si>
    <t>" Deskové otopné těleso které umožňuje spodní pravé připojení na otopnou soustavu s nuceným oběhem. " 3,00</t>
  </si>
  <si>
    <t>735999205 SPC 735</t>
  </si>
  <si>
    <t>D+M Otopné těleso deskové, typ 22 výška/délka 300/800 mm - Specifikace dle PD</t>
  </si>
  <si>
    <t>" Deskové otopné těleso které umožňuje spodní pravé připojení na otopnou soustavu s nuceným oběhem. " 9,00</t>
  </si>
  <si>
    <t>735999206 SPC 735</t>
  </si>
  <si>
    <t>D+M Otopné těleso deskové, typ 22 výška/délka 300/900 mm - Specifikace dle PD</t>
  </si>
  <si>
    <t>735999207 SPC 735</t>
  </si>
  <si>
    <t>D+M Otopné těleso deskové, typ 22 výška/délka 300/1000 mm - Specifikace dle PD</t>
  </si>
  <si>
    <t>" Deskové otopné těleso které umožňuje spodní pravé připojení na otopnou soustavu s nuceným oběhem. " 14,00</t>
  </si>
  <si>
    <t>735999208 SPC 735</t>
  </si>
  <si>
    <t>D+M Otopné těleso deskové, typ 22 výška/délka 300/1200 mm - Specifikace dle PD</t>
  </si>
  <si>
    <t>" Deskové otopné těleso které umožňuje spodní pravé připojení na otopnou soustavu s nuceným oběhem. " 8,00</t>
  </si>
  <si>
    <t>735999209 SPC 735</t>
  </si>
  <si>
    <t>D+M Otopné těleso deskové, typ 22 výška/délka 600/700 mm - Specifikace dle PD</t>
  </si>
  <si>
    <t>" Deskové otopné těleso které umožňuje spodní pravé připojení na otopnou soustavu s nuceným oběhem. " 6,00</t>
  </si>
  <si>
    <t>735999210 SPC 735</t>
  </si>
  <si>
    <t>D+M Otopné těleso deskové, typ 22 výška/délka 600/800 mm - Specifikace dle PD</t>
  </si>
  <si>
    <t>" Deskové otopné těleso které umožňuje spodní pravé připojení na otopnou soustavu s nuceným oběhem. " 10,00</t>
  </si>
  <si>
    <t>735999211 SPC 735</t>
  </si>
  <si>
    <t>D+M Otopné těleso deskové, typ 22 výška/délka 600/900 mm - Specifikace dle PD</t>
  </si>
  <si>
    <t>" Deskové otopné těleso které umožňuje spodní pravé připojení na otopnou soustavu s nuceným oběhem. " 25,00</t>
  </si>
  <si>
    <t>735999212 SPC 735</t>
  </si>
  <si>
    <t>D+M Otopné těleso deskové, typ 22 výška/délka 600/1000 mm - Specifikace dle PD</t>
  </si>
  <si>
    <t>735999213 SPC 735</t>
  </si>
  <si>
    <t>D+M Otopné těleso deskové, typ 22 výška/délka 600/1200 mm - Specifikace dle PD</t>
  </si>
  <si>
    <t>" Deskové otopné těleso které umožňuje spodní pravé připojení na otopnou soustavu s nuceným oběhem. " 15,00</t>
  </si>
  <si>
    <t>735999214 SPC 735</t>
  </si>
  <si>
    <t>D+M Otopné těleso deskové, typ 22 výška/délka 600/1400 mm - Specifikace dle PD</t>
  </si>
  <si>
    <t>" Deskové otopné těleso které umožňuje spodní pravé připojení na otopnou soustavu s nuceným oběhem. " 17,00</t>
  </si>
  <si>
    <t>735999215 SPC 735</t>
  </si>
  <si>
    <t>D+M Otopné těleso deskové, typ 22 výška/délka 600/1600 mm - Specifikace dle PD</t>
  </si>
  <si>
    <t>735999301 SPC 735</t>
  </si>
  <si>
    <t>D+M Otopné těleso deskové, typ 33 výška/délka 300/1800 mm - Specifikace dle PD</t>
  </si>
  <si>
    <t>735999302 SPC 735</t>
  </si>
  <si>
    <t>D+M Otopné těleso deskové, typ 33 výška/délka 600/900 mm - Specifikace dle PD</t>
  </si>
  <si>
    <t>735999303 SPC 735</t>
  </si>
  <si>
    <t>D+M Otopné těleso deskové, typ 33 výška/délka 600/1000 mm - Specifikace dle PD</t>
  </si>
  <si>
    <t>" Deskové otopné těleso které umožňuje spodní pravé připojení na otopnou soustavu s nuceným oběhem. " 7,00</t>
  </si>
  <si>
    <t>735999304 SPC 735</t>
  </si>
  <si>
    <t>D+M Otopné těleso deskové, typ 33 výška/délka 600/1200 mm - Specifikace dle PD</t>
  </si>
  <si>
    <t>" Deskové otopné těleso které umožňuje spodní pravé připojení na otopnou soustavu s nuceným oběhem. " 11,00</t>
  </si>
  <si>
    <t>735999305 SPC 735</t>
  </si>
  <si>
    <t>D+M Otopné těleso deskové, typ 33 výška/délka 600/1400 mm - Specifikace dle PD</t>
  </si>
  <si>
    <t>735999306 SPC 735</t>
  </si>
  <si>
    <t>D+M Otopné těleso deskové, typ 33 výška/délka 600/1600 mm - Specifikace dle PD</t>
  </si>
  <si>
    <t>" Deskové otopné těleso které umožňuje spodní pravé připojení na otopnou soustavu s nuceným oběhem. " 13,00</t>
  </si>
  <si>
    <t>735999307 SPC 735</t>
  </si>
  <si>
    <t>D+M Otopné těleso deskové, typ 33 výška/délka 600/2000 mm - Specifikace dle PD</t>
  </si>
  <si>
    <t>735999308 SPC 735</t>
  </si>
  <si>
    <t>D+M Otopné těleso deskové, typ 33 výška/délka 900/1400 mm - Specifikace dle PD</t>
  </si>
  <si>
    <t>735999401 SPC 735</t>
  </si>
  <si>
    <t>D+M Podlahový konvektor, typ FK, šířka/výška/délka 160/90/2000 mm - Specifikace dle PD</t>
  </si>
  <si>
    <t>" Podlahový konvktor s přirozenou konvekcí s mřížkou, osazení do podlahy. " 38,00</t>
  </si>
  <si>
    <t>" Součástí dodávky: krycí mřížka, stojánkové konzoly pro ukotvení k podlaze, odvzdušňovací ventil, termoregulační ventil, termostatická hlavice s ka</t>
  </si>
  <si>
    <t>" zajištění funkčnosti celku. "</t>
  </si>
  <si>
    <t>735999402 SPC 735</t>
  </si>
  <si>
    <t>D+M Podlahový konvektor, typ FK, šířka/výška/délka 420/150/2600 mm - Specifikace dle PD</t>
  </si>
  <si>
    <t>" Podlahový konvktor s přirozenou konvekcí s mřížkou, osazení do podlahy. " 8,00</t>
  </si>
  <si>
    <t>735999403 SPC 735</t>
  </si>
  <si>
    <t>D+M Podlahový konvektor, typ FK, šířka/výška/délka 420/150/2800 mm - Specifikace dle PD</t>
  </si>
  <si>
    <t>" Podlahový konvktor s přirozenou konvekcí s mřížkou, osazení do podlahy. " 4,00</t>
  </si>
  <si>
    <t>735999404 SPC 735</t>
  </si>
  <si>
    <t>D+M Otopné těleso deskové vertikal, typ 22 výška/délka 1800/500 mm - Specifikace dle PD</t>
  </si>
  <si>
    <t>" Deskové otopné těleso které umožňuje spodní pravé připojení na otopnou soustavu s nuceným oběhem. " 5,00</t>
  </si>
  <si>
    <t>" Součástí dodávky: Konzoly pro uchycení na stěnu, kotvící prvky, odvzdušňovací ventil,  přímé šroubení regulační, rohové uzavírací šroubení, termor</t>
  </si>
  <si>
    <t>"  ostatní prvky pro zajištění funkčnosti celku  "</t>
  </si>
  <si>
    <t>998735202 735</t>
  </si>
  <si>
    <t>Přesun hmot procentní pro otopná tělesa v objektech v do 24 m</t>
  </si>
  <si>
    <t>" Stavební práce a dodávky spojené s provedením funkčního celku 735 " 15,00</t>
  </si>
  <si>
    <t xml:space="preserve">" Doplňkové práce, kompletace, zřízení prostupů, zapravení prostupů, příslušenství apod." </t>
  </si>
  <si>
    <t>Objekt16 - SO D.1.4.5.Chlazení</t>
  </si>
  <si>
    <t xml:space="preserve">    730 - Chlazení</t>
  </si>
  <si>
    <t>730999101 SPC 730</t>
  </si>
  <si>
    <t>D+M Venkovní jednotka chlazení - Specifikace dle PD - E-CHL-8</t>
  </si>
  <si>
    <t>" Rozměr 940×1430×320 mm. " 2+1</t>
  </si>
  <si>
    <t xml:space="preserve">" Chladící výkon 22,4 kW, topný výkon 25,0 kW. " </t>
  </si>
  <si>
    <t>" Včetně tlumících podložek pro zabránění přenosu vibrací a hluku, kotvících prvků, čidel "</t>
  </si>
  <si>
    <t>" prokabelování, napojení na elektro a veškeré příslušenství dle PD. "</t>
  </si>
  <si>
    <t>" Součástí adaptér pro limitaci akustického tlaku včetně voděodolné plastové krabičky, adaptér "</t>
  </si>
  <si>
    <t>" pro řízení přepínání režimů chlazení, mechanický přepínač režimů včetně podomítkové krabice"</t>
  </si>
  <si>
    <t>730999102 SPC 730</t>
  </si>
  <si>
    <t>D+M Venkovní jednotka chlazení - Specifikace dle PD - E-CHL-10</t>
  </si>
  <si>
    <t>" Rozměr 940×1615×460 mm. " 2,00</t>
  </si>
  <si>
    <t xml:space="preserve">" Chladící výkon 28,0 kW, topný výkon 31,5 kW. " </t>
  </si>
  <si>
    <t>730999103 SPC 730</t>
  </si>
  <si>
    <t>D+M Venkovní jednotka chlazení - Specifikace dle PD - E-CHL-50</t>
  </si>
  <si>
    <t>" Rozměr 401×734×954 mm. " 1,00</t>
  </si>
  <si>
    <t>" Chladící výkon 22,4 kW. "</t>
  </si>
  <si>
    <t>" Včetně tlumících podložek pro zabránění přenosu vibrací a hluku, kotvících prvků, čidel, prokabelování, napojení na elektro a veškeré příslušenstv</t>
  </si>
  <si>
    <t>" Součástí adaptér pro limitaci akustického tlaku včetně voděodolné plastové krabičky, adaptér pro řízení přepínání režimů chlazení, mechanický přep</t>
  </si>
  <si>
    <t>730999104 SPC 730</t>
  </si>
  <si>
    <t>D+M Venkovní jednotka chlazení - Specifikace dle PD - E-CHL-100MY1</t>
  </si>
  <si>
    <t>" Rozměr 940×1430×320 mm. " 3,00</t>
  </si>
  <si>
    <t xml:space="preserve">" Chladící výkon 9,5 kW, topný výkon 10,8 kW " </t>
  </si>
  <si>
    <t>730999201 SPC 730</t>
  </si>
  <si>
    <t>D+M Vnitřní nástěnná jednotka ovládaná vnitřním dálkovým ovládáním - pro chlazení serveru - Specifikace dle PD</t>
  </si>
  <si>
    <t>" Chladící výkon 1,7 kW, topný výkon 1,9 kW. "</t>
  </si>
  <si>
    <t>" 4. NP " 2+1</t>
  </si>
  <si>
    <t>" Včetně kotvících prvků, čidel, prokabelování, napoejní na elektro, dálkového ovládání a veškerého příslušenství dle PD. "</t>
  </si>
  <si>
    <t>" Součástí je také filtr na sání vzduchu. "</t>
  </si>
  <si>
    <t>730999202 SPC 730</t>
  </si>
  <si>
    <t>" Chladící výkon 2,2 kW, topný výkon 2,5 kW. "</t>
  </si>
  <si>
    <t>" 4. NP " 8+3</t>
  </si>
  <si>
    <t>730999203 SPC 730</t>
  </si>
  <si>
    <t>" Chladící výkon 3,6 kW, topný výkon 4,0 kW. "</t>
  </si>
  <si>
    <t>" 4. NP " 0+5</t>
  </si>
  <si>
    <t>730999204 SPC 730</t>
  </si>
  <si>
    <t>" Chladící výkon 7,1 kW, topný výkon 8,0 kW. "</t>
  </si>
  <si>
    <t>" 4. NP " 0+1</t>
  </si>
  <si>
    <t>730999211 SPC 730</t>
  </si>
  <si>
    <t>D+M Vnitřní nástěnná jednotka ovládaná vnitřním dálkovým ovládáním - Specifikace dle PD</t>
  </si>
  <si>
    <t>" Chladící výkon 9,5 kW, topný výkon 10,8 kW. "</t>
  </si>
  <si>
    <t>" Včetně kotvících prvků, čidel, prokabelování, napoejní na elektro a potrubí a veškerého příslušenství dle PD. "</t>
  </si>
  <si>
    <t>730999301 SPC 730</t>
  </si>
  <si>
    <t>D+M Kazetová jednotka s kruhovým výdechem - Specifikace dle PD</t>
  </si>
  <si>
    <t>" 2. NP "  2,00</t>
  </si>
  <si>
    <t>" Včetně kotvících prvků, čidel, prokabelování, napoejní na elektro a veškerého příslušenství dle PD. "</t>
  </si>
  <si>
    <t>" Součástí je také filtr na sání vzduchu, čerpadlo kondenzátu. "</t>
  </si>
  <si>
    <t>730999302 SPC 730</t>
  </si>
  <si>
    <t>730999303 SPC 730</t>
  </si>
  <si>
    <t>" 2. NP " 3+1</t>
  </si>
  <si>
    <t>730999401 SPC 730</t>
  </si>
  <si>
    <t>D+M Dekorační panel pro podstropní jednotky - Specifikace dle PD</t>
  </si>
  <si>
    <t>" Dekorační panel pro podstropní jednotky v barvě dle investora. " (2+6+4)</t>
  </si>
  <si>
    <t>" V ceně, osazení, zapojení, a další veškeré nutné práce a příslušenství. "</t>
  </si>
  <si>
    <t>730999501 SPC 730</t>
  </si>
  <si>
    <t>D+M Refnet 20 pro dvoutrubkové systémy, imperiální - Specifikace dle PD</t>
  </si>
  <si>
    <t>" Refnet 20 " 19,00</t>
  </si>
  <si>
    <t>" Včetně tepelné izolace. "</t>
  </si>
  <si>
    <t>730999502 SPC 730</t>
  </si>
  <si>
    <t>D+M Refnet 29 pro dvoutrubkové systémy, imperiální - Specifikace dle PD</t>
  </si>
  <si>
    <t>" Refnet 29 " 7,00</t>
  </si>
  <si>
    <t>730999503 SPC 730</t>
  </si>
  <si>
    <t>D+M Hlavní jednotka pro LonWorks, rozhraní až 64 adres - Specifikace dle PD</t>
  </si>
  <si>
    <t>" Včetně prokabelování, napojení na elektro. " 2,00</t>
  </si>
  <si>
    <t>730999504 SPC 730</t>
  </si>
  <si>
    <t>D+M Kabelový premiový dotykový ovladač - Specifikace dle PD</t>
  </si>
  <si>
    <t>" Kabelový ovladač " (3+11+5+1)+(2)</t>
  </si>
  <si>
    <t>730999505 SPC 730</t>
  </si>
  <si>
    <t>D+M Kabelový ovladač pro ovládání jednotek - Specifikace dle PD</t>
  </si>
  <si>
    <t>" Včetně prokabelování, napojení na elektro a dalšího veškerého příslušenství. " 27,00</t>
  </si>
  <si>
    <t>730999506 SPC 730</t>
  </si>
  <si>
    <t>D+M PCB deska umožňující externí vstupy pro limitaci spotřeby - Specifikace dle PD</t>
  </si>
  <si>
    <t>" Včetně prokabelování, napojení na elektro a dalšího veškerého příslušenství. " 1,00</t>
  </si>
  <si>
    <t>730999507 SPC 730</t>
  </si>
  <si>
    <t>D+M Výměníková část pro venkovní jednotky E-CHL-8  - Specifikace dle PD</t>
  </si>
  <si>
    <t>" Včetně prokabelování, napojení na elektro a dalšího veškerého příslušenství. " 3,00</t>
  </si>
  <si>
    <t>730999601 SPC 730</t>
  </si>
  <si>
    <t>D+M Software + uvedení do provozu veškerých jednotek chlazení - Specifikace ld PD</t>
  </si>
  <si>
    <t>" Software pro zařízení chlazení vč. nastavení a veškeré práce související s uvedením do provozu zařízení chlazení. " 1,00</t>
  </si>
  <si>
    <t>730999701 SPC 730</t>
  </si>
  <si>
    <t>D+M Dodatečná náplň chladiva R410A - pro VRF jednotky - Specifikace dle PD</t>
  </si>
  <si>
    <t>730999702 SPC 730</t>
  </si>
  <si>
    <t>D+M Dodatečná náplň chladiva R32 - pro SPLIT jednotky - Specifikace dle PD</t>
  </si>
  <si>
    <t>730999801 SPC 730</t>
  </si>
  <si>
    <t>D+M Nosná rámová konstrukce pro jednotku chlazení - Specifikace dle PD</t>
  </si>
  <si>
    <t>" Nosná konstrukce pro jednotku chlazení E-CHL-8 umístěnou na půdě Chodského - 4. NP " 1,00</t>
  </si>
  <si>
    <t>" V ceně montážní materiál, rámy, podpěry, spojovací prvky, upevňovací a ochranné lišty, zavětrování a veškerý nutný materiál pro provedení nosné ko</t>
  </si>
  <si>
    <t>730999802 SPC 730</t>
  </si>
  <si>
    <t>" Vanička pod chladící jednotky pro odkap kondenzátu - 4. NP " 8+1</t>
  </si>
  <si>
    <t>73399925 SPC 730</t>
  </si>
  <si>
    <t>D+M Armatur, zařízení a vybavení nespecifikovaných</t>
  </si>
  <si>
    <t>998751202 730</t>
  </si>
  <si>
    <t>" Stavební práce a dodávky spojené s provedením funkčního celku 730. " 40,00</t>
  </si>
  <si>
    <t>730999101 SPC 730.1</t>
  </si>
  <si>
    <t>D+M Potrubí měděné tvrdé  D 6,4 + Tepelná izolace tl. 13 mm - Specifikace dle PD</t>
  </si>
  <si>
    <t>" Potrubí chlazení " (63,9)*1,1</t>
  </si>
  <si>
    <t>730999102 SPC 730.1</t>
  </si>
  <si>
    <t>D+M Potrubí měděné tvrdé  D 9,5 + Tepelná izolace tl. 19 mm - Specifikace dle PD</t>
  </si>
  <si>
    <t>" Potrubí chlazení " (400,0-225,5-7,3)*1,1</t>
  </si>
  <si>
    <t>730999103 SPC 730.1</t>
  </si>
  <si>
    <t>D+M Potrubí měděné tvrdé  D 9,5 + Tepelná izolace tl. 32 mm - Specifikace dle PD</t>
  </si>
  <si>
    <t>" Potrubí chlazení - na půdě " ((225,5+24,0)+(7,3+2,5+2,8))*1,1</t>
  </si>
  <si>
    <t>730999104 SPC 730.1</t>
  </si>
  <si>
    <t>" Potrubí chlazení " (185,0)*1,1</t>
  </si>
  <si>
    <t>730999105 SPC 730</t>
  </si>
  <si>
    <t>" Potrubí chlazení " (260,6-114,5)*1,1</t>
  </si>
  <si>
    <t>730999106 SPC 730</t>
  </si>
  <si>
    <t>" Potrubí chlazení - na půdě " (114,5+12,0)*1,1</t>
  </si>
  <si>
    <t>730999107 SPC 730</t>
  </si>
  <si>
    <t>D+M Potrubí měděné tvrdé  D 19,1 + Tepelná izolace tl. 32 mm - Specifikace dle PD</t>
  </si>
  <si>
    <t>" Potrubí chlazení " (14,1)*1,1</t>
  </si>
  <si>
    <t>730999108 SPC 730</t>
  </si>
  <si>
    <t>" Potrubí chlazení - na půdě " (64,5+6,0)*1,1</t>
  </si>
  <si>
    <t>730999109 SPC 730</t>
  </si>
  <si>
    <t>D+M Potrubí měděné tvrdé  D 22,2 + Tepelná izolace tl. 25 mm - Specifikace dle PD</t>
  </si>
  <si>
    <t>" Potrubí chlazení " (219,0-46,5-7,3)*1,1</t>
  </si>
  <si>
    <t>730999110 SPC 730</t>
  </si>
  <si>
    <t>D+M Potrubí měděné tvrdé  D 22,2 + Tepelná izolace tl. 32 mm - Specifikace dle PD</t>
  </si>
  <si>
    <t>" Potrubí chlazení - na půdě " ((46,5+6,0)+(7,3+2,5+2,8))*1,1</t>
  </si>
  <si>
    <t>730999201 SPC 730.1</t>
  </si>
  <si>
    <t>" Potrubí D 6,4 " 63,9</t>
  </si>
  <si>
    <t>" Potrubí D 9,5 " 167,2+262,1</t>
  </si>
  <si>
    <t>" Potrubí D 12,7 " 185,0</t>
  </si>
  <si>
    <t>" Potrubí D 15,9 " 146,1+126,5</t>
  </si>
  <si>
    <t>" Potrubí D 19,1 " 14,1+70,5</t>
  </si>
  <si>
    <t>" Potrubí D 22,2 " 165,2+65,1</t>
  </si>
  <si>
    <t>730999301 SPC 730.1</t>
  </si>
  <si>
    <t>D+M Chráničky pro potrubí chlazení - Specifikace dle PD</t>
  </si>
  <si>
    <t>" Chránička pro potrubí chlazení " 1,00</t>
  </si>
  <si>
    <t>730999401 SPC 730.1</t>
  </si>
  <si>
    <t>D+M Instalace, seřízení, zprovoznění systému chlazení - Specifikace dle PD</t>
  </si>
  <si>
    <t>99975103 SPC 730</t>
  </si>
  <si>
    <t>kpl</t>
  </si>
  <si>
    <t>" Stavební práce a dodávky spojené s provedením funkčního celku 730. " 15,00</t>
  </si>
  <si>
    <t>Objekt17 - SO D.1.4.6.MaR</t>
  </si>
  <si>
    <t xml:space="preserve">    743 - Měření a regulace - Komponenty pro řídící stanici </t>
  </si>
  <si>
    <t xml:space="preserve">    D1 - Měření a regulace - Polní instrumentace</t>
  </si>
  <si>
    <t xml:space="preserve">    D2 - Měření a regulace - Silová elektrovýbava</t>
  </si>
  <si>
    <t xml:space="preserve">    D3 - Měření a regulace - Inženýrské práce</t>
  </si>
  <si>
    <t xml:space="preserve">    D4 - Měření a regulace - Ostatní</t>
  </si>
  <si>
    <t>743</t>
  </si>
  <si>
    <t xml:space="preserve">Měření a regulace - Komponenty pro řídící stanici </t>
  </si>
  <si>
    <t>743999101 SPC 743</t>
  </si>
  <si>
    <t>D+M Řídicí stanice</t>
  </si>
  <si>
    <t>" Řídící stanice " 2,00</t>
  </si>
  <si>
    <t>" Referenční výrobek: T2032CX (PWE-12VDC,Eth) - Ext.napájení 12VDC,Ethernet. "</t>
  </si>
  <si>
    <t>743999102 SPC 743</t>
  </si>
  <si>
    <t>D+M Terminál obsluhy</t>
  </si>
  <si>
    <t>" Terminál obsluhy " 2,00</t>
  </si>
  <si>
    <t>" Referenční výrobek: T2032CX (CXP) - LCD 2x40 zn.,klávesnice,7xLED,napájení z T2032CX.. "</t>
  </si>
  <si>
    <t>743999103 SPC 743</t>
  </si>
  <si>
    <t>Rozvaděč RA01,1 včetne elektrovýbavy 800x1200x300</t>
  </si>
  <si>
    <t>" Rozvaděč k dané řídící stanici " 1,00</t>
  </si>
  <si>
    <t>743999104 SPC 743</t>
  </si>
  <si>
    <t>Rozvaděč RA01.2 včetne elektrovýbavy 600x1200x300</t>
  </si>
  <si>
    <t>743999105 SPC 743</t>
  </si>
  <si>
    <t>Skřín RA2.1 nastenná vybavená, 4x18mod.</t>
  </si>
  <si>
    <t>" Skříň k dané řídící stanici " 1,00</t>
  </si>
  <si>
    <t>743999106 SPC 743</t>
  </si>
  <si>
    <t>Rozvaděč RA4.1 včetne elektrovýbavy 600x800x300</t>
  </si>
  <si>
    <t>743999107 SPC 743</t>
  </si>
  <si>
    <t>Rozvaděč RA4.2 včetne elektrovýbavy 600x800x300</t>
  </si>
  <si>
    <t>743999108 SPC 743</t>
  </si>
  <si>
    <t>Úprava rozvaděče RA4.1 a RA4.2 pro půdni prostor</t>
  </si>
  <si>
    <t>" Úprava rozvaděčů " 2,00</t>
  </si>
  <si>
    <t>743999201 SPC 743</t>
  </si>
  <si>
    <t>D+M Analogová vstupní expanze</t>
  </si>
  <si>
    <t>" Analogová vstupní expanze " 3,00</t>
  </si>
  <si>
    <t>" Referenční výrobek: T2032EX - 6xAI, R 0-2500Ohm, U 0-10V, I 0-20mA. "</t>
  </si>
  <si>
    <t>743999202 SPC 743</t>
  </si>
  <si>
    <t>D+M Analogová výstupní expanze</t>
  </si>
  <si>
    <t>" Analogová výstupní expanze " 1,00</t>
  </si>
  <si>
    <t>" Referenční výrobek: T2032EX - 8x AO, 0-10V. "</t>
  </si>
  <si>
    <t>743999203 SPC 743</t>
  </si>
  <si>
    <t>D+M Dvouhodnotová vstupní expanze</t>
  </si>
  <si>
    <t>" Dvouhodnotová vstupní expanze " 4,00</t>
  </si>
  <si>
    <t>" Referenční výrobek: T2032EX - 8x DI, 12-30V DC. "</t>
  </si>
  <si>
    <t>743999204 SPC 743</t>
  </si>
  <si>
    <t>D+M Dvouhodnotová výstupní expanze</t>
  </si>
  <si>
    <t>" Dvouhodnotová výstupní expanze " 1,00</t>
  </si>
  <si>
    <t xml:space="preserve"> " Referenční výrobek: T2032EX - 4xDO, 1x přepínací + 3x spínací kontakt relé. "</t>
  </si>
  <si>
    <t>743999205 SPC 743</t>
  </si>
  <si>
    <t>D+M Komunikační konvertor</t>
  </si>
  <si>
    <t>" Komunikační konvertor"  1,00</t>
  </si>
  <si>
    <t>" Referenční výrobek: Enterprise - ETH,M-Bus 10node,ExtRAM drive,CAN2a+2b,UniCom,12V. "</t>
  </si>
  <si>
    <t>743999206 SPC 743</t>
  </si>
  <si>
    <t>D+M Zdroj 12VDC/1,25A stab., 24VDC/0,25A</t>
  </si>
  <si>
    <t>" Zdroj napájení systému + periferie (DI, AI) " 5,00</t>
  </si>
  <si>
    <t>743999207 SPC 743</t>
  </si>
  <si>
    <t>D+M Kompaktní regulátor - sestava</t>
  </si>
  <si>
    <t>" Kompaktní regulátor - sestava " 4,00</t>
  </si>
  <si>
    <t>" Pro referenční výrobek T2032EX - 6xAI, 8xDI, 8xDO, 4xAO, Uni COM, ETH, nap.12VDC. "</t>
  </si>
  <si>
    <t>743999208 SPC 743</t>
  </si>
  <si>
    <t>D+M Komunikační modul RS485 s GO zakončený</t>
  </si>
  <si>
    <t>" Komunikační modul " 4,00</t>
  </si>
  <si>
    <t>" Pro referenční výrobek T2032EX - pro T2032EX, KOMCNV10 - rev 1.1. "</t>
  </si>
  <si>
    <t>Měření a regulace - Polní instrumentace</t>
  </si>
  <si>
    <t>743999301 SPC 743</t>
  </si>
  <si>
    <t>Odporový teploměr prostorový</t>
  </si>
  <si>
    <t>" Odporový teploměr prostorový " 2,00</t>
  </si>
  <si>
    <t>743999302 SPC 743</t>
  </si>
  <si>
    <t>Proudový teploměr venkovní 4-20mA</t>
  </si>
  <si>
    <t>" Proudový teploměr venkovní " 2,00</t>
  </si>
  <si>
    <t>743999303 SPC 743</t>
  </si>
  <si>
    <t>Odporový teploměr do jímky</t>
  </si>
  <si>
    <t>" Odporový teploměr do jímky  " 13,00</t>
  </si>
  <si>
    <t>743999304 SPC 743</t>
  </si>
  <si>
    <t>Odporový teploměr rychlereagující nerez</t>
  </si>
  <si>
    <t>" Odporový teploměr " 2,00</t>
  </si>
  <si>
    <t>743999305 SPC 743</t>
  </si>
  <si>
    <t>Odporový teploměr kabelový TG 8-40 - 5m</t>
  </si>
  <si>
    <t>" Odporový teploměr kabelový " 3,00</t>
  </si>
  <si>
    <t>743999306 SPC 743</t>
  </si>
  <si>
    <t>Jímka teploměru nerez G1/2"</t>
  </si>
  <si>
    <t>" Jímka teploměru " 13,00</t>
  </si>
  <si>
    <t>743999307 SPC 743</t>
  </si>
  <si>
    <t>Snímač tlaku H 501 s odběrem a uz.kohoutem</t>
  </si>
  <si>
    <t>" Snímač tlaku " 4,00</t>
  </si>
  <si>
    <t>743999308 SPC 743</t>
  </si>
  <si>
    <t>Termostat kapilárový-2,5m s jímkou 61126</t>
  </si>
  <si>
    <t>" Kapilárový termostat s jímkou " 2,00</t>
  </si>
  <si>
    <t>743999309 SPC 743</t>
  </si>
  <si>
    <t>Termostat příložný</t>
  </si>
  <si>
    <t>" Příložná termostat " 2,00</t>
  </si>
  <si>
    <t>743999310 SPC 743</t>
  </si>
  <si>
    <t>Houkačka se světlem</t>
  </si>
  <si>
    <t>" Houkačka se světlem " 2,00</t>
  </si>
  <si>
    <t>743999311 SPC 743</t>
  </si>
  <si>
    <t>Převodník pro snímač zaplavení</t>
  </si>
  <si>
    <t>" Převodník pro snímač zaplavení " 2,00</t>
  </si>
  <si>
    <t>Měření a regulace - Silová elektrovýbava</t>
  </si>
  <si>
    <t>743999401 SPC 743</t>
  </si>
  <si>
    <t>D+M Vypínač 1f, 40A / AC22</t>
  </si>
  <si>
    <t>" Modulový vypínač 1 pólový " 3,00</t>
  </si>
  <si>
    <t>" Referenční výrobek: Moeller "</t>
  </si>
  <si>
    <t>743999402 SPC 743</t>
  </si>
  <si>
    <t>D+M Vypínač 3f, 40A / AC22</t>
  </si>
  <si>
    <t>" Modulový vypínač 3 pólový " 2,00</t>
  </si>
  <si>
    <t>743999403 SPC 743</t>
  </si>
  <si>
    <t>D+M Jistič 2 A, char. B</t>
  </si>
  <si>
    <t>" Jistič 1 pólový " 5,00</t>
  </si>
  <si>
    <t>743999404 SPC 743</t>
  </si>
  <si>
    <t>D+M Jistič 4 A, char. B</t>
  </si>
  <si>
    <t>743999405 SPC 743</t>
  </si>
  <si>
    <t>D+M Jistič 6 A, char. B</t>
  </si>
  <si>
    <t>743999406 SPC 743</t>
  </si>
  <si>
    <t>D+M Jistič 6 A, char. C</t>
  </si>
  <si>
    <t>" Jistič 1 pólový " 17,00</t>
  </si>
  <si>
    <t>743999407 SPC 743</t>
  </si>
  <si>
    <t>D+M Jistič 10 A, char. C</t>
  </si>
  <si>
    <t>" Jistič 3 pólový " 2,00</t>
  </si>
  <si>
    <t>743999408 SPC 743</t>
  </si>
  <si>
    <t>D+M Pomocný kontakt</t>
  </si>
  <si>
    <t>" Pomocný kontakt " 19,00</t>
  </si>
  <si>
    <t>" Referenční výrobek: Moeller - PK pro PL7, Z-MS, ZP-A"</t>
  </si>
  <si>
    <t>743999409 SPC 743</t>
  </si>
  <si>
    <t>D+M Relé 2P, 230 VAC</t>
  </si>
  <si>
    <t>" Relé " 10,00</t>
  </si>
  <si>
    <t>" Referenční výrobek: Finder "</t>
  </si>
  <si>
    <t>743999410 SPC 743</t>
  </si>
  <si>
    <t>D+M Patice pro relé</t>
  </si>
  <si>
    <t>" Patice " 10,00</t>
  </si>
  <si>
    <t>743999411 SPC 743</t>
  </si>
  <si>
    <t>D+M Stykač 3f, 3+1NO, 230 VAC</t>
  </si>
  <si>
    <t>" Stykač do 2,2 kW / AC3 " 17,00</t>
  </si>
  <si>
    <t>" Referenční výrobek: Schneider "</t>
  </si>
  <si>
    <t>743999412 SPC 743</t>
  </si>
  <si>
    <t>D+M Stykač 3+1NO1NC, 230VAC</t>
  </si>
  <si>
    <t>" Stykač do 4 kW / AC3 " 2,00</t>
  </si>
  <si>
    <t>743999413 SPC 743</t>
  </si>
  <si>
    <t>D+M Pomocný kontakt pro stykač</t>
  </si>
  <si>
    <t>" Pomocný kontakt 1NO, 1NC " 19,00</t>
  </si>
  <si>
    <t>743999414 SPC 743</t>
  </si>
  <si>
    <t>D+M Objímka s LED, bílá, 24 VAC/DC - signálka</t>
  </si>
  <si>
    <t>" Signálka " 5,00</t>
  </si>
  <si>
    <t>743999415 SPC 743</t>
  </si>
  <si>
    <t>D+M Objímka s LED, žlutá 24 VAC/DC - signálka</t>
  </si>
  <si>
    <t>" Signálka " 2,00</t>
  </si>
  <si>
    <t>743999416 SPC 743</t>
  </si>
  <si>
    <t>D+M Panelový ovladač AUT/VYP/ZAP</t>
  </si>
  <si>
    <t>" Panelový ovladač - 2 kontakty NO "  19,00</t>
  </si>
  <si>
    <t>743999417 SPC 743</t>
  </si>
  <si>
    <t>D+M Panelové tlačítko</t>
  </si>
  <si>
    <t>" Panelové tlačítko 1 kontakt NO " 2,00</t>
  </si>
  <si>
    <t>743999418 SPC 743</t>
  </si>
  <si>
    <t>D+M Panelové tlačítko STOP, uvolnění pootočením</t>
  </si>
  <si>
    <t>" Panelové tlačítko STOP - 1 kontakt NC, rudá hlavice "  2,00</t>
  </si>
  <si>
    <t>743999419 SPC 743</t>
  </si>
  <si>
    <t>D+M Nástěnné tlačítko STOP, uvolnění pootočením</t>
  </si>
  <si>
    <t>" Nástěnné tlačítko STOP - 1 kontakt NC, rudá hlavice " 2,00</t>
  </si>
  <si>
    <t>743999420 SPC 743</t>
  </si>
  <si>
    <t>D+M Transformátor 230/24 V, 40 VA</t>
  </si>
  <si>
    <t>" Transformátor " 4,00</t>
  </si>
  <si>
    <t>" Referenční výrobek: SVED "</t>
  </si>
  <si>
    <t>743999421 SPC 743</t>
  </si>
  <si>
    <t>D+M Transformátor 230/24 V, 100 VA</t>
  </si>
  <si>
    <t>" Transformátor " 2,00</t>
  </si>
  <si>
    <t>743999422 SPC 743</t>
  </si>
  <si>
    <t>D+M Svorka 2,5 mm2, šedá</t>
  </si>
  <si>
    <t>" Svorka " 35,00</t>
  </si>
  <si>
    <t>" Referenční výrobek: Wieland "</t>
  </si>
  <si>
    <t>743999423 SPC 743</t>
  </si>
  <si>
    <t>D+M Svorka 2,5 mm2, modrá</t>
  </si>
  <si>
    <t>" Svorka " 22,00</t>
  </si>
  <si>
    <t>743999424 SPC 743</t>
  </si>
  <si>
    <t>D+M Propojovací můstek modrý</t>
  </si>
  <si>
    <t>" Propojovací můstek N, 7 pólů " 5,00</t>
  </si>
  <si>
    <t>743999425 SPC 743</t>
  </si>
  <si>
    <t>D+M Propojovací můstek zelený</t>
  </si>
  <si>
    <t>" Propojovací můstek PE, 7 pólů " 5,00</t>
  </si>
  <si>
    <t>Měření a regulace - Inženýrské práce</t>
  </si>
  <si>
    <t>743999501 SPC 743</t>
  </si>
  <si>
    <t>Programové vybavení řídicí(ch) stanic(e)</t>
  </si>
  <si>
    <t>743999502 SPC 743</t>
  </si>
  <si>
    <t>Programové vybavení operátorské/ých stanic(e)</t>
  </si>
  <si>
    <t>743999503 SPC 743</t>
  </si>
  <si>
    <t>Programové vybavení nestandardní (zakázkové)</t>
  </si>
  <si>
    <t>743999504 SPC 743</t>
  </si>
  <si>
    <t>Seřízení, uvedení do provozu</t>
  </si>
  <si>
    <t>743999505 SPC 743</t>
  </si>
  <si>
    <t>Zaškolení</t>
  </si>
  <si>
    <t>743999506 SPC 743</t>
  </si>
  <si>
    <t>Výrobní dokumentace</t>
  </si>
  <si>
    <t>743999507 SPC 743</t>
  </si>
  <si>
    <t>Dokumentace skutečného stavu</t>
  </si>
  <si>
    <t>743999508 SPC 743</t>
  </si>
  <si>
    <t>Inženýrská činnost</t>
  </si>
  <si>
    <t>743999509 SPC 743</t>
  </si>
  <si>
    <t>Revize</t>
  </si>
  <si>
    <t>743999510 SPC 743</t>
  </si>
  <si>
    <t>Doprava</t>
  </si>
  <si>
    <t>D4</t>
  </si>
  <si>
    <t>Měření a regulace - Ostatní</t>
  </si>
  <si>
    <t>743999601 SPC 743</t>
  </si>
  <si>
    <t>D+M Kabel CHKE-R J 3×1,5</t>
  </si>
  <si>
    <t>" Kabel " 300,00</t>
  </si>
  <si>
    <t>743999602 SPC 743</t>
  </si>
  <si>
    <t>D+M Kabel J-Y(St)Y 1x2x0,8</t>
  </si>
  <si>
    <t>" Kabel " 375,00</t>
  </si>
  <si>
    <t>743999603 SPC 743</t>
  </si>
  <si>
    <t>D+M Kabel J-Y(St)Y 2x2x0,8</t>
  </si>
  <si>
    <t>" Kabel " 430,00</t>
  </si>
  <si>
    <t>743999604 SPC 743</t>
  </si>
  <si>
    <t>D+M Kabel J-Y(St)Y 4x2x0,8</t>
  </si>
  <si>
    <t>" Kabel " 60,00</t>
  </si>
  <si>
    <t>743999605 SPC 743</t>
  </si>
  <si>
    <t>D+M Sdělovací kabel FTP 4x2x0,5</t>
  </si>
  <si>
    <t>" Stělovací kabel " 900,00</t>
  </si>
  <si>
    <t>" Referenční výrobek: LAM TWIN FTP 4x2x0,5 "</t>
  </si>
  <si>
    <t>743999606 SPC 743</t>
  </si>
  <si>
    <t>D+M Kabelový žlab 60x50 /m</t>
  </si>
  <si>
    <t>" Kabelový žlab vč. veškerých tvarovek a prvků - koncových, odbočný, rohových, … " 45,00</t>
  </si>
  <si>
    <t>Referenční výrobek: CABLOFIL. "</t>
  </si>
  <si>
    <t>743999607 SPC 743</t>
  </si>
  <si>
    <t>D+M Kabelový žlab 120x50 /m</t>
  </si>
  <si>
    <t>" Kabelový žlab vč. veškerých tvarovek a prvků - koncových, odbočný, rohových, … " 30,00</t>
  </si>
  <si>
    <t>743999608 SPC 743</t>
  </si>
  <si>
    <t>D+M Trubka plast D16</t>
  </si>
  <si>
    <t>" Trubka " 20,00</t>
  </si>
  <si>
    <t>743999609 SPC 743</t>
  </si>
  <si>
    <t>D+M Trubka ohebná D16</t>
  </si>
  <si>
    <t>" Trubka ohebná " 30,00</t>
  </si>
  <si>
    <t>743999610 SPC 743</t>
  </si>
  <si>
    <t>D+M Pomocný materiál</t>
  </si>
  <si>
    <t>" Spojovací a připevňovací materiál, hmoždinky, vruty, sádra. " 1,00</t>
  </si>
  <si>
    <t>743999611 SPC 743</t>
  </si>
  <si>
    <t>Montáž rozvaděče plech. na zeď</t>
  </si>
  <si>
    <t>" Montáž rozvaděčů " 4,00</t>
  </si>
  <si>
    <t>743999612 SPC 743</t>
  </si>
  <si>
    <t>Montáž plast. rozvaděče,skříně,ústředny.......</t>
  </si>
  <si>
    <t>" Montáž plastových skříní " 1,00</t>
  </si>
  <si>
    <t>743999613 SPC 743</t>
  </si>
  <si>
    <t>Montáž malého přístroje ( teploměr, termostat..)</t>
  </si>
  <si>
    <t>" Montáž malých přístrojů - zařízení polní instrumentace vyjma snímače tlaku " 43,00</t>
  </si>
  <si>
    <t>743999614 SPC 743</t>
  </si>
  <si>
    <t>Montáž vysílače tlaku</t>
  </si>
  <si>
    <t>" Montáž vysílače (snímače) tlaku " 4,00</t>
  </si>
  <si>
    <t>743999615 SPC 743</t>
  </si>
  <si>
    <t>Připojení a odzkoušení motoru</t>
  </si>
  <si>
    <t>" Příipojení motoru vč. odzkoušení. " 19,00</t>
  </si>
  <si>
    <t>743999616 SPC 743</t>
  </si>
  <si>
    <t>Komunikační připojení VZT+chlazení</t>
  </si>
  <si>
    <t>" Komunikační připojení " 1,00</t>
  </si>
  <si>
    <t>743999617 SPC 743</t>
  </si>
  <si>
    <t>Stavební přípomoce, přesun hmot, ekologická likvidace, doprava</t>
  </si>
  <si>
    <t>" Pomocné práce vč. přesunu hmot, dopravy, apod. " 1,00</t>
  </si>
  <si>
    <t>743999618 SPC 743</t>
  </si>
  <si>
    <t>D+M Zakončení kabelů, zapojní, popsání</t>
  </si>
  <si>
    <t>" Zajištění zakončení bapejů, jejich zapojení, popis, apod. " 1,00</t>
  </si>
  <si>
    <t>Objekt18 - SO D.1.4.7.Silnoproud</t>
  </si>
  <si>
    <t xml:space="preserve">    741 - Elektromontážní práce - Svítidla</t>
  </si>
  <si>
    <t xml:space="preserve">    D1 - Elektromontážní práce - Přístroje</t>
  </si>
  <si>
    <t xml:space="preserve">    D2 - Elektromontážní práce - Kabely a vodiče</t>
  </si>
  <si>
    <t xml:space="preserve">    D3 - Elektromontážní práce - Rozvaděče</t>
  </si>
  <si>
    <t xml:space="preserve">    D4 - Elektromontážní práce - Hromosvod</t>
  </si>
  <si>
    <t xml:space="preserve">    D5 - Elektromontážní práce - Uzemnění</t>
  </si>
  <si>
    <t xml:space="preserve">    D6 - Elektromontážní práce - Ostatní</t>
  </si>
  <si>
    <t>Elektromontážní práce - Svítidla</t>
  </si>
  <si>
    <t>D+M LED svítidlo - Specifikace dle PD - A1</t>
  </si>
  <si>
    <t>" Včetně montáže a zapojení. " 90,00</t>
  </si>
  <si>
    <t>D+M LED svítidlo - Specifikace dle PD - A2</t>
  </si>
  <si>
    <t>" Včetně montáže a zapojení. " 32,00</t>
  </si>
  <si>
    <t>D+M LED svítidlo - Specifikace dle PD - A3</t>
  </si>
  <si>
    <t>" Včetně montáže a zapojení. " 24,00</t>
  </si>
  <si>
    <t>741999104 SPC 741</t>
  </si>
  <si>
    <t>D+M LED svítidlo - Specifikace dle PD - A4</t>
  </si>
  <si>
    <t>" Včetně montáže a zapojení. " 7,00</t>
  </si>
  <si>
    <t>741999105 SPC 741</t>
  </si>
  <si>
    <t>D+M LED svítidlo - Specifikace dle PD - B1</t>
  </si>
  <si>
    <t>" Včetně montáže a zapojení. " 164,00</t>
  </si>
  <si>
    <t>741999106 SPC 741</t>
  </si>
  <si>
    <t>D+M LED svítidlo - Specifikace dle PD - B2</t>
  </si>
  <si>
    <t>" Včetně montáže a zapojení. " 62,00</t>
  </si>
  <si>
    <t>741999107 SPC 741</t>
  </si>
  <si>
    <t>D+M LED svítidlo - Specifikace dle PD - C1</t>
  </si>
  <si>
    <t>" Včetně montáže a zapojení " 410,00</t>
  </si>
  <si>
    <t>741999108 SPC 741</t>
  </si>
  <si>
    <t>D+M LED svítidlo - Specifikace dle PD - C2</t>
  </si>
  <si>
    <t>" Včetně montáže a zapojení. " 43,00</t>
  </si>
  <si>
    <t>741999109 SPC 741</t>
  </si>
  <si>
    <t>D+M LED svítidlo - Specifikace dle PD - D</t>
  </si>
  <si>
    <t>" Včetně montáže a zapojení " 106,00</t>
  </si>
  <si>
    <t>741999110 SPC 741</t>
  </si>
  <si>
    <t>D+M LED svítidlo - Specifikace dle PD - E1</t>
  </si>
  <si>
    <t>" Včetně montáže a zapojení. " 10,00</t>
  </si>
  <si>
    <t>741999111 SPC 741</t>
  </si>
  <si>
    <t>D+M LED svítidlo - Specifikace dle PD - E2</t>
  </si>
  <si>
    <t>" Včetně montáže a zapojení. " 2,00</t>
  </si>
  <si>
    <t>741999112 SPC 741</t>
  </si>
  <si>
    <t>D+M LED svítidlo - Specifikace dle PD - G1</t>
  </si>
  <si>
    <t>" Včetně montáže a zapojení. " 151,00</t>
  </si>
  <si>
    <t>741999113 SPC 741</t>
  </si>
  <si>
    <t>D+M LED svítidlo - Specifikace dle PD - G2</t>
  </si>
  <si>
    <t>" Včetně montáže a zapojení. " 13,00</t>
  </si>
  <si>
    <t>741999114 SPC 741</t>
  </si>
  <si>
    <t>D+M LED svítidlo - Specifikace dle PD - H</t>
  </si>
  <si>
    <t>" Včetně montáže a zapojení. " 28,00</t>
  </si>
  <si>
    <t>741999115 SPC 741</t>
  </si>
  <si>
    <t>D+M LED svítidlo - Specifikace dle PD - I</t>
  </si>
  <si>
    <t>" Včetně montáže a zapojení. " 35,00</t>
  </si>
  <si>
    <t>741999116 SPC 741</t>
  </si>
  <si>
    <t>D+M LED svítidlo - Specifikace dle PD - J1</t>
  </si>
  <si>
    <t>" Včetně montáže a zapojení. " 99,00</t>
  </si>
  <si>
    <t>741999117 SPC 741</t>
  </si>
  <si>
    <t>D+M LED svítidlo - Specifikace dle PD - J2</t>
  </si>
  <si>
    <t>" Včetně montáže a zapojení. " 17,00</t>
  </si>
  <si>
    <t>741999118 SPC 741</t>
  </si>
  <si>
    <t>D+M LED svítidlo - Specifikace dle PD - K</t>
  </si>
  <si>
    <t>" Včetně montáže a zapojení. " 26,00</t>
  </si>
  <si>
    <t>741999121 SPC 741</t>
  </si>
  <si>
    <t>D+M Nouzové osvětlení nástěnné s piktogramem - Specifikace dle PD - N1</t>
  </si>
  <si>
    <t>" Nouzové nástěnné LED svítidlo s piktogramem IP 65. "</t>
  </si>
  <si>
    <t>" 1. NP " 1+7</t>
  </si>
  <si>
    <t>" Včetně montáže, zapojení a veškerého případného příslušenství. "</t>
  </si>
  <si>
    <t>741999122 SPC 741</t>
  </si>
  <si>
    <t>D+M Nouzové osvětlení stropní s piktogramem - Specifikace dle PD - N2</t>
  </si>
  <si>
    <t>" Nouzové stropní LED svítidlo s piktogramem IP 40. "</t>
  </si>
  <si>
    <t>" 1. PP " 12</t>
  </si>
  <si>
    <t>" 1. NP " 26+14</t>
  </si>
  <si>
    <t>" 2. NP " 18+8</t>
  </si>
  <si>
    <t>" 3. NP " 17+3</t>
  </si>
  <si>
    <t>" 4. NP " 9+4</t>
  </si>
  <si>
    <t>741999123 SPC 741</t>
  </si>
  <si>
    <t>D+M Nouzové osvětlení stropní s piktogramem - Specifikace dle PD - N3</t>
  </si>
  <si>
    <t>741999124 SPC 741</t>
  </si>
  <si>
    <t>D+M Nouzové svítidlo - panikové osvětlení - Specifikace dle PD - NB</t>
  </si>
  <si>
    <t>" Panikové osvětlení IP 42. "</t>
  </si>
  <si>
    <t>" 1. PP " 10</t>
  </si>
  <si>
    <t>" 1. NP " 2+7</t>
  </si>
  <si>
    <t>" 2. NP " 7+3</t>
  </si>
  <si>
    <t>" 3. NP " 6+2</t>
  </si>
  <si>
    <t>741999125 SPC 741</t>
  </si>
  <si>
    <t>D+M Nouzové svítidlo - panikové osvětlení - Specifikace dle PD - NC</t>
  </si>
  <si>
    <t>" 1. NP " 31+10</t>
  </si>
  <si>
    <t>" 2. NP " 16+5</t>
  </si>
  <si>
    <t>" 3. NP " 17+5</t>
  </si>
  <si>
    <t>741999126 SPC 741</t>
  </si>
  <si>
    <t>D+M Nouzové svítidlo - panikové osvětlení - Specifikace dle PD - ND</t>
  </si>
  <si>
    <t>" Panikové osvětlení IP 65. "</t>
  </si>
  <si>
    <t>741999127 SPC 741</t>
  </si>
  <si>
    <t>D+M Nouzové svítidlo - panikové osvětlení - Specifikace dle PD - NE</t>
  </si>
  <si>
    <t>741999128 SPC 741</t>
  </si>
  <si>
    <t>D+M Nouzové osvětlení - Specifikace dle PD - NF</t>
  </si>
  <si>
    <t>" Nouzové LED svítidlo IP 65. "</t>
  </si>
  <si>
    <t>" 1. NP " 4+6</t>
  </si>
  <si>
    <t>" 2. NP " 2+2</t>
  </si>
  <si>
    <t>" 3. NP " 2+1</t>
  </si>
  <si>
    <t>Elektromontážní práce - Přístroje</t>
  </si>
  <si>
    <t>741999201 SPC 741</t>
  </si>
  <si>
    <t>D+M Vypínač řaz. 1 - Specfikace dle PD</t>
  </si>
  <si>
    <t>" Jednopólový vypínač. " 81,00</t>
  </si>
  <si>
    <t>" Včetně instalace, napojení, rámečku, krytu a instalačních krabic. "</t>
  </si>
  <si>
    <t>741999202 SPC 741</t>
  </si>
  <si>
    <t>D+M Vypínač řaz. 1 se stupněm krytí IP 44 - specifikace dle PD</t>
  </si>
  <si>
    <t>" Jednopólový vypínač. " 22,00</t>
  </si>
  <si>
    <t>741999203 SPC 741</t>
  </si>
  <si>
    <t>D+M Vypínač řaz. 5 - Specfikace dle PD</t>
  </si>
  <si>
    <t>" Sériový přepínač. " 52,00</t>
  </si>
  <si>
    <t>741999204 SPC 741</t>
  </si>
  <si>
    <t>D+M Vypínač řaz. 5 se stupněm krytí IP 44 - specifikace dle PD</t>
  </si>
  <si>
    <t>" Jednopólový vypínač. " 8,00</t>
  </si>
  <si>
    <t>741999205 SPC 741</t>
  </si>
  <si>
    <t>D+M Vypínač řaz. 6 - Specfikace dle PD</t>
  </si>
  <si>
    <t>" Střídavý přepínač. " 70,00</t>
  </si>
  <si>
    <t>741999206 SPC 741</t>
  </si>
  <si>
    <t>D+M Vypínač řaz. 6 se stupněm krytí  IP 44 - Specfikace dle PD</t>
  </si>
  <si>
    <t>" Střídavý přepínač, stupeň krytí - IP 44. " 12,00</t>
  </si>
  <si>
    <t>741999207 SPC 741</t>
  </si>
  <si>
    <t>D+M Tlačítko - Specfikace dle PD</t>
  </si>
  <si>
    <t>" Včetně instalace, napojení, rámečku, krytu a instalačních krabic. " 165,00</t>
  </si>
  <si>
    <t>741999208 SPC 741</t>
  </si>
  <si>
    <t>D+M Tlačítko se stupněm krytí IP 44 - specifikace dle PD</t>
  </si>
  <si>
    <t>" Včetně instalace, napojení, rámečku, krytu a instalačních krabic. " 42,00</t>
  </si>
  <si>
    <t>741999209 SPC 741</t>
  </si>
  <si>
    <t>D+M Vypínač řaz. 7 - Specfikace dle PD</t>
  </si>
  <si>
    <t>" Křížový přepinač. " 7,00</t>
  </si>
  <si>
    <t>741999210 SPC 741</t>
  </si>
  <si>
    <t>D+M Vypínač řaz. 7 se stupněm krytí  IP 44 - Specfikace dle PD</t>
  </si>
  <si>
    <t>" Křížový přepínač, stupeň krytí - IP 44. " 3,00</t>
  </si>
  <si>
    <t>741999211 SPC 741</t>
  </si>
  <si>
    <t>D+M Zásuvka 230 V/16 A - Specifikace dle PD</t>
  </si>
  <si>
    <t>" Včetně instalace, napojení, rámečku, instalační krabice. " 853,00</t>
  </si>
  <si>
    <t>741999212 SPC 741</t>
  </si>
  <si>
    <t>D+M Přepětová ochrana pro dodatečnou montáž SPD typ 3 - Specifikace dle PD</t>
  </si>
  <si>
    <t>" Včetně akustické signalizace, instalace, napojení. " 445,00</t>
  </si>
  <si>
    <t>741999213 SPC 741</t>
  </si>
  <si>
    <t>D+M Zásuvka 230 V/16 A se stupněm krytí  IP 44 - Specifikace dle PD</t>
  </si>
  <si>
    <t>" Včetně instalace, napojení, rámečku, instalační krabice. " 76,00</t>
  </si>
  <si>
    <t>741999214 SPC 741</t>
  </si>
  <si>
    <t>D+M Zásuvka 230 V/16 A dvojzásuvka - Specifikace dle PD</t>
  </si>
  <si>
    <t>" Včetně instalace, napojení, rámečku, instalační krabice. " 12,00</t>
  </si>
  <si>
    <t>741999215 SPC 741</t>
  </si>
  <si>
    <t>D+M Zásuvka 230 V/16 A modulová - Specifikace dle PD</t>
  </si>
  <si>
    <t>" Včetně instalace, napojení, rámečku, instalační krabice. "  485,00</t>
  </si>
  <si>
    <t>741999216 SPC 741</t>
  </si>
  <si>
    <t>D+M Zásuvka 400 V/32 A - Specifikace dle PD</t>
  </si>
  <si>
    <t>" Včetně instalace, napojení, rámečku, instalační krabice. " 20,00</t>
  </si>
  <si>
    <t>741999217 SPC 741</t>
  </si>
  <si>
    <t>D+M Vývod ukončen v krabici v omítce - Specifikace dle PD</t>
  </si>
  <si>
    <t>" Včetně instalace, napojení, krytky, instalační krabice. " 374,00</t>
  </si>
  <si>
    <t>741999218 SPC 741</t>
  </si>
  <si>
    <t>D+M Tlačítko "Central STOP" - Specifikace dle PD</t>
  </si>
  <si>
    <t>" Včetně uchycení a zapojení. " 1,00</t>
  </si>
  <si>
    <t>741999219 SPC 741</t>
  </si>
  <si>
    <t>D+M Tlačítko "Total STOP" - Specifikace dle PD</t>
  </si>
  <si>
    <t>741999220 SPC 741</t>
  </si>
  <si>
    <t>D+M Spínač / ovladač žaluziový / okení kolebkový - Specifikace dle PD</t>
  </si>
  <si>
    <t>" Včetně instalace, napojení, rámečku, instalační krabice. " 166,00</t>
  </si>
  <si>
    <t>741999221 SPC 741</t>
  </si>
  <si>
    <t>D+M Tlačítko "Central STOP" pro dílny, laboratoře - Specifikace dle PD</t>
  </si>
  <si>
    <t>" Včetně uchycení a zapojení. " 14,00</t>
  </si>
  <si>
    <t>741999222 SPC 741</t>
  </si>
  <si>
    <t>D+M Zásuvka závěsná 3x 230V/16 A - Specifikace dle PD</t>
  </si>
  <si>
    <t>741999223 SPC 741</t>
  </si>
  <si>
    <t>D+M Zásuvka závěsná 400V/32 A - Specifikace dle PD</t>
  </si>
  <si>
    <t>741999224 SPC 741</t>
  </si>
  <si>
    <t>D+M Přítomnostní čidlo - Specifikace dle PD</t>
  </si>
  <si>
    <t>" Včetně uchycení a zapojení. " 40,00</t>
  </si>
  <si>
    <t>741999225 SPC 741</t>
  </si>
  <si>
    <t>D+M PIR čidlo - Specifikace dle PD</t>
  </si>
  <si>
    <t>" Včetně uchycení a zapojení. " 9,00</t>
  </si>
  <si>
    <t>Elektromontážní práce - Kabely a vodiče</t>
  </si>
  <si>
    <t>741999301 SPC 741</t>
  </si>
  <si>
    <t>D+M CHKE-R J 3×1,5 - Specifikace dle PD</t>
  </si>
  <si>
    <t>" Včetně uložení a zapojení " 85000,00</t>
  </si>
  <si>
    <t>741999302 SPC 741</t>
  </si>
  <si>
    <t>D+M CHKE-R J 3×2,5 - Specifikace dle PD</t>
  </si>
  <si>
    <t>" Včetně uložení a zapojení "130000,00</t>
  </si>
  <si>
    <t>741999303 SPC 741</t>
  </si>
  <si>
    <t>D+M CHKE-R J 3×4 - Specifikace dle PD</t>
  </si>
  <si>
    <t>" Včetně uložení a zapojení " 12175,00</t>
  </si>
  <si>
    <t>741999304 SPC 741</t>
  </si>
  <si>
    <t>D+M CHKE-R J 5×1,5 - Specifikace dle PD</t>
  </si>
  <si>
    <t>" Včetně uložení a zapojení " 8875,00</t>
  </si>
  <si>
    <t>741999305 SPC 741</t>
  </si>
  <si>
    <t>D+M CHKE-R J 5×2,5 - Specifikace dle PD</t>
  </si>
  <si>
    <t>741999306 SPC 741</t>
  </si>
  <si>
    <t>D+M CHKE-R J 5×4 - Specifikace dle PD</t>
  </si>
  <si>
    <t>" Včetně uložení a zapojení " 10950,00</t>
  </si>
  <si>
    <t>741999307 SPC 741</t>
  </si>
  <si>
    <t>D+M CHKE-R J 5×6 - Specifikace dle PD</t>
  </si>
  <si>
    <t>" Včetně uložení a zapojení " 16425,00</t>
  </si>
  <si>
    <t>741999308 SPC 741</t>
  </si>
  <si>
    <t>D+M CHKE-R J 5×10 - Specifikace dle PD</t>
  </si>
  <si>
    <t>" Včetně uložení a zapojení " 15425,00</t>
  </si>
  <si>
    <t>741999309 SPC 741</t>
  </si>
  <si>
    <t>D+M CHKE-R J 4×50 - Specifikace dle PD</t>
  </si>
  <si>
    <t>" Včetně uložení a zapojení " 125,00</t>
  </si>
  <si>
    <t>741999310 SPC 741</t>
  </si>
  <si>
    <t>D+M H07Z-K 1x50 - Specifikace dle PD</t>
  </si>
  <si>
    <t>741999311 SPC 741</t>
  </si>
  <si>
    <t>D+M H07Z-K 1x4 - Specifikace dle PD</t>
  </si>
  <si>
    <t>" Včetně uložení a zapojení " 11450,00</t>
  </si>
  <si>
    <t>741999312 SPC 741</t>
  </si>
  <si>
    <t>D+M H07Z-K 1x6 - Specifikace dle PD</t>
  </si>
  <si>
    <t>" Včetně uložení a zapojení " 5300,00</t>
  </si>
  <si>
    <t>741999313 SPC 741</t>
  </si>
  <si>
    <t>D+M H07Z-K 1x16 - Specifikace dle PD</t>
  </si>
  <si>
    <t>" Včetně uložení a zapojení " 3200,00</t>
  </si>
  <si>
    <t>741999314 SPC 741</t>
  </si>
  <si>
    <t>D+M H07Z-K 1x25 - Specifikace dle PD</t>
  </si>
  <si>
    <t>" Včetně uložení a zapojení " 1700,00</t>
  </si>
  <si>
    <t>741999315 SPC 741</t>
  </si>
  <si>
    <t>D+M H05RR-F J 3×2,5 - Specifikace dle PD</t>
  </si>
  <si>
    <t>" Včetně uložení a zapojení " 1355,00</t>
  </si>
  <si>
    <t>741999316 SPC 741</t>
  </si>
  <si>
    <t>D+M H05RR-F J 5×6 - Specifikace dle PD</t>
  </si>
  <si>
    <t>741999317 SPC 741</t>
  </si>
  <si>
    <t>D+M CHKE-V 5x2,5 - Specifikace dle PD</t>
  </si>
  <si>
    <t>741999318 SPC 741</t>
  </si>
  <si>
    <t>D+M CHKE-V 5x6 - Specifikace dle PD</t>
  </si>
  <si>
    <t>" Včetně uložení a zapojení " 100,00</t>
  </si>
  <si>
    <t>741999319 SPC 741</t>
  </si>
  <si>
    <t>D+M CHKE-R 4x25 - Specifikace dle PD</t>
  </si>
  <si>
    <t>" Včetně uložení a zapojení " 860,00</t>
  </si>
  <si>
    <t>741999320 SPC 741</t>
  </si>
  <si>
    <t>D+M CHKE-R 4x95 - Specifikace dle PD</t>
  </si>
  <si>
    <t>741999321 SPC 741</t>
  </si>
  <si>
    <t>D+M CHKE-R 4x70 - Specifikace dle PD</t>
  </si>
  <si>
    <t>" Včetně uložení a zapojení " 60,00</t>
  </si>
  <si>
    <t>741999322 SPC 741</t>
  </si>
  <si>
    <t>D+M CHKE-R 4x35 - Specifikace dle PD</t>
  </si>
  <si>
    <t>" Včetně uložení a zapojení " 75,00</t>
  </si>
  <si>
    <t>Elektromontážní práce - Rozvaděče</t>
  </si>
  <si>
    <t>741999401 SPC 741</t>
  </si>
  <si>
    <t>D+M Rozváděč RH1 - Specifikace dle PD</t>
  </si>
  <si>
    <t>" Včetně vystrojení, skříně, montážního materiálu, montáže, zapojení a včetně elektroměru. " 1,00</t>
  </si>
  <si>
    <t>741999402 SPC 741</t>
  </si>
  <si>
    <t>D+M Rozváděč R0.1 - Specifikace dle PD</t>
  </si>
  <si>
    <t>" Včetně vystrojení, skříně, montážního materiálu, montáže a zapojení. " 1,00</t>
  </si>
  <si>
    <t>741999403 SPC 741</t>
  </si>
  <si>
    <t>D+M Rozváděč R0.2 - Specifikace dle PD</t>
  </si>
  <si>
    <t>741999404 SPC 741</t>
  </si>
  <si>
    <t>D+M Rozváděč R0.4 - Specifikace dle PD</t>
  </si>
  <si>
    <t>741999405 SPC 741</t>
  </si>
  <si>
    <t>D+M Rozváděč PRO - Specifikace dle PD</t>
  </si>
  <si>
    <t>741999406 SPC 741</t>
  </si>
  <si>
    <t>D+M Rozváděč R1.1 - Specifikace dle PD</t>
  </si>
  <si>
    <t>" Včetně vystrojení, skříně, montážního materiálu, montáže a zapojení. "  1,00</t>
  </si>
  <si>
    <t>741999407 SPC 741</t>
  </si>
  <si>
    <t>D+M Rozváděč R1.2 - Specifikace dle PD</t>
  </si>
  <si>
    <t>741999408 SPC 741</t>
  </si>
  <si>
    <t>D+M Rozváděč R1.2.1 - Specifikace dle PD</t>
  </si>
  <si>
    <t>741999409 SPC 741</t>
  </si>
  <si>
    <t>D+M Rozváděč R1.2.2 - Specifikace dle PD</t>
  </si>
  <si>
    <t>741999410 SPC 741</t>
  </si>
  <si>
    <t>D+M Rozváděč R1.3 - Specifikace dle PD</t>
  </si>
  <si>
    <t>741999411 SPC 741</t>
  </si>
  <si>
    <t>D+M Rozváděč R1.3.1 - Specifikace dle PD</t>
  </si>
  <si>
    <t>741999412 SPC 741</t>
  </si>
  <si>
    <t>D+M Rozváděč R1.3.2 - Specifikace dle PD</t>
  </si>
  <si>
    <t>741999413 SPC 741</t>
  </si>
  <si>
    <t>D+M Rozváděč R1.4 - Specifikace dle PD</t>
  </si>
  <si>
    <t>741999414 SPC 741</t>
  </si>
  <si>
    <t>D+M Rozváděč R2.1 - Specifikace dle PD</t>
  </si>
  <si>
    <t>741999415 SPC 741</t>
  </si>
  <si>
    <t>D+M Rozváděč R2.1.1 - Specifikace dle PD</t>
  </si>
  <si>
    <t>741999416 SPC 741</t>
  </si>
  <si>
    <t>D+M Rozváděč R2.1.2 - Specifikace dle PD</t>
  </si>
  <si>
    <t>741999417 SPC 741</t>
  </si>
  <si>
    <t>D+M Rozváděč R2.1.3 - Specifikace dle PD</t>
  </si>
  <si>
    <t>741999418 SPC 741</t>
  </si>
  <si>
    <t>D+M Rozváděč R2.2 - Specifikace dle PD</t>
  </si>
  <si>
    <t>741999419 SPC 741</t>
  </si>
  <si>
    <t>D+M Rozváděč R2.2.1 - Specifikace dle PD</t>
  </si>
  <si>
    <t>741999420 SPC 741</t>
  </si>
  <si>
    <t>D+M Rozváděč R2.2.2 - Specifikace dle PD</t>
  </si>
  <si>
    <t>741999421 SPC 741</t>
  </si>
  <si>
    <t>D+M Rozváděč R2.2.3 - Specifikace dle PD</t>
  </si>
  <si>
    <t>741999422 SPC 741</t>
  </si>
  <si>
    <t>D+M Rozváděč R2.2.4 - Specifikace dle PD</t>
  </si>
  <si>
    <t>741999423 SPC 741</t>
  </si>
  <si>
    <t>D+M Rozváděč R2.2.5 - Specifikace dle PD</t>
  </si>
  <si>
    <t>741999424 SPC 741</t>
  </si>
  <si>
    <t>D+M Rozváděč R3.1 - Specifikace dle PD</t>
  </si>
  <si>
    <t>741999425 SPC 741</t>
  </si>
  <si>
    <t>D+M Rozváděč R3.1.1 - Specifikace dle PD</t>
  </si>
  <si>
    <t>741999426 SPC 741</t>
  </si>
  <si>
    <t>D+M Rozváděč R3.1.2 - Specifikace dle PD</t>
  </si>
  <si>
    <t>741999427 SPC 741</t>
  </si>
  <si>
    <t>D+M Rozváděč R3.1.3 - Specifikace dle PD</t>
  </si>
  <si>
    <t>741999428 SPC 741</t>
  </si>
  <si>
    <t>D+M Rozváděč R3.1.4 - Specifikace dle PD</t>
  </si>
  <si>
    <t>741999429 SPC 741</t>
  </si>
  <si>
    <t>D+M Rozváděč R3.1.5 - Specifikace dle PD</t>
  </si>
  <si>
    <t>741999430 SPC 741</t>
  </si>
  <si>
    <t>D+M Rozváděč R3.2 - Specifikace dle PD</t>
  </si>
  <si>
    <t>741999431 SPC 741</t>
  </si>
  <si>
    <t>D+M Rozváděč R3.2.1 - Specifikace dle PD</t>
  </si>
  <si>
    <t>741999432 SPC 741</t>
  </si>
  <si>
    <t>D+M Rozváděč R3.2.2 - Specifikace dle PD</t>
  </si>
  <si>
    <t>741999433 SPC 741</t>
  </si>
  <si>
    <t>D+M Rozváděč R3.2.3 - Specifikace dle PD</t>
  </si>
  <si>
    <t>741999434 SPC 741</t>
  </si>
  <si>
    <t>D+M Rozváděč R3.2.4 - Specifikace dle PD</t>
  </si>
  <si>
    <t>741999435 SPC 741</t>
  </si>
  <si>
    <t>D+M Rozváděč R3.2.5 - Specifikace dle PD</t>
  </si>
  <si>
    <t>741999436 SPC 741</t>
  </si>
  <si>
    <t>D+M Rozváděč R3.2.6 - Specifikace dle PD</t>
  </si>
  <si>
    <t>741999437 SPC 741</t>
  </si>
  <si>
    <t>D+M Rozváděč R3.2.7 - Specifikace dle PD</t>
  </si>
  <si>
    <t>741999438 SPC 741</t>
  </si>
  <si>
    <t>D+M Rozváděč R4.1 - Specifikace dle PD</t>
  </si>
  <si>
    <t>741999439 SPC 741</t>
  </si>
  <si>
    <t>D+M Rozváděč R4.2 - Specifikace dle PD</t>
  </si>
  <si>
    <t>741999440 SPC 741</t>
  </si>
  <si>
    <t>D+M Rozváděč R4.2.1 - Specifikace dle PD</t>
  </si>
  <si>
    <t>741999441 SPC 741</t>
  </si>
  <si>
    <t>D+M Rozváděč R4.2.2 - Specifikace dle PD</t>
  </si>
  <si>
    <t>741999442 SPC 741</t>
  </si>
  <si>
    <t>D+M Rozváděč R4.2.3 - Specifikace dle PD</t>
  </si>
  <si>
    <t>741999443 SPC 741</t>
  </si>
  <si>
    <t>D+M Rozváděč RVZT.3 - Specifikace dle PD</t>
  </si>
  <si>
    <t>741999444 SPC 741</t>
  </si>
  <si>
    <t>D+M Rozváděč RVZT.4 - Specifikace dle PD</t>
  </si>
  <si>
    <t>741999445 SPC 741</t>
  </si>
  <si>
    <t>D+M Rozváděč RVZT.5 - Specifikace dle PD</t>
  </si>
  <si>
    <t>Elektromontážní práce - Hromosvod</t>
  </si>
  <si>
    <t>741999601 SPC 741</t>
  </si>
  <si>
    <t>D+M Drát AlMgSi 8mm - Specifikace dle PD</t>
  </si>
  <si>
    <t>"Včetně podpěr vedení, vrutů, ss, sk svorek" 1280,00</t>
  </si>
  <si>
    <t>741999602 SPC 741</t>
  </si>
  <si>
    <t>D+M Svod s vysokonapěťovou izolací  - Specifikace dle PD</t>
  </si>
  <si>
    <t>" Včetně napojení, uchycení, skušebních svorek, podpěr a přípojovací hlavice" 24,00</t>
  </si>
  <si>
    <t>741999603 SPC 741</t>
  </si>
  <si>
    <t>D+M Jímací tyč 3m - Specifikace dle PD</t>
  </si>
  <si>
    <t>" Včetně držáku tyče na krov, ochranné stříšky, svorky, napojení a uchycení " 20,00</t>
  </si>
  <si>
    <t>741999604 SPC 741</t>
  </si>
  <si>
    <t>Poměření + revizní zpráva</t>
  </si>
  <si>
    <t>D5</t>
  </si>
  <si>
    <t>Elektromontážní práce - Uzemnění</t>
  </si>
  <si>
    <t>741999701 SPC 741</t>
  </si>
  <si>
    <t>D+M Pásek Fe 30/4mm- Specifikace dle PD</t>
  </si>
  <si>
    <t>" Včetně uložení a napojení " 400,00</t>
  </si>
  <si>
    <t>741999702 SPC 741</t>
  </si>
  <si>
    <t>D+M Drát FeZn Ø 10 - Specifikace dle PD</t>
  </si>
  <si>
    <t>" Včetně uložení a napojení " 210,00</t>
  </si>
  <si>
    <t>741999703 SPC 741</t>
  </si>
  <si>
    <t>D+M Svorky SK, SS, SR - Specifikace dle PD</t>
  </si>
  <si>
    <t>" Včetně uložení a napojení " 595,00</t>
  </si>
  <si>
    <t>741999704 SPC 741</t>
  </si>
  <si>
    <t>D+M Hlavní ochranné pospojení - HOP - Specifikace dle PD</t>
  </si>
  <si>
    <t>" Včetně uložení a napojení " 1,00</t>
  </si>
  <si>
    <t>741999705 SPC 741</t>
  </si>
  <si>
    <t>D+M Antikorozní ochrana spojů - Specifikace dle PD</t>
  </si>
  <si>
    <t>741999706 SPC 741</t>
  </si>
  <si>
    <t>D+M Podružný materiál pro uložení zemnění - Specifikace dle PD</t>
  </si>
  <si>
    <t>741999707 SPC 741</t>
  </si>
  <si>
    <t>D+M Proměření + revizní zpráva - Specifikace dle PD</t>
  </si>
  <si>
    <t>D6</t>
  </si>
  <si>
    <t>Elektromontážní práce - Ostatní</t>
  </si>
  <si>
    <t>741999801 SPC 741</t>
  </si>
  <si>
    <t>D+M Zařízení UPS - Specifikace dle PD</t>
  </si>
  <si>
    <t>" Včetně montáže, zprovoznění, odzkoušení." 1,00</t>
  </si>
  <si>
    <t>741999802 SPC 741</t>
  </si>
  <si>
    <t>D+M Bateriový box s AKU 40x100 AH 10-let - Specifikace dle PD</t>
  </si>
  <si>
    <t>"Včetně montáže, zprovoznění, odzkoušení. " 1,00</t>
  </si>
  <si>
    <t>741999803 SPC 741</t>
  </si>
  <si>
    <t>D+M Oceloplechový Kabelový žlab 150/60 - Specifikace dle PD</t>
  </si>
  <si>
    <t>" Včetně montáže, spojovacího materiálu, podpěr a závěsů" 375,00</t>
  </si>
  <si>
    <t>741999804 SPC 741</t>
  </si>
  <si>
    <t>D+M Oceloplechový Kabelový žlab 300/60 - Specifikace dle PD</t>
  </si>
  <si>
    <t>" Včetně montáže, spojovacího materiálu, podpěr a závěsů" 465,00</t>
  </si>
  <si>
    <t>741999805 SPC 741</t>
  </si>
  <si>
    <t>D+M Oceloplechový Kabelový žlab 400/60 - Specifikace dle PD</t>
  </si>
  <si>
    <t>" Včetně montáže, spojovacího materiálu, podpěr a závěsů" 270,00</t>
  </si>
  <si>
    <t>741999806 SPC 741</t>
  </si>
  <si>
    <t>D+M Úložný materiál - Specifikace dle PD</t>
  </si>
  <si>
    <t>" V ceně ochranné trubky, ocelové žárově zinkované trubky, lišty. " 1,00</t>
  </si>
  <si>
    <t>" Včetně montáže a uložení. "</t>
  </si>
  <si>
    <t>741999807 SPC 741</t>
  </si>
  <si>
    <t>D+M Ekvipotenciální svorkovnice - Specifikace dle PD</t>
  </si>
  <si>
    <t>" Včetně uchycení a zapojení. " 45,00</t>
  </si>
  <si>
    <t>741999808 SPC 741</t>
  </si>
  <si>
    <t>D+M Pomocný materiál - Specifikace dle PD</t>
  </si>
  <si>
    <t>741999809 SPC 741</t>
  </si>
  <si>
    <t>D+M Dvoužílový opletený topný kabel pro venkovní plochy - nová rampa - Specifikace dle PD</t>
  </si>
  <si>
    <t>" Dvoužílový opletený topný kabel pro venkovní plochy 400 V. Plošmý výkon 300 W/m2." 33,80</t>
  </si>
  <si>
    <t>" Součástí úložná betonová vrstva, fixační systém drátu."</t>
  </si>
  <si>
    <t>" V ceně čidla, ovládání termostatem, regulace, napojení, prokabelování "</t>
  </si>
  <si>
    <t>" a další práce související s provedením vyhřívání rampy. "</t>
  </si>
  <si>
    <t>741999810 SPC 741</t>
  </si>
  <si>
    <t>D+M Proměření + výchozí revizní zpráva elektroinstalace - Specifikace dle PD.</t>
  </si>
  <si>
    <t>741999811 SPC 741</t>
  </si>
  <si>
    <t>998741203 741</t>
  </si>
  <si>
    <t>Přesun hmot procentní pro silnoproud v objektech v do 24 m</t>
  </si>
  <si>
    <t>" Stavební práce a dodávky spojené s provedením funkčního celku 741." 80,00</t>
  </si>
  <si>
    <t xml:space="preserve">" Zednická výpomoc,doplňkové práce,kompletace apod. " </t>
  </si>
  <si>
    <t>HZS4231 HZS</t>
  </si>
  <si>
    <t>Hodinová zúčtovací sazba technik</t>
  </si>
  <si>
    <t>" Koordinace s ostatními profesemi " 50,00</t>
  </si>
  <si>
    <t>Objekt19 - SO D.1.4.8.El.komunikace</t>
  </si>
  <si>
    <t xml:space="preserve">    742 - Elektromontážní práce - Elektronické komunikace</t>
  </si>
  <si>
    <t xml:space="preserve">    D1 - Elektromontážní práce - Kamerový systém CCTV</t>
  </si>
  <si>
    <t xml:space="preserve">    D2 - Elektromontážní práce - Přístupový systém</t>
  </si>
  <si>
    <t xml:space="preserve">    D3 - Elektromontážní práce - Systém jednotného času</t>
  </si>
  <si>
    <t xml:space="preserve">    D4 - Elektromontážní práce - Ostatní</t>
  </si>
  <si>
    <t>Elektromontážní práce - Elektronické komunikace</t>
  </si>
  <si>
    <t>742999101 SPC 742</t>
  </si>
  <si>
    <t>D+M Datový rozvaděč RACK 42U- Specifikace dle PD</t>
  </si>
  <si>
    <t>" Včetně pasivních prvků, patch panelů, optické vany, převodníků " 4,00</t>
  </si>
  <si>
    <t>742999102 SPC 742</t>
  </si>
  <si>
    <t>D+M Datový rozvaděč RACK 20U- Specifikace dle PD</t>
  </si>
  <si>
    <t>" Včetně pasivních prvků, patch panelů, optické vany, převodníků " 1,00</t>
  </si>
  <si>
    <t>742999103 SPC 742</t>
  </si>
  <si>
    <t>D+M Vybavení hlavního RACKu - Specifikace dle PD</t>
  </si>
  <si>
    <t>742999104 SPC 742</t>
  </si>
  <si>
    <t>D+M Telefonní ústředna - Specifikace dle PD</t>
  </si>
  <si>
    <t>" Včetně licence pro 100 účastníků " 1,00</t>
  </si>
  <si>
    <t>742999105 SPC 742</t>
  </si>
  <si>
    <t>D+M Záložní zdroj UPS pro rack 2kVA - Specifikace dle PD</t>
  </si>
  <si>
    <t>" Včetně montáže, zapojení " 4,00</t>
  </si>
  <si>
    <t>742999106 SPC 742</t>
  </si>
  <si>
    <t>D+M Datová zásuvka 2×RJ45 Cat 6a - Specfikace dle PD</t>
  </si>
  <si>
    <t>" Včetně montáže, krabice, rámečku. " 414,00</t>
  </si>
  <si>
    <t>742999107 SPC 742</t>
  </si>
  <si>
    <t>D+M Datová zásuvka 2×RJ45 Cat 6a 45x45 mm - Specfikace dle PD</t>
  </si>
  <si>
    <t>" Včetně montáže, rámečku. " 202,00</t>
  </si>
  <si>
    <t>742999108 SPC 742</t>
  </si>
  <si>
    <t>D+M Optický kabel 12vl SM - Specifikace dle PD</t>
  </si>
  <si>
    <t>" Včetně montáže, uložení, zapojení a konektoru E2000/APC " 100,00</t>
  </si>
  <si>
    <t>742999109 SPC 742</t>
  </si>
  <si>
    <t>D+M Optický kabel 4vl SM - Specifikace dle PD</t>
  </si>
  <si>
    <t>" Včetně montáže, uložení, zapojení a konektoru E2000/APC " 800,00</t>
  </si>
  <si>
    <t>742999110 SPC 742</t>
  </si>
  <si>
    <t>D+M Kabel UTP Cat 6a - Specifikace dle PD</t>
  </si>
  <si>
    <t>" Včetně montáže, uložení, zapojení. " 50000,00</t>
  </si>
  <si>
    <t>742999111 SPC 742</t>
  </si>
  <si>
    <t>Zprovoznění systému</t>
  </si>
  <si>
    <t>" Měření datových kabelů včetně protokolu o měření" 1,00</t>
  </si>
  <si>
    <t>742999112 SPC 742</t>
  </si>
  <si>
    <t>D+M Domovní telefon - Specifikace dle PD</t>
  </si>
  <si>
    <t>" Měření datových kabelů včetně protokolu o měření" 8,00</t>
  </si>
  <si>
    <t>742999113 SPC 742</t>
  </si>
  <si>
    <t>D+M Reproduktor R1 - Specifikace dle PD</t>
  </si>
  <si>
    <t>" Včetně držáku, montáže, zapojení  a vyzkoušení. " 4,00</t>
  </si>
  <si>
    <t>742999114 SPC 742</t>
  </si>
  <si>
    <t>D+M Reproduktor R2 - Specifikace dle PD</t>
  </si>
  <si>
    <t>" Včetně držáku, montáže, zapojení  a vyzkoušení. " 40,00</t>
  </si>
  <si>
    <t>742999115 SPC 742</t>
  </si>
  <si>
    <t>D+M Rozhlasová ústředna - Specifikace dle PD</t>
  </si>
  <si>
    <t>" Včetně montáže, zapojení, zprovoznění, odzkoušení, vystrojení. " 1,00</t>
  </si>
  <si>
    <t>742999116 SPC 742</t>
  </si>
  <si>
    <t>D+M Mixážní konzola s přehrávačem - Specifikace dle PD</t>
  </si>
  <si>
    <t>742999117 SPC 742</t>
  </si>
  <si>
    <t>D+M Bezdrátový mikrofon diverzní, ruční - Specifikace dle PD</t>
  </si>
  <si>
    <t>" Včetně montáže, zapojení, odzkoušení. " 1,00</t>
  </si>
  <si>
    <t>742999118 SPC 742</t>
  </si>
  <si>
    <t>D+M Nastavení ústředny a příslušenství vč. naprogramování - Specifikace dle PD</t>
  </si>
  <si>
    <t>" V ceně veškeré práce související s odzkoušením. " 1,00</t>
  </si>
  <si>
    <t>742999119 SPC 742</t>
  </si>
  <si>
    <t>D+M Datový rozvaděč RACK / vnitřní rám - Specifikace dle PD</t>
  </si>
  <si>
    <t>" Včetně montáže, zapojení, nastavení, zprovoznění, odzkoušení." 1,00</t>
  </si>
  <si>
    <t>742999120 SPC 742</t>
  </si>
  <si>
    <t>D+M Reproduktorový kabel 2×2,5 mm2 - Specifikace dle PD</t>
  </si>
  <si>
    <t>" Včetně montáže, uložení, zapojení. " 700,00</t>
  </si>
  <si>
    <t>742999121 SPC 742</t>
  </si>
  <si>
    <t>D+M Kabel UTP cat. 5e - Specifikace dle PD</t>
  </si>
  <si>
    <t>" Včetně montáže, uložení, zapojení. " 25000,00</t>
  </si>
  <si>
    <t>Elektromontážní práce - Kamerový systém CCTV</t>
  </si>
  <si>
    <t>742999201 SPC 742</t>
  </si>
  <si>
    <t>D+M Kamera - Specifikace dle PD</t>
  </si>
  <si>
    <t>"min. 4MPx, PoE, IR přísvit 15m, WDR"</t>
  </si>
  <si>
    <t>" Včetně držáku, montáže zapojení" 37,00</t>
  </si>
  <si>
    <t>742999202 SPC 742</t>
  </si>
  <si>
    <t>D+M Video server - Specifikace dle PD</t>
  </si>
  <si>
    <t>" Včetně diskového pole, SW, licence, vzdáleného přístupu " 1,00</t>
  </si>
  <si>
    <t>742999203 SPC 742</t>
  </si>
  <si>
    <t>D+M Náhledový počítač - Specifikace dle PD</t>
  </si>
  <si>
    <t>"Včetně instalace a zapojení, klvesnice a myš, LCD monitor." 1,00</t>
  </si>
  <si>
    <t>Elektromontážní práce - Přístupový systém</t>
  </si>
  <si>
    <t>742999301 SPC 742</t>
  </si>
  <si>
    <t>D+M Čtečka karet/čipů - Specifikace dle PD</t>
  </si>
  <si>
    <t>" čtečka -  Včetně montáže, zapojení. " 153,00</t>
  </si>
  <si>
    <t>Musí být kompatibilní se stávajícím systémem JIS</t>
  </si>
  <si>
    <t>742999302 SPC 742</t>
  </si>
  <si>
    <t>D+M Napájecí zdroj - Specifikace dle PD</t>
  </si>
  <si>
    <t>" Včetně montáže, zapojení. " 153,00</t>
  </si>
  <si>
    <t>742999303 SPC 742</t>
  </si>
  <si>
    <t>D+M Elektronická detekční brána dvojitá- Specifikace dle PD</t>
  </si>
  <si>
    <t>" Včetně montáže, zapojení. " 1,00</t>
  </si>
  <si>
    <t>Detekční dosah 1,2m pro papírové etikety</t>
  </si>
  <si>
    <t>742999304 SPC 742</t>
  </si>
  <si>
    <t>Instalace systému</t>
  </si>
  <si>
    <t>" Instalace, integrace do stávajícího systému, zprovoznění " 1,00</t>
  </si>
  <si>
    <t>Elektromontážní práce - Systém jednotného času</t>
  </si>
  <si>
    <t>742999401 SPC 742</t>
  </si>
  <si>
    <t>D+M Hodiny jednotného času  - Specifikace dle PD</t>
  </si>
  <si>
    <t>"napájení přes PoE čitelnost 20m  " 50,00</t>
  </si>
  <si>
    <t>742999402 SPC 742</t>
  </si>
  <si>
    <t>Instalace systému, SW</t>
  </si>
  <si>
    <t>"Napojení, zprovoznění" 1,00</t>
  </si>
  <si>
    <t>742999501 SPc 742</t>
  </si>
  <si>
    <t>D+M Oceloplechový Kabelový žlab 150/150 - Specifikace dle PD</t>
  </si>
  <si>
    <t>" včetně montáže, spojovacího materiálu, podpěr a závěsů " 225,00</t>
  </si>
  <si>
    <t>742999502 SPc 742</t>
  </si>
  <si>
    <t>D+M Oceloplechový Kabelový žlab 300/150 - Specifikace dle PD</t>
  </si>
  <si>
    <t>" včetně montáže, spojovacího materiálu, podpěr a závěsů " 690,00</t>
  </si>
  <si>
    <t>742999503 SPC 742</t>
  </si>
  <si>
    <t>D+M Oceloplechový Kabelový žlab 400/150 - Specifikace dle PD</t>
  </si>
  <si>
    <t>" včetně montáže, spojovacího materiálu, podpěr a závěsů " 105,00</t>
  </si>
  <si>
    <t>742999504 SPC 742</t>
  </si>
  <si>
    <t>D+M Parapetní žlab dvoukomorový 160/65 - Specifikace dle PD</t>
  </si>
  <si>
    <t>" včetně montáže, spojovacího materiálu, podpěr a závěsů " 150,00</t>
  </si>
  <si>
    <t>742999505 SPC 742</t>
  </si>
  <si>
    <t>D+M Otevíratelný podlahový žlab 100/75 - Specifikace dle PD</t>
  </si>
  <si>
    <t>" včetně montáže, spojovacího materiálu, podpěr a závěsů " 7,50</t>
  </si>
  <si>
    <t>742999506 SPC 742</t>
  </si>
  <si>
    <t>D+M Podlahová krabice 24 modulů - Specifikace dle PD</t>
  </si>
  <si>
    <t>" včetně montáže, zapojení a krytiny víka. " 71,00</t>
  </si>
  <si>
    <t>742999507 SPC 742</t>
  </si>
  <si>
    <t>" Trubky, vkládací lišty, chráničky apod. " 1,00</t>
  </si>
  <si>
    <t>" Včetně spojovacího materiálu, příslušenství "</t>
  </si>
  <si>
    <t>742999508 SPC 742</t>
  </si>
  <si>
    <t>D+M Podružný materiál - Specifikace dle PD</t>
  </si>
  <si>
    <t>742999509 SPC 742</t>
  </si>
  <si>
    <t>D+M Demontáž stávajích zařízení - Specifikace dle PD</t>
  </si>
  <si>
    <t>"demontáže  zařízení v demolované části objektu " 120,00</t>
  </si>
  <si>
    <t>742999510 SPC 742</t>
  </si>
  <si>
    <t>D+M Práce souvisejicí s dopojení do stávajících systémů - Specifikace dle PD</t>
  </si>
  <si>
    <t>" Dopojení, programování, koordinace, potřebný materiál a prvky." 1,00</t>
  </si>
  <si>
    <t>742999511 SPC 742</t>
  </si>
  <si>
    <t>Pronájem plošiny, lešení</t>
  </si>
  <si>
    <t>" Pronájem zařízení  pro provedení stavby" 1,00</t>
  </si>
  <si>
    <t>742999512 SPC 742</t>
  </si>
  <si>
    <t>998742203 742</t>
  </si>
  <si>
    <t>Přesun hmot procentní pro slaboproud v objektech v do 24 m</t>
  </si>
  <si>
    <t>" Zednická výpomoc,doplňkové práce,kompletace apod." 100,00</t>
  </si>
  <si>
    <t>" Koordinace s ostatními profesemi " 30,00</t>
  </si>
  <si>
    <t>Objekt20 - SO D.1.4.8.EL.komunikace-CH+K</t>
  </si>
  <si>
    <t xml:space="preserve">    742 - Eletroinstalace - PZTS</t>
  </si>
  <si>
    <t xml:space="preserve">    D1 - Elektromontážní práce - Ostatní</t>
  </si>
  <si>
    <t>Eletroinstalace - PZTS</t>
  </si>
  <si>
    <t>D+M Ústředna PZTS - Specifikace dle PD</t>
  </si>
  <si>
    <t>" 16 zón ústředny max. 520 zón max 63 expandérů " 1,00</t>
  </si>
  <si>
    <t>" Včetně skříně, GSM modulu, tel modulu, zdroje, aku. instalace, zapojení "</t>
  </si>
  <si>
    <t>D+M PIR čidlo dosah 15m - Specifikace dle PD</t>
  </si>
  <si>
    <t>" Materiál včetně instalace napojení a naprogramování " 175,00</t>
  </si>
  <si>
    <t>D+M Detektor tříštění skla - Specifikace dle PD</t>
  </si>
  <si>
    <t>" Materiál včetně instalace napojení a naprogramování " 76,00</t>
  </si>
  <si>
    <t>D+M Ovládací klávesnice LCD - Specifikace dle PD</t>
  </si>
  <si>
    <t>" Materiál včetně instalace napojení a naprogramování " 13,00</t>
  </si>
  <si>
    <t>D+M Koncentrátor PZTS 8 vstupů - Specifikace dle PD</t>
  </si>
  <si>
    <t>" Materiál včetně instalace napojení a naprogramování " 36,00</t>
  </si>
  <si>
    <t>D+M Kabel SYKFY 2x2x0,5 - Specifikace dle PD</t>
  </si>
  <si>
    <t>Pol31</t>
  </si>
  <si>
    <t>" Včetně montáže, uložení, zapojení. " 13250,00</t>
  </si>
  <si>
    <t>D+M Superbus 2x2x0,5+2x1 - Specifikace dle PD</t>
  </si>
  <si>
    <t>Pol32</t>
  </si>
  <si>
    <t>" Včetně montáže, uložení, zapojení. " 6250,00</t>
  </si>
  <si>
    <t>D+M Naprogramování ústředny - Specifikace dle PD</t>
  </si>
  <si>
    <t>" Naprogramování nových prvků k ústředně, zprovoznění " 1,00</t>
  </si>
  <si>
    <t>Demontáž stávajích zařízení - Specifikace dle PD</t>
  </si>
  <si>
    <t>"demontáže  zařízení v demolované části objektu " 40,00</t>
  </si>
  <si>
    <t>742999204 SPC 742</t>
  </si>
  <si>
    <t>742999205 SPC 742</t>
  </si>
  <si>
    <t>Pol33</t>
  </si>
  <si>
    <t>" Pronájem zařízení  pro provedení stavby"  1,00</t>
  </si>
  <si>
    <t>742999206 SPC 742</t>
  </si>
  <si>
    <t>HZS2231 742</t>
  </si>
  <si>
    <t>Pol34</t>
  </si>
  <si>
    <t>" Stavební práce a dodávky spojené s provedením funkčního celku."  40,00</t>
  </si>
  <si>
    <t>Pol35</t>
  </si>
  <si>
    <t>" Koordinace s ostatními profesemi " 20,00</t>
  </si>
  <si>
    <t>Objekt21 - SO D.1.4.8. EL. KOM. - EPS+ERO</t>
  </si>
  <si>
    <t xml:space="preserve">    742 - Elektromontážní práce - EPS</t>
  </si>
  <si>
    <t xml:space="preserve">    D1 - Elektromontážní práce  - ERO </t>
  </si>
  <si>
    <t xml:space="preserve">    D2 - Elektromontážní práce - Ostatní</t>
  </si>
  <si>
    <t>Elektromontážní práce - EPS</t>
  </si>
  <si>
    <t>D+M Ústředna EPS - Specifikace dle PD</t>
  </si>
  <si>
    <t>" Aku, napájecí zdroj, komunikační modul, atd. " 2,00</t>
  </si>
  <si>
    <t>" Včetně montáže, zapojení, nastavení, zprovoznění, odzkoušení, vystrojení. "</t>
  </si>
  <si>
    <t>D+M Zařízení dálkového přenosu - Specifikace dle PD</t>
  </si>
  <si>
    <t>" Včetně antény, zapojení a zprovoznění a projektu. " 1,00</t>
  </si>
  <si>
    <t>D+M Klíčový trezor požární ochrany - Specifikace dle PD</t>
  </si>
  <si>
    <t>" Včetně montáže, příslušenství. " 2,00</t>
  </si>
  <si>
    <t>D+M Obslužné pole požární ochrany - Specifikace dle PD</t>
  </si>
  <si>
    <t>D+M Opticko kouřový požární hlásič - Specifikace dle PD</t>
  </si>
  <si>
    <t>" Včetně patice, ukončení a zapojení kabelů. " 343,00</t>
  </si>
  <si>
    <t>7429991051 SPC 742</t>
  </si>
  <si>
    <t>D+M Opticko kouřový požární hlásič v černém provedení - Specifikace dle PD</t>
  </si>
  <si>
    <t>" Včetně patice, ukončení a zapojení kabelů. " 1,00</t>
  </si>
  <si>
    <t>D+M Opticko kouřový požární hlásič s podhledovou signalizací - Specifikace dle PD</t>
  </si>
  <si>
    <t>" Včetně patice, ukončení a zapojení kabelů. " 221,00</t>
  </si>
  <si>
    <t>7429991061 SPC 742</t>
  </si>
  <si>
    <t>D+M Opticko kouřový požární hlásič s podhledovou signalizací v černém provedení - Specifikace dle PD</t>
  </si>
  <si>
    <t>D+M Teplotní požární hlásič - Specifikace dle PD</t>
  </si>
  <si>
    <t>" Včetně patice, ukončení a zapojení kabelů. " 10,00</t>
  </si>
  <si>
    <t>D+M Tlačítkový hlásič - Specifikace dle PD</t>
  </si>
  <si>
    <t>" Včetně montáže, zapojení  a vyzkoušení. " 35,00</t>
  </si>
  <si>
    <t>D+M Vstupně výstupní moduly - Specifikace dle PD</t>
  </si>
  <si>
    <t>" Hlídaný releový výstup. včetně boxu, zapojení, zprovoznění. " 1,00</t>
  </si>
  <si>
    <t>D+M Výstup EPS - Specifikace dle PD</t>
  </si>
  <si>
    <t>" Včetně montáže, zapojení  a vyzkoušení. " 64,00</t>
  </si>
  <si>
    <t>D+M Kabel JY(St) Y 2x2x0,8 - Specifikace dle PD</t>
  </si>
  <si>
    <t>" Včetně montáže, uložení, zapojení. " 8000,00</t>
  </si>
  <si>
    <t>D+M Kabel JE-H(St) H 2x2x0,8 - Specifikace dle PD</t>
  </si>
  <si>
    <t>" Včetně montáže, uložení, zapojení. " 7000,00</t>
  </si>
  <si>
    <t>D+M Kabel JE-H(St) H 5x2x0,8 - Specifikace dle PD</t>
  </si>
  <si>
    <t>" Včetně montáže, uložení, zapojení. " 750,00</t>
  </si>
  <si>
    <t>" Žlaby, trubky, vkládací lišty apod. " 1,00</t>
  </si>
  <si>
    <t>D+M Podružná ústředna EPS - Specifikace dle PD</t>
  </si>
  <si>
    <t>D+M Maják - Specifikace dle PD</t>
  </si>
  <si>
    <t>" Včetně montáže, zapojení  a vyzkoušení. " 2,00</t>
  </si>
  <si>
    <t xml:space="preserve">Elektromontážní práce  - ERO </t>
  </si>
  <si>
    <t>D+M Ústředna ERO - Specifikace dle PD</t>
  </si>
  <si>
    <t>" Včetně montáže, zapojení, nastavení, zprovoznění, odzkoušení, vystrojení. " 1,00</t>
  </si>
  <si>
    <t>D+M Stanice hlasatele - Specifikace dle PD</t>
  </si>
  <si>
    <t>" Včetně ovládacího tlačítka " 1,00</t>
  </si>
  <si>
    <t>D+M Kontrolér - Specifikace dle PD</t>
  </si>
  <si>
    <t>" Včetně instalace a zapojení. " 1,00</t>
  </si>
  <si>
    <t>D+M Reproduktor nástěnný - Specifikace dle PD</t>
  </si>
  <si>
    <t>" Včetně montáže, zapojení  a vyzkoušení. " 113,00</t>
  </si>
  <si>
    <t>D+M Kabel CHKE-V 2×2,5 - Specifikace dle PD</t>
  </si>
  <si>
    <t>" Včetně montáže, uložení, zapojení. " 16250,00</t>
  </si>
  <si>
    <t>" Trubky, vkládací lišty, bezhalogenové lišty, chráničky apod. " 1,00</t>
  </si>
  <si>
    <t>D+M Práce souvisejicí s dopojení do stávajících systémů (EPS+ERO) - Specifikace dle PD</t>
  </si>
  <si>
    <t>" Stavební práce a dodávky spojené s provedením funkčního celku 742. " 20,00</t>
  </si>
  <si>
    <t>" Koordinace s ostatními profesemi " 15,00</t>
  </si>
  <si>
    <t>Objekt22 - VRN 02_KL</t>
  </si>
  <si>
    <t>011002001 RTO</t>
  </si>
  <si>
    <t>Zajištění průzkumů, zkoušek, atestů, sond a revizí apod. uvedených v rozhodnutích a v projektové dokumetnaci nezbytně nutných k provedení díla.</t>
  </si>
  <si>
    <t>011002002 RTO</t>
  </si>
  <si>
    <t>Zpracování geodetického zaměření skutečného provedení stavby a geometrických plánů dle SoD a dle požadavků DOSS a zápisu do KN (je-li vyžadováno).</t>
  </si>
  <si>
    <t>011002003 RTO</t>
  </si>
  <si>
    <t>Vypracování dokumentace skutečného provedení stavby  dle SoD, platné legislativy, podmínek a požadavků investora a uživatele zajištění požadovaných dokladů a vyjádření DOSS.</t>
  </si>
  <si>
    <t>011002004 RTO</t>
  </si>
  <si>
    <t>Vypracování zhotovitelské realizačnÍ a výrobní projektové dokumentace a její koordinace.</t>
  </si>
  <si>
    <t>011002005 RTO</t>
  </si>
  <si>
    <t>Zpracování harmonogramu stavby a ZOV včetně průběžné aktualizace.</t>
  </si>
  <si>
    <t>011002006 RTO</t>
  </si>
  <si>
    <t>Vytýčení inženýrských sítí  - vč. případných kopaných sond, vč. projednání se správci, apod.</t>
  </si>
  <si>
    <t>011002007 RTO</t>
  </si>
  <si>
    <t>Vytýčení prostorové polohy dopravní a technické infrastruktury.</t>
  </si>
  <si>
    <t>011002008 RTO</t>
  </si>
  <si>
    <t>Zařízení staveniště</t>
  </si>
  <si>
    <t>011002009 RTO</t>
  </si>
  <si>
    <t>Zajištění a projednání všech nezbytných administrativních úkonů spojených s realizací stavby.</t>
  </si>
  <si>
    <t>011002010 RTO</t>
  </si>
  <si>
    <t>Zajištění kompletační a koordinační činnosti spojených s realizací stavby a následným dáním do užívání.</t>
  </si>
  <si>
    <t>011002011 RTO</t>
  </si>
  <si>
    <t>Provedení veškerých měření a zkoušek, zkoušek provedených násypů, revizních zpráv apod. dle platné legislativy a dle SoD.</t>
  </si>
  <si>
    <t>011002012 RTO</t>
  </si>
  <si>
    <t>Jednání s dotčenými institucemi, s dotčenými orgány státní správy a samosprávy - například zajištění dokladů nutných k získání kolaudačního souhlasu, povolení a rozhodnutí nutných k realizaci stavby apod. "</t>
  </si>
  <si>
    <t>011002013 RTO</t>
  </si>
  <si>
    <t>Součinnost se všemi zúčastněnými stranami - investorem, budoucím uživatelem, prjektantem, zástupci organizací státní správy, koordinátorem BOZP apod.</t>
  </si>
  <si>
    <t>011002014 RTO</t>
  </si>
  <si>
    <t>Zajištění splnění podmínek vyplývajících z vydaných rozhodnutí a povolení apod.</t>
  </si>
  <si>
    <t>011002015 RTO</t>
  </si>
  <si>
    <t>Spolupráce na technických řešení stavby odchylek zjištěných v průběhu stavby.</t>
  </si>
  <si>
    <t>011002016 RTO</t>
  </si>
  <si>
    <t>Technická řešení kolizí se skrytými konstrukcemi, které nemohl projektant předvídat (kolize s podzemními sítěmi a konstrukcemi, apod.).</t>
  </si>
  <si>
    <t>011002017 RTO</t>
  </si>
  <si>
    <t>Technická řešení rozdílů skutečně zjištěného stavu se stavem předpokládaného projektantem apod.</t>
  </si>
  <si>
    <t>011002018 RTO</t>
  </si>
  <si>
    <t>Zaškolení obsluhy a investorem pověřených osob, vypracování a odsouhlasení provozních a manipulačních řádů, proškolení provozovatele s provozováním a užíváním realizovaného díla dle SoD a jiných podmínek.</t>
  </si>
  <si>
    <t>011002019 RTO</t>
  </si>
  <si>
    <t>Územní vlivy</t>
  </si>
  <si>
    <t>011002020 RTO</t>
  </si>
  <si>
    <t>Provozní vlivy</t>
  </si>
  <si>
    <t>011002021 RTO</t>
  </si>
  <si>
    <t>Dočasný billboard</t>
  </si>
  <si>
    <t>011002022 RTO</t>
  </si>
  <si>
    <t>Stálá pamětní deska</t>
  </si>
  <si>
    <t>011002023 RTO</t>
  </si>
  <si>
    <t>Bezpečnostní opatření na ochranu osob a majetku v rozsahu platné legislativy a dle podmínek v SoD.</t>
  </si>
  <si>
    <t>011002024 RTO</t>
  </si>
  <si>
    <t>Fotodokumentace průběhu výstavby a dle specifikace uvedené SoD a podmínek dotačního titulu.</t>
  </si>
  <si>
    <t>011002025 RTO</t>
  </si>
  <si>
    <t>Archeologický průzkum</t>
  </si>
  <si>
    <t>011002026 RTO</t>
  </si>
  <si>
    <t>Pasportizace území stavby a jejího okolí, zejména stavu příjezdových komunikací staveništní dopravy, předpokládaných dotčených ploch zasažených realizací stavby, požadavků vlastníků a uživatelů sousedních nemovitostí, DOSS apod.</t>
  </si>
  <si>
    <t>011002027 RTO</t>
  </si>
  <si>
    <t>Dopravní opatření - dopravní a informační značení na komunikacích pro motorová a nemotorová vozidla a pro pěší, zajištění průchodů apod., projednání s příslušným odborem dopravy, zajištění údržby, čištění apod. dopravního značení a komunikací apod.</t>
  </si>
  <si>
    <t>011002028 RTO</t>
  </si>
  <si>
    <t>Vzorkování materiálu</t>
  </si>
  <si>
    <t>011002029 RTO</t>
  </si>
  <si>
    <t>Bankovní záruky</t>
  </si>
  <si>
    <t>011002030 RTO</t>
  </si>
  <si>
    <t>Pojištění stavby</t>
  </si>
  <si>
    <t>Západočeská univerzita v Plzni. Univerzitn 2732/8, 301 00 Plzeň</t>
  </si>
  <si>
    <t>BAUING KV, s.r.o., V Březinkách 185, 360 00 Otovice</t>
  </si>
  <si>
    <t>01 - Rekonstrukce objektu - Klatovská 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</si>
</sst>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4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7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9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2" fillId="5" borderId="0" xfId="0" applyFont="1" applyFill="1" applyAlignment="1">
      <alignment horizontal="center" vertical="center"/>
    </xf>
    <xf numFmtId="0" fontId="23" fillId="0" borderId="16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4" xfId="0" applyNumberFormat="1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166" fontId="20" fillId="0" borderId="0" xfId="0" applyNumberFormat="1" applyFont="1" applyBorder="1" applyAlignment="1">
      <alignment vertical="center"/>
    </xf>
    <xf numFmtId="4" fontId="20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4" xfId="0" applyNumberFormat="1" applyFont="1" applyBorder="1" applyAlignment="1">
      <alignment vertical="center"/>
    </xf>
    <xf numFmtId="4" fontId="28" fillId="0" borderId="0" xfId="0" applyNumberFormat="1" applyFont="1" applyBorder="1" applyAlignment="1">
      <alignment vertical="center"/>
    </xf>
    <xf numFmtId="166" fontId="28" fillId="0" borderId="0" xfId="0" applyNumberFormat="1" applyFont="1" applyBorder="1" applyAlignment="1">
      <alignment vertical="center"/>
    </xf>
    <xf numFmtId="4" fontId="28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7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2" fillId="5" borderId="0" xfId="0" applyFont="1" applyFill="1" applyAlignment="1">
      <alignment horizontal="left" vertical="center"/>
    </xf>
    <xf numFmtId="0" fontId="22" fillId="5" borderId="0" xfId="0" applyFont="1" applyFill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/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49" fontId="22" fillId="0" borderId="22" xfId="0" applyNumberFormat="1" applyFont="1" applyBorder="1" applyAlignment="1" applyProtection="1">
      <alignment horizontal="left" vertical="center" wrapText="1"/>
      <protection locked="0"/>
    </xf>
    <xf numFmtId="0" fontId="22" fillId="0" borderId="22" xfId="0" applyFont="1" applyBorder="1" applyAlignment="1" applyProtection="1">
      <alignment horizontal="left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167" fontId="22" fillId="0" borderId="22" xfId="0" applyNumberFormat="1" applyFont="1" applyBorder="1" applyAlignment="1" applyProtection="1">
      <alignment vertical="center"/>
      <protection locked="0"/>
    </xf>
    <xf numFmtId="4" fontId="22" fillId="3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3" fillId="3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>
      <alignment horizontal="center" vertical="center"/>
    </xf>
    <xf numFmtId="166" fontId="23" fillId="0" borderId="0" xfId="0" applyNumberFormat="1" applyFont="1" applyBorder="1" applyAlignment="1">
      <alignment vertical="center"/>
    </xf>
    <xf numFmtId="166" fontId="23" fillId="0" borderId="15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167" fontId="22" fillId="3" borderId="22" xfId="0" applyNumberFormat="1" applyFont="1" applyFill="1" applyBorder="1" applyAlignment="1" applyProtection="1">
      <alignment vertical="center"/>
      <protection locked="0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23" fillId="3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5" borderId="7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left" vertical="center"/>
    </xf>
    <xf numFmtId="0" fontId="22" fillId="5" borderId="6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22" fillId="5" borderId="7" xfId="0" applyFont="1" applyFill="1" applyBorder="1" applyAlignment="1">
      <alignment horizontal="right" vertical="center"/>
    </xf>
    <xf numFmtId="0" fontId="22" fillId="5" borderId="8" xfId="0" applyFont="1" applyFill="1" applyBorder="1" applyAlignment="1">
      <alignment horizontal="left"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7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8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0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18"/>
  <sheetViews>
    <sheetView showGridLines="0" tabSelected="1" workbookViewId="0">
      <selection activeCell="AI20" sqref="AI20"/>
    </sheetView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6" t="s">
        <v>0</v>
      </c>
      <c r="AZ1" s="16" t="s">
        <v>1</v>
      </c>
      <c r="BA1" s="16" t="s">
        <v>2</v>
      </c>
      <c r="BB1" s="16" t="s">
        <v>1</v>
      </c>
      <c r="BT1" s="16" t="s">
        <v>3</v>
      </c>
      <c r="BU1" s="16" t="s">
        <v>3</v>
      </c>
      <c r="BV1" s="16" t="s">
        <v>4</v>
      </c>
    </row>
    <row r="2" spans="1:74" s="1" customFormat="1" ht="36.950000000000003" customHeight="1">
      <c r="AR2" s="236" t="s">
        <v>5</v>
      </c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S2" s="17" t="s">
        <v>6</v>
      </c>
      <c r="BT2" s="17" t="s">
        <v>7</v>
      </c>
    </row>
    <row r="3" spans="1:74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s="1" customFormat="1" ht="24.95" customHeight="1">
      <c r="B4" s="20"/>
      <c r="D4" s="21" t="s">
        <v>9</v>
      </c>
      <c r="AR4" s="20"/>
      <c r="AS4" s="22" t="s">
        <v>10</v>
      </c>
      <c r="BE4" s="23" t="s">
        <v>11</v>
      </c>
      <c r="BS4" s="17" t="s">
        <v>12</v>
      </c>
    </row>
    <row r="5" spans="1:74" s="1" customFormat="1" ht="12" customHeight="1">
      <c r="B5" s="20"/>
      <c r="D5" s="24" t="s">
        <v>13</v>
      </c>
      <c r="K5" s="222" t="s">
        <v>14</v>
      </c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R5" s="20"/>
      <c r="BE5" s="219" t="s">
        <v>15</v>
      </c>
      <c r="BS5" s="17" t="s">
        <v>6</v>
      </c>
    </row>
    <row r="6" spans="1:74" s="1" customFormat="1" ht="36.950000000000003" customHeight="1">
      <c r="B6" s="20"/>
      <c r="D6" s="26" t="s">
        <v>16</v>
      </c>
      <c r="K6" s="224" t="s">
        <v>17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R6" s="20"/>
      <c r="BE6" s="220"/>
      <c r="BS6" s="17" t="s">
        <v>6</v>
      </c>
    </row>
    <row r="7" spans="1:74" s="1" customFormat="1" ht="12" customHeight="1">
      <c r="B7" s="20"/>
      <c r="D7" s="27" t="s">
        <v>18</v>
      </c>
      <c r="K7" s="25" t="s">
        <v>1</v>
      </c>
      <c r="AK7" s="27" t="s">
        <v>19</v>
      </c>
      <c r="AN7" s="25" t="s">
        <v>1</v>
      </c>
      <c r="AR7" s="20"/>
      <c r="BE7" s="220"/>
      <c r="BS7" s="17" t="s">
        <v>6</v>
      </c>
    </row>
    <row r="8" spans="1:74" s="1" customFormat="1" ht="12" customHeight="1">
      <c r="B8" s="20"/>
      <c r="D8" s="27" t="s">
        <v>20</v>
      </c>
      <c r="K8" s="25" t="s">
        <v>8122</v>
      </c>
      <c r="AK8" s="27" t="s">
        <v>22</v>
      </c>
      <c r="AN8" s="244" t="s">
        <v>23</v>
      </c>
      <c r="AR8" s="20"/>
      <c r="BE8" s="220"/>
      <c r="BS8" s="17" t="s">
        <v>6</v>
      </c>
    </row>
    <row r="9" spans="1:74" s="1" customFormat="1" ht="14.45" customHeight="1">
      <c r="B9" s="20"/>
      <c r="AR9" s="20"/>
      <c r="BE9" s="220"/>
      <c r="BS9" s="17" t="s">
        <v>6</v>
      </c>
    </row>
    <row r="10" spans="1:74" s="1" customFormat="1" ht="12" customHeight="1">
      <c r="B10" s="20"/>
      <c r="D10" s="27" t="s">
        <v>24</v>
      </c>
      <c r="AK10" s="27" t="s">
        <v>25</v>
      </c>
      <c r="AN10" s="25" t="s">
        <v>26</v>
      </c>
      <c r="AR10" s="20"/>
      <c r="BE10" s="220"/>
      <c r="BS10" s="17" t="s">
        <v>6</v>
      </c>
    </row>
    <row r="11" spans="1:74" s="1" customFormat="1" ht="18.399999999999999" customHeight="1">
      <c r="B11" s="20"/>
      <c r="E11" s="25" t="s">
        <v>8120</v>
      </c>
      <c r="AK11" s="27" t="s">
        <v>28</v>
      </c>
      <c r="AN11" s="25" t="s">
        <v>29</v>
      </c>
      <c r="AR11" s="20"/>
      <c r="BE11" s="220"/>
      <c r="BS11" s="17" t="s">
        <v>6</v>
      </c>
    </row>
    <row r="12" spans="1:74" s="1" customFormat="1" ht="6.95" customHeight="1">
      <c r="B12" s="20"/>
      <c r="AR12" s="20"/>
      <c r="BE12" s="220"/>
      <c r="BS12" s="17" t="s">
        <v>6</v>
      </c>
    </row>
    <row r="13" spans="1:74" s="1" customFormat="1" ht="12" customHeight="1">
      <c r="B13" s="20"/>
      <c r="D13" s="27" t="s">
        <v>30</v>
      </c>
      <c r="AK13" s="27" t="s">
        <v>25</v>
      </c>
      <c r="AN13" s="243"/>
      <c r="AR13" s="20"/>
      <c r="BE13" s="220"/>
      <c r="BS13" s="17" t="s">
        <v>6</v>
      </c>
    </row>
    <row r="14" spans="1:74" ht="12.75">
      <c r="B14" s="20"/>
      <c r="E14" s="241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7" t="s">
        <v>28</v>
      </c>
      <c r="AN14" s="243"/>
      <c r="AR14" s="20"/>
      <c r="BE14" s="220"/>
      <c r="BS14" s="17" t="s">
        <v>6</v>
      </c>
    </row>
    <row r="15" spans="1:74" s="1" customFormat="1" ht="6.95" customHeight="1">
      <c r="B15" s="20"/>
      <c r="AR15" s="20"/>
      <c r="BE15" s="220"/>
      <c r="BS15" s="17" t="s">
        <v>3</v>
      </c>
    </row>
    <row r="16" spans="1:74" s="1" customFormat="1" ht="12" customHeight="1">
      <c r="B16" s="20"/>
      <c r="D16" s="27" t="s">
        <v>31</v>
      </c>
      <c r="AK16" s="27" t="s">
        <v>25</v>
      </c>
      <c r="AN16" s="25" t="s">
        <v>1</v>
      </c>
      <c r="AR16" s="20"/>
      <c r="BE16" s="220"/>
      <c r="BS16" s="17" t="s">
        <v>3</v>
      </c>
    </row>
    <row r="17" spans="1:71" s="1" customFormat="1" ht="18.399999999999999" customHeight="1">
      <c r="B17" s="20"/>
      <c r="E17" s="25" t="s">
        <v>32</v>
      </c>
      <c r="AK17" s="27" t="s">
        <v>28</v>
      </c>
      <c r="AN17" s="25" t="s">
        <v>1</v>
      </c>
      <c r="AR17" s="20"/>
      <c r="BE17" s="220"/>
      <c r="BS17" s="17" t="s">
        <v>33</v>
      </c>
    </row>
    <row r="18" spans="1:71" s="1" customFormat="1" ht="6.95" customHeight="1">
      <c r="B18" s="20"/>
      <c r="AR18" s="20"/>
      <c r="BE18" s="220"/>
      <c r="BS18" s="17" t="s">
        <v>6</v>
      </c>
    </row>
    <row r="19" spans="1:71" s="1" customFormat="1" ht="12" customHeight="1">
      <c r="B19" s="20"/>
      <c r="D19" s="27" t="s">
        <v>34</v>
      </c>
      <c r="AK19" s="27" t="s">
        <v>25</v>
      </c>
      <c r="AN19" s="25" t="s">
        <v>35</v>
      </c>
      <c r="AR19" s="20"/>
      <c r="BE19" s="220"/>
      <c r="BS19" s="17" t="s">
        <v>6</v>
      </c>
    </row>
    <row r="20" spans="1:71" s="1" customFormat="1" ht="18.399999999999999" customHeight="1">
      <c r="B20" s="20"/>
      <c r="E20" s="25" t="s">
        <v>8121</v>
      </c>
      <c r="F20" s="25"/>
      <c r="AK20" s="27" t="s">
        <v>28</v>
      </c>
      <c r="AN20" s="25" t="s">
        <v>37</v>
      </c>
      <c r="AR20" s="20"/>
      <c r="BE20" s="220"/>
      <c r="BS20" s="17" t="s">
        <v>33</v>
      </c>
    </row>
    <row r="21" spans="1:71" s="1" customFormat="1" ht="6.95" customHeight="1">
      <c r="B21" s="20"/>
      <c r="AR21" s="20"/>
      <c r="BE21" s="220"/>
    </row>
    <row r="22" spans="1:71" s="1" customFormat="1" ht="12" customHeight="1">
      <c r="B22" s="20"/>
      <c r="D22" s="27" t="s">
        <v>38</v>
      </c>
      <c r="AR22" s="20"/>
      <c r="BE22" s="220"/>
    </row>
    <row r="23" spans="1:71" s="1" customFormat="1" ht="16.5" customHeight="1">
      <c r="B23" s="20"/>
      <c r="E23" s="225" t="s">
        <v>1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R23" s="20"/>
      <c r="BE23" s="220"/>
    </row>
    <row r="24" spans="1:71" s="1" customFormat="1" ht="6.95" customHeight="1">
      <c r="B24" s="20"/>
      <c r="AR24" s="20"/>
      <c r="BE24" s="220"/>
    </row>
    <row r="25" spans="1:71" s="1" customFormat="1" ht="6.95" customHeight="1">
      <c r="B25" s="2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R25" s="20"/>
      <c r="BE25" s="220"/>
    </row>
    <row r="26" spans="1:71" s="2" customFormat="1" ht="25.9" customHeight="1">
      <c r="A26" s="31"/>
      <c r="B26" s="32"/>
      <c r="C26" s="31"/>
      <c r="D26" s="33" t="s">
        <v>39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226">
        <f>ROUND(AG94,2)</f>
        <v>0</v>
      </c>
      <c r="AL26" s="227"/>
      <c r="AM26" s="227"/>
      <c r="AN26" s="227"/>
      <c r="AO26" s="227"/>
      <c r="AP26" s="31"/>
      <c r="AQ26" s="31"/>
      <c r="AR26" s="32"/>
      <c r="BE26" s="220"/>
    </row>
    <row r="27" spans="1:7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2"/>
      <c r="BE27" s="220"/>
    </row>
    <row r="28" spans="1:71" s="2" customFormat="1" ht="12.75">
      <c r="A28" s="31"/>
      <c r="B28" s="32"/>
      <c r="C28" s="31"/>
      <c r="D28" s="31"/>
      <c r="E28" s="31"/>
      <c r="F28" s="31"/>
      <c r="G28" s="31"/>
      <c r="H28" s="31"/>
      <c r="I28" s="31"/>
      <c r="J28" s="31"/>
      <c r="K28" s="31"/>
      <c r="L28" s="228" t="s">
        <v>40</v>
      </c>
      <c r="M28" s="228"/>
      <c r="N28" s="228"/>
      <c r="O28" s="228"/>
      <c r="P28" s="228"/>
      <c r="Q28" s="31"/>
      <c r="R28" s="31"/>
      <c r="S28" s="31"/>
      <c r="T28" s="31"/>
      <c r="U28" s="31"/>
      <c r="V28" s="31"/>
      <c r="W28" s="228" t="s">
        <v>41</v>
      </c>
      <c r="X28" s="228"/>
      <c r="Y28" s="228"/>
      <c r="Z28" s="228"/>
      <c r="AA28" s="228"/>
      <c r="AB28" s="228"/>
      <c r="AC28" s="228"/>
      <c r="AD28" s="228"/>
      <c r="AE28" s="228"/>
      <c r="AF28" s="31"/>
      <c r="AG28" s="31"/>
      <c r="AH28" s="31"/>
      <c r="AI28" s="31"/>
      <c r="AJ28" s="31"/>
      <c r="AK28" s="228" t="s">
        <v>42</v>
      </c>
      <c r="AL28" s="228"/>
      <c r="AM28" s="228"/>
      <c r="AN28" s="228"/>
      <c r="AO28" s="228"/>
      <c r="AP28" s="31"/>
      <c r="AQ28" s="31"/>
      <c r="AR28" s="32"/>
      <c r="BE28" s="220"/>
    </row>
    <row r="29" spans="1:71" s="3" customFormat="1" ht="14.45" customHeight="1">
      <c r="B29" s="36"/>
      <c r="D29" s="27" t="s">
        <v>43</v>
      </c>
      <c r="F29" s="27" t="s">
        <v>44</v>
      </c>
      <c r="L29" s="231">
        <v>0.21</v>
      </c>
      <c r="M29" s="230"/>
      <c r="N29" s="230"/>
      <c r="O29" s="230"/>
      <c r="P29" s="230"/>
      <c r="W29" s="229">
        <f>ROUND(AZ94, 2)</f>
        <v>0</v>
      </c>
      <c r="X29" s="230"/>
      <c r="Y29" s="230"/>
      <c r="Z29" s="230"/>
      <c r="AA29" s="230"/>
      <c r="AB29" s="230"/>
      <c r="AC29" s="230"/>
      <c r="AD29" s="230"/>
      <c r="AE29" s="230"/>
      <c r="AK29" s="229">
        <f>ROUND(AV94, 2)</f>
        <v>0</v>
      </c>
      <c r="AL29" s="230"/>
      <c r="AM29" s="230"/>
      <c r="AN29" s="230"/>
      <c r="AO29" s="230"/>
      <c r="AR29" s="36"/>
      <c r="BE29" s="221"/>
    </row>
    <row r="30" spans="1:71" s="3" customFormat="1" ht="14.45" customHeight="1">
      <c r="B30" s="36"/>
      <c r="F30" s="27" t="s">
        <v>45</v>
      </c>
      <c r="L30" s="231">
        <v>0.15</v>
      </c>
      <c r="M30" s="230"/>
      <c r="N30" s="230"/>
      <c r="O30" s="230"/>
      <c r="P30" s="230"/>
      <c r="W30" s="229">
        <f>ROUND(BA94, 2)</f>
        <v>0</v>
      </c>
      <c r="X30" s="230"/>
      <c r="Y30" s="230"/>
      <c r="Z30" s="230"/>
      <c r="AA30" s="230"/>
      <c r="AB30" s="230"/>
      <c r="AC30" s="230"/>
      <c r="AD30" s="230"/>
      <c r="AE30" s="230"/>
      <c r="AK30" s="229">
        <f>ROUND(AW94, 2)</f>
        <v>0</v>
      </c>
      <c r="AL30" s="230"/>
      <c r="AM30" s="230"/>
      <c r="AN30" s="230"/>
      <c r="AO30" s="230"/>
      <c r="AR30" s="36"/>
      <c r="BE30" s="221"/>
    </row>
    <row r="31" spans="1:71" s="3" customFormat="1" ht="14.45" hidden="1" customHeight="1">
      <c r="B31" s="36"/>
      <c r="F31" s="27" t="s">
        <v>46</v>
      </c>
      <c r="L31" s="231">
        <v>0.21</v>
      </c>
      <c r="M31" s="230"/>
      <c r="N31" s="230"/>
      <c r="O31" s="230"/>
      <c r="P31" s="230"/>
      <c r="W31" s="229">
        <f>ROUND(BB94, 2)</f>
        <v>0</v>
      </c>
      <c r="X31" s="230"/>
      <c r="Y31" s="230"/>
      <c r="Z31" s="230"/>
      <c r="AA31" s="230"/>
      <c r="AB31" s="230"/>
      <c r="AC31" s="230"/>
      <c r="AD31" s="230"/>
      <c r="AE31" s="230"/>
      <c r="AK31" s="229">
        <v>0</v>
      </c>
      <c r="AL31" s="230"/>
      <c r="AM31" s="230"/>
      <c r="AN31" s="230"/>
      <c r="AO31" s="230"/>
      <c r="AR31" s="36"/>
      <c r="BE31" s="221"/>
    </row>
    <row r="32" spans="1:71" s="3" customFormat="1" ht="14.45" hidden="1" customHeight="1">
      <c r="B32" s="36"/>
      <c r="F32" s="27" t="s">
        <v>47</v>
      </c>
      <c r="L32" s="231">
        <v>0.15</v>
      </c>
      <c r="M32" s="230"/>
      <c r="N32" s="230"/>
      <c r="O32" s="230"/>
      <c r="P32" s="230"/>
      <c r="W32" s="229">
        <f>ROUND(BC94, 2)</f>
        <v>0</v>
      </c>
      <c r="X32" s="230"/>
      <c r="Y32" s="230"/>
      <c r="Z32" s="230"/>
      <c r="AA32" s="230"/>
      <c r="AB32" s="230"/>
      <c r="AC32" s="230"/>
      <c r="AD32" s="230"/>
      <c r="AE32" s="230"/>
      <c r="AK32" s="229">
        <v>0</v>
      </c>
      <c r="AL32" s="230"/>
      <c r="AM32" s="230"/>
      <c r="AN32" s="230"/>
      <c r="AO32" s="230"/>
      <c r="AR32" s="36"/>
      <c r="BE32" s="221"/>
    </row>
    <row r="33" spans="1:57" s="3" customFormat="1" ht="14.45" hidden="1" customHeight="1">
      <c r="B33" s="36"/>
      <c r="F33" s="27" t="s">
        <v>48</v>
      </c>
      <c r="L33" s="231">
        <v>0</v>
      </c>
      <c r="M33" s="230"/>
      <c r="N33" s="230"/>
      <c r="O33" s="230"/>
      <c r="P33" s="230"/>
      <c r="W33" s="229">
        <f>ROUND(BD94, 2)</f>
        <v>0</v>
      </c>
      <c r="X33" s="230"/>
      <c r="Y33" s="230"/>
      <c r="Z33" s="230"/>
      <c r="AA33" s="230"/>
      <c r="AB33" s="230"/>
      <c r="AC33" s="230"/>
      <c r="AD33" s="230"/>
      <c r="AE33" s="230"/>
      <c r="AK33" s="229">
        <v>0</v>
      </c>
      <c r="AL33" s="230"/>
      <c r="AM33" s="230"/>
      <c r="AN33" s="230"/>
      <c r="AO33" s="230"/>
      <c r="AR33" s="36"/>
      <c r="BE33" s="221"/>
    </row>
    <row r="34" spans="1:57" s="2" customFormat="1" ht="6.95" customHeight="1">
      <c r="A34" s="31"/>
      <c r="B34" s="32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2"/>
      <c r="BE34" s="220"/>
    </row>
    <row r="35" spans="1:57" s="2" customFormat="1" ht="25.9" customHeight="1">
      <c r="A35" s="31"/>
      <c r="B35" s="32"/>
      <c r="C35" s="37"/>
      <c r="D35" s="38" t="s">
        <v>49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40" t="s">
        <v>50</v>
      </c>
      <c r="U35" s="39"/>
      <c r="V35" s="39"/>
      <c r="W35" s="39"/>
      <c r="X35" s="235" t="s">
        <v>51</v>
      </c>
      <c r="Y35" s="233"/>
      <c r="Z35" s="233"/>
      <c r="AA35" s="233"/>
      <c r="AB35" s="233"/>
      <c r="AC35" s="39"/>
      <c r="AD35" s="39"/>
      <c r="AE35" s="39"/>
      <c r="AF35" s="39"/>
      <c r="AG35" s="39"/>
      <c r="AH35" s="39"/>
      <c r="AI35" s="39"/>
      <c r="AJ35" s="39"/>
      <c r="AK35" s="232">
        <f>SUM(AK26:AK33)</f>
        <v>0</v>
      </c>
      <c r="AL35" s="233"/>
      <c r="AM35" s="233"/>
      <c r="AN35" s="233"/>
      <c r="AO35" s="234"/>
      <c r="AP35" s="37"/>
      <c r="AQ35" s="37"/>
      <c r="AR35" s="32"/>
      <c r="BE35" s="31"/>
    </row>
    <row r="36" spans="1:57" s="2" customFormat="1" ht="6.95" customHeight="1">
      <c r="A36" s="31"/>
      <c r="B36" s="32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2"/>
      <c r="BE36" s="31"/>
    </row>
    <row r="37" spans="1:57" s="2" customFormat="1" ht="14.45" customHeight="1">
      <c r="A37" s="31"/>
      <c r="B37" s="3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2"/>
      <c r="BE37" s="31"/>
    </row>
    <row r="38" spans="1:57" s="1" customFormat="1" ht="14.45" customHeight="1">
      <c r="B38" s="20"/>
      <c r="AR38" s="20"/>
    </row>
    <row r="39" spans="1:57" s="1" customFormat="1" ht="14.45" customHeight="1">
      <c r="B39" s="20"/>
      <c r="AR39" s="20"/>
    </row>
    <row r="40" spans="1:57" s="1" customFormat="1" ht="14.45" customHeight="1">
      <c r="B40" s="20"/>
      <c r="AR40" s="20"/>
    </row>
    <row r="41" spans="1:57" s="1" customFormat="1" ht="14.45" customHeight="1">
      <c r="B41" s="20"/>
      <c r="AR41" s="20"/>
    </row>
    <row r="42" spans="1:57" s="1" customFormat="1" ht="14.45" customHeight="1">
      <c r="B42" s="20"/>
      <c r="AR42" s="20"/>
    </row>
    <row r="43" spans="1:57" s="1" customFormat="1" ht="14.45" customHeight="1">
      <c r="B43" s="20"/>
      <c r="AR43" s="20"/>
    </row>
    <row r="44" spans="1:57" s="1" customFormat="1" ht="14.45" customHeight="1">
      <c r="B44" s="20"/>
      <c r="AR44" s="20"/>
    </row>
    <row r="45" spans="1:57" s="1" customFormat="1" ht="14.45" customHeight="1">
      <c r="B45" s="20"/>
      <c r="AR45" s="20"/>
    </row>
    <row r="46" spans="1:57" s="1" customFormat="1" ht="14.45" customHeight="1">
      <c r="B46" s="20"/>
      <c r="AR46" s="20"/>
    </row>
    <row r="47" spans="1:57" s="1" customFormat="1" ht="14.45" customHeight="1">
      <c r="B47" s="20"/>
      <c r="AR47" s="20"/>
    </row>
    <row r="48" spans="1:57" s="1" customFormat="1" ht="14.45" customHeight="1">
      <c r="B48" s="20"/>
      <c r="AR48" s="20"/>
    </row>
    <row r="49" spans="1:57" s="2" customFormat="1" ht="14.45" customHeight="1">
      <c r="B49" s="41"/>
      <c r="D49" s="42" t="s">
        <v>52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2" t="s">
        <v>53</v>
      </c>
      <c r="AI49" s="43"/>
      <c r="AJ49" s="43"/>
      <c r="AK49" s="43"/>
      <c r="AL49" s="43"/>
      <c r="AM49" s="43"/>
      <c r="AN49" s="43"/>
      <c r="AO49" s="43"/>
      <c r="AR49" s="41"/>
    </row>
    <row r="50" spans="1:57" ht="11.25">
      <c r="B50" s="20"/>
      <c r="AR50" s="20"/>
    </row>
    <row r="51" spans="1:57" ht="11.25">
      <c r="B51" s="20"/>
      <c r="AR51" s="20"/>
    </row>
    <row r="52" spans="1:57" ht="11.25">
      <c r="B52" s="20"/>
      <c r="AR52" s="20"/>
    </row>
    <row r="53" spans="1:57" ht="11.25">
      <c r="B53" s="20"/>
      <c r="AR53" s="20"/>
    </row>
    <row r="54" spans="1:57" ht="11.25">
      <c r="B54" s="20"/>
      <c r="AR54" s="20"/>
    </row>
    <row r="55" spans="1:57" ht="11.25">
      <c r="B55" s="20"/>
      <c r="AR55" s="20"/>
    </row>
    <row r="56" spans="1:57" ht="11.25">
      <c r="B56" s="20"/>
      <c r="AR56" s="20"/>
    </row>
    <row r="57" spans="1:57" ht="11.25">
      <c r="B57" s="20"/>
      <c r="AR57" s="20"/>
    </row>
    <row r="58" spans="1:57" ht="11.25">
      <c r="B58" s="20"/>
      <c r="AR58" s="20"/>
    </row>
    <row r="59" spans="1:57" ht="11.25">
      <c r="B59" s="20"/>
      <c r="AR59" s="20"/>
    </row>
    <row r="60" spans="1:57" s="2" customFormat="1" ht="12.75">
      <c r="A60" s="31"/>
      <c r="B60" s="32"/>
      <c r="C60" s="31"/>
      <c r="D60" s="44" t="s">
        <v>54</v>
      </c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44" t="s">
        <v>55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44" t="s">
        <v>54</v>
      </c>
      <c r="AI60" s="34"/>
      <c r="AJ60" s="34"/>
      <c r="AK60" s="34"/>
      <c r="AL60" s="34"/>
      <c r="AM60" s="44" t="s">
        <v>55</v>
      </c>
      <c r="AN60" s="34"/>
      <c r="AO60" s="34"/>
      <c r="AP60" s="31"/>
      <c r="AQ60" s="31"/>
      <c r="AR60" s="32"/>
      <c r="BE60" s="31"/>
    </row>
    <row r="61" spans="1:57" ht="11.25">
      <c r="B61" s="20"/>
      <c r="AR61" s="20"/>
    </row>
    <row r="62" spans="1:57" ht="11.25">
      <c r="B62" s="20"/>
      <c r="AR62" s="20"/>
    </row>
    <row r="63" spans="1:57" ht="11.25">
      <c r="B63" s="20"/>
      <c r="AR63" s="20"/>
    </row>
    <row r="64" spans="1:57" s="2" customFormat="1" ht="12.75">
      <c r="A64" s="31"/>
      <c r="B64" s="32"/>
      <c r="C64" s="31"/>
      <c r="D64" s="42" t="s">
        <v>56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2" t="s">
        <v>57</v>
      </c>
      <c r="AI64" s="45"/>
      <c r="AJ64" s="45"/>
      <c r="AK64" s="45"/>
      <c r="AL64" s="45"/>
      <c r="AM64" s="45"/>
      <c r="AN64" s="45"/>
      <c r="AO64" s="45"/>
      <c r="AP64" s="31"/>
      <c r="AQ64" s="31"/>
      <c r="AR64" s="32"/>
      <c r="BE64" s="31"/>
    </row>
    <row r="65" spans="1:57" ht="11.25">
      <c r="B65" s="20"/>
      <c r="AR65" s="20"/>
    </row>
    <row r="66" spans="1:57" ht="11.25">
      <c r="B66" s="20"/>
      <c r="AR66" s="20"/>
    </row>
    <row r="67" spans="1:57" ht="11.25">
      <c r="B67" s="20"/>
      <c r="AR67" s="20"/>
    </row>
    <row r="68" spans="1:57" ht="11.25">
      <c r="B68" s="20"/>
      <c r="AR68" s="20"/>
    </row>
    <row r="69" spans="1:57" ht="11.25">
      <c r="B69" s="20"/>
      <c r="AR69" s="20"/>
    </row>
    <row r="70" spans="1:57" ht="11.25">
      <c r="B70" s="20"/>
      <c r="AR70" s="20"/>
    </row>
    <row r="71" spans="1:57" ht="11.25">
      <c r="B71" s="20"/>
      <c r="AR71" s="20"/>
    </row>
    <row r="72" spans="1:57" ht="11.25">
      <c r="B72" s="20"/>
      <c r="AR72" s="20"/>
    </row>
    <row r="73" spans="1:57" ht="11.25">
      <c r="B73" s="20"/>
      <c r="AR73" s="20"/>
    </row>
    <row r="74" spans="1:57" ht="11.25">
      <c r="B74" s="20"/>
      <c r="AR74" s="20"/>
    </row>
    <row r="75" spans="1:57" s="2" customFormat="1" ht="12.75">
      <c r="A75" s="31"/>
      <c r="B75" s="32"/>
      <c r="C75" s="31"/>
      <c r="D75" s="44" t="s">
        <v>54</v>
      </c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44" t="s">
        <v>55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44" t="s">
        <v>54</v>
      </c>
      <c r="AI75" s="34"/>
      <c r="AJ75" s="34"/>
      <c r="AK75" s="34"/>
      <c r="AL75" s="34"/>
      <c r="AM75" s="44" t="s">
        <v>55</v>
      </c>
      <c r="AN75" s="34"/>
      <c r="AO75" s="34"/>
      <c r="AP75" s="31"/>
      <c r="AQ75" s="31"/>
      <c r="AR75" s="32"/>
      <c r="BE75" s="31"/>
    </row>
    <row r="76" spans="1:57" s="2" customFormat="1" ht="11.25">
      <c r="A76" s="31"/>
      <c r="B76" s="32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2"/>
      <c r="BE76" s="31"/>
    </row>
    <row r="77" spans="1:57" s="2" customFormat="1" ht="6.9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32"/>
      <c r="BE77" s="31"/>
    </row>
    <row r="81" spans="1:9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32"/>
      <c r="BE81" s="31"/>
    </row>
    <row r="82" spans="1:91" s="2" customFormat="1" ht="24.95" customHeight="1">
      <c r="A82" s="31"/>
      <c r="B82" s="32"/>
      <c r="C82" s="21" t="s">
        <v>58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2"/>
      <c r="BE82" s="31"/>
    </row>
    <row r="83" spans="1:9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2"/>
      <c r="BE83" s="31"/>
    </row>
    <row r="84" spans="1:91" s="4" customFormat="1" ht="12" customHeight="1">
      <c r="B84" s="50"/>
      <c r="C84" s="27" t="s">
        <v>13</v>
      </c>
      <c r="L84" s="4" t="str">
        <f>K5</f>
        <v>TO-570-DPS</v>
      </c>
      <c r="AR84" s="50"/>
    </row>
    <row r="85" spans="1:91" s="5" customFormat="1" ht="36.950000000000003" customHeight="1">
      <c r="B85" s="51"/>
      <c r="C85" s="52" t="s">
        <v>16</v>
      </c>
      <c r="L85" s="196" t="str">
        <f>K6</f>
        <v>ZU - rekonstrukce objektu Klatovská 51/ Chodské náměstí 1</v>
      </c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R85" s="51"/>
    </row>
    <row r="86" spans="1:91" s="2" customFormat="1" ht="6.95" customHeight="1">
      <c r="A86" s="31"/>
      <c r="B86" s="32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2"/>
      <c r="BE86" s="31"/>
    </row>
    <row r="87" spans="1:91" s="2" customFormat="1" ht="12" customHeight="1">
      <c r="A87" s="31"/>
      <c r="B87" s="32"/>
      <c r="C87" s="27" t="s">
        <v>20</v>
      </c>
      <c r="D87" s="31"/>
      <c r="E87" s="31"/>
      <c r="F87" s="31"/>
      <c r="G87" s="31"/>
      <c r="H87" s="31"/>
      <c r="I87" s="31"/>
      <c r="J87" s="31"/>
      <c r="K87" s="31"/>
      <c r="L87" s="53" t="str">
        <f>IF(K8="","",K8)</f>
        <v>01 - Rekonstrukce objektu - Klatovská 51</v>
      </c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27" t="s">
        <v>22</v>
      </c>
      <c r="AJ87" s="31"/>
      <c r="AK87" s="31"/>
      <c r="AL87" s="31"/>
      <c r="AM87" s="198" t="str">
        <f>IF(AN8= "","",AN8)</f>
        <v>17. 11. 2022</v>
      </c>
      <c r="AN87" s="198"/>
      <c r="AO87" s="31"/>
      <c r="AP87" s="31"/>
      <c r="AQ87" s="31"/>
      <c r="AR87" s="32"/>
      <c r="BE87" s="31"/>
    </row>
    <row r="88" spans="1:91" s="2" customFormat="1" ht="6.95" customHeight="1">
      <c r="A88" s="31"/>
      <c r="B88" s="32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2"/>
      <c r="BE88" s="31"/>
    </row>
    <row r="89" spans="1:91" s="2" customFormat="1" ht="15.2" customHeight="1">
      <c r="A89" s="31"/>
      <c r="B89" s="32"/>
      <c r="C89" s="27" t="s">
        <v>24</v>
      </c>
      <c r="D89" s="31"/>
      <c r="E89" s="31"/>
      <c r="F89" s="31"/>
      <c r="G89" s="31"/>
      <c r="H89" s="31"/>
      <c r="I89" s="31"/>
      <c r="J89" s="31"/>
      <c r="K89" s="31"/>
      <c r="L89" s="4" t="str">
        <f>IF(E11= "","",E11)</f>
        <v>Západočeská univerzita v Plzni. Univerzitn 2732/8, 301 00 Plzeň</v>
      </c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27" t="s">
        <v>31</v>
      </c>
      <c r="AJ89" s="31"/>
      <c r="AK89" s="31"/>
      <c r="AL89" s="31"/>
      <c r="AM89" s="203" t="str">
        <f>IF(E17="","",E17)</f>
        <v xml:space="preserve"> </v>
      </c>
      <c r="AN89" s="204"/>
      <c r="AO89" s="204"/>
      <c r="AP89" s="204"/>
      <c r="AQ89" s="31"/>
      <c r="AR89" s="32"/>
      <c r="AS89" s="199" t="s">
        <v>59</v>
      </c>
      <c r="AT89" s="200"/>
      <c r="AU89" s="55"/>
      <c r="AV89" s="55"/>
      <c r="AW89" s="55"/>
      <c r="AX89" s="55"/>
      <c r="AY89" s="55"/>
      <c r="AZ89" s="55"/>
      <c r="BA89" s="55"/>
      <c r="BB89" s="55"/>
      <c r="BC89" s="55"/>
      <c r="BD89" s="56"/>
      <c r="BE89" s="31"/>
    </row>
    <row r="90" spans="1:91" s="2" customFormat="1" ht="15.2" customHeight="1">
      <c r="A90" s="31"/>
      <c r="B90" s="32"/>
      <c r="C90" s="27" t="s">
        <v>30</v>
      </c>
      <c r="D90" s="31"/>
      <c r="E90" s="31"/>
      <c r="F90" s="31"/>
      <c r="G90" s="31"/>
      <c r="H90" s="31"/>
      <c r="I90" s="31"/>
      <c r="J90" s="31"/>
      <c r="K90" s="31"/>
      <c r="L90" s="4">
        <f>IF(E14= "Vyplň údaj","",E14)</f>
        <v>0</v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27" t="s">
        <v>34</v>
      </c>
      <c r="AJ90" s="31"/>
      <c r="AK90" s="31"/>
      <c r="AL90" s="31"/>
      <c r="AM90" s="203" t="str">
        <f>IF(E20="","",E20)</f>
        <v>BAUING KV, s.r.o., V Březinkách 185, 360 00 Otovice</v>
      </c>
      <c r="AN90" s="204"/>
      <c r="AO90" s="204"/>
      <c r="AP90" s="204"/>
      <c r="AQ90" s="31"/>
      <c r="AR90" s="32"/>
      <c r="AS90" s="201"/>
      <c r="AT90" s="202"/>
      <c r="AU90" s="57"/>
      <c r="AV90" s="57"/>
      <c r="AW90" s="57"/>
      <c r="AX90" s="57"/>
      <c r="AY90" s="57"/>
      <c r="AZ90" s="57"/>
      <c r="BA90" s="57"/>
      <c r="BB90" s="57"/>
      <c r="BC90" s="57"/>
      <c r="BD90" s="58"/>
      <c r="BE90" s="31"/>
    </row>
    <row r="91" spans="1:91" s="2" customFormat="1" ht="10.9" customHeight="1">
      <c r="A91" s="31"/>
      <c r="B91" s="32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2"/>
      <c r="AS91" s="201"/>
      <c r="AT91" s="202"/>
      <c r="AU91" s="57"/>
      <c r="AV91" s="57"/>
      <c r="AW91" s="57"/>
      <c r="AX91" s="57"/>
      <c r="AY91" s="57"/>
      <c r="AZ91" s="57"/>
      <c r="BA91" s="57"/>
      <c r="BB91" s="57"/>
      <c r="BC91" s="57"/>
      <c r="BD91" s="58"/>
      <c r="BE91" s="31"/>
    </row>
    <row r="92" spans="1:91" s="2" customFormat="1" ht="29.25" customHeight="1">
      <c r="A92" s="31"/>
      <c r="B92" s="32"/>
      <c r="C92" s="207" t="s">
        <v>60</v>
      </c>
      <c r="D92" s="206"/>
      <c r="E92" s="206"/>
      <c r="F92" s="206"/>
      <c r="G92" s="206"/>
      <c r="H92" s="59"/>
      <c r="I92" s="205" t="s">
        <v>61</v>
      </c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10" t="s">
        <v>62</v>
      </c>
      <c r="AH92" s="206"/>
      <c r="AI92" s="206"/>
      <c r="AJ92" s="206"/>
      <c r="AK92" s="206"/>
      <c r="AL92" s="206"/>
      <c r="AM92" s="206"/>
      <c r="AN92" s="205" t="s">
        <v>63</v>
      </c>
      <c r="AO92" s="206"/>
      <c r="AP92" s="211"/>
      <c r="AQ92" s="60" t="s">
        <v>64</v>
      </c>
      <c r="AR92" s="32"/>
      <c r="AS92" s="61" t="s">
        <v>65</v>
      </c>
      <c r="AT92" s="62" t="s">
        <v>66</v>
      </c>
      <c r="AU92" s="62" t="s">
        <v>67</v>
      </c>
      <c r="AV92" s="62" t="s">
        <v>68</v>
      </c>
      <c r="AW92" s="62" t="s">
        <v>69</v>
      </c>
      <c r="AX92" s="62" t="s">
        <v>70</v>
      </c>
      <c r="AY92" s="62" t="s">
        <v>71</v>
      </c>
      <c r="AZ92" s="62" t="s">
        <v>72</v>
      </c>
      <c r="BA92" s="62" t="s">
        <v>73</v>
      </c>
      <c r="BB92" s="62" t="s">
        <v>74</v>
      </c>
      <c r="BC92" s="62" t="s">
        <v>75</v>
      </c>
      <c r="BD92" s="63" t="s">
        <v>76</v>
      </c>
      <c r="BE92" s="31"/>
    </row>
    <row r="93" spans="1:91" s="2" customFormat="1" ht="10.9" customHeight="1">
      <c r="A93" s="31"/>
      <c r="B93" s="32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2"/>
      <c r="AS93" s="64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6"/>
      <c r="BE93" s="31"/>
    </row>
    <row r="94" spans="1:91" s="6" customFormat="1" ht="32.450000000000003" customHeight="1">
      <c r="B94" s="67"/>
      <c r="C94" s="68" t="s">
        <v>77</v>
      </c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217">
        <f>ROUND(AG95,2)</f>
        <v>0</v>
      </c>
      <c r="AH94" s="217"/>
      <c r="AI94" s="217"/>
      <c r="AJ94" s="217"/>
      <c r="AK94" s="217"/>
      <c r="AL94" s="217"/>
      <c r="AM94" s="217"/>
      <c r="AN94" s="218">
        <f t="shared" ref="AN94:AN116" si="0">SUM(AG94,AT94)</f>
        <v>0</v>
      </c>
      <c r="AO94" s="218"/>
      <c r="AP94" s="218"/>
      <c r="AQ94" s="71" t="s">
        <v>1</v>
      </c>
      <c r="AR94" s="67"/>
      <c r="AS94" s="72">
        <f>ROUND(AS95,2)</f>
        <v>0</v>
      </c>
      <c r="AT94" s="73">
        <f t="shared" ref="AT94:AT116" si="1">ROUND(SUM(AV94:AW94),2)</f>
        <v>0</v>
      </c>
      <c r="AU94" s="74">
        <f>ROUND(AU95,5)</f>
        <v>0</v>
      </c>
      <c r="AV94" s="73">
        <f>ROUND(AZ94*L29,2)</f>
        <v>0</v>
      </c>
      <c r="AW94" s="73">
        <f>ROUND(BA94*L30,2)</f>
        <v>0</v>
      </c>
      <c r="AX94" s="73">
        <f>ROUND(BB94*L29,2)</f>
        <v>0</v>
      </c>
      <c r="AY94" s="73">
        <f>ROUND(BC94*L30,2)</f>
        <v>0</v>
      </c>
      <c r="AZ94" s="73">
        <f>ROUND(AZ95,2)</f>
        <v>0</v>
      </c>
      <c r="BA94" s="73">
        <f>ROUND(BA95,2)</f>
        <v>0</v>
      </c>
      <c r="BB94" s="73">
        <f>ROUND(BB95,2)</f>
        <v>0</v>
      </c>
      <c r="BC94" s="73">
        <f>ROUND(BC95,2)</f>
        <v>0</v>
      </c>
      <c r="BD94" s="75">
        <f>ROUND(BD95,2)</f>
        <v>0</v>
      </c>
      <c r="BS94" s="76" t="s">
        <v>78</v>
      </c>
      <c r="BT94" s="76" t="s">
        <v>79</v>
      </c>
      <c r="BU94" s="77" t="s">
        <v>80</v>
      </c>
      <c r="BV94" s="76" t="s">
        <v>81</v>
      </c>
      <c r="BW94" s="76" t="s">
        <v>4</v>
      </c>
      <c r="BX94" s="76" t="s">
        <v>82</v>
      </c>
      <c r="CL94" s="76" t="s">
        <v>1</v>
      </c>
    </row>
    <row r="95" spans="1:91" s="7" customFormat="1" ht="16.5" customHeight="1">
      <c r="B95" s="78"/>
      <c r="C95" s="79"/>
      <c r="D95" s="208" t="s">
        <v>83</v>
      </c>
      <c r="E95" s="208"/>
      <c r="F95" s="208"/>
      <c r="G95" s="208"/>
      <c r="H95" s="208"/>
      <c r="I95" s="80"/>
      <c r="J95" s="208" t="s">
        <v>84</v>
      </c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14">
        <f>ROUND(SUM(AG96:AG116),2)</f>
        <v>0</v>
      </c>
      <c r="AH95" s="213"/>
      <c r="AI95" s="213"/>
      <c r="AJ95" s="213"/>
      <c r="AK95" s="213"/>
      <c r="AL95" s="213"/>
      <c r="AM95" s="213"/>
      <c r="AN95" s="212">
        <f t="shared" si="0"/>
        <v>0</v>
      </c>
      <c r="AO95" s="213"/>
      <c r="AP95" s="213"/>
      <c r="AQ95" s="81" t="s">
        <v>85</v>
      </c>
      <c r="AR95" s="78"/>
      <c r="AS95" s="82">
        <f>ROUND(SUM(AS96:AS116),2)</f>
        <v>0</v>
      </c>
      <c r="AT95" s="83">
        <f t="shared" si="1"/>
        <v>0</v>
      </c>
      <c r="AU95" s="84">
        <f>ROUND(SUM(AU96:AU116),5)</f>
        <v>0</v>
      </c>
      <c r="AV95" s="83">
        <f>ROUND(AZ95*L29,2)</f>
        <v>0</v>
      </c>
      <c r="AW95" s="83">
        <f>ROUND(BA95*L30,2)</f>
        <v>0</v>
      </c>
      <c r="AX95" s="83">
        <f>ROUND(BB95*L29,2)</f>
        <v>0</v>
      </c>
      <c r="AY95" s="83">
        <f>ROUND(BC95*L30,2)</f>
        <v>0</v>
      </c>
      <c r="AZ95" s="83">
        <f>ROUND(SUM(AZ96:AZ116),2)</f>
        <v>0</v>
      </c>
      <c r="BA95" s="83">
        <f>ROUND(SUM(BA96:BA116),2)</f>
        <v>0</v>
      </c>
      <c r="BB95" s="83">
        <f>ROUND(SUM(BB96:BB116),2)</f>
        <v>0</v>
      </c>
      <c r="BC95" s="83">
        <f>ROUND(SUM(BC96:BC116),2)</f>
        <v>0</v>
      </c>
      <c r="BD95" s="85">
        <f>ROUND(SUM(BD96:BD116),2)</f>
        <v>0</v>
      </c>
      <c r="BS95" s="86" t="s">
        <v>78</v>
      </c>
      <c r="BT95" s="86" t="s">
        <v>86</v>
      </c>
      <c r="BU95" s="86" t="s">
        <v>80</v>
      </c>
      <c r="BV95" s="86" t="s">
        <v>81</v>
      </c>
      <c r="BW95" s="86" t="s">
        <v>87</v>
      </c>
      <c r="BX95" s="86" t="s">
        <v>4</v>
      </c>
      <c r="CL95" s="86" t="s">
        <v>1</v>
      </c>
      <c r="CM95" s="86" t="s">
        <v>88</v>
      </c>
    </row>
    <row r="96" spans="1:91" s="4" customFormat="1" ht="16.5" customHeight="1">
      <c r="A96" s="87" t="s">
        <v>89</v>
      </c>
      <c r="B96" s="50"/>
      <c r="C96" s="10"/>
      <c r="D96" s="10"/>
      <c r="E96" s="209" t="s">
        <v>90</v>
      </c>
      <c r="F96" s="209"/>
      <c r="G96" s="209"/>
      <c r="H96" s="209"/>
      <c r="I96" s="209"/>
      <c r="J96" s="10"/>
      <c r="K96" s="209" t="s">
        <v>91</v>
      </c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15">
        <f>'Objekt1 - SO D.1.1.ASŘ-Bo...'!J32</f>
        <v>0</v>
      </c>
      <c r="AH96" s="216"/>
      <c r="AI96" s="216"/>
      <c r="AJ96" s="216"/>
      <c r="AK96" s="216"/>
      <c r="AL96" s="216"/>
      <c r="AM96" s="216"/>
      <c r="AN96" s="215">
        <f t="shared" si="0"/>
        <v>0</v>
      </c>
      <c r="AO96" s="216"/>
      <c r="AP96" s="216"/>
      <c r="AQ96" s="88" t="s">
        <v>92</v>
      </c>
      <c r="AR96" s="50"/>
      <c r="AS96" s="89">
        <v>0</v>
      </c>
      <c r="AT96" s="90">
        <f t="shared" si="1"/>
        <v>0</v>
      </c>
      <c r="AU96" s="91">
        <f>'Objekt1 - SO D.1.1.ASŘ-Bo...'!P148</f>
        <v>0</v>
      </c>
      <c r="AV96" s="90">
        <f>'Objekt1 - SO D.1.1.ASŘ-Bo...'!J35</f>
        <v>0</v>
      </c>
      <c r="AW96" s="90">
        <f>'Objekt1 - SO D.1.1.ASŘ-Bo...'!J36</f>
        <v>0</v>
      </c>
      <c r="AX96" s="90">
        <f>'Objekt1 - SO D.1.1.ASŘ-Bo...'!J37</f>
        <v>0</v>
      </c>
      <c r="AY96" s="90">
        <f>'Objekt1 - SO D.1.1.ASŘ-Bo...'!J38</f>
        <v>0</v>
      </c>
      <c r="AZ96" s="90">
        <f>'Objekt1 - SO D.1.1.ASŘ-Bo...'!F35</f>
        <v>0</v>
      </c>
      <c r="BA96" s="90">
        <f>'Objekt1 - SO D.1.1.ASŘ-Bo...'!F36</f>
        <v>0</v>
      </c>
      <c r="BB96" s="90">
        <f>'Objekt1 - SO D.1.1.ASŘ-Bo...'!F37</f>
        <v>0</v>
      </c>
      <c r="BC96" s="90">
        <f>'Objekt1 - SO D.1.1.ASŘ-Bo...'!F38</f>
        <v>0</v>
      </c>
      <c r="BD96" s="92">
        <f>'Objekt1 - SO D.1.1.ASŘ-Bo...'!F39</f>
        <v>0</v>
      </c>
      <c r="BT96" s="25" t="s">
        <v>88</v>
      </c>
      <c r="BV96" s="25" t="s">
        <v>81</v>
      </c>
      <c r="BW96" s="25" t="s">
        <v>93</v>
      </c>
      <c r="BX96" s="25" t="s">
        <v>87</v>
      </c>
      <c r="CL96" s="25" t="s">
        <v>1</v>
      </c>
    </row>
    <row r="97" spans="1:90" s="4" customFormat="1" ht="16.5" customHeight="1">
      <c r="A97" s="87" t="s">
        <v>89</v>
      </c>
      <c r="B97" s="50"/>
      <c r="C97" s="10"/>
      <c r="D97" s="10"/>
      <c r="E97" s="209" t="s">
        <v>94</v>
      </c>
      <c r="F97" s="209"/>
      <c r="G97" s="209"/>
      <c r="H97" s="209"/>
      <c r="I97" s="209"/>
      <c r="J97" s="10"/>
      <c r="K97" s="209" t="s">
        <v>95</v>
      </c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15">
        <f>'Objekt2 - SO D.1.1.ASŘ-No...'!J32</f>
        <v>0</v>
      </c>
      <c r="AH97" s="216"/>
      <c r="AI97" s="216"/>
      <c r="AJ97" s="216"/>
      <c r="AK97" s="216"/>
      <c r="AL97" s="216"/>
      <c r="AM97" s="216"/>
      <c r="AN97" s="215">
        <f t="shared" si="0"/>
        <v>0</v>
      </c>
      <c r="AO97" s="216"/>
      <c r="AP97" s="216"/>
      <c r="AQ97" s="88" t="s">
        <v>92</v>
      </c>
      <c r="AR97" s="50"/>
      <c r="AS97" s="89">
        <v>0</v>
      </c>
      <c r="AT97" s="90">
        <f t="shared" si="1"/>
        <v>0</v>
      </c>
      <c r="AU97" s="91">
        <f>'Objekt2 - SO D.1.1.ASŘ-No...'!P153</f>
        <v>0</v>
      </c>
      <c r="AV97" s="90">
        <f>'Objekt2 - SO D.1.1.ASŘ-No...'!J35</f>
        <v>0</v>
      </c>
      <c r="AW97" s="90">
        <f>'Objekt2 - SO D.1.1.ASŘ-No...'!J36</f>
        <v>0</v>
      </c>
      <c r="AX97" s="90">
        <f>'Objekt2 - SO D.1.1.ASŘ-No...'!J37</f>
        <v>0</v>
      </c>
      <c r="AY97" s="90">
        <f>'Objekt2 - SO D.1.1.ASŘ-No...'!J38</f>
        <v>0</v>
      </c>
      <c r="AZ97" s="90">
        <f>'Objekt2 - SO D.1.1.ASŘ-No...'!F35</f>
        <v>0</v>
      </c>
      <c r="BA97" s="90">
        <f>'Objekt2 - SO D.1.1.ASŘ-No...'!F36</f>
        <v>0</v>
      </c>
      <c r="BB97" s="90">
        <f>'Objekt2 - SO D.1.1.ASŘ-No...'!F37</f>
        <v>0</v>
      </c>
      <c r="BC97" s="90">
        <f>'Objekt2 - SO D.1.1.ASŘ-No...'!F38</f>
        <v>0</v>
      </c>
      <c r="BD97" s="92">
        <f>'Objekt2 - SO D.1.1.ASŘ-No...'!F39</f>
        <v>0</v>
      </c>
      <c r="BT97" s="25" t="s">
        <v>88</v>
      </c>
      <c r="BV97" s="25" t="s">
        <v>81</v>
      </c>
      <c r="BW97" s="25" t="s">
        <v>96</v>
      </c>
      <c r="BX97" s="25" t="s">
        <v>87</v>
      </c>
      <c r="CL97" s="25" t="s">
        <v>1</v>
      </c>
    </row>
    <row r="98" spans="1:90" s="4" customFormat="1" ht="16.5" customHeight="1">
      <c r="A98" s="87" t="s">
        <v>89</v>
      </c>
      <c r="B98" s="50"/>
      <c r="C98" s="10"/>
      <c r="D98" s="10"/>
      <c r="E98" s="209" t="s">
        <v>97</v>
      </c>
      <c r="F98" s="209"/>
      <c r="G98" s="209"/>
      <c r="H98" s="209"/>
      <c r="I98" s="209"/>
      <c r="J98" s="10"/>
      <c r="K98" s="209" t="s">
        <v>98</v>
      </c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15">
        <f>'Objekt3 - SO D.1.1.c.01.V...'!J32</f>
        <v>0</v>
      </c>
      <c r="AH98" s="216"/>
      <c r="AI98" s="216"/>
      <c r="AJ98" s="216"/>
      <c r="AK98" s="216"/>
      <c r="AL98" s="216"/>
      <c r="AM98" s="216"/>
      <c r="AN98" s="215">
        <f t="shared" si="0"/>
        <v>0</v>
      </c>
      <c r="AO98" s="216"/>
      <c r="AP98" s="216"/>
      <c r="AQ98" s="88" t="s">
        <v>92</v>
      </c>
      <c r="AR98" s="50"/>
      <c r="AS98" s="89">
        <v>0</v>
      </c>
      <c r="AT98" s="90">
        <f t="shared" si="1"/>
        <v>0</v>
      </c>
      <c r="AU98" s="91">
        <f>'Objekt3 - SO D.1.1.c.01.V...'!P122</f>
        <v>0</v>
      </c>
      <c r="AV98" s="90">
        <f>'Objekt3 - SO D.1.1.c.01.V...'!J35</f>
        <v>0</v>
      </c>
      <c r="AW98" s="90">
        <f>'Objekt3 - SO D.1.1.c.01.V...'!J36</f>
        <v>0</v>
      </c>
      <c r="AX98" s="90">
        <f>'Objekt3 - SO D.1.1.c.01.V...'!J37</f>
        <v>0</v>
      </c>
      <c r="AY98" s="90">
        <f>'Objekt3 - SO D.1.1.c.01.V...'!J38</f>
        <v>0</v>
      </c>
      <c r="AZ98" s="90">
        <f>'Objekt3 - SO D.1.1.c.01.V...'!F35</f>
        <v>0</v>
      </c>
      <c r="BA98" s="90">
        <f>'Objekt3 - SO D.1.1.c.01.V...'!F36</f>
        <v>0</v>
      </c>
      <c r="BB98" s="90">
        <f>'Objekt3 - SO D.1.1.c.01.V...'!F37</f>
        <v>0</v>
      </c>
      <c r="BC98" s="90">
        <f>'Objekt3 - SO D.1.1.c.01.V...'!F38</f>
        <v>0</v>
      </c>
      <c r="BD98" s="92">
        <f>'Objekt3 - SO D.1.1.c.01.V...'!F39</f>
        <v>0</v>
      </c>
      <c r="BT98" s="25" t="s">
        <v>88</v>
      </c>
      <c r="BV98" s="25" t="s">
        <v>81</v>
      </c>
      <c r="BW98" s="25" t="s">
        <v>99</v>
      </c>
      <c r="BX98" s="25" t="s">
        <v>87</v>
      </c>
      <c r="CL98" s="25" t="s">
        <v>1</v>
      </c>
    </row>
    <row r="99" spans="1:90" s="4" customFormat="1" ht="16.5" customHeight="1">
      <c r="A99" s="87" t="s">
        <v>89</v>
      </c>
      <c r="B99" s="50"/>
      <c r="C99" s="10"/>
      <c r="D99" s="10"/>
      <c r="E99" s="209" t="s">
        <v>100</v>
      </c>
      <c r="F99" s="209"/>
      <c r="G99" s="209"/>
      <c r="H99" s="209"/>
      <c r="I99" s="209"/>
      <c r="J99" s="10"/>
      <c r="K99" s="209" t="s">
        <v>101</v>
      </c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15">
        <f>'Objekt4 - SO D.1.1.c.02.V...'!J32</f>
        <v>0</v>
      </c>
      <c r="AH99" s="216"/>
      <c r="AI99" s="216"/>
      <c r="AJ99" s="216"/>
      <c r="AK99" s="216"/>
      <c r="AL99" s="216"/>
      <c r="AM99" s="216"/>
      <c r="AN99" s="215">
        <f t="shared" si="0"/>
        <v>0</v>
      </c>
      <c r="AO99" s="216"/>
      <c r="AP99" s="216"/>
      <c r="AQ99" s="88" t="s">
        <v>92</v>
      </c>
      <c r="AR99" s="50"/>
      <c r="AS99" s="89">
        <v>0</v>
      </c>
      <c r="AT99" s="90">
        <f t="shared" si="1"/>
        <v>0</v>
      </c>
      <c r="AU99" s="91">
        <f>'Objekt4 - SO D.1.1.c.02.V...'!P122</f>
        <v>0</v>
      </c>
      <c r="AV99" s="90">
        <f>'Objekt4 - SO D.1.1.c.02.V...'!J35</f>
        <v>0</v>
      </c>
      <c r="AW99" s="90">
        <f>'Objekt4 - SO D.1.1.c.02.V...'!J36</f>
        <v>0</v>
      </c>
      <c r="AX99" s="90">
        <f>'Objekt4 - SO D.1.1.c.02.V...'!J37</f>
        <v>0</v>
      </c>
      <c r="AY99" s="90">
        <f>'Objekt4 - SO D.1.1.c.02.V...'!J38</f>
        <v>0</v>
      </c>
      <c r="AZ99" s="90">
        <f>'Objekt4 - SO D.1.1.c.02.V...'!F35</f>
        <v>0</v>
      </c>
      <c r="BA99" s="90">
        <f>'Objekt4 - SO D.1.1.c.02.V...'!F36</f>
        <v>0</v>
      </c>
      <c r="BB99" s="90">
        <f>'Objekt4 - SO D.1.1.c.02.V...'!F37</f>
        <v>0</v>
      </c>
      <c r="BC99" s="90">
        <f>'Objekt4 - SO D.1.1.c.02.V...'!F38</f>
        <v>0</v>
      </c>
      <c r="BD99" s="92">
        <f>'Objekt4 - SO D.1.1.c.02.V...'!F39</f>
        <v>0</v>
      </c>
      <c r="BT99" s="25" t="s">
        <v>88</v>
      </c>
      <c r="BV99" s="25" t="s">
        <v>81</v>
      </c>
      <c r="BW99" s="25" t="s">
        <v>102</v>
      </c>
      <c r="BX99" s="25" t="s">
        <v>87</v>
      </c>
      <c r="CL99" s="25" t="s">
        <v>1</v>
      </c>
    </row>
    <row r="100" spans="1:90" s="4" customFormat="1" ht="16.5" customHeight="1">
      <c r="A100" s="87" t="s">
        <v>89</v>
      </c>
      <c r="B100" s="50"/>
      <c r="C100" s="10"/>
      <c r="D100" s="10"/>
      <c r="E100" s="209" t="s">
        <v>103</v>
      </c>
      <c r="F100" s="209"/>
      <c r="G100" s="209"/>
      <c r="H100" s="209"/>
      <c r="I100" s="209"/>
      <c r="J100" s="10"/>
      <c r="K100" s="209" t="s">
        <v>104</v>
      </c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15">
        <f>'Objekt5 - SO D.1.1.c.04.V...'!J32</f>
        <v>0</v>
      </c>
      <c r="AH100" s="216"/>
      <c r="AI100" s="216"/>
      <c r="AJ100" s="216"/>
      <c r="AK100" s="216"/>
      <c r="AL100" s="216"/>
      <c r="AM100" s="216"/>
      <c r="AN100" s="215">
        <f t="shared" si="0"/>
        <v>0</v>
      </c>
      <c r="AO100" s="216"/>
      <c r="AP100" s="216"/>
      <c r="AQ100" s="88" t="s">
        <v>92</v>
      </c>
      <c r="AR100" s="50"/>
      <c r="AS100" s="89">
        <v>0</v>
      </c>
      <c r="AT100" s="90">
        <f t="shared" si="1"/>
        <v>0</v>
      </c>
      <c r="AU100" s="91">
        <f>'Objekt5 - SO D.1.1.c.04.V...'!P122</f>
        <v>0</v>
      </c>
      <c r="AV100" s="90">
        <f>'Objekt5 - SO D.1.1.c.04.V...'!J35</f>
        <v>0</v>
      </c>
      <c r="AW100" s="90">
        <f>'Objekt5 - SO D.1.1.c.04.V...'!J36</f>
        <v>0</v>
      </c>
      <c r="AX100" s="90">
        <f>'Objekt5 - SO D.1.1.c.04.V...'!J37</f>
        <v>0</v>
      </c>
      <c r="AY100" s="90">
        <f>'Objekt5 - SO D.1.1.c.04.V...'!J38</f>
        <v>0</v>
      </c>
      <c r="AZ100" s="90">
        <f>'Objekt5 - SO D.1.1.c.04.V...'!F35</f>
        <v>0</v>
      </c>
      <c r="BA100" s="90">
        <f>'Objekt5 - SO D.1.1.c.04.V...'!F36</f>
        <v>0</v>
      </c>
      <c r="BB100" s="90">
        <f>'Objekt5 - SO D.1.1.c.04.V...'!F37</f>
        <v>0</v>
      </c>
      <c r="BC100" s="90">
        <f>'Objekt5 - SO D.1.1.c.04.V...'!F38</f>
        <v>0</v>
      </c>
      <c r="BD100" s="92">
        <f>'Objekt5 - SO D.1.1.c.04.V...'!F39</f>
        <v>0</v>
      </c>
      <c r="BT100" s="25" t="s">
        <v>88</v>
      </c>
      <c r="BV100" s="25" t="s">
        <v>81</v>
      </c>
      <c r="BW100" s="25" t="s">
        <v>105</v>
      </c>
      <c r="BX100" s="25" t="s">
        <v>87</v>
      </c>
      <c r="CL100" s="25" t="s">
        <v>1</v>
      </c>
    </row>
    <row r="101" spans="1:90" s="4" customFormat="1" ht="16.5" customHeight="1">
      <c r="A101" s="87" t="s">
        <v>89</v>
      </c>
      <c r="B101" s="50"/>
      <c r="C101" s="10"/>
      <c r="D101" s="10"/>
      <c r="E101" s="209" t="s">
        <v>106</v>
      </c>
      <c r="F101" s="209"/>
      <c r="G101" s="209"/>
      <c r="H101" s="209"/>
      <c r="I101" s="209"/>
      <c r="J101" s="10"/>
      <c r="K101" s="209" t="s">
        <v>107</v>
      </c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15">
        <f>'Objekt6 - SO D.1.1.c.05.V...'!J32</f>
        <v>0</v>
      </c>
      <c r="AH101" s="216"/>
      <c r="AI101" s="216"/>
      <c r="AJ101" s="216"/>
      <c r="AK101" s="216"/>
      <c r="AL101" s="216"/>
      <c r="AM101" s="216"/>
      <c r="AN101" s="215">
        <f t="shared" si="0"/>
        <v>0</v>
      </c>
      <c r="AO101" s="216"/>
      <c r="AP101" s="216"/>
      <c r="AQ101" s="88" t="s">
        <v>92</v>
      </c>
      <c r="AR101" s="50"/>
      <c r="AS101" s="89">
        <v>0</v>
      </c>
      <c r="AT101" s="90">
        <f t="shared" si="1"/>
        <v>0</v>
      </c>
      <c r="AU101" s="91">
        <f>'Objekt6 - SO D.1.1.c.05.V...'!P122</f>
        <v>0</v>
      </c>
      <c r="AV101" s="90">
        <f>'Objekt6 - SO D.1.1.c.05.V...'!J35</f>
        <v>0</v>
      </c>
      <c r="AW101" s="90">
        <f>'Objekt6 - SO D.1.1.c.05.V...'!J36</f>
        <v>0</v>
      </c>
      <c r="AX101" s="90">
        <f>'Objekt6 - SO D.1.1.c.05.V...'!J37</f>
        <v>0</v>
      </c>
      <c r="AY101" s="90">
        <f>'Objekt6 - SO D.1.1.c.05.V...'!J38</f>
        <v>0</v>
      </c>
      <c r="AZ101" s="90">
        <f>'Objekt6 - SO D.1.1.c.05.V...'!F35</f>
        <v>0</v>
      </c>
      <c r="BA101" s="90">
        <f>'Objekt6 - SO D.1.1.c.05.V...'!F36</f>
        <v>0</v>
      </c>
      <c r="BB101" s="90">
        <f>'Objekt6 - SO D.1.1.c.05.V...'!F37</f>
        <v>0</v>
      </c>
      <c r="BC101" s="90">
        <f>'Objekt6 - SO D.1.1.c.05.V...'!F38</f>
        <v>0</v>
      </c>
      <c r="BD101" s="92">
        <f>'Objekt6 - SO D.1.1.c.05.V...'!F39</f>
        <v>0</v>
      </c>
      <c r="BT101" s="25" t="s">
        <v>88</v>
      </c>
      <c r="BV101" s="25" t="s">
        <v>81</v>
      </c>
      <c r="BW101" s="25" t="s">
        <v>108</v>
      </c>
      <c r="BX101" s="25" t="s">
        <v>87</v>
      </c>
      <c r="CL101" s="25" t="s">
        <v>1</v>
      </c>
    </row>
    <row r="102" spans="1:90" s="4" customFormat="1" ht="16.5" customHeight="1">
      <c r="A102" s="87" t="s">
        <v>89</v>
      </c>
      <c r="B102" s="50"/>
      <c r="C102" s="10"/>
      <c r="D102" s="10"/>
      <c r="E102" s="209" t="s">
        <v>109</v>
      </c>
      <c r="F102" s="209"/>
      <c r="G102" s="209"/>
      <c r="H102" s="209"/>
      <c r="I102" s="209"/>
      <c r="J102" s="10"/>
      <c r="K102" s="209" t="s">
        <v>110</v>
      </c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15">
        <f>'Objekt7 - SO D.1.1.c.06.V...'!J32</f>
        <v>0</v>
      </c>
      <c r="AH102" s="216"/>
      <c r="AI102" s="216"/>
      <c r="AJ102" s="216"/>
      <c r="AK102" s="216"/>
      <c r="AL102" s="216"/>
      <c r="AM102" s="216"/>
      <c r="AN102" s="215">
        <f t="shared" si="0"/>
        <v>0</v>
      </c>
      <c r="AO102" s="216"/>
      <c r="AP102" s="216"/>
      <c r="AQ102" s="88" t="s">
        <v>92</v>
      </c>
      <c r="AR102" s="50"/>
      <c r="AS102" s="89">
        <v>0</v>
      </c>
      <c r="AT102" s="90">
        <f t="shared" si="1"/>
        <v>0</v>
      </c>
      <c r="AU102" s="91">
        <f>'Objekt7 - SO D.1.1.c.06.V...'!P122</f>
        <v>0</v>
      </c>
      <c r="AV102" s="90">
        <f>'Objekt7 - SO D.1.1.c.06.V...'!J35</f>
        <v>0</v>
      </c>
      <c r="AW102" s="90">
        <f>'Objekt7 - SO D.1.1.c.06.V...'!J36</f>
        <v>0</v>
      </c>
      <c r="AX102" s="90">
        <f>'Objekt7 - SO D.1.1.c.06.V...'!J37</f>
        <v>0</v>
      </c>
      <c r="AY102" s="90">
        <f>'Objekt7 - SO D.1.1.c.06.V...'!J38</f>
        <v>0</v>
      </c>
      <c r="AZ102" s="90">
        <f>'Objekt7 - SO D.1.1.c.06.V...'!F35</f>
        <v>0</v>
      </c>
      <c r="BA102" s="90">
        <f>'Objekt7 - SO D.1.1.c.06.V...'!F36</f>
        <v>0</v>
      </c>
      <c r="BB102" s="90">
        <f>'Objekt7 - SO D.1.1.c.06.V...'!F37</f>
        <v>0</v>
      </c>
      <c r="BC102" s="90">
        <f>'Objekt7 - SO D.1.1.c.06.V...'!F38</f>
        <v>0</v>
      </c>
      <c r="BD102" s="92">
        <f>'Objekt7 - SO D.1.1.c.06.V...'!F39</f>
        <v>0</v>
      </c>
      <c r="BT102" s="25" t="s">
        <v>88</v>
      </c>
      <c r="BV102" s="25" t="s">
        <v>81</v>
      </c>
      <c r="BW102" s="25" t="s">
        <v>111</v>
      </c>
      <c r="BX102" s="25" t="s">
        <v>87</v>
      </c>
      <c r="CL102" s="25" t="s">
        <v>1</v>
      </c>
    </row>
    <row r="103" spans="1:90" s="4" customFormat="1" ht="16.5" customHeight="1">
      <c r="A103" s="87" t="s">
        <v>89</v>
      </c>
      <c r="B103" s="50"/>
      <c r="C103" s="10"/>
      <c r="D103" s="10"/>
      <c r="E103" s="209" t="s">
        <v>112</v>
      </c>
      <c r="F103" s="209"/>
      <c r="G103" s="209"/>
      <c r="H103" s="209"/>
      <c r="I103" s="209"/>
      <c r="J103" s="10"/>
      <c r="K103" s="209" t="s">
        <v>113</v>
      </c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15">
        <f>'Objekt8 - SO D.1.1.c.07.V...'!J32</f>
        <v>0</v>
      </c>
      <c r="AH103" s="216"/>
      <c r="AI103" s="216"/>
      <c r="AJ103" s="216"/>
      <c r="AK103" s="216"/>
      <c r="AL103" s="216"/>
      <c r="AM103" s="216"/>
      <c r="AN103" s="215">
        <f t="shared" si="0"/>
        <v>0</v>
      </c>
      <c r="AO103" s="216"/>
      <c r="AP103" s="216"/>
      <c r="AQ103" s="88" t="s">
        <v>92</v>
      </c>
      <c r="AR103" s="50"/>
      <c r="AS103" s="89">
        <v>0</v>
      </c>
      <c r="AT103" s="90">
        <f t="shared" si="1"/>
        <v>0</v>
      </c>
      <c r="AU103" s="91">
        <f>'Objekt8 - SO D.1.1.c.07.V...'!P122</f>
        <v>0</v>
      </c>
      <c r="AV103" s="90">
        <f>'Objekt8 - SO D.1.1.c.07.V...'!J35</f>
        <v>0</v>
      </c>
      <c r="AW103" s="90">
        <f>'Objekt8 - SO D.1.1.c.07.V...'!J36</f>
        <v>0</v>
      </c>
      <c r="AX103" s="90">
        <f>'Objekt8 - SO D.1.1.c.07.V...'!J37</f>
        <v>0</v>
      </c>
      <c r="AY103" s="90">
        <f>'Objekt8 - SO D.1.1.c.07.V...'!J38</f>
        <v>0</v>
      </c>
      <c r="AZ103" s="90">
        <f>'Objekt8 - SO D.1.1.c.07.V...'!F35</f>
        <v>0</v>
      </c>
      <c r="BA103" s="90">
        <f>'Objekt8 - SO D.1.1.c.07.V...'!F36</f>
        <v>0</v>
      </c>
      <c r="BB103" s="90">
        <f>'Objekt8 - SO D.1.1.c.07.V...'!F37</f>
        <v>0</v>
      </c>
      <c r="BC103" s="90">
        <f>'Objekt8 - SO D.1.1.c.07.V...'!F38</f>
        <v>0</v>
      </c>
      <c r="BD103" s="92">
        <f>'Objekt8 - SO D.1.1.c.07.V...'!F39</f>
        <v>0</v>
      </c>
      <c r="BT103" s="25" t="s">
        <v>88</v>
      </c>
      <c r="BV103" s="25" t="s">
        <v>81</v>
      </c>
      <c r="BW103" s="25" t="s">
        <v>114</v>
      </c>
      <c r="BX103" s="25" t="s">
        <v>87</v>
      </c>
      <c r="CL103" s="25" t="s">
        <v>1</v>
      </c>
    </row>
    <row r="104" spans="1:90" s="4" customFormat="1" ht="16.5" customHeight="1">
      <c r="A104" s="87" t="s">
        <v>89</v>
      </c>
      <c r="B104" s="50"/>
      <c r="C104" s="10"/>
      <c r="D104" s="10"/>
      <c r="E104" s="209" t="s">
        <v>115</v>
      </c>
      <c r="F104" s="209"/>
      <c r="G104" s="209"/>
      <c r="H104" s="209"/>
      <c r="I104" s="209"/>
      <c r="J104" s="10"/>
      <c r="K104" s="209" t="s">
        <v>116</v>
      </c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15">
        <f>'Objekt9 - SO D.1.4.1.ZTI'!J32</f>
        <v>0</v>
      </c>
      <c r="AH104" s="216"/>
      <c r="AI104" s="216"/>
      <c r="AJ104" s="216"/>
      <c r="AK104" s="216"/>
      <c r="AL104" s="216"/>
      <c r="AM104" s="216"/>
      <c r="AN104" s="215">
        <f t="shared" si="0"/>
        <v>0</v>
      </c>
      <c r="AO104" s="216"/>
      <c r="AP104" s="216"/>
      <c r="AQ104" s="88" t="s">
        <v>92</v>
      </c>
      <c r="AR104" s="50"/>
      <c r="AS104" s="89">
        <v>0</v>
      </c>
      <c r="AT104" s="90">
        <f t="shared" si="1"/>
        <v>0</v>
      </c>
      <c r="AU104" s="91">
        <f>'Objekt9 - SO D.1.4.1.ZTI'!P129</f>
        <v>0</v>
      </c>
      <c r="AV104" s="90">
        <f>'Objekt9 - SO D.1.4.1.ZTI'!J35</f>
        <v>0</v>
      </c>
      <c r="AW104" s="90">
        <f>'Objekt9 - SO D.1.4.1.ZTI'!J36</f>
        <v>0</v>
      </c>
      <c r="AX104" s="90">
        <f>'Objekt9 - SO D.1.4.1.ZTI'!J37</f>
        <v>0</v>
      </c>
      <c r="AY104" s="90">
        <f>'Objekt9 - SO D.1.4.1.ZTI'!J38</f>
        <v>0</v>
      </c>
      <c r="AZ104" s="90">
        <f>'Objekt9 - SO D.1.4.1.ZTI'!F35</f>
        <v>0</v>
      </c>
      <c r="BA104" s="90">
        <f>'Objekt9 - SO D.1.4.1.ZTI'!F36</f>
        <v>0</v>
      </c>
      <c r="BB104" s="90">
        <f>'Objekt9 - SO D.1.4.1.ZTI'!F37</f>
        <v>0</v>
      </c>
      <c r="BC104" s="90">
        <f>'Objekt9 - SO D.1.4.1.ZTI'!F38</f>
        <v>0</v>
      </c>
      <c r="BD104" s="92">
        <f>'Objekt9 - SO D.1.4.1.ZTI'!F39</f>
        <v>0</v>
      </c>
      <c r="BT104" s="25" t="s">
        <v>88</v>
      </c>
      <c r="BV104" s="25" t="s">
        <v>81</v>
      </c>
      <c r="BW104" s="25" t="s">
        <v>117</v>
      </c>
      <c r="BX104" s="25" t="s">
        <v>87</v>
      </c>
      <c r="CL104" s="25" t="s">
        <v>1</v>
      </c>
    </row>
    <row r="105" spans="1:90" s="4" customFormat="1" ht="16.5" customHeight="1">
      <c r="A105" s="87" t="s">
        <v>89</v>
      </c>
      <c r="B105" s="50"/>
      <c r="C105" s="10"/>
      <c r="D105" s="10"/>
      <c r="E105" s="209" t="s">
        <v>118</v>
      </c>
      <c r="F105" s="209"/>
      <c r="G105" s="209"/>
      <c r="H105" s="209"/>
      <c r="I105" s="209"/>
      <c r="J105" s="10"/>
      <c r="K105" s="209" t="s">
        <v>119</v>
      </c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15">
        <f>'Objekt10 - SO D.1.4.2.Plyn'!J32</f>
        <v>0</v>
      </c>
      <c r="AH105" s="216"/>
      <c r="AI105" s="216"/>
      <c r="AJ105" s="216"/>
      <c r="AK105" s="216"/>
      <c r="AL105" s="216"/>
      <c r="AM105" s="216"/>
      <c r="AN105" s="215">
        <f t="shared" si="0"/>
        <v>0</v>
      </c>
      <c r="AO105" s="216"/>
      <c r="AP105" s="216"/>
      <c r="AQ105" s="88" t="s">
        <v>92</v>
      </c>
      <c r="AR105" s="50"/>
      <c r="AS105" s="89">
        <v>0</v>
      </c>
      <c r="AT105" s="90">
        <f t="shared" si="1"/>
        <v>0</v>
      </c>
      <c r="AU105" s="91">
        <f>'Objekt10 - SO D.1.4.2.Plyn'!P132</f>
        <v>0</v>
      </c>
      <c r="AV105" s="90">
        <f>'Objekt10 - SO D.1.4.2.Plyn'!J35</f>
        <v>0</v>
      </c>
      <c r="AW105" s="90">
        <f>'Objekt10 - SO D.1.4.2.Plyn'!J36</f>
        <v>0</v>
      </c>
      <c r="AX105" s="90">
        <f>'Objekt10 - SO D.1.4.2.Plyn'!J37</f>
        <v>0</v>
      </c>
      <c r="AY105" s="90">
        <f>'Objekt10 - SO D.1.4.2.Plyn'!J38</f>
        <v>0</v>
      </c>
      <c r="AZ105" s="90">
        <f>'Objekt10 - SO D.1.4.2.Plyn'!F35</f>
        <v>0</v>
      </c>
      <c r="BA105" s="90">
        <f>'Objekt10 - SO D.1.4.2.Plyn'!F36</f>
        <v>0</v>
      </c>
      <c r="BB105" s="90">
        <f>'Objekt10 - SO D.1.4.2.Plyn'!F37</f>
        <v>0</v>
      </c>
      <c r="BC105" s="90">
        <f>'Objekt10 - SO D.1.4.2.Plyn'!F38</f>
        <v>0</v>
      </c>
      <c r="BD105" s="92">
        <f>'Objekt10 - SO D.1.4.2.Plyn'!F39</f>
        <v>0</v>
      </c>
      <c r="BT105" s="25" t="s">
        <v>88</v>
      </c>
      <c r="BV105" s="25" t="s">
        <v>81</v>
      </c>
      <c r="BW105" s="25" t="s">
        <v>120</v>
      </c>
      <c r="BX105" s="25" t="s">
        <v>87</v>
      </c>
      <c r="CL105" s="25" t="s">
        <v>1</v>
      </c>
    </row>
    <row r="106" spans="1:90" s="4" customFormat="1" ht="16.5" customHeight="1">
      <c r="A106" s="87" t="s">
        <v>89</v>
      </c>
      <c r="B106" s="50"/>
      <c r="C106" s="10"/>
      <c r="D106" s="10"/>
      <c r="E106" s="209" t="s">
        <v>121</v>
      </c>
      <c r="F106" s="209"/>
      <c r="G106" s="209"/>
      <c r="H106" s="209"/>
      <c r="I106" s="209"/>
      <c r="J106" s="10"/>
      <c r="K106" s="209" t="s">
        <v>122</v>
      </c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15">
        <f>'Objekt11 - SO D.1.4.3.Chl...'!J32</f>
        <v>0</v>
      </c>
      <c r="AH106" s="216"/>
      <c r="AI106" s="216"/>
      <c r="AJ106" s="216"/>
      <c r="AK106" s="216"/>
      <c r="AL106" s="216"/>
      <c r="AM106" s="216"/>
      <c r="AN106" s="215">
        <f t="shared" si="0"/>
        <v>0</v>
      </c>
      <c r="AO106" s="216"/>
      <c r="AP106" s="216"/>
      <c r="AQ106" s="88" t="s">
        <v>92</v>
      </c>
      <c r="AR106" s="50"/>
      <c r="AS106" s="89">
        <v>0</v>
      </c>
      <c r="AT106" s="90">
        <f t="shared" si="1"/>
        <v>0</v>
      </c>
      <c r="AU106" s="91">
        <f>'Objekt11 - SO D.1.4.3.Chl...'!P123</f>
        <v>0</v>
      </c>
      <c r="AV106" s="90">
        <f>'Objekt11 - SO D.1.4.3.Chl...'!J35</f>
        <v>0</v>
      </c>
      <c r="AW106" s="90">
        <f>'Objekt11 - SO D.1.4.3.Chl...'!J36</f>
        <v>0</v>
      </c>
      <c r="AX106" s="90">
        <f>'Objekt11 - SO D.1.4.3.Chl...'!J37</f>
        <v>0</v>
      </c>
      <c r="AY106" s="90">
        <f>'Objekt11 - SO D.1.4.3.Chl...'!J38</f>
        <v>0</v>
      </c>
      <c r="AZ106" s="90">
        <f>'Objekt11 - SO D.1.4.3.Chl...'!F35</f>
        <v>0</v>
      </c>
      <c r="BA106" s="90">
        <f>'Objekt11 - SO D.1.4.3.Chl...'!F36</f>
        <v>0</v>
      </c>
      <c r="BB106" s="90">
        <f>'Objekt11 - SO D.1.4.3.Chl...'!F37</f>
        <v>0</v>
      </c>
      <c r="BC106" s="90">
        <f>'Objekt11 - SO D.1.4.3.Chl...'!F38</f>
        <v>0</v>
      </c>
      <c r="BD106" s="92">
        <f>'Objekt11 - SO D.1.4.3.Chl...'!F39</f>
        <v>0</v>
      </c>
      <c r="BT106" s="25" t="s">
        <v>88</v>
      </c>
      <c r="BV106" s="25" t="s">
        <v>81</v>
      </c>
      <c r="BW106" s="25" t="s">
        <v>123</v>
      </c>
      <c r="BX106" s="25" t="s">
        <v>87</v>
      </c>
      <c r="CL106" s="25" t="s">
        <v>1</v>
      </c>
    </row>
    <row r="107" spans="1:90" s="4" customFormat="1" ht="16.5" customHeight="1">
      <c r="A107" s="87" t="s">
        <v>89</v>
      </c>
      <c r="B107" s="50"/>
      <c r="C107" s="10"/>
      <c r="D107" s="10"/>
      <c r="E107" s="209" t="s">
        <v>124</v>
      </c>
      <c r="F107" s="209"/>
      <c r="G107" s="209"/>
      <c r="H107" s="209"/>
      <c r="I107" s="209"/>
      <c r="J107" s="10"/>
      <c r="K107" s="209" t="s">
        <v>125</v>
      </c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15">
        <f>'Objekt12 - SO D.1.4.3.VZT'!J32</f>
        <v>0</v>
      </c>
      <c r="AH107" s="216"/>
      <c r="AI107" s="216"/>
      <c r="AJ107" s="216"/>
      <c r="AK107" s="216"/>
      <c r="AL107" s="216"/>
      <c r="AM107" s="216"/>
      <c r="AN107" s="215">
        <f t="shared" si="0"/>
        <v>0</v>
      </c>
      <c r="AO107" s="216"/>
      <c r="AP107" s="216"/>
      <c r="AQ107" s="88" t="s">
        <v>92</v>
      </c>
      <c r="AR107" s="50"/>
      <c r="AS107" s="89">
        <v>0</v>
      </c>
      <c r="AT107" s="90">
        <f t="shared" si="1"/>
        <v>0</v>
      </c>
      <c r="AU107" s="91">
        <f>'Objekt12 - SO D.1.4.3.VZT'!P127</f>
        <v>0</v>
      </c>
      <c r="AV107" s="90">
        <f>'Objekt12 - SO D.1.4.3.VZT'!J35</f>
        <v>0</v>
      </c>
      <c r="AW107" s="90">
        <f>'Objekt12 - SO D.1.4.3.VZT'!J36</f>
        <v>0</v>
      </c>
      <c r="AX107" s="90">
        <f>'Objekt12 - SO D.1.4.3.VZT'!J37</f>
        <v>0</v>
      </c>
      <c r="AY107" s="90">
        <f>'Objekt12 - SO D.1.4.3.VZT'!J38</f>
        <v>0</v>
      </c>
      <c r="AZ107" s="90">
        <f>'Objekt12 - SO D.1.4.3.VZT'!F35</f>
        <v>0</v>
      </c>
      <c r="BA107" s="90">
        <f>'Objekt12 - SO D.1.4.3.VZT'!F36</f>
        <v>0</v>
      </c>
      <c r="BB107" s="90">
        <f>'Objekt12 - SO D.1.4.3.VZT'!F37</f>
        <v>0</v>
      </c>
      <c r="BC107" s="90">
        <f>'Objekt12 - SO D.1.4.3.VZT'!F38</f>
        <v>0</v>
      </c>
      <c r="BD107" s="92">
        <f>'Objekt12 - SO D.1.4.3.VZT'!F39</f>
        <v>0</v>
      </c>
      <c r="BT107" s="25" t="s">
        <v>88</v>
      </c>
      <c r="BV107" s="25" t="s">
        <v>81</v>
      </c>
      <c r="BW107" s="25" t="s">
        <v>126</v>
      </c>
      <c r="BX107" s="25" t="s">
        <v>87</v>
      </c>
      <c r="CL107" s="25" t="s">
        <v>1</v>
      </c>
    </row>
    <row r="108" spans="1:90" s="4" customFormat="1" ht="16.5" customHeight="1">
      <c r="A108" s="87" t="s">
        <v>89</v>
      </c>
      <c r="B108" s="50"/>
      <c r="C108" s="10"/>
      <c r="D108" s="10"/>
      <c r="E108" s="209" t="s">
        <v>127</v>
      </c>
      <c r="F108" s="209"/>
      <c r="G108" s="209"/>
      <c r="H108" s="209"/>
      <c r="I108" s="209"/>
      <c r="J108" s="10"/>
      <c r="K108" s="209" t="s">
        <v>128</v>
      </c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15">
        <f>'Objekt13 - SO D.1.4.3.Stl...'!J32</f>
        <v>0</v>
      </c>
      <c r="AH108" s="216"/>
      <c r="AI108" s="216"/>
      <c r="AJ108" s="216"/>
      <c r="AK108" s="216"/>
      <c r="AL108" s="216"/>
      <c r="AM108" s="216"/>
      <c r="AN108" s="215">
        <f t="shared" si="0"/>
        <v>0</v>
      </c>
      <c r="AO108" s="216"/>
      <c r="AP108" s="216"/>
      <c r="AQ108" s="88" t="s">
        <v>92</v>
      </c>
      <c r="AR108" s="50"/>
      <c r="AS108" s="89">
        <v>0</v>
      </c>
      <c r="AT108" s="90">
        <f t="shared" si="1"/>
        <v>0</v>
      </c>
      <c r="AU108" s="91">
        <f>'Objekt13 - SO D.1.4.3.Stl...'!P124</f>
        <v>0</v>
      </c>
      <c r="AV108" s="90">
        <f>'Objekt13 - SO D.1.4.3.Stl...'!J35</f>
        <v>0</v>
      </c>
      <c r="AW108" s="90">
        <f>'Objekt13 - SO D.1.4.3.Stl...'!J36</f>
        <v>0</v>
      </c>
      <c r="AX108" s="90">
        <f>'Objekt13 - SO D.1.4.3.Stl...'!J37</f>
        <v>0</v>
      </c>
      <c r="AY108" s="90">
        <f>'Objekt13 - SO D.1.4.3.Stl...'!J38</f>
        <v>0</v>
      </c>
      <c r="AZ108" s="90">
        <f>'Objekt13 - SO D.1.4.3.Stl...'!F35</f>
        <v>0</v>
      </c>
      <c r="BA108" s="90">
        <f>'Objekt13 - SO D.1.4.3.Stl...'!F36</f>
        <v>0</v>
      </c>
      <c r="BB108" s="90">
        <f>'Objekt13 - SO D.1.4.3.Stl...'!F37</f>
        <v>0</v>
      </c>
      <c r="BC108" s="90">
        <f>'Objekt13 - SO D.1.4.3.Stl...'!F38</f>
        <v>0</v>
      </c>
      <c r="BD108" s="92">
        <f>'Objekt13 - SO D.1.4.3.Stl...'!F39</f>
        <v>0</v>
      </c>
      <c r="BT108" s="25" t="s">
        <v>88</v>
      </c>
      <c r="BV108" s="25" t="s">
        <v>81</v>
      </c>
      <c r="BW108" s="25" t="s">
        <v>129</v>
      </c>
      <c r="BX108" s="25" t="s">
        <v>87</v>
      </c>
      <c r="CL108" s="25" t="s">
        <v>1</v>
      </c>
    </row>
    <row r="109" spans="1:90" s="4" customFormat="1" ht="16.5" customHeight="1">
      <c r="A109" s="87" t="s">
        <v>89</v>
      </c>
      <c r="B109" s="50"/>
      <c r="C109" s="10"/>
      <c r="D109" s="10"/>
      <c r="E109" s="209" t="s">
        <v>130</v>
      </c>
      <c r="F109" s="209"/>
      <c r="G109" s="209"/>
      <c r="H109" s="209"/>
      <c r="I109" s="209"/>
      <c r="J109" s="10"/>
      <c r="K109" s="209" t="s">
        <v>131</v>
      </c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15">
        <f>'Objekt15 - SO D.1.4.4.Vyt...'!J32</f>
        <v>0</v>
      </c>
      <c r="AH109" s="216"/>
      <c r="AI109" s="216"/>
      <c r="AJ109" s="216"/>
      <c r="AK109" s="216"/>
      <c r="AL109" s="216"/>
      <c r="AM109" s="216"/>
      <c r="AN109" s="215">
        <f t="shared" si="0"/>
        <v>0</v>
      </c>
      <c r="AO109" s="216"/>
      <c r="AP109" s="216"/>
      <c r="AQ109" s="88" t="s">
        <v>92</v>
      </c>
      <c r="AR109" s="50"/>
      <c r="AS109" s="89">
        <v>0</v>
      </c>
      <c r="AT109" s="90">
        <f t="shared" si="1"/>
        <v>0</v>
      </c>
      <c r="AU109" s="91">
        <f>'Objekt15 - SO D.1.4.4.Vyt...'!P125</f>
        <v>0</v>
      </c>
      <c r="AV109" s="90">
        <f>'Objekt15 - SO D.1.4.4.Vyt...'!J35</f>
        <v>0</v>
      </c>
      <c r="AW109" s="90">
        <f>'Objekt15 - SO D.1.4.4.Vyt...'!J36</f>
        <v>0</v>
      </c>
      <c r="AX109" s="90">
        <f>'Objekt15 - SO D.1.4.4.Vyt...'!J37</f>
        <v>0</v>
      </c>
      <c r="AY109" s="90">
        <f>'Objekt15 - SO D.1.4.4.Vyt...'!J38</f>
        <v>0</v>
      </c>
      <c r="AZ109" s="90">
        <f>'Objekt15 - SO D.1.4.4.Vyt...'!F35</f>
        <v>0</v>
      </c>
      <c r="BA109" s="90">
        <f>'Objekt15 - SO D.1.4.4.Vyt...'!F36</f>
        <v>0</v>
      </c>
      <c r="BB109" s="90">
        <f>'Objekt15 - SO D.1.4.4.Vyt...'!F37</f>
        <v>0</v>
      </c>
      <c r="BC109" s="90">
        <f>'Objekt15 - SO D.1.4.4.Vyt...'!F38</f>
        <v>0</v>
      </c>
      <c r="BD109" s="92">
        <f>'Objekt15 - SO D.1.4.4.Vyt...'!F39</f>
        <v>0</v>
      </c>
      <c r="BT109" s="25" t="s">
        <v>88</v>
      </c>
      <c r="BV109" s="25" t="s">
        <v>81</v>
      </c>
      <c r="BW109" s="25" t="s">
        <v>132</v>
      </c>
      <c r="BX109" s="25" t="s">
        <v>87</v>
      </c>
      <c r="CL109" s="25" t="s">
        <v>1</v>
      </c>
    </row>
    <row r="110" spans="1:90" s="4" customFormat="1" ht="16.5" customHeight="1">
      <c r="A110" s="87" t="s">
        <v>89</v>
      </c>
      <c r="B110" s="50"/>
      <c r="C110" s="10"/>
      <c r="D110" s="10"/>
      <c r="E110" s="209" t="s">
        <v>133</v>
      </c>
      <c r="F110" s="209"/>
      <c r="G110" s="209"/>
      <c r="H110" s="209"/>
      <c r="I110" s="209"/>
      <c r="J110" s="10"/>
      <c r="K110" s="209" t="s">
        <v>134</v>
      </c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15">
        <f>'Objekt16 - SO D.1.4.5.Chl...'!J32</f>
        <v>0</v>
      </c>
      <c r="AH110" s="216"/>
      <c r="AI110" s="216"/>
      <c r="AJ110" s="216"/>
      <c r="AK110" s="216"/>
      <c r="AL110" s="216"/>
      <c r="AM110" s="216"/>
      <c r="AN110" s="215">
        <f t="shared" si="0"/>
        <v>0</v>
      </c>
      <c r="AO110" s="216"/>
      <c r="AP110" s="216"/>
      <c r="AQ110" s="88" t="s">
        <v>92</v>
      </c>
      <c r="AR110" s="50"/>
      <c r="AS110" s="89">
        <v>0</v>
      </c>
      <c r="AT110" s="90">
        <f t="shared" si="1"/>
        <v>0</v>
      </c>
      <c r="AU110" s="91">
        <f>'Objekt16 - SO D.1.4.5.Chl...'!P123</f>
        <v>0</v>
      </c>
      <c r="AV110" s="90">
        <f>'Objekt16 - SO D.1.4.5.Chl...'!J35</f>
        <v>0</v>
      </c>
      <c r="AW110" s="90">
        <f>'Objekt16 - SO D.1.4.5.Chl...'!J36</f>
        <v>0</v>
      </c>
      <c r="AX110" s="90">
        <f>'Objekt16 - SO D.1.4.5.Chl...'!J37</f>
        <v>0</v>
      </c>
      <c r="AY110" s="90">
        <f>'Objekt16 - SO D.1.4.5.Chl...'!J38</f>
        <v>0</v>
      </c>
      <c r="AZ110" s="90">
        <f>'Objekt16 - SO D.1.4.5.Chl...'!F35</f>
        <v>0</v>
      </c>
      <c r="BA110" s="90">
        <f>'Objekt16 - SO D.1.4.5.Chl...'!F36</f>
        <v>0</v>
      </c>
      <c r="BB110" s="90">
        <f>'Objekt16 - SO D.1.4.5.Chl...'!F37</f>
        <v>0</v>
      </c>
      <c r="BC110" s="90">
        <f>'Objekt16 - SO D.1.4.5.Chl...'!F38</f>
        <v>0</v>
      </c>
      <c r="BD110" s="92">
        <f>'Objekt16 - SO D.1.4.5.Chl...'!F39</f>
        <v>0</v>
      </c>
      <c r="BT110" s="25" t="s">
        <v>88</v>
      </c>
      <c r="BV110" s="25" t="s">
        <v>81</v>
      </c>
      <c r="BW110" s="25" t="s">
        <v>135</v>
      </c>
      <c r="BX110" s="25" t="s">
        <v>87</v>
      </c>
      <c r="CL110" s="25" t="s">
        <v>1</v>
      </c>
    </row>
    <row r="111" spans="1:90" s="4" customFormat="1" ht="16.5" customHeight="1">
      <c r="A111" s="87" t="s">
        <v>89</v>
      </c>
      <c r="B111" s="50"/>
      <c r="C111" s="10"/>
      <c r="D111" s="10"/>
      <c r="E111" s="209" t="s">
        <v>136</v>
      </c>
      <c r="F111" s="209"/>
      <c r="G111" s="209"/>
      <c r="H111" s="209"/>
      <c r="I111" s="209"/>
      <c r="J111" s="10"/>
      <c r="K111" s="209" t="s">
        <v>137</v>
      </c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15">
        <f>'Objekt17 - SO D.1.4.6.MaR'!J32</f>
        <v>0</v>
      </c>
      <c r="AH111" s="216"/>
      <c r="AI111" s="216"/>
      <c r="AJ111" s="216"/>
      <c r="AK111" s="216"/>
      <c r="AL111" s="216"/>
      <c r="AM111" s="216"/>
      <c r="AN111" s="215">
        <f t="shared" si="0"/>
        <v>0</v>
      </c>
      <c r="AO111" s="216"/>
      <c r="AP111" s="216"/>
      <c r="AQ111" s="88" t="s">
        <v>92</v>
      </c>
      <c r="AR111" s="50"/>
      <c r="AS111" s="89">
        <v>0</v>
      </c>
      <c r="AT111" s="90">
        <f t="shared" si="1"/>
        <v>0</v>
      </c>
      <c r="AU111" s="91">
        <f>'Objekt17 - SO D.1.4.6.MaR'!P127</f>
        <v>0</v>
      </c>
      <c r="AV111" s="90">
        <f>'Objekt17 - SO D.1.4.6.MaR'!J35</f>
        <v>0</v>
      </c>
      <c r="AW111" s="90">
        <f>'Objekt17 - SO D.1.4.6.MaR'!J36</f>
        <v>0</v>
      </c>
      <c r="AX111" s="90">
        <f>'Objekt17 - SO D.1.4.6.MaR'!J37</f>
        <v>0</v>
      </c>
      <c r="AY111" s="90">
        <f>'Objekt17 - SO D.1.4.6.MaR'!J38</f>
        <v>0</v>
      </c>
      <c r="AZ111" s="90">
        <f>'Objekt17 - SO D.1.4.6.MaR'!F35</f>
        <v>0</v>
      </c>
      <c r="BA111" s="90">
        <f>'Objekt17 - SO D.1.4.6.MaR'!F36</f>
        <v>0</v>
      </c>
      <c r="BB111" s="90">
        <f>'Objekt17 - SO D.1.4.6.MaR'!F37</f>
        <v>0</v>
      </c>
      <c r="BC111" s="90">
        <f>'Objekt17 - SO D.1.4.6.MaR'!F38</f>
        <v>0</v>
      </c>
      <c r="BD111" s="92">
        <f>'Objekt17 - SO D.1.4.6.MaR'!F39</f>
        <v>0</v>
      </c>
      <c r="BT111" s="25" t="s">
        <v>88</v>
      </c>
      <c r="BV111" s="25" t="s">
        <v>81</v>
      </c>
      <c r="BW111" s="25" t="s">
        <v>138</v>
      </c>
      <c r="BX111" s="25" t="s">
        <v>87</v>
      </c>
      <c r="CL111" s="25" t="s">
        <v>1</v>
      </c>
    </row>
    <row r="112" spans="1:90" s="4" customFormat="1" ht="16.5" customHeight="1">
      <c r="A112" s="87" t="s">
        <v>89</v>
      </c>
      <c r="B112" s="50"/>
      <c r="C112" s="10"/>
      <c r="D112" s="10"/>
      <c r="E112" s="209" t="s">
        <v>139</v>
      </c>
      <c r="F112" s="209"/>
      <c r="G112" s="209"/>
      <c r="H112" s="209"/>
      <c r="I112" s="209"/>
      <c r="J112" s="10"/>
      <c r="K112" s="209" t="s">
        <v>140</v>
      </c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15">
        <f>'Objekt18 - SO D.1.4.7.Sil...'!J32</f>
        <v>0</v>
      </c>
      <c r="AH112" s="216"/>
      <c r="AI112" s="216"/>
      <c r="AJ112" s="216"/>
      <c r="AK112" s="216"/>
      <c r="AL112" s="216"/>
      <c r="AM112" s="216"/>
      <c r="AN112" s="215">
        <f t="shared" si="0"/>
        <v>0</v>
      </c>
      <c r="AO112" s="216"/>
      <c r="AP112" s="216"/>
      <c r="AQ112" s="88" t="s">
        <v>92</v>
      </c>
      <c r="AR112" s="50"/>
      <c r="AS112" s="89">
        <v>0</v>
      </c>
      <c r="AT112" s="90">
        <f t="shared" si="1"/>
        <v>0</v>
      </c>
      <c r="AU112" s="91">
        <f>'Objekt18 - SO D.1.4.7.Sil...'!P128</f>
        <v>0</v>
      </c>
      <c r="AV112" s="90">
        <f>'Objekt18 - SO D.1.4.7.Sil...'!J35</f>
        <v>0</v>
      </c>
      <c r="AW112" s="90">
        <f>'Objekt18 - SO D.1.4.7.Sil...'!J36</f>
        <v>0</v>
      </c>
      <c r="AX112" s="90">
        <f>'Objekt18 - SO D.1.4.7.Sil...'!J37</f>
        <v>0</v>
      </c>
      <c r="AY112" s="90">
        <f>'Objekt18 - SO D.1.4.7.Sil...'!J38</f>
        <v>0</v>
      </c>
      <c r="AZ112" s="90">
        <f>'Objekt18 - SO D.1.4.7.Sil...'!F35</f>
        <v>0</v>
      </c>
      <c r="BA112" s="90">
        <f>'Objekt18 - SO D.1.4.7.Sil...'!F36</f>
        <v>0</v>
      </c>
      <c r="BB112" s="90">
        <f>'Objekt18 - SO D.1.4.7.Sil...'!F37</f>
        <v>0</v>
      </c>
      <c r="BC112" s="90">
        <f>'Objekt18 - SO D.1.4.7.Sil...'!F38</f>
        <v>0</v>
      </c>
      <c r="BD112" s="92">
        <f>'Objekt18 - SO D.1.4.7.Sil...'!F39</f>
        <v>0</v>
      </c>
      <c r="BT112" s="25" t="s">
        <v>88</v>
      </c>
      <c r="BV112" s="25" t="s">
        <v>81</v>
      </c>
      <c r="BW112" s="25" t="s">
        <v>141</v>
      </c>
      <c r="BX112" s="25" t="s">
        <v>87</v>
      </c>
      <c r="CL112" s="25" t="s">
        <v>1</v>
      </c>
    </row>
    <row r="113" spans="1:90" s="4" customFormat="1" ht="16.5" customHeight="1">
      <c r="A113" s="87" t="s">
        <v>89</v>
      </c>
      <c r="B113" s="50"/>
      <c r="C113" s="10"/>
      <c r="D113" s="10"/>
      <c r="E113" s="209" t="s">
        <v>142</v>
      </c>
      <c r="F113" s="209"/>
      <c r="G113" s="209"/>
      <c r="H113" s="209"/>
      <c r="I113" s="209"/>
      <c r="J113" s="10"/>
      <c r="K113" s="209" t="s">
        <v>143</v>
      </c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15">
        <f>'Objekt19 - SO D.1.4.8.El....'!J32</f>
        <v>0</v>
      </c>
      <c r="AH113" s="216"/>
      <c r="AI113" s="216"/>
      <c r="AJ113" s="216"/>
      <c r="AK113" s="216"/>
      <c r="AL113" s="216"/>
      <c r="AM113" s="216"/>
      <c r="AN113" s="215">
        <f t="shared" si="0"/>
        <v>0</v>
      </c>
      <c r="AO113" s="216"/>
      <c r="AP113" s="216"/>
      <c r="AQ113" s="88" t="s">
        <v>92</v>
      </c>
      <c r="AR113" s="50"/>
      <c r="AS113" s="89">
        <v>0</v>
      </c>
      <c r="AT113" s="90">
        <f t="shared" si="1"/>
        <v>0</v>
      </c>
      <c r="AU113" s="91">
        <f>'Objekt19 - SO D.1.4.8.El....'!P126</f>
        <v>0</v>
      </c>
      <c r="AV113" s="90">
        <f>'Objekt19 - SO D.1.4.8.El....'!J35</f>
        <v>0</v>
      </c>
      <c r="AW113" s="90">
        <f>'Objekt19 - SO D.1.4.8.El....'!J36</f>
        <v>0</v>
      </c>
      <c r="AX113" s="90">
        <f>'Objekt19 - SO D.1.4.8.El....'!J37</f>
        <v>0</v>
      </c>
      <c r="AY113" s="90">
        <f>'Objekt19 - SO D.1.4.8.El....'!J38</f>
        <v>0</v>
      </c>
      <c r="AZ113" s="90">
        <f>'Objekt19 - SO D.1.4.8.El....'!F35</f>
        <v>0</v>
      </c>
      <c r="BA113" s="90">
        <f>'Objekt19 - SO D.1.4.8.El....'!F36</f>
        <v>0</v>
      </c>
      <c r="BB113" s="90">
        <f>'Objekt19 - SO D.1.4.8.El....'!F37</f>
        <v>0</v>
      </c>
      <c r="BC113" s="90">
        <f>'Objekt19 - SO D.1.4.8.El....'!F38</f>
        <v>0</v>
      </c>
      <c r="BD113" s="92">
        <f>'Objekt19 - SO D.1.4.8.El....'!F39</f>
        <v>0</v>
      </c>
      <c r="BT113" s="25" t="s">
        <v>88</v>
      </c>
      <c r="BV113" s="25" t="s">
        <v>81</v>
      </c>
      <c r="BW113" s="25" t="s">
        <v>144</v>
      </c>
      <c r="BX113" s="25" t="s">
        <v>87</v>
      </c>
      <c r="CL113" s="25" t="s">
        <v>1</v>
      </c>
    </row>
    <row r="114" spans="1:90" s="4" customFormat="1" ht="16.5" customHeight="1">
      <c r="A114" s="87" t="s">
        <v>89</v>
      </c>
      <c r="B114" s="50"/>
      <c r="C114" s="10"/>
      <c r="D114" s="10"/>
      <c r="E114" s="209" t="s">
        <v>145</v>
      </c>
      <c r="F114" s="209"/>
      <c r="G114" s="209"/>
      <c r="H114" s="209"/>
      <c r="I114" s="209"/>
      <c r="J114" s="10"/>
      <c r="K114" s="209" t="s">
        <v>146</v>
      </c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15">
        <f>'Objekt20 - SO D.1.4.8.EL....'!J32</f>
        <v>0</v>
      </c>
      <c r="AH114" s="216"/>
      <c r="AI114" s="216"/>
      <c r="AJ114" s="216"/>
      <c r="AK114" s="216"/>
      <c r="AL114" s="216"/>
      <c r="AM114" s="216"/>
      <c r="AN114" s="215">
        <f t="shared" si="0"/>
        <v>0</v>
      </c>
      <c r="AO114" s="216"/>
      <c r="AP114" s="216"/>
      <c r="AQ114" s="88" t="s">
        <v>92</v>
      </c>
      <c r="AR114" s="50"/>
      <c r="AS114" s="89">
        <v>0</v>
      </c>
      <c r="AT114" s="90">
        <f t="shared" si="1"/>
        <v>0</v>
      </c>
      <c r="AU114" s="91">
        <f>'Objekt20 - SO D.1.4.8.EL....'!P123</f>
        <v>0</v>
      </c>
      <c r="AV114" s="90">
        <f>'Objekt20 - SO D.1.4.8.EL....'!J35</f>
        <v>0</v>
      </c>
      <c r="AW114" s="90">
        <f>'Objekt20 - SO D.1.4.8.EL....'!J36</f>
        <v>0</v>
      </c>
      <c r="AX114" s="90">
        <f>'Objekt20 - SO D.1.4.8.EL....'!J37</f>
        <v>0</v>
      </c>
      <c r="AY114" s="90">
        <f>'Objekt20 - SO D.1.4.8.EL....'!J38</f>
        <v>0</v>
      </c>
      <c r="AZ114" s="90">
        <f>'Objekt20 - SO D.1.4.8.EL....'!F35</f>
        <v>0</v>
      </c>
      <c r="BA114" s="90">
        <f>'Objekt20 - SO D.1.4.8.EL....'!F36</f>
        <v>0</v>
      </c>
      <c r="BB114" s="90">
        <f>'Objekt20 - SO D.1.4.8.EL....'!F37</f>
        <v>0</v>
      </c>
      <c r="BC114" s="90">
        <f>'Objekt20 - SO D.1.4.8.EL....'!F38</f>
        <v>0</v>
      </c>
      <c r="BD114" s="92">
        <f>'Objekt20 - SO D.1.4.8.EL....'!F39</f>
        <v>0</v>
      </c>
      <c r="BT114" s="25" t="s">
        <v>88</v>
      </c>
      <c r="BV114" s="25" t="s">
        <v>81</v>
      </c>
      <c r="BW114" s="25" t="s">
        <v>147</v>
      </c>
      <c r="BX114" s="25" t="s">
        <v>87</v>
      </c>
      <c r="CL114" s="25" t="s">
        <v>1</v>
      </c>
    </row>
    <row r="115" spans="1:90" s="4" customFormat="1" ht="16.5" customHeight="1">
      <c r="A115" s="87" t="s">
        <v>89</v>
      </c>
      <c r="B115" s="50"/>
      <c r="C115" s="10"/>
      <c r="D115" s="10"/>
      <c r="E115" s="209" t="s">
        <v>148</v>
      </c>
      <c r="F115" s="209"/>
      <c r="G115" s="209"/>
      <c r="H115" s="209"/>
      <c r="I115" s="209"/>
      <c r="J115" s="10"/>
      <c r="K115" s="209" t="s">
        <v>149</v>
      </c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15">
        <f>'Objekt21 - SO D.1.4.8. EL...'!J32</f>
        <v>0</v>
      </c>
      <c r="AH115" s="216"/>
      <c r="AI115" s="216"/>
      <c r="AJ115" s="216"/>
      <c r="AK115" s="216"/>
      <c r="AL115" s="216"/>
      <c r="AM115" s="216"/>
      <c r="AN115" s="215">
        <f t="shared" si="0"/>
        <v>0</v>
      </c>
      <c r="AO115" s="216"/>
      <c r="AP115" s="216"/>
      <c r="AQ115" s="88" t="s">
        <v>92</v>
      </c>
      <c r="AR115" s="50"/>
      <c r="AS115" s="89">
        <v>0</v>
      </c>
      <c r="AT115" s="90">
        <f t="shared" si="1"/>
        <v>0</v>
      </c>
      <c r="AU115" s="91">
        <f>'Objekt21 - SO D.1.4.8. EL...'!P124</f>
        <v>0</v>
      </c>
      <c r="AV115" s="90">
        <f>'Objekt21 - SO D.1.4.8. EL...'!J35</f>
        <v>0</v>
      </c>
      <c r="AW115" s="90">
        <f>'Objekt21 - SO D.1.4.8. EL...'!J36</f>
        <v>0</v>
      </c>
      <c r="AX115" s="90">
        <f>'Objekt21 - SO D.1.4.8. EL...'!J37</f>
        <v>0</v>
      </c>
      <c r="AY115" s="90">
        <f>'Objekt21 - SO D.1.4.8. EL...'!J38</f>
        <v>0</v>
      </c>
      <c r="AZ115" s="90">
        <f>'Objekt21 - SO D.1.4.8. EL...'!F35</f>
        <v>0</v>
      </c>
      <c r="BA115" s="90">
        <f>'Objekt21 - SO D.1.4.8. EL...'!F36</f>
        <v>0</v>
      </c>
      <c r="BB115" s="90">
        <f>'Objekt21 - SO D.1.4.8. EL...'!F37</f>
        <v>0</v>
      </c>
      <c r="BC115" s="90">
        <f>'Objekt21 - SO D.1.4.8. EL...'!F38</f>
        <v>0</v>
      </c>
      <c r="BD115" s="92">
        <f>'Objekt21 - SO D.1.4.8. EL...'!F39</f>
        <v>0</v>
      </c>
      <c r="BT115" s="25" t="s">
        <v>88</v>
      </c>
      <c r="BV115" s="25" t="s">
        <v>81</v>
      </c>
      <c r="BW115" s="25" t="s">
        <v>150</v>
      </c>
      <c r="BX115" s="25" t="s">
        <v>87</v>
      </c>
      <c r="CL115" s="25" t="s">
        <v>1</v>
      </c>
    </row>
    <row r="116" spans="1:90" s="4" customFormat="1" ht="16.5" customHeight="1">
      <c r="A116" s="87" t="s">
        <v>89</v>
      </c>
      <c r="B116" s="50"/>
      <c r="C116" s="10"/>
      <c r="D116" s="10"/>
      <c r="E116" s="209" t="s">
        <v>151</v>
      </c>
      <c r="F116" s="209"/>
      <c r="G116" s="209"/>
      <c r="H116" s="209"/>
      <c r="I116" s="209"/>
      <c r="J116" s="10"/>
      <c r="K116" s="209" t="s">
        <v>152</v>
      </c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15">
        <f>'Objekt22 - VRN 02_KL'!J32</f>
        <v>0</v>
      </c>
      <c r="AH116" s="216"/>
      <c r="AI116" s="216"/>
      <c r="AJ116" s="216"/>
      <c r="AK116" s="216"/>
      <c r="AL116" s="216"/>
      <c r="AM116" s="216"/>
      <c r="AN116" s="215">
        <f t="shared" si="0"/>
        <v>0</v>
      </c>
      <c r="AO116" s="216"/>
      <c r="AP116" s="216"/>
      <c r="AQ116" s="88" t="s">
        <v>92</v>
      </c>
      <c r="AR116" s="50"/>
      <c r="AS116" s="93">
        <v>0</v>
      </c>
      <c r="AT116" s="94">
        <f t="shared" si="1"/>
        <v>0</v>
      </c>
      <c r="AU116" s="95">
        <f>'Objekt22 - VRN 02_KL'!P120</f>
        <v>0</v>
      </c>
      <c r="AV116" s="94">
        <f>'Objekt22 - VRN 02_KL'!J35</f>
        <v>0</v>
      </c>
      <c r="AW116" s="94">
        <f>'Objekt22 - VRN 02_KL'!J36</f>
        <v>0</v>
      </c>
      <c r="AX116" s="94">
        <f>'Objekt22 - VRN 02_KL'!J37</f>
        <v>0</v>
      </c>
      <c r="AY116" s="94">
        <f>'Objekt22 - VRN 02_KL'!J38</f>
        <v>0</v>
      </c>
      <c r="AZ116" s="94">
        <f>'Objekt22 - VRN 02_KL'!F35</f>
        <v>0</v>
      </c>
      <c r="BA116" s="94">
        <f>'Objekt22 - VRN 02_KL'!F36</f>
        <v>0</v>
      </c>
      <c r="BB116" s="94">
        <f>'Objekt22 - VRN 02_KL'!F37</f>
        <v>0</v>
      </c>
      <c r="BC116" s="94">
        <f>'Objekt22 - VRN 02_KL'!F38</f>
        <v>0</v>
      </c>
      <c r="BD116" s="96">
        <f>'Objekt22 - VRN 02_KL'!F39</f>
        <v>0</v>
      </c>
      <c r="BT116" s="25" t="s">
        <v>88</v>
      </c>
      <c r="BV116" s="25" t="s">
        <v>81</v>
      </c>
      <c r="BW116" s="25" t="s">
        <v>153</v>
      </c>
      <c r="BX116" s="25" t="s">
        <v>87</v>
      </c>
      <c r="CL116" s="25" t="s">
        <v>1</v>
      </c>
    </row>
    <row r="117" spans="1:90" s="2" customFormat="1" ht="30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2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</row>
    <row r="118" spans="1:90" s="2" customFormat="1" ht="6.95" customHeight="1">
      <c r="A118" s="31"/>
      <c r="B118" s="46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32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</row>
  </sheetData>
  <mergeCells count="126">
    <mergeCell ref="E116:I116"/>
    <mergeCell ref="K116:AF116"/>
    <mergeCell ref="K111:AF111"/>
    <mergeCell ref="E111:I111"/>
    <mergeCell ref="E112:I112"/>
    <mergeCell ref="K112:AF112"/>
    <mergeCell ref="K113:AF113"/>
    <mergeCell ref="E113:I113"/>
    <mergeCell ref="K114:AF114"/>
    <mergeCell ref="E114:I114"/>
    <mergeCell ref="E115:I115"/>
    <mergeCell ref="K115:AF115"/>
    <mergeCell ref="AN114:AP114"/>
    <mergeCell ref="AG114:AM114"/>
    <mergeCell ref="AG115:AM115"/>
    <mergeCell ref="AN115:AP115"/>
    <mergeCell ref="AN116:AP116"/>
    <mergeCell ref="AG116:AM116"/>
    <mergeCell ref="K102:AF102"/>
    <mergeCell ref="E102:I102"/>
    <mergeCell ref="E103:I103"/>
    <mergeCell ref="K103:AF103"/>
    <mergeCell ref="E104:I104"/>
    <mergeCell ref="K104:AF104"/>
    <mergeCell ref="K105:AF105"/>
    <mergeCell ref="E105:I105"/>
    <mergeCell ref="K106:AF106"/>
    <mergeCell ref="E106:I106"/>
    <mergeCell ref="E107:I107"/>
    <mergeCell ref="K107:AF107"/>
    <mergeCell ref="K108:AF108"/>
    <mergeCell ref="E108:I108"/>
    <mergeCell ref="K109:AF109"/>
    <mergeCell ref="E109:I109"/>
    <mergeCell ref="K110:AF110"/>
    <mergeCell ref="E110:I110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K35:AO35"/>
    <mergeCell ref="X35:AB35"/>
    <mergeCell ref="AR2:BE2"/>
    <mergeCell ref="AG101:AM101"/>
    <mergeCell ref="AN101:AP101"/>
    <mergeCell ref="AG102:AM102"/>
    <mergeCell ref="AN102:AP102"/>
    <mergeCell ref="AG103:AM103"/>
    <mergeCell ref="AN103:AP103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E101:I101"/>
    <mergeCell ref="K101:AF101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L85:AO85"/>
    <mergeCell ref="AM87:AN87"/>
    <mergeCell ref="AS89:AT91"/>
    <mergeCell ref="AM89:AP89"/>
    <mergeCell ref="AM90:AP90"/>
    <mergeCell ref="I92:AF92"/>
    <mergeCell ref="C92:G92"/>
    <mergeCell ref="J95:AF95"/>
    <mergeCell ref="D95:H95"/>
  </mergeCells>
  <hyperlinks>
    <hyperlink ref="A96" location="'Objekt1 - SO D.1.1.ASŘ-Bo...'!C2" display="/" xr:uid="{00000000-0004-0000-0000-000000000000}"/>
    <hyperlink ref="A97" location="'Objekt2 - SO D.1.1.ASŘ-No...'!C2" display="/" xr:uid="{00000000-0004-0000-0000-000001000000}"/>
    <hyperlink ref="A98" location="'Objekt3 - SO D.1.1.c.01.V...'!C2" display="/" xr:uid="{00000000-0004-0000-0000-000002000000}"/>
    <hyperlink ref="A99" location="'Objekt4 - SO D.1.1.c.02.V...'!C2" display="/" xr:uid="{00000000-0004-0000-0000-000003000000}"/>
    <hyperlink ref="A100" location="'Objekt5 - SO D.1.1.c.04.V...'!C2" display="/" xr:uid="{00000000-0004-0000-0000-000004000000}"/>
    <hyperlink ref="A101" location="'Objekt6 - SO D.1.1.c.05.V...'!C2" display="/" xr:uid="{00000000-0004-0000-0000-000005000000}"/>
    <hyperlink ref="A102" location="'Objekt7 - SO D.1.1.c.06.V...'!C2" display="/" xr:uid="{00000000-0004-0000-0000-000006000000}"/>
    <hyperlink ref="A103" location="'Objekt8 - SO D.1.1.c.07.V...'!C2" display="/" xr:uid="{00000000-0004-0000-0000-000007000000}"/>
    <hyperlink ref="A104" location="'Objekt9 - SO D.1.4.1.ZTI'!C2" display="/" xr:uid="{00000000-0004-0000-0000-000008000000}"/>
    <hyperlink ref="A105" location="'Objekt10 - SO D.1.4.2.Plyn'!C2" display="/" xr:uid="{00000000-0004-0000-0000-000009000000}"/>
    <hyperlink ref="A106" location="'Objekt11 - SO D.1.4.3.Chl...'!C2" display="/" xr:uid="{00000000-0004-0000-0000-00000A000000}"/>
    <hyperlink ref="A107" location="'Objekt12 - SO D.1.4.3.VZT'!C2" display="/" xr:uid="{00000000-0004-0000-0000-00000B000000}"/>
    <hyperlink ref="A108" location="'Objekt13 - SO D.1.4.3.Stl...'!C2" display="/" xr:uid="{00000000-0004-0000-0000-00000C000000}"/>
    <hyperlink ref="A109" location="'Objekt15 - SO D.1.4.4.Vyt...'!C2" display="/" xr:uid="{00000000-0004-0000-0000-00000D000000}"/>
    <hyperlink ref="A110" location="'Objekt16 - SO D.1.4.5.Chl...'!C2" display="/" xr:uid="{00000000-0004-0000-0000-00000E000000}"/>
    <hyperlink ref="A111" location="'Objekt17 - SO D.1.4.6.MaR'!C2" display="/" xr:uid="{00000000-0004-0000-0000-00000F000000}"/>
    <hyperlink ref="A112" location="'Objekt18 - SO D.1.4.7.Sil...'!C2" display="/" xr:uid="{00000000-0004-0000-0000-000010000000}"/>
    <hyperlink ref="A113" location="'Objekt19 - SO D.1.4.8.El....'!C2" display="/" xr:uid="{00000000-0004-0000-0000-000011000000}"/>
    <hyperlink ref="A114" location="'Objekt20 - SO D.1.4.8.EL....'!C2" display="/" xr:uid="{00000000-0004-0000-0000-000012000000}"/>
    <hyperlink ref="A115" location="'Objekt21 - SO D.1.4.8. EL...'!C2" display="/" xr:uid="{00000000-0004-0000-0000-000013000000}"/>
    <hyperlink ref="A116" location="'Objekt22 - VRN 02_KL'!C2" display="/" xr:uid="{00000000-0004-0000-0000-000014000000}"/>
  </hyperlinks>
  <pageMargins left="0.39374999999999999" right="0.39374999999999999" top="0.39374999999999999" bottom="0.39374999999999999" header="0" footer="0"/>
  <pageSetup paperSize="9" scale="75" fitToHeight="100" orientation="portrait" blackAndWhite="1" r:id="rId1"/>
  <headerFooter>
    <oddFooter>&amp;CStrana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55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117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4960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ROUND(J129,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ROUND((SUM(BE129:BE556)),  2)</f>
        <v>0</v>
      </c>
      <c r="G35" s="31"/>
      <c r="H35" s="31"/>
      <c r="I35" s="104">
        <v>0.21</v>
      </c>
      <c r="J35" s="103">
        <f>ROUND(((SUM(BE129:BE556))*I35),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ROUND((SUM(BF129:BF556)),  2)</f>
        <v>0</v>
      </c>
      <c r="G36" s="31"/>
      <c r="H36" s="31"/>
      <c r="I36" s="104">
        <v>0.15</v>
      </c>
      <c r="J36" s="103">
        <f>ROUND(((SUM(BF129:BF556))*I36),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ROUND((SUM(BG129:BG556)),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ROUND((SUM(BH129:BH556)),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ROUND((SUM(BI129:BI556)),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Objekt9 - SO D.1.4.1.ZTI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J129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164</v>
      </c>
      <c r="E99" s="118"/>
      <c r="F99" s="118"/>
      <c r="G99" s="118"/>
      <c r="H99" s="118"/>
      <c r="I99" s="118"/>
      <c r="J99" s="119">
        <f>J130</f>
        <v>0</v>
      </c>
      <c r="L99" s="116"/>
    </row>
    <row r="100" spans="1:47" s="10" customFormat="1" ht="19.899999999999999" customHeight="1">
      <c r="B100" s="120"/>
      <c r="D100" s="121" t="s">
        <v>165</v>
      </c>
      <c r="E100" s="122"/>
      <c r="F100" s="122"/>
      <c r="G100" s="122"/>
      <c r="H100" s="122"/>
      <c r="I100" s="122"/>
      <c r="J100" s="123">
        <f>J131</f>
        <v>0</v>
      </c>
      <c r="L100" s="120"/>
    </row>
    <row r="101" spans="1:47" s="10" customFormat="1" ht="19.899999999999999" customHeight="1">
      <c r="B101" s="120"/>
      <c r="D101" s="121" t="s">
        <v>167</v>
      </c>
      <c r="E101" s="122"/>
      <c r="F101" s="122"/>
      <c r="G101" s="122"/>
      <c r="H101" s="122"/>
      <c r="I101" s="122"/>
      <c r="J101" s="123">
        <f>J181</f>
        <v>0</v>
      </c>
      <c r="L101" s="120"/>
    </row>
    <row r="102" spans="1:47" s="10" customFormat="1" ht="19.899999999999999" customHeight="1">
      <c r="B102" s="120"/>
      <c r="D102" s="121" t="s">
        <v>1907</v>
      </c>
      <c r="E102" s="122"/>
      <c r="F102" s="122"/>
      <c r="G102" s="122"/>
      <c r="H102" s="122"/>
      <c r="I102" s="122"/>
      <c r="J102" s="123">
        <f>J186</f>
        <v>0</v>
      </c>
      <c r="L102" s="120"/>
    </row>
    <row r="103" spans="1:47" s="10" customFormat="1" ht="19.899999999999999" customHeight="1">
      <c r="B103" s="120"/>
      <c r="D103" s="121" t="s">
        <v>169</v>
      </c>
      <c r="E103" s="122"/>
      <c r="F103" s="122"/>
      <c r="G103" s="122"/>
      <c r="H103" s="122"/>
      <c r="I103" s="122"/>
      <c r="J103" s="123">
        <f>J209</f>
        <v>0</v>
      </c>
      <c r="L103" s="120"/>
    </row>
    <row r="104" spans="1:47" s="9" customFormat="1" ht="24.95" customHeight="1">
      <c r="B104" s="116"/>
      <c r="D104" s="117" t="s">
        <v>1908</v>
      </c>
      <c r="E104" s="118"/>
      <c r="F104" s="118"/>
      <c r="G104" s="118"/>
      <c r="H104" s="118"/>
      <c r="I104" s="118"/>
      <c r="J104" s="119">
        <f>J212</f>
        <v>0</v>
      </c>
      <c r="L104" s="116"/>
    </row>
    <row r="105" spans="1:47" s="10" customFormat="1" ht="19.899999999999999" customHeight="1">
      <c r="B105" s="120"/>
      <c r="D105" s="121" t="s">
        <v>4961</v>
      </c>
      <c r="E105" s="122"/>
      <c r="F105" s="122"/>
      <c r="G105" s="122"/>
      <c r="H105" s="122"/>
      <c r="I105" s="122"/>
      <c r="J105" s="123">
        <f>J213</f>
        <v>0</v>
      </c>
      <c r="L105" s="120"/>
    </row>
    <row r="106" spans="1:47" s="10" customFormat="1" ht="19.899999999999999" customHeight="1">
      <c r="B106" s="120"/>
      <c r="D106" s="121" t="s">
        <v>4962</v>
      </c>
      <c r="E106" s="122"/>
      <c r="F106" s="122"/>
      <c r="G106" s="122"/>
      <c r="H106" s="122"/>
      <c r="I106" s="122"/>
      <c r="J106" s="123">
        <f>J293</f>
        <v>0</v>
      </c>
      <c r="L106" s="120"/>
    </row>
    <row r="107" spans="1:47" s="10" customFormat="1" ht="19.899999999999999" customHeight="1">
      <c r="B107" s="120"/>
      <c r="D107" s="121" t="s">
        <v>4963</v>
      </c>
      <c r="E107" s="122"/>
      <c r="F107" s="122"/>
      <c r="G107" s="122"/>
      <c r="H107" s="122"/>
      <c r="I107" s="122"/>
      <c r="J107" s="123">
        <f>J348</f>
        <v>0</v>
      </c>
      <c r="L107" s="120"/>
    </row>
    <row r="108" spans="1:47" s="2" customFormat="1" ht="21.7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6.95" customHeight="1">
      <c r="A109" s="31"/>
      <c r="B109" s="46"/>
      <c r="C109" s="47"/>
      <c r="D109" s="47"/>
      <c r="E109" s="47"/>
      <c r="F109" s="47"/>
      <c r="G109" s="47"/>
      <c r="H109" s="47"/>
      <c r="I109" s="47"/>
      <c r="J109" s="47"/>
      <c r="K109" s="47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3" spans="1:31" s="2" customFormat="1" ht="6.95" customHeight="1">
      <c r="A113" s="31"/>
      <c r="B113" s="48"/>
      <c r="C113" s="49"/>
      <c r="D113" s="49"/>
      <c r="E113" s="49"/>
      <c r="F113" s="49"/>
      <c r="G113" s="49"/>
      <c r="H113" s="49"/>
      <c r="I113" s="49"/>
      <c r="J113" s="49"/>
      <c r="K113" s="49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31" s="2" customFormat="1" ht="24.95" customHeight="1">
      <c r="A114" s="31"/>
      <c r="B114" s="32"/>
      <c r="C114" s="21" t="s">
        <v>192</v>
      </c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31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31" s="2" customFormat="1" ht="12" customHeight="1">
      <c r="A116" s="31"/>
      <c r="B116" s="32"/>
      <c r="C116" s="27" t="s">
        <v>16</v>
      </c>
      <c r="D116" s="31"/>
      <c r="E116" s="31"/>
      <c r="F116" s="31"/>
      <c r="G116" s="31"/>
      <c r="H116" s="31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16.5" customHeight="1">
      <c r="A117" s="31"/>
      <c r="B117" s="32"/>
      <c r="C117" s="31"/>
      <c r="D117" s="31"/>
      <c r="E117" s="237" t="str">
        <f>E7</f>
        <v>ZU - rekonstrukce objektu Klatovská 51/ Chodské náměstí 1</v>
      </c>
      <c r="F117" s="238"/>
      <c r="G117" s="238"/>
      <c r="H117" s="238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1" customFormat="1" ht="12" customHeight="1">
      <c r="B118" s="20"/>
      <c r="C118" s="27" t="s">
        <v>155</v>
      </c>
      <c r="L118" s="20"/>
    </row>
    <row r="119" spans="1:31" s="2" customFormat="1" ht="16.5" customHeight="1">
      <c r="A119" s="31"/>
      <c r="B119" s="32"/>
      <c r="C119" s="31"/>
      <c r="D119" s="31"/>
      <c r="E119" s="237" t="s">
        <v>156</v>
      </c>
      <c r="F119" s="239"/>
      <c r="G119" s="239"/>
      <c r="H119" s="239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2" customHeight="1">
      <c r="A120" s="31"/>
      <c r="B120" s="32"/>
      <c r="C120" s="27" t="s">
        <v>157</v>
      </c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6.5" customHeight="1">
      <c r="A121" s="31"/>
      <c r="B121" s="32"/>
      <c r="C121" s="31"/>
      <c r="D121" s="31"/>
      <c r="E121" s="196" t="str">
        <f>E11</f>
        <v>Objekt9 - SO D.1.4.1.ZTI</v>
      </c>
      <c r="F121" s="239"/>
      <c r="G121" s="239"/>
      <c r="H121" s="239"/>
      <c r="I121" s="31"/>
      <c r="J121" s="31"/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7" t="s">
        <v>20</v>
      </c>
      <c r="D123" s="31"/>
      <c r="E123" s="31"/>
      <c r="F123" s="25" t="str">
        <f>F14</f>
        <v>Plzeň</v>
      </c>
      <c r="G123" s="31"/>
      <c r="H123" s="31"/>
      <c r="I123" s="27" t="s">
        <v>22</v>
      </c>
      <c r="J123" s="54" t="str">
        <f>IF(J14="","",J14)</f>
        <v>17. 11. 2022</v>
      </c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6.95" customHeight="1">
      <c r="A124" s="31"/>
      <c r="B124" s="32"/>
      <c r="C124" s="31"/>
      <c r="D124" s="31"/>
      <c r="E124" s="31"/>
      <c r="F124" s="31"/>
      <c r="G124" s="31"/>
      <c r="H124" s="31"/>
      <c r="I124" s="31"/>
      <c r="J124" s="31"/>
      <c r="K124" s="31"/>
      <c r="L124" s="4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15.2" customHeight="1">
      <c r="A125" s="31"/>
      <c r="B125" s="32"/>
      <c r="C125" s="27" t="s">
        <v>24</v>
      </c>
      <c r="D125" s="31"/>
      <c r="E125" s="31"/>
      <c r="F125" s="25" t="str">
        <f>E17</f>
        <v>Západočeská univerzita v Plzni</v>
      </c>
      <c r="G125" s="31"/>
      <c r="H125" s="31"/>
      <c r="I125" s="27" t="s">
        <v>31</v>
      </c>
      <c r="J125" s="29" t="str">
        <f>E23</f>
        <v xml:space="preserve"> </v>
      </c>
      <c r="K125" s="31"/>
      <c r="L125" s="4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5.2" customHeight="1">
      <c r="A126" s="31"/>
      <c r="B126" s="32"/>
      <c r="C126" s="27" t="s">
        <v>30</v>
      </c>
      <c r="D126" s="31"/>
      <c r="E126" s="31"/>
      <c r="F126" s="25">
        <f>IF(E20="","",E20)</f>
        <v>0</v>
      </c>
      <c r="G126" s="31"/>
      <c r="H126" s="31"/>
      <c r="I126" s="27" t="s">
        <v>34</v>
      </c>
      <c r="J126" s="29" t="str">
        <f>E26</f>
        <v>BAUING KV, s.r.o.</v>
      </c>
      <c r="K126" s="31"/>
      <c r="L126" s="4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10.3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11" customFormat="1" ht="29.25" customHeight="1">
      <c r="A128" s="124"/>
      <c r="B128" s="125"/>
      <c r="C128" s="126" t="s">
        <v>193</v>
      </c>
      <c r="D128" s="127" t="s">
        <v>64</v>
      </c>
      <c r="E128" s="127" t="s">
        <v>60</v>
      </c>
      <c r="F128" s="127" t="s">
        <v>61</v>
      </c>
      <c r="G128" s="127" t="s">
        <v>194</v>
      </c>
      <c r="H128" s="127" t="s">
        <v>195</v>
      </c>
      <c r="I128" s="127" t="s">
        <v>196</v>
      </c>
      <c r="J128" s="128" t="s">
        <v>161</v>
      </c>
      <c r="K128" s="129" t="s">
        <v>197</v>
      </c>
      <c r="L128" s="130"/>
      <c r="M128" s="61" t="s">
        <v>1</v>
      </c>
      <c r="N128" s="62" t="s">
        <v>43</v>
      </c>
      <c r="O128" s="62" t="s">
        <v>198</v>
      </c>
      <c r="P128" s="62" t="s">
        <v>199</v>
      </c>
      <c r="Q128" s="62" t="s">
        <v>200</v>
      </c>
      <c r="R128" s="62" t="s">
        <v>201</v>
      </c>
      <c r="S128" s="62" t="s">
        <v>202</v>
      </c>
      <c r="T128" s="63" t="s">
        <v>203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</row>
    <row r="129" spans="1:65" s="2" customFormat="1" ht="22.9" customHeight="1">
      <c r="A129" s="31"/>
      <c r="B129" s="32"/>
      <c r="C129" s="68" t="s">
        <v>204</v>
      </c>
      <c r="D129" s="31"/>
      <c r="E129" s="31"/>
      <c r="F129" s="31"/>
      <c r="G129" s="31"/>
      <c r="H129" s="31"/>
      <c r="I129" s="31"/>
      <c r="J129" s="131">
        <f>BK129</f>
        <v>0</v>
      </c>
      <c r="K129" s="31"/>
      <c r="L129" s="32"/>
      <c r="M129" s="64"/>
      <c r="N129" s="55"/>
      <c r="O129" s="65"/>
      <c r="P129" s="132">
        <f>P130+P212</f>
        <v>0</v>
      </c>
      <c r="Q129" s="65"/>
      <c r="R129" s="132">
        <f>R130+R212</f>
        <v>0</v>
      </c>
      <c r="S129" s="65"/>
      <c r="T129" s="133">
        <f>T130+T212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T129" s="17" t="s">
        <v>78</v>
      </c>
      <c r="AU129" s="17" t="s">
        <v>163</v>
      </c>
      <c r="BK129" s="134">
        <f>BK130+BK212</f>
        <v>0</v>
      </c>
    </row>
    <row r="130" spans="1:65" s="12" customFormat="1" ht="25.9" customHeight="1">
      <c r="B130" s="135"/>
      <c r="D130" s="136" t="s">
        <v>78</v>
      </c>
      <c r="E130" s="137" t="s">
        <v>205</v>
      </c>
      <c r="F130" s="137" t="s">
        <v>206</v>
      </c>
      <c r="I130" s="138"/>
      <c r="J130" s="139">
        <f>BK130</f>
        <v>0</v>
      </c>
      <c r="L130" s="135"/>
      <c r="M130" s="140"/>
      <c r="N130" s="141"/>
      <c r="O130" s="141"/>
      <c r="P130" s="142">
        <f>P131+P181+P186+P209</f>
        <v>0</v>
      </c>
      <c r="Q130" s="141"/>
      <c r="R130" s="142">
        <f>R131+R181+R186+R209</f>
        <v>0</v>
      </c>
      <c r="S130" s="141"/>
      <c r="T130" s="143">
        <f>T131+T181+T186+T209</f>
        <v>0</v>
      </c>
      <c r="AR130" s="136" t="s">
        <v>86</v>
      </c>
      <c r="AT130" s="144" t="s">
        <v>78</v>
      </c>
      <c r="AU130" s="144" t="s">
        <v>79</v>
      </c>
      <c r="AY130" s="136" t="s">
        <v>207</v>
      </c>
      <c r="BK130" s="145">
        <f>BK131+BK181+BK186+BK209</f>
        <v>0</v>
      </c>
    </row>
    <row r="131" spans="1:65" s="12" customFormat="1" ht="22.9" customHeight="1">
      <c r="B131" s="135"/>
      <c r="D131" s="136" t="s">
        <v>78</v>
      </c>
      <c r="E131" s="146" t="s">
        <v>86</v>
      </c>
      <c r="F131" s="146" t="s">
        <v>208</v>
      </c>
      <c r="I131" s="138"/>
      <c r="J131" s="147">
        <f>BK131</f>
        <v>0</v>
      </c>
      <c r="L131" s="135"/>
      <c r="M131" s="140"/>
      <c r="N131" s="141"/>
      <c r="O131" s="141"/>
      <c r="P131" s="142">
        <f>SUM(P132:P180)</f>
        <v>0</v>
      </c>
      <c r="Q131" s="141"/>
      <c r="R131" s="142">
        <f>SUM(R132:R180)</f>
        <v>0</v>
      </c>
      <c r="S131" s="141"/>
      <c r="T131" s="143">
        <f>SUM(T132:T180)</f>
        <v>0</v>
      </c>
      <c r="AR131" s="136" t="s">
        <v>86</v>
      </c>
      <c r="AT131" s="144" t="s">
        <v>78</v>
      </c>
      <c r="AU131" s="144" t="s">
        <v>86</v>
      </c>
      <c r="AY131" s="136" t="s">
        <v>207</v>
      </c>
      <c r="BK131" s="145">
        <f>SUM(BK132:BK180)</f>
        <v>0</v>
      </c>
    </row>
    <row r="132" spans="1:65" s="2" customFormat="1" ht="24.2" customHeight="1">
      <c r="A132" s="31"/>
      <c r="B132" s="148"/>
      <c r="C132" s="149" t="s">
        <v>86</v>
      </c>
      <c r="D132" s="149" t="s">
        <v>209</v>
      </c>
      <c r="E132" s="150" t="s">
        <v>210</v>
      </c>
      <c r="F132" s="151" t="s">
        <v>211</v>
      </c>
      <c r="G132" s="152" t="s">
        <v>212</v>
      </c>
      <c r="H132" s="153">
        <v>50</v>
      </c>
      <c r="I132" s="154"/>
      <c r="J132" s="155">
        <f t="shared" ref="J132:J138" si="0">ROUND(I132*H132,2)</f>
        <v>0</v>
      </c>
      <c r="K132" s="156"/>
      <c r="L132" s="32"/>
      <c r="M132" s="157" t="s">
        <v>1</v>
      </c>
      <c r="N132" s="158" t="s">
        <v>44</v>
      </c>
      <c r="O132" s="57"/>
      <c r="P132" s="159">
        <f t="shared" ref="P132:P138" si="1">O132*H132</f>
        <v>0</v>
      </c>
      <c r="Q132" s="159">
        <v>0</v>
      </c>
      <c r="R132" s="159">
        <f t="shared" ref="R132:R138" si="2">Q132*H132</f>
        <v>0</v>
      </c>
      <c r="S132" s="159">
        <v>0</v>
      </c>
      <c r="T132" s="160">
        <f t="shared" ref="T132:T138" si="3"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61" t="s">
        <v>213</v>
      </c>
      <c r="AT132" s="161" t="s">
        <v>209</v>
      </c>
      <c r="AU132" s="161" t="s">
        <v>88</v>
      </c>
      <c r="AY132" s="17" t="s">
        <v>207</v>
      </c>
      <c r="BE132" s="162">
        <f t="shared" ref="BE132:BE138" si="4">IF(N132="základní",J132,0)</f>
        <v>0</v>
      </c>
      <c r="BF132" s="162">
        <f t="shared" ref="BF132:BF138" si="5">IF(N132="snížená",J132,0)</f>
        <v>0</v>
      </c>
      <c r="BG132" s="162">
        <f t="shared" ref="BG132:BG138" si="6">IF(N132="zákl. přenesená",J132,0)</f>
        <v>0</v>
      </c>
      <c r="BH132" s="162">
        <f t="shared" ref="BH132:BH138" si="7">IF(N132="sníž. přenesená",J132,0)</f>
        <v>0</v>
      </c>
      <c r="BI132" s="162">
        <f t="shared" ref="BI132:BI138" si="8">IF(N132="nulová",J132,0)</f>
        <v>0</v>
      </c>
      <c r="BJ132" s="17" t="s">
        <v>86</v>
      </c>
      <c r="BK132" s="162">
        <f t="shared" ref="BK132:BK138" si="9">ROUND(I132*H132,2)</f>
        <v>0</v>
      </c>
      <c r="BL132" s="17" t="s">
        <v>213</v>
      </c>
      <c r="BM132" s="161" t="s">
        <v>88</v>
      </c>
    </row>
    <row r="133" spans="1:65" s="2" customFormat="1" ht="24.2" customHeight="1">
      <c r="A133" s="31"/>
      <c r="B133" s="148"/>
      <c r="C133" s="149" t="s">
        <v>88</v>
      </c>
      <c r="D133" s="149" t="s">
        <v>209</v>
      </c>
      <c r="E133" s="150" t="s">
        <v>214</v>
      </c>
      <c r="F133" s="151" t="s">
        <v>215</v>
      </c>
      <c r="G133" s="152" t="s">
        <v>216</v>
      </c>
      <c r="H133" s="153">
        <v>6</v>
      </c>
      <c r="I133" s="154"/>
      <c r="J133" s="155">
        <f t="shared" si="0"/>
        <v>0</v>
      </c>
      <c r="K133" s="156"/>
      <c r="L133" s="32"/>
      <c r="M133" s="157" t="s">
        <v>1</v>
      </c>
      <c r="N133" s="158" t="s">
        <v>44</v>
      </c>
      <c r="O133" s="57"/>
      <c r="P133" s="159">
        <f t="shared" si="1"/>
        <v>0</v>
      </c>
      <c r="Q133" s="159">
        <v>0</v>
      </c>
      <c r="R133" s="159">
        <f t="shared" si="2"/>
        <v>0</v>
      </c>
      <c r="S133" s="159">
        <v>0</v>
      </c>
      <c r="T133" s="160">
        <f t="shared" si="3"/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213</v>
      </c>
      <c r="AT133" s="161" t="s">
        <v>209</v>
      </c>
      <c r="AU133" s="161" t="s">
        <v>88</v>
      </c>
      <c r="AY133" s="17" t="s">
        <v>207</v>
      </c>
      <c r="BE133" s="162">
        <f t="shared" si="4"/>
        <v>0</v>
      </c>
      <c r="BF133" s="162">
        <f t="shared" si="5"/>
        <v>0</v>
      </c>
      <c r="BG133" s="162">
        <f t="shared" si="6"/>
        <v>0</v>
      </c>
      <c r="BH133" s="162">
        <f t="shared" si="7"/>
        <v>0</v>
      </c>
      <c r="BI133" s="162">
        <f t="shared" si="8"/>
        <v>0</v>
      </c>
      <c r="BJ133" s="17" t="s">
        <v>86</v>
      </c>
      <c r="BK133" s="162">
        <f t="shared" si="9"/>
        <v>0</v>
      </c>
      <c r="BL133" s="17" t="s">
        <v>213</v>
      </c>
      <c r="BM133" s="161" t="s">
        <v>213</v>
      </c>
    </row>
    <row r="134" spans="1:65" s="2" customFormat="1" ht="24.2" customHeight="1">
      <c r="A134" s="31"/>
      <c r="B134" s="148"/>
      <c r="C134" s="149" t="s">
        <v>217</v>
      </c>
      <c r="D134" s="149" t="s">
        <v>209</v>
      </c>
      <c r="E134" s="150" t="s">
        <v>218</v>
      </c>
      <c r="F134" s="151" t="s">
        <v>219</v>
      </c>
      <c r="G134" s="152" t="s">
        <v>220</v>
      </c>
      <c r="H134" s="153">
        <v>7</v>
      </c>
      <c r="I134" s="154"/>
      <c r="J134" s="155">
        <f t="shared" si="0"/>
        <v>0</v>
      </c>
      <c r="K134" s="156"/>
      <c r="L134" s="32"/>
      <c r="M134" s="157" t="s">
        <v>1</v>
      </c>
      <c r="N134" s="158" t="s">
        <v>44</v>
      </c>
      <c r="O134" s="57"/>
      <c r="P134" s="159">
        <f t="shared" si="1"/>
        <v>0</v>
      </c>
      <c r="Q134" s="159">
        <v>0</v>
      </c>
      <c r="R134" s="159">
        <f t="shared" si="2"/>
        <v>0</v>
      </c>
      <c r="S134" s="159">
        <v>0</v>
      </c>
      <c r="T134" s="160">
        <f t="shared" si="3"/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213</v>
      </c>
      <c r="AT134" s="161" t="s">
        <v>209</v>
      </c>
      <c r="AU134" s="161" t="s">
        <v>88</v>
      </c>
      <c r="AY134" s="17" t="s">
        <v>207</v>
      </c>
      <c r="BE134" s="162">
        <f t="shared" si="4"/>
        <v>0</v>
      </c>
      <c r="BF134" s="162">
        <f t="shared" si="5"/>
        <v>0</v>
      </c>
      <c r="BG134" s="162">
        <f t="shared" si="6"/>
        <v>0</v>
      </c>
      <c r="BH134" s="162">
        <f t="shared" si="7"/>
        <v>0</v>
      </c>
      <c r="BI134" s="162">
        <f t="shared" si="8"/>
        <v>0</v>
      </c>
      <c r="BJ134" s="17" t="s">
        <v>86</v>
      </c>
      <c r="BK134" s="162">
        <f t="shared" si="9"/>
        <v>0</v>
      </c>
      <c r="BL134" s="17" t="s">
        <v>213</v>
      </c>
      <c r="BM134" s="161" t="s">
        <v>221</v>
      </c>
    </row>
    <row r="135" spans="1:65" s="2" customFormat="1" ht="16.5" customHeight="1">
      <c r="A135" s="31"/>
      <c r="B135" s="148"/>
      <c r="C135" s="149" t="s">
        <v>213</v>
      </c>
      <c r="D135" s="149" t="s">
        <v>209</v>
      </c>
      <c r="E135" s="150" t="s">
        <v>222</v>
      </c>
      <c r="F135" s="151" t="s">
        <v>223</v>
      </c>
      <c r="G135" s="152" t="s">
        <v>220</v>
      </c>
      <c r="H135" s="153">
        <v>9</v>
      </c>
      <c r="I135" s="154"/>
      <c r="J135" s="155">
        <f t="shared" si="0"/>
        <v>0</v>
      </c>
      <c r="K135" s="156"/>
      <c r="L135" s="32"/>
      <c r="M135" s="157" t="s">
        <v>1</v>
      </c>
      <c r="N135" s="158" t="s">
        <v>44</v>
      </c>
      <c r="O135" s="57"/>
      <c r="P135" s="159">
        <f t="shared" si="1"/>
        <v>0</v>
      </c>
      <c r="Q135" s="159">
        <v>0</v>
      </c>
      <c r="R135" s="159">
        <f t="shared" si="2"/>
        <v>0</v>
      </c>
      <c r="S135" s="159">
        <v>0</v>
      </c>
      <c r="T135" s="160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61" t="s">
        <v>213</v>
      </c>
      <c r="AT135" s="161" t="s">
        <v>209</v>
      </c>
      <c r="AU135" s="161" t="s">
        <v>88</v>
      </c>
      <c r="AY135" s="17" t="s">
        <v>207</v>
      </c>
      <c r="BE135" s="162">
        <f t="shared" si="4"/>
        <v>0</v>
      </c>
      <c r="BF135" s="162">
        <f t="shared" si="5"/>
        <v>0</v>
      </c>
      <c r="BG135" s="162">
        <f t="shared" si="6"/>
        <v>0</v>
      </c>
      <c r="BH135" s="162">
        <f t="shared" si="7"/>
        <v>0</v>
      </c>
      <c r="BI135" s="162">
        <f t="shared" si="8"/>
        <v>0</v>
      </c>
      <c r="BJ135" s="17" t="s">
        <v>86</v>
      </c>
      <c r="BK135" s="162">
        <f t="shared" si="9"/>
        <v>0</v>
      </c>
      <c r="BL135" s="17" t="s">
        <v>213</v>
      </c>
      <c r="BM135" s="161" t="s">
        <v>224</v>
      </c>
    </row>
    <row r="136" spans="1:65" s="2" customFormat="1" ht="24.2" customHeight="1">
      <c r="A136" s="31"/>
      <c r="B136" s="148"/>
      <c r="C136" s="149" t="s">
        <v>225</v>
      </c>
      <c r="D136" s="149" t="s">
        <v>209</v>
      </c>
      <c r="E136" s="150" t="s">
        <v>226</v>
      </c>
      <c r="F136" s="151" t="s">
        <v>227</v>
      </c>
      <c r="G136" s="152" t="s">
        <v>220</v>
      </c>
      <c r="H136" s="153">
        <v>15</v>
      </c>
      <c r="I136" s="154"/>
      <c r="J136" s="155">
        <f t="shared" si="0"/>
        <v>0</v>
      </c>
      <c r="K136" s="156"/>
      <c r="L136" s="32"/>
      <c r="M136" s="157" t="s">
        <v>1</v>
      </c>
      <c r="N136" s="158" t="s">
        <v>44</v>
      </c>
      <c r="O136" s="57"/>
      <c r="P136" s="159">
        <f t="shared" si="1"/>
        <v>0</v>
      </c>
      <c r="Q136" s="159">
        <v>0</v>
      </c>
      <c r="R136" s="159">
        <f t="shared" si="2"/>
        <v>0</v>
      </c>
      <c r="S136" s="159">
        <v>0</v>
      </c>
      <c r="T136" s="160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61" t="s">
        <v>213</v>
      </c>
      <c r="AT136" s="161" t="s">
        <v>209</v>
      </c>
      <c r="AU136" s="161" t="s">
        <v>88</v>
      </c>
      <c r="AY136" s="17" t="s">
        <v>207</v>
      </c>
      <c r="BE136" s="162">
        <f t="shared" si="4"/>
        <v>0</v>
      </c>
      <c r="BF136" s="162">
        <f t="shared" si="5"/>
        <v>0</v>
      </c>
      <c r="BG136" s="162">
        <f t="shared" si="6"/>
        <v>0</v>
      </c>
      <c r="BH136" s="162">
        <f t="shared" si="7"/>
        <v>0</v>
      </c>
      <c r="BI136" s="162">
        <f t="shared" si="8"/>
        <v>0</v>
      </c>
      <c r="BJ136" s="17" t="s">
        <v>86</v>
      </c>
      <c r="BK136" s="162">
        <f t="shared" si="9"/>
        <v>0</v>
      </c>
      <c r="BL136" s="17" t="s">
        <v>213</v>
      </c>
      <c r="BM136" s="161" t="s">
        <v>228</v>
      </c>
    </row>
    <row r="137" spans="1:65" s="2" customFormat="1" ht="24.2" customHeight="1">
      <c r="A137" s="31"/>
      <c r="B137" s="148"/>
      <c r="C137" s="149" t="s">
        <v>221</v>
      </c>
      <c r="D137" s="149" t="s">
        <v>209</v>
      </c>
      <c r="E137" s="150" t="s">
        <v>1921</v>
      </c>
      <c r="F137" s="151" t="s">
        <v>1922</v>
      </c>
      <c r="G137" s="152" t="s">
        <v>220</v>
      </c>
      <c r="H137" s="153">
        <v>15</v>
      </c>
      <c r="I137" s="154"/>
      <c r="J137" s="155">
        <f t="shared" si="0"/>
        <v>0</v>
      </c>
      <c r="K137" s="156"/>
      <c r="L137" s="32"/>
      <c r="M137" s="157" t="s">
        <v>1</v>
      </c>
      <c r="N137" s="158" t="s">
        <v>44</v>
      </c>
      <c r="O137" s="57"/>
      <c r="P137" s="159">
        <f t="shared" si="1"/>
        <v>0</v>
      </c>
      <c r="Q137" s="159">
        <v>0</v>
      </c>
      <c r="R137" s="159">
        <f t="shared" si="2"/>
        <v>0</v>
      </c>
      <c r="S137" s="159">
        <v>0</v>
      </c>
      <c r="T137" s="160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213</v>
      </c>
      <c r="AT137" s="161" t="s">
        <v>209</v>
      </c>
      <c r="AU137" s="161" t="s">
        <v>88</v>
      </c>
      <c r="AY137" s="17" t="s">
        <v>207</v>
      </c>
      <c r="BE137" s="162">
        <f t="shared" si="4"/>
        <v>0</v>
      </c>
      <c r="BF137" s="162">
        <f t="shared" si="5"/>
        <v>0</v>
      </c>
      <c r="BG137" s="162">
        <f t="shared" si="6"/>
        <v>0</v>
      </c>
      <c r="BH137" s="162">
        <f t="shared" si="7"/>
        <v>0</v>
      </c>
      <c r="BI137" s="162">
        <f t="shared" si="8"/>
        <v>0</v>
      </c>
      <c r="BJ137" s="17" t="s">
        <v>86</v>
      </c>
      <c r="BK137" s="162">
        <f t="shared" si="9"/>
        <v>0</v>
      </c>
      <c r="BL137" s="17" t="s">
        <v>213</v>
      </c>
      <c r="BM137" s="161" t="s">
        <v>231</v>
      </c>
    </row>
    <row r="138" spans="1:65" s="2" customFormat="1" ht="24.2" customHeight="1">
      <c r="A138" s="31"/>
      <c r="B138" s="148"/>
      <c r="C138" s="149" t="s">
        <v>232</v>
      </c>
      <c r="D138" s="149" t="s">
        <v>209</v>
      </c>
      <c r="E138" s="150" t="s">
        <v>1933</v>
      </c>
      <c r="F138" s="151" t="s">
        <v>252</v>
      </c>
      <c r="G138" s="152" t="s">
        <v>235</v>
      </c>
      <c r="H138" s="153">
        <v>549.30999999999995</v>
      </c>
      <c r="I138" s="154"/>
      <c r="J138" s="155">
        <f t="shared" si="0"/>
        <v>0</v>
      </c>
      <c r="K138" s="156"/>
      <c r="L138" s="32"/>
      <c r="M138" s="157" t="s">
        <v>1</v>
      </c>
      <c r="N138" s="158" t="s">
        <v>44</v>
      </c>
      <c r="O138" s="57"/>
      <c r="P138" s="159">
        <f t="shared" si="1"/>
        <v>0</v>
      </c>
      <c r="Q138" s="159">
        <v>0</v>
      </c>
      <c r="R138" s="159">
        <f t="shared" si="2"/>
        <v>0</v>
      </c>
      <c r="S138" s="159">
        <v>0</v>
      </c>
      <c r="T138" s="160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213</v>
      </c>
      <c r="AT138" s="161" t="s">
        <v>209</v>
      </c>
      <c r="AU138" s="161" t="s">
        <v>88</v>
      </c>
      <c r="AY138" s="17" t="s">
        <v>207</v>
      </c>
      <c r="BE138" s="162">
        <f t="shared" si="4"/>
        <v>0</v>
      </c>
      <c r="BF138" s="162">
        <f t="shared" si="5"/>
        <v>0</v>
      </c>
      <c r="BG138" s="162">
        <f t="shared" si="6"/>
        <v>0</v>
      </c>
      <c r="BH138" s="162">
        <f t="shared" si="7"/>
        <v>0</v>
      </c>
      <c r="BI138" s="162">
        <f t="shared" si="8"/>
        <v>0</v>
      </c>
      <c r="BJ138" s="17" t="s">
        <v>86</v>
      </c>
      <c r="BK138" s="162">
        <f t="shared" si="9"/>
        <v>0</v>
      </c>
      <c r="BL138" s="17" t="s">
        <v>213</v>
      </c>
      <c r="BM138" s="161" t="s">
        <v>236</v>
      </c>
    </row>
    <row r="139" spans="1:65" s="14" customFormat="1" ht="11.25">
      <c r="B139" s="172"/>
      <c r="D139" s="164" t="s">
        <v>237</v>
      </c>
      <c r="E139" s="173" t="s">
        <v>1</v>
      </c>
      <c r="F139" s="174" t="s">
        <v>4964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88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3" customFormat="1" ht="22.5">
      <c r="B140" s="163"/>
      <c r="D140" s="164" t="s">
        <v>237</v>
      </c>
      <c r="E140" s="165" t="s">
        <v>1</v>
      </c>
      <c r="F140" s="166" t="s">
        <v>4965</v>
      </c>
      <c r="H140" s="167">
        <v>538.02</v>
      </c>
      <c r="I140" s="168"/>
      <c r="L140" s="163"/>
      <c r="M140" s="169"/>
      <c r="N140" s="170"/>
      <c r="O140" s="170"/>
      <c r="P140" s="170"/>
      <c r="Q140" s="170"/>
      <c r="R140" s="170"/>
      <c r="S140" s="170"/>
      <c r="T140" s="171"/>
      <c r="AT140" s="165" t="s">
        <v>237</v>
      </c>
      <c r="AU140" s="165" t="s">
        <v>88</v>
      </c>
      <c r="AV140" s="13" t="s">
        <v>88</v>
      </c>
      <c r="AW140" s="13" t="s">
        <v>33</v>
      </c>
      <c r="AX140" s="13" t="s">
        <v>79</v>
      </c>
      <c r="AY140" s="165" t="s">
        <v>207</v>
      </c>
    </row>
    <row r="141" spans="1:65" s="13" customFormat="1" ht="22.5">
      <c r="B141" s="163"/>
      <c r="D141" s="164" t="s">
        <v>237</v>
      </c>
      <c r="E141" s="165" t="s">
        <v>1</v>
      </c>
      <c r="F141" s="166" t="s">
        <v>4966</v>
      </c>
      <c r="H141" s="167">
        <v>11.29</v>
      </c>
      <c r="I141" s="168"/>
      <c r="L141" s="163"/>
      <c r="M141" s="169"/>
      <c r="N141" s="170"/>
      <c r="O141" s="170"/>
      <c r="P141" s="170"/>
      <c r="Q141" s="170"/>
      <c r="R141" s="170"/>
      <c r="S141" s="170"/>
      <c r="T141" s="171"/>
      <c r="AT141" s="165" t="s">
        <v>237</v>
      </c>
      <c r="AU141" s="165" t="s">
        <v>88</v>
      </c>
      <c r="AV141" s="13" t="s">
        <v>88</v>
      </c>
      <c r="AW141" s="13" t="s">
        <v>33</v>
      </c>
      <c r="AX141" s="13" t="s">
        <v>79</v>
      </c>
      <c r="AY141" s="165" t="s">
        <v>207</v>
      </c>
    </row>
    <row r="142" spans="1:65" s="15" customFormat="1" ht="11.25">
      <c r="B142" s="179"/>
      <c r="D142" s="164" t="s">
        <v>237</v>
      </c>
      <c r="E142" s="180" t="s">
        <v>1</v>
      </c>
      <c r="F142" s="181" t="s">
        <v>242</v>
      </c>
      <c r="H142" s="182">
        <v>549.30999999999995</v>
      </c>
      <c r="I142" s="183"/>
      <c r="L142" s="179"/>
      <c r="M142" s="184"/>
      <c r="N142" s="185"/>
      <c r="O142" s="185"/>
      <c r="P142" s="185"/>
      <c r="Q142" s="185"/>
      <c r="R142" s="185"/>
      <c r="S142" s="185"/>
      <c r="T142" s="186"/>
      <c r="AT142" s="180" t="s">
        <v>237</v>
      </c>
      <c r="AU142" s="180" t="s">
        <v>88</v>
      </c>
      <c r="AV142" s="15" t="s">
        <v>213</v>
      </c>
      <c r="AW142" s="15" t="s">
        <v>33</v>
      </c>
      <c r="AX142" s="15" t="s">
        <v>86</v>
      </c>
      <c r="AY142" s="180" t="s">
        <v>207</v>
      </c>
    </row>
    <row r="143" spans="1:65" s="2" customFormat="1" ht="24.2" customHeight="1">
      <c r="A143" s="31"/>
      <c r="B143" s="148"/>
      <c r="C143" s="149" t="s">
        <v>224</v>
      </c>
      <c r="D143" s="149" t="s">
        <v>209</v>
      </c>
      <c r="E143" s="150" t="s">
        <v>4967</v>
      </c>
      <c r="F143" s="151" t="s">
        <v>1935</v>
      </c>
      <c r="G143" s="152" t="s">
        <v>235</v>
      </c>
      <c r="H143" s="153">
        <v>235.41800000000001</v>
      </c>
      <c r="I143" s="154"/>
      <c r="J143" s="155">
        <f>ROUND(I143*H143,2)</f>
        <v>0</v>
      </c>
      <c r="K143" s="156"/>
      <c r="L143" s="32"/>
      <c r="M143" s="157" t="s">
        <v>1</v>
      </c>
      <c r="N143" s="158" t="s">
        <v>44</v>
      </c>
      <c r="O143" s="57"/>
      <c r="P143" s="159">
        <f>O143*H143</f>
        <v>0</v>
      </c>
      <c r="Q143" s="159">
        <v>0</v>
      </c>
      <c r="R143" s="159">
        <f>Q143*H143</f>
        <v>0</v>
      </c>
      <c r="S143" s="159">
        <v>0</v>
      </c>
      <c r="T143" s="160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213</v>
      </c>
      <c r="AT143" s="161" t="s">
        <v>209</v>
      </c>
      <c r="AU143" s="161" t="s">
        <v>88</v>
      </c>
      <c r="AY143" s="17" t="s">
        <v>207</v>
      </c>
      <c r="BE143" s="162">
        <f>IF(N143="základní",J143,0)</f>
        <v>0</v>
      </c>
      <c r="BF143" s="162">
        <f>IF(N143="snížená",J143,0)</f>
        <v>0</v>
      </c>
      <c r="BG143" s="162">
        <f>IF(N143="zákl. přenesená",J143,0)</f>
        <v>0</v>
      </c>
      <c r="BH143" s="162">
        <f>IF(N143="sníž. přenesená",J143,0)</f>
        <v>0</v>
      </c>
      <c r="BI143" s="162">
        <f>IF(N143="nulová",J143,0)</f>
        <v>0</v>
      </c>
      <c r="BJ143" s="17" t="s">
        <v>86</v>
      </c>
      <c r="BK143" s="162">
        <f>ROUND(I143*H143,2)</f>
        <v>0</v>
      </c>
      <c r="BL143" s="17" t="s">
        <v>213</v>
      </c>
      <c r="BM143" s="161" t="s">
        <v>245</v>
      </c>
    </row>
    <row r="144" spans="1:65" s="14" customFormat="1" ht="11.25">
      <c r="B144" s="172"/>
      <c r="D144" s="164" t="s">
        <v>237</v>
      </c>
      <c r="E144" s="173" t="s">
        <v>1</v>
      </c>
      <c r="F144" s="174" t="s">
        <v>4968</v>
      </c>
      <c r="H144" s="173" t="s">
        <v>1</v>
      </c>
      <c r="I144" s="175"/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237</v>
      </c>
      <c r="AU144" s="173" t="s">
        <v>88</v>
      </c>
      <c r="AV144" s="14" t="s">
        <v>86</v>
      </c>
      <c r="AW144" s="14" t="s">
        <v>33</v>
      </c>
      <c r="AX144" s="14" t="s">
        <v>79</v>
      </c>
      <c r="AY144" s="173" t="s">
        <v>207</v>
      </c>
    </row>
    <row r="145" spans="1:65" s="13" customFormat="1" ht="22.5">
      <c r="B145" s="163"/>
      <c r="D145" s="164" t="s">
        <v>237</v>
      </c>
      <c r="E145" s="165" t="s">
        <v>1</v>
      </c>
      <c r="F145" s="166" t="s">
        <v>4969</v>
      </c>
      <c r="H145" s="167">
        <v>230.58</v>
      </c>
      <c r="I145" s="168"/>
      <c r="L145" s="163"/>
      <c r="M145" s="169"/>
      <c r="N145" s="170"/>
      <c r="O145" s="170"/>
      <c r="P145" s="170"/>
      <c r="Q145" s="170"/>
      <c r="R145" s="170"/>
      <c r="S145" s="170"/>
      <c r="T145" s="171"/>
      <c r="AT145" s="165" t="s">
        <v>237</v>
      </c>
      <c r="AU145" s="165" t="s">
        <v>88</v>
      </c>
      <c r="AV145" s="13" t="s">
        <v>88</v>
      </c>
      <c r="AW145" s="13" t="s">
        <v>33</v>
      </c>
      <c r="AX145" s="13" t="s">
        <v>79</v>
      </c>
      <c r="AY145" s="165" t="s">
        <v>207</v>
      </c>
    </row>
    <row r="146" spans="1:65" s="13" customFormat="1" ht="22.5">
      <c r="B146" s="163"/>
      <c r="D146" s="164" t="s">
        <v>237</v>
      </c>
      <c r="E146" s="165" t="s">
        <v>1</v>
      </c>
      <c r="F146" s="166" t="s">
        <v>4970</v>
      </c>
      <c r="H146" s="167">
        <v>4.8380000000000001</v>
      </c>
      <c r="I146" s="168"/>
      <c r="L146" s="163"/>
      <c r="M146" s="169"/>
      <c r="N146" s="170"/>
      <c r="O146" s="170"/>
      <c r="P146" s="170"/>
      <c r="Q146" s="170"/>
      <c r="R146" s="170"/>
      <c r="S146" s="170"/>
      <c r="T146" s="171"/>
      <c r="AT146" s="165" t="s">
        <v>237</v>
      </c>
      <c r="AU146" s="165" t="s">
        <v>88</v>
      </c>
      <c r="AV146" s="13" t="s">
        <v>88</v>
      </c>
      <c r="AW146" s="13" t="s">
        <v>33</v>
      </c>
      <c r="AX146" s="13" t="s">
        <v>79</v>
      </c>
      <c r="AY146" s="165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235.41800000000001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88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1.75" customHeight="1">
      <c r="A148" s="31"/>
      <c r="B148" s="148"/>
      <c r="C148" s="149" t="s">
        <v>246</v>
      </c>
      <c r="D148" s="149" t="s">
        <v>209</v>
      </c>
      <c r="E148" s="150" t="s">
        <v>4971</v>
      </c>
      <c r="F148" s="151" t="s">
        <v>4972</v>
      </c>
      <c r="G148" s="152" t="s">
        <v>415</v>
      </c>
      <c r="H148" s="153">
        <v>960.75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213</v>
      </c>
      <c r="AT148" s="161" t="s">
        <v>209</v>
      </c>
      <c r="AU148" s="161" t="s">
        <v>88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213</v>
      </c>
      <c r="BM148" s="161" t="s">
        <v>249</v>
      </c>
    </row>
    <row r="149" spans="1:65" s="13" customFormat="1" ht="22.5">
      <c r="B149" s="163"/>
      <c r="D149" s="164" t="s">
        <v>237</v>
      </c>
      <c r="E149" s="165" t="s">
        <v>1</v>
      </c>
      <c r="F149" s="166" t="s">
        <v>4973</v>
      </c>
      <c r="H149" s="167">
        <v>960.75</v>
      </c>
      <c r="I149" s="168"/>
      <c r="L149" s="163"/>
      <c r="M149" s="169"/>
      <c r="N149" s="170"/>
      <c r="O149" s="170"/>
      <c r="P149" s="170"/>
      <c r="Q149" s="170"/>
      <c r="R149" s="170"/>
      <c r="S149" s="170"/>
      <c r="T149" s="171"/>
      <c r="AT149" s="165" t="s">
        <v>237</v>
      </c>
      <c r="AU149" s="165" t="s">
        <v>88</v>
      </c>
      <c r="AV149" s="13" t="s">
        <v>88</v>
      </c>
      <c r="AW149" s="13" t="s">
        <v>33</v>
      </c>
      <c r="AX149" s="13" t="s">
        <v>79</v>
      </c>
      <c r="AY149" s="165" t="s">
        <v>207</v>
      </c>
    </row>
    <row r="150" spans="1:65" s="15" customFormat="1" ht="11.25">
      <c r="B150" s="179"/>
      <c r="D150" s="164" t="s">
        <v>237</v>
      </c>
      <c r="E150" s="180" t="s">
        <v>1</v>
      </c>
      <c r="F150" s="181" t="s">
        <v>242</v>
      </c>
      <c r="H150" s="182">
        <v>960.75</v>
      </c>
      <c r="I150" s="183"/>
      <c r="L150" s="179"/>
      <c r="M150" s="184"/>
      <c r="N150" s="185"/>
      <c r="O150" s="185"/>
      <c r="P150" s="185"/>
      <c r="Q150" s="185"/>
      <c r="R150" s="185"/>
      <c r="S150" s="185"/>
      <c r="T150" s="186"/>
      <c r="AT150" s="180" t="s">
        <v>237</v>
      </c>
      <c r="AU150" s="180" t="s">
        <v>88</v>
      </c>
      <c r="AV150" s="15" t="s">
        <v>213</v>
      </c>
      <c r="AW150" s="15" t="s">
        <v>33</v>
      </c>
      <c r="AX150" s="15" t="s">
        <v>86</v>
      </c>
      <c r="AY150" s="180" t="s">
        <v>207</v>
      </c>
    </row>
    <row r="151" spans="1:65" s="2" customFormat="1" ht="24.2" customHeight="1">
      <c r="A151" s="31"/>
      <c r="B151" s="148"/>
      <c r="C151" s="149" t="s">
        <v>228</v>
      </c>
      <c r="D151" s="149" t="s">
        <v>209</v>
      </c>
      <c r="E151" s="150" t="s">
        <v>4974</v>
      </c>
      <c r="F151" s="151" t="s">
        <v>4975</v>
      </c>
      <c r="G151" s="152" t="s">
        <v>415</v>
      </c>
      <c r="H151" s="153">
        <v>960.75</v>
      </c>
      <c r="I151" s="154"/>
      <c r="J151" s="155">
        <f>ROUND(I151*H151,2)</f>
        <v>0</v>
      </c>
      <c r="K151" s="156"/>
      <c r="L151" s="32"/>
      <c r="M151" s="157" t="s">
        <v>1</v>
      </c>
      <c r="N151" s="158" t="s">
        <v>44</v>
      </c>
      <c r="O151" s="57"/>
      <c r="P151" s="159">
        <f>O151*H151</f>
        <v>0</v>
      </c>
      <c r="Q151" s="159">
        <v>0</v>
      </c>
      <c r="R151" s="159">
        <f>Q151*H151</f>
        <v>0</v>
      </c>
      <c r="S151" s="159">
        <v>0</v>
      </c>
      <c r="T151" s="160">
        <f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61" t="s">
        <v>213</v>
      </c>
      <c r="AT151" s="161" t="s">
        <v>209</v>
      </c>
      <c r="AU151" s="161" t="s">
        <v>88</v>
      </c>
      <c r="AY151" s="17" t="s">
        <v>207</v>
      </c>
      <c r="BE151" s="162">
        <f>IF(N151="základní",J151,0)</f>
        <v>0</v>
      </c>
      <c r="BF151" s="162">
        <f>IF(N151="snížená",J151,0)</f>
        <v>0</v>
      </c>
      <c r="BG151" s="162">
        <f>IF(N151="zákl. přenesená",J151,0)</f>
        <v>0</v>
      </c>
      <c r="BH151" s="162">
        <f>IF(N151="sníž. přenesená",J151,0)</f>
        <v>0</v>
      </c>
      <c r="BI151" s="162">
        <f>IF(N151="nulová",J151,0)</f>
        <v>0</v>
      </c>
      <c r="BJ151" s="17" t="s">
        <v>86</v>
      </c>
      <c r="BK151" s="162">
        <f>ROUND(I151*H151,2)</f>
        <v>0</v>
      </c>
      <c r="BL151" s="17" t="s">
        <v>213</v>
      </c>
      <c r="BM151" s="161" t="s">
        <v>253</v>
      </c>
    </row>
    <row r="152" spans="1:65" s="2" customFormat="1" ht="33" customHeight="1">
      <c r="A152" s="31"/>
      <c r="B152" s="148"/>
      <c r="C152" s="149" t="s">
        <v>254</v>
      </c>
      <c r="D152" s="149" t="s">
        <v>209</v>
      </c>
      <c r="E152" s="150" t="s">
        <v>255</v>
      </c>
      <c r="F152" s="151" t="s">
        <v>256</v>
      </c>
      <c r="G152" s="152" t="s">
        <v>235</v>
      </c>
      <c r="H152" s="153">
        <v>94.016999999999996</v>
      </c>
      <c r="I152" s="154"/>
      <c r="J152" s="155">
        <f>ROUND(I152*H152,2)</f>
        <v>0</v>
      </c>
      <c r="K152" s="156"/>
      <c r="L152" s="32"/>
      <c r="M152" s="157" t="s">
        <v>1</v>
      </c>
      <c r="N152" s="158" t="s">
        <v>44</v>
      </c>
      <c r="O152" s="57"/>
      <c r="P152" s="159">
        <f>O152*H152</f>
        <v>0</v>
      </c>
      <c r="Q152" s="159">
        <v>0</v>
      </c>
      <c r="R152" s="159">
        <f>Q152*H152</f>
        <v>0</v>
      </c>
      <c r="S152" s="159">
        <v>0</v>
      </c>
      <c r="T152" s="160">
        <f>S152*H152</f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213</v>
      </c>
      <c r="AT152" s="161" t="s">
        <v>209</v>
      </c>
      <c r="AU152" s="161" t="s">
        <v>88</v>
      </c>
      <c r="AY152" s="17" t="s">
        <v>207</v>
      </c>
      <c r="BE152" s="162">
        <f>IF(N152="základní",J152,0)</f>
        <v>0</v>
      </c>
      <c r="BF152" s="162">
        <f>IF(N152="snížená",J152,0)</f>
        <v>0</v>
      </c>
      <c r="BG152" s="162">
        <f>IF(N152="zákl. přenesená",J152,0)</f>
        <v>0</v>
      </c>
      <c r="BH152" s="162">
        <f>IF(N152="sníž. přenesená",J152,0)</f>
        <v>0</v>
      </c>
      <c r="BI152" s="162">
        <f>IF(N152="nulová",J152,0)</f>
        <v>0</v>
      </c>
      <c r="BJ152" s="17" t="s">
        <v>86</v>
      </c>
      <c r="BK152" s="162">
        <f>ROUND(I152*H152,2)</f>
        <v>0</v>
      </c>
      <c r="BL152" s="17" t="s">
        <v>213</v>
      </c>
      <c r="BM152" s="161" t="s">
        <v>257</v>
      </c>
    </row>
    <row r="153" spans="1:65" s="13" customFormat="1" ht="22.5">
      <c r="B153" s="163"/>
      <c r="D153" s="164" t="s">
        <v>237</v>
      </c>
      <c r="E153" s="165" t="s">
        <v>1</v>
      </c>
      <c r="F153" s="166" t="s">
        <v>4976</v>
      </c>
      <c r="H153" s="167">
        <v>94.016999999999996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5" customFormat="1" ht="11.25">
      <c r="B154" s="179"/>
      <c r="D154" s="164" t="s">
        <v>237</v>
      </c>
      <c r="E154" s="180" t="s">
        <v>1</v>
      </c>
      <c r="F154" s="181" t="s">
        <v>242</v>
      </c>
      <c r="H154" s="182">
        <v>94.016999999999996</v>
      </c>
      <c r="I154" s="183"/>
      <c r="L154" s="179"/>
      <c r="M154" s="184"/>
      <c r="N154" s="185"/>
      <c r="O154" s="185"/>
      <c r="P154" s="185"/>
      <c r="Q154" s="185"/>
      <c r="R154" s="185"/>
      <c r="S154" s="185"/>
      <c r="T154" s="186"/>
      <c r="AT154" s="180" t="s">
        <v>237</v>
      </c>
      <c r="AU154" s="180" t="s">
        <v>88</v>
      </c>
      <c r="AV154" s="15" t="s">
        <v>213</v>
      </c>
      <c r="AW154" s="15" t="s">
        <v>33</v>
      </c>
      <c r="AX154" s="15" t="s">
        <v>86</v>
      </c>
      <c r="AY154" s="180" t="s">
        <v>207</v>
      </c>
    </row>
    <row r="155" spans="1:65" s="2" customFormat="1" ht="33" customHeight="1">
      <c r="A155" s="31"/>
      <c r="B155" s="148"/>
      <c r="C155" s="149" t="s">
        <v>231</v>
      </c>
      <c r="D155" s="149" t="s">
        <v>209</v>
      </c>
      <c r="E155" s="150" t="s">
        <v>1937</v>
      </c>
      <c r="F155" s="151" t="s">
        <v>1938</v>
      </c>
      <c r="G155" s="152" t="s">
        <v>235</v>
      </c>
      <c r="H155" s="153">
        <v>40.292999999999999</v>
      </c>
      <c r="I155" s="154"/>
      <c r="J155" s="155">
        <f>ROUND(I155*H155,2)</f>
        <v>0</v>
      </c>
      <c r="K155" s="156"/>
      <c r="L155" s="32"/>
      <c r="M155" s="157" t="s">
        <v>1</v>
      </c>
      <c r="N155" s="158" t="s">
        <v>44</v>
      </c>
      <c r="O155" s="57"/>
      <c r="P155" s="159">
        <f>O155*H155</f>
        <v>0</v>
      </c>
      <c r="Q155" s="159">
        <v>0</v>
      </c>
      <c r="R155" s="159">
        <f>Q155*H155</f>
        <v>0</v>
      </c>
      <c r="S155" s="159">
        <v>0</v>
      </c>
      <c r="T155" s="160">
        <f>S155*H155</f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213</v>
      </c>
      <c r="AT155" s="161" t="s">
        <v>209</v>
      </c>
      <c r="AU155" s="161" t="s">
        <v>88</v>
      </c>
      <c r="AY155" s="17" t="s">
        <v>207</v>
      </c>
      <c r="BE155" s="162">
        <f>IF(N155="základní",J155,0)</f>
        <v>0</v>
      </c>
      <c r="BF155" s="162">
        <f>IF(N155="snížená",J155,0)</f>
        <v>0</v>
      </c>
      <c r="BG155" s="162">
        <f>IF(N155="zákl. přenesená",J155,0)</f>
        <v>0</v>
      </c>
      <c r="BH155" s="162">
        <f>IF(N155="sníž. přenesená",J155,0)</f>
        <v>0</v>
      </c>
      <c r="BI155" s="162">
        <f>IF(N155="nulová",J155,0)</f>
        <v>0</v>
      </c>
      <c r="BJ155" s="17" t="s">
        <v>86</v>
      </c>
      <c r="BK155" s="162">
        <f>ROUND(I155*H155,2)</f>
        <v>0</v>
      </c>
      <c r="BL155" s="17" t="s">
        <v>213</v>
      </c>
      <c r="BM155" s="161" t="s">
        <v>260</v>
      </c>
    </row>
    <row r="156" spans="1:65" s="13" customFormat="1" ht="22.5">
      <c r="B156" s="163"/>
      <c r="D156" s="164" t="s">
        <v>237</v>
      </c>
      <c r="E156" s="165" t="s">
        <v>1</v>
      </c>
      <c r="F156" s="166" t="s">
        <v>4977</v>
      </c>
      <c r="H156" s="167">
        <v>40.292999999999999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88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5" customFormat="1" ht="11.25">
      <c r="B157" s="179"/>
      <c r="D157" s="164" t="s">
        <v>237</v>
      </c>
      <c r="E157" s="180" t="s">
        <v>1</v>
      </c>
      <c r="F157" s="181" t="s">
        <v>242</v>
      </c>
      <c r="H157" s="182">
        <v>40.292999999999999</v>
      </c>
      <c r="I157" s="183"/>
      <c r="L157" s="179"/>
      <c r="M157" s="184"/>
      <c r="N157" s="185"/>
      <c r="O157" s="185"/>
      <c r="P157" s="185"/>
      <c r="Q157" s="185"/>
      <c r="R157" s="185"/>
      <c r="S157" s="185"/>
      <c r="T157" s="186"/>
      <c r="AT157" s="180" t="s">
        <v>237</v>
      </c>
      <c r="AU157" s="180" t="s">
        <v>88</v>
      </c>
      <c r="AV157" s="15" t="s">
        <v>213</v>
      </c>
      <c r="AW157" s="15" t="s">
        <v>33</v>
      </c>
      <c r="AX157" s="15" t="s">
        <v>86</v>
      </c>
      <c r="AY157" s="180" t="s">
        <v>207</v>
      </c>
    </row>
    <row r="158" spans="1:65" s="2" customFormat="1" ht="37.9" customHeight="1">
      <c r="A158" s="31"/>
      <c r="B158" s="148"/>
      <c r="C158" s="149" t="s">
        <v>262</v>
      </c>
      <c r="D158" s="149" t="s">
        <v>209</v>
      </c>
      <c r="E158" s="150" t="s">
        <v>258</v>
      </c>
      <c r="F158" s="151" t="s">
        <v>259</v>
      </c>
      <c r="G158" s="152" t="s">
        <v>235</v>
      </c>
      <c r="H158" s="153">
        <v>376.08</v>
      </c>
      <c r="I158" s="154"/>
      <c r="J158" s="155">
        <f>ROUND(I158*H158,2)</f>
        <v>0</v>
      </c>
      <c r="K158" s="156"/>
      <c r="L158" s="32"/>
      <c r="M158" s="157" t="s">
        <v>1</v>
      </c>
      <c r="N158" s="158" t="s">
        <v>44</v>
      </c>
      <c r="O158" s="57"/>
      <c r="P158" s="159">
        <f>O158*H158</f>
        <v>0</v>
      </c>
      <c r="Q158" s="159">
        <v>0</v>
      </c>
      <c r="R158" s="159">
        <f>Q158*H158</f>
        <v>0</v>
      </c>
      <c r="S158" s="159">
        <v>0</v>
      </c>
      <c r="T158" s="160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213</v>
      </c>
      <c r="AT158" s="161" t="s">
        <v>209</v>
      </c>
      <c r="AU158" s="161" t="s">
        <v>88</v>
      </c>
      <c r="AY158" s="17" t="s">
        <v>207</v>
      </c>
      <c r="BE158" s="162">
        <f>IF(N158="základní",J158,0)</f>
        <v>0</v>
      </c>
      <c r="BF158" s="162">
        <f>IF(N158="snížená",J158,0)</f>
        <v>0</v>
      </c>
      <c r="BG158" s="162">
        <f>IF(N158="zákl. přenesená",J158,0)</f>
        <v>0</v>
      </c>
      <c r="BH158" s="162">
        <f>IF(N158="sníž. přenesená",J158,0)</f>
        <v>0</v>
      </c>
      <c r="BI158" s="162">
        <f>IF(N158="nulová",J158,0)</f>
        <v>0</v>
      </c>
      <c r="BJ158" s="17" t="s">
        <v>86</v>
      </c>
      <c r="BK158" s="162">
        <f>ROUND(I158*H158,2)</f>
        <v>0</v>
      </c>
      <c r="BL158" s="17" t="s">
        <v>213</v>
      </c>
      <c r="BM158" s="161" t="s">
        <v>265</v>
      </c>
    </row>
    <row r="159" spans="1:65" s="13" customFormat="1" ht="22.5">
      <c r="B159" s="163"/>
      <c r="D159" s="164" t="s">
        <v>237</v>
      </c>
      <c r="E159" s="165" t="s">
        <v>1</v>
      </c>
      <c r="F159" s="166" t="s">
        <v>4978</v>
      </c>
      <c r="H159" s="167">
        <v>376.08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88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376.08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37.9" customHeight="1">
      <c r="A161" s="31"/>
      <c r="B161" s="148"/>
      <c r="C161" s="149" t="s">
        <v>236</v>
      </c>
      <c r="D161" s="149" t="s">
        <v>209</v>
      </c>
      <c r="E161" s="150" t="s">
        <v>1939</v>
      </c>
      <c r="F161" s="151" t="s">
        <v>4979</v>
      </c>
      <c r="G161" s="152" t="s">
        <v>235</v>
      </c>
      <c r="H161" s="153">
        <v>161.16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213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213</v>
      </c>
      <c r="BM161" s="161" t="s">
        <v>271</v>
      </c>
    </row>
    <row r="162" spans="1:65" s="13" customFormat="1" ht="22.5">
      <c r="B162" s="163"/>
      <c r="D162" s="164" t="s">
        <v>237</v>
      </c>
      <c r="E162" s="165" t="s">
        <v>1</v>
      </c>
      <c r="F162" s="166" t="s">
        <v>4980</v>
      </c>
      <c r="H162" s="167">
        <v>161.16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5" customFormat="1" ht="11.25">
      <c r="B163" s="179"/>
      <c r="D163" s="164" t="s">
        <v>237</v>
      </c>
      <c r="E163" s="180" t="s">
        <v>1</v>
      </c>
      <c r="F163" s="181" t="s">
        <v>242</v>
      </c>
      <c r="H163" s="182">
        <v>161.16</v>
      </c>
      <c r="I163" s="183"/>
      <c r="L163" s="179"/>
      <c r="M163" s="184"/>
      <c r="N163" s="185"/>
      <c r="O163" s="185"/>
      <c r="P163" s="185"/>
      <c r="Q163" s="185"/>
      <c r="R163" s="185"/>
      <c r="S163" s="185"/>
      <c r="T163" s="186"/>
      <c r="AT163" s="180" t="s">
        <v>237</v>
      </c>
      <c r="AU163" s="180" t="s">
        <v>88</v>
      </c>
      <c r="AV163" s="15" t="s">
        <v>213</v>
      </c>
      <c r="AW163" s="15" t="s">
        <v>33</v>
      </c>
      <c r="AX163" s="15" t="s">
        <v>86</v>
      </c>
      <c r="AY163" s="180" t="s">
        <v>207</v>
      </c>
    </row>
    <row r="164" spans="1:65" s="2" customFormat="1" ht="33" customHeight="1">
      <c r="A164" s="31"/>
      <c r="B164" s="148"/>
      <c r="C164" s="149" t="s">
        <v>8</v>
      </c>
      <c r="D164" s="149" t="s">
        <v>209</v>
      </c>
      <c r="E164" s="150" t="s">
        <v>4981</v>
      </c>
      <c r="F164" s="151" t="s">
        <v>264</v>
      </c>
      <c r="G164" s="152" t="s">
        <v>235</v>
      </c>
      <c r="H164" s="153">
        <v>94.016999999999996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213</v>
      </c>
      <c r="AT164" s="161" t="s">
        <v>209</v>
      </c>
      <c r="AU164" s="161" t="s">
        <v>88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213</v>
      </c>
      <c r="BM164" s="161" t="s">
        <v>275</v>
      </c>
    </row>
    <row r="165" spans="1:65" s="2" customFormat="1" ht="33" customHeight="1">
      <c r="A165" s="31"/>
      <c r="B165" s="148"/>
      <c r="C165" s="149" t="s">
        <v>245</v>
      </c>
      <c r="D165" s="149" t="s">
        <v>209</v>
      </c>
      <c r="E165" s="150" t="s">
        <v>4982</v>
      </c>
      <c r="F165" s="151" t="s">
        <v>4983</v>
      </c>
      <c r="G165" s="152" t="s">
        <v>235</v>
      </c>
      <c r="H165" s="153">
        <v>40.292999999999999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213</v>
      </c>
      <c r="AT165" s="161" t="s">
        <v>209</v>
      </c>
      <c r="AU165" s="161" t="s">
        <v>88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213</v>
      </c>
      <c r="BM165" s="161" t="s">
        <v>279</v>
      </c>
    </row>
    <row r="166" spans="1:65" s="2" customFormat="1" ht="24.2" customHeight="1">
      <c r="A166" s="31"/>
      <c r="B166" s="148"/>
      <c r="C166" s="149" t="s">
        <v>285</v>
      </c>
      <c r="D166" s="149" t="s">
        <v>209</v>
      </c>
      <c r="E166" s="150" t="s">
        <v>4984</v>
      </c>
      <c r="F166" s="151" t="s">
        <v>4985</v>
      </c>
      <c r="G166" s="152" t="s">
        <v>235</v>
      </c>
      <c r="H166" s="153">
        <v>94.016999999999996</v>
      </c>
      <c r="I166" s="154"/>
      <c r="J166" s="155">
        <f>ROUND(I166*H166,2)</f>
        <v>0</v>
      </c>
      <c r="K166" s="156"/>
      <c r="L166" s="32"/>
      <c r="M166" s="157" t="s">
        <v>1</v>
      </c>
      <c r="N166" s="158" t="s">
        <v>44</v>
      </c>
      <c r="O166" s="57"/>
      <c r="P166" s="159">
        <f>O166*H166</f>
        <v>0</v>
      </c>
      <c r="Q166" s="159">
        <v>0</v>
      </c>
      <c r="R166" s="159">
        <f>Q166*H166</f>
        <v>0</v>
      </c>
      <c r="S166" s="159">
        <v>0</v>
      </c>
      <c r="T166" s="160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61" t="s">
        <v>213</v>
      </c>
      <c r="AT166" s="161" t="s">
        <v>209</v>
      </c>
      <c r="AU166" s="161" t="s">
        <v>88</v>
      </c>
      <c r="AY166" s="17" t="s">
        <v>207</v>
      </c>
      <c r="BE166" s="162">
        <f>IF(N166="základní",J166,0)</f>
        <v>0</v>
      </c>
      <c r="BF166" s="162">
        <f>IF(N166="snížená",J166,0)</f>
        <v>0</v>
      </c>
      <c r="BG166" s="162">
        <f>IF(N166="zákl. přenesená",J166,0)</f>
        <v>0</v>
      </c>
      <c r="BH166" s="162">
        <f>IF(N166="sníž. přenesená",J166,0)</f>
        <v>0</v>
      </c>
      <c r="BI166" s="162">
        <f>IF(N166="nulová",J166,0)</f>
        <v>0</v>
      </c>
      <c r="BJ166" s="17" t="s">
        <v>86</v>
      </c>
      <c r="BK166" s="162">
        <f>ROUND(I166*H166,2)</f>
        <v>0</v>
      </c>
      <c r="BL166" s="17" t="s">
        <v>213</v>
      </c>
      <c r="BM166" s="161" t="s">
        <v>289</v>
      </c>
    </row>
    <row r="167" spans="1:65" s="2" customFormat="1" ht="24.2" customHeight="1">
      <c r="A167" s="31"/>
      <c r="B167" s="148"/>
      <c r="C167" s="149" t="s">
        <v>249</v>
      </c>
      <c r="D167" s="149" t="s">
        <v>209</v>
      </c>
      <c r="E167" s="150" t="s">
        <v>4986</v>
      </c>
      <c r="F167" s="151" t="s">
        <v>4987</v>
      </c>
      <c r="G167" s="152" t="s">
        <v>235</v>
      </c>
      <c r="H167" s="153">
        <v>40.292999999999999</v>
      </c>
      <c r="I167" s="154"/>
      <c r="J167" s="155">
        <f>ROUND(I167*H167,2)</f>
        <v>0</v>
      </c>
      <c r="K167" s="156"/>
      <c r="L167" s="32"/>
      <c r="M167" s="157" t="s">
        <v>1</v>
      </c>
      <c r="N167" s="158" t="s">
        <v>44</v>
      </c>
      <c r="O167" s="57"/>
      <c r="P167" s="159">
        <f>O167*H167</f>
        <v>0</v>
      </c>
      <c r="Q167" s="159">
        <v>0</v>
      </c>
      <c r="R167" s="159">
        <f>Q167*H167</f>
        <v>0</v>
      </c>
      <c r="S167" s="159">
        <v>0</v>
      </c>
      <c r="T167" s="160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213</v>
      </c>
      <c r="AT167" s="161" t="s">
        <v>209</v>
      </c>
      <c r="AU167" s="161" t="s">
        <v>88</v>
      </c>
      <c r="AY167" s="17" t="s">
        <v>207</v>
      </c>
      <c r="BE167" s="162">
        <f>IF(N167="základní",J167,0)</f>
        <v>0</v>
      </c>
      <c r="BF167" s="162">
        <f>IF(N167="snížená",J167,0)</f>
        <v>0</v>
      </c>
      <c r="BG167" s="162">
        <f>IF(N167="zákl. přenesená",J167,0)</f>
        <v>0</v>
      </c>
      <c r="BH167" s="162">
        <f>IF(N167="sníž. přenesená",J167,0)</f>
        <v>0</v>
      </c>
      <c r="BI167" s="162">
        <f>IF(N167="nulová",J167,0)</f>
        <v>0</v>
      </c>
      <c r="BJ167" s="17" t="s">
        <v>86</v>
      </c>
      <c r="BK167" s="162">
        <f>ROUND(I167*H167,2)</f>
        <v>0</v>
      </c>
      <c r="BL167" s="17" t="s">
        <v>213</v>
      </c>
      <c r="BM167" s="161" t="s">
        <v>293</v>
      </c>
    </row>
    <row r="168" spans="1:65" s="2" customFormat="1" ht="16.5" customHeight="1">
      <c r="A168" s="31"/>
      <c r="B168" s="148"/>
      <c r="C168" s="149" t="s">
        <v>294</v>
      </c>
      <c r="D168" s="149" t="s">
        <v>209</v>
      </c>
      <c r="E168" s="150" t="s">
        <v>273</v>
      </c>
      <c r="F168" s="151" t="s">
        <v>274</v>
      </c>
      <c r="G168" s="152" t="s">
        <v>235</v>
      </c>
      <c r="H168" s="153">
        <v>134.31</v>
      </c>
      <c r="I168" s="154"/>
      <c r="J168" s="155">
        <f>ROUND(I168*H168,2)</f>
        <v>0</v>
      </c>
      <c r="K168" s="156"/>
      <c r="L168" s="32"/>
      <c r="M168" s="157" t="s">
        <v>1</v>
      </c>
      <c r="N168" s="158" t="s">
        <v>44</v>
      </c>
      <c r="O168" s="57"/>
      <c r="P168" s="159">
        <f>O168*H168</f>
        <v>0</v>
      </c>
      <c r="Q168" s="159">
        <v>0</v>
      </c>
      <c r="R168" s="159">
        <f>Q168*H168</f>
        <v>0</v>
      </c>
      <c r="S168" s="159">
        <v>0</v>
      </c>
      <c r="T168" s="160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61" t="s">
        <v>213</v>
      </c>
      <c r="AT168" s="161" t="s">
        <v>209</v>
      </c>
      <c r="AU168" s="161" t="s">
        <v>88</v>
      </c>
      <c r="AY168" s="17" t="s">
        <v>207</v>
      </c>
      <c r="BE168" s="162">
        <f>IF(N168="základní",J168,0)</f>
        <v>0</v>
      </c>
      <c r="BF168" s="162">
        <f>IF(N168="snížená",J168,0)</f>
        <v>0</v>
      </c>
      <c r="BG168" s="162">
        <f>IF(N168="zákl. přenesená",J168,0)</f>
        <v>0</v>
      </c>
      <c r="BH168" s="162">
        <f>IF(N168="sníž. přenesená",J168,0)</f>
        <v>0</v>
      </c>
      <c r="BI168" s="162">
        <f>IF(N168="nulová",J168,0)</f>
        <v>0</v>
      </c>
      <c r="BJ168" s="17" t="s">
        <v>86</v>
      </c>
      <c r="BK168" s="162">
        <f>ROUND(I168*H168,2)</f>
        <v>0</v>
      </c>
      <c r="BL168" s="17" t="s">
        <v>213</v>
      </c>
      <c r="BM168" s="161" t="s">
        <v>297</v>
      </c>
    </row>
    <row r="169" spans="1:65" s="13" customFormat="1" ht="11.25">
      <c r="B169" s="163"/>
      <c r="D169" s="164" t="s">
        <v>237</v>
      </c>
      <c r="E169" s="165" t="s">
        <v>1</v>
      </c>
      <c r="F169" s="166" t="s">
        <v>4988</v>
      </c>
      <c r="H169" s="167">
        <v>134.31</v>
      </c>
      <c r="I169" s="168"/>
      <c r="L169" s="163"/>
      <c r="M169" s="169"/>
      <c r="N169" s="170"/>
      <c r="O169" s="170"/>
      <c r="P169" s="170"/>
      <c r="Q169" s="170"/>
      <c r="R169" s="170"/>
      <c r="S169" s="170"/>
      <c r="T169" s="171"/>
      <c r="AT169" s="165" t="s">
        <v>237</v>
      </c>
      <c r="AU169" s="165" t="s">
        <v>88</v>
      </c>
      <c r="AV169" s="13" t="s">
        <v>88</v>
      </c>
      <c r="AW169" s="13" t="s">
        <v>33</v>
      </c>
      <c r="AX169" s="13" t="s">
        <v>79</v>
      </c>
      <c r="AY169" s="165" t="s">
        <v>207</v>
      </c>
    </row>
    <row r="170" spans="1:65" s="15" customFormat="1" ht="11.25">
      <c r="B170" s="179"/>
      <c r="D170" s="164" t="s">
        <v>237</v>
      </c>
      <c r="E170" s="180" t="s">
        <v>1</v>
      </c>
      <c r="F170" s="181" t="s">
        <v>242</v>
      </c>
      <c r="H170" s="182">
        <v>134.31</v>
      </c>
      <c r="I170" s="183"/>
      <c r="L170" s="179"/>
      <c r="M170" s="184"/>
      <c r="N170" s="185"/>
      <c r="O170" s="185"/>
      <c r="P170" s="185"/>
      <c r="Q170" s="185"/>
      <c r="R170" s="185"/>
      <c r="S170" s="185"/>
      <c r="T170" s="186"/>
      <c r="AT170" s="180" t="s">
        <v>237</v>
      </c>
      <c r="AU170" s="180" t="s">
        <v>88</v>
      </c>
      <c r="AV170" s="15" t="s">
        <v>213</v>
      </c>
      <c r="AW170" s="15" t="s">
        <v>33</v>
      </c>
      <c r="AX170" s="15" t="s">
        <v>86</v>
      </c>
      <c r="AY170" s="180" t="s">
        <v>207</v>
      </c>
    </row>
    <row r="171" spans="1:65" s="2" customFormat="1" ht="24.2" customHeight="1">
      <c r="A171" s="31"/>
      <c r="B171" s="148"/>
      <c r="C171" s="149" t="s">
        <v>253</v>
      </c>
      <c r="D171" s="149" t="s">
        <v>209</v>
      </c>
      <c r="E171" s="150" t="s">
        <v>277</v>
      </c>
      <c r="F171" s="151" t="s">
        <v>278</v>
      </c>
      <c r="G171" s="152" t="s">
        <v>235</v>
      </c>
      <c r="H171" s="153">
        <v>650.41800000000001</v>
      </c>
      <c r="I171" s="154"/>
      <c r="J171" s="155">
        <f>ROUND(I171*H171,2)</f>
        <v>0</v>
      </c>
      <c r="K171" s="156"/>
      <c r="L171" s="32"/>
      <c r="M171" s="157" t="s">
        <v>1</v>
      </c>
      <c r="N171" s="158" t="s">
        <v>44</v>
      </c>
      <c r="O171" s="57"/>
      <c r="P171" s="159">
        <f>O171*H171</f>
        <v>0</v>
      </c>
      <c r="Q171" s="159">
        <v>0</v>
      </c>
      <c r="R171" s="159">
        <f>Q171*H171</f>
        <v>0</v>
      </c>
      <c r="S171" s="159">
        <v>0</v>
      </c>
      <c r="T171" s="160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61" t="s">
        <v>213</v>
      </c>
      <c r="AT171" s="161" t="s">
        <v>209</v>
      </c>
      <c r="AU171" s="161" t="s">
        <v>88</v>
      </c>
      <c r="AY171" s="17" t="s">
        <v>207</v>
      </c>
      <c r="BE171" s="162">
        <f>IF(N171="základní",J171,0)</f>
        <v>0</v>
      </c>
      <c r="BF171" s="162">
        <f>IF(N171="snížená",J171,0)</f>
        <v>0</v>
      </c>
      <c r="BG171" s="162">
        <f>IF(N171="zákl. přenesená",J171,0)</f>
        <v>0</v>
      </c>
      <c r="BH171" s="162">
        <f>IF(N171="sníž. přenesená",J171,0)</f>
        <v>0</v>
      </c>
      <c r="BI171" s="162">
        <f>IF(N171="nulová",J171,0)</f>
        <v>0</v>
      </c>
      <c r="BJ171" s="17" t="s">
        <v>86</v>
      </c>
      <c r="BK171" s="162">
        <f>ROUND(I171*H171,2)</f>
        <v>0</v>
      </c>
      <c r="BL171" s="17" t="s">
        <v>213</v>
      </c>
      <c r="BM171" s="161" t="s">
        <v>302</v>
      </c>
    </row>
    <row r="172" spans="1:65" s="13" customFormat="1" ht="22.5">
      <c r="B172" s="163"/>
      <c r="D172" s="164" t="s">
        <v>237</v>
      </c>
      <c r="E172" s="165" t="s">
        <v>1</v>
      </c>
      <c r="F172" s="166" t="s">
        <v>4989</v>
      </c>
      <c r="H172" s="167">
        <v>636.84</v>
      </c>
      <c r="I172" s="168"/>
      <c r="L172" s="163"/>
      <c r="M172" s="169"/>
      <c r="N172" s="170"/>
      <c r="O172" s="170"/>
      <c r="P172" s="170"/>
      <c r="Q172" s="170"/>
      <c r="R172" s="170"/>
      <c r="S172" s="170"/>
      <c r="T172" s="171"/>
      <c r="AT172" s="165" t="s">
        <v>237</v>
      </c>
      <c r="AU172" s="165" t="s">
        <v>88</v>
      </c>
      <c r="AV172" s="13" t="s">
        <v>88</v>
      </c>
      <c r="AW172" s="13" t="s">
        <v>33</v>
      </c>
      <c r="AX172" s="13" t="s">
        <v>79</v>
      </c>
      <c r="AY172" s="165" t="s">
        <v>207</v>
      </c>
    </row>
    <row r="173" spans="1:65" s="13" customFormat="1" ht="22.5">
      <c r="B173" s="163"/>
      <c r="D173" s="164" t="s">
        <v>237</v>
      </c>
      <c r="E173" s="165" t="s">
        <v>1</v>
      </c>
      <c r="F173" s="166" t="s">
        <v>4990</v>
      </c>
      <c r="H173" s="167">
        <v>13.577999999999999</v>
      </c>
      <c r="I173" s="168"/>
      <c r="L173" s="163"/>
      <c r="M173" s="169"/>
      <c r="N173" s="170"/>
      <c r="O173" s="170"/>
      <c r="P173" s="170"/>
      <c r="Q173" s="170"/>
      <c r="R173" s="170"/>
      <c r="S173" s="170"/>
      <c r="T173" s="171"/>
      <c r="AT173" s="165" t="s">
        <v>237</v>
      </c>
      <c r="AU173" s="165" t="s">
        <v>88</v>
      </c>
      <c r="AV173" s="13" t="s">
        <v>88</v>
      </c>
      <c r="AW173" s="13" t="s">
        <v>33</v>
      </c>
      <c r="AX173" s="13" t="s">
        <v>79</v>
      </c>
      <c r="AY173" s="165" t="s">
        <v>207</v>
      </c>
    </row>
    <row r="174" spans="1:65" s="15" customFormat="1" ht="11.25">
      <c r="B174" s="179"/>
      <c r="D174" s="164" t="s">
        <v>237</v>
      </c>
      <c r="E174" s="180" t="s">
        <v>1</v>
      </c>
      <c r="F174" s="181" t="s">
        <v>242</v>
      </c>
      <c r="H174" s="182">
        <v>650.41800000000001</v>
      </c>
      <c r="I174" s="183"/>
      <c r="L174" s="179"/>
      <c r="M174" s="184"/>
      <c r="N174" s="185"/>
      <c r="O174" s="185"/>
      <c r="P174" s="185"/>
      <c r="Q174" s="185"/>
      <c r="R174" s="185"/>
      <c r="S174" s="185"/>
      <c r="T174" s="186"/>
      <c r="AT174" s="180" t="s">
        <v>237</v>
      </c>
      <c r="AU174" s="180" t="s">
        <v>88</v>
      </c>
      <c r="AV174" s="15" t="s">
        <v>213</v>
      </c>
      <c r="AW174" s="15" t="s">
        <v>33</v>
      </c>
      <c r="AX174" s="15" t="s">
        <v>86</v>
      </c>
      <c r="AY174" s="180" t="s">
        <v>207</v>
      </c>
    </row>
    <row r="175" spans="1:65" s="2" customFormat="1" ht="24.2" customHeight="1">
      <c r="A175" s="31"/>
      <c r="B175" s="148"/>
      <c r="C175" s="149" t="s">
        <v>7</v>
      </c>
      <c r="D175" s="149" t="s">
        <v>209</v>
      </c>
      <c r="E175" s="150" t="s">
        <v>4991</v>
      </c>
      <c r="F175" s="151" t="s">
        <v>4992</v>
      </c>
      <c r="G175" s="152" t="s">
        <v>235</v>
      </c>
      <c r="H175" s="153">
        <v>95.16</v>
      </c>
      <c r="I175" s="154"/>
      <c r="J175" s="155">
        <f>ROUND(I175*H175,2)</f>
        <v>0</v>
      </c>
      <c r="K175" s="156"/>
      <c r="L175" s="32"/>
      <c r="M175" s="157" t="s">
        <v>1</v>
      </c>
      <c r="N175" s="158" t="s">
        <v>44</v>
      </c>
      <c r="O175" s="57"/>
      <c r="P175" s="159">
        <f>O175*H175</f>
        <v>0</v>
      </c>
      <c r="Q175" s="159">
        <v>0</v>
      </c>
      <c r="R175" s="159">
        <f>Q175*H175</f>
        <v>0</v>
      </c>
      <c r="S175" s="159">
        <v>0</v>
      </c>
      <c r="T175" s="160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61" t="s">
        <v>213</v>
      </c>
      <c r="AT175" s="161" t="s">
        <v>209</v>
      </c>
      <c r="AU175" s="161" t="s">
        <v>88</v>
      </c>
      <c r="AY175" s="17" t="s">
        <v>207</v>
      </c>
      <c r="BE175" s="162">
        <f>IF(N175="základní",J175,0)</f>
        <v>0</v>
      </c>
      <c r="BF175" s="162">
        <f>IF(N175="snížená",J175,0)</f>
        <v>0</v>
      </c>
      <c r="BG175" s="162">
        <f>IF(N175="zákl. přenesená",J175,0)</f>
        <v>0</v>
      </c>
      <c r="BH175" s="162">
        <f>IF(N175="sníž. přenesená",J175,0)</f>
        <v>0</v>
      </c>
      <c r="BI175" s="162">
        <f>IF(N175="nulová",J175,0)</f>
        <v>0</v>
      </c>
      <c r="BJ175" s="17" t="s">
        <v>86</v>
      </c>
      <c r="BK175" s="162">
        <f>ROUND(I175*H175,2)</f>
        <v>0</v>
      </c>
      <c r="BL175" s="17" t="s">
        <v>213</v>
      </c>
      <c r="BM175" s="161" t="s">
        <v>314</v>
      </c>
    </row>
    <row r="176" spans="1:65" s="13" customFormat="1" ht="22.5">
      <c r="B176" s="163"/>
      <c r="D176" s="164" t="s">
        <v>237</v>
      </c>
      <c r="E176" s="165" t="s">
        <v>1</v>
      </c>
      <c r="F176" s="166" t="s">
        <v>4993</v>
      </c>
      <c r="H176" s="167">
        <v>95.16</v>
      </c>
      <c r="I176" s="168"/>
      <c r="L176" s="163"/>
      <c r="M176" s="169"/>
      <c r="N176" s="170"/>
      <c r="O176" s="170"/>
      <c r="P176" s="170"/>
      <c r="Q176" s="170"/>
      <c r="R176" s="170"/>
      <c r="S176" s="170"/>
      <c r="T176" s="171"/>
      <c r="AT176" s="165" t="s">
        <v>237</v>
      </c>
      <c r="AU176" s="165" t="s">
        <v>88</v>
      </c>
      <c r="AV176" s="13" t="s">
        <v>88</v>
      </c>
      <c r="AW176" s="13" t="s">
        <v>33</v>
      </c>
      <c r="AX176" s="13" t="s">
        <v>79</v>
      </c>
      <c r="AY176" s="165" t="s">
        <v>207</v>
      </c>
    </row>
    <row r="177" spans="1:65" s="15" customFormat="1" ht="11.25">
      <c r="B177" s="179"/>
      <c r="D177" s="164" t="s">
        <v>237</v>
      </c>
      <c r="E177" s="180" t="s">
        <v>1</v>
      </c>
      <c r="F177" s="181" t="s">
        <v>242</v>
      </c>
      <c r="H177" s="182">
        <v>95.16</v>
      </c>
      <c r="I177" s="183"/>
      <c r="L177" s="179"/>
      <c r="M177" s="184"/>
      <c r="N177" s="185"/>
      <c r="O177" s="185"/>
      <c r="P177" s="185"/>
      <c r="Q177" s="185"/>
      <c r="R177" s="185"/>
      <c r="S177" s="185"/>
      <c r="T177" s="186"/>
      <c r="AT177" s="180" t="s">
        <v>237</v>
      </c>
      <c r="AU177" s="180" t="s">
        <v>88</v>
      </c>
      <c r="AV177" s="15" t="s">
        <v>213</v>
      </c>
      <c r="AW177" s="15" t="s">
        <v>33</v>
      </c>
      <c r="AX177" s="15" t="s">
        <v>86</v>
      </c>
      <c r="AY177" s="180" t="s">
        <v>207</v>
      </c>
    </row>
    <row r="178" spans="1:65" s="2" customFormat="1" ht="16.5" customHeight="1">
      <c r="A178" s="31"/>
      <c r="B178" s="148"/>
      <c r="C178" s="149" t="s">
        <v>257</v>
      </c>
      <c r="D178" s="149" t="s">
        <v>209</v>
      </c>
      <c r="E178" s="150" t="s">
        <v>4994</v>
      </c>
      <c r="F178" s="151" t="s">
        <v>4995</v>
      </c>
      <c r="G178" s="152" t="s">
        <v>288</v>
      </c>
      <c r="H178" s="153">
        <v>190.32</v>
      </c>
      <c r="I178" s="154"/>
      <c r="J178" s="155">
        <f>ROUND(I178*H178,2)</f>
        <v>0</v>
      </c>
      <c r="K178" s="156"/>
      <c r="L178" s="32"/>
      <c r="M178" s="157" t="s">
        <v>1</v>
      </c>
      <c r="N178" s="158" t="s">
        <v>44</v>
      </c>
      <c r="O178" s="57"/>
      <c r="P178" s="159">
        <f>O178*H178</f>
        <v>0</v>
      </c>
      <c r="Q178" s="159">
        <v>0</v>
      </c>
      <c r="R178" s="159">
        <f>Q178*H178</f>
        <v>0</v>
      </c>
      <c r="S178" s="159">
        <v>0</v>
      </c>
      <c r="T178" s="160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61" t="s">
        <v>213</v>
      </c>
      <c r="AT178" s="161" t="s">
        <v>209</v>
      </c>
      <c r="AU178" s="161" t="s">
        <v>88</v>
      </c>
      <c r="AY178" s="17" t="s">
        <v>207</v>
      </c>
      <c r="BE178" s="162">
        <f>IF(N178="základní",J178,0)</f>
        <v>0</v>
      </c>
      <c r="BF178" s="162">
        <f>IF(N178="snížená",J178,0)</f>
        <v>0</v>
      </c>
      <c r="BG178" s="162">
        <f>IF(N178="zákl. přenesená",J178,0)</f>
        <v>0</v>
      </c>
      <c r="BH178" s="162">
        <f>IF(N178="sníž. přenesená",J178,0)</f>
        <v>0</v>
      </c>
      <c r="BI178" s="162">
        <f>IF(N178="nulová",J178,0)</f>
        <v>0</v>
      </c>
      <c r="BJ178" s="17" t="s">
        <v>86</v>
      </c>
      <c r="BK178" s="162">
        <f>ROUND(I178*H178,2)</f>
        <v>0</v>
      </c>
      <c r="BL178" s="17" t="s">
        <v>213</v>
      </c>
      <c r="BM178" s="161" t="s">
        <v>318</v>
      </c>
    </row>
    <row r="179" spans="1:65" s="13" customFormat="1" ht="22.5">
      <c r="B179" s="163"/>
      <c r="D179" s="164" t="s">
        <v>237</v>
      </c>
      <c r="E179" s="165" t="s">
        <v>1</v>
      </c>
      <c r="F179" s="166" t="s">
        <v>4996</v>
      </c>
      <c r="H179" s="167">
        <v>190.32</v>
      </c>
      <c r="I179" s="168"/>
      <c r="L179" s="163"/>
      <c r="M179" s="169"/>
      <c r="N179" s="170"/>
      <c r="O179" s="170"/>
      <c r="P179" s="170"/>
      <c r="Q179" s="170"/>
      <c r="R179" s="170"/>
      <c r="S179" s="170"/>
      <c r="T179" s="171"/>
      <c r="AT179" s="165" t="s">
        <v>237</v>
      </c>
      <c r="AU179" s="165" t="s">
        <v>88</v>
      </c>
      <c r="AV179" s="13" t="s">
        <v>88</v>
      </c>
      <c r="AW179" s="13" t="s">
        <v>33</v>
      </c>
      <c r="AX179" s="13" t="s">
        <v>79</v>
      </c>
      <c r="AY179" s="165" t="s">
        <v>207</v>
      </c>
    </row>
    <row r="180" spans="1:65" s="15" customFormat="1" ht="11.25">
      <c r="B180" s="179"/>
      <c r="D180" s="164" t="s">
        <v>237</v>
      </c>
      <c r="E180" s="180" t="s">
        <v>1</v>
      </c>
      <c r="F180" s="181" t="s">
        <v>242</v>
      </c>
      <c r="H180" s="182">
        <v>190.32</v>
      </c>
      <c r="I180" s="183"/>
      <c r="L180" s="179"/>
      <c r="M180" s="184"/>
      <c r="N180" s="185"/>
      <c r="O180" s="185"/>
      <c r="P180" s="185"/>
      <c r="Q180" s="185"/>
      <c r="R180" s="185"/>
      <c r="S180" s="185"/>
      <c r="T180" s="186"/>
      <c r="AT180" s="180" t="s">
        <v>237</v>
      </c>
      <c r="AU180" s="180" t="s">
        <v>88</v>
      </c>
      <c r="AV180" s="15" t="s">
        <v>213</v>
      </c>
      <c r="AW180" s="15" t="s">
        <v>33</v>
      </c>
      <c r="AX180" s="15" t="s">
        <v>86</v>
      </c>
      <c r="AY180" s="180" t="s">
        <v>207</v>
      </c>
    </row>
    <row r="181" spans="1:65" s="12" customFormat="1" ht="22.9" customHeight="1">
      <c r="B181" s="135"/>
      <c r="D181" s="136" t="s">
        <v>78</v>
      </c>
      <c r="E181" s="146" t="s">
        <v>213</v>
      </c>
      <c r="F181" s="146" t="s">
        <v>407</v>
      </c>
      <c r="I181" s="138"/>
      <c r="J181" s="147">
        <f>BK181</f>
        <v>0</v>
      </c>
      <c r="L181" s="135"/>
      <c r="M181" s="140"/>
      <c r="N181" s="141"/>
      <c r="O181" s="141"/>
      <c r="P181" s="142">
        <f>SUM(P182:P185)</f>
        <v>0</v>
      </c>
      <c r="Q181" s="141"/>
      <c r="R181" s="142">
        <f>SUM(R182:R185)</f>
        <v>0</v>
      </c>
      <c r="S181" s="141"/>
      <c r="T181" s="143">
        <f>SUM(T182:T185)</f>
        <v>0</v>
      </c>
      <c r="AR181" s="136" t="s">
        <v>86</v>
      </c>
      <c r="AT181" s="144" t="s">
        <v>78</v>
      </c>
      <c r="AU181" s="144" t="s">
        <v>86</v>
      </c>
      <c r="AY181" s="136" t="s">
        <v>207</v>
      </c>
      <c r="BK181" s="145">
        <f>SUM(BK182:BK185)</f>
        <v>0</v>
      </c>
    </row>
    <row r="182" spans="1:65" s="2" customFormat="1" ht="24.2" customHeight="1">
      <c r="A182" s="31"/>
      <c r="B182" s="148"/>
      <c r="C182" s="149" t="s">
        <v>320</v>
      </c>
      <c r="D182" s="149" t="s">
        <v>209</v>
      </c>
      <c r="E182" s="150" t="s">
        <v>4997</v>
      </c>
      <c r="F182" s="151" t="s">
        <v>4998</v>
      </c>
      <c r="G182" s="152" t="s">
        <v>235</v>
      </c>
      <c r="H182" s="153">
        <v>37.368000000000002</v>
      </c>
      <c r="I182" s="154"/>
      <c r="J182" s="155">
        <f>ROUND(I182*H182,2)</f>
        <v>0</v>
      </c>
      <c r="K182" s="156"/>
      <c r="L182" s="32"/>
      <c r="M182" s="157" t="s">
        <v>1</v>
      </c>
      <c r="N182" s="158" t="s">
        <v>44</v>
      </c>
      <c r="O182" s="57"/>
      <c r="P182" s="159">
        <f>O182*H182</f>
        <v>0</v>
      </c>
      <c r="Q182" s="159">
        <v>0</v>
      </c>
      <c r="R182" s="159">
        <f>Q182*H182</f>
        <v>0</v>
      </c>
      <c r="S182" s="159">
        <v>0</v>
      </c>
      <c r="T182" s="160">
        <f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61" t="s">
        <v>213</v>
      </c>
      <c r="AT182" s="161" t="s">
        <v>209</v>
      </c>
      <c r="AU182" s="161" t="s">
        <v>88</v>
      </c>
      <c r="AY182" s="17" t="s">
        <v>207</v>
      </c>
      <c r="BE182" s="162">
        <f>IF(N182="základní",J182,0)</f>
        <v>0</v>
      </c>
      <c r="BF182" s="162">
        <f>IF(N182="snížená",J182,0)</f>
        <v>0</v>
      </c>
      <c r="BG182" s="162">
        <f>IF(N182="zákl. přenesená",J182,0)</f>
        <v>0</v>
      </c>
      <c r="BH182" s="162">
        <f>IF(N182="sníž. přenesená",J182,0)</f>
        <v>0</v>
      </c>
      <c r="BI182" s="162">
        <f>IF(N182="nulová",J182,0)</f>
        <v>0</v>
      </c>
      <c r="BJ182" s="17" t="s">
        <v>86</v>
      </c>
      <c r="BK182" s="162">
        <f>ROUND(I182*H182,2)</f>
        <v>0</v>
      </c>
      <c r="BL182" s="17" t="s">
        <v>213</v>
      </c>
      <c r="BM182" s="161" t="s">
        <v>323</v>
      </c>
    </row>
    <row r="183" spans="1:65" s="13" customFormat="1" ht="22.5">
      <c r="B183" s="163"/>
      <c r="D183" s="164" t="s">
        <v>237</v>
      </c>
      <c r="E183" s="165" t="s">
        <v>1</v>
      </c>
      <c r="F183" s="166" t="s">
        <v>4999</v>
      </c>
      <c r="H183" s="167">
        <v>36.6</v>
      </c>
      <c r="I183" s="168"/>
      <c r="L183" s="163"/>
      <c r="M183" s="169"/>
      <c r="N183" s="170"/>
      <c r="O183" s="170"/>
      <c r="P183" s="170"/>
      <c r="Q183" s="170"/>
      <c r="R183" s="170"/>
      <c r="S183" s="170"/>
      <c r="T183" s="171"/>
      <c r="AT183" s="165" t="s">
        <v>237</v>
      </c>
      <c r="AU183" s="165" t="s">
        <v>88</v>
      </c>
      <c r="AV183" s="13" t="s">
        <v>88</v>
      </c>
      <c r="AW183" s="13" t="s">
        <v>33</v>
      </c>
      <c r="AX183" s="13" t="s">
        <v>79</v>
      </c>
      <c r="AY183" s="165" t="s">
        <v>207</v>
      </c>
    </row>
    <row r="184" spans="1:65" s="13" customFormat="1" ht="11.25">
      <c r="B184" s="163"/>
      <c r="D184" s="164" t="s">
        <v>237</v>
      </c>
      <c r="E184" s="165" t="s">
        <v>1</v>
      </c>
      <c r="F184" s="166" t="s">
        <v>5000</v>
      </c>
      <c r="H184" s="167">
        <v>0.76800000000000002</v>
      </c>
      <c r="I184" s="168"/>
      <c r="L184" s="163"/>
      <c r="M184" s="169"/>
      <c r="N184" s="170"/>
      <c r="O184" s="170"/>
      <c r="P184" s="170"/>
      <c r="Q184" s="170"/>
      <c r="R184" s="170"/>
      <c r="S184" s="170"/>
      <c r="T184" s="171"/>
      <c r="AT184" s="165" t="s">
        <v>237</v>
      </c>
      <c r="AU184" s="165" t="s">
        <v>88</v>
      </c>
      <c r="AV184" s="13" t="s">
        <v>88</v>
      </c>
      <c r="AW184" s="13" t="s">
        <v>33</v>
      </c>
      <c r="AX184" s="13" t="s">
        <v>79</v>
      </c>
      <c r="AY184" s="165" t="s">
        <v>207</v>
      </c>
    </row>
    <row r="185" spans="1:65" s="15" customFormat="1" ht="11.25">
      <c r="B185" s="179"/>
      <c r="D185" s="164" t="s">
        <v>237</v>
      </c>
      <c r="E185" s="180" t="s">
        <v>1</v>
      </c>
      <c r="F185" s="181" t="s">
        <v>242</v>
      </c>
      <c r="H185" s="182">
        <v>37.368000000000002</v>
      </c>
      <c r="I185" s="183"/>
      <c r="L185" s="179"/>
      <c r="M185" s="184"/>
      <c r="N185" s="185"/>
      <c r="O185" s="185"/>
      <c r="P185" s="185"/>
      <c r="Q185" s="185"/>
      <c r="R185" s="185"/>
      <c r="S185" s="185"/>
      <c r="T185" s="186"/>
      <c r="AT185" s="180" t="s">
        <v>237</v>
      </c>
      <c r="AU185" s="180" t="s">
        <v>88</v>
      </c>
      <c r="AV185" s="15" t="s">
        <v>213</v>
      </c>
      <c r="AW185" s="15" t="s">
        <v>33</v>
      </c>
      <c r="AX185" s="15" t="s">
        <v>86</v>
      </c>
      <c r="AY185" s="180" t="s">
        <v>207</v>
      </c>
    </row>
    <row r="186" spans="1:65" s="12" customFormat="1" ht="22.9" customHeight="1">
      <c r="B186" s="135"/>
      <c r="D186" s="136" t="s">
        <v>78</v>
      </c>
      <c r="E186" s="146" t="s">
        <v>246</v>
      </c>
      <c r="F186" s="146" t="s">
        <v>2661</v>
      </c>
      <c r="I186" s="138"/>
      <c r="J186" s="147">
        <f>BK186</f>
        <v>0</v>
      </c>
      <c r="L186" s="135"/>
      <c r="M186" s="140"/>
      <c r="N186" s="141"/>
      <c r="O186" s="141"/>
      <c r="P186" s="142">
        <f>SUM(P187:P208)</f>
        <v>0</v>
      </c>
      <c r="Q186" s="141"/>
      <c r="R186" s="142">
        <f>SUM(R187:R208)</f>
        <v>0</v>
      </c>
      <c r="S186" s="141"/>
      <c r="T186" s="143">
        <f>SUM(T187:T208)</f>
        <v>0</v>
      </c>
      <c r="AR186" s="136" t="s">
        <v>86</v>
      </c>
      <c r="AT186" s="144" t="s">
        <v>78</v>
      </c>
      <c r="AU186" s="144" t="s">
        <v>86</v>
      </c>
      <c r="AY186" s="136" t="s">
        <v>207</v>
      </c>
      <c r="BK186" s="145">
        <f>SUM(BK187:BK208)</f>
        <v>0</v>
      </c>
    </row>
    <row r="187" spans="1:65" s="2" customFormat="1" ht="24.2" customHeight="1">
      <c r="A187" s="31"/>
      <c r="B187" s="148"/>
      <c r="C187" s="149" t="s">
        <v>260</v>
      </c>
      <c r="D187" s="149" t="s">
        <v>209</v>
      </c>
      <c r="E187" s="150" t="s">
        <v>5001</v>
      </c>
      <c r="F187" s="151" t="s">
        <v>5002</v>
      </c>
      <c r="G187" s="152" t="s">
        <v>220</v>
      </c>
      <c r="H187" s="153">
        <v>26</v>
      </c>
      <c r="I187" s="154"/>
      <c r="J187" s="155">
        <f>ROUND(I187*H187,2)</f>
        <v>0</v>
      </c>
      <c r="K187" s="156"/>
      <c r="L187" s="32"/>
      <c r="M187" s="157" t="s">
        <v>1</v>
      </c>
      <c r="N187" s="158" t="s">
        <v>44</v>
      </c>
      <c r="O187" s="57"/>
      <c r="P187" s="159">
        <f>O187*H187</f>
        <v>0</v>
      </c>
      <c r="Q187" s="159">
        <v>0</v>
      </c>
      <c r="R187" s="159">
        <f>Q187*H187</f>
        <v>0</v>
      </c>
      <c r="S187" s="159">
        <v>0</v>
      </c>
      <c r="T187" s="160">
        <f>S187*H187</f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61" t="s">
        <v>213</v>
      </c>
      <c r="AT187" s="161" t="s">
        <v>209</v>
      </c>
      <c r="AU187" s="161" t="s">
        <v>88</v>
      </c>
      <c r="AY187" s="17" t="s">
        <v>207</v>
      </c>
      <c r="BE187" s="162">
        <f>IF(N187="základní",J187,0)</f>
        <v>0</v>
      </c>
      <c r="BF187" s="162">
        <f>IF(N187="snížená",J187,0)</f>
        <v>0</v>
      </c>
      <c r="BG187" s="162">
        <f>IF(N187="zákl. přenesená",J187,0)</f>
        <v>0</v>
      </c>
      <c r="BH187" s="162">
        <f>IF(N187="sníž. přenesená",J187,0)</f>
        <v>0</v>
      </c>
      <c r="BI187" s="162">
        <f>IF(N187="nulová",J187,0)</f>
        <v>0</v>
      </c>
      <c r="BJ187" s="17" t="s">
        <v>86</v>
      </c>
      <c r="BK187" s="162">
        <f>ROUND(I187*H187,2)</f>
        <v>0</v>
      </c>
      <c r="BL187" s="17" t="s">
        <v>213</v>
      </c>
      <c r="BM187" s="161" t="s">
        <v>326</v>
      </c>
    </row>
    <row r="188" spans="1:65" s="13" customFormat="1" ht="11.25">
      <c r="B188" s="163"/>
      <c r="D188" s="164" t="s">
        <v>237</v>
      </c>
      <c r="E188" s="165" t="s">
        <v>1</v>
      </c>
      <c r="F188" s="166" t="s">
        <v>5003</v>
      </c>
      <c r="H188" s="167">
        <v>26</v>
      </c>
      <c r="I188" s="168"/>
      <c r="L188" s="163"/>
      <c r="M188" s="169"/>
      <c r="N188" s="170"/>
      <c r="O188" s="170"/>
      <c r="P188" s="170"/>
      <c r="Q188" s="170"/>
      <c r="R188" s="170"/>
      <c r="S188" s="170"/>
      <c r="T188" s="171"/>
      <c r="AT188" s="165" t="s">
        <v>237</v>
      </c>
      <c r="AU188" s="165" t="s">
        <v>88</v>
      </c>
      <c r="AV188" s="13" t="s">
        <v>88</v>
      </c>
      <c r="AW188" s="13" t="s">
        <v>33</v>
      </c>
      <c r="AX188" s="13" t="s">
        <v>79</v>
      </c>
      <c r="AY188" s="165" t="s">
        <v>207</v>
      </c>
    </row>
    <row r="189" spans="1:65" s="14" customFormat="1" ht="33.75">
      <c r="B189" s="172"/>
      <c r="D189" s="164" t="s">
        <v>237</v>
      </c>
      <c r="E189" s="173" t="s">
        <v>1</v>
      </c>
      <c r="F189" s="174" t="s">
        <v>5004</v>
      </c>
      <c r="H189" s="173" t="s">
        <v>1</v>
      </c>
      <c r="I189" s="175"/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237</v>
      </c>
      <c r="AU189" s="173" t="s">
        <v>88</v>
      </c>
      <c r="AV189" s="14" t="s">
        <v>86</v>
      </c>
      <c r="AW189" s="14" t="s">
        <v>33</v>
      </c>
      <c r="AX189" s="14" t="s">
        <v>79</v>
      </c>
      <c r="AY189" s="173" t="s">
        <v>207</v>
      </c>
    </row>
    <row r="190" spans="1:65" s="14" customFormat="1" ht="22.5">
      <c r="B190" s="172"/>
      <c r="D190" s="164" t="s">
        <v>237</v>
      </c>
      <c r="E190" s="173" t="s">
        <v>1</v>
      </c>
      <c r="F190" s="174" t="s">
        <v>5005</v>
      </c>
      <c r="H190" s="173" t="s">
        <v>1</v>
      </c>
      <c r="I190" s="175"/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237</v>
      </c>
      <c r="AU190" s="173" t="s">
        <v>88</v>
      </c>
      <c r="AV190" s="14" t="s">
        <v>86</v>
      </c>
      <c r="AW190" s="14" t="s">
        <v>33</v>
      </c>
      <c r="AX190" s="14" t="s">
        <v>79</v>
      </c>
      <c r="AY190" s="173" t="s">
        <v>207</v>
      </c>
    </row>
    <row r="191" spans="1:65" s="14" customFormat="1" ht="22.5">
      <c r="B191" s="172"/>
      <c r="D191" s="164" t="s">
        <v>237</v>
      </c>
      <c r="E191" s="173" t="s">
        <v>1</v>
      </c>
      <c r="F191" s="174" t="s">
        <v>5006</v>
      </c>
      <c r="H191" s="173" t="s">
        <v>1</v>
      </c>
      <c r="I191" s="175"/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237</v>
      </c>
      <c r="AU191" s="173" t="s">
        <v>88</v>
      </c>
      <c r="AV191" s="14" t="s">
        <v>86</v>
      </c>
      <c r="AW191" s="14" t="s">
        <v>33</v>
      </c>
      <c r="AX191" s="14" t="s">
        <v>79</v>
      </c>
      <c r="AY191" s="173" t="s">
        <v>207</v>
      </c>
    </row>
    <row r="192" spans="1:65" s="14" customFormat="1" ht="22.5">
      <c r="B192" s="172"/>
      <c r="D192" s="164" t="s">
        <v>237</v>
      </c>
      <c r="E192" s="173" t="s">
        <v>1</v>
      </c>
      <c r="F192" s="174" t="s">
        <v>5007</v>
      </c>
      <c r="H192" s="173" t="s">
        <v>1</v>
      </c>
      <c r="I192" s="175"/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237</v>
      </c>
      <c r="AU192" s="173" t="s">
        <v>88</v>
      </c>
      <c r="AV192" s="14" t="s">
        <v>86</v>
      </c>
      <c r="AW192" s="14" t="s">
        <v>33</v>
      </c>
      <c r="AX192" s="14" t="s">
        <v>79</v>
      </c>
      <c r="AY192" s="173" t="s">
        <v>207</v>
      </c>
    </row>
    <row r="193" spans="1:65" s="14" customFormat="1" ht="22.5">
      <c r="B193" s="172"/>
      <c r="D193" s="164" t="s">
        <v>237</v>
      </c>
      <c r="E193" s="173" t="s">
        <v>1</v>
      </c>
      <c r="F193" s="174" t="s">
        <v>2263</v>
      </c>
      <c r="H193" s="173" t="s">
        <v>1</v>
      </c>
      <c r="I193" s="175"/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237</v>
      </c>
      <c r="AU193" s="173" t="s">
        <v>88</v>
      </c>
      <c r="AV193" s="14" t="s">
        <v>86</v>
      </c>
      <c r="AW193" s="14" t="s">
        <v>33</v>
      </c>
      <c r="AX193" s="14" t="s">
        <v>79</v>
      </c>
      <c r="AY193" s="173" t="s">
        <v>207</v>
      </c>
    </row>
    <row r="194" spans="1:65" s="15" customFormat="1" ht="11.25">
      <c r="B194" s="179"/>
      <c r="D194" s="164" t="s">
        <v>237</v>
      </c>
      <c r="E194" s="180" t="s">
        <v>1</v>
      </c>
      <c r="F194" s="181" t="s">
        <v>242</v>
      </c>
      <c r="H194" s="182">
        <v>26</v>
      </c>
      <c r="I194" s="183"/>
      <c r="L194" s="179"/>
      <c r="M194" s="184"/>
      <c r="N194" s="185"/>
      <c r="O194" s="185"/>
      <c r="P194" s="185"/>
      <c r="Q194" s="185"/>
      <c r="R194" s="185"/>
      <c r="S194" s="185"/>
      <c r="T194" s="186"/>
      <c r="AT194" s="180" t="s">
        <v>237</v>
      </c>
      <c r="AU194" s="180" t="s">
        <v>88</v>
      </c>
      <c r="AV194" s="15" t="s">
        <v>213</v>
      </c>
      <c r="AW194" s="15" t="s">
        <v>33</v>
      </c>
      <c r="AX194" s="15" t="s">
        <v>86</v>
      </c>
      <c r="AY194" s="180" t="s">
        <v>207</v>
      </c>
    </row>
    <row r="195" spans="1:65" s="2" customFormat="1" ht="33" customHeight="1">
      <c r="A195" s="31"/>
      <c r="B195" s="148"/>
      <c r="C195" s="149" t="s">
        <v>327</v>
      </c>
      <c r="D195" s="149" t="s">
        <v>209</v>
      </c>
      <c r="E195" s="150" t="s">
        <v>5008</v>
      </c>
      <c r="F195" s="151" t="s">
        <v>296</v>
      </c>
      <c r="G195" s="152" t="s">
        <v>235</v>
      </c>
      <c r="H195" s="153">
        <v>134.31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213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213</v>
      </c>
      <c r="BM195" s="161" t="s">
        <v>330</v>
      </c>
    </row>
    <row r="196" spans="1:65" s="14" customFormat="1" ht="22.5">
      <c r="B196" s="172"/>
      <c r="D196" s="164" t="s">
        <v>237</v>
      </c>
      <c r="E196" s="173" t="s">
        <v>1</v>
      </c>
      <c r="F196" s="174" t="s">
        <v>5005</v>
      </c>
      <c r="H196" s="173" t="s">
        <v>1</v>
      </c>
      <c r="I196" s="175"/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237</v>
      </c>
      <c r="AU196" s="173" t="s">
        <v>88</v>
      </c>
      <c r="AV196" s="14" t="s">
        <v>86</v>
      </c>
      <c r="AW196" s="14" t="s">
        <v>33</v>
      </c>
      <c r="AX196" s="14" t="s">
        <v>79</v>
      </c>
      <c r="AY196" s="173" t="s">
        <v>207</v>
      </c>
    </row>
    <row r="197" spans="1:65" s="14" customFormat="1" ht="22.5">
      <c r="B197" s="172"/>
      <c r="D197" s="164" t="s">
        <v>237</v>
      </c>
      <c r="E197" s="173" t="s">
        <v>1</v>
      </c>
      <c r="F197" s="174" t="s">
        <v>5006</v>
      </c>
      <c r="H197" s="173" t="s">
        <v>1</v>
      </c>
      <c r="I197" s="175"/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237</v>
      </c>
      <c r="AU197" s="173" t="s">
        <v>88</v>
      </c>
      <c r="AV197" s="14" t="s">
        <v>86</v>
      </c>
      <c r="AW197" s="14" t="s">
        <v>33</v>
      </c>
      <c r="AX197" s="14" t="s">
        <v>79</v>
      </c>
      <c r="AY197" s="173" t="s">
        <v>207</v>
      </c>
    </row>
    <row r="198" spans="1:65" s="14" customFormat="1" ht="22.5">
      <c r="B198" s="172"/>
      <c r="D198" s="164" t="s">
        <v>237</v>
      </c>
      <c r="E198" s="173" t="s">
        <v>1</v>
      </c>
      <c r="F198" s="174" t="s">
        <v>5007</v>
      </c>
      <c r="H198" s="173" t="s">
        <v>1</v>
      </c>
      <c r="I198" s="175"/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237</v>
      </c>
      <c r="AU198" s="173" t="s">
        <v>88</v>
      </c>
      <c r="AV198" s="14" t="s">
        <v>86</v>
      </c>
      <c r="AW198" s="14" t="s">
        <v>33</v>
      </c>
      <c r="AX198" s="14" t="s">
        <v>79</v>
      </c>
      <c r="AY198" s="173" t="s">
        <v>207</v>
      </c>
    </row>
    <row r="199" spans="1:65" s="14" customFormat="1" ht="22.5">
      <c r="B199" s="172"/>
      <c r="D199" s="164" t="s">
        <v>237</v>
      </c>
      <c r="E199" s="173" t="s">
        <v>1</v>
      </c>
      <c r="F199" s="174" t="s">
        <v>2263</v>
      </c>
      <c r="H199" s="173" t="s">
        <v>1</v>
      </c>
      <c r="I199" s="175"/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237</v>
      </c>
      <c r="AU199" s="173" t="s">
        <v>88</v>
      </c>
      <c r="AV199" s="14" t="s">
        <v>86</v>
      </c>
      <c r="AW199" s="14" t="s">
        <v>33</v>
      </c>
      <c r="AX199" s="14" t="s">
        <v>79</v>
      </c>
      <c r="AY199" s="173" t="s">
        <v>207</v>
      </c>
    </row>
    <row r="200" spans="1:65" s="13" customFormat="1" ht="22.5">
      <c r="B200" s="163"/>
      <c r="D200" s="164" t="s">
        <v>237</v>
      </c>
      <c r="E200" s="165" t="s">
        <v>1</v>
      </c>
      <c r="F200" s="166" t="s">
        <v>5009</v>
      </c>
      <c r="H200" s="167">
        <v>94.02</v>
      </c>
      <c r="I200" s="168"/>
      <c r="L200" s="163"/>
      <c r="M200" s="169"/>
      <c r="N200" s="170"/>
      <c r="O200" s="170"/>
      <c r="P200" s="170"/>
      <c r="Q200" s="170"/>
      <c r="R200" s="170"/>
      <c r="S200" s="170"/>
      <c r="T200" s="171"/>
      <c r="AT200" s="165" t="s">
        <v>237</v>
      </c>
      <c r="AU200" s="165" t="s">
        <v>88</v>
      </c>
      <c r="AV200" s="13" t="s">
        <v>88</v>
      </c>
      <c r="AW200" s="13" t="s">
        <v>33</v>
      </c>
      <c r="AX200" s="13" t="s">
        <v>79</v>
      </c>
      <c r="AY200" s="165" t="s">
        <v>207</v>
      </c>
    </row>
    <row r="201" spans="1:65" s="13" customFormat="1" ht="22.5">
      <c r="B201" s="163"/>
      <c r="D201" s="164" t="s">
        <v>237</v>
      </c>
      <c r="E201" s="165" t="s">
        <v>1</v>
      </c>
      <c r="F201" s="166" t="s">
        <v>5010</v>
      </c>
      <c r="H201" s="167">
        <v>40.29</v>
      </c>
      <c r="I201" s="168"/>
      <c r="L201" s="163"/>
      <c r="M201" s="169"/>
      <c r="N201" s="170"/>
      <c r="O201" s="170"/>
      <c r="P201" s="170"/>
      <c r="Q201" s="170"/>
      <c r="R201" s="170"/>
      <c r="S201" s="170"/>
      <c r="T201" s="171"/>
      <c r="AT201" s="165" t="s">
        <v>237</v>
      </c>
      <c r="AU201" s="165" t="s">
        <v>88</v>
      </c>
      <c r="AV201" s="13" t="s">
        <v>88</v>
      </c>
      <c r="AW201" s="13" t="s">
        <v>33</v>
      </c>
      <c r="AX201" s="13" t="s">
        <v>79</v>
      </c>
      <c r="AY201" s="165" t="s">
        <v>207</v>
      </c>
    </row>
    <row r="202" spans="1:65" s="14" customFormat="1" ht="22.5">
      <c r="B202" s="172"/>
      <c r="D202" s="164" t="s">
        <v>237</v>
      </c>
      <c r="E202" s="173" t="s">
        <v>1</v>
      </c>
      <c r="F202" s="174" t="s">
        <v>5011</v>
      </c>
      <c r="H202" s="173" t="s">
        <v>1</v>
      </c>
      <c r="I202" s="175"/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237</v>
      </c>
      <c r="AU202" s="173" t="s">
        <v>88</v>
      </c>
      <c r="AV202" s="14" t="s">
        <v>86</v>
      </c>
      <c r="AW202" s="14" t="s">
        <v>33</v>
      </c>
      <c r="AX202" s="14" t="s">
        <v>79</v>
      </c>
      <c r="AY202" s="173" t="s">
        <v>207</v>
      </c>
    </row>
    <row r="203" spans="1:65" s="14" customFormat="1" ht="22.5">
      <c r="B203" s="172"/>
      <c r="D203" s="164" t="s">
        <v>237</v>
      </c>
      <c r="E203" s="173" t="s">
        <v>1</v>
      </c>
      <c r="F203" s="174" t="s">
        <v>5012</v>
      </c>
      <c r="H203" s="173" t="s">
        <v>1</v>
      </c>
      <c r="I203" s="175"/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237</v>
      </c>
      <c r="AU203" s="173" t="s">
        <v>88</v>
      </c>
      <c r="AV203" s="14" t="s">
        <v>86</v>
      </c>
      <c r="AW203" s="14" t="s">
        <v>33</v>
      </c>
      <c r="AX203" s="14" t="s">
        <v>79</v>
      </c>
      <c r="AY203" s="173" t="s">
        <v>207</v>
      </c>
    </row>
    <row r="204" spans="1:65" s="14" customFormat="1" ht="33.75">
      <c r="B204" s="172"/>
      <c r="D204" s="164" t="s">
        <v>237</v>
      </c>
      <c r="E204" s="173" t="s">
        <v>1</v>
      </c>
      <c r="F204" s="174" t="s">
        <v>5013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4" customFormat="1" ht="33.75">
      <c r="B205" s="172"/>
      <c r="D205" s="164" t="s">
        <v>237</v>
      </c>
      <c r="E205" s="173" t="s">
        <v>1</v>
      </c>
      <c r="F205" s="174" t="s">
        <v>5014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4" customFormat="1" ht="11.25">
      <c r="B206" s="172"/>
      <c r="D206" s="164" t="s">
        <v>237</v>
      </c>
      <c r="E206" s="173" t="s">
        <v>1</v>
      </c>
      <c r="F206" s="174" t="s">
        <v>5015</v>
      </c>
      <c r="H206" s="173" t="s">
        <v>1</v>
      </c>
      <c r="I206" s="175"/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237</v>
      </c>
      <c r="AU206" s="173" t="s">
        <v>88</v>
      </c>
      <c r="AV206" s="14" t="s">
        <v>86</v>
      </c>
      <c r="AW206" s="14" t="s">
        <v>33</v>
      </c>
      <c r="AX206" s="14" t="s">
        <v>79</v>
      </c>
      <c r="AY206" s="173" t="s">
        <v>207</v>
      </c>
    </row>
    <row r="207" spans="1:65" s="14" customFormat="1" ht="22.5">
      <c r="B207" s="172"/>
      <c r="D207" s="164" t="s">
        <v>237</v>
      </c>
      <c r="E207" s="173" t="s">
        <v>1</v>
      </c>
      <c r="F207" s="174" t="s">
        <v>5016</v>
      </c>
      <c r="H207" s="173" t="s">
        <v>1</v>
      </c>
      <c r="I207" s="175"/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237</v>
      </c>
      <c r="AU207" s="173" t="s">
        <v>88</v>
      </c>
      <c r="AV207" s="14" t="s">
        <v>86</v>
      </c>
      <c r="AW207" s="14" t="s">
        <v>33</v>
      </c>
      <c r="AX207" s="14" t="s">
        <v>79</v>
      </c>
      <c r="AY207" s="173" t="s">
        <v>207</v>
      </c>
    </row>
    <row r="208" spans="1:65" s="15" customFormat="1" ht="11.25">
      <c r="B208" s="179"/>
      <c r="D208" s="164" t="s">
        <v>237</v>
      </c>
      <c r="E208" s="180" t="s">
        <v>1</v>
      </c>
      <c r="F208" s="181" t="s">
        <v>242</v>
      </c>
      <c r="H208" s="182">
        <v>134.31</v>
      </c>
      <c r="I208" s="183"/>
      <c r="L208" s="179"/>
      <c r="M208" s="184"/>
      <c r="N208" s="185"/>
      <c r="O208" s="185"/>
      <c r="P208" s="185"/>
      <c r="Q208" s="185"/>
      <c r="R208" s="185"/>
      <c r="S208" s="185"/>
      <c r="T208" s="186"/>
      <c r="AT208" s="180" t="s">
        <v>237</v>
      </c>
      <c r="AU208" s="180" t="s">
        <v>88</v>
      </c>
      <c r="AV208" s="15" t="s">
        <v>213</v>
      </c>
      <c r="AW208" s="15" t="s">
        <v>33</v>
      </c>
      <c r="AX208" s="15" t="s">
        <v>86</v>
      </c>
      <c r="AY208" s="180" t="s">
        <v>207</v>
      </c>
    </row>
    <row r="209" spans="1:65" s="12" customFormat="1" ht="22.9" customHeight="1">
      <c r="B209" s="135"/>
      <c r="D209" s="136" t="s">
        <v>78</v>
      </c>
      <c r="E209" s="146" t="s">
        <v>763</v>
      </c>
      <c r="F209" s="146" t="s">
        <v>1230</v>
      </c>
      <c r="I209" s="138"/>
      <c r="J209" s="147">
        <f>BK209</f>
        <v>0</v>
      </c>
      <c r="L209" s="135"/>
      <c r="M209" s="140"/>
      <c r="N209" s="141"/>
      <c r="O209" s="141"/>
      <c r="P209" s="142">
        <f>SUM(P210:P211)</f>
        <v>0</v>
      </c>
      <c r="Q209" s="141"/>
      <c r="R209" s="142">
        <f>SUM(R210:R211)</f>
        <v>0</v>
      </c>
      <c r="S209" s="141"/>
      <c r="T209" s="143">
        <f>SUM(T210:T211)</f>
        <v>0</v>
      </c>
      <c r="AR209" s="136" t="s">
        <v>86</v>
      </c>
      <c r="AT209" s="144" t="s">
        <v>78</v>
      </c>
      <c r="AU209" s="144" t="s">
        <v>86</v>
      </c>
      <c r="AY209" s="136" t="s">
        <v>207</v>
      </c>
      <c r="BK209" s="145">
        <f>SUM(BK210:BK211)</f>
        <v>0</v>
      </c>
    </row>
    <row r="210" spans="1:65" s="2" customFormat="1" ht="24.2" customHeight="1">
      <c r="A210" s="31"/>
      <c r="B210" s="148"/>
      <c r="C210" s="149" t="s">
        <v>265</v>
      </c>
      <c r="D210" s="149" t="s">
        <v>209</v>
      </c>
      <c r="E210" s="150" t="s">
        <v>5017</v>
      </c>
      <c r="F210" s="151" t="s">
        <v>5018</v>
      </c>
      <c r="G210" s="152" t="s">
        <v>288</v>
      </c>
      <c r="H210" s="153">
        <v>263.06099999999998</v>
      </c>
      <c r="I210" s="154"/>
      <c r="J210" s="155">
        <f>ROUND(I210*H210,2)</f>
        <v>0</v>
      </c>
      <c r="K210" s="156"/>
      <c r="L210" s="32"/>
      <c r="M210" s="157" t="s">
        <v>1</v>
      </c>
      <c r="N210" s="158" t="s">
        <v>44</v>
      </c>
      <c r="O210" s="57"/>
      <c r="P210" s="159">
        <f>O210*H210</f>
        <v>0</v>
      </c>
      <c r="Q210" s="159">
        <v>0</v>
      </c>
      <c r="R210" s="159">
        <f>Q210*H210</f>
        <v>0</v>
      </c>
      <c r="S210" s="159">
        <v>0</v>
      </c>
      <c r="T210" s="160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61" t="s">
        <v>213</v>
      </c>
      <c r="AT210" s="161" t="s">
        <v>209</v>
      </c>
      <c r="AU210" s="161" t="s">
        <v>88</v>
      </c>
      <c r="AY210" s="17" t="s">
        <v>207</v>
      </c>
      <c r="BE210" s="162">
        <f>IF(N210="základní",J210,0)</f>
        <v>0</v>
      </c>
      <c r="BF210" s="162">
        <f>IF(N210="snížená",J210,0)</f>
        <v>0</v>
      </c>
      <c r="BG210" s="162">
        <f>IF(N210="zákl. přenesená",J210,0)</f>
        <v>0</v>
      </c>
      <c r="BH210" s="162">
        <f>IF(N210="sníž. přenesená",J210,0)</f>
        <v>0</v>
      </c>
      <c r="BI210" s="162">
        <f>IF(N210="nulová",J210,0)</f>
        <v>0</v>
      </c>
      <c r="BJ210" s="17" t="s">
        <v>86</v>
      </c>
      <c r="BK210" s="162">
        <f>ROUND(I210*H210,2)</f>
        <v>0</v>
      </c>
      <c r="BL210" s="17" t="s">
        <v>213</v>
      </c>
      <c r="BM210" s="161" t="s">
        <v>333</v>
      </c>
    </row>
    <row r="211" spans="1:65" s="2" customFormat="1" ht="21.75" customHeight="1">
      <c r="A211" s="31"/>
      <c r="B211" s="148"/>
      <c r="C211" s="149" t="s">
        <v>335</v>
      </c>
      <c r="D211" s="149" t="s">
        <v>209</v>
      </c>
      <c r="E211" s="150" t="s">
        <v>1235</v>
      </c>
      <c r="F211" s="151" t="s">
        <v>1236</v>
      </c>
      <c r="G211" s="152" t="s">
        <v>212</v>
      </c>
      <c r="H211" s="153">
        <v>40</v>
      </c>
      <c r="I211" s="154"/>
      <c r="J211" s="155">
        <f>ROUND(I211*H211,2)</f>
        <v>0</v>
      </c>
      <c r="K211" s="156"/>
      <c r="L211" s="32"/>
      <c r="M211" s="157" t="s">
        <v>1</v>
      </c>
      <c r="N211" s="158" t="s">
        <v>44</v>
      </c>
      <c r="O211" s="57"/>
      <c r="P211" s="159">
        <f>O211*H211</f>
        <v>0</v>
      </c>
      <c r="Q211" s="159">
        <v>0</v>
      </c>
      <c r="R211" s="159">
        <f>Q211*H211</f>
        <v>0</v>
      </c>
      <c r="S211" s="159">
        <v>0</v>
      </c>
      <c r="T211" s="160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61" t="s">
        <v>213</v>
      </c>
      <c r="AT211" s="161" t="s">
        <v>209</v>
      </c>
      <c r="AU211" s="161" t="s">
        <v>88</v>
      </c>
      <c r="AY211" s="17" t="s">
        <v>207</v>
      </c>
      <c r="BE211" s="162">
        <f>IF(N211="základní",J211,0)</f>
        <v>0</v>
      </c>
      <c r="BF211" s="162">
        <f>IF(N211="snížená",J211,0)</f>
        <v>0</v>
      </c>
      <c r="BG211" s="162">
        <f>IF(N211="zákl. přenesená",J211,0)</f>
        <v>0</v>
      </c>
      <c r="BH211" s="162">
        <f>IF(N211="sníž. přenesená",J211,0)</f>
        <v>0</v>
      </c>
      <c r="BI211" s="162">
        <f>IF(N211="nulová",J211,0)</f>
        <v>0</v>
      </c>
      <c r="BJ211" s="17" t="s">
        <v>86</v>
      </c>
      <c r="BK211" s="162">
        <f>ROUND(I211*H211,2)</f>
        <v>0</v>
      </c>
      <c r="BL211" s="17" t="s">
        <v>213</v>
      </c>
      <c r="BM211" s="161" t="s">
        <v>338</v>
      </c>
    </row>
    <row r="212" spans="1:65" s="12" customFormat="1" ht="25.9" customHeight="1">
      <c r="B212" s="135"/>
      <c r="D212" s="136" t="s">
        <v>78</v>
      </c>
      <c r="E212" s="137" t="s">
        <v>1240</v>
      </c>
      <c r="F212" s="137" t="s">
        <v>1241</v>
      </c>
      <c r="I212" s="138"/>
      <c r="J212" s="139">
        <f>BK212</f>
        <v>0</v>
      </c>
      <c r="L212" s="135"/>
      <c r="M212" s="140"/>
      <c r="N212" s="141"/>
      <c r="O212" s="141"/>
      <c r="P212" s="142">
        <f>P213+P293+P348</f>
        <v>0</v>
      </c>
      <c r="Q212" s="141"/>
      <c r="R212" s="142">
        <f>R213+R293+R348</f>
        <v>0</v>
      </c>
      <c r="S212" s="141"/>
      <c r="T212" s="143">
        <f>T213+T293+T348</f>
        <v>0</v>
      </c>
      <c r="AR212" s="136" t="s">
        <v>88</v>
      </c>
      <c r="AT212" s="144" t="s">
        <v>78</v>
      </c>
      <c r="AU212" s="144" t="s">
        <v>79</v>
      </c>
      <c r="AY212" s="136" t="s">
        <v>207</v>
      </c>
      <c r="BK212" s="145">
        <f>BK213+BK293+BK348</f>
        <v>0</v>
      </c>
    </row>
    <row r="213" spans="1:65" s="12" customFormat="1" ht="22.9" customHeight="1">
      <c r="B213" s="135"/>
      <c r="D213" s="136" t="s">
        <v>78</v>
      </c>
      <c r="E213" s="146" t="s">
        <v>1271</v>
      </c>
      <c r="F213" s="146" t="s">
        <v>5019</v>
      </c>
      <c r="I213" s="138"/>
      <c r="J213" s="147">
        <f>BK213</f>
        <v>0</v>
      </c>
      <c r="L213" s="135"/>
      <c r="M213" s="140"/>
      <c r="N213" s="141"/>
      <c r="O213" s="141"/>
      <c r="P213" s="142">
        <f>SUM(P214:P292)</f>
        <v>0</v>
      </c>
      <c r="Q213" s="141"/>
      <c r="R213" s="142">
        <f>SUM(R214:R292)</f>
        <v>0</v>
      </c>
      <c r="S213" s="141"/>
      <c r="T213" s="143">
        <f>SUM(T214:T292)</f>
        <v>0</v>
      </c>
      <c r="AR213" s="136" t="s">
        <v>88</v>
      </c>
      <c r="AT213" s="144" t="s">
        <v>78</v>
      </c>
      <c r="AU213" s="144" t="s">
        <v>86</v>
      </c>
      <c r="AY213" s="136" t="s">
        <v>207</v>
      </c>
      <c r="BK213" s="145">
        <f>SUM(BK214:BK292)</f>
        <v>0</v>
      </c>
    </row>
    <row r="214" spans="1:65" s="2" customFormat="1" ht="21.75" customHeight="1">
      <c r="A214" s="31"/>
      <c r="B214" s="148"/>
      <c r="C214" s="149" t="s">
        <v>271</v>
      </c>
      <c r="D214" s="149" t="s">
        <v>209</v>
      </c>
      <c r="E214" s="150" t="s">
        <v>5020</v>
      </c>
      <c r="F214" s="151" t="s">
        <v>5021</v>
      </c>
      <c r="G214" s="152" t="s">
        <v>220</v>
      </c>
      <c r="H214" s="153">
        <v>272.3</v>
      </c>
      <c r="I214" s="154"/>
      <c r="J214" s="155">
        <f>ROUND(I214*H214,2)</f>
        <v>0</v>
      </c>
      <c r="K214" s="156"/>
      <c r="L214" s="32"/>
      <c r="M214" s="157" t="s">
        <v>1</v>
      </c>
      <c r="N214" s="158" t="s">
        <v>44</v>
      </c>
      <c r="O214" s="57"/>
      <c r="P214" s="159">
        <f>O214*H214</f>
        <v>0</v>
      </c>
      <c r="Q214" s="159">
        <v>0</v>
      </c>
      <c r="R214" s="159">
        <f>Q214*H214</f>
        <v>0</v>
      </c>
      <c r="S214" s="159">
        <v>0</v>
      </c>
      <c r="T214" s="160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61" t="s">
        <v>245</v>
      </c>
      <c r="AT214" s="161" t="s">
        <v>209</v>
      </c>
      <c r="AU214" s="161" t="s">
        <v>88</v>
      </c>
      <c r="AY214" s="17" t="s">
        <v>207</v>
      </c>
      <c r="BE214" s="162">
        <f>IF(N214="základní",J214,0)</f>
        <v>0</v>
      </c>
      <c r="BF214" s="162">
        <f>IF(N214="snížená",J214,0)</f>
        <v>0</v>
      </c>
      <c r="BG214" s="162">
        <f>IF(N214="zákl. přenesená",J214,0)</f>
        <v>0</v>
      </c>
      <c r="BH214" s="162">
        <f>IF(N214="sníž. přenesená",J214,0)</f>
        <v>0</v>
      </c>
      <c r="BI214" s="162">
        <f>IF(N214="nulová",J214,0)</f>
        <v>0</v>
      </c>
      <c r="BJ214" s="17" t="s">
        <v>86</v>
      </c>
      <c r="BK214" s="162">
        <f>ROUND(I214*H214,2)</f>
        <v>0</v>
      </c>
      <c r="BL214" s="17" t="s">
        <v>245</v>
      </c>
      <c r="BM214" s="161" t="s">
        <v>341</v>
      </c>
    </row>
    <row r="215" spans="1:65" s="13" customFormat="1" ht="11.25">
      <c r="B215" s="163"/>
      <c r="D215" s="164" t="s">
        <v>237</v>
      </c>
      <c r="E215" s="165" t="s">
        <v>1</v>
      </c>
      <c r="F215" s="166" t="s">
        <v>5022</v>
      </c>
      <c r="H215" s="167">
        <v>272.3</v>
      </c>
      <c r="I215" s="168"/>
      <c r="L215" s="163"/>
      <c r="M215" s="169"/>
      <c r="N215" s="170"/>
      <c r="O215" s="170"/>
      <c r="P215" s="170"/>
      <c r="Q215" s="170"/>
      <c r="R215" s="170"/>
      <c r="S215" s="170"/>
      <c r="T215" s="171"/>
      <c r="AT215" s="165" t="s">
        <v>237</v>
      </c>
      <c r="AU215" s="165" t="s">
        <v>88</v>
      </c>
      <c r="AV215" s="13" t="s">
        <v>88</v>
      </c>
      <c r="AW215" s="13" t="s">
        <v>33</v>
      </c>
      <c r="AX215" s="13" t="s">
        <v>79</v>
      </c>
      <c r="AY215" s="165" t="s">
        <v>207</v>
      </c>
    </row>
    <row r="216" spans="1:65" s="14" customFormat="1" ht="11.25">
      <c r="B216" s="172"/>
      <c r="D216" s="164" t="s">
        <v>237</v>
      </c>
      <c r="E216" s="173" t="s">
        <v>1</v>
      </c>
      <c r="F216" s="174" t="s">
        <v>5023</v>
      </c>
      <c r="H216" s="173" t="s">
        <v>1</v>
      </c>
      <c r="I216" s="175"/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237</v>
      </c>
      <c r="AU216" s="173" t="s">
        <v>88</v>
      </c>
      <c r="AV216" s="14" t="s">
        <v>86</v>
      </c>
      <c r="AW216" s="14" t="s">
        <v>33</v>
      </c>
      <c r="AX216" s="14" t="s">
        <v>79</v>
      </c>
      <c r="AY216" s="173" t="s">
        <v>207</v>
      </c>
    </row>
    <row r="217" spans="1:65" s="15" customFormat="1" ht="11.25">
      <c r="B217" s="179"/>
      <c r="D217" s="164" t="s">
        <v>237</v>
      </c>
      <c r="E217" s="180" t="s">
        <v>1</v>
      </c>
      <c r="F217" s="181" t="s">
        <v>242</v>
      </c>
      <c r="H217" s="182">
        <v>272.3</v>
      </c>
      <c r="I217" s="183"/>
      <c r="L217" s="179"/>
      <c r="M217" s="184"/>
      <c r="N217" s="185"/>
      <c r="O217" s="185"/>
      <c r="P217" s="185"/>
      <c r="Q217" s="185"/>
      <c r="R217" s="185"/>
      <c r="S217" s="185"/>
      <c r="T217" s="186"/>
      <c r="AT217" s="180" t="s">
        <v>237</v>
      </c>
      <c r="AU217" s="180" t="s">
        <v>88</v>
      </c>
      <c r="AV217" s="15" t="s">
        <v>213</v>
      </c>
      <c r="AW217" s="15" t="s">
        <v>33</v>
      </c>
      <c r="AX217" s="15" t="s">
        <v>86</v>
      </c>
      <c r="AY217" s="180" t="s">
        <v>207</v>
      </c>
    </row>
    <row r="218" spans="1:65" s="2" customFormat="1" ht="21.75" customHeight="1">
      <c r="A218" s="31"/>
      <c r="B218" s="148"/>
      <c r="C218" s="149" t="s">
        <v>342</v>
      </c>
      <c r="D218" s="149" t="s">
        <v>209</v>
      </c>
      <c r="E218" s="150" t="s">
        <v>5024</v>
      </c>
      <c r="F218" s="151" t="s">
        <v>5025</v>
      </c>
      <c r="G218" s="152" t="s">
        <v>220</v>
      </c>
      <c r="H218" s="153">
        <v>133.80000000000001</v>
      </c>
      <c r="I218" s="154"/>
      <c r="J218" s="155">
        <f>ROUND(I218*H218,2)</f>
        <v>0</v>
      </c>
      <c r="K218" s="156"/>
      <c r="L218" s="32"/>
      <c r="M218" s="157" t="s">
        <v>1</v>
      </c>
      <c r="N218" s="158" t="s">
        <v>44</v>
      </c>
      <c r="O218" s="57"/>
      <c r="P218" s="159">
        <f>O218*H218</f>
        <v>0</v>
      </c>
      <c r="Q218" s="159">
        <v>0</v>
      </c>
      <c r="R218" s="159">
        <f>Q218*H218</f>
        <v>0</v>
      </c>
      <c r="S218" s="159">
        <v>0</v>
      </c>
      <c r="T218" s="160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61" t="s">
        <v>245</v>
      </c>
      <c r="AT218" s="161" t="s">
        <v>209</v>
      </c>
      <c r="AU218" s="161" t="s">
        <v>88</v>
      </c>
      <c r="AY218" s="17" t="s">
        <v>207</v>
      </c>
      <c r="BE218" s="162">
        <f>IF(N218="základní",J218,0)</f>
        <v>0</v>
      </c>
      <c r="BF218" s="162">
        <f>IF(N218="snížená",J218,0)</f>
        <v>0</v>
      </c>
      <c r="BG218" s="162">
        <f>IF(N218="zákl. přenesená",J218,0)</f>
        <v>0</v>
      </c>
      <c r="BH218" s="162">
        <f>IF(N218="sníž. přenesená",J218,0)</f>
        <v>0</v>
      </c>
      <c r="BI218" s="162">
        <f>IF(N218="nulová",J218,0)</f>
        <v>0</v>
      </c>
      <c r="BJ218" s="17" t="s">
        <v>86</v>
      </c>
      <c r="BK218" s="162">
        <f>ROUND(I218*H218,2)</f>
        <v>0</v>
      </c>
      <c r="BL218" s="17" t="s">
        <v>245</v>
      </c>
      <c r="BM218" s="161" t="s">
        <v>345</v>
      </c>
    </row>
    <row r="219" spans="1:65" s="13" customFormat="1" ht="11.25">
      <c r="B219" s="163"/>
      <c r="D219" s="164" t="s">
        <v>237</v>
      </c>
      <c r="E219" s="165" t="s">
        <v>1</v>
      </c>
      <c r="F219" s="166" t="s">
        <v>5026</v>
      </c>
      <c r="H219" s="167">
        <v>133.80000000000001</v>
      </c>
      <c r="I219" s="168"/>
      <c r="L219" s="163"/>
      <c r="M219" s="169"/>
      <c r="N219" s="170"/>
      <c r="O219" s="170"/>
      <c r="P219" s="170"/>
      <c r="Q219" s="170"/>
      <c r="R219" s="170"/>
      <c r="S219" s="170"/>
      <c r="T219" s="171"/>
      <c r="AT219" s="165" t="s">
        <v>237</v>
      </c>
      <c r="AU219" s="165" t="s">
        <v>88</v>
      </c>
      <c r="AV219" s="13" t="s">
        <v>88</v>
      </c>
      <c r="AW219" s="13" t="s">
        <v>33</v>
      </c>
      <c r="AX219" s="13" t="s">
        <v>79</v>
      </c>
      <c r="AY219" s="165" t="s">
        <v>207</v>
      </c>
    </row>
    <row r="220" spans="1:65" s="14" customFormat="1" ht="11.25">
      <c r="B220" s="172"/>
      <c r="D220" s="164" t="s">
        <v>237</v>
      </c>
      <c r="E220" s="173" t="s">
        <v>1</v>
      </c>
      <c r="F220" s="174" t="s">
        <v>5023</v>
      </c>
      <c r="H220" s="173" t="s">
        <v>1</v>
      </c>
      <c r="I220" s="175"/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237</v>
      </c>
      <c r="AU220" s="173" t="s">
        <v>88</v>
      </c>
      <c r="AV220" s="14" t="s">
        <v>86</v>
      </c>
      <c r="AW220" s="14" t="s">
        <v>33</v>
      </c>
      <c r="AX220" s="14" t="s">
        <v>79</v>
      </c>
      <c r="AY220" s="173" t="s">
        <v>207</v>
      </c>
    </row>
    <row r="221" spans="1:65" s="15" customFormat="1" ht="11.25">
      <c r="B221" s="179"/>
      <c r="D221" s="164" t="s">
        <v>237</v>
      </c>
      <c r="E221" s="180" t="s">
        <v>1</v>
      </c>
      <c r="F221" s="181" t="s">
        <v>242</v>
      </c>
      <c r="H221" s="182">
        <v>133.80000000000001</v>
      </c>
      <c r="I221" s="183"/>
      <c r="L221" s="179"/>
      <c r="M221" s="184"/>
      <c r="N221" s="185"/>
      <c r="O221" s="185"/>
      <c r="P221" s="185"/>
      <c r="Q221" s="185"/>
      <c r="R221" s="185"/>
      <c r="S221" s="185"/>
      <c r="T221" s="186"/>
      <c r="AT221" s="180" t="s">
        <v>237</v>
      </c>
      <c r="AU221" s="180" t="s">
        <v>88</v>
      </c>
      <c r="AV221" s="15" t="s">
        <v>213</v>
      </c>
      <c r="AW221" s="15" t="s">
        <v>33</v>
      </c>
      <c r="AX221" s="15" t="s">
        <v>86</v>
      </c>
      <c r="AY221" s="180" t="s">
        <v>207</v>
      </c>
    </row>
    <row r="222" spans="1:65" s="2" customFormat="1" ht="21.75" customHeight="1">
      <c r="A222" s="31"/>
      <c r="B222" s="148"/>
      <c r="C222" s="149" t="s">
        <v>275</v>
      </c>
      <c r="D222" s="149" t="s">
        <v>209</v>
      </c>
      <c r="E222" s="150" t="s">
        <v>5027</v>
      </c>
      <c r="F222" s="151" t="s">
        <v>5028</v>
      </c>
      <c r="G222" s="152" t="s">
        <v>220</v>
      </c>
      <c r="H222" s="153">
        <v>83.6</v>
      </c>
      <c r="I222" s="154"/>
      <c r="J222" s="155">
        <f>ROUND(I222*H222,2)</f>
        <v>0</v>
      </c>
      <c r="K222" s="156"/>
      <c r="L222" s="32"/>
      <c r="M222" s="157" t="s">
        <v>1</v>
      </c>
      <c r="N222" s="158" t="s">
        <v>44</v>
      </c>
      <c r="O222" s="57"/>
      <c r="P222" s="159">
        <f>O222*H222</f>
        <v>0</v>
      </c>
      <c r="Q222" s="159">
        <v>0</v>
      </c>
      <c r="R222" s="159">
        <f>Q222*H222</f>
        <v>0</v>
      </c>
      <c r="S222" s="159">
        <v>0</v>
      </c>
      <c r="T222" s="160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61" t="s">
        <v>245</v>
      </c>
      <c r="AT222" s="161" t="s">
        <v>209</v>
      </c>
      <c r="AU222" s="161" t="s">
        <v>88</v>
      </c>
      <c r="AY222" s="17" t="s">
        <v>207</v>
      </c>
      <c r="BE222" s="162">
        <f>IF(N222="základní",J222,0)</f>
        <v>0</v>
      </c>
      <c r="BF222" s="162">
        <f>IF(N222="snížená",J222,0)</f>
        <v>0</v>
      </c>
      <c r="BG222" s="162">
        <f>IF(N222="zákl. přenesená",J222,0)</f>
        <v>0</v>
      </c>
      <c r="BH222" s="162">
        <f>IF(N222="sníž. přenesená",J222,0)</f>
        <v>0</v>
      </c>
      <c r="BI222" s="162">
        <f>IF(N222="nulová",J222,0)</f>
        <v>0</v>
      </c>
      <c r="BJ222" s="17" t="s">
        <v>86</v>
      </c>
      <c r="BK222" s="162">
        <f>ROUND(I222*H222,2)</f>
        <v>0</v>
      </c>
      <c r="BL222" s="17" t="s">
        <v>245</v>
      </c>
      <c r="BM222" s="161" t="s">
        <v>349</v>
      </c>
    </row>
    <row r="223" spans="1:65" s="2" customFormat="1" ht="21.75" customHeight="1">
      <c r="A223" s="31"/>
      <c r="B223" s="148"/>
      <c r="C223" s="149" t="s">
        <v>350</v>
      </c>
      <c r="D223" s="149" t="s">
        <v>209</v>
      </c>
      <c r="E223" s="150" t="s">
        <v>5029</v>
      </c>
      <c r="F223" s="151" t="s">
        <v>5030</v>
      </c>
      <c r="G223" s="152" t="s">
        <v>220</v>
      </c>
      <c r="H223" s="153">
        <v>39.6</v>
      </c>
      <c r="I223" s="154"/>
      <c r="J223" s="155">
        <f>ROUND(I223*H223,2)</f>
        <v>0</v>
      </c>
      <c r="K223" s="156"/>
      <c r="L223" s="32"/>
      <c r="M223" s="157" t="s">
        <v>1</v>
      </c>
      <c r="N223" s="158" t="s">
        <v>44</v>
      </c>
      <c r="O223" s="57"/>
      <c r="P223" s="159">
        <f>O223*H223</f>
        <v>0</v>
      </c>
      <c r="Q223" s="159">
        <v>0</v>
      </c>
      <c r="R223" s="159">
        <f>Q223*H223</f>
        <v>0</v>
      </c>
      <c r="S223" s="159">
        <v>0</v>
      </c>
      <c r="T223" s="160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61" t="s">
        <v>245</v>
      </c>
      <c r="AT223" s="161" t="s">
        <v>209</v>
      </c>
      <c r="AU223" s="161" t="s">
        <v>88</v>
      </c>
      <c r="AY223" s="17" t="s">
        <v>207</v>
      </c>
      <c r="BE223" s="162">
        <f>IF(N223="základní",J223,0)</f>
        <v>0</v>
      </c>
      <c r="BF223" s="162">
        <f>IF(N223="snížená",J223,0)</f>
        <v>0</v>
      </c>
      <c r="BG223" s="162">
        <f>IF(N223="zákl. přenesená",J223,0)</f>
        <v>0</v>
      </c>
      <c r="BH223" s="162">
        <f>IF(N223="sníž. přenesená",J223,0)</f>
        <v>0</v>
      </c>
      <c r="BI223" s="162">
        <f>IF(N223="nulová",J223,0)</f>
        <v>0</v>
      </c>
      <c r="BJ223" s="17" t="s">
        <v>86</v>
      </c>
      <c r="BK223" s="162">
        <f>ROUND(I223*H223,2)</f>
        <v>0</v>
      </c>
      <c r="BL223" s="17" t="s">
        <v>245</v>
      </c>
      <c r="BM223" s="161" t="s">
        <v>353</v>
      </c>
    </row>
    <row r="224" spans="1:65" s="13" customFormat="1" ht="11.25">
      <c r="B224" s="163"/>
      <c r="D224" s="164" t="s">
        <v>237</v>
      </c>
      <c r="E224" s="165" t="s">
        <v>1</v>
      </c>
      <c r="F224" s="166" t="s">
        <v>5031</v>
      </c>
      <c r="H224" s="167">
        <v>39.6</v>
      </c>
      <c r="I224" s="168"/>
      <c r="L224" s="163"/>
      <c r="M224" s="169"/>
      <c r="N224" s="170"/>
      <c r="O224" s="170"/>
      <c r="P224" s="170"/>
      <c r="Q224" s="170"/>
      <c r="R224" s="170"/>
      <c r="S224" s="170"/>
      <c r="T224" s="171"/>
      <c r="AT224" s="165" t="s">
        <v>237</v>
      </c>
      <c r="AU224" s="165" t="s">
        <v>88</v>
      </c>
      <c r="AV224" s="13" t="s">
        <v>88</v>
      </c>
      <c r="AW224" s="13" t="s">
        <v>33</v>
      </c>
      <c r="AX224" s="13" t="s">
        <v>79</v>
      </c>
      <c r="AY224" s="165" t="s">
        <v>207</v>
      </c>
    </row>
    <row r="225" spans="1:65" s="14" customFormat="1" ht="11.25">
      <c r="B225" s="172"/>
      <c r="D225" s="164" t="s">
        <v>237</v>
      </c>
      <c r="E225" s="173" t="s">
        <v>1</v>
      </c>
      <c r="F225" s="174" t="s">
        <v>5023</v>
      </c>
      <c r="H225" s="173" t="s">
        <v>1</v>
      </c>
      <c r="I225" s="175"/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237</v>
      </c>
      <c r="AU225" s="173" t="s">
        <v>88</v>
      </c>
      <c r="AV225" s="14" t="s">
        <v>86</v>
      </c>
      <c r="AW225" s="14" t="s">
        <v>33</v>
      </c>
      <c r="AX225" s="14" t="s">
        <v>79</v>
      </c>
      <c r="AY225" s="173" t="s">
        <v>207</v>
      </c>
    </row>
    <row r="226" spans="1:65" s="15" customFormat="1" ht="11.25">
      <c r="B226" s="179"/>
      <c r="D226" s="164" t="s">
        <v>237</v>
      </c>
      <c r="E226" s="180" t="s">
        <v>1</v>
      </c>
      <c r="F226" s="181" t="s">
        <v>242</v>
      </c>
      <c r="H226" s="182">
        <v>39.6</v>
      </c>
      <c r="I226" s="183"/>
      <c r="L226" s="179"/>
      <c r="M226" s="184"/>
      <c r="N226" s="185"/>
      <c r="O226" s="185"/>
      <c r="P226" s="185"/>
      <c r="Q226" s="185"/>
      <c r="R226" s="185"/>
      <c r="S226" s="185"/>
      <c r="T226" s="186"/>
      <c r="AT226" s="180" t="s">
        <v>237</v>
      </c>
      <c r="AU226" s="180" t="s">
        <v>88</v>
      </c>
      <c r="AV226" s="15" t="s">
        <v>213</v>
      </c>
      <c r="AW226" s="15" t="s">
        <v>33</v>
      </c>
      <c r="AX226" s="15" t="s">
        <v>86</v>
      </c>
      <c r="AY226" s="180" t="s">
        <v>207</v>
      </c>
    </row>
    <row r="227" spans="1:65" s="2" customFormat="1" ht="24.2" customHeight="1">
      <c r="A227" s="31"/>
      <c r="B227" s="148"/>
      <c r="C227" s="149" t="s">
        <v>279</v>
      </c>
      <c r="D227" s="149" t="s">
        <v>209</v>
      </c>
      <c r="E227" s="150" t="s">
        <v>5032</v>
      </c>
      <c r="F227" s="151" t="s">
        <v>5033</v>
      </c>
      <c r="G227" s="152" t="s">
        <v>220</v>
      </c>
      <c r="H227" s="153">
        <v>31.9</v>
      </c>
      <c r="I227" s="154"/>
      <c r="J227" s="155">
        <f>ROUND(I227*H227,2)</f>
        <v>0</v>
      </c>
      <c r="K227" s="156"/>
      <c r="L227" s="32"/>
      <c r="M227" s="157" t="s">
        <v>1</v>
      </c>
      <c r="N227" s="158" t="s">
        <v>44</v>
      </c>
      <c r="O227" s="57"/>
      <c r="P227" s="159">
        <f>O227*H227</f>
        <v>0</v>
      </c>
      <c r="Q227" s="159">
        <v>0</v>
      </c>
      <c r="R227" s="159">
        <f>Q227*H227</f>
        <v>0</v>
      </c>
      <c r="S227" s="159">
        <v>0</v>
      </c>
      <c r="T227" s="160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61" t="s">
        <v>245</v>
      </c>
      <c r="AT227" s="161" t="s">
        <v>209</v>
      </c>
      <c r="AU227" s="161" t="s">
        <v>88</v>
      </c>
      <c r="AY227" s="17" t="s">
        <v>207</v>
      </c>
      <c r="BE227" s="162">
        <f>IF(N227="základní",J227,0)</f>
        <v>0</v>
      </c>
      <c r="BF227" s="162">
        <f>IF(N227="snížená",J227,0)</f>
        <v>0</v>
      </c>
      <c r="BG227" s="162">
        <f>IF(N227="zákl. přenesená",J227,0)</f>
        <v>0</v>
      </c>
      <c r="BH227" s="162">
        <f>IF(N227="sníž. přenesená",J227,0)</f>
        <v>0</v>
      </c>
      <c r="BI227" s="162">
        <f>IF(N227="nulová",J227,0)</f>
        <v>0</v>
      </c>
      <c r="BJ227" s="17" t="s">
        <v>86</v>
      </c>
      <c r="BK227" s="162">
        <f>ROUND(I227*H227,2)</f>
        <v>0</v>
      </c>
      <c r="BL227" s="17" t="s">
        <v>245</v>
      </c>
      <c r="BM227" s="161" t="s">
        <v>356</v>
      </c>
    </row>
    <row r="228" spans="1:65" s="13" customFormat="1" ht="11.25">
      <c r="B228" s="163"/>
      <c r="D228" s="164" t="s">
        <v>237</v>
      </c>
      <c r="E228" s="165" t="s">
        <v>1</v>
      </c>
      <c r="F228" s="166" t="s">
        <v>5034</v>
      </c>
      <c r="H228" s="167">
        <v>31.9</v>
      </c>
      <c r="I228" s="168"/>
      <c r="L228" s="163"/>
      <c r="M228" s="169"/>
      <c r="N228" s="170"/>
      <c r="O228" s="170"/>
      <c r="P228" s="170"/>
      <c r="Q228" s="170"/>
      <c r="R228" s="170"/>
      <c r="S228" s="170"/>
      <c r="T228" s="171"/>
      <c r="AT228" s="165" t="s">
        <v>237</v>
      </c>
      <c r="AU228" s="165" t="s">
        <v>88</v>
      </c>
      <c r="AV228" s="13" t="s">
        <v>88</v>
      </c>
      <c r="AW228" s="13" t="s">
        <v>33</v>
      </c>
      <c r="AX228" s="13" t="s">
        <v>79</v>
      </c>
      <c r="AY228" s="165" t="s">
        <v>207</v>
      </c>
    </row>
    <row r="229" spans="1:65" s="14" customFormat="1" ht="33.75">
      <c r="B229" s="172"/>
      <c r="D229" s="164" t="s">
        <v>237</v>
      </c>
      <c r="E229" s="173" t="s">
        <v>1</v>
      </c>
      <c r="F229" s="174" t="s">
        <v>5035</v>
      </c>
      <c r="H229" s="173" t="s">
        <v>1</v>
      </c>
      <c r="I229" s="175"/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237</v>
      </c>
      <c r="AU229" s="173" t="s">
        <v>88</v>
      </c>
      <c r="AV229" s="14" t="s">
        <v>86</v>
      </c>
      <c r="AW229" s="14" t="s">
        <v>33</v>
      </c>
      <c r="AX229" s="14" t="s">
        <v>79</v>
      </c>
      <c r="AY229" s="173" t="s">
        <v>207</v>
      </c>
    </row>
    <row r="230" spans="1:65" s="15" customFormat="1" ht="11.25">
      <c r="B230" s="179"/>
      <c r="D230" s="164" t="s">
        <v>237</v>
      </c>
      <c r="E230" s="180" t="s">
        <v>1</v>
      </c>
      <c r="F230" s="181" t="s">
        <v>242</v>
      </c>
      <c r="H230" s="182">
        <v>31.9</v>
      </c>
      <c r="I230" s="183"/>
      <c r="L230" s="179"/>
      <c r="M230" s="184"/>
      <c r="N230" s="185"/>
      <c r="O230" s="185"/>
      <c r="P230" s="185"/>
      <c r="Q230" s="185"/>
      <c r="R230" s="185"/>
      <c r="S230" s="185"/>
      <c r="T230" s="186"/>
      <c r="AT230" s="180" t="s">
        <v>237</v>
      </c>
      <c r="AU230" s="180" t="s">
        <v>88</v>
      </c>
      <c r="AV230" s="15" t="s">
        <v>213</v>
      </c>
      <c r="AW230" s="15" t="s">
        <v>33</v>
      </c>
      <c r="AX230" s="15" t="s">
        <v>86</v>
      </c>
      <c r="AY230" s="180" t="s">
        <v>207</v>
      </c>
    </row>
    <row r="231" spans="1:65" s="2" customFormat="1" ht="24.2" customHeight="1">
      <c r="A231" s="31"/>
      <c r="B231" s="148"/>
      <c r="C231" s="149" t="s">
        <v>358</v>
      </c>
      <c r="D231" s="149" t="s">
        <v>209</v>
      </c>
      <c r="E231" s="150" t="s">
        <v>5036</v>
      </c>
      <c r="F231" s="151" t="s">
        <v>5037</v>
      </c>
      <c r="G231" s="152" t="s">
        <v>220</v>
      </c>
      <c r="H231" s="153">
        <v>40.700000000000003</v>
      </c>
      <c r="I231" s="154"/>
      <c r="J231" s="155">
        <f>ROUND(I231*H231,2)</f>
        <v>0</v>
      </c>
      <c r="K231" s="156"/>
      <c r="L231" s="32"/>
      <c r="M231" s="157" t="s">
        <v>1</v>
      </c>
      <c r="N231" s="158" t="s">
        <v>44</v>
      </c>
      <c r="O231" s="57"/>
      <c r="P231" s="159">
        <f>O231*H231</f>
        <v>0</v>
      </c>
      <c r="Q231" s="159">
        <v>0</v>
      </c>
      <c r="R231" s="159">
        <f>Q231*H231</f>
        <v>0</v>
      </c>
      <c r="S231" s="159">
        <v>0</v>
      </c>
      <c r="T231" s="160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61" t="s">
        <v>245</v>
      </c>
      <c r="AT231" s="161" t="s">
        <v>209</v>
      </c>
      <c r="AU231" s="161" t="s">
        <v>88</v>
      </c>
      <c r="AY231" s="17" t="s">
        <v>207</v>
      </c>
      <c r="BE231" s="162">
        <f>IF(N231="základní",J231,0)</f>
        <v>0</v>
      </c>
      <c r="BF231" s="162">
        <f>IF(N231="snížená",J231,0)</f>
        <v>0</v>
      </c>
      <c r="BG231" s="162">
        <f>IF(N231="zákl. přenesená",J231,0)</f>
        <v>0</v>
      </c>
      <c r="BH231" s="162">
        <f>IF(N231="sníž. přenesená",J231,0)</f>
        <v>0</v>
      </c>
      <c r="BI231" s="162">
        <f>IF(N231="nulová",J231,0)</f>
        <v>0</v>
      </c>
      <c r="BJ231" s="17" t="s">
        <v>86</v>
      </c>
      <c r="BK231" s="162">
        <f>ROUND(I231*H231,2)</f>
        <v>0</v>
      </c>
      <c r="BL231" s="17" t="s">
        <v>245</v>
      </c>
      <c r="BM231" s="161" t="s">
        <v>361</v>
      </c>
    </row>
    <row r="232" spans="1:65" s="13" customFormat="1" ht="11.25">
      <c r="B232" s="163"/>
      <c r="D232" s="164" t="s">
        <v>237</v>
      </c>
      <c r="E232" s="165" t="s">
        <v>1</v>
      </c>
      <c r="F232" s="166" t="s">
        <v>5038</v>
      </c>
      <c r="H232" s="167">
        <v>40.700000000000003</v>
      </c>
      <c r="I232" s="168"/>
      <c r="L232" s="163"/>
      <c r="M232" s="169"/>
      <c r="N232" s="170"/>
      <c r="O232" s="170"/>
      <c r="P232" s="170"/>
      <c r="Q232" s="170"/>
      <c r="R232" s="170"/>
      <c r="S232" s="170"/>
      <c r="T232" s="171"/>
      <c r="AT232" s="165" t="s">
        <v>237</v>
      </c>
      <c r="AU232" s="165" t="s">
        <v>88</v>
      </c>
      <c r="AV232" s="13" t="s">
        <v>88</v>
      </c>
      <c r="AW232" s="13" t="s">
        <v>33</v>
      </c>
      <c r="AX232" s="13" t="s">
        <v>79</v>
      </c>
      <c r="AY232" s="165" t="s">
        <v>207</v>
      </c>
    </row>
    <row r="233" spans="1:65" s="14" customFormat="1" ht="33.75">
      <c r="B233" s="172"/>
      <c r="D233" s="164" t="s">
        <v>237</v>
      </c>
      <c r="E233" s="173" t="s">
        <v>1</v>
      </c>
      <c r="F233" s="174" t="s">
        <v>5035</v>
      </c>
      <c r="H233" s="173" t="s">
        <v>1</v>
      </c>
      <c r="I233" s="175"/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237</v>
      </c>
      <c r="AU233" s="173" t="s">
        <v>88</v>
      </c>
      <c r="AV233" s="14" t="s">
        <v>86</v>
      </c>
      <c r="AW233" s="14" t="s">
        <v>33</v>
      </c>
      <c r="AX233" s="14" t="s">
        <v>79</v>
      </c>
      <c r="AY233" s="173" t="s">
        <v>207</v>
      </c>
    </row>
    <row r="234" spans="1:65" s="15" customFormat="1" ht="11.25">
      <c r="B234" s="179"/>
      <c r="D234" s="164" t="s">
        <v>237</v>
      </c>
      <c r="E234" s="180" t="s">
        <v>1</v>
      </c>
      <c r="F234" s="181" t="s">
        <v>242</v>
      </c>
      <c r="H234" s="182">
        <v>40.700000000000003</v>
      </c>
      <c r="I234" s="183"/>
      <c r="L234" s="179"/>
      <c r="M234" s="184"/>
      <c r="N234" s="185"/>
      <c r="O234" s="185"/>
      <c r="P234" s="185"/>
      <c r="Q234" s="185"/>
      <c r="R234" s="185"/>
      <c r="S234" s="185"/>
      <c r="T234" s="186"/>
      <c r="AT234" s="180" t="s">
        <v>237</v>
      </c>
      <c r="AU234" s="180" t="s">
        <v>88</v>
      </c>
      <c r="AV234" s="15" t="s">
        <v>213</v>
      </c>
      <c r="AW234" s="15" t="s">
        <v>33</v>
      </c>
      <c r="AX234" s="15" t="s">
        <v>86</v>
      </c>
      <c r="AY234" s="180" t="s">
        <v>207</v>
      </c>
    </row>
    <row r="235" spans="1:65" s="2" customFormat="1" ht="24.2" customHeight="1">
      <c r="A235" s="31"/>
      <c r="B235" s="148"/>
      <c r="C235" s="149" t="s">
        <v>289</v>
      </c>
      <c r="D235" s="149" t="s">
        <v>209</v>
      </c>
      <c r="E235" s="150" t="s">
        <v>5039</v>
      </c>
      <c r="F235" s="151" t="s">
        <v>5040</v>
      </c>
      <c r="G235" s="152" t="s">
        <v>220</v>
      </c>
      <c r="H235" s="153">
        <v>13.2</v>
      </c>
      <c r="I235" s="154"/>
      <c r="J235" s="155">
        <f>ROUND(I235*H235,2)</f>
        <v>0</v>
      </c>
      <c r="K235" s="156"/>
      <c r="L235" s="32"/>
      <c r="M235" s="157" t="s">
        <v>1</v>
      </c>
      <c r="N235" s="158" t="s">
        <v>44</v>
      </c>
      <c r="O235" s="57"/>
      <c r="P235" s="159">
        <f>O235*H235</f>
        <v>0</v>
      </c>
      <c r="Q235" s="159">
        <v>0</v>
      </c>
      <c r="R235" s="159">
        <f>Q235*H235</f>
        <v>0</v>
      </c>
      <c r="S235" s="159">
        <v>0</v>
      </c>
      <c r="T235" s="160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61" t="s">
        <v>245</v>
      </c>
      <c r="AT235" s="161" t="s">
        <v>209</v>
      </c>
      <c r="AU235" s="161" t="s">
        <v>88</v>
      </c>
      <c r="AY235" s="17" t="s">
        <v>207</v>
      </c>
      <c r="BE235" s="162">
        <f>IF(N235="základní",J235,0)</f>
        <v>0</v>
      </c>
      <c r="BF235" s="162">
        <f>IF(N235="snížená",J235,0)</f>
        <v>0</v>
      </c>
      <c r="BG235" s="162">
        <f>IF(N235="zákl. přenesená",J235,0)</f>
        <v>0</v>
      </c>
      <c r="BH235" s="162">
        <f>IF(N235="sníž. přenesená",J235,0)</f>
        <v>0</v>
      </c>
      <c r="BI235" s="162">
        <f>IF(N235="nulová",J235,0)</f>
        <v>0</v>
      </c>
      <c r="BJ235" s="17" t="s">
        <v>86</v>
      </c>
      <c r="BK235" s="162">
        <f>ROUND(I235*H235,2)</f>
        <v>0</v>
      </c>
      <c r="BL235" s="17" t="s">
        <v>245</v>
      </c>
      <c r="BM235" s="161" t="s">
        <v>364</v>
      </c>
    </row>
    <row r="236" spans="1:65" s="13" customFormat="1" ht="11.25">
      <c r="B236" s="163"/>
      <c r="D236" s="164" t="s">
        <v>237</v>
      </c>
      <c r="E236" s="165" t="s">
        <v>1</v>
      </c>
      <c r="F236" s="166" t="s">
        <v>5041</v>
      </c>
      <c r="H236" s="167">
        <v>13.2</v>
      </c>
      <c r="I236" s="168"/>
      <c r="L236" s="163"/>
      <c r="M236" s="169"/>
      <c r="N236" s="170"/>
      <c r="O236" s="170"/>
      <c r="P236" s="170"/>
      <c r="Q236" s="170"/>
      <c r="R236" s="170"/>
      <c r="S236" s="170"/>
      <c r="T236" s="171"/>
      <c r="AT236" s="165" t="s">
        <v>237</v>
      </c>
      <c r="AU236" s="165" t="s">
        <v>88</v>
      </c>
      <c r="AV236" s="13" t="s">
        <v>88</v>
      </c>
      <c r="AW236" s="13" t="s">
        <v>33</v>
      </c>
      <c r="AX236" s="13" t="s">
        <v>79</v>
      </c>
      <c r="AY236" s="165" t="s">
        <v>207</v>
      </c>
    </row>
    <row r="237" spans="1:65" s="14" customFormat="1" ht="33.75">
      <c r="B237" s="172"/>
      <c r="D237" s="164" t="s">
        <v>237</v>
      </c>
      <c r="E237" s="173" t="s">
        <v>1</v>
      </c>
      <c r="F237" s="174" t="s">
        <v>5035</v>
      </c>
      <c r="H237" s="173" t="s">
        <v>1</v>
      </c>
      <c r="I237" s="175"/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237</v>
      </c>
      <c r="AU237" s="173" t="s">
        <v>88</v>
      </c>
      <c r="AV237" s="14" t="s">
        <v>86</v>
      </c>
      <c r="AW237" s="14" t="s">
        <v>33</v>
      </c>
      <c r="AX237" s="14" t="s">
        <v>79</v>
      </c>
      <c r="AY237" s="173" t="s">
        <v>207</v>
      </c>
    </row>
    <row r="238" spans="1:65" s="15" customFormat="1" ht="11.25">
      <c r="B238" s="179"/>
      <c r="D238" s="164" t="s">
        <v>237</v>
      </c>
      <c r="E238" s="180" t="s">
        <v>1</v>
      </c>
      <c r="F238" s="181" t="s">
        <v>242</v>
      </c>
      <c r="H238" s="182">
        <v>13.2</v>
      </c>
      <c r="I238" s="183"/>
      <c r="L238" s="179"/>
      <c r="M238" s="184"/>
      <c r="N238" s="185"/>
      <c r="O238" s="185"/>
      <c r="P238" s="185"/>
      <c r="Q238" s="185"/>
      <c r="R238" s="185"/>
      <c r="S238" s="185"/>
      <c r="T238" s="186"/>
      <c r="AT238" s="180" t="s">
        <v>237</v>
      </c>
      <c r="AU238" s="180" t="s">
        <v>88</v>
      </c>
      <c r="AV238" s="15" t="s">
        <v>213</v>
      </c>
      <c r="AW238" s="15" t="s">
        <v>33</v>
      </c>
      <c r="AX238" s="15" t="s">
        <v>86</v>
      </c>
      <c r="AY238" s="180" t="s">
        <v>207</v>
      </c>
    </row>
    <row r="239" spans="1:65" s="2" customFormat="1" ht="24.2" customHeight="1">
      <c r="A239" s="31"/>
      <c r="B239" s="148"/>
      <c r="C239" s="149" t="s">
        <v>365</v>
      </c>
      <c r="D239" s="149" t="s">
        <v>209</v>
      </c>
      <c r="E239" s="150" t="s">
        <v>5042</v>
      </c>
      <c r="F239" s="151" t="s">
        <v>5043</v>
      </c>
      <c r="G239" s="152" t="s">
        <v>220</v>
      </c>
      <c r="H239" s="153">
        <v>40.700000000000003</v>
      </c>
      <c r="I239" s="154"/>
      <c r="J239" s="155">
        <f>ROUND(I239*H239,2)</f>
        <v>0</v>
      </c>
      <c r="K239" s="156"/>
      <c r="L239" s="32"/>
      <c r="M239" s="157" t="s">
        <v>1</v>
      </c>
      <c r="N239" s="158" t="s">
        <v>44</v>
      </c>
      <c r="O239" s="57"/>
      <c r="P239" s="159">
        <f>O239*H239</f>
        <v>0</v>
      </c>
      <c r="Q239" s="159">
        <v>0</v>
      </c>
      <c r="R239" s="159">
        <f>Q239*H239</f>
        <v>0</v>
      </c>
      <c r="S239" s="159">
        <v>0</v>
      </c>
      <c r="T239" s="160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61" t="s">
        <v>245</v>
      </c>
      <c r="AT239" s="161" t="s">
        <v>209</v>
      </c>
      <c r="AU239" s="161" t="s">
        <v>88</v>
      </c>
      <c r="AY239" s="17" t="s">
        <v>207</v>
      </c>
      <c r="BE239" s="162">
        <f>IF(N239="základní",J239,0)</f>
        <v>0</v>
      </c>
      <c r="BF239" s="162">
        <f>IF(N239="snížená",J239,0)</f>
        <v>0</v>
      </c>
      <c r="BG239" s="162">
        <f>IF(N239="zákl. přenesená",J239,0)</f>
        <v>0</v>
      </c>
      <c r="BH239" s="162">
        <f>IF(N239="sníž. přenesená",J239,0)</f>
        <v>0</v>
      </c>
      <c r="BI239" s="162">
        <f>IF(N239="nulová",J239,0)</f>
        <v>0</v>
      </c>
      <c r="BJ239" s="17" t="s">
        <v>86</v>
      </c>
      <c r="BK239" s="162">
        <f>ROUND(I239*H239,2)</f>
        <v>0</v>
      </c>
      <c r="BL239" s="17" t="s">
        <v>245</v>
      </c>
      <c r="BM239" s="161" t="s">
        <v>368</v>
      </c>
    </row>
    <row r="240" spans="1:65" s="2" customFormat="1" ht="24.2" customHeight="1">
      <c r="A240" s="31"/>
      <c r="B240" s="148"/>
      <c r="C240" s="149" t="s">
        <v>293</v>
      </c>
      <c r="D240" s="149" t="s">
        <v>209</v>
      </c>
      <c r="E240" s="150" t="s">
        <v>5044</v>
      </c>
      <c r="F240" s="151" t="s">
        <v>5045</v>
      </c>
      <c r="G240" s="152" t="s">
        <v>220</v>
      </c>
      <c r="H240" s="153">
        <v>431.5</v>
      </c>
      <c r="I240" s="154"/>
      <c r="J240" s="155">
        <f>ROUND(I240*H240,2)</f>
        <v>0</v>
      </c>
      <c r="K240" s="156"/>
      <c r="L240" s="32"/>
      <c r="M240" s="157" t="s">
        <v>1</v>
      </c>
      <c r="N240" s="158" t="s">
        <v>44</v>
      </c>
      <c r="O240" s="57"/>
      <c r="P240" s="159">
        <f>O240*H240</f>
        <v>0</v>
      </c>
      <c r="Q240" s="159">
        <v>0</v>
      </c>
      <c r="R240" s="159">
        <f>Q240*H240</f>
        <v>0</v>
      </c>
      <c r="S240" s="159">
        <v>0</v>
      </c>
      <c r="T240" s="160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61" t="s">
        <v>245</v>
      </c>
      <c r="AT240" s="161" t="s">
        <v>209</v>
      </c>
      <c r="AU240" s="161" t="s">
        <v>88</v>
      </c>
      <c r="AY240" s="17" t="s">
        <v>207</v>
      </c>
      <c r="BE240" s="162">
        <f>IF(N240="základní",J240,0)</f>
        <v>0</v>
      </c>
      <c r="BF240" s="162">
        <f>IF(N240="snížená",J240,0)</f>
        <v>0</v>
      </c>
      <c r="BG240" s="162">
        <f>IF(N240="zákl. přenesená",J240,0)</f>
        <v>0</v>
      </c>
      <c r="BH240" s="162">
        <f>IF(N240="sníž. přenesená",J240,0)</f>
        <v>0</v>
      </c>
      <c r="BI240" s="162">
        <f>IF(N240="nulová",J240,0)</f>
        <v>0</v>
      </c>
      <c r="BJ240" s="17" t="s">
        <v>86</v>
      </c>
      <c r="BK240" s="162">
        <f>ROUND(I240*H240,2)</f>
        <v>0</v>
      </c>
      <c r="BL240" s="17" t="s">
        <v>245</v>
      </c>
      <c r="BM240" s="161" t="s">
        <v>371</v>
      </c>
    </row>
    <row r="241" spans="1:65" s="13" customFormat="1" ht="11.25">
      <c r="B241" s="163"/>
      <c r="D241" s="164" t="s">
        <v>237</v>
      </c>
      <c r="E241" s="165" t="s">
        <v>1</v>
      </c>
      <c r="F241" s="166" t="s">
        <v>5046</v>
      </c>
      <c r="H241" s="167">
        <v>431.5</v>
      </c>
      <c r="I241" s="168"/>
      <c r="L241" s="163"/>
      <c r="M241" s="169"/>
      <c r="N241" s="170"/>
      <c r="O241" s="170"/>
      <c r="P241" s="170"/>
      <c r="Q241" s="170"/>
      <c r="R241" s="170"/>
      <c r="S241" s="170"/>
      <c r="T241" s="171"/>
      <c r="AT241" s="165" t="s">
        <v>237</v>
      </c>
      <c r="AU241" s="165" t="s">
        <v>88</v>
      </c>
      <c r="AV241" s="13" t="s">
        <v>88</v>
      </c>
      <c r="AW241" s="13" t="s">
        <v>33</v>
      </c>
      <c r="AX241" s="13" t="s">
        <v>79</v>
      </c>
      <c r="AY241" s="165" t="s">
        <v>207</v>
      </c>
    </row>
    <row r="242" spans="1:65" s="14" customFormat="1" ht="33.75">
      <c r="B242" s="172"/>
      <c r="D242" s="164" t="s">
        <v>237</v>
      </c>
      <c r="E242" s="173" t="s">
        <v>1</v>
      </c>
      <c r="F242" s="174" t="s">
        <v>5035</v>
      </c>
      <c r="H242" s="173" t="s">
        <v>1</v>
      </c>
      <c r="I242" s="175"/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237</v>
      </c>
      <c r="AU242" s="173" t="s">
        <v>88</v>
      </c>
      <c r="AV242" s="14" t="s">
        <v>86</v>
      </c>
      <c r="AW242" s="14" t="s">
        <v>33</v>
      </c>
      <c r="AX242" s="14" t="s">
        <v>79</v>
      </c>
      <c r="AY242" s="173" t="s">
        <v>207</v>
      </c>
    </row>
    <row r="243" spans="1:65" s="15" customFormat="1" ht="11.25">
      <c r="B243" s="179"/>
      <c r="D243" s="164" t="s">
        <v>237</v>
      </c>
      <c r="E243" s="180" t="s">
        <v>1</v>
      </c>
      <c r="F243" s="181" t="s">
        <v>242</v>
      </c>
      <c r="H243" s="182">
        <v>431.5</v>
      </c>
      <c r="I243" s="183"/>
      <c r="L243" s="179"/>
      <c r="M243" s="184"/>
      <c r="N243" s="185"/>
      <c r="O243" s="185"/>
      <c r="P243" s="185"/>
      <c r="Q243" s="185"/>
      <c r="R243" s="185"/>
      <c r="S243" s="185"/>
      <c r="T243" s="186"/>
      <c r="AT243" s="180" t="s">
        <v>237</v>
      </c>
      <c r="AU243" s="180" t="s">
        <v>88</v>
      </c>
      <c r="AV243" s="15" t="s">
        <v>213</v>
      </c>
      <c r="AW243" s="15" t="s">
        <v>33</v>
      </c>
      <c r="AX243" s="15" t="s">
        <v>86</v>
      </c>
      <c r="AY243" s="180" t="s">
        <v>207</v>
      </c>
    </row>
    <row r="244" spans="1:65" s="2" customFormat="1" ht="24.2" customHeight="1">
      <c r="A244" s="31"/>
      <c r="B244" s="148"/>
      <c r="C244" s="149" t="s">
        <v>372</v>
      </c>
      <c r="D244" s="149" t="s">
        <v>209</v>
      </c>
      <c r="E244" s="150" t="s">
        <v>5047</v>
      </c>
      <c r="F244" s="151" t="s">
        <v>5048</v>
      </c>
      <c r="G244" s="152" t="s">
        <v>220</v>
      </c>
      <c r="H244" s="153">
        <v>249.7</v>
      </c>
      <c r="I244" s="154"/>
      <c r="J244" s="155">
        <f t="shared" ref="J244:J249" si="10">ROUND(I244*H244,2)</f>
        <v>0</v>
      </c>
      <c r="K244" s="156"/>
      <c r="L244" s="32"/>
      <c r="M244" s="157" t="s">
        <v>1</v>
      </c>
      <c r="N244" s="158" t="s">
        <v>44</v>
      </c>
      <c r="O244" s="57"/>
      <c r="P244" s="159">
        <f t="shared" ref="P244:P249" si="11">O244*H244</f>
        <v>0</v>
      </c>
      <c r="Q244" s="159">
        <v>0</v>
      </c>
      <c r="R244" s="159">
        <f t="shared" ref="R244:R249" si="12">Q244*H244</f>
        <v>0</v>
      </c>
      <c r="S244" s="159">
        <v>0</v>
      </c>
      <c r="T244" s="160">
        <f t="shared" ref="T244:T249" si="13"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61" t="s">
        <v>245</v>
      </c>
      <c r="AT244" s="161" t="s">
        <v>209</v>
      </c>
      <c r="AU244" s="161" t="s">
        <v>88</v>
      </c>
      <c r="AY244" s="17" t="s">
        <v>207</v>
      </c>
      <c r="BE244" s="162">
        <f t="shared" ref="BE244:BE249" si="14">IF(N244="základní",J244,0)</f>
        <v>0</v>
      </c>
      <c r="BF244" s="162">
        <f t="shared" ref="BF244:BF249" si="15">IF(N244="snížená",J244,0)</f>
        <v>0</v>
      </c>
      <c r="BG244" s="162">
        <f t="shared" ref="BG244:BG249" si="16">IF(N244="zákl. přenesená",J244,0)</f>
        <v>0</v>
      </c>
      <c r="BH244" s="162">
        <f t="shared" ref="BH244:BH249" si="17">IF(N244="sníž. přenesená",J244,0)</f>
        <v>0</v>
      </c>
      <c r="BI244" s="162">
        <f t="shared" ref="BI244:BI249" si="18">IF(N244="nulová",J244,0)</f>
        <v>0</v>
      </c>
      <c r="BJ244" s="17" t="s">
        <v>86</v>
      </c>
      <c r="BK244" s="162">
        <f t="shared" ref="BK244:BK249" si="19">ROUND(I244*H244,2)</f>
        <v>0</v>
      </c>
      <c r="BL244" s="17" t="s">
        <v>245</v>
      </c>
      <c r="BM244" s="161" t="s">
        <v>375</v>
      </c>
    </row>
    <row r="245" spans="1:65" s="2" customFormat="1" ht="24.2" customHeight="1">
      <c r="A245" s="31"/>
      <c r="B245" s="148"/>
      <c r="C245" s="149" t="s">
        <v>297</v>
      </c>
      <c r="D245" s="149" t="s">
        <v>209</v>
      </c>
      <c r="E245" s="150" t="s">
        <v>5049</v>
      </c>
      <c r="F245" s="151" t="s">
        <v>5050</v>
      </c>
      <c r="G245" s="152" t="s">
        <v>220</v>
      </c>
      <c r="H245" s="153">
        <v>455.9</v>
      </c>
      <c r="I245" s="154"/>
      <c r="J245" s="155">
        <f t="shared" si="10"/>
        <v>0</v>
      </c>
      <c r="K245" s="156"/>
      <c r="L245" s="32"/>
      <c r="M245" s="157" t="s">
        <v>1</v>
      </c>
      <c r="N245" s="158" t="s">
        <v>44</v>
      </c>
      <c r="O245" s="57"/>
      <c r="P245" s="159">
        <f t="shared" si="11"/>
        <v>0</v>
      </c>
      <c r="Q245" s="159">
        <v>0</v>
      </c>
      <c r="R245" s="159">
        <f t="shared" si="12"/>
        <v>0</v>
      </c>
      <c r="S245" s="159">
        <v>0</v>
      </c>
      <c r="T245" s="160">
        <f t="shared" si="1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61" t="s">
        <v>245</v>
      </c>
      <c r="AT245" s="161" t="s">
        <v>209</v>
      </c>
      <c r="AU245" s="161" t="s">
        <v>88</v>
      </c>
      <c r="AY245" s="17" t="s">
        <v>207</v>
      </c>
      <c r="BE245" s="162">
        <f t="shared" si="14"/>
        <v>0</v>
      </c>
      <c r="BF245" s="162">
        <f t="shared" si="15"/>
        <v>0</v>
      </c>
      <c r="BG245" s="162">
        <f t="shared" si="16"/>
        <v>0</v>
      </c>
      <c r="BH245" s="162">
        <f t="shared" si="17"/>
        <v>0</v>
      </c>
      <c r="BI245" s="162">
        <f t="shared" si="18"/>
        <v>0</v>
      </c>
      <c r="BJ245" s="17" t="s">
        <v>86</v>
      </c>
      <c r="BK245" s="162">
        <f t="shared" si="19"/>
        <v>0</v>
      </c>
      <c r="BL245" s="17" t="s">
        <v>245</v>
      </c>
      <c r="BM245" s="161" t="s">
        <v>378</v>
      </c>
    </row>
    <row r="246" spans="1:65" s="2" customFormat="1" ht="24.2" customHeight="1">
      <c r="A246" s="31"/>
      <c r="B246" s="148"/>
      <c r="C246" s="149" t="s">
        <v>379</v>
      </c>
      <c r="D246" s="149" t="s">
        <v>209</v>
      </c>
      <c r="E246" s="150" t="s">
        <v>5051</v>
      </c>
      <c r="F246" s="151" t="s">
        <v>5052</v>
      </c>
      <c r="G246" s="152" t="s">
        <v>220</v>
      </c>
      <c r="H246" s="153">
        <v>34.1</v>
      </c>
      <c r="I246" s="154"/>
      <c r="J246" s="155">
        <f t="shared" si="10"/>
        <v>0</v>
      </c>
      <c r="K246" s="156"/>
      <c r="L246" s="32"/>
      <c r="M246" s="157" t="s">
        <v>1</v>
      </c>
      <c r="N246" s="158" t="s">
        <v>44</v>
      </c>
      <c r="O246" s="57"/>
      <c r="P246" s="159">
        <f t="shared" si="11"/>
        <v>0</v>
      </c>
      <c r="Q246" s="159">
        <v>0</v>
      </c>
      <c r="R246" s="159">
        <f t="shared" si="12"/>
        <v>0</v>
      </c>
      <c r="S246" s="159">
        <v>0</v>
      </c>
      <c r="T246" s="160">
        <f t="shared" si="1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61" t="s">
        <v>245</v>
      </c>
      <c r="AT246" s="161" t="s">
        <v>209</v>
      </c>
      <c r="AU246" s="161" t="s">
        <v>88</v>
      </c>
      <c r="AY246" s="17" t="s">
        <v>207</v>
      </c>
      <c r="BE246" s="162">
        <f t="shared" si="14"/>
        <v>0</v>
      </c>
      <c r="BF246" s="162">
        <f t="shared" si="15"/>
        <v>0</v>
      </c>
      <c r="BG246" s="162">
        <f t="shared" si="16"/>
        <v>0</v>
      </c>
      <c r="BH246" s="162">
        <f t="shared" si="17"/>
        <v>0</v>
      </c>
      <c r="BI246" s="162">
        <f t="shared" si="18"/>
        <v>0</v>
      </c>
      <c r="BJ246" s="17" t="s">
        <v>86</v>
      </c>
      <c r="BK246" s="162">
        <f t="shared" si="19"/>
        <v>0</v>
      </c>
      <c r="BL246" s="17" t="s">
        <v>245</v>
      </c>
      <c r="BM246" s="161" t="s">
        <v>382</v>
      </c>
    </row>
    <row r="247" spans="1:65" s="2" customFormat="1" ht="24.2" customHeight="1">
      <c r="A247" s="31"/>
      <c r="B247" s="148"/>
      <c r="C247" s="149" t="s">
        <v>302</v>
      </c>
      <c r="D247" s="149" t="s">
        <v>209</v>
      </c>
      <c r="E247" s="150" t="s">
        <v>5053</v>
      </c>
      <c r="F247" s="151" t="s">
        <v>5054</v>
      </c>
      <c r="G247" s="152" t="s">
        <v>220</v>
      </c>
      <c r="H247" s="153">
        <v>278.3</v>
      </c>
      <c r="I247" s="154"/>
      <c r="J247" s="155">
        <f t="shared" si="10"/>
        <v>0</v>
      </c>
      <c r="K247" s="156"/>
      <c r="L247" s="32"/>
      <c r="M247" s="157" t="s">
        <v>1</v>
      </c>
      <c r="N247" s="158" t="s">
        <v>44</v>
      </c>
      <c r="O247" s="57"/>
      <c r="P247" s="159">
        <f t="shared" si="11"/>
        <v>0</v>
      </c>
      <c r="Q247" s="159">
        <v>0</v>
      </c>
      <c r="R247" s="159">
        <f t="shared" si="12"/>
        <v>0</v>
      </c>
      <c r="S247" s="159">
        <v>0</v>
      </c>
      <c r="T247" s="160">
        <f t="shared" si="1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61" t="s">
        <v>245</v>
      </c>
      <c r="AT247" s="161" t="s">
        <v>209</v>
      </c>
      <c r="AU247" s="161" t="s">
        <v>88</v>
      </c>
      <c r="AY247" s="17" t="s">
        <v>207</v>
      </c>
      <c r="BE247" s="162">
        <f t="shared" si="14"/>
        <v>0</v>
      </c>
      <c r="BF247" s="162">
        <f t="shared" si="15"/>
        <v>0</v>
      </c>
      <c r="BG247" s="162">
        <f t="shared" si="16"/>
        <v>0</v>
      </c>
      <c r="BH247" s="162">
        <f t="shared" si="17"/>
        <v>0</v>
      </c>
      <c r="BI247" s="162">
        <f t="shared" si="18"/>
        <v>0</v>
      </c>
      <c r="BJ247" s="17" t="s">
        <v>86</v>
      </c>
      <c r="BK247" s="162">
        <f t="shared" si="19"/>
        <v>0</v>
      </c>
      <c r="BL247" s="17" t="s">
        <v>245</v>
      </c>
      <c r="BM247" s="161" t="s">
        <v>386</v>
      </c>
    </row>
    <row r="248" spans="1:65" s="2" customFormat="1" ht="24.2" customHeight="1">
      <c r="A248" s="31"/>
      <c r="B248" s="148"/>
      <c r="C248" s="149" t="s">
        <v>387</v>
      </c>
      <c r="D248" s="149" t="s">
        <v>209</v>
      </c>
      <c r="E248" s="150" t="s">
        <v>5055</v>
      </c>
      <c r="F248" s="151" t="s">
        <v>5056</v>
      </c>
      <c r="G248" s="152" t="s">
        <v>220</v>
      </c>
      <c r="H248" s="153">
        <v>33</v>
      </c>
      <c r="I248" s="154"/>
      <c r="J248" s="155">
        <f t="shared" si="10"/>
        <v>0</v>
      </c>
      <c r="K248" s="156"/>
      <c r="L248" s="32"/>
      <c r="M248" s="157" t="s">
        <v>1</v>
      </c>
      <c r="N248" s="158" t="s">
        <v>44</v>
      </c>
      <c r="O248" s="57"/>
      <c r="P248" s="159">
        <f t="shared" si="11"/>
        <v>0</v>
      </c>
      <c r="Q248" s="159">
        <v>0</v>
      </c>
      <c r="R248" s="159">
        <f t="shared" si="12"/>
        <v>0</v>
      </c>
      <c r="S248" s="159">
        <v>0</v>
      </c>
      <c r="T248" s="160">
        <f t="shared" si="1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61" t="s">
        <v>245</v>
      </c>
      <c r="AT248" s="161" t="s">
        <v>209</v>
      </c>
      <c r="AU248" s="161" t="s">
        <v>88</v>
      </c>
      <c r="AY248" s="17" t="s">
        <v>207</v>
      </c>
      <c r="BE248" s="162">
        <f t="shared" si="14"/>
        <v>0</v>
      </c>
      <c r="BF248" s="162">
        <f t="shared" si="15"/>
        <v>0</v>
      </c>
      <c r="BG248" s="162">
        <f t="shared" si="16"/>
        <v>0</v>
      </c>
      <c r="BH248" s="162">
        <f t="shared" si="17"/>
        <v>0</v>
      </c>
      <c r="BI248" s="162">
        <f t="shared" si="18"/>
        <v>0</v>
      </c>
      <c r="BJ248" s="17" t="s">
        <v>86</v>
      </c>
      <c r="BK248" s="162">
        <f t="shared" si="19"/>
        <v>0</v>
      </c>
      <c r="BL248" s="17" t="s">
        <v>245</v>
      </c>
      <c r="BM248" s="161" t="s">
        <v>390</v>
      </c>
    </row>
    <row r="249" spans="1:65" s="2" customFormat="1" ht="33" customHeight="1">
      <c r="A249" s="31"/>
      <c r="B249" s="148"/>
      <c r="C249" s="149" t="s">
        <v>314</v>
      </c>
      <c r="D249" s="149" t="s">
        <v>209</v>
      </c>
      <c r="E249" s="150" t="s">
        <v>5057</v>
      </c>
      <c r="F249" s="151" t="s">
        <v>5058</v>
      </c>
      <c r="G249" s="152" t="s">
        <v>220</v>
      </c>
      <c r="H249" s="153">
        <v>14.52</v>
      </c>
      <c r="I249" s="154"/>
      <c r="J249" s="155">
        <f t="shared" si="10"/>
        <v>0</v>
      </c>
      <c r="K249" s="156"/>
      <c r="L249" s="32"/>
      <c r="M249" s="157" t="s">
        <v>1</v>
      </c>
      <c r="N249" s="158" t="s">
        <v>44</v>
      </c>
      <c r="O249" s="57"/>
      <c r="P249" s="159">
        <f t="shared" si="11"/>
        <v>0</v>
      </c>
      <c r="Q249" s="159">
        <v>0</v>
      </c>
      <c r="R249" s="159">
        <f t="shared" si="12"/>
        <v>0</v>
      </c>
      <c r="S249" s="159">
        <v>0</v>
      </c>
      <c r="T249" s="160">
        <f t="shared" si="1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61" t="s">
        <v>245</v>
      </c>
      <c r="AT249" s="161" t="s">
        <v>209</v>
      </c>
      <c r="AU249" s="161" t="s">
        <v>88</v>
      </c>
      <c r="AY249" s="17" t="s">
        <v>207</v>
      </c>
      <c r="BE249" s="162">
        <f t="shared" si="14"/>
        <v>0</v>
      </c>
      <c r="BF249" s="162">
        <f t="shared" si="15"/>
        <v>0</v>
      </c>
      <c r="BG249" s="162">
        <f t="shared" si="16"/>
        <v>0</v>
      </c>
      <c r="BH249" s="162">
        <f t="shared" si="17"/>
        <v>0</v>
      </c>
      <c r="BI249" s="162">
        <f t="shared" si="18"/>
        <v>0</v>
      </c>
      <c r="BJ249" s="17" t="s">
        <v>86</v>
      </c>
      <c r="BK249" s="162">
        <f t="shared" si="19"/>
        <v>0</v>
      </c>
      <c r="BL249" s="17" t="s">
        <v>245</v>
      </c>
      <c r="BM249" s="161" t="s">
        <v>393</v>
      </c>
    </row>
    <row r="250" spans="1:65" s="13" customFormat="1" ht="22.5">
      <c r="B250" s="163"/>
      <c r="D250" s="164" t="s">
        <v>237</v>
      </c>
      <c r="E250" s="165" t="s">
        <v>1</v>
      </c>
      <c r="F250" s="166" t="s">
        <v>5059</v>
      </c>
      <c r="H250" s="167">
        <v>14.52</v>
      </c>
      <c r="I250" s="168"/>
      <c r="L250" s="163"/>
      <c r="M250" s="169"/>
      <c r="N250" s="170"/>
      <c r="O250" s="170"/>
      <c r="P250" s="170"/>
      <c r="Q250" s="170"/>
      <c r="R250" s="170"/>
      <c r="S250" s="170"/>
      <c r="T250" s="171"/>
      <c r="AT250" s="165" t="s">
        <v>237</v>
      </c>
      <c r="AU250" s="165" t="s">
        <v>88</v>
      </c>
      <c r="AV250" s="13" t="s">
        <v>88</v>
      </c>
      <c r="AW250" s="13" t="s">
        <v>33</v>
      </c>
      <c r="AX250" s="13" t="s">
        <v>79</v>
      </c>
      <c r="AY250" s="165" t="s">
        <v>207</v>
      </c>
    </row>
    <row r="251" spans="1:65" s="14" customFormat="1" ht="22.5">
      <c r="B251" s="172"/>
      <c r="D251" s="164" t="s">
        <v>237</v>
      </c>
      <c r="E251" s="173" t="s">
        <v>1</v>
      </c>
      <c r="F251" s="174" t="s">
        <v>5060</v>
      </c>
      <c r="H251" s="173" t="s">
        <v>1</v>
      </c>
      <c r="I251" s="175"/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237</v>
      </c>
      <c r="AU251" s="173" t="s">
        <v>88</v>
      </c>
      <c r="AV251" s="14" t="s">
        <v>86</v>
      </c>
      <c r="AW251" s="14" t="s">
        <v>33</v>
      </c>
      <c r="AX251" s="14" t="s">
        <v>79</v>
      </c>
      <c r="AY251" s="173" t="s">
        <v>207</v>
      </c>
    </row>
    <row r="252" spans="1:65" s="15" customFormat="1" ht="11.25">
      <c r="B252" s="179"/>
      <c r="D252" s="164" t="s">
        <v>237</v>
      </c>
      <c r="E252" s="180" t="s">
        <v>1</v>
      </c>
      <c r="F252" s="181" t="s">
        <v>242</v>
      </c>
      <c r="H252" s="182">
        <v>14.52</v>
      </c>
      <c r="I252" s="183"/>
      <c r="L252" s="179"/>
      <c r="M252" s="184"/>
      <c r="N252" s="185"/>
      <c r="O252" s="185"/>
      <c r="P252" s="185"/>
      <c r="Q252" s="185"/>
      <c r="R252" s="185"/>
      <c r="S252" s="185"/>
      <c r="T252" s="186"/>
      <c r="AT252" s="180" t="s">
        <v>237</v>
      </c>
      <c r="AU252" s="180" t="s">
        <v>88</v>
      </c>
      <c r="AV252" s="15" t="s">
        <v>213</v>
      </c>
      <c r="AW252" s="15" t="s">
        <v>33</v>
      </c>
      <c r="AX252" s="15" t="s">
        <v>86</v>
      </c>
      <c r="AY252" s="180" t="s">
        <v>207</v>
      </c>
    </row>
    <row r="253" spans="1:65" s="2" customFormat="1" ht="33" customHeight="1">
      <c r="A253" s="31"/>
      <c r="B253" s="148"/>
      <c r="C253" s="149" t="s">
        <v>394</v>
      </c>
      <c r="D253" s="149" t="s">
        <v>209</v>
      </c>
      <c r="E253" s="150" t="s">
        <v>5061</v>
      </c>
      <c r="F253" s="151" t="s">
        <v>5062</v>
      </c>
      <c r="G253" s="152" t="s">
        <v>220</v>
      </c>
      <c r="H253" s="153">
        <v>29.04</v>
      </c>
      <c r="I253" s="154"/>
      <c r="J253" s="155">
        <f>ROUND(I253*H253,2)</f>
        <v>0</v>
      </c>
      <c r="K253" s="156"/>
      <c r="L253" s="32"/>
      <c r="M253" s="157" t="s">
        <v>1</v>
      </c>
      <c r="N253" s="158" t="s">
        <v>44</v>
      </c>
      <c r="O253" s="57"/>
      <c r="P253" s="159">
        <f>O253*H253</f>
        <v>0</v>
      </c>
      <c r="Q253" s="159">
        <v>0</v>
      </c>
      <c r="R253" s="159">
        <f>Q253*H253</f>
        <v>0</v>
      </c>
      <c r="S253" s="159">
        <v>0</v>
      </c>
      <c r="T253" s="160">
        <f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61" t="s">
        <v>245</v>
      </c>
      <c r="AT253" s="161" t="s">
        <v>209</v>
      </c>
      <c r="AU253" s="161" t="s">
        <v>88</v>
      </c>
      <c r="AY253" s="17" t="s">
        <v>207</v>
      </c>
      <c r="BE253" s="162">
        <f>IF(N253="základní",J253,0)</f>
        <v>0</v>
      </c>
      <c r="BF253" s="162">
        <f>IF(N253="snížená",J253,0)</f>
        <v>0</v>
      </c>
      <c r="BG253" s="162">
        <f>IF(N253="zákl. přenesená",J253,0)</f>
        <v>0</v>
      </c>
      <c r="BH253" s="162">
        <f>IF(N253="sníž. přenesená",J253,0)</f>
        <v>0</v>
      </c>
      <c r="BI253" s="162">
        <f>IF(N253="nulová",J253,0)</f>
        <v>0</v>
      </c>
      <c r="BJ253" s="17" t="s">
        <v>86</v>
      </c>
      <c r="BK253" s="162">
        <f>ROUND(I253*H253,2)</f>
        <v>0</v>
      </c>
      <c r="BL253" s="17" t="s">
        <v>245</v>
      </c>
      <c r="BM253" s="161" t="s">
        <v>397</v>
      </c>
    </row>
    <row r="254" spans="1:65" s="13" customFormat="1" ht="22.5">
      <c r="B254" s="163"/>
      <c r="D254" s="164" t="s">
        <v>237</v>
      </c>
      <c r="E254" s="165" t="s">
        <v>1</v>
      </c>
      <c r="F254" s="166" t="s">
        <v>5063</v>
      </c>
      <c r="H254" s="167">
        <v>29.04</v>
      </c>
      <c r="I254" s="168"/>
      <c r="L254" s="163"/>
      <c r="M254" s="169"/>
      <c r="N254" s="170"/>
      <c r="O254" s="170"/>
      <c r="P254" s="170"/>
      <c r="Q254" s="170"/>
      <c r="R254" s="170"/>
      <c r="S254" s="170"/>
      <c r="T254" s="171"/>
      <c r="AT254" s="165" t="s">
        <v>237</v>
      </c>
      <c r="AU254" s="165" t="s">
        <v>88</v>
      </c>
      <c r="AV254" s="13" t="s">
        <v>88</v>
      </c>
      <c r="AW254" s="13" t="s">
        <v>33</v>
      </c>
      <c r="AX254" s="13" t="s">
        <v>79</v>
      </c>
      <c r="AY254" s="165" t="s">
        <v>207</v>
      </c>
    </row>
    <row r="255" spans="1:65" s="14" customFormat="1" ht="22.5">
      <c r="B255" s="172"/>
      <c r="D255" s="164" t="s">
        <v>237</v>
      </c>
      <c r="E255" s="173" t="s">
        <v>1</v>
      </c>
      <c r="F255" s="174" t="s">
        <v>5060</v>
      </c>
      <c r="H255" s="173" t="s">
        <v>1</v>
      </c>
      <c r="I255" s="175"/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237</v>
      </c>
      <c r="AU255" s="173" t="s">
        <v>88</v>
      </c>
      <c r="AV255" s="14" t="s">
        <v>86</v>
      </c>
      <c r="AW255" s="14" t="s">
        <v>33</v>
      </c>
      <c r="AX255" s="14" t="s">
        <v>79</v>
      </c>
      <c r="AY255" s="173" t="s">
        <v>207</v>
      </c>
    </row>
    <row r="256" spans="1:65" s="15" customFormat="1" ht="11.25">
      <c r="B256" s="179"/>
      <c r="D256" s="164" t="s">
        <v>237</v>
      </c>
      <c r="E256" s="180" t="s">
        <v>1</v>
      </c>
      <c r="F256" s="181" t="s">
        <v>242</v>
      </c>
      <c r="H256" s="182">
        <v>29.04</v>
      </c>
      <c r="I256" s="183"/>
      <c r="L256" s="179"/>
      <c r="M256" s="184"/>
      <c r="N256" s="185"/>
      <c r="O256" s="185"/>
      <c r="P256" s="185"/>
      <c r="Q256" s="185"/>
      <c r="R256" s="185"/>
      <c r="S256" s="185"/>
      <c r="T256" s="186"/>
      <c r="AT256" s="180" t="s">
        <v>237</v>
      </c>
      <c r="AU256" s="180" t="s">
        <v>88</v>
      </c>
      <c r="AV256" s="15" t="s">
        <v>213</v>
      </c>
      <c r="AW256" s="15" t="s">
        <v>33</v>
      </c>
      <c r="AX256" s="15" t="s">
        <v>86</v>
      </c>
      <c r="AY256" s="180" t="s">
        <v>207</v>
      </c>
    </row>
    <row r="257" spans="1:65" s="2" customFormat="1" ht="33" customHeight="1">
      <c r="A257" s="31"/>
      <c r="B257" s="148"/>
      <c r="C257" s="149" t="s">
        <v>318</v>
      </c>
      <c r="D257" s="149" t="s">
        <v>209</v>
      </c>
      <c r="E257" s="150" t="s">
        <v>5064</v>
      </c>
      <c r="F257" s="151" t="s">
        <v>5065</v>
      </c>
      <c r="G257" s="152" t="s">
        <v>220</v>
      </c>
      <c r="H257" s="153">
        <v>8.173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245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245</v>
      </c>
      <c r="BM257" s="161" t="s">
        <v>400</v>
      </c>
    </row>
    <row r="258" spans="1:65" s="13" customFormat="1" ht="22.5">
      <c r="B258" s="163"/>
      <c r="D258" s="164" t="s">
        <v>237</v>
      </c>
      <c r="E258" s="165" t="s">
        <v>1</v>
      </c>
      <c r="F258" s="166" t="s">
        <v>5066</v>
      </c>
      <c r="H258" s="167">
        <v>8.173</v>
      </c>
      <c r="I258" s="168"/>
      <c r="L258" s="163"/>
      <c r="M258" s="169"/>
      <c r="N258" s="170"/>
      <c r="O258" s="170"/>
      <c r="P258" s="170"/>
      <c r="Q258" s="170"/>
      <c r="R258" s="170"/>
      <c r="S258" s="170"/>
      <c r="T258" s="171"/>
      <c r="AT258" s="165" t="s">
        <v>237</v>
      </c>
      <c r="AU258" s="165" t="s">
        <v>88</v>
      </c>
      <c r="AV258" s="13" t="s">
        <v>88</v>
      </c>
      <c r="AW258" s="13" t="s">
        <v>33</v>
      </c>
      <c r="AX258" s="13" t="s">
        <v>79</v>
      </c>
      <c r="AY258" s="165" t="s">
        <v>207</v>
      </c>
    </row>
    <row r="259" spans="1:65" s="14" customFormat="1" ht="22.5">
      <c r="B259" s="172"/>
      <c r="D259" s="164" t="s">
        <v>237</v>
      </c>
      <c r="E259" s="173" t="s">
        <v>1</v>
      </c>
      <c r="F259" s="174" t="s">
        <v>5060</v>
      </c>
      <c r="H259" s="173" t="s">
        <v>1</v>
      </c>
      <c r="I259" s="175"/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237</v>
      </c>
      <c r="AU259" s="173" t="s">
        <v>88</v>
      </c>
      <c r="AV259" s="14" t="s">
        <v>86</v>
      </c>
      <c r="AW259" s="14" t="s">
        <v>33</v>
      </c>
      <c r="AX259" s="14" t="s">
        <v>79</v>
      </c>
      <c r="AY259" s="173" t="s">
        <v>207</v>
      </c>
    </row>
    <row r="260" spans="1:65" s="15" customFormat="1" ht="11.25">
      <c r="B260" s="179"/>
      <c r="D260" s="164" t="s">
        <v>237</v>
      </c>
      <c r="E260" s="180" t="s">
        <v>1</v>
      </c>
      <c r="F260" s="181" t="s">
        <v>242</v>
      </c>
      <c r="H260" s="182">
        <v>8.173</v>
      </c>
      <c r="I260" s="183"/>
      <c r="L260" s="179"/>
      <c r="M260" s="184"/>
      <c r="N260" s="185"/>
      <c r="O260" s="185"/>
      <c r="P260" s="185"/>
      <c r="Q260" s="185"/>
      <c r="R260" s="185"/>
      <c r="S260" s="185"/>
      <c r="T260" s="186"/>
      <c r="AT260" s="180" t="s">
        <v>237</v>
      </c>
      <c r="AU260" s="180" t="s">
        <v>88</v>
      </c>
      <c r="AV260" s="15" t="s">
        <v>213</v>
      </c>
      <c r="AW260" s="15" t="s">
        <v>33</v>
      </c>
      <c r="AX260" s="15" t="s">
        <v>86</v>
      </c>
      <c r="AY260" s="180" t="s">
        <v>207</v>
      </c>
    </row>
    <row r="261" spans="1:65" s="2" customFormat="1" ht="33" customHeight="1">
      <c r="A261" s="31"/>
      <c r="B261" s="148"/>
      <c r="C261" s="149" t="s">
        <v>402</v>
      </c>
      <c r="D261" s="149" t="s">
        <v>209</v>
      </c>
      <c r="E261" s="150" t="s">
        <v>5067</v>
      </c>
      <c r="F261" s="151" t="s">
        <v>5068</v>
      </c>
      <c r="G261" s="152" t="s">
        <v>220</v>
      </c>
      <c r="H261" s="153">
        <v>10.593</v>
      </c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245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245</v>
      </c>
      <c r="BM261" s="161" t="s">
        <v>405</v>
      </c>
    </row>
    <row r="262" spans="1:65" s="13" customFormat="1" ht="22.5">
      <c r="B262" s="163"/>
      <c r="D262" s="164" t="s">
        <v>237</v>
      </c>
      <c r="E262" s="165" t="s">
        <v>1</v>
      </c>
      <c r="F262" s="166" t="s">
        <v>5069</v>
      </c>
      <c r="H262" s="167">
        <v>10.593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4" customFormat="1" ht="22.5">
      <c r="B263" s="172"/>
      <c r="D263" s="164" t="s">
        <v>237</v>
      </c>
      <c r="E263" s="173" t="s">
        <v>1</v>
      </c>
      <c r="F263" s="174" t="s">
        <v>5060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5" customFormat="1" ht="11.25">
      <c r="B264" s="179"/>
      <c r="D264" s="164" t="s">
        <v>237</v>
      </c>
      <c r="E264" s="180" t="s">
        <v>1</v>
      </c>
      <c r="F264" s="181" t="s">
        <v>242</v>
      </c>
      <c r="H264" s="182">
        <v>10.593</v>
      </c>
      <c r="I264" s="183"/>
      <c r="L264" s="179"/>
      <c r="M264" s="184"/>
      <c r="N264" s="185"/>
      <c r="O264" s="185"/>
      <c r="P264" s="185"/>
      <c r="Q264" s="185"/>
      <c r="R264" s="185"/>
      <c r="S264" s="185"/>
      <c r="T264" s="186"/>
      <c r="AT264" s="180" t="s">
        <v>237</v>
      </c>
      <c r="AU264" s="180" t="s">
        <v>88</v>
      </c>
      <c r="AV264" s="15" t="s">
        <v>213</v>
      </c>
      <c r="AW264" s="15" t="s">
        <v>33</v>
      </c>
      <c r="AX264" s="15" t="s">
        <v>86</v>
      </c>
      <c r="AY264" s="180" t="s">
        <v>207</v>
      </c>
    </row>
    <row r="265" spans="1:65" s="2" customFormat="1" ht="33" customHeight="1">
      <c r="A265" s="31"/>
      <c r="B265" s="148"/>
      <c r="C265" s="149" t="s">
        <v>323</v>
      </c>
      <c r="D265" s="149" t="s">
        <v>209</v>
      </c>
      <c r="E265" s="150" t="s">
        <v>5070</v>
      </c>
      <c r="F265" s="151" t="s">
        <v>5071</v>
      </c>
      <c r="G265" s="152" t="s">
        <v>220</v>
      </c>
      <c r="H265" s="153">
        <v>5.3460000000000001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245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245</v>
      </c>
      <c r="BM265" s="161" t="s">
        <v>410</v>
      </c>
    </row>
    <row r="266" spans="1:65" s="13" customFormat="1" ht="22.5">
      <c r="B266" s="163"/>
      <c r="D266" s="164" t="s">
        <v>237</v>
      </c>
      <c r="E266" s="165" t="s">
        <v>1</v>
      </c>
      <c r="F266" s="166" t="s">
        <v>5072</v>
      </c>
      <c r="H266" s="167">
        <v>5.3460000000000001</v>
      </c>
      <c r="I266" s="168"/>
      <c r="L266" s="163"/>
      <c r="M266" s="169"/>
      <c r="N266" s="170"/>
      <c r="O266" s="170"/>
      <c r="P266" s="170"/>
      <c r="Q266" s="170"/>
      <c r="R266" s="170"/>
      <c r="S266" s="170"/>
      <c r="T266" s="171"/>
      <c r="AT266" s="165" t="s">
        <v>237</v>
      </c>
      <c r="AU266" s="165" t="s">
        <v>88</v>
      </c>
      <c r="AV266" s="13" t="s">
        <v>88</v>
      </c>
      <c r="AW266" s="13" t="s">
        <v>33</v>
      </c>
      <c r="AX266" s="13" t="s">
        <v>79</v>
      </c>
      <c r="AY266" s="165" t="s">
        <v>207</v>
      </c>
    </row>
    <row r="267" spans="1:65" s="14" customFormat="1" ht="22.5">
      <c r="B267" s="172"/>
      <c r="D267" s="164" t="s">
        <v>237</v>
      </c>
      <c r="E267" s="173" t="s">
        <v>1</v>
      </c>
      <c r="F267" s="174" t="s">
        <v>5060</v>
      </c>
      <c r="H267" s="173" t="s">
        <v>1</v>
      </c>
      <c r="I267" s="175"/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237</v>
      </c>
      <c r="AU267" s="173" t="s">
        <v>88</v>
      </c>
      <c r="AV267" s="14" t="s">
        <v>86</v>
      </c>
      <c r="AW267" s="14" t="s">
        <v>33</v>
      </c>
      <c r="AX267" s="14" t="s">
        <v>79</v>
      </c>
      <c r="AY267" s="173" t="s">
        <v>207</v>
      </c>
    </row>
    <row r="268" spans="1:65" s="15" customFormat="1" ht="11.25">
      <c r="B268" s="179"/>
      <c r="D268" s="164" t="s">
        <v>237</v>
      </c>
      <c r="E268" s="180" t="s">
        <v>1</v>
      </c>
      <c r="F268" s="181" t="s">
        <v>242</v>
      </c>
      <c r="H268" s="182">
        <v>5.3460000000000001</v>
      </c>
      <c r="I268" s="183"/>
      <c r="L268" s="179"/>
      <c r="M268" s="184"/>
      <c r="N268" s="185"/>
      <c r="O268" s="185"/>
      <c r="P268" s="185"/>
      <c r="Q268" s="185"/>
      <c r="R268" s="185"/>
      <c r="S268" s="185"/>
      <c r="T268" s="186"/>
      <c r="AT268" s="180" t="s">
        <v>237</v>
      </c>
      <c r="AU268" s="180" t="s">
        <v>88</v>
      </c>
      <c r="AV268" s="15" t="s">
        <v>213</v>
      </c>
      <c r="AW268" s="15" t="s">
        <v>33</v>
      </c>
      <c r="AX268" s="15" t="s">
        <v>86</v>
      </c>
      <c r="AY268" s="180" t="s">
        <v>207</v>
      </c>
    </row>
    <row r="269" spans="1:65" s="2" customFormat="1" ht="24.2" customHeight="1">
      <c r="A269" s="31"/>
      <c r="B269" s="148"/>
      <c r="C269" s="149" t="s">
        <v>412</v>
      </c>
      <c r="D269" s="149" t="s">
        <v>209</v>
      </c>
      <c r="E269" s="150" t="s">
        <v>5073</v>
      </c>
      <c r="F269" s="151" t="s">
        <v>5074</v>
      </c>
      <c r="G269" s="152" t="s">
        <v>301</v>
      </c>
      <c r="H269" s="153">
        <v>2</v>
      </c>
      <c r="I269" s="154"/>
      <c r="J269" s="155">
        <f t="shared" ref="J269:J286" si="20">ROUND(I269*H269,2)</f>
        <v>0</v>
      </c>
      <c r="K269" s="156"/>
      <c r="L269" s="32"/>
      <c r="M269" s="157" t="s">
        <v>1</v>
      </c>
      <c r="N269" s="158" t="s">
        <v>44</v>
      </c>
      <c r="O269" s="57"/>
      <c r="P269" s="159">
        <f t="shared" ref="P269:P286" si="21">O269*H269</f>
        <v>0</v>
      </c>
      <c r="Q269" s="159">
        <v>0</v>
      </c>
      <c r="R269" s="159">
        <f t="shared" ref="R269:R286" si="22">Q269*H269</f>
        <v>0</v>
      </c>
      <c r="S269" s="159">
        <v>0</v>
      </c>
      <c r="T269" s="160">
        <f t="shared" ref="T269:T286" si="23"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61" t="s">
        <v>245</v>
      </c>
      <c r="AT269" s="161" t="s">
        <v>209</v>
      </c>
      <c r="AU269" s="161" t="s">
        <v>88</v>
      </c>
      <c r="AY269" s="17" t="s">
        <v>207</v>
      </c>
      <c r="BE269" s="162">
        <f t="shared" ref="BE269:BE286" si="24">IF(N269="základní",J269,0)</f>
        <v>0</v>
      </c>
      <c r="BF269" s="162">
        <f t="shared" ref="BF269:BF286" si="25">IF(N269="snížená",J269,0)</f>
        <v>0</v>
      </c>
      <c r="BG269" s="162">
        <f t="shared" ref="BG269:BG286" si="26">IF(N269="zákl. přenesená",J269,0)</f>
        <v>0</v>
      </c>
      <c r="BH269" s="162">
        <f t="shared" ref="BH269:BH286" si="27">IF(N269="sníž. přenesená",J269,0)</f>
        <v>0</v>
      </c>
      <c r="BI269" s="162">
        <f t="shared" ref="BI269:BI286" si="28">IF(N269="nulová",J269,0)</f>
        <v>0</v>
      </c>
      <c r="BJ269" s="17" t="s">
        <v>86</v>
      </c>
      <c r="BK269" s="162">
        <f t="shared" ref="BK269:BK286" si="29">ROUND(I269*H269,2)</f>
        <v>0</v>
      </c>
      <c r="BL269" s="17" t="s">
        <v>245</v>
      </c>
      <c r="BM269" s="161" t="s">
        <v>416</v>
      </c>
    </row>
    <row r="270" spans="1:65" s="2" customFormat="1" ht="21.75" customHeight="1">
      <c r="A270" s="31"/>
      <c r="B270" s="148"/>
      <c r="C270" s="149" t="s">
        <v>326</v>
      </c>
      <c r="D270" s="149" t="s">
        <v>209</v>
      </c>
      <c r="E270" s="150" t="s">
        <v>5075</v>
      </c>
      <c r="F270" s="151" t="s">
        <v>5076</v>
      </c>
      <c r="G270" s="152" t="s">
        <v>220</v>
      </c>
      <c r="H270" s="153">
        <v>2098.6999999999998</v>
      </c>
      <c r="I270" s="154"/>
      <c r="J270" s="155">
        <f t="shared" si="20"/>
        <v>0</v>
      </c>
      <c r="K270" s="156"/>
      <c r="L270" s="32"/>
      <c r="M270" s="157" t="s">
        <v>1</v>
      </c>
      <c r="N270" s="158" t="s">
        <v>44</v>
      </c>
      <c r="O270" s="57"/>
      <c r="P270" s="159">
        <f t="shared" si="21"/>
        <v>0</v>
      </c>
      <c r="Q270" s="159">
        <v>0</v>
      </c>
      <c r="R270" s="159">
        <f t="shared" si="22"/>
        <v>0</v>
      </c>
      <c r="S270" s="159">
        <v>0</v>
      </c>
      <c r="T270" s="160">
        <f t="shared" si="2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61" t="s">
        <v>245</v>
      </c>
      <c r="AT270" s="161" t="s">
        <v>209</v>
      </c>
      <c r="AU270" s="161" t="s">
        <v>88</v>
      </c>
      <c r="AY270" s="17" t="s">
        <v>207</v>
      </c>
      <c r="BE270" s="162">
        <f t="shared" si="24"/>
        <v>0</v>
      </c>
      <c r="BF270" s="162">
        <f t="shared" si="25"/>
        <v>0</v>
      </c>
      <c r="BG270" s="162">
        <f t="shared" si="26"/>
        <v>0</v>
      </c>
      <c r="BH270" s="162">
        <f t="shared" si="27"/>
        <v>0</v>
      </c>
      <c r="BI270" s="162">
        <f t="shared" si="28"/>
        <v>0</v>
      </c>
      <c r="BJ270" s="17" t="s">
        <v>86</v>
      </c>
      <c r="BK270" s="162">
        <f t="shared" si="29"/>
        <v>0</v>
      </c>
      <c r="BL270" s="17" t="s">
        <v>245</v>
      </c>
      <c r="BM270" s="161" t="s">
        <v>422</v>
      </c>
    </row>
    <row r="271" spans="1:65" s="2" customFormat="1" ht="21.75" customHeight="1">
      <c r="A271" s="31"/>
      <c r="B271" s="148"/>
      <c r="C271" s="149" t="s">
        <v>423</v>
      </c>
      <c r="D271" s="149" t="s">
        <v>209</v>
      </c>
      <c r="E271" s="150" t="s">
        <v>5077</v>
      </c>
      <c r="F271" s="151" t="s">
        <v>5078</v>
      </c>
      <c r="G271" s="152" t="s">
        <v>220</v>
      </c>
      <c r="H271" s="153">
        <v>39.6</v>
      </c>
      <c r="I271" s="154"/>
      <c r="J271" s="155">
        <f t="shared" si="20"/>
        <v>0</v>
      </c>
      <c r="K271" s="156"/>
      <c r="L271" s="32"/>
      <c r="M271" s="157" t="s">
        <v>1</v>
      </c>
      <c r="N271" s="158" t="s">
        <v>44</v>
      </c>
      <c r="O271" s="57"/>
      <c r="P271" s="159">
        <f t="shared" si="21"/>
        <v>0</v>
      </c>
      <c r="Q271" s="159">
        <v>0</v>
      </c>
      <c r="R271" s="159">
        <f t="shared" si="22"/>
        <v>0</v>
      </c>
      <c r="S271" s="159">
        <v>0</v>
      </c>
      <c r="T271" s="160">
        <f t="shared" si="2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61" t="s">
        <v>245</v>
      </c>
      <c r="AT271" s="161" t="s">
        <v>209</v>
      </c>
      <c r="AU271" s="161" t="s">
        <v>88</v>
      </c>
      <c r="AY271" s="17" t="s">
        <v>207</v>
      </c>
      <c r="BE271" s="162">
        <f t="shared" si="24"/>
        <v>0</v>
      </c>
      <c r="BF271" s="162">
        <f t="shared" si="25"/>
        <v>0</v>
      </c>
      <c r="BG271" s="162">
        <f t="shared" si="26"/>
        <v>0</v>
      </c>
      <c r="BH271" s="162">
        <f t="shared" si="27"/>
        <v>0</v>
      </c>
      <c r="BI271" s="162">
        <f t="shared" si="28"/>
        <v>0</v>
      </c>
      <c r="BJ271" s="17" t="s">
        <v>86</v>
      </c>
      <c r="BK271" s="162">
        <f t="shared" si="29"/>
        <v>0</v>
      </c>
      <c r="BL271" s="17" t="s">
        <v>245</v>
      </c>
      <c r="BM271" s="161" t="s">
        <v>426</v>
      </c>
    </row>
    <row r="272" spans="1:65" s="2" customFormat="1" ht="16.5" customHeight="1">
      <c r="A272" s="31"/>
      <c r="B272" s="148"/>
      <c r="C272" s="149" t="s">
        <v>330</v>
      </c>
      <c r="D272" s="149" t="s">
        <v>209</v>
      </c>
      <c r="E272" s="150" t="s">
        <v>5079</v>
      </c>
      <c r="F272" s="151" t="s">
        <v>5080</v>
      </c>
      <c r="G272" s="152" t="s">
        <v>301</v>
      </c>
      <c r="H272" s="153">
        <v>5</v>
      </c>
      <c r="I272" s="154"/>
      <c r="J272" s="155">
        <f t="shared" si="20"/>
        <v>0</v>
      </c>
      <c r="K272" s="156"/>
      <c r="L272" s="32"/>
      <c r="M272" s="157" t="s">
        <v>1</v>
      </c>
      <c r="N272" s="158" t="s">
        <v>44</v>
      </c>
      <c r="O272" s="57"/>
      <c r="P272" s="159">
        <f t="shared" si="21"/>
        <v>0</v>
      </c>
      <c r="Q272" s="159">
        <v>0</v>
      </c>
      <c r="R272" s="159">
        <f t="shared" si="22"/>
        <v>0</v>
      </c>
      <c r="S272" s="159">
        <v>0</v>
      </c>
      <c r="T272" s="160">
        <f t="shared" si="2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61" t="s">
        <v>245</v>
      </c>
      <c r="AT272" s="161" t="s">
        <v>209</v>
      </c>
      <c r="AU272" s="161" t="s">
        <v>88</v>
      </c>
      <c r="AY272" s="17" t="s">
        <v>207</v>
      </c>
      <c r="BE272" s="162">
        <f t="shared" si="24"/>
        <v>0</v>
      </c>
      <c r="BF272" s="162">
        <f t="shared" si="25"/>
        <v>0</v>
      </c>
      <c r="BG272" s="162">
        <f t="shared" si="26"/>
        <v>0</v>
      </c>
      <c r="BH272" s="162">
        <f t="shared" si="27"/>
        <v>0</v>
      </c>
      <c r="BI272" s="162">
        <f t="shared" si="28"/>
        <v>0</v>
      </c>
      <c r="BJ272" s="17" t="s">
        <v>86</v>
      </c>
      <c r="BK272" s="162">
        <f t="shared" si="29"/>
        <v>0</v>
      </c>
      <c r="BL272" s="17" t="s">
        <v>245</v>
      </c>
      <c r="BM272" s="161" t="s">
        <v>429</v>
      </c>
    </row>
    <row r="273" spans="1:65" s="2" customFormat="1" ht="24.2" customHeight="1">
      <c r="A273" s="31"/>
      <c r="B273" s="148"/>
      <c r="C273" s="149" t="s">
        <v>432</v>
      </c>
      <c r="D273" s="149" t="s">
        <v>209</v>
      </c>
      <c r="E273" s="150" t="s">
        <v>5081</v>
      </c>
      <c r="F273" s="151" t="s">
        <v>5082</v>
      </c>
      <c r="G273" s="152" t="s">
        <v>301</v>
      </c>
      <c r="H273" s="153">
        <v>14</v>
      </c>
      <c r="I273" s="154"/>
      <c r="J273" s="155">
        <f t="shared" si="20"/>
        <v>0</v>
      </c>
      <c r="K273" s="156"/>
      <c r="L273" s="32"/>
      <c r="M273" s="157" t="s">
        <v>1</v>
      </c>
      <c r="N273" s="158" t="s">
        <v>44</v>
      </c>
      <c r="O273" s="57"/>
      <c r="P273" s="159">
        <f t="shared" si="21"/>
        <v>0</v>
      </c>
      <c r="Q273" s="159">
        <v>0</v>
      </c>
      <c r="R273" s="159">
        <f t="shared" si="22"/>
        <v>0</v>
      </c>
      <c r="S273" s="159">
        <v>0</v>
      </c>
      <c r="T273" s="160">
        <f t="shared" si="2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245</v>
      </c>
      <c r="AT273" s="161" t="s">
        <v>209</v>
      </c>
      <c r="AU273" s="161" t="s">
        <v>88</v>
      </c>
      <c r="AY273" s="17" t="s">
        <v>207</v>
      </c>
      <c r="BE273" s="162">
        <f t="shared" si="24"/>
        <v>0</v>
      </c>
      <c r="BF273" s="162">
        <f t="shared" si="25"/>
        <v>0</v>
      </c>
      <c r="BG273" s="162">
        <f t="shared" si="26"/>
        <v>0</v>
      </c>
      <c r="BH273" s="162">
        <f t="shared" si="27"/>
        <v>0</v>
      </c>
      <c r="BI273" s="162">
        <f t="shared" si="28"/>
        <v>0</v>
      </c>
      <c r="BJ273" s="17" t="s">
        <v>86</v>
      </c>
      <c r="BK273" s="162">
        <f t="shared" si="29"/>
        <v>0</v>
      </c>
      <c r="BL273" s="17" t="s">
        <v>245</v>
      </c>
      <c r="BM273" s="161" t="s">
        <v>435</v>
      </c>
    </row>
    <row r="274" spans="1:65" s="2" customFormat="1" ht="24.2" customHeight="1">
      <c r="A274" s="31"/>
      <c r="B274" s="148"/>
      <c r="C274" s="149" t="s">
        <v>333</v>
      </c>
      <c r="D274" s="149" t="s">
        <v>209</v>
      </c>
      <c r="E274" s="150" t="s">
        <v>5083</v>
      </c>
      <c r="F274" s="151" t="s">
        <v>5084</v>
      </c>
      <c r="G274" s="152" t="s">
        <v>301</v>
      </c>
      <c r="H274" s="153">
        <v>16</v>
      </c>
      <c r="I274" s="154"/>
      <c r="J274" s="155">
        <f t="shared" si="20"/>
        <v>0</v>
      </c>
      <c r="K274" s="156"/>
      <c r="L274" s="32"/>
      <c r="M274" s="157" t="s">
        <v>1</v>
      </c>
      <c r="N274" s="158" t="s">
        <v>44</v>
      </c>
      <c r="O274" s="57"/>
      <c r="P274" s="159">
        <f t="shared" si="21"/>
        <v>0</v>
      </c>
      <c r="Q274" s="159">
        <v>0</v>
      </c>
      <c r="R274" s="159">
        <f t="shared" si="22"/>
        <v>0</v>
      </c>
      <c r="S274" s="159">
        <v>0</v>
      </c>
      <c r="T274" s="160">
        <f t="shared" si="2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61" t="s">
        <v>245</v>
      </c>
      <c r="AT274" s="161" t="s">
        <v>209</v>
      </c>
      <c r="AU274" s="161" t="s">
        <v>88</v>
      </c>
      <c r="AY274" s="17" t="s">
        <v>207</v>
      </c>
      <c r="BE274" s="162">
        <f t="shared" si="24"/>
        <v>0</v>
      </c>
      <c r="BF274" s="162">
        <f t="shared" si="25"/>
        <v>0</v>
      </c>
      <c r="BG274" s="162">
        <f t="shared" si="26"/>
        <v>0</v>
      </c>
      <c r="BH274" s="162">
        <f t="shared" si="27"/>
        <v>0</v>
      </c>
      <c r="BI274" s="162">
        <f t="shared" si="28"/>
        <v>0</v>
      </c>
      <c r="BJ274" s="17" t="s">
        <v>86</v>
      </c>
      <c r="BK274" s="162">
        <f t="shared" si="29"/>
        <v>0</v>
      </c>
      <c r="BL274" s="17" t="s">
        <v>245</v>
      </c>
      <c r="BM274" s="161" t="s">
        <v>438</v>
      </c>
    </row>
    <row r="275" spans="1:65" s="2" customFormat="1" ht="24.2" customHeight="1">
      <c r="A275" s="31"/>
      <c r="B275" s="148"/>
      <c r="C275" s="149" t="s">
        <v>439</v>
      </c>
      <c r="D275" s="149" t="s">
        <v>209</v>
      </c>
      <c r="E275" s="150" t="s">
        <v>5085</v>
      </c>
      <c r="F275" s="151" t="s">
        <v>5086</v>
      </c>
      <c r="G275" s="152" t="s">
        <v>301</v>
      </c>
      <c r="H275" s="153">
        <v>1</v>
      </c>
      <c r="I275" s="154"/>
      <c r="J275" s="155">
        <f t="shared" si="20"/>
        <v>0</v>
      </c>
      <c r="K275" s="156"/>
      <c r="L275" s="32"/>
      <c r="M275" s="157" t="s">
        <v>1</v>
      </c>
      <c r="N275" s="158" t="s">
        <v>44</v>
      </c>
      <c r="O275" s="57"/>
      <c r="P275" s="159">
        <f t="shared" si="21"/>
        <v>0</v>
      </c>
      <c r="Q275" s="159">
        <v>0</v>
      </c>
      <c r="R275" s="159">
        <f t="shared" si="22"/>
        <v>0</v>
      </c>
      <c r="S275" s="159">
        <v>0</v>
      </c>
      <c r="T275" s="160">
        <f t="shared" si="2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61" t="s">
        <v>245</v>
      </c>
      <c r="AT275" s="161" t="s">
        <v>209</v>
      </c>
      <c r="AU275" s="161" t="s">
        <v>88</v>
      </c>
      <c r="AY275" s="17" t="s">
        <v>207</v>
      </c>
      <c r="BE275" s="162">
        <f t="shared" si="24"/>
        <v>0</v>
      </c>
      <c r="BF275" s="162">
        <f t="shared" si="25"/>
        <v>0</v>
      </c>
      <c r="BG275" s="162">
        <f t="shared" si="26"/>
        <v>0</v>
      </c>
      <c r="BH275" s="162">
        <f t="shared" si="27"/>
        <v>0</v>
      </c>
      <c r="BI275" s="162">
        <f t="shared" si="28"/>
        <v>0</v>
      </c>
      <c r="BJ275" s="17" t="s">
        <v>86</v>
      </c>
      <c r="BK275" s="162">
        <f t="shared" si="29"/>
        <v>0</v>
      </c>
      <c r="BL275" s="17" t="s">
        <v>245</v>
      </c>
      <c r="BM275" s="161" t="s">
        <v>442</v>
      </c>
    </row>
    <row r="276" spans="1:65" s="2" customFormat="1" ht="24.2" customHeight="1">
      <c r="A276" s="31"/>
      <c r="B276" s="148"/>
      <c r="C276" s="149" t="s">
        <v>338</v>
      </c>
      <c r="D276" s="149" t="s">
        <v>209</v>
      </c>
      <c r="E276" s="150" t="s">
        <v>5087</v>
      </c>
      <c r="F276" s="151" t="s">
        <v>5088</v>
      </c>
      <c r="G276" s="152" t="s">
        <v>301</v>
      </c>
      <c r="H276" s="153">
        <v>28</v>
      </c>
      <c r="I276" s="154"/>
      <c r="J276" s="155">
        <f t="shared" si="20"/>
        <v>0</v>
      </c>
      <c r="K276" s="156"/>
      <c r="L276" s="32"/>
      <c r="M276" s="157" t="s">
        <v>1</v>
      </c>
      <c r="N276" s="158" t="s">
        <v>44</v>
      </c>
      <c r="O276" s="57"/>
      <c r="P276" s="159">
        <f t="shared" si="21"/>
        <v>0</v>
      </c>
      <c r="Q276" s="159">
        <v>0</v>
      </c>
      <c r="R276" s="159">
        <f t="shared" si="22"/>
        <v>0</v>
      </c>
      <c r="S276" s="159">
        <v>0</v>
      </c>
      <c r="T276" s="160">
        <f t="shared" si="2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61" t="s">
        <v>245</v>
      </c>
      <c r="AT276" s="161" t="s">
        <v>209</v>
      </c>
      <c r="AU276" s="161" t="s">
        <v>88</v>
      </c>
      <c r="AY276" s="17" t="s">
        <v>207</v>
      </c>
      <c r="BE276" s="162">
        <f t="shared" si="24"/>
        <v>0</v>
      </c>
      <c r="BF276" s="162">
        <f t="shared" si="25"/>
        <v>0</v>
      </c>
      <c r="BG276" s="162">
        <f t="shared" si="26"/>
        <v>0</v>
      </c>
      <c r="BH276" s="162">
        <f t="shared" si="27"/>
        <v>0</v>
      </c>
      <c r="BI276" s="162">
        <f t="shared" si="28"/>
        <v>0</v>
      </c>
      <c r="BJ276" s="17" t="s">
        <v>86</v>
      </c>
      <c r="BK276" s="162">
        <f t="shared" si="29"/>
        <v>0</v>
      </c>
      <c r="BL276" s="17" t="s">
        <v>245</v>
      </c>
      <c r="BM276" s="161" t="s">
        <v>447</v>
      </c>
    </row>
    <row r="277" spans="1:65" s="2" customFormat="1" ht="24.2" customHeight="1">
      <c r="A277" s="31"/>
      <c r="B277" s="148"/>
      <c r="C277" s="149" t="s">
        <v>448</v>
      </c>
      <c r="D277" s="149" t="s">
        <v>209</v>
      </c>
      <c r="E277" s="150" t="s">
        <v>5089</v>
      </c>
      <c r="F277" s="151" t="s">
        <v>5090</v>
      </c>
      <c r="G277" s="152" t="s">
        <v>301</v>
      </c>
      <c r="H277" s="153">
        <v>6</v>
      </c>
      <c r="I277" s="154"/>
      <c r="J277" s="155">
        <f t="shared" si="20"/>
        <v>0</v>
      </c>
      <c r="K277" s="156"/>
      <c r="L277" s="32"/>
      <c r="M277" s="157" t="s">
        <v>1</v>
      </c>
      <c r="N277" s="158" t="s">
        <v>44</v>
      </c>
      <c r="O277" s="57"/>
      <c r="P277" s="159">
        <f t="shared" si="21"/>
        <v>0</v>
      </c>
      <c r="Q277" s="159">
        <v>0</v>
      </c>
      <c r="R277" s="159">
        <f t="shared" si="22"/>
        <v>0</v>
      </c>
      <c r="S277" s="159">
        <v>0</v>
      </c>
      <c r="T277" s="160">
        <f t="shared" si="2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61" t="s">
        <v>245</v>
      </c>
      <c r="AT277" s="161" t="s">
        <v>209</v>
      </c>
      <c r="AU277" s="161" t="s">
        <v>88</v>
      </c>
      <c r="AY277" s="17" t="s">
        <v>207</v>
      </c>
      <c r="BE277" s="162">
        <f t="shared" si="24"/>
        <v>0</v>
      </c>
      <c r="BF277" s="162">
        <f t="shared" si="25"/>
        <v>0</v>
      </c>
      <c r="BG277" s="162">
        <f t="shared" si="26"/>
        <v>0</v>
      </c>
      <c r="BH277" s="162">
        <f t="shared" si="27"/>
        <v>0</v>
      </c>
      <c r="BI277" s="162">
        <f t="shared" si="28"/>
        <v>0</v>
      </c>
      <c r="BJ277" s="17" t="s">
        <v>86</v>
      </c>
      <c r="BK277" s="162">
        <f t="shared" si="29"/>
        <v>0</v>
      </c>
      <c r="BL277" s="17" t="s">
        <v>245</v>
      </c>
      <c r="BM277" s="161" t="s">
        <v>451</v>
      </c>
    </row>
    <row r="278" spans="1:65" s="2" customFormat="1" ht="24.2" customHeight="1">
      <c r="A278" s="31"/>
      <c r="B278" s="148"/>
      <c r="C278" s="149" t="s">
        <v>341</v>
      </c>
      <c r="D278" s="149" t="s">
        <v>209</v>
      </c>
      <c r="E278" s="150" t="s">
        <v>5091</v>
      </c>
      <c r="F278" s="151" t="s">
        <v>5092</v>
      </c>
      <c r="G278" s="152" t="s">
        <v>301</v>
      </c>
      <c r="H278" s="153">
        <v>3</v>
      </c>
      <c r="I278" s="154"/>
      <c r="J278" s="155">
        <f t="shared" si="20"/>
        <v>0</v>
      </c>
      <c r="K278" s="156"/>
      <c r="L278" s="32"/>
      <c r="M278" s="157" t="s">
        <v>1</v>
      </c>
      <c r="N278" s="158" t="s">
        <v>44</v>
      </c>
      <c r="O278" s="57"/>
      <c r="P278" s="159">
        <f t="shared" si="21"/>
        <v>0</v>
      </c>
      <c r="Q278" s="159">
        <v>0</v>
      </c>
      <c r="R278" s="159">
        <f t="shared" si="22"/>
        <v>0</v>
      </c>
      <c r="S278" s="159">
        <v>0</v>
      </c>
      <c r="T278" s="160">
        <f t="shared" si="2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61" t="s">
        <v>245</v>
      </c>
      <c r="AT278" s="161" t="s">
        <v>209</v>
      </c>
      <c r="AU278" s="161" t="s">
        <v>88</v>
      </c>
      <c r="AY278" s="17" t="s">
        <v>207</v>
      </c>
      <c r="BE278" s="162">
        <f t="shared" si="24"/>
        <v>0</v>
      </c>
      <c r="BF278" s="162">
        <f t="shared" si="25"/>
        <v>0</v>
      </c>
      <c r="BG278" s="162">
        <f t="shared" si="26"/>
        <v>0</v>
      </c>
      <c r="BH278" s="162">
        <f t="shared" si="27"/>
        <v>0</v>
      </c>
      <c r="BI278" s="162">
        <f t="shared" si="28"/>
        <v>0</v>
      </c>
      <c r="BJ278" s="17" t="s">
        <v>86</v>
      </c>
      <c r="BK278" s="162">
        <f t="shared" si="29"/>
        <v>0</v>
      </c>
      <c r="BL278" s="17" t="s">
        <v>245</v>
      </c>
      <c r="BM278" s="161" t="s">
        <v>454</v>
      </c>
    </row>
    <row r="279" spans="1:65" s="2" customFormat="1" ht="24.2" customHeight="1">
      <c r="A279" s="31"/>
      <c r="B279" s="148"/>
      <c r="C279" s="149" t="s">
        <v>457</v>
      </c>
      <c r="D279" s="149" t="s">
        <v>209</v>
      </c>
      <c r="E279" s="150" t="s">
        <v>5093</v>
      </c>
      <c r="F279" s="151" t="s">
        <v>5094</v>
      </c>
      <c r="G279" s="152" t="s">
        <v>301</v>
      </c>
      <c r="H279" s="153">
        <v>3</v>
      </c>
      <c r="I279" s="154"/>
      <c r="J279" s="155">
        <f t="shared" si="20"/>
        <v>0</v>
      </c>
      <c r="K279" s="156"/>
      <c r="L279" s="32"/>
      <c r="M279" s="157" t="s">
        <v>1</v>
      </c>
      <c r="N279" s="158" t="s">
        <v>44</v>
      </c>
      <c r="O279" s="57"/>
      <c r="P279" s="159">
        <f t="shared" si="21"/>
        <v>0</v>
      </c>
      <c r="Q279" s="159">
        <v>0</v>
      </c>
      <c r="R279" s="159">
        <f t="shared" si="22"/>
        <v>0</v>
      </c>
      <c r="S279" s="159">
        <v>0</v>
      </c>
      <c r="T279" s="160">
        <f t="shared" si="2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61" t="s">
        <v>245</v>
      </c>
      <c r="AT279" s="161" t="s">
        <v>209</v>
      </c>
      <c r="AU279" s="161" t="s">
        <v>88</v>
      </c>
      <c r="AY279" s="17" t="s">
        <v>207</v>
      </c>
      <c r="BE279" s="162">
        <f t="shared" si="24"/>
        <v>0</v>
      </c>
      <c r="BF279" s="162">
        <f t="shared" si="25"/>
        <v>0</v>
      </c>
      <c r="BG279" s="162">
        <f t="shared" si="26"/>
        <v>0</v>
      </c>
      <c r="BH279" s="162">
        <f t="shared" si="27"/>
        <v>0</v>
      </c>
      <c r="BI279" s="162">
        <f t="shared" si="28"/>
        <v>0</v>
      </c>
      <c r="BJ279" s="17" t="s">
        <v>86</v>
      </c>
      <c r="BK279" s="162">
        <f t="shared" si="29"/>
        <v>0</v>
      </c>
      <c r="BL279" s="17" t="s">
        <v>245</v>
      </c>
      <c r="BM279" s="161" t="s">
        <v>460</v>
      </c>
    </row>
    <row r="280" spans="1:65" s="2" customFormat="1" ht="24.2" customHeight="1">
      <c r="A280" s="31"/>
      <c r="B280" s="148"/>
      <c r="C280" s="149" t="s">
        <v>345</v>
      </c>
      <c r="D280" s="149" t="s">
        <v>209</v>
      </c>
      <c r="E280" s="150" t="s">
        <v>5095</v>
      </c>
      <c r="F280" s="151" t="s">
        <v>5096</v>
      </c>
      <c r="G280" s="152" t="s">
        <v>301</v>
      </c>
      <c r="H280" s="153">
        <v>15</v>
      </c>
      <c r="I280" s="154"/>
      <c r="J280" s="155">
        <f t="shared" si="20"/>
        <v>0</v>
      </c>
      <c r="K280" s="156"/>
      <c r="L280" s="32"/>
      <c r="M280" s="157" t="s">
        <v>1</v>
      </c>
      <c r="N280" s="158" t="s">
        <v>44</v>
      </c>
      <c r="O280" s="57"/>
      <c r="P280" s="159">
        <f t="shared" si="21"/>
        <v>0</v>
      </c>
      <c r="Q280" s="159">
        <v>0</v>
      </c>
      <c r="R280" s="159">
        <f t="shared" si="22"/>
        <v>0</v>
      </c>
      <c r="S280" s="159">
        <v>0</v>
      </c>
      <c r="T280" s="160">
        <f t="shared" si="2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61" t="s">
        <v>245</v>
      </c>
      <c r="AT280" s="161" t="s">
        <v>209</v>
      </c>
      <c r="AU280" s="161" t="s">
        <v>88</v>
      </c>
      <c r="AY280" s="17" t="s">
        <v>207</v>
      </c>
      <c r="BE280" s="162">
        <f t="shared" si="24"/>
        <v>0</v>
      </c>
      <c r="BF280" s="162">
        <f t="shared" si="25"/>
        <v>0</v>
      </c>
      <c r="BG280" s="162">
        <f t="shared" si="26"/>
        <v>0</v>
      </c>
      <c r="BH280" s="162">
        <f t="shared" si="27"/>
        <v>0</v>
      </c>
      <c r="BI280" s="162">
        <f t="shared" si="28"/>
        <v>0</v>
      </c>
      <c r="BJ280" s="17" t="s">
        <v>86</v>
      </c>
      <c r="BK280" s="162">
        <f t="shared" si="29"/>
        <v>0</v>
      </c>
      <c r="BL280" s="17" t="s">
        <v>245</v>
      </c>
      <c r="BM280" s="161" t="s">
        <v>463</v>
      </c>
    </row>
    <row r="281" spans="1:65" s="2" customFormat="1" ht="24.2" customHeight="1">
      <c r="A281" s="31"/>
      <c r="B281" s="148"/>
      <c r="C281" s="149" t="s">
        <v>465</v>
      </c>
      <c r="D281" s="149" t="s">
        <v>209</v>
      </c>
      <c r="E281" s="150" t="s">
        <v>5097</v>
      </c>
      <c r="F281" s="151" t="s">
        <v>5098</v>
      </c>
      <c r="G281" s="152" t="s">
        <v>301</v>
      </c>
      <c r="H281" s="153">
        <v>16</v>
      </c>
      <c r="I281" s="154"/>
      <c r="J281" s="155">
        <f t="shared" si="20"/>
        <v>0</v>
      </c>
      <c r="K281" s="156"/>
      <c r="L281" s="32"/>
      <c r="M281" s="157" t="s">
        <v>1</v>
      </c>
      <c r="N281" s="158" t="s">
        <v>44</v>
      </c>
      <c r="O281" s="57"/>
      <c r="P281" s="159">
        <f t="shared" si="21"/>
        <v>0</v>
      </c>
      <c r="Q281" s="159">
        <v>0</v>
      </c>
      <c r="R281" s="159">
        <f t="shared" si="22"/>
        <v>0</v>
      </c>
      <c r="S281" s="159">
        <v>0</v>
      </c>
      <c r="T281" s="160">
        <f t="shared" si="2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61" t="s">
        <v>245</v>
      </c>
      <c r="AT281" s="161" t="s">
        <v>209</v>
      </c>
      <c r="AU281" s="161" t="s">
        <v>88</v>
      </c>
      <c r="AY281" s="17" t="s">
        <v>207</v>
      </c>
      <c r="BE281" s="162">
        <f t="shared" si="24"/>
        <v>0</v>
      </c>
      <c r="BF281" s="162">
        <f t="shared" si="25"/>
        <v>0</v>
      </c>
      <c r="BG281" s="162">
        <f t="shared" si="26"/>
        <v>0</v>
      </c>
      <c r="BH281" s="162">
        <f t="shared" si="27"/>
        <v>0</v>
      </c>
      <c r="BI281" s="162">
        <f t="shared" si="28"/>
        <v>0</v>
      </c>
      <c r="BJ281" s="17" t="s">
        <v>86</v>
      </c>
      <c r="BK281" s="162">
        <f t="shared" si="29"/>
        <v>0</v>
      </c>
      <c r="BL281" s="17" t="s">
        <v>245</v>
      </c>
      <c r="BM281" s="161" t="s">
        <v>468</v>
      </c>
    </row>
    <row r="282" spans="1:65" s="2" customFormat="1" ht="24.2" customHeight="1">
      <c r="A282" s="31"/>
      <c r="B282" s="148"/>
      <c r="C282" s="149" t="s">
        <v>349</v>
      </c>
      <c r="D282" s="149" t="s">
        <v>209</v>
      </c>
      <c r="E282" s="150" t="s">
        <v>5099</v>
      </c>
      <c r="F282" s="151" t="s">
        <v>5100</v>
      </c>
      <c r="G282" s="152" t="s">
        <v>662</v>
      </c>
      <c r="H282" s="153">
        <v>5</v>
      </c>
      <c r="I282" s="154"/>
      <c r="J282" s="155">
        <f t="shared" si="20"/>
        <v>0</v>
      </c>
      <c r="K282" s="156"/>
      <c r="L282" s="32"/>
      <c r="M282" s="157" t="s">
        <v>1</v>
      </c>
      <c r="N282" s="158" t="s">
        <v>44</v>
      </c>
      <c r="O282" s="57"/>
      <c r="P282" s="159">
        <f t="shared" si="21"/>
        <v>0</v>
      </c>
      <c r="Q282" s="159">
        <v>0</v>
      </c>
      <c r="R282" s="159">
        <f t="shared" si="22"/>
        <v>0</v>
      </c>
      <c r="S282" s="159">
        <v>0</v>
      </c>
      <c r="T282" s="160">
        <f t="shared" si="2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61" t="s">
        <v>245</v>
      </c>
      <c r="AT282" s="161" t="s">
        <v>209</v>
      </c>
      <c r="AU282" s="161" t="s">
        <v>88</v>
      </c>
      <c r="AY282" s="17" t="s">
        <v>207</v>
      </c>
      <c r="BE282" s="162">
        <f t="shared" si="24"/>
        <v>0</v>
      </c>
      <c r="BF282" s="162">
        <f t="shared" si="25"/>
        <v>0</v>
      </c>
      <c r="BG282" s="162">
        <f t="shared" si="26"/>
        <v>0</v>
      </c>
      <c r="BH282" s="162">
        <f t="shared" si="27"/>
        <v>0</v>
      </c>
      <c r="BI282" s="162">
        <f t="shared" si="28"/>
        <v>0</v>
      </c>
      <c r="BJ282" s="17" t="s">
        <v>86</v>
      </c>
      <c r="BK282" s="162">
        <f t="shared" si="29"/>
        <v>0</v>
      </c>
      <c r="BL282" s="17" t="s">
        <v>245</v>
      </c>
      <c r="BM282" s="161" t="s">
        <v>472</v>
      </c>
    </row>
    <row r="283" spans="1:65" s="2" customFormat="1" ht="24.2" customHeight="1">
      <c r="A283" s="31"/>
      <c r="B283" s="148"/>
      <c r="C283" s="149" t="s">
        <v>474</v>
      </c>
      <c r="D283" s="149" t="s">
        <v>209</v>
      </c>
      <c r="E283" s="150" t="s">
        <v>5101</v>
      </c>
      <c r="F283" s="151" t="s">
        <v>5100</v>
      </c>
      <c r="G283" s="152" t="s">
        <v>662</v>
      </c>
      <c r="H283" s="153">
        <v>1</v>
      </c>
      <c r="I283" s="154"/>
      <c r="J283" s="155">
        <f t="shared" si="20"/>
        <v>0</v>
      </c>
      <c r="K283" s="156"/>
      <c r="L283" s="32"/>
      <c r="M283" s="157" t="s">
        <v>1</v>
      </c>
      <c r="N283" s="158" t="s">
        <v>44</v>
      </c>
      <c r="O283" s="57"/>
      <c r="P283" s="159">
        <f t="shared" si="21"/>
        <v>0</v>
      </c>
      <c r="Q283" s="159">
        <v>0</v>
      </c>
      <c r="R283" s="159">
        <f t="shared" si="22"/>
        <v>0</v>
      </c>
      <c r="S283" s="159">
        <v>0</v>
      </c>
      <c r="T283" s="160">
        <f t="shared" si="2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61" t="s">
        <v>245</v>
      </c>
      <c r="AT283" s="161" t="s">
        <v>209</v>
      </c>
      <c r="AU283" s="161" t="s">
        <v>88</v>
      </c>
      <c r="AY283" s="17" t="s">
        <v>207</v>
      </c>
      <c r="BE283" s="162">
        <f t="shared" si="24"/>
        <v>0</v>
      </c>
      <c r="BF283" s="162">
        <f t="shared" si="25"/>
        <v>0</v>
      </c>
      <c r="BG283" s="162">
        <f t="shared" si="26"/>
        <v>0</v>
      </c>
      <c r="BH283" s="162">
        <f t="shared" si="27"/>
        <v>0</v>
      </c>
      <c r="BI283" s="162">
        <f t="shared" si="28"/>
        <v>0</v>
      </c>
      <c r="BJ283" s="17" t="s">
        <v>86</v>
      </c>
      <c r="BK283" s="162">
        <f t="shared" si="29"/>
        <v>0</v>
      </c>
      <c r="BL283" s="17" t="s">
        <v>245</v>
      </c>
      <c r="BM283" s="161" t="s">
        <v>477</v>
      </c>
    </row>
    <row r="284" spans="1:65" s="2" customFormat="1" ht="24.2" customHeight="1">
      <c r="A284" s="31"/>
      <c r="B284" s="148"/>
      <c r="C284" s="149" t="s">
        <v>353</v>
      </c>
      <c r="D284" s="149" t="s">
        <v>209</v>
      </c>
      <c r="E284" s="150" t="s">
        <v>5102</v>
      </c>
      <c r="F284" s="151" t="s">
        <v>5103</v>
      </c>
      <c r="G284" s="152" t="s">
        <v>301</v>
      </c>
      <c r="H284" s="153">
        <v>19</v>
      </c>
      <c r="I284" s="154"/>
      <c r="J284" s="155">
        <f t="shared" si="20"/>
        <v>0</v>
      </c>
      <c r="K284" s="156"/>
      <c r="L284" s="32"/>
      <c r="M284" s="157" t="s">
        <v>1</v>
      </c>
      <c r="N284" s="158" t="s">
        <v>44</v>
      </c>
      <c r="O284" s="57"/>
      <c r="P284" s="159">
        <f t="shared" si="21"/>
        <v>0</v>
      </c>
      <c r="Q284" s="159">
        <v>0</v>
      </c>
      <c r="R284" s="159">
        <f t="shared" si="22"/>
        <v>0</v>
      </c>
      <c r="S284" s="159">
        <v>0</v>
      </c>
      <c r="T284" s="160">
        <f t="shared" si="2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61" t="s">
        <v>245</v>
      </c>
      <c r="AT284" s="161" t="s">
        <v>209</v>
      </c>
      <c r="AU284" s="161" t="s">
        <v>88</v>
      </c>
      <c r="AY284" s="17" t="s">
        <v>207</v>
      </c>
      <c r="BE284" s="162">
        <f t="shared" si="24"/>
        <v>0</v>
      </c>
      <c r="BF284" s="162">
        <f t="shared" si="25"/>
        <v>0</v>
      </c>
      <c r="BG284" s="162">
        <f t="shared" si="26"/>
        <v>0</v>
      </c>
      <c r="BH284" s="162">
        <f t="shared" si="27"/>
        <v>0</v>
      </c>
      <c r="BI284" s="162">
        <f t="shared" si="28"/>
        <v>0</v>
      </c>
      <c r="BJ284" s="17" t="s">
        <v>86</v>
      </c>
      <c r="BK284" s="162">
        <f t="shared" si="29"/>
        <v>0</v>
      </c>
      <c r="BL284" s="17" t="s">
        <v>245</v>
      </c>
      <c r="BM284" s="161" t="s">
        <v>480</v>
      </c>
    </row>
    <row r="285" spans="1:65" s="2" customFormat="1" ht="24.2" customHeight="1">
      <c r="A285" s="31"/>
      <c r="B285" s="148"/>
      <c r="C285" s="149" t="s">
        <v>481</v>
      </c>
      <c r="D285" s="149" t="s">
        <v>209</v>
      </c>
      <c r="E285" s="150" t="s">
        <v>5104</v>
      </c>
      <c r="F285" s="151" t="s">
        <v>5105</v>
      </c>
      <c r="G285" s="152" t="s">
        <v>301</v>
      </c>
      <c r="H285" s="153">
        <v>9</v>
      </c>
      <c r="I285" s="154"/>
      <c r="J285" s="155">
        <f t="shared" si="20"/>
        <v>0</v>
      </c>
      <c r="K285" s="156"/>
      <c r="L285" s="32"/>
      <c r="M285" s="157" t="s">
        <v>1</v>
      </c>
      <c r="N285" s="158" t="s">
        <v>44</v>
      </c>
      <c r="O285" s="57"/>
      <c r="P285" s="159">
        <f t="shared" si="21"/>
        <v>0</v>
      </c>
      <c r="Q285" s="159">
        <v>0</v>
      </c>
      <c r="R285" s="159">
        <f t="shared" si="22"/>
        <v>0</v>
      </c>
      <c r="S285" s="159">
        <v>0</v>
      </c>
      <c r="T285" s="160">
        <f t="shared" si="2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61" t="s">
        <v>245</v>
      </c>
      <c r="AT285" s="161" t="s">
        <v>209</v>
      </c>
      <c r="AU285" s="161" t="s">
        <v>88</v>
      </c>
      <c r="AY285" s="17" t="s">
        <v>207</v>
      </c>
      <c r="BE285" s="162">
        <f t="shared" si="24"/>
        <v>0</v>
      </c>
      <c r="BF285" s="162">
        <f t="shared" si="25"/>
        <v>0</v>
      </c>
      <c r="BG285" s="162">
        <f t="shared" si="26"/>
        <v>0</v>
      </c>
      <c r="BH285" s="162">
        <f t="shared" si="27"/>
        <v>0</v>
      </c>
      <c r="BI285" s="162">
        <f t="shared" si="28"/>
        <v>0</v>
      </c>
      <c r="BJ285" s="17" t="s">
        <v>86</v>
      </c>
      <c r="BK285" s="162">
        <f t="shared" si="29"/>
        <v>0</v>
      </c>
      <c r="BL285" s="17" t="s">
        <v>245</v>
      </c>
      <c r="BM285" s="161" t="s">
        <v>484</v>
      </c>
    </row>
    <row r="286" spans="1:65" s="2" customFormat="1" ht="24.2" customHeight="1">
      <c r="A286" s="31"/>
      <c r="B286" s="148"/>
      <c r="C286" s="149" t="s">
        <v>356</v>
      </c>
      <c r="D286" s="149" t="s">
        <v>209</v>
      </c>
      <c r="E286" s="150" t="s">
        <v>5106</v>
      </c>
      <c r="F286" s="151" t="s">
        <v>5107</v>
      </c>
      <c r="G286" s="152" t="s">
        <v>220</v>
      </c>
      <c r="H286" s="153">
        <v>243.6</v>
      </c>
      <c r="I286" s="154"/>
      <c r="J286" s="155">
        <f t="shared" si="20"/>
        <v>0</v>
      </c>
      <c r="K286" s="156"/>
      <c r="L286" s="32"/>
      <c r="M286" s="157" t="s">
        <v>1</v>
      </c>
      <c r="N286" s="158" t="s">
        <v>44</v>
      </c>
      <c r="O286" s="57"/>
      <c r="P286" s="159">
        <f t="shared" si="21"/>
        <v>0</v>
      </c>
      <c r="Q286" s="159">
        <v>0</v>
      </c>
      <c r="R286" s="159">
        <f t="shared" si="22"/>
        <v>0</v>
      </c>
      <c r="S286" s="159">
        <v>0</v>
      </c>
      <c r="T286" s="160">
        <f t="shared" si="2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61" t="s">
        <v>245</v>
      </c>
      <c r="AT286" s="161" t="s">
        <v>209</v>
      </c>
      <c r="AU286" s="161" t="s">
        <v>88</v>
      </c>
      <c r="AY286" s="17" t="s">
        <v>207</v>
      </c>
      <c r="BE286" s="162">
        <f t="shared" si="24"/>
        <v>0</v>
      </c>
      <c r="BF286" s="162">
        <f t="shared" si="25"/>
        <v>0</v>
      </c>
      <c r="BG286" s="162">
        <f t="shared" si="26"/>
        <v>0</v>
      </c>
      <c r="BH286" s="162">
        <f t="shared" si="27"/>
        <v>0</v>
      </c>
      <c r="BI286" s="162">
        <f t="shared" si="28"/>
        <v>0</v>
      </c>
      <c r="BJ286" s="17" t="s">
        <v>86</v>
      </c>
      <c r="BK286" s="162">
        <f t="shared" si="29"/>
        <v>0</v>
      </c>
      <c r="BL286" s="17" t="s">
        <v>245</v>
      </c>
      <c r="BM286" s="161" t="s">
        <v>487</v>
      </c>
    </row>
    <row r="287" spans="1:65" s="13" customFormat="1" ht="22.5">
      <c r="B287" s="163"/>
      <c r="D287" s="164" t="s">
        <v>237</v>
      </c>
      <c r="E287" s="165" t="s">
        <v>1</v>
      </c>
      <c r="F287" s="166" t="s">
        <v>5108</v>
      </c>
      <c r="H287" s="167">
        <v>243.6</v>
      </c>
      <c r="I287" s="168"/>
      <c r="L287" s="163"/>
      <c r="M287" s="169"/>
      <c r="N287" s="170"/>
      <c r="O287" s="170"/>
      <c r="P287" s="170"/>
      <c r="Q287" s="170"/>
      <c r="R287" s="170"/>
      <c r="S287" s="170"/>
      <c r="T287" s="171"/>
      <c r="AT287" s="165" t="s">
        <v>237</v>
      </c>
      <c r="AU287" s="165" t="s">
        <v>88</v>
      </c>
      <c r="AV287" s="13" t="s">
        <v>88</v>
      </c>
      <c r="AW287" s="13" t="s">
        <v>33</v>
      </c>
      <c r="AX287" s="13" t="s">
        <v>79</v>
      </c>
      <c r="AY287" s="165" t="s">
        <v>207</v>
      </c>
    </row>
    <row r="288" spans="1:65" s="15" customFormat="1" ht="11.25">
      <c r="B288" s="179"/>
      <c r="D288" s="164" t="s">
        <v>237</v>
      </c>
      <c r="E288" s="180" t="s">
        <v>1</v>
      </c>
      <c r="F288" s="181" t="s">
        <v>242</v>
      </c>
      <c r="H288" s="182">
        <v>243.6</v>
      </c>
      <c r="I288" s="183"/>
      <c r="L288" s="179"/>
      <c r="M288" s="184"/>
      <c r="N288" s="185"/>
      <c r="O288" s="185"/>
      <c r="P288" s="185"/>
      <c r="Q288" s="185"/>
      <c r="R288" s="185"/>
      <c r="S288" s="185"/>
      <c r="T288" s="186"/>
      <c r="AT288" s="180" t="s">
        <v>237</v>
      </c>
      <c r="AU288" s="180" t="s">
        <v>88</v>
      </c>
      <c r="AV288" s="15" t="s">
        <v>213</v>
      </c>
      <c r="AW288" s="15" t="s">
        <v>33</v>
      </c>
      <c r="AX288" s="15" t="s">
        <v>86</v>
      </c>
      <c r="AY288" s="180" t="s">
        <v>207</v>
      </c>
    </row>
    <row r="289" spans="1:65" s="2" customFormat="1" ht="24.2" customHeight="1">
      <c r="A289" s="31"/>
      <c r="B289" s="148"/>
      <c r="C289" s="149" t="s">
        <v>494</v>
      </c>
      <c r="D289" s="149" t="s">
        <v>209</v>
      </c>
      <c r="E289" s="150" t="s">
        <v>5109</v>
      </c>
      <c r="F289" s="151" t="s">
        <v>5110</v>
      </c>
      <c r="G289" s="152" t="s">
        <v>662</v>
      </c>
      <c r="H289" s="153">
        <v>1</v>
      </c>
      <c r="I289" s="154"/>
      <c r="J289" s="155">
        <f>ROUND(I289*H289,2)</f>
        <v>0</v>
      </c>
      <c r="K289" s="156"/>
      <c r="L289" s="32"/>
      <c r="M289" s="157" t="s">
        <v>1</v>
      </c>
      <c r="N289" s="158" t="s">
        <v>44</v>
      </c>
      <c r="O289" s="57"/>
      <c r="P289" s="159">
        <f>O289*H289</f>
        <v>0</v>
      </c>
      <c r="Q289" s="159">
        <v>0</v>
      </c>
      <c r="R289" s="159">
        <f>Q289*H289</f>
        <v>0</v>
      </c>
      <c r="S289" s="159">
        <v>0</v>
      </c>
      <c r="T289" s="160">
        <f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61" t="s">
        <v>245</v>
      </c>
      <c r="AT289" s="161" t="s">
        <v>209</v>
      </c>
      <c r="AU289" s="161" t="s">
        <v>88</v>
      </c>
      <c r="AY289" s="17" t="s">
        <v>207</v>
      </c>
      <c r="BE289" s="162">
        <f>IF(N289="základní",J289,0)</f>
        <v>0</v>
      </c>
      <c r="BF289" s="162">
        <f>IF(N289="snížená",J289,0)</f>
        <v>0</v>
      </c>
      <c r="BG289" s="162">
        <f>IF(N289="zákl. přenesená",J289,0)</f>
        <v>0</v>
      </c>
      <c r="BH289" s="162">
        <f>IF(N289="sníž. přenesená",J289,0)</f>
        <v>0</v>
      </c>
      <c r="BI289" s="162">
        <f>IF(N289="nulová",J289,0)</f>
        <v>0</v>
      </c>
      <c r="BJ289" s="17" t="s">
        <v>86</v>
      </c>
      <c r="BK289" s="162">
        <f>ROUND(I289*H289,2)</f>
        <v>0</v>
      </c>
      <c r="BL289" s="17" t="s">
        <v>245</v>
      </c>
      <c r="BM289" s="161" t="s">
        <v>497</v>
      </c>
    </row>
    <row r="290" spans="1:65" s="2" customFormat="1" ht="24.2" customHeight="1">
      <c r="A290" s="31"/>
      <c r="B290" s="148"/>
      <c r="C290" s="149" t="s">
        <v>361</v>
      </c>
      <c r="D290" s="149" t="s">
        <v>209</v>
      </c>
      <c r="E290" s="150" t="s">
        <v>5111</v>
      </c>
      <c r="F290" s="151" t="s">
        <v>5112</v>
      </c>
      <c r="G290" s="152" t="s">
        <v>662</v>
      </c>
      <c r="H290" s="153">
        <v>1</v>
      </c>
      <c r="I290" s="154"/>
      <c r="J290" s="155">
        <f>ROUND(I290*H290,2)</f>
        <v>0</v>
      </c>
      <c r="K290" s="156"/>
      <c r="L290" s="32"/>
      <c r="M290" s="157" t="s">
        <v>1</v>
      </c>
      <c r="N290" s="158" t="s">
        <v>44</v>
      </c>
      <c r="O290" s="57"/>
      <c r="P290" s="159">
        <f>O290*H290</f>
        <v>0</v>
      </c>
      <c r="Q290" s="159">
        <v>0</v>
      </c>
      <c r="R290" s="159">
        <f>Q290*H290</f>
        <v>0</v>
      </c>
      <c r="S290" s="159">
        <v>0</v>
      </c>
      <c r="T290" s="160">
        <f>S290*H290</f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61" t="s">
        <v>245</v>
      </c>
      <c r="AT290" s="161" t="s">
        <v>209</v>
      </c>
      <c r="AU290" s="161" t="s">
        <v>88</v>
      </c>
      <c r="AY290" s="17" t="s">
        <v>207</v>
      </c>
      <c r="BE290" s="162">
        <f>IF(N290="základní",J290,0)</f>
        <v>0</v>
      </c>
      <c r="BF290" s="162">
        <f>IF(N290="snížená",J290,0)</f>
        <v>0</v>
      </c>
      <c r="BG290" s="162">
        <f>IF(N290="zákl. přenesená",J290,0)</f>
        <v>0</v>
      </c>
      <c r="BH290" s="162">
        <f>IF(N290="sníž. přenesená",J290,0)</f>
        <v>0</v>
      </c>
      <c r="BI290" s="162">
        <f>IF(N290="nulová",J290,0)</f>
        <v>0</v>
      </c>
      <c r="BJ290" s="17" t="s">
        <v>86</v>
      </c>
      <c r="BK290" s="162">
        <f>ROUND(I290*H290,2)</f>
        <v>0</v>
      </c>
      <c r="BL290" s="17" t="s">
        <v>245</v>
      </c>
      <c r="BM290" s="161" t="s">
        <v>510</v>
      </c>
    </row>
    <row r="291" spans="1:65" s="2" customFormat="1" ht="24.2" customHeight="1">
      <c r="A291" s="31"/>
      <c r="B291" s="148"/>
      <c r="C291" s="149" t="s">
        <v>519</v>
      </c>
      <c r="D291" s="149" t="s">
        <v>209</v>
      </c>
      <c r="E291" s="150" t="s">
        <v>5113</v>
      </c>
      <c r="F291" s="151" t="s">
        <v>5114</v>
      </c>
      <c r="G291" s="152" t="s">
        <v>1636</v>
      </c>
      <c r="H291" s="187"/>
      <c r="I291" s="154"/>
      <c r="J291" s="155">
        <f>ROUND(I291*H291,2)</f>
        <v>0</v>
      </c>
      <c r="K291" s="156"/>
      <c r="L291" s="32"/>
      <c r="M291" s="157" t="s">
        <v>1</v>
      </c>
      <c r="N291" s="158" t="s">
        <v>44</v>
      </c>
      <c r="O291" s="57"/>
      <c r="P291" s="159">
        <f>O291*H291</f>
        <v>0</v>
      </c>
      <c r="Q291" s="159">
        <v>0</v>
      </c>
      <c r="R291" s="159">
        <f>Q291*H291</f>
        <v>0</v>
      </c>
      <c r="S291" s="159">
        <v>0</v>
      </c>
      <c r="T291" s="160">
        <f>S291*H291</f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61" t="s">
        <v>245</v>
      </c>
      <c r="AT291" s="161" t="s">
        <v>209</v>
      </c>
      <c r="AU291" s="161" t="s">
        <v>88</v>
      </c>
      <c r="AY291" s="17" t="s">
        <v>207</v>
      </c>
      <c r="BE291" s="162">
        <f>IF(N291="základní",J291,0)</f>
        <v>0</v>
      </c>
      <c r="BF291" s="162">
        <f>IF(N291="snížená",J291,0)</f>
        <v>0</v>
      </c>
      <c r="BG291" s="162">
        <f>IF(N291="zákl. přenesená",J291,0)</f>
        <v>0</v>
      </c>
      <c r="BH291" s="162">
        <f>IF(N291="sníž. přenesená",J291,0)</f>
        <v>0</v>
      </c>
      <c r="BI291" s="162">
        <f>IF(N291="nulová",J291,0)</f>
        <v>0</v>
      </c>
      <c r="BJ291" s="17" t="s">
        <v>86</v>
      </c>
      <c r="BK291" s="162">
        <f>ROUND(I291*H291,2)</f>
        <v>0</v>
      </c>
      <c r="BL291" s="17" t="s">
        <v>245</v>
      </c>
      <c r="BM291" s="161" t="s">
        <v>522</v>
      </c>
    </row>
    <row r="292" spans="1:65" s="2" customFormat="1" ht="16.5" customHeight="1">
      <c r="A292" s="31"/>
      <c r="B292" s="148"/>
      <c r="C292" s="149" t="s">
        <v>364</v>
      </c>
      <c r="D292" s="149" t="s">
        <v>209</v>
      </c>
      <c r="E292" s="150" t="s">
        <v>1280</v>
      </c>
      <c r="F292" s="151" t="s">
        <v>1281</v>
      </c>
      <c r="G292" s="152" t="s">
        <v>212</v>
      </c>
      <c r="H292" s="153">
        <v>50</v>
      </c>
      <c r="I292" s="154"/>
      <c r="J292" s="155">
        <f>ROUND(I292*H292,2)</f>
        <v>0</v>
      </c>
      <c r="K292" s="156"/>
      <c r="L292" s="32"/>
      <c r="M292" s="157" t="s">
        <v>1</v>
      </c>
      <c r="N292" s="158" t="s">
        <v>44</v>
      </c>
      <c r="O292" s="57"/>
      <c r="P292" s="159">
        <f>O292*H292</f>
        <v>0</v>
      </c>
      <c r="Q292" s="159">
        <v>0</v>
      </c>
      <c r="R292" s="159">
        <f>Q292*H292</f>
        <v>0</v>
      </c>
      <c r="S292" s="159">
        <v>0</v>
      </c>
      <c r="T292" s="160">
        <f>S292*H292</f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61" t="s">
        <v>245</v>
      </c>
      <c r="AT292" s="161" t="s">
        <v>209</v>
      </c>
      <c r="AU292" s="161" t="s">
        <v>88</v>
      </c>
      <c r="AY292" s="17" t="s">
        <v>207</v>
      </c>
      <c r="BE292" s="162">
        <f>IF(N292="základní",J292,0)</f>
        <v>0</v>
      </c>
      <c r="BF292" s="162">
        <f>IF(N292="snížená",J292,0)</f>
        <v>0</v>
      </c>
      <c r="BG292" s="162">
        <f>IF(N292="zákl. přenesená",J292,0)</f>
        <v>0</v>
      </c>
      <c r="BH292" s="162">
        <f>IF(N292="sníž. přenesená",J292,0)</f>
        <v>0</v>
      </c>
      <c r="BI292" s="162">
        <f>IF(N292="nulová",J292,0)</f>
        <v>0</v>
      </c>
      <c r="BJ292" s="17" t="s">
        <v>86</v>
      </c>
      <c r="BK292" s="162">
        <f>ROUND(I292*H292,2)</f>
        <v>0</v>
      </c>
      <c r="BL292" s="17" t="s">
        <v>245</v>
      </c>
      <c r="BM292" s="161" t="s">
        <v>537</v>
      </c>
    </row>
    <row r="293" spans="1:65" s="12" customFormat="1" ht="22.9" customHeight="1">
      <c r="B293" s="135"/>
      <c r="D293" s="136" t="s">
        <v>78</v>
      </c>
      <c r="E293" s="146" t="s">
        <v>1285</v>
      </c>
      <c r="F293" s="146" t="s">
        <v>5115</v>
      </c>
      <c r="I293" s="138"/>
      <c r="J293" s="147">
        <f>BK293</f>
        <v>0</v>
      </c>
      <c r="L293" s="135"/>
      <c r="M293" s="140"/>
      <c r="N293" s="141"/>
      <c r="O293" s="141"/>
      <c r="P293" s="142">
        <f>SUM(P294:P347)</f>
        <v>0</v>
      </c>
      <c r="Q293" s="141"/>
      <c r="R293" s="142">
        <f>SUM(R294:R347)</f>
        <v>0</v>
      </c>
      <c r="S293" s="141"/>
      <c r="T293" s="143">
        <f>SUM(T294:T347)</f>
        <v>0</v>
      </c>
      <c r="AR293" s="136" t="s">
        <v>88</v>
      </c>
      <c r="AT293" s="144" t="s">
        <v>78</v>
      </c>
      <c r="AU293" s="144" t="s">
        <v>86</v>
      </c>
      <c r="AY293" s="136" t="s">
        <v>207</v>
      </c>
      <c r="BK293" s="145">
        <f>SUM(BK294:BK347)</f>
        <v>0</v>
      </c>
    </row>
    <row r="294" spans="1:65" s="2" customFormat="1" ht="33" customHeight="1">
      <c r="A294" s="31"/>
      <c r="B294" s="148"/>
      <c r="C294" s="149" t="s">
        <v>551</v>
      </c>
      <c r="D294" s="149" t="s">
        <v>209</v>
      </c>
      <c r="E294" s="150" t="s">
        <v>5116</v>
      </c>
      <c r="F294" s="151" t="s">
        <v>5117</v>
      </c>
      <c r="G294" s="152" t="s">
        <v>220</v>
      </c>
      <c r="H294" s="153">
        <v>387.8</v>
      </c>
      <c r="I294" s="154"/>
      <c r="J294" s="155">
        <f t="shared" ref="J294:J308" si="30">ROUND(I294*H294,2)</f>
        <v>0</v>
      </c>
      <c r="K294" s="156"/>
      <c r="L294" s="32"/>
      <c r="M294" s="157" t="s">
        <v>1</v>
      </c>
      <c r="N294" s="158" t="s">
        <v>44</v>
      </c>
      <c r="O294" s="57"/>
      <c r="P294" s="159">
        <f t="shared" ref="P294:P308" si="31">O294*H294</f>
        <v>0</v>
      </c>
      <c r="Q294" s="159">
        <v>0</v>
      </c>
      <c r="R294" s="159">
        <f t="shared" ref="R294:R308" si="32">Q294*H294</f>
        <v>0</v>
      </c>
      <c r="S294" s="159">
        <v>0</v>
      </c>
      <c r="T294" s="160">
        <f t="shared" ref="T294:T308" si="33">S294*H294</f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61" t="s">
        <v>245</v>
      </c>
      <c r="AT294" s="161" t="s">
        <v>209</v>
      </c>
      <c r="AU294" s="161" t="s">
        <v>88</v>
      </c>
      <c r="AY294" s="17" t="s">
        <v>207</v>
      </c>
      <c r="BE294" s="162">
        <f t="shared" ref="BE294:BE308" si="34">IF(N294="základní",J294,0)</f>
        <v>0</v>
      </c>
      <c r="BF294" s="162">
        <f t="shared" ref="BF294:BF308" si="35">IF(N294="snížená",J294,0)</f>
        <v>0</v>
      </c>
      <c r="BG294" s="162">
        <f t="shared" ref="BG294:BG308" si="36">IF(N294="zákl. přenesená",J294,0)</f>
        <v>0</v>
      </c>
      <c r="BH294" s="162">
        <f t="shared" ref="BH294:BH308" si="37">IF(N294="sníž. přenesená",J294,0)</f>
        <v>0</v>
      </c>
      <c r="BI294" s="162">
        <f t="shared" ref="BI294:BI308" si="38">IF(N294="nulová",J294,0)</f>
        <v>0</v>
      </c>
      <c r="BJ294" s="17" t="s">
        <v>86</v>
      </c>
      <c r="BK294" s="162">
        <f t="shared" ref="BK294:BK308" si="39">ROUND(I294*H294,2)</f>
        <v>0</v>
      </c>
      <c r="BL294" s="17" t="s">
        <v>245</v>
      </c>
      <c r="BM294" s="161" t="s">
        <v>554</v>
      </c>
    </row>
    <row r="295" spans="1:65" s="2" customFormat="1" ht="33" customHeight="1">
      <c r="A295" s="31"/>
      <c r="B295" s="148"/>
      <c r="C295" s="149" t="s">
        <v>368</v>
      </c>
      <c r="D295" s="149" t="s">
        <v>209</v>
      </c>
      <c r="E295" s="150" t="s">
        <v>5118</v>
      </c>
      <c r="F295" s="151" t="s">
        <v>5119</v>
      </c>
      <c r="G295" s="152" t="s">
        <v>220</v>
      </c>
      <c r="H295" s="153">
        <v>137.30000000000001</v>
      </c>
      <c r="I295" s="154"/>
      <c r="J295" s="155">
        <f t="shared" si="30"/>
        <v>0</v>
      </c>
      <c r="K295" s="156"/>
      <c r="L295" s="32"/>
      <c r="M295" s="157" t="s">
        <v>1</v>
      </c>
      <c r="N295" s="158" t="s">
        <v>44</v>
      </c>
      <c r="O295" s="57"/>
      <c r="P295" s="159">
        <f t="shared" si="31"/>
        <v>0</v>
      </c>
      <c r="Q295" s="159">
        <v>0</v>
      </c>
      <c r="R295" s="159">
        <f t="shared" si="32"/>
        <v>0</v>
      </c>
      <c r="S295" s="159">
        <v>0</v>
      </c>
      <c r="T295" s="160">
        <f t="shared" si="3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61" t="s">
        <v>245</v>
      </c>
      <c r="AT295" s="161" t="s">
        <v>209</v>
      </c>
      <c r="AU295" s="161" t="s">
        <v>88</v>
      </c>
      <c r="AY295" s="17" t="s">
        <v>207</v>
      </c>
      <c r="BE295" s="162">
        <f t="shared" si="34"/>
        <v>0</v>
      </c>
      <c r="BF295" s="162">
        <f t="shared" si="35"/>
        <v>0</v>
      </c>
      <c r="BG295" s="162">
        <f t="shared" si="36"/>
        <v>0</v>
      </c>
      <c r="BH295" s="162">
        <f t="shared" si="37"/>
        <v>0</v>
      </c>
      <c r="BI295" s="162">
        <f t="shared" si="38"/>
        <v>0</v>
      </c>
      <c r="BJ295" s="17" t="s">
        <v>86</v>
      </c>
      <c r="BK295" s="162">
        <f t="shared" si="39"/>
        <v>0</v>
      </c>
      <c r="BL295" s="17" t="s">
        <v>245</v>
      </c>
      <c r="BM295" s="161" t="s">
        <v>557</v>
      </c>
    </row>
    <row r="296" spans="1:65" s="2" customFormat="1" ht="33" customHeight="1">
      <c r="A296" s="31"/>
      <c r="B296" s="148"/>
      <c r="C296" s="149" t="s">
        <v>561</v>
      </c>
      <c r="D296" s="149" t="s">
        <v>209</v>
      </c>
      <c r="E296" s="150" t="s">
        <v>5120</v>
      </c>
      <c r="F296" s="151" t="s">
        <v>5121</v>
      </c>
      <c r="G296" s="152" t="s">
        <v>220</v>
      </c>
      <c r="H296" s="153">
        <v>282.2</v>
      </c>
      <c r="I296" s="154"/>
      <c r="J296" s="155">
        <f t="shared" si="30"/>
        <v>0</v>
      </c>
      <c r="K296" s="156"/>
      <c r="L296" s="32"/>
      <c r="M296" s="157" t="s">
        <v>1</v>
      </c>
      <c r="N296" s="158" t="s">
        <v>44</v>
      </c>
      <c r="O296" s="57"/>
      <c r="P296" s="159">
        <f t="shared" si="31"/>
        <v>0</v>
      </c>
      <c r="Q296" s="159">
        <v>0</v>
      </c>
      <c r="R296" s="159">
        <f t="shared" si="32"/>
        <v>0</v>
      </c>
      <c r="S296" s="159">
        <v>0</v>
      </c>
      <c r="T296" s="160">
        <f t="shared" si="3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61" t="s">
        <v>245</v>
      </c>
      <c r="AT296" s="161" t="s">
        <v>209</v>
      </c>
      <c r="AU296" s="161" t="s">
        <v>88</v>
      </c>
      <c r="AY296" s="17" t="s">
        <v>207</v>
      </c>
      <c r="BE296" s="162">
        <f t="shared" si="34"/>
        <v>0</v>
      </c>
      <c r="BF296" s="162">
        <f t="shared" si="35"/>
        <v>0</v>
      </c>
      <c r="BG296" s="162">
        <f t="shared" si="36"/>
        <v>0</v>
      </c>
      <c r="BH296" s="162">
        <f t="shared" si="37"/>
        <v>0</v>
      </c>
      <c r="BI296" s="162">
        <f t="shared" si="38"/>
        <v>0</v>
      </c>
      <c r="BJ296" s="17" t="s">
        <v>86</v>
      </c>
      <c r="BK296" s="162">
        <f t="shared" si="39"/>
        <v>0</v>
      </c>
      <c r="BL296" s="17" t="s">
        <v>245</v>
      </c>
      <c r="BM296" s="161" t="s">
        <v>564</v>
      </c>
    </row>
    <row r="297" spans="1:65" s="2" customFormat="1" ht="33" customHeight="1">
      <c r="A297" s="31"/>
      <c r="B297" s="148"/>
      <c r="C297" s="149" t="s">
        <v>371</v>
      </c>
      <c r="D297" s="149" t="s">
        <v>209</v>
      </c>
      <c r="E297" s="150" t="s">
        <v>5122</v>
      </c>
      <c r="F297" s="151" t="s">
        <v>5123</v>
      </c>
      <c r="G297" s="152" t="s">
        <v>220</v>
      </c>
      <c r="H297" s="153">
        <v>93.4</v>
      </c>
      <c r="I297" s="154"/>
      <c r="J297" s="155">
        <f t="shared" si="30"/>
        <v>0</v>
      </c>
      <c r="K297" s="156"/>
      <c r="L297" s="32"/>
      <c r="M297" s="157" t="s">
        <v>1</v>
      </c>
      <c r="N297" s="158" t="s">
        <v>44</v>
      </c>
      <c r="O297" s="57"/>
      <c r="P297" s="159">
        <f t="shared" si="31"/>
        <v>0</v>
      </c>
      <c r="Q297" s="159">
        <v>0</v>
      </c>
      <c r="R297" s="159">
        <f t="shared" si="32"/>
        <v>0</v>
      </c>
      <c r="S297" s="159">
        <v>0</v>
      </c>
      <c r="T297" s="160">
        <f t="shared" si="3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61" t="s">
        <v>245</v>
      </c>
      <c r="AT297" s="161" t="s">
        <v>209</v>
      </c>
      <c r="AU297" s="161" t="s">
        <v>88</v>
      </c>
      <c r="AY297" s="17" t="s">
        <v>207</v>
      </c>
      <c r="BE297" s="162">
        <f t="shared" si="34"/>
        <v>0</v>
      </c>
      <c r="BF297" s="162">
        <f t="shared" si="35"/>
        <v>0</v>
      </c>
      <c r="BG297" s="162">
        <f t="shared" si="36"/>
        <v>0</v>
      </c>
      <c r="BH297" s="162">
        <f t="shared" si="37"/>
        <v>0</v>
      </c>
      <c r="BI297" s="162">
        <f t="shared" si="38"/>
        <v>0</v>
      </c>
      <c r="BJ297" s="17" t="s">
        <v>86</v>
      </c>
      <c r="BK297" s="162">
        <f t="shared" si="39"/>
        <v>0</v>
      </c>
      <c r="BL297" s="17" t="s">
        <v>245</v>
      </c>
      <c r="BM297" s="161" t="s">
        <v>570</v>
      </c>
    </row>
    <row r="298" spans="1:65" s="2" customFormat="1" ht="33" customHeight="1">
      <c r="A298" s="31"/>
      <c r="B298" s="148"/>
      <c r="C298" s="149" t="s">
        <v>573</v>
      </c>
      <c r="D298" s="149" t="s">
        <v>209</v>
      </c>
      <c r="E298" s="150" t="s">
        <v>5124</v>
      </c>
      <c r="F298" s="151" t="s">
        <v>5125</v>
      </c>
      <c r="G298" s="152" t="s">
        <v>220</v>
      </c>
      <c r="H298" s="153">
        <v>164.6</v>
      </c>
      <c r="I298" s="154"/>
      <c r="J298" s="155">
        <f t="shared" si="30"/>
        <v>0</v>
      </c>
      <c r="K298" s="156"/>
      <c r="L298" s="32"/>
      <c r="M298" s="157" t="s">
        <v>1</v>
      </c>
      <c r="N298" s="158" t="s">
        <v>44</v>
      </c>
      <c r="O298" s="57"/>
      <c r="P298" s="159">
        <f t="shared" si="31"/>
        <v>0</v>
      </c>
      <c r="Q298" s="159">
        <v>0</v>
      </c>
      <c r="R298" s="159">
        <f t="shared" si="32"/>
        <v>0</v>
      </c>
      <c r="S298" s="159">
        <v>0</v>
      </c>
      <c r="T298" s="160">
        <f t="shared" si="3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61" t="s">
        <v>245</v>
      </c>
      <c r="AT298" s="161" t="s">
        <v>209</v>
      </c>
      <c r="AU298" s="161" t="s">
        <v>88</v>
      </c>
      <c r="AY298" s="17" t="s">
        <v>207</v>
      </c>
      <c r="BE298" s="162">
        <f t="shared" si="34"/>
        <v>0</v>
      </c>
      <c r="BF298" s="162">
        <f t="shared" si="35"/>
        <v>0</v>
      </c>
      <c r="BG298" s="162">
        <f t="shared" si="36"/>
        <v>0</v>
      </c>
      <c r="BH298" s="162">
        <f t="shared" si="37"/>
        <v>0</v>
      </c>
      <c r="BI298" s="162">
        <f t="shared" si="38"/>
        <v>0</v>
      </c>
      <c r="BJ298" s="17" t="s">
        <v>86</v>
      </c>
      <c r="BK298" s="162">
        <f t="shared" si="39"/>
        <v>0</v>
      </c>
      <c r="BL298" s="17" t="s">
        <v>245</v>
      </c>
      <c r="BM298" s="161" t="s">
        <v>576</v>
      </c>
    </row>
    <row r="299" spans="1:65" s="2" customFormat="1" ht="33" customHeight="1">
      <c r="A299" s="31"/>
      <c r="B299" s="148"/>
      <c r="C299" s="149" t="s">
        <v>375</v>
      </c>
      <c r="D299" s="149" t="s">
        <v>209</v>
      </c>
      <c r="E299" s="150" t="s">
        <v>5126</v>
      </c>
      <c r="F299" s="151" t="s">
        <v>5127</v>
      </c>
      <c r="G299" s="152" t="s">
        <v>220</v>
      </c>
      <c r="H299" s="153">
        <v>94.9</v>
      </c>
      <c r="I299" s="154"/>
      <c r="J299" s="155">
        <f t="shared" si="30"/>
        <v>0</v>
      </c>
      <c r="K299" s="156"/>
      <c r="L299" s="32"/>
      <c r="M299" s="157" t="s">
        <v>1</v>
      </c>
      <c r="N299" s="158" t="s">
        <v>44</v>
      </c>
      <c r="O299" s="57"/>
      <c r="P299" s="159">
        <f t="shared" si="31"/>
        <v>0</v>
      </c>
      <c r="Q299" s="159">
        <v>0</v>
      </c>
      <c r="R299" s="159">
        <f t="shared" si="32"/>
        <v>0</v>
      </c>
      <c r="S299" s="159">
        <v>0</v>
      </c>
      <c r="T299" s="160">
        <f t="shared" si="3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61" t="s">
        <v>245</v>
      </c>
      <c r="AT299" s="161" t="s">
        <v>209</v>
      </c>
      <c r="AU299" s="161" t="s">
        <v>88</v>
      </c>
      <c r="AY299" s="17" t="s">
        <v>207</v>
      </c>
      <c r="BE299" s="162">
        <f t="shared" si="34"/>
        <v>0</v>
      </c>
      <c r="BF299" s="162">
        <f t="shared" si="35"/>
        <v>0</v>
      </c>
      <c r="BG299" s="162">
        <f t="shared" si="36"/>
        <v>0</v>
      </c>
      <c r="BH299" s="162">
        <f t="shared" si="37"/>
        <v>0</v>
      </c>
      <c r="BI299" s="162">
        <f t="shared" si="38"/>
        <v>0</v>
      </c>
      <c r="BJ299" s="17" t="s">
        <v>86</v>
      </c>
      <c r="BK299" s="162">
        <f t="shared" si="39"/>
        <v>0</v>
      </c>
      <c r="BL299" s="17" t="s">
        <v>245</v>
      </c>
      <c r="BM299" s="161" t="s">
        <v>585</v>
      </c>
    </row>
    <row r="300" spans="1:65" s="2" customFormat="1" ht="33" customHeight="1">
      <c r="A300" s="31"/>
      <c r="B300" s="148"/>
      <c r="C300" s="149" t="s">
        <v>595</v>
      </c>
      <c r="D300" s="149" t="s">
        <v>209</v>
      </c>
      <c r="E300" s="150" t="s">
        <v>5128</v>
      </c>
      <c r="F300" s="151" t="s">
        <v>5129</v>
      </c>
      <c r="G300" s="152" t="s">
        <v>220</v>
      </c>
      <c r="H300" s="153">
        <v>34.6</v>
      </c>
      <c r="I300" s="154"/>
      <c r="J300" s="155">
        <f t="shared" si="30"/>
        <v>0</v>
      </c>
      <c r="K300" s="156"/>
      <c r="L300" s="32"/>
      <c r="M300" s="157" t="s">
        <v>1</v>
      </c>
      <c r="N300" s="158" t="s">
        <v>44</v>
      </c>
      <c r="O300" s="57"/>
      <c r="P300" s="159">
        <f t="shared" si="31"/>
        <v>0</v>
      </c>
      <c r="Q300" s="159">
        <v>0</v>
      </c>
      <c r="R300" s="159">
        <f t="shared" si="32"/>
        <v>0</v>
      </c>
      <c r="S300" s="159">
        <v>0</v>
      </c>
      <c r="T300" s="160">
        <f t="shared" si="3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61" t="s">
        <v>245</v>
      </c>
      <c r="AT300" s="161" t="s">
        <v>209</v>
      </c>
      <c r="AU300" s="161" t="s">
        <v>88</v>
      </c>
      <c r="AY300" s="17" t="s">
        <v>207</v>
      </c>
      <c r="BE300" s="162">
        <f t="shared" si="34"/>
        <v>0</v>
      </c>
      <c r="BF300" s="162">
        <f t="shared" si="35"/>
        <v>0</v>
      </c>
      <c r="BG300" s="162">
        <f t="shared" si="36"/>
        <v>0</v>
      </c>
      <c r="BH300" s="162">
        <f t="shared" si="37"/>
        <v>0</v>
      </c>
      <c r="BI300" s="162">
        <f t="shared" si="38"/>
        <v>0</v>
      </c>
      <c r="BJ300" s="17" t="s">
        <v>86</v>
      </c>
      <c r="BK300" s="162">
        <f t="shared" si="39"/>
        <v>0</v>
      </c>
      <c r="BL300" s="17" t="s">
        <v>245</v>
      </c>
      <c r="BM300" s="161" t="s">
        <v>598</v>
      </c>
    </row>
    <row r="301" spans="1:65" s="2" customFormat="1" ht="33" customHeight="1">
      <c r="A301" s="31"/>
      <c r="B301" s="148"/>
      <c r="C301" s="149" t="s">
        <v>378</v>
      </c>
      <c r="D301" s="149" t="s">
        <v>209</v>
      </c>
      <c r="E301" s="150" t="s">
        <v>5130</v>
      </c>
      <c r="F301" s="151" t="s">
        <v>5131</v>
      </c>
      <c r="G301" s="152" t="s">
        <v>220</v>
      </c>
      <c r="H301" s="153">
        <v>64.900000000000006</v>
      </c>
      <c r="I301" s="154"/>
      <c r="J301" s="155">
        <f t="shared" si="30"/>
        <v>0</v>
      </c>
      <c r="K301" s="156"/>
      <c r="L301" s="32"/>
      <c r="M301" s="157" t="s">
        <v>1</v>
      </c>
      <c r="N301" s="158" t="s">
        <v>44</v>
      </c>
      <c r="O301" s="57"/>
      <c r="P301" s="159">
        <f t="shared" si="31"/>
        <v>0</v>
      </c>
      <c r="Q301" s="159">
        <v>0</v>
      </c>
      <c r="R301" s="159">
        <f t="shared" si="32"/>
        <v>0</v>
      </c>
      <c r="S301" s="159">
        <v>0</v>
      </c>
      <c r="T301" s="160">
        <f t="shared" si="3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61" t="s">
        <v>245</v>
      </c>
      <c r="AT301" s="161" t="s">
        <v>209</v>
      </c>
      <c r="AU301" s="161" t="s">
        <v>88</v>
      </c>
      <c r="AY301" s="17" t="s">
        <v>207</v>
      </c>
      <c r="BE301" s="162">
        <f t="shared" si="34"/>
        <v>0</v>
      </c>
      <c r="BF301" s="162">
        <f t="shared" si="35"/>
        <v>0</v>
      </c>
      <c r="BG301" s="162">
        <f t="shared" si="36"/>
        <v>0</v>
      </c>
      <c r="BH301" s="162">
        <f t="shared" si="37"/>
        <v>0</v>
      </c>
      <c r="BI301" s="162">
        <f t="shared" si="38"/>
        <v>0</v>
      </c>
      <c r="BJ301" s="17" t="s">
        <v>86</v>
      </c>
      <c r="BK301" s="162">
        <f t="shared" si="39"/>
        <v>0</v>
      </c>
      <c r="BL301" s="17" t="s">
        <v>245</v>
      </c>
      <c r="BM301" s="161" t="s">
        <v>601</v>
      </c>
    </row>
    <row r="302" spans="1:65" s="2" customFormat="1" ht="33" customHeight="1">
      <c r="A302" s="31"/>
      <c r="B302" s="148"/>
      <c r="C302" s="149" t="s">
        <v>611</v>
      </c>
      <c r="D302" s="149" t="s">
        <v>209</v>
      </c>
      <c r="E302" s="150" t="s">
        <v>5132</v>
      </c>
      <c r="F302" s="151" t="s">
        <v>5133</v>
      </c>
      <c r="G302" s="152" t="s">
        <v>220</v>
      </c>
      <c r="H302" s="153">
        <v>66.2</v>
      </c>
      <c r="I302" s="154"/>
      <c r="J302" s="155">
        <f t="shared" si="30"/>
        <v>0</v>
      </c>
      <c r="K302" s="156"/>
      <c r="L302" s="32"/>
      <c r="M302" s="157" t="s">
        <v>1</v>
      </c>
      <c r="N302" s="158" t="s">
        <v>44</v>
      </c>
      <c r="O302" s="57"/>
      <c r="P302" s="159">
        <f t="shared" si="31"/>
        <v>0</v>
      </c>
      <c r="Q302" s="159">
        <v>0</v>
      </c>
      <c r="R302" s="159">
        <f t="shared" si="32"/>
        <v>0</v>
      </c>
      <c r="S302" s="159">
        <v>0</v>
      </c>
      <c r="T302" s="160">
        <f t="shared" si="3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61" t="s">
        <v>245</v>
      </c>
      <c r="AT302" s="161" t="s">
        <v>209</v>
      </c>
      <c r="AU302" s="161" t="s">
        <v>88</v>
      </c>
      <c r="AY302" s="17" t="s">
        <v>207</v>
      </c>
      <c r="BE302" s="162">
        <f t="shared" si="34"/>
        <v>0</v>
      </c>
      <c r="BF302" s="162">
        <f t="shared" si="35"/>
        <v>0</v>
      </c>
      <c r="BG302" s="162">
        <f t="shared" si="36"/>
        <v>0</v>
      </c>
      <c r="BH302" s="162">
        <f t="shared" si="37"/>
        <v>0</v>
      </c>
      <c r="BI302" s="162">
        <f t="shared" si="38"/>
        <v>0</v>
      </c>
      <c r="BJ302" s="17" t="s">
        <v>86</v>
      </c>
      <c r="BK302" s="162">
        <f t="shared" si="39"/>
        <v>0</v>
      </c>
      <c r="BL302" s="17" t="s">
        <v>245</v>
      </c>
      <c r="BM302" s="161" t="s">
        <v>614</v>
      </c>
    </row>
    <row r="303" spans="1:65" s="2" customFormat="1" ht="33" customHeight="1">
      <c r="A303" s="31"/>
      <c r="B303" s="148"/>
      <c r="C303" s="149" t="s">
        <v>382</v>
      </c>
      <c r="D303" s="149" t="s">
        <v>209</v>
      </c>
      <c r="E303" s="150" t="s">
        <v>5134</v>
      </c>
      <c r="F303" s="151" t="s">
        <v>5135</v>
      </c>
      <c r="G303" s="152" t="s">
        <v>220</v>
      </c>
      <c r="H303" s="153">
        <v>24.4</v>
      </c>
      <c r="I303" s="154"/>
      <c r="J303" s="155">
        <f t="shared" si="30"/>
        <v>0</v>
      </c>
      <c r="K303" s="156"/>
      <c r="L303" s="32"/>
      <c r="M303" s="157" t="s">
        <v>1</v>
      </c>
      <c r="N303" s="158" t="s">
        <v>44</v>
      </c>
      <c r="O303" s="57"/>
      <c r="P303" s="159">
        <f t="shared" si="31"/>
        <v>0</v>
      </c>
      <c r="Q303" s="159">
        <v>0</v>
      </c>
      <c r="R303" s="159">
        <f t="shared" si="32"/>
        <v>0</v>
      </c>
      <c r="S303" s="159">
        <v>0</v>
      </c>
      <c r="T303" s="160">
        <f t="shared" si="3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61" t="s">
        <v>245</v>
      </c>
      <c r="AT303" s="161" t="s">
        <v>209</v>
      </c>
      <c r="AU303" s="161" t="s">
        <v>88</v>
      </c>
      <c r="AY303" s="17" t="s">
        <v>207</v>
      </c>
      <c r="BE303" s="162">
        <f t="shared" si="34"/>
        <v>0</v>
      </c>
      <c r="BF303" s="162">
        <f t="shared" si="35"/>
        <v>0</v>
      </c>
      <c r="BG303" s="162">
        <f t="shared" si="36"/>
        <v>0</v>
      </c>
      <c r="BH303" s="162">
        <f t="shared" si="37"/>
        <v>0</v>
      </c>
      <c r="BI303" s="162">
        <f t="shared" si="38"/>
        <v>0</v>
      </c>
      <c r="BJ303" s="17" t="s">
        <v>86</v>
      </c>
      <c r="BK303" s="162">
        <f t="shared" si="39"/>
        <v>0</v>
      </c>
      <c r="BL303" s="17" t="s">
        <v>245</v>
      </c>
      <c r="BM303" s="161" t="s">
        <v>629</v>
      </c>
    </row>
    <row r="304" spans="1:65" s="2" customFormat="1" ht="33" customHeight="1">
      <c r="A304" s="31"/>
      <c r="B304" s="148"/>
      <c r="C304" s="149" t="s">
        <v>638</v>
      </c>
      <c r="D304" s="149" t="s">
        <v>209</v>
      </c>
      <c r="E304" s="150" t="s">
        <v>5136</v>
      </c>
      <c r="F304" s="151" t="s">
        <v>5137</v>
      </c>
      <c r="G304" s="152" t="s">
        <v>220</v>
      </c>
      <c r="H304" s="153">
        <v>20.399999999999999</v>
      </c>
      <c r="I304" s="154"/>
      <c r="J304" s="155">
        <f t="shared" si="30"/>
        <v>0</v>
      </c>
      <c r="K304" s="156"/>
      <c r="L304" s="32"/>
      <c r="M304" s="157" t="s">
        <v>1</v>
      </c>
      <c r="N304" s="158" t="s">
        <v>44</v>
      </c>
      <c r="O304" s="57"/>
      <c r="P304" s="159">
        <f t="shared" si="31"/>
        <v>0</v>
      </c>
      <c r="Q304" s="159">
        <v>0</v>
      </c>
      <c r="R304" s="159">
        <f t="shared" si="32"/>
        <v>0</v>
      </c>
      <c r="S304" s="159">
        <v>0</v>
      </c>
      <c r="T304" s="160">
        <f t="shared" si="3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61" t="s">
        <v>245</v>
      </c>
      <c r="AT304" s="161" t="s">
        <v>209</v>
      </c>
      <c r="AU304" s="161" t="s">
        <v>88</v>
      </c>
      <c r="AY304" s="17" t="s">
        <v>207</v>
      </c>
      <c r="BE304" s="162">
        <f t="shared" si="34"/>
        <v>0</v>
      </c>
      <c r="BF304" s="162">
        <f t="shared" si="35"/>
        <v>0</v>
      </c>
      <c r="BG304" s="162">
        <f t="shared" si="36"/>
        <v>0</v>
      </c>
      <c r="BH304" s="162">
        <f t="shared" si="37"/>
        <v>0</v>
      </c>
      <c r="BI304" s="162">
        <f t="shared" si="38"/>
        <v>0</v>
      </c>
      <c r="BJ304" s="17" t="s">
        <v>86</v>
      </c>
      <c r="BK304" s="162">
        <f t="shared" si="39"/>
        <v>0</v>
      </c>
      <c r="BL304" s="17" t="s">
        <v>245</v>
      </c>
      <c r="BM304" s="161" t="s">
        <v>641</v>
      </c>
    </row>
    <row r="305" spans="1:65" s="2" customFormat="1" ht="37.9" customHeight="1">
      <c r="A305" s="31"/>
      <c r="B305" s="148"/>
      <c r="C305" s="149" t="s">
        <v>386</v>
      </c>
      <c r="D305" s="149" t="s">
        <v>209</v>
      </c>
      <c r="E305" s="150" t="s">
        <v>5138</v>
      </c>
      <c r="F305" s="151" t="s">
        <v>5139</v>
      </c>
      <c r="G305" s="152" t="s">
        <v>220</v>
      </c>
      <c r="H305" s="153">
        <v>114.1</v>
      </c>
      <c r="I305" s="154"/>
      <c r="J305" s="155">
        <f t="shared" si="30"/>
        <v>0</v>
      </c>
      <c r="K305" s="156"/>
      <c r="L305" s="32"/>
      <c r="M305" s="157" t="s">
        <v>1</v>
      </c>
      <c r="N305" s="158" t="s">
        <v>44</v>
      </c>
      <c r="O305" s="57"/>
      <c r="P305" s="159">
        <f t="shared" si="31"/>
        <v>0</v>
      </c>
      <c r="Q305" s="159">
        <v>0</v>
      </c>
      <c r="R305" s="159">
        <f t="shared" si="32"/>
        <v>0</v>
      </c>
      <c r="S305" s="159">
        <v>0</v>
      </c>
      <c r="T305" s="160">
        <f t="shared" si="3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245</v>
      </c>
      <c r="AT305" s="161" t="s">
        <v>209</v>
      </c>
      <c r="AU305" s="161" t="s">
        <v>88</v>
      </c>
      <c r="AY305" s="17" t="s">
        <v>207</v>
      </c>
      <c r="BE305" s="162">
        <f t="shared" si="34"/>
        <v>0</v>
      </c>
      <c r="BF305" s="162">
        <f t="shared" si="35"/>
        <v>0</v>
      </c>
      <c r="BG305" s="162">
        <f t="shared" si="36"/>
        <v>0</v>
      </c>
      <c r="BH305" s="162">
        <f t="shared" si="37"/>
        <v>0</v>
      </c>
      <c r="BI305" s="162">
        <f t="shared" si="38"/>
        <v>0</v>
      </c>
      <c r="BJ305" s="17" t="s">
        <v>86</v>
      </c>
      <c r="BK305" s="162">
        <f t="shared" si="39"/>
        <v>0</v>
      </c>
      <c r="BL305" s="17" t="s">
        <v>245</v>
      </c>
      <c r="BM305" s="161" t="s">
        <v>649</v>
      </c>
    </row>
    <row r="306" spans="1:65" s="2" customFormat="1" ht="37.9" customHeight="1">
      <c r="A306" s="31"/>
      <c r="B306" s="148"/>
      <c r="C306" s="149" t="s">
        <v>654</v>
      </c>
      <c r="D306" s="149" t="s">
        <v>209</v>
      </c>
      <c r="E306" s="150" t="s">
        <v>5140</v>
      </c>
      <c r="F306" s="151" t="s">
        <v>5141</v>
      </c>
      <c r="G306" s="152" t="s">
        <v>220</v>
      </c>
      <c r="H306" s="153">
        <v>49.4</v>
      </c>
      <c r="I306" s="154"/>
      <c r="J306" s="155">
        <f t="shared" si="30"/>
        <v>0</v>
      </c>
      <c r="K306" s="156"/>
      <c r="L306" s="32"/>
      <c r="M306" s="157" t="s">
        <v>1</v>
      </c>
      <c r="N306" s="158" t="s">
        <v>44</v>
      </c>
      <c r="O306" s="57"/>
      <c r="P306" s="159">
        <f t="shared" si="31"/>
        <v>0</v>
      </c>
      <c r="Q306" s="159">
        <v>0</v>
      </c>
      <c r="R306" s="159">
        <f t="shared" si="32"/>
        <v>0</v>
      </c>
      <c r="S306" s="159">
        <v>0</v>
      </c>
      <c r="T306" s="160">
        <f t="shared" si="3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61" t="s">
        <v>245</v>
      </c>
      <c r="AT306" s="161" t="s">
        <v>209</v>
      </c>
      <c r="AU306" s="161" t="s">
        <v>88</v>
      </c>
      <c r="AY306" s="17" t="s">
        <v>207</v>
      </c>
      <c r="BE306" s="162">
        <f t="shared" si="34"/>
        <v>0</v>
      </c>
      <c r="BF306" s="162">
        <f t="shared" si="35"/>
        <v>0</v>
      </c>
      <c r="BG306" s="162">
        <f t="shared" si="36"/>
        <v>0</v>
      </c>
      <c r="BH306" s="162">
        <f t="shared" si="37"/>
        <v>0</v>
      </c>
      <c r="BI306" s="162">
        <f t="shared" si="38"/>
        <v>0</v>
      </c>
      <c r="BJ306" s="17" t="s">
        <v>86</v>
      </c>
      <c r="BK306" s="162">
        <f t="shared" si="39"/>
        <v>0</v>
      </c>
      <c r="BL306" s="17" t="s">
        <v>245</v>
      </c>
      <c r="BM306" s="161" t="s">
        <v>657</v>
      </c>
    </row>
    <row r="307" spans="1:65" s="2" customFormat="1" ht="37.9" customHeight="1">
      <c r="A307" s="31"/>
      <c r="B307" s="148"/>
      <c r="C307" s="149" t="s">
        <v>390</v>
      </c>
      <c r="D307" s="149" t="s">
        <v>209</v>
      </c>
      <c r="E307" s="150" t="s">
        <v>5142</v>
      </c>
      <c r="F307" s="151" t="s">
        <v>5143</v>
      </c>
      <c r="G307" s="152" t="s">
        <v>220</v>
      </c>
      <c r="H307" s="153">
        <v>81.400000000000006</v>
      </c>
      <c r="I307" s="154"/>
      <c r="J307" s="155">
        <f t="shared" si="30"/>
        <v>0</v>
      </c>
      <c r="K307" s="156"/>
      <c r="L307" s="32"/>
      <c r="M307" s="157" t="s">
        <v>1</v>
      </c>
      <c r="N307" s="158" t="s">
        <v>44</v>
      </c>
      <c r="O307" s="57"/>
      <c r="P307" s="159">
        <f t="shared" si="31"/>
        <v>0</v>
      </c>
      <c r="Q307" s="159">
        <v>0</v>
      </c>
      <c r="R307" s="159">
        <f t="shared" si="32"/>
        <v>0</v>
      </c>
      <c r="S307" s="159">
        <v>0</v>
      </c>
      <c r="T307" s="160">
        <f t="shared" si="3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61" t="s">
        <v>245</v>
      </c>
      <c r="AT307" s="161" t="s">
        <v>209</v>
      </c>
      <c r="AU307" s="161" t="s">
        <v>88</v>
      </c>
      <c r="AY307" s="17" t="s">
        <v>207</v>
      </c>
      <c r="BE307" s="162">
        <f t="shared" si="34"/>
        <v>0</v>
      </c>
      <c r="BF307" s="162">
        <f t="shared" si="35"/>
        <v>0</v>
      </c>
      <c r="BG307" s="162">
        <f t="shared" si="36"/>
        <v>0</v>
      </c>
      <c r="BH307" s="162">
        <f t="shared" si="37"/>
        <v>0</v>
      </c>
      <c r="BI307" s="162">
        <f t="shared" si="38"/>
        <v>0</v>
      </c>
      <c r="BJ307" s="17" t="s">
        <v>86</v>
      </c>
      <c r="BK307" s="162">
        <f t="shared" si="39"/>
        <v>0</v>
      </c>
      <c r="BL307" s="17" t="s">
        <v>245</v>
      </c>
      <c r="BM307" s="161" t="s">
        <v>663</v>
      </c>
    </row>
    <row r="308" spans="1:65" s="2" customFormat="1" ht="37.9" customHeight="1">
      <c r="A308" s="31"/>
      <c r="B308" s="148"/>
      <c r="C308" s="149" t="s">
        <v>668</v>
      </c>
      <c r="D308" s="149" t="s">
        <v>209</v>
      </c>
      <c r="E308" s="150" t="s">
        <v>5144</v>
      </c>
      <c r="F308" s="151" t="s">
        <v>5145</v>
      </c>
      <c r="G308" s="152" t="s">
        <v>220</v>
      </c>
      <c r="H308" s="153">
        <v>58.828000000000003</v>
      </c>
      <c r="I308" s="154"/>
      <c r="J308" s="155">
        <f t="shared" si="30"/>
        <v>0</v>
      </c>
      <c r="K308" s="156"/>
      <c r="L308" s="32"/>
      <c r="M308" s="157" t="s">
        <v>1</v>
      </c>
      <c r="N308" s="158" t="s">
        <v>44</v>
      </c>
      <c r="O308" s="57"/>
      <c r="P308" s="159">
        <f t="shared" si="31"/>
        <v>0</v>
      </c>
      <c r="Q308" s="159">
        <v>0</v>
      </c>
      <c r="R308" s="159">
        <f t="shared" si="32"/>
        <v>0</v>
      </c>
      <c r="S308" s="159">
        <v>0</v>
      </c>
      <c r="T308" s="160">
        <f t="shared" si="3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61" t="s">
        <v>245</v>
      </c>
      <c r="AT308" s="161" t="s">
        <v>209</v>
      </c>
      <c r="AU308" s="161" t="s">
        <v>88</v>
      </c>
      <c r="AY308" s="17" t="s">
        <v>207</v>
      </c>
      <c r="BE308" s="162">
        <f t="shared" si="34"/>
        <v>0</v>
      </c>
      <c r="BF308" s="162">
        <f t="shared" si="35"/>
        <v>0</v>
      </c>
      <c r="BG308" s="162">
        <f t="shared" si="36"/>
        <v>0</v>
      </c>
      <c r="BH308" s="162">
        <f t="shared" si="37"/>
        <v>0</v>
      </c>
      <c r="BI308" s="162">
        <f t="shared" si="38"/>
        <v>0</v>
      </c>
      <c r="BJ308" s="17" t="s">
        <v>86</v>
      </c>
      <c r="BK308" s="162">
        <f t="shared" si="39"/>
        <v>0</v>
      </c>
      <c r="BL308" s="17" t="s">
        <v>245</v>
      </c>
      <c r="BM308" s="161" t="s">
        <v>671</v>
      </c>
    </row>
    <row r="309" spans="1:65" s="13" customFormat="1" ht="22.5">
      <c r="B309" s="163"/>
      <c r="D309" s="164" t="s">
        <v>237</v>
      </c>
      <c r="E309" s="165" t="s">
        <v>1</v>
      </c>
      <c r="F309" s="166" t="s">
        <v>5146</v>
      </c>
      <c r="H309" s="167">
        <v>58.828000000000003</v>
      </c>
      <c r="I309" s="168"/>
      <c r="L309" s="163"/>
      <c r="M309" s="169"/>
      <c r="N309" s="170"/>
      <c r="O309" s="170"/>
      <c r="P309" s="170"/>
      <c r="Q309" s="170"/>
      <c r="R309" s="170"/>
      <c r="S309" s="170"/>
      <c r="T309" s="171"/>
      <c r="AT309" s="165" t="s">
        <v>237</v>
      </c>
      <c r="AU309" s="165" t="s">
        <v>88</v>
      </c>
      <c r="AV309" s="13" t="s">
        <v>88</v>
      </c>
      <c r="AW309" s="13" t="s">
        <v>33</v>
      </c>
      <c r="AX309" s="13" t="s">
        <v>79</v>
      </c>
      <c r="AY309" s="165" t="s">
        <v>207</v>
      </c>
    </row>
    <row r="310" spans="1:65" s="14" customFormat="1" ht="22.5">
      <c r="B310" s="172"/>
      <c r="D310" s="164" t="s">
        <v>237</v>
      </c>
      <c r="E310" s="173" t="s">
        <v>1</v>
      </c>
      <c r="F310" s="174" t="s">
        <v>5060</v>
      </c>
      <c r="H310" s="173" t="s">
        <v>1</v>
      </c>
      <c r="I310" s="175"/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237</v>
      </c>
      <c r="AU310" s="173" t="s">
        <v>88</v>
      </c>
      <c r="AV310" s="14" t="s">
        <v>86</v>
      </c>
      <c r="AW310" s="14" t="s">
        <v>33</v>
      </c>
      <c r="AX310" s="14" t="s">
        <v>79</v>
      </c>
      <c r="AY310" s="173" t="s">
        <v>207</v>
      </c>
    </row>
    <row r="311" spans="1:65" s="15" customFormat="1" ht="11.25">
      <c r="B311" s="179"/>
      <c r="D311" s="164" t="s">
        <v>237</v>
      </c>
      <c r="E311" s="180" t="s">
        <v>1</v>
      </c>
      <c r="F311" s="181" t="s">
        <v>242</v>
      </c>
      <c r="H311" s="182">
        <v>58.828000000000003</v>
      </c>
      <c r="I311" s="183"/>
      <c r="L311" s="179"/>
      <c r="M311" s="184"/>
      <c r="N311" s="185"/>
      <c r="O311" s="185"/>
      <c r="P311" s="185"/>
      <c r="Q311" s="185"/>
      <c r="R311" s="185"/>
      <c r="S311" s="185"/>
      <c r="T311" s="186"/>
      <c r="AT311" s="180" t="s">
        <v>237</v>
      </c>
      <c r="AU311" s="180" t="s">
        <v>88</v>
      </c>
      <c r="AV311" s="15" t="s">
        <v>213</v>
      </c>
      <c r="AW311" s="15" t="s">
        <v>33</v>
      </c>
      <c r="AX311" s="15" t="s">
        <v>86</v>
      </c>
      <c r="AY311" s="180" t="s">
        <v>207</v>
      </c>
    </row>
    <row r="312" spans="1:65" s="2" customFormat="1" ht="24.2" customHeight="1">
      <c r="A312" s="31"/>
      <c r="B312" s="148"/>
      <c r="C312" s="149" t="s">
        <v>393</v>
      </c>
      <c r="D312" s="149" t="s">
        <v>209</v>
      </c>
      <c r="E312" s="150" t="s">
        <v>5147</v>
      </c>
      <c r="F312" s="151" t="s">
        <v>5148</v>
      </c>
      <c r="G312" s="152" t="s">
        <v>220</v>
      </c>
      <c r="H312" s="153">
        <v>3231.2</v>
      </c>
      <c r="I312" s="154"/>
      <c r="J312" s="155">
        <f>ROUND(I312*H312,2)</f>
        <v>0</v>
      </c>
      <c r="K312" s="156"/>
      <c r="L312" s="32"/>
      <c r="M312" s="157" t="s">
        <v>1</v>
      </c>
      <c r="N312" s="158" t="s">
        <v>44</v>
      </c>
      <c r="O312" s="57"/>
      <c r="P312" s="159">
        <f>O312*H312</f>
        <v>0</v>
      </c>
      <c r="Q312" s="159">
        <v>0</v>
      </c>
      <c r="R312" s="159">
        <f>Q312*H312</f>
        <v>0</v>
      </c>
      <c r="S312" s="159">
        <v>0</v>
      </c>
      <c r="T312" s="160">
        <f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61" t="s">
        <v>245</v>
      </c>
      <c r="AT312" s="161" t="s">
        <v>209</v>
      </c>
      <c r="AU312" s="161" t="s">
        <v>88</v>
      </c>
      <c r="AY312" s="17" t="s">
        <v>207</v>
      </c>
      <c r="BE312" s="162">
        <f>IF(N312="základní",J312,0)</f>
        <v>0</v>
      </c>
      <c r="BF312" s="162">
        <f>IF(N312="snížená",J312,0)</f>
        <v>0</v>
      </c>
      <c r="BG312" s="162">
        <f>IF(N312="zákl. přenesená",J312,0)</f>
        <v>0</v>
      </c>
      <c r="BH312" s="162">
        <f>IF(N312="sníž. přenesená",J312,0)</f>
        <v>0</v>
      </c>
      <c r="BI312" s="162">
        <f>IF(N312="nulová",J312,0)</f>
        <v>0</v>
      </c>
      <c r="BJ312" s="17" t="s">
        <v>86</v>
      </c>
      <c r="BK312" s="162">
        <f>ROUND(I312*H312,2)</f>
        <v>0</v>
      </c>
      <c r="BL312" s="17" t="s">
        <v>245</v>
      </c>
      <c r="BM312" s="161" t="s">
        <v>674</v>
      </c>
    </row>
    <row r="313" spans="1:65" s="13" customFormat="1" ht="11.25">
      <c r="B313" s="163"/>
      <c r="D313" s="164" t="s">
        <v>237</v>
      </c>
      <c r="E313" s="165" t="s">
        <v>1</v>
      </c>
      <c r="F313" s="166" t="s">
        <v>5149</v>
      </c>
      <c r="H313" s="167">
        <v>3231.2</v>
      </c>
      <c r="I313" s="168"/>
      <c r="L313" s="163"/>
      <c r="M313" s="169"/>
      <c r="N313" s="170"/>
      <c r="O313" s="170"/>
      <c r="P313" s="170"/>
      <c r="Q313" s="170"/>
      <c r="R313" s="170"/>
      <c r="S313" s="170"/>
      <c r="T313" s="171"/>
      <c r="AT313" s="165" t="s">
        <v>237</v>
      </c>
      <c r="AU313" s="165" t="s">
        <v>88</v>
      </c>
      <c r="AV313" s="13" t="s">
        <v>88</v>
      </c>
      <c r="AW313" s="13" t="s">
        <v>33</v>
      </c>
      <c r="AX313" s="13" t="s">
        <v>79</v>
      </c>
      <c r="AY313" s="165" t="s">
        <v>207</v>
      </c>
    </row>
    <row r="314" spans="1:65" s="15" customFormat="1" ht="11.25">
      <c r="B314" s="179"/>
      <c r="D314" s="164" t="s">
        <v>237</v>
      </c>
      <c r="E314" s="180" t="s">
        <v>1</v>
      </c>
      <c r="F314" s="181" t="s">
        <v>242</v>
      </c>
      <c r="H314" s="182">
        <v>3231.2</v>
      </c>
      <c r="I314" s="183"/>
      <c r="L314" s="179"/>
      <c r="M314" s="184"/>
      <c r="N314" s="185"/>
      <c r="O314" s="185"/>
      <c r="P314" s="185"/>
      <c r="Q314" s="185"/>
      <c r="R314" s="185"/>
      <c r="S314" s="185"/>
      <c r="T314" s="186"/>
      <c r="AT314" s="180" t="s">
        <v>237</v>
      </c>
      <c r="AU314" s="180" t="s">
        <v>88</v>
      </c>
      <c r="AV314" s="15" t="s">
        <v>213</v>
      </c>
      <c r="AW314" s="15" t="s">
        <v>33</v>
      </c>
      <c r="AX314" s="15" t="s">
        <v>86</v>
      </c>
      <c r="AY314" s="180" t="s">
        <v>207</v>
      </c>
    </row>
    <row r="315" spans="1:65" s="2" customFormat="1" ht="21.75" customHeight="1">
      <c r="A315" s="31"/>
      <c r="B315" s="148"/>
      <c r="C315" s="149" t="s">
        <v>676</v>
      </c>
      <c r="D315" s="149" t="s">
        <v>209</v>
      </c>
      <c r="E315" s="150" t="s">
        <v>5150</v>
      </c>
      <c r="F315" s="151" t="s">
        <v>5151</v>
      </c>
      <c r="G315" s="152" t="s">
        <v>220</v>
      </c>
      <c r="H315" s="153">
        <v>1615.6</v>
      </c>
      <c r="I315" s="154"/>
      <c r="J315" s="155">
        <f t="shared" ref="J315:J340" si="40">ROUND(I315*H315,2)</f>
        <v>0</v>
      </c>
      <c r="K315" s="156"/>
      <c r="L315" s="32"/>
      <c r="M315" s="157" t="s">
        <v>1</v>
      </c>
      <c r="N315" s="158" t="s">
        <v>44</v>
      </c>
      <c r="O315" s="57"/>
      <c r="P315" s="159">
        <f t="shared" ref="P315:P340" si="41">O315*H315</f>
        <v>0</v>
      </c>
      <c r="Q315" s="159">
        <v>0</v>
      </c>
      <c r="R315" s="159">
        <f t="shared" ref="R315:R340" si="42">Q315*H315</f>
        <v>0</v>
      </c>
      <c r="S315" s="159">
        <v>0</v>
      </c>
      <c r="T315" s="160">
        <f t="shared" ref="T315:T340" si="43">S315*H315</f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61" t="s">
        <v>245</v>
      </c>
      <c r="AT315" s="161" t="s">
        <v>209</v>
      </c>
      <c r="AU315" s="161" t="s">
        <v>88</v>
      </c>
      <c r="AY315" s="17" t="s">
        <v>207</v>
      </c>
      <c r="BE315" s="162">
        <f t="shared" ref="BE315:BE340" si="44">IF(N315="základní",J315,0)</f>
        <v>0</v>
      </c>
      <c r="BF315" s="162">
        <f t="shared" ref="BF315:BF340" si="45">IF(N315="snížená",J315,0)</f>
        <v>0</v>
      </c>
      <c r="BG315" s="162">
        <f t="shared" ref="BG315:BG340" si="46">IF(N315="zákl. přenesená",J315,0)</f>
        <v>0</v>
      </c>
      <c r="BH315" s="162">
        <f t="shared" ref="BH315:BH340" si="47">IF(N315="sníž. přenesená",J315,0)</f>
        <v>0</v>
      </c>
      <c r="BI315" s="162">
        <f t="shared" ref="BI315:BI340" si="48">IF(N315="nulová",J315,0)</f>
        <v>0</v>
      </c>
      <c r="BJ315" s="17" t="s">
        <v>86</v>
      </c>
      <c r="BK315" s="162">
        <f t="shared" ref="BK315:BK340" si="49">ROUND(I315*H315,2)</f>
        <v>0</v>
      </c>
      <c r="BL315" s="17" t="s">
        <v>245</v>
      </c>
      <c r="BM315" s="161" t="s">
        <v>679</v>
      </c>
    </row>
    <row r="316" spans="1:65" s="2" customFormat="1" ht="24.2" customHeight="1">
      <c r="A316" s="31"/>
      <c r="B316" s="148"/>
      <c r="C316" s="149" t="s">
        <v>397</v>
      </c>
      <c r="D316" s="149" t="s">
        <v>209</v>
      </c>
      <c r="E316" s="150" t="s">
        <v>5152</v>
      </c>
      <c r="F316" s="151" t="s">
        <v>5153</v>
      </c>
      <c r="G316" s="152" t="s">
        <v>301</v>
      </c>
      <c r="H316" s="153">
        <v>1</v>
      </c>
      <c r="I316" s="154"/>
      <c r="J316" s="155">
        <f t="shared" si="40"/>
        <v>0</v>
      </c>
      <c r="K316" s="156"/>
      <c r="L316" s="32"/>
      <c r="M316" s="157" t="s">
        <v>1</v>
      </c>
      <c r="N316" s="158" t="s">
        <v>44</v>
      </c>
      <c r="O316" s="57"/>
      <c r="P316" s="159">
        <f t="shared" si="41"/>
        <v>0</v>
      </c>
      <c r="Q316" s="159">
        <v>0</v>
      </c>
      <c r="R316" s="159">
        <f t="shared" si="42"/>
        <v>0</v>
      </c>
      <c r="S316" s="159">
        <v>0</v>
      </c>
      <c r="T316" s="160">
        <f t="shared" si="4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61" t="s">
        <v>245</v>
      </c>
      <c r="AT316" s="161" t="s">
        <v>209</v>
      </c>
      <c r="AU316" s="161" t="s">
        <v>88</v>
      </c>
      <c r="AY316" s="17" t="s">
        <v>207</v>
      </c>
      <c r="BE316" s="162">
        <f t="shared" si="44"/>
        <v>0</v>
      </c>
      <c r="BF316" s="162">
        <f t="shared" si="45"/>
        <v>0</v>
      </c>
      <c r="BG316" s="162">
        <f t="shared" si="46"/>
        <v>0</v>
      </c>
      <c r="BH316" s="162">
        <f t="shared" si="47"/>
        <v>0</v>
      </c>
      <c r="BI316" s="162">
        <f t="shared" si="48"/>
        <v>0</v>
      </c>
      <c r="BJ316" s="17" t="s">
        <v>86</v>
      </c>
      <c r="BK316" s="162">
        <f t="shared" si="49"/>
        <v>0</v>
      </c>
      <c r="BL316" s="17" t="s">
        <v>245</v>
      </c>
      <c r="BM316" s="161" t="s">
        <v>684</v>
      </c>
    </row>
    <row r="317" spans="1:65" s="2" customFormat="1" ht="24.2" customHeight="1">
      <c r="A317" s="31"/>
      <c r="B317" s="148"/>
      <c r="C317" s="149" t="s">
        <v>685</v>
      </c>
      <c r="D317" s="149" t="s">
        <v>209</v>
      </c>
      <c r="E317" s="150" t="s">
        <v>5154</v>
      </c>
      <c r="F317" s="151" t="s">
        <v>5155</v>
      </c>
      <c r="G317" s="152" t="s">
        <v>301</v>
      </c>
      <c r="H317" s="153">
        <v>1</v>
      </c>
      <c r="I317" s="154"/>
      <c r="J317" s="155">
        <f t="shared" si="40"/>
        <v>0</v>
      </c>
      <c r="K317" s="156"/>
      <c r="L317" s="32"/>
      <c r="M317" s="157" t="s">
        <v>1</v>
      </c>
      <c r="N317" s="158" t="s">
        <v>44</v>
      </c>
      <c r="O317" s="57"/>
      <c r="P317" s="159">
        <f t="shared" si="41"/>
        <v>0</v>
      </c>
      <c r="Q317" s="159">
        <v>0</v>
      </c>
      <c r="R317" s="159">
        <f t="shared" si="42"/>
        <v>0</v>
      </c>
      <c r="S317" s="159">
        <v>0</v>
      </c>
      <c r="T317" s="160">
        <f t="shared" si="4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61" t="s">
        <v>245</v>
      </c>
      <c r="AT317" s="161" t="s">
        <v>209</v>
      </c>
      <c r="AU317" s="161" t="s">
        <v>88</v>
      </c>
      <c r="AY317" s="17" t="s">
        <v>207</v>
      </c>
      <c r="BE317" s="162">
        <f t="shared" si="44"/>
        <v>0</v>
      </c>
      <c r="BF317" s="162">
        <f t="shared" si="45"/>
        <v>0</v>
      </c>
      <c r="BG317" s="162">
        <f t="shared" si="46"/>
        <v>0</v>
      </c>
      <c r="BH317" s="162">
        <f t="shared" si="47"/>
        <v>0</v>
      </c>
      <c r="BI317" s="162">
        <f t="shared" si="48"/>
        <v>0</v>
      </c>
      <c r="BJ317" s="17" t="s">
        <v>86</v>
      </c>
      <c r="BK317" s="162">
        <f t="shared" si="49"/>
        <v>0</v>
      </c>
      <c r="BL317" s="17" t="s">
        <v>245</v>
      </c>
      <c r="BM317" s="161" t="s">
        <v>688</v>
      </c>
    </row>
    <row r="318" spans="1:65" s="2" customFormat="1" ht="24.2" customHeight="1">
      <c r="A318" s="31"/>
      <c r="B318" s="148"/>
      <c r="C318" s="149" t="s">
        <v>400</v>
      </c>
      <c r="D318" s="149" t="s">
        <v>209</v>
      </c>
      <c r="E318" s="150" t="s">
        <v>5156</v>
      </c>
      <c r="F318" s="151" t="s">
        <v>5157</v>
      </c>
      <c r="G318" s="152" t="s">
        <v>301</v>
      </c>
      <c r="H318" s="153">
        <v>3</v>
      </c>
      <c r="I318" s="154"/>
      <c r="J318" s="155">
        <f t="shared" si="40"/>
        <v>0</v>
      </c>
      <c r="K318" s="156"/>
      <c r="L318" s="32"/>
      <c r="M318" s="157" t="s">
        <v>1</v>
      </c>
      <c r="N318" s="158" t="s">
        <v>44</v>
      </c>
      <c r="O318" s="57"/>
      <c r="P318" s="159">
        <f t="shared" si="41"/>
        <v>0</v>
      </c>
      <c r="Q318" s="159">
        <v>0</v>
      </c>
      <c r="R318" s="159">
        <f t="shared" si="42"/>
        <v>0</v>
      </c>
      <c r="S318" s="159">
        <v>0</v>
      </c>
      <c r="T318" s="160">
        <f t="shared" si="4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61" t="s">
        <v>245</v>
      </c>
      <c r="AT318" s="161" t="s">
        <v>209</v>
      </c>
      <c r="AU318" s="161" t="s">
        <v>88</v>
      </c>
      <c r="AY318" s="17" t="s">
        <v>207</v>
      </c>
      <c r="BE318" s="162">
        <f t="shared" si="44"/>
        <v>0</v>
      </c>
      <c r="BF318" s="162">
        <f t="shared" si="45"/>
        <v>0</v>
      </c>
      <c r="BG318" s="162">
        <f t="shared" si="46"/>
        <v>0</v>
      </c>
      <c r="BH318" s="162">
        <f t="shared" si="47"/>
        <v>0</v>
      </c>
      <c r="BI318" s="162">
        <f t="shared" si="48"/>
        <v>0</v>
      </c>
      <c r="BJ318" s="17" t="s">
        <v>86</v>
      </c>
      <c r="BK318" s="162">
        <f t="shared" si="49"/>
        <v>0</v>
      </c>
      <c r="BL318" s="17" t="s">
        <v>245</v>
      </c>
      <c r="BM318" s="161" t="s">
        <v>691</v>
      </c>
    </row>
    <row r="319" spans="1:65" s="2" customFormat="1" ht="24.2" customHeight="1">
      <c r="A319" s="31"/>
      <c r="B319" s="148"/>
      <c r="C319" s="149" t="s">
        <v>692</v>
      </c>
      <c r="D319" s="149" t="s">
        <v>209</v>
      </c>
      <c r="E319" s="150" t="s">
        <v>5158</v>
      </c>
      <c r="F319" s="151" t="s">
        <v>5159</v>
      </c>
      <c r="G319" s="152" t="s">
        <v>301</v>
      </c>
      <c r="H319" s="153">
        <v>2</v>
      </c>
      <c r="I319" s="154"/>
      <c r="J319" s="155">
        <f t="shared" si="40"/>
        <v>0</v>
      </c>
      <c r="K319" s="156"/>
      <c r="L319" s="32"/>
      <c r="M319" s="157" t="s">
        <v>1</v>
      </c>
      <c r="N319" s="158" t="s">
        <v>44</v>
      </c>
      <c r="O319" s="57"/>
      <c r="P319" s="159">
        <f t="shared" si="41"/>
        <v>0</v>
      </c>
      <c r="Q319" s="159">
        <v>0</v>
      </c>
      <c r="R319" s="159">
        <f t="shared" si="42"/>
        <v>0</v>
      </c>
      <c r="S319" s="159">
        <v>0</v>
      </c>
      <c r="T319" s="160">
        <f t="shared" si="4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61" t="s">
        <v>245</v>
      </c>
      <c r="AT319" s="161" t="s">
        <v>209</v>
      </c>
      <c r="AU319" s="161" t="s">
        <v>88</v>
      </c>
      <c r="AY319" s="17" t="s">
        <v>207</v>
      </c>
      <c r="BE319" s="162">
        <f t="shared" si="44"/>
        <v>0</v>
      </c>
      <c r="BF319" s="162">
        <f t="shared" si="45"/>
        <v>0</v>
      </c>
      <c r="BG319" s="162">
        <f t="shared" si="46"/>
        <v>0</v>
      </c>
      <c r="BH319" s="162">
        <f t="shared" si="47"/>
        <v>0</v>
      </c>
      <c r="BI319" s="162">
        <f t="shared" si="48"/>
        <v>0</v>
      </c>
      <c r="BJ319" s="17" t="s">
        <v>86</v>
      </c>
      <c r="BK319" s="162">
        <f t="shared" si="49"/>
        <v>0</v>
      </c>
      <c r="BL319" s="17" t="s">
        <v>245</v>
      </c>
      <c r="BM319" s="161" t="s">
        <v>695</v>
      </c>
    </row>
    <row r="320" spans="1:65" s="2" customFormat="1" ht="24.2" customHeight="1">
      <c r="A320" s="31"/>
      <c r="B320" s="148"/>
      <c r="C320" s="149" t="s">
        <v>405</v>
      </c>
      <c r="D320" s="149" t="s">
        <v>209</v>
      </c>
      <c r="E320" s="150" t="s">
        <v>5160</v>
      </c>
      <c r="F320" s="151" t="s">
        <v>5161</v>
      </c>
      <c r="G320" s="152" t="s">
        <v>301</v>
      </c>
      <c r="H320" s="153">
        <v>2</v>
      </c>
      <c r="I320" s="154"/>
      <c r="J320" s="155">
        <f t="shared" si="40"/>
        <v>0</v>
      </c>
      <c r="K320" s="156"/>
      <c r="L320" s="32"/>
      <c r="M320" s="157" t="s">
        <v>1</v>
      </c>
      <c r="N320" s="158" t="s">
        <v>44</v>
      </c>
      <c r="O320" s="57"/>
      <c r="P320" s="159">
        <f t="shared" si="41"/>
        <v>0</v>
      </c>
      <c r="Q320" s="159">
        <v>0</v>
      </c>
      <c r="R320" s="159">
        <f t="shared" si="42"/>
        <v>0</v>
      </c>
      <c r="S320" s="159">
        <v>0</v>
      </c>
      <c r="T320" s="160">
        <f t="shared" si="4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61" t="s">
        <v>245</v>
      </c>
      <c r="AT320" s="161" t="s">
        <v>209</v>
      </c>
      <c r="AU320" s="161" t="s">
        <v>88</v>
      </c>
      <c r="AY320" s="17" t="s">
        <v>207</v>
      </c>
      <c r="BE320" s="162">
        <f t="shared" si="44"/>
        <v>0</v>
      </c>
      <c r="BF320" s="162">
        <f t="shared" si="45"/>
        <v>0</v>
      </c>
      <c r="BG320" s="162">
        <f t="shared" si="46"/>
        <v>0</v>
      </c>
      <c r="BH320" s="162">
        <f t="shared" si="47"/>
        <v>0</v>
      </c>
      <c r="BI320" s="162">
        <f t="shared" si="48"/>
        <v>0</v>
      </c>
      <c r="BJ320" s="17" t="s">
        <v>86</v>
      </c>
      <c r="BK320" s="162">
        <f t="shared" si="49"/>
        <v>0</v>
      </c>
      <c r="BL320" s="17" t="s">
        <v>245</v>
      </c>
      <c r="BM320" s="161" t="s">
        <v>699</v>
      </c>
    </row>
    <row r="321" spans="1:65" s="2" customFormat="1" ht="24.2" customHeight="1">
      <c r="A321" s="31"/>
      <c r="B321" s="148"/>
      <c r="C321" s="149" t="s">
        <v>700</v>
      </c>
      <c r="D321" s="149" t="s">
        <v>209</v>
      </c>
      <c r="E321" s="150" t="s">
        <v>5162</v>
      </c>
      <c r="F321" s="151" t="s">
        <v>5163</v>
      </c>
      <c r="G321" s="152" t="s">
        <v>301</v>
      </c>
      <c r="H321" s="153">
        <v>7</v>
      </c>
      <c r="I321" s="154"/>
      <c r="J321" s="155">
        <f t="shared" si="40"/>
        <v>0</v>
      </c>
      <c r="K321" s="156"/>
      <c r="L321" s="32"/>
      <c r="M321" s="157" t="s">
        <v>1</v>
      </c>
      <c r="N321" s="158" t="s">
        <v>44</v>
      </c>
      <c r="O321" s="57"/>
      <c r="P321" s="159">
        <f t="shared" si="41"/>
        <v>0</v>
      </c>
      <c r="Q321" s="159">
        <v>0</v>
      </c>
      <c r="R321" s="159">
        <f t="shared" si="42"/>
        <v>0</v>
      </c>
      <c r="S321" s="159">
        <v>0</v>
      </c>
      <c r="T321" s="160">
        <f t="shared" si="4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61" t="s">
        <v>245</v>
      </c>
      <c r="AT321" s="161" t="s">
        <v>209</v>
      </c>
      <c r="AU321" s="161" t="s">
        <v>88</v>
      </c>
      <c r="AY321" s="17" t="s">
        <v>207</v>
      </c>
      <c r="BE321" s="162">
        <f t="shared" si="44"/>
        <v>0</v>
      </c>
      <c r="BF321" s="162">
        <f t="shared" si="45"/>
        <v>0</v>
      </c>
      <c r="BG321" s="162">
        <f t="shared" si="46"/>
        <v>0</v>
      </c>
      <c r="BH321" s="162">
        <f t="shared" si="47"/>
        <v>0</v>
      </c>
      <c r="BI321" s="162">
        <f t="shared" si="48"/>
        <v>0</v>
      </c>
      <c r="BJ321" s="17" t="s">
        <v>86</v>
      </c>
      <c r="BK321" s="162">
        <f t="shared" si="49"/>
        <v>0</v>
      </c>
      <c r="BL321" s="17" t="s">
        <v>245</v>
      </c>
      <c r="BM321" s="161" t="s">
        <v>703</v>
      </c>
    </row>
    <row r="322" spans="1:65" s="2" customFormat="1" ht="24.2" customHeight="1">
      <c r="A322" s="31"/>
      <c r="B322" s="148"/>
      <c r="C322" s="149" t="s">
        <v>410</v>
      </c>
      <c r="D322" s="149" t="s">
        <v>209</v>
      </c>
      <c r="E322" s="150" t="s">
        <v>5164</v>
      </c>
      <c r="F322" s="151" t="s">
        <v>5165</v>
      </c>
      <c r="G322" s="152" t="s">
        <v>301</v>
      </c>
      <c r="H322" s="153">
        <v>5</v>
      </c>
      <c r="I322" s="154"/>
      <c r="J322" s="155">
        <f t="shared" si="40"/>
        <v>0</v>
      </c>
      <c r="K322" s="156"/>
      <c r="L322" s="32"/>
      <c r="M322" s="157" t="s">
        <v>1</v>
      </c>
      <c r="N322" s="158" t="s">
        <v>44</v>
      </c>
      <c r="O322" s="57"/>
      <c r="P322" s="159">
        <f t="shared" si="41"/>
        <v>0</v>
      </c>
      <c r="Q322" s="159">
        <v>0</v>
      </c>
      <c r="R322" s="159">
        <f t="shared" si="42"/>
        <v>0</v>
      </c>
      <c r="S322" s="159">
        <v>0</v>
      </c>
      <c r="T322" s="160">
        <f t="shared" si="4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61" t="s">
        <v>245</v>
      </c>
      <c r="AT322" s="161" t="s">
        <v>209</v>
      </c>
      <c r="AU322" s="161" t="s">
        <v>88</v>
      </c>
      <c r="AY322" s="17" t="s">
        <v>207</v>
      </c>
      <c r="BE322" s="162">
        <f t="shared" si="44"/>
        <v>0</v>
      </c>
      <c r="BF322" s="162">
        <f t="shared" si="45"/>
        <v>0</v>
      </c>
      <c r="BG322" s="162">
        <f t="shared" si="46"/>
        <v>0</v>
      </c>
      <c r="BH322" s="162">
        <f t="shared" si="47"/>
        <v>0</v>
      </c>
      <c r="BI322" s="162">
        <f t="shared" si="48"/>
        <v>0</v>
      </c>
      <c r="BJ322" s="17" t="s">
        <v>86</v>
      </c>
      <c r="BK322" s="162">
        <f t="shared" si="49"/>
        <v>0</v>
      </c>
      <c r="BL322" s="17" t="s">
        <v>245</v>
      </c>
      <c r="BM322" s="161" t="s">
        <v>706</v>
      </c>
    </row>
    <row r="323" spans="1:65" s="2" customFormat="1" ht="24.2" customHeight="1">
      <c r="A323" s="31"/>
      <c r="B323" s="148"/>
      <c r="C323" s="149" t="s">
        <v>707</v>
      </c>
      <c r="D323" s="149" t="s">
        <v>209</v>
      </c>
      <c r="E323" s="150" t="s">
        <v>5166</v>
      </c>
      <c r="F323" s="151" t="s">
        <v>5167</v>
      </c>
      <c r="G323" s="152" t="s">
        <v>301</v>
      </c>
      <c r="H323" s="153">
        <v>8</v>
      </c>
      <c r="I323" s="154"/>
      <c r="J323" s="155">
        <f t="shared" si="40"/>
        <v>0</v>
      </c>
      <c r="K323" s="156"/>
      <c r="L323" s="32"/>
      <c r="M323" s="157" t="s">
        <v>1</v>
      </c>
      <c r="N323" s="158" t="s">
        <v>44</v>
      </c>
      <c r="O323" s="57"/>
      <c r="P323" s="159">
        <f t="shared" si="41"/>
        <v>0</v>
      </c>
      <c r="Q323" s="159">
        <v>0</v>
      </c>
      <c r="R323" s="159">
        <f t="shared" si="42"/>
        <v>0</v>
      </c>
      <c r="S323" s="159">
        <v>0</v>
      </c>
      <c r="T323" s="160">
        <f t="shared" si="4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61" t="s">
        <v>245</v>
      </c>
      <c r="AT323" s="161" t="s">
        <v>209</v>
      </c>
      <c r="AU323" s="161" t="s">
        <v>88</v>
      </c>
      <c r="AY323" s="17" t="s">
        <v>207</v>
      </c>
      <c r="BE323" s="162">
        <f t="shared" si="44"/>
        <v>0</v>
      </c>
      <c r="BF323" s="162">
        <f t="shared" si="45"/>
        <v>0</v>
      </c>
      <c r="BG323" s="162">
        <f t="shared" si="46"/>
        <v>0</v>
      </c>
      <c r="BH323" s="162">
        <f t="shared" si="47"/>
        <v>0</v>
      </c>
      <c r="BI323" s="162">
        <f t="shared" si="48"/>
        <v>0</v>
      </c>
      <c r="BJ323" s="17" t="s">
        <v>86</v>
      </c>
      <c r="BK323" s="162">
        <f t="shared" si="49"/>
        <v>0</v>
      </c>
      <c r="BL323" s="17" t="s">
        <v>245</v>
      </c>
      <c r="BM323" s="161" t="s">
        <v>710</v>
      </c>
    </row>
    <row r="324" spans="1:65" s="2" customFormat="1" ht="24.2" customHeight="1">
      <c r="A324" s="31"/>
      <c r="B324" s="148"/>
      <c r="C324" s="149" t="s">
        <v>416</v>
      </c>
      <c r="D324" s="149" t="s">
        <v>209</v>
      </c>
      <c r="E324" s="150" t="s">
        <v>5168</v>
      </c>
      <c r="F324" s="151" t="s">
        <v>5169</v>
      </c>
      <c r="G324" s="152" t="s">
        <v>301</v>
      </c>
      <c r="H324" s="153">
        <v>1</v>
      </c>
      <c r="I324" s="154"/>
      <c r="J324" s="155">
        <f t="shared" si="40"/>
        <v>0</v>
      </c>
      <c r="K324" s="156"/>
      <c r="L324" s="32"/>
      <c r="M324" s="157" t="s">
        <v>1</v>
      </c>
      <c r="N324" s="158" t="s">
        <v>44</v>
      </c>
      <c r="O324" s="57"/>
      <c r="P324" s="159">
        <f t="shared" si="41"/>
        <v>0</v>
      </c>
      <c r="Q324" s="159">
        <v>0</v>
      </c>
      <c r="R324" s="159">
        <f t="shared" si="42"/>
        <v>0</v>
      </c>
      <c r="S324" s="159">
        <v>0</v>
      </c>
      <c r="T324" s="160">
        <f t="shared" si="4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61" t="s">
        <v>245</v>
      </c>
      <c r="AT324" s="161" t="s">
        <v>209</v>
      </c>
      <c r="AU324" s="161" t="s">
        <v>88</v>
      </c>
      <c r="AY324" s="17" t="s">
        <v>207</v>
      </c>
      <c r="BE324" s="162">
        <f t="shared" si="44"/>
        <v>0</v>
      </c>
      <c r="BF324" s="162">
        <f t="shared" si="45"/>
        <v>0</v>
      </c>
      <c r="BG324" s="162">
        <f t="shared" si="46"/>
        <v>0</v>
      </c>
      <c r="BH324" s="162">
        <f t="shared" si="47"/>
        <v>0</v>
      </c>
      <c r="BI324" s="162">
        <f t="shared" si="48"/>
        <v>0</v>
      </c>
      <c r="BJ324" s="17" t="s">
        <v>86</v>
      </c>
      <c r="BK324" s="162">
        <f t="shared" si="49"/>
        <v>0</v>
      </c>
      <c r="BL324" s="17" t="s">
        <v>245</v>
      </c>
      <c r="BM324" s="161" t="s">
        <v>715</v>
      </c>
    </row>
    <row r="325" spans="1:65" s="2" customFormat="1" ht="24.2" customHeight="1">
      <c r="A325" s="31"/>
      <c r="B325" s="148"/>
      <c r="C325" s="149" t="s">
        <v>716</v>
      </c>
      <c r="D325" s="149" t="s">
        <v>209</v>
      </c>
      <c r="E325" s="150" t="s">
        <v>5170</v>
      </c>
      <c r="F325" s="151" t="s">
        <v>5171</v>
      </c>
      <c r="G325" s="152" t="s">
        <v>301</v>
      </c>
      <c r="H325" s="153">
        <v>1</v>
      </c>
      <c r="I325" s="154"/>
      <c r="J325" s="155">
        <f t="shared" si="40"/>
        <v>0</v>
      </c>
      <c r="K325" s="156"/>
      <c r="L325" s="32"/>
      <c r="M325" s="157" t="s">
        <v>1</v>
      </c>
      <c r="N325" s="158" t="s">
        <v>44</v>
      </c>
      <c r="O325" s="57"/>
      <c r="P325" s="159">
        <f t="shared" si="41"/>
        <v>0</v>
      </c>
      <c r="Q325" s="159">
        <v>0</v>
      </c>
      <c r="R325" s="159">
        <f t="shared" si="42"/>
        <v>0</v>
      </c>
      <c r="S325" s="159">
        <v>0</v>
      </c>
      <c r="T325" s="160">
        <f t="shared" si="4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61" t="s">
        <v>245</v>
      </c>
      <c r="AT325" s="161" t="s">
        <v>209</v>
      </c>
      <c r="AU325" s="161" t="s">
        <v>88</v>
      </c>
      <c r="AY325" s="17" t="s">
        <v>207</v>
      </c>
      <c r="BE325" s="162">
        <f t="shared" si="44"/>
        <v>0</v>
      </c>
      <c r="BF325" s="162">
        <f t="shared" si="45"/>
        <v>0</v>
      </c>
      <c r="BG325" s="162">
        <f t="shared" si="46"/>
        <v>0</v>
      </c>
      <c r="BH325" s="162">
        <f t="shared" si="47"/>
        <v>0</v>
      </c>
      <c r="BI325" s="162">
        <f t="shared" si="48"/>
        <v>0</v>
      </c>
      <c r="BJ325" s="17" t="s">
        <v>86</v>
      </c>
      <c r="BK325" s="162">
        <f t="shared" si="49"/>
        <v>0</v>
      </c>
      <c r="BL325" s="17" t="s">
        <v>245</v>
      </c>
      <c r="BM325" s="161" t="s">
        <v>719</v>
      </c>
    </row>
    <row r="326" spans="1:65" s="2" customFormat="1" ht="24.2" customHeight="1">
      <c r="A326" s="31"/>
      <c r="B326" s="148"/>
      <c r="C326" s="149" t="s">
        <v>422</v>
      </c>
      <c r="D326" s="149" t="s">
        <v>209</v>
      </c>
      <c r="E326" s="150" t="s">
        <v>5172</v>
      </c>
      <c r="F326" s="151" t="s">
        <v>5173</v>
      </c>
      <c r="G326" s="152" t="s">
        <v>301</v>
      </c>
      <c r="H326" s="153">
        <v>1</v>
      </c>
      <c r="I326" s="154"/>
      <c r="J326" s="155">
        <f t="shared" si="40"/>
        <v>0</v>
      </c>
      <c r="K326" s="156"/>
      <c r="L326" s="32"/>
      <c r="M326" s="157" t="s">
        <v>1</v>
      </c>
      <c r="N326" s="158" t="s">
        <v>44</v>
      </c>
      <c r="O326" s="57"/>
      <c r="P326" s="159">
        <f t="shared" si="41"/>
        <v>0</v>
      </c>
      <c r="Q326" s="159">
        <v>0</v>
      </c>
      <c r="R326" s="159">
        <f t="shared" si="42"/>
        <v>0</v>
      </c>
      <c r="S326" s="159">
        <v>0</v>
      </c>
      <c r="T326" s="160">
        <f t="shared" si="4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61" t="s">
        <v>245</v>
      </c>
      <c r="AT326" s="161" t="s">
        <v>209</v>
      </c>
      <c r="AU326" s="161" t="s">
        <v>88</v>
      </c>
      <c r="AY326" s="17" t="s">
        <v>207</v>
      </c>
      <c r="BE326" s="162">
        <f t="shared" si="44"/>
        <v>0</v>
      </c>
      <c r="BF326" s="162">
        <f t="shared" si="45"/>
        <v>0</v>
      </c>
      <c r="BG326" s="162">
        <f t="shared" si="46"/>
        <v>0</v>
      </c>
      <c r="BH326" s="162">
        <f t="shared" si="47"/>
        <v>0</v>
      </c>
      <c r="BI326" s="162">
        <f t="shared" si="48"/>
        <v>0</v>
      </c>
      <c r="BJ326" s="17" t="s">
        <v>86</v>
      </c>
      <c r="BK326" s="162">
        <f t="shared" si="49"/>
        <v>0</v>
      </c>
      <c r="BL326" s="17" t="s">
        <v>245</v>
      </c>
      <c r="BM326" s="161" t="s">
        <v>734</v>
      </c>
    </row>
    <row r="327" spans="1:65" s="2" customFormat="1" ht="24.2" customHeight="1">
      <c r="A327" s="31"/>
      <c r="B327" s="148"/>
      <c r="C327" s="149" t="s">
        <v>737</v>
      </c>
      <c r="D327" s="149" t="s">
        <v>209</v>
      </c>
      <c r="E327" s="150" t="s">
        <v>5174</v>
      </c>
      <c r="F327" s="151" t="s">
        <v>5175</v>
      </c>
      <c r="G327" s="152" t="s">
        <v>301</v>
      </c>
      <c r="H327" s="153">
        <v>1</v>
      </c>
      <c r="I327" s="154"/>
      <c r="J327" s="155">
        <f t="shared" si="40"/>
        <v>0</v>
      </c>
      <c r="K327" s="156"/>
      <c r="L327" s="32"/>
      <c r="M327" s="157" t="s">
        <v>1</v>
      </c>
      <c r="N327" s="158" t="s">
        <v>44</v>
      </c>
      <c r="O327" s="57"/>
      <c r="P327" s="159">
        <f t="shared" si="41"/>
        <v>0</v>
      </c>
      <c r="Q327" s="159">
        <v>0</v>
      </c>
      <c r="R327" s="159">
        <f t="shared" si="42"/>
        <v>0</v>
      </c>
      <c r="S327" s="159">
        <v>0</v>
      </c>
      <c r="T327" s="160">
        <f t="shared" si="4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61" t="s">
        <v>245</v>
      </c>
      <c r="AT327" s="161" t="s">
        <v>209</v>
      </c>
      <c r="AU327" s="161" t="s">
        <v>88</v>
      </c>
      <c r="AY327" s="17" t="s">
        <v>207</v>
      </c>
      <c r="BE327" s="162">
        <f t="shared" si="44"/>
        <v>0</v>
      </c>
      <c r="BF327" s="162">
        <f t="shared" si="45"/>
        <v>0</v>
      </c>
      <c r="BG327" s="162">
        <f t="shared" si="46"/>
        <v>0</v>
      </c>
      <c r="BH327" s="162">
        <f t="shared" si="47"/>
        <v>0</v>
      </c>
      <c r="BI327" s="162">
        <f t="shared" si="48"/>
        <v>0</v>
      </c>
      <c r="BJ327" s="17" t="s">
        <v>86</v>
      </c>
      <c r="BK327" s="162">
        <f t="shared" si="49"/>
        <v>0</v>
      </c>
      <c r="BL327" s="17" t="s">
        <v>245</v>
      </c>
      <c r="BM327" s="161" t="s">
        <v>740</v>
      </c>
    </row>
    <row r="328" spans="1:65" s="2" customFormat="1" ht="24.2" customHeight="1">
      <c r="A328" s="31"/>
      <c r="B328" s="148"/>
      <c r="C328" s="149" t="s">
        <v>426</v>
      </c>
      <c r="D328" s="149" t="s">
        <v>209</v>
      </c>
      <c r="E328" s="150" t="s">
        <v>5176</v>
      </c>
      <c r="F328" s="151" t="s">
        <v>5177</v>
      </c>
      <c r="G328" s="152" t="s">
        <v>301</v>
      </c>
      <c r="H328" s="153">
        <v>1</v>
      </c>
      <c r="I328" s="154"/>
      <c r="J328" s="155">
        <f t="shared" si="40"/>
        <v>0</v>
      </c>
      <c r="K328" s="156"/>
      <c r="L328" s="32"/>
      <c r="M328" s="157" t="s">
        <v>1</v>
      </c>
      <c r="N328" s="158" t="s">
        <v>44</v>
      </c>
      <c r="O328" s="57"/>
      <c r="P328" s="159">
        <f t="shared" si="41"/>
        <v>0</v>
      </c>
      <c r="Q328" s="159">
        <v>0</v>
      </c>
      <c r="R328" s="159">
        <f t="shared" si="42"/>
        <v>0</v>
      </c>
      <c r="S328" s="159">
        <v>0</v>
      </c>
      <c r="T328" s="160">
        <f t="shared" si="4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61" t="s">
        <v>245</v>
      </c>
      <c r="AT328" s="161" t="s">
        <v>209</v>
      </c>
      <c r="AU328" s="161" t="s">
        <v>88</v>
      </c>
      <c r="AY328" s="17" t="s">
        <v>207</v>
      </c>
      <c r="BE328" s="162">
        <f t="shared" si="44"/>
        <v>0</v>
      </c>
      <c r="BF328" s="162">
        <f t="shared" si="45"/>
        <v>0</v>
      </c>
      <c r="BG328" s="162">
        <f t="shared" si="46"/>
        <v>0</v>
      </c>
      <c r="BH328" s="162">
        <f t="shared" si="47"/>
        <v>0</v>
      </c>
      <c r="BI328" s="162">
        <f t="shared" si="48"/>
        <v>0</v>
      </c>
      <c r="BJ328" s="17" t="s">
        <v>86</v>
      </c>
      <c r="BK328" s="162">
        <f t="shared" si="49"/>
        <v>0</v>
      </c>
      <c r="BL328" s="17" t="s">
        <v>245</v>
      </c>
      <c r="BM328" s="161" t="s">
        <v>743</v>
      </c>
    </row>
    <row r="329" spans="1:65" s="2" customFormat="1" ht="24.2" customHeight="1">
      <c r="A329" s="31"/>
      <c r="B329" s="148"/>
      <c r="C329" s="149" t="s">
        <v>763</v>
      </c>
      <c r="D329" s="149" t="s">
        <v>209</v>
      </c>
      <c r="E329" s="150" t="s">
        <v>5178</v>
      </c>
      <c r="F329" s="151" t="s">
        <v>5179</v>
      </c>
      <c r="G329" s="152" t="s">
        <v>301</v>
      </c>
      <c r="H329" s="153">
        <v>1</v>
      </c>
      <c r="I329" s="154"/>
      <c r="J329" s="155">
        <f t="shared" si="40"/>
        <v>0</v>
      </c>
      <c r="K329" s="156"/>
      <c r="L329" s="32"/>
      <c r="M329" s="157" t="s">
        <v>1</v>
      </c>
      <c r="N329" s="158" t="s">
        <v>44</v>
      </c>
      <c r="O329" s="57"/>
      <c r="P329" s="159">
        <f t="shared" si="41"/>
        <v>0</v>
      </c>
      <c r="Q329" s="159">
        <v>0</v>
      </c>
      <c r="R329" s="159">
        <f t="shared" si="42"/>
        <v>0</v>
      </c>
      <c r="S329" s="159">
        <v>0</v>
      </c>
      <c r="T329" s="160">
        <f t="shared" si="4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61" t="s">
        <v>245</v>
      </c>
      <c r="AT329" s="161" t="s">
        <v>209</v>
      </c>
      <c r="AU329" s="161" t="s">
        <v>88</v>
      </c>
      <c r="AY329" s="17" t="s">
        <v>207</v>
      </c>
      <c r="BE329" s="162">
        <f t="shared" si="44"/>
        <v>0</v>
      </c>
      <c r="BF329" s="162">
        <f t="shared" si="45"/>
        <v>0</v>
      </c>
      <c r="BG329" s="162">
        <f t="shared" si="46"/>
        <v>0</v>
      </c>
      <c r="BH329" s="162">
        <f t="shared" si="47"/>
        <v>0</v>
      </c>
      <c r="BI329" s="162">
        <f t="shared" si="48"/>
        <v>0</v>
      </c>
      <c r="BJ329" s="17" t="s">
        <v>86</v>
      </c>
      <c r="BK329" s="162">
        <f t="shared" si="49"/>
        <v>0</v>
      </c>
      <c r="BL329" s="17" t="s">
        <v>245</v>
      </c>
      <c r="BM329" s="161" t="s">
        <v>766</v>
      </c>
    </row>
    <row r="330" spans="1:65" s="2" customFormat="1" ht="24.2" customHeight="1">
      <c r="A330" s="31"/>
      <c r="B330" s="148"/>
      <c r="C330" s="149" t="s">
        <v>429</v>
      </c>
      <c r="D330" s="149" t="s">
        <v>209</v>
      </c>
      <c r="E330" s="150" t="s">
        <v>5180</v>
      </c>
      <c r="F330" s="151" t="s">
        <v>5181</v>
      </c>
      <c r="G330" s="152" t="s">
        <v>301</v>
      </c>
      <c r="H330" s="153">
        <v>1</v>
      </c>
      <c r="I330" s="154"/>
      <c r="J330" s="155">
        <f t="shared" si="40"/>
        <v>0</v>
      </c>
      <c r="K330" s="156"/>
      <c r="L330" s="32"/>
      <c r="M330" s="157" t="s">
        <v>1</v>
      </c>
      <c r="N330" s="158" t="s">
        <v>44</v>
      </c>
      <c r="O330" s="57"/>
      <c r="P330" s="159">
        <f t="shared" si="41"/>
        <v>0</v>
      </c>
      <c r="Q330" s="159">
        <v>0</v>
      </c>
      <c r="R330" s="159">
        <f t="shared" si="42"/>
        <v>0</v>
      </c>
      <c r="S330" s="159">
        <v>0</v>
      </c>
      <c r="T330" s="160">
        <f t="shared" si="4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61" t="s">
        <v>245</v>
      </c>
      <c r="AT330" s="161" t="s">
        <v>209</v>
      </c>
      <c r="AU330" s="161" t="s">
        <v>88</v>
      </c>
      <c r="AY330" s="17" t="s">
        <v>207</v>
      </c>
      <c r="BE330" s="162">
        <f t="shared" si="44"/>
        <v>0</v>
      </c>
      <c r="BF330" s="162">
        <f t="shared" si="45"/>
        <v>0</v>
      </c>
      <c r="BG330" s="162">
        <f t="shared" si="46"/>
        <v>0</v>
      </c>
      <c r="BH330" s="162">
        <f t="shared" si="47"/>
        <v>0</v>
      </c>
      <c r="BI330" s="162">
        <f t="shared" si="48"/>
        <v>0</v>
      </c>
      <c r="BJ330" s="17" t="s">
        <v>86</v>
      </c>
      <c r="BK330" s="162">
        <f t="shared" si="49"/>
        <v>0</v>
      </c>
      <c r="BL330" s="17" t="s">
        <v>245</v>
      </c>
      <c r="BM330" s="161" t="s">
        <v>772</v>
      </c>
    </row>
    <row r="331" spans="1:65" s="2" customFormat="1" ht="24.2" customHeight="1">
      <c r="A331" s="31"/>
      <c r="B331" s="148"/>
      <c r="C331" s="149" t="s">
        <v>779</v>
      </c>
      <c r="D331" s="149" t="s">
        <v>209</v>
      </c>
      <c r="E331" s="150" t="s">
        <v>5182</v>
      </c>
      <c r="F331" s="151" t="s">
        <v>5183</v>
      </c>
      <c r="G331" s="152" t="s">
        <v>301</v>
      </c>
      <c r="H331" s="153">
        <v>1</v>
      </c>
      <c r="I331" s="154"/>
      <c r="J331" s="155">
        <f t="shared" si="40"/>
        <v>0</v>
      </c>
      <c r="K331" s="156"/>
      <c r="L331" s="32"/>
      <c r="M331" s="157" t="s">
        <v>1</v>
      </c>
      <c r="N331" s="158" t="s">
        <v>44</v>
      </c>
      <c r="O331" s="57"/>
      <c r="P331" s="159">
        <f t="shared" si="41"/>
        <v>0</v>
      </c>
      <c r="Q331" s="159">
        <v>0</v>
      </c>
      <c r="R331" s="159">
        <f t="shared" si="42"/>
        <v>0</v>
      </c>
      <c r="S331" s="159">
        <v>0</v>
      </c>
      <c r="T331" s="160">
        <f t="shared" si="4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61" t="s">
        <v>245</v>
      </c>
      <c r="AT331" s="161" t="s">
        <v>209</v>
      </c>
      <c r="AU331" s="161" t="s">
        <v>88</v>
      </c>
      <c r="AY331" s="17" t="s">
        <v>207</v>
      </c>
      <c r="BE331" s="162">
        <f t="shared" si="44"/>
        <v>0</v>
      </c>
      <c r="BF331" s="162">
        <f t="shared" si="45"/>
        <v>0</v>
      </c>
      <c r="BG331" s="162">
        <f t="shared" si="46"/>
        <v>0</v>
      </c>
      <c r="BH331" s="162">
        <f t="shared" si="47"/>
        <v>0</v>
      </c>
      <c r="BI331" s="162">
        <f t="shared" si="48"/>
        <v>0</v>
      </c>
      <c r="BJ331" s="17" t="s">
        <v>86</v>
      </c>
      <c r="BK331" s="162">
        <f t="shared" si="49"/>
        <v>0</v>
      </c>
      <c r="BL331" s="17" t="s">
        <v>245</v>
      </c>
      <c r="BM331" s="161" t="s">
        <v>782</v>
      </c>
    </row>
    <row r="332" spans="1:65" s="2" customFormat="1" ht="24.2" customHeight="1">
      <c r="A332" s="31"/>
      <c r="B332" s="148"/>
      <c r="C332" s="149" t="s">
        <v>435</v>
      </c>
      <c r="D332" s="149" t="s">
        <v>209</v>
      </c>
      <c r="E332" s="150" t="s">
        <v>5184</v>
      </c>
      <c r="F332" s="151" t="s">
        <v>5185</v>
      </c>
      <c r="G332" s="152" t="s">
        <v>301</v>
      </c>
      <c r="H332" s="153">
        <v>1</v>
      </c>
      <c r="I332" s="154"/>
      <c r="J332" s="155">
        <f t="shared" si="40"/>
        <v>0</v>
      </c>
      <c r="K332" s="156"/>
      <c r="L332" s="32"/>
      <c r="M332" s="157" t="s">
        <v>1</v>
      </c>
      <c r="N332" s="158" t="s">
        <v>44</v>
      </c>
      <c r="O332" s="57"/>
      <c r="P332" s="159">
        <f t="shared" si="41"/>
        <v>0</v>
      </c>
      <c r="Q332" s="159">
        <v>0</v>
      </c>
      <c r="R332" s="159">
        <f t="shared" si="42"/>
        <v>0</v>
      </c>
      <c r="S332" s="159">
        <v>0</v>
      </c>
      <c r="T332" s="160">
        <f t="shared" si="4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61" t="s">
        <v>245</v>
      </c>
      <c r="AT332" s="161" t="s">
        <v>209</v>
      </c>
      <c r="AU332" s="161" t="s">
        <v>88</v>
      </c>
      <c r="AY332" s="17" t="s">
        <v>207</v>
      </c>
      <c r="BE332" s="162">
        <f t="shared" si="44"/>
        <v>0</v>
      </c>
      <c r="BF332" s="162">
        <f t="shared" si="45"/>
        <v>0</v>
      </c>
      <c r="BG332" s="162">
        <f t="shared" si="46"/>
        <v>0</v>
      </c>
      <c r="BH332" s="162">
        <f t="shared" si="47"/>
        <v>0</v>
      </c>
      <c r="BI332" s="162">
        <f t="shared" si="48"/>
        <v>0</v>
      </c>
      <c r="BJ332" s="17" t="s">
        <v>86</v>
      </c>
      <c r="BK332" s="162">
        <f t="shared" si="49"/>
        <v>0</v>
      </c>
      <c r="BL332" s="17" t="s">
        <v>245</v>
      </c>
      <c r="BM332" s="161" t="s">
        <v>789</v>
      </c>
    </row>
    <row r="333" spans="1:65" s="2" customFormat="1" ht="24.2" customHeight="1">
      <c r="A333" s="31"/>
      <c r="B333" s="148"/>
      <c r="C333" s="149" t="s">
        <v>793</v>
      </c>
      <c r="D333" s="149" t="s">
        <v>209</v>
      </c>
      <c r="E333" s="150" t="s">
        <v>5186</v>
      </c>
      <c r="F333" s="151" t="s">
        <v>5187</v>
      </c>
      <c r="G333" s="152" t="s">
        <v>301</v>
      </c>
      <c r="H333" s="153">
        <v>3</v>
      </c>
      <c r="I333" s="154"/>
      <c r="J333" s="155">
        <f t="shared" si="40"/>
        <v>0</v>
      </c>
      <c r="K333" s="156"/>
      <c r="L333" s="32"/>
      <c r="M333" s="157" t="s">
        <v>1</v>
      </c>
      <c r="N333" s="158" t="s">
        <v>44</v>
      </c>
      <c r="O333" s="57"/>
      <c r="P333" s="159">
        <f t="shared" si="41"/>
        <v>0</v>
      </c>
      <c r="Q333" s="159">
        <v>0</v>
      </c>
      <c r="R333" s="159">
        <f t="shared" si="42"/>
        <v>0</v>
      </c>
      <c r="S333" s="159">
        <v>0</v>
      </c>
      <c r="T333" s="160">
        <f t="shared" si="4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61" t="s">
        <v>245</v>
      </c>
      <c r="AT333" s="161" t="s">
        <v>209</v>
      </c>
      <c r="AU333" s="161" t="s">
        <v>88</v>
      </c>
      <c r="AY333" s="17" t="s">
        <v>207</v>
      </c>
      <c r="BE333" s="162">
        <f t="shared" si="44"/>
        <v>0</v>
      </c>
      <c r="BF333" s="162">
        <f t="shared" si="45"/>
        <v>0</v>
      </c>
      <c r="BG333" s="162">
        <f t="shared" si="46"/>
        <v>0</v>
      </c>
      <c r="BH333" s="162">
        <f t="shared" si="47"/>
        <v>0</v>
      </c>
      <c r="BI333" s="162">
        <f t="shared" si="48"/>
        <v>0</v>
      </c>
      <c r="BJ333" s="17" t="s">
        <v>86</v>
      </c>
      <c r="BK333" s="162">
        <f t="shared" si="49"/>
        <v>0</v>
      </c>
      <c r="BL333" s="17" t="s">
        <v>245</v>
      </c>
      <c r="BM333" s="161" t="s">
        <v>796</v>
      </c>
    </row>
    <row r="334" spans="1:65" s="2" customFormat="1" ht="24.2" customHeight="1">
      <c r="A334" s="31"/>
      <c r="B334" s="148"/>
      <c r="C334" s="149" t="s">
        <v>438</v>
      </c>
      <c r="D334" s="149" t="s">
        <v>209</v>
      </c>
      <c r="E334" s="150" t="s">
        <v>5188</v>
      </c>
      <c r="F334" s="151" t="s">
        <v>5189</v>
      </c>
      <c r="G334" s="152" t="s">
        <v>301</v>
      </c>
      <c r="H334" s="153">
        <v>1</v>
      </c>
      <c r="I334" s="154"/>
      <c r="J334" s="155">
        <f t="shared" si="40"/>
        <v>0</v>
      </c>
      <c r="K334" s="156"/>
      <c r="L334" s="32"/>
      <c r="M334" s="157" t="s">
        <v>1</v>
      </c>
      <c r="N334" s="158" t="s">
        <v>44</v>
      </c>
      <c r="O334" s="57"/>
      <c r="P334" s="159">
        <f t="shared" si="41"/>
        <v>0</v>
      </c>
      <c r="Q334" s="159">
        <v>0</v>
      </c>
      <c r="R334" s="159">
        <f t="shared" si="42"/>
        <v>0</v>
      </c>
      <c r="S334" s="159">
        <v>0</v>
      </c>
      <c r="T334" s="160">
        <f t="shared" si="4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61" t="s">
        <v>245</v>
      </c>
      <c r="AT334" s="161" t="s">
        <v>209</v>
      </c>
      <c r="AU334" s="161" t="s">
        <v>88</v>
      </c>
      <c r="AY334" s="17" t="s">
        <v>207</v>
      </c>
      <c r="BE334" s="162">
        <f t="shared" si="44"/>
        <v>0</v>
      </c>
      <c r="BF334" s="162">
        <f t="shared" si="45"/>
        <v>0</v>
      </c>
      <c r="BG334" s="162">
        <f t="shared" si="46"/>
        <v>0</v>
      </c>
      <c r="BH334" s="162">
        <f t="shared" si="47"/>
        <v>0</v>
      </c>
      <c r="BI334" s="162">
        <f t="shared" si="48"/>
        <v>0</v>
      </c>
      <c r="BJ334" s="17" t="s">
        <v>86</v>
      </c>
      <c r="BK334" s="162">
        <f t="shared" si="49"/>
        <v>0</v>
      </c>
      <c r="BL334" s="17" t="s">
        <v>245</v>
      </c>
      <c r="BM334" s="161" t="s">
        <v>801</v>
      </c>
    </row>
    <row r="335" spans="1:65" s="2" customFormat="1" ht="24.2" customHeight="1">
      <c r="A335" s="31"/>
      <c r="B335" s="148"/>
      <c r="C335" s="149" t="s">
        <v>803</v>
      </c>
      <c r="D335" s="149" t="s">
        <v>209</v>
      </c>
      <c r="E335" s="150" t="s">
        <v>5190</v>
      </c>
      <c r="F335" s="151" t="s">
        <v>5191</v>
      </c>
      <c r="G335" s="152" t="s">
        <v>301</v>
      </c>
      <c r="H335" s="153">
        <v>4</v>
      </c>
      <c r="I335" s="154"/>
      <c r="J335" s="155">
        <f t="shared" si="40"/>
        <v>0</v>
      </c>
      <c r="K335" s="156"/>
      <c r="L335" s="32"/>
      <c r="M335" s="157" t="s">
        <v>1</v>
      </c>
      <c r="N335" s="158" t="s">
        <v>44</v>
      </c>
      <c r="O335" s="57"/>
      <c r="P335" s="159">
        <f t="shared" si="41"/>
        <v>0</v>
      </c>
      <c r="Q335" s="159">
        <v>0</v>
      </c>
      <c r="R335" s="159">
        <f t="shared" si="42"/>
        <v>0</v>
      </c>
      <c r="S335" s="159">
        <v>0</v>
      </c>
      <c r="T335" s="160">
        <f t="shared" si="4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61" t="s">
        <v>245</v>
      </c>
      <c r="AT335" s="161" t="s">
        <v>209</v>
      </c>
      <c r="AU335" s="161" t="s">
        <v>88</v>
      </c>
      <c r="AY335" s="17" t="s">
        <v>207</v>
      </c>
      <c r="BE335" s="162">
        <f t="shared" si="44"/>
        <v>0</v>
      </c>
      <c r="BF335" s="162">
        <f t="shared" si="45"/>
        <v>0</v>
      </c>
      <c r="BG335" s="162">
        <f t="shared" si="46"/>
        <v>0</v>
      </c>
      <c r="BH335" s="162">
        <f t="shared" si="47"/>
        <v>0</v>
      </c>
      <c r="BI335" s="162">
        <f t="shared" si="48"/>
        <v>0</v>
      </c>
      <c r="BJ335" s="17" t="s">
        <v>86</v>
      </c>
      <c r="BK335" s="162">
        <f t="shared" si="49"/>
        <v>0</v>
      </c>
      <c r="BL335" s="17" t="s">
        <v>245</v>
      </c>
      <c r="BM335" s="161" t="s">
        <v>806</v>
      </c>
    </row>
    <row r="336" spans="1:65" s="2" customFormat="1" ht="24.2" customHeight="1">
      <c r="A336" s="31"/>
      <c r="B336" s="148"/>
      <c r="C336" s="149" t="s">
        <v>442</v>
      </c>
      <c r="D336" s="149" t="s">
        <v>209</v>
      </c>
      <c r="E336" s="150" t="s">
        <v>5192</v>
      </c>
      <c r="F336" s="151" t="s">
        <v>5193</v>
      </c>
      <c r="G336" s="152" t="s">
        <v>301</v>
      </c>
      <c r="H336" s="153">
        <v>1</v>
      </c>
      <c r="I336" s="154"/>
      <c r="J336" s="155">
        <f t="shared" si="40"/>
        <v>0</v>
      </c>
      <c r="K336" s="156"/>
      <c r="L336" s="32"/>
      <c r="M336" s="157" t="s">
        <v>1</v>
      </c>
      <c r="N336" s="158" t="s">
        <v>44</v>
      </c>
      <c r="O336" s="57"/>
      <c r="P336" s="159">
        <f t="shared" si="41"/>
        <v>0</v>
      </c>
      <c r="Q336" s="159">
        <v>0</v>
      </c>
      <c r="R336" s="159">
        <f t="shared" si="42"/>
        <v>0</v>
      </c>
      <c r="S336" s="159">
        <v>0</v>
      </c>
      <c r="T336" s="160">
        <f t="shared" si="4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61" t="s">
        <v>245</v>
      </c>
      <c r="AT336" s="161" t="s">
        <v>209</v>
      </c>
      <c r="AU336" s="161" t="s">
        <v>88</v>
      </c>
      <c r="AY336" s="17" t="s">
        <v>207</v>
      </c>
      <c r="BE336" s="162">
        <f t="shared" si="44"/>
        <v>0</v>
      </c>
      <c r="BF336" s="162">
        <f t="shared" si="45"/>
        <v>0</v>
      </c>
      <c r="BG336" s="162">
        <f t="shared" si="46"/>
        <v>0</v>
      </c>
      <c r="BH336" s="162">
        <f t="shared" si="47"/>
        <v>0</v>
      </c>
      <c r="BI336" s="162">
        <f t="shared" si="48"/>
        <v>0</v>
      </c>
      <c r="BJ336" s="17" t="s">
        <v>86</v>
      </c>
      <c r="BK336" s="162">
        <f t="shared" si="49"/>
        <v>0</v>
      </c>
      <c r="BL336" s="17" t="s">
        <v>245</v>
      </c>
      <c r="BM336" s="161" t="s">
        <v>809</v>
      </c>
    </row>
    <row r="337" spans="1:65" s="2" customFormat="1" ht="24.2" customHeight="1">
      <c r="A337" s="31"/>
      <c r="B337" s="148"/>
      <c r="C337" s="149" t="s">
        <v>810</v>
      </c>
      <c r="D337" s="149" t="s">
        <v>209</v>
      </c>
      <c r="E337" s="150" t="s">
        <v>5194</v>
      </c>
      <c r="F337" s="151" t="s">
        <v>5096</v>
      </c>
      <c r="G337" s="152" t="s">
        <v>301</v>
      </c>
      <c r="H337" s="153">
        <v>3</v>
      </c>
      <c r="I337" s="154"/>
      <c r="J337" s="155">
        <f t="shared" si="40"/>
        <v>0</v>
      </c>
      <c r="K337" s="156"/>
      <c r="L337" s="32"/>
      <c r="M337" s="157" t="s">
        <v>1</v>
      </c>
      <c r="N337" s="158" t="s">
        <v>44</v>
      </c>
      <c r="O337" s="57"/>
      <c r="P337" s="159">
        <f t="shared" si="41"/>
        <v>0</v>
      </c>
      <c r="Q337" s="159">
        <v>0</v>
      </c>
      <c r="R337" s="159">
        <f t="shared" si="42"/>
        <v>0</v>
      </c>
      <c r="S337" s="159">
        <v>0</v>
      </c>
      <c r="T337" s="160">
        <f t="shared" si="4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61" t="s">
        <v>245</v>
      </c>
      <c r="AT337" s="161" t="s">
        <v>209</v>
      </c>
      <c r="AU337" s="161" t="s">
        <v>88</v>
      </c>
      <c r="AY337" s="17" t="s">
        <v>207</v>
      </c>
      <c r="BE337" s="162">
        <f t="shared" si="44"/>
        <v>0</v>
      </c>
      <c r="BF337" s="162">
        <f t="shared" si="45"/>
        <v>0</v>
      </c>
      <c r="BG337" s="162">
        <f t="shared" si="46"/>
        <v>0</v>
      </c>
      <c r="BH337" s="162">
        <f t="shared" si="47"/>
        <v>0</v>
      </c>
      <c r="BI337" s="162">
        <f t="shared" si="48"/>
        <v>0</v>
      </c>
      <c r="BJ337" s="17" t="s">
        <v>86</v>
      </c>
      <c r="BK337" s="162">
        <f t="shared" si="49"/>
        <v>0</v>
      </c>
      <c r="BL337" s="17" t="s">
        <v>245</v>
      </c>
      <c r="BM337" s="161" t="s">
        <v>813</v>
      </c>
    </row>
    <row r="338" spans="1:65" s="2" customFormat="1" ht="24.2" customHeight="1">
      <c r="A338" s="31"/>
      <c r="B338" s="148"/>
      <c r="C338" s="149" t="s">
        <v>447</v>
      </c>
      <c r="D338" s="149" t="s">
        <v>209</v>
      </c>
      <c r="E338" s="150" t="s">
        <v>5195</v>
      </c>
      <c r="F338" s="151" t="s">
        <v>5196</v>
      </c>
      <c r="G338" s="152" t="s">
        <v>301</v>
      </c>
      <c r="H338" s="153">
        <v>1</v>
      </c>
      <c r="I338" s="154"/>
      <c r="J338" s="155">
        <f t="shared" si="40"/>
        <v>0</v>
      </c>
      <c r="K338" s="156"/>
      <c r="L338" s="32"/>
      <c r="M338" s="157" t="s">
        <v>1</v>
      </c>
      <c r="N338" s="158" t="s">
        <v>44</v>
      </c>
      <c r="O338" s="57"/>
      <c r="P338" s="159">
        <f t="shared" si="41"/>
        <v>0</v>
      </c>
      <c r="Q338" s="159">
        <v>0</v>
      </c>
      <c r="R338" s="159">
        <f t="shared" si="42"/>
        <v>0</v>
      </c>
      <c r="S338" s="159">
        <v>0</v>
      </c>
      <c r="T338" s="160">
        <f t="shared" si="4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61" t="s">
        <v>245</v>
      </c>
      <c r="AT338" s="161" t="s">
        <v>209</v>
      </c>
      <c r="AU338" s="161" t="s">
        <v>88</v>
      </c>
      <c r="AY338" s="17" t="s">
        <v>207</v>
      </c>
      <c r="BE338" s="162">
        <f t="shared" si="44"/>
        <v>0</v>
      </c>
      <c r="BF338" s="162">
        <f t="shared" si="45"/>
        <v>0</v>
      </c>
      <c r="BG338" s="162">
        <f t="shared" si="46"/>
        <v>0</v>
      </c>
      <c r="BH338" s="162">
        <f t="shared" si="47"/>
        <v>0</v>
      </c>
      <c r="BI338" s="162">
        <f t="shared" si="48"/>
        <v>0</v>
      </c>
      <c r="BJ338" s="17" t="s">
        <v>86</v>
      </c>
      <c r="BK338" s="162">
        <f t="shared" si="49"/>
        <v>0</v>
      </c>
      <c r="BL338" s="17" t="s">
        <v>245</v>
      </c>
      <c r="BM338" s="161" t="s">
        <v>816</v>
      </c>
    </row>
    <row r="339" spans="1:65" s="2" customFormat="1" ht="24.2" customHeight="1">
      <c r="A339" s="31"/>
      <c r="B339" s="148"/>
      <c r="C339" s="149" t="s">
        <v>819</v>
      </c>
      <c r="D339" s="149" t="s">
        <v>209</v>
      </c>
      <c r="E339" s="150" t="s">
        <v>5197</v>
      </c>
      <c r="F339" s="151" t="s">
        <v>5198</v>
      </c>
      <c r="G339" s="152" t="s">
        <v>662</v>
      </c>
      <c r="H339" s="153">
        <v>1</v>
      </c>
      <c r="I339" s="154"/>
      <c r="J339" s="155">
        <f t="shared" si="40"/>
        <v>0</v>
      </c>
      <c r="K339" s="156"/>
      <c r="L339" s="32"/>
      <c r="M339" s="157" t="s">
        <v>1</v>
      </c>
      <c r="N339" s="158" t="s">
        <v>44</v>
      </c>
      <c r="O339" s="57"/>
      <c r="P339" s="159">
        <f t="shared" si="41"/>
        <v>0</v>
      </c>
      <c r="Q339" s="159">
        <v>0</v>
      </c>
      <c r="R339" s="159">
        <f t="shared" si="42"/>
        <v>0</v>
      </c>
      <c r="S339" s="159">
        <v>0</v>
      </c>
      <c r="T339" s="160">
        <f t="shared" si="4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61" t="s">
        <v>245</v>
      </c>
      <c r="AT339" s="161" t="s">
        <v>209</v>
      </c>
      <c r="AU339" s="161" t="s">
        <v>88</v>
      </c>
      <c r="AY339" s="17" t="s">
        <v>207</v>
      </c>
      <c r="BE339" s="162">
        <f t="shared" si="44"/>
        <v>0</v>
      </c>
      <c r="BF339" s="162">
        <f t="shared" si="45"/>
        <v>0</v>
      </c>
      <c r="BG339" s="162">
        <f t="shared" si="46"/>
        <v>0</v>
      </c>
      <c r="BH339" s="162">
        <f t="shared" si="47"/>
        <v>0</v>
      </c>
      <c r="BI339" s="162">
        <f t="shared" si="48"/>
        <v>0</v>
      </c>
      <c r="BJ339" s="17" t="s">
        <v>86</v>
      </c>
      <c r="BK339" s="162">
        <f t="shared" si="49"/>
        <v>0</v>
      </c>
      <c r="BL339" s="17" t="s">
        <v>245</v>
      </c>
      <c r="BM339" s="161" t="s">
        <v>822</v>
      </c>
    </row>
    <row r="340" spans="1:65" s="2" customFormat="1" ht="24.2" customHeight="1">
      <c r="A340" s="31"/>
      <c r="B340" s="148"/>
      <c r="C340" s="149" t="s">
        <v>451</v>
      </c>
      <c r="D340" s="149" t="s">
        <v>209</v>
      </c>
      <c r="E340" s="150" t="s">
        <v>5199</v>
      </c>
      <c r="F340" s="151" t="s">
        <v>5200</v>
      </c>
      <c r="G340" s="152" t="s">
        <v>220</v>
      </c>
      <c r="H340" s="153">
        <v>10.8</v>
      </c>
      <c r="I340" s="154"/>
      <c r="J340" s="155">
        <f t="shared" si="40"/>
        <v>0</v>
      </c>
      <c r="K340" s="156"/>
      <c r="L340" s="32"/>
      <c r="M340" s="157" t="s">
        <v>1</v>
      </c>
      <c r="N340" s="158" t="s">
        <v>44</v>
      </c>
      <c r="O340" s="57"/>
      <c r="P340" s="159">
        <f t="shared" si="41"/>
        <v>0</v>
      </c>
      <c r="Q340" s="159">
        <v>0</v>
      </c>
      <c r="R340" s="159">
        <f t="shared" si="42"/>
        <v>0</v>
      </c>
      <c r="S340" s="159">
        <v>0</v>
      </c>
      <c r="T340" s="160">
        <f t="shared" si="4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61" t="s">
        <v>245</v>
      </c>
      <c r="AT340" s="161" t="s">
        <v>209</v>
      </c>
      <c r="AU340" s="161" t="s">
        <v>88</v>
      </c>
      <c r="AY340" s="17" t="s">
        <v>207</v>
      </c>
      <c r="BE340" s="162">
        <f t="shared" si="44"/>
        <v>0</v>
      </c>
      <c r="BF340" s="162">
        <f t="shared" si="45"/>
        <v>0</v>
      </c>
      <c r="BG340" s="162">
        <f t="shared" si="46"/>
        <v>0</v>
      </c>
      <c r="BH340" s="162">
        <f t="shared" si="47"/>
        <v>0</v>
      </c>
      <c r="BI340" s="162">
        <f t="shared" si="48"/>
        <v>0</v>
      </c>
      <c r="BJ340" s="17" t="s">
        <v>86</v>
      </c>
      <c r="BK340" s="162">
        <f t="shared" si="49"/>
        <v>0</v>
      </c>
      <c r="BL340" s="17" t="s">
        <v>245</v>
      </c>
      <c r="BM340" s="161" t="s">
        <v>825</v>
      </c>
    </row>
    <row r="341" spans="1:65" s="13" customFormat="1" ht="22.5">
      <c r="B341" s="163"/>
      <c r="D341" s="164" t="s">
        <v>237</v>
      </c>
      <c r="E341" s="165" t="s">
        <v>1</v>
      </c>
      <c r="F341" s="166" t="s">
        <v>5201</v>
      </c>
      <c r="H341" s="167">
        <v>10.8</v>
      </c>
      <c r="I341" s="168"/>
      <c r="L341" s="163"/>
      <c r="M341" s="169"/>
      <c r="N341" s="170"/>
      <c r="O341" s="170"/>
      <c r="P341" s="170"/>
      <c r="Q341" s="170"/>
      <c r="R341" s="170"/>
      <c r="S341" s="170"/>
      <c r="T341" s="171"/>
      <c r="AT341" s="165" t="s">
        <v>237</v>
      </c>
      <c r="AU341" s="165" t="s">
        <v>88</v>
      </c>
      <c r="AV341" s="13" t="s">
        <v>88</v>
      </c>
      <c r="AW341" s="13" t="s">
        <v>33</v>
      </c>
      <c r="AX341" s="13" t="s">
        <v>79</v>
      </c>
      <c r="AY341" s="165" t="s">
        <v>207</v>
      </c>
    </row>
    <row r="342" spans="1:65" s="15" customFormat="1" ht="11.25">
      <c r="B342" s="179"/>
      <c r="D342" s="164" t="s">
        <v>237</v>
      </c>
      <c r="E342" s="180" t="s">
        <v>1</v>
      </c>
      <c r="F342" s="181" t="s">
        <v>242</v>
      </c>
      <c r="H342" s="182">
        <v>10.8</v>
      </c>
      <c r="I342" s="183"/>
      <c r="L342" s="179"/>
      <c r="M342" s="184"/>
      <c r="N342" s="185"/>
      <c r="O342" s="185"/>
      <c r="P342" s="185"/>
      <c r="Q342" s="185"/>
      <c r="R342" s="185"/>
      <c r="S342" s="185"/>
      <c r="T342" s="186"/>
      <c r="AT342" s="180" t="s">
        <v>237</v>
      </c>
      <c r="AU342" s="180" t="s">
        <v>88</v>
      </c>
      <c r="AV342" s="15" t="s">
        <v>213</v>
      </c>
      <c r="AW342" s="15" t="s">
        <v>33</v>
      </c>
      <c r="AX342" s="15" t="s">
        <v>86</v>
      </c>
      <c r="AY342" s="180" t="s">
        <v>207</v>
      </c>
    </row>
    <row r="343" spans="1:65" s="2" customFormat="1" ht="24.2" customHeight="1">
      <c r="A343" s="31"/>
      <c r="B343" s="148"/>
      <c r="C343" s="149" t="s">
        <v>840</v>
      </c>
      <c r="D343" s="149" t="s">
        <v>209</v>
      </c>
      <c r="E343" s="150" t="s">
        <v>5202</v>
      </c>
      <c r="F343" s="151" t="s">
        <v>5203</v>
      </c>
      <c r="G343" s="152" t="s">
        <v>301</v>
      </c>
      <c r="H343" s="153">
        <v>3</v>
      </c>
      <c r="I343" s="154"/>
      <c r="J343" s="155">
        <f>ROUND(I343*H343,2)</f>
        <v>0</v>
      </c>
      <c r="K343" s="156"/>
      <c r="L343" s="32"/>
      <c r="M343" s="157" t="s">
        <v>1</v>
      </c>
      <c r="N343" s="158" t="s">
        <v>44</v>
      </c>
      <c r="O343" s="57"/>
      <c r="P343" s="159">
        <f>O343*H343</f>
        <v>0</v>
      </c>
      <c r="Q343" s="159">
        <v>0</v>
      </c>
      <c r="R343" s="159">
        <f>Q343*H343</f>
        <v>0</v>
      </c>
      <c r="S343" s="159">
        <v>0</v>
      </c>
      <c r="T343" s="160">
        <f>S343*H343</f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61" t="s">
        <v>245</v>
      </c>
      <c r="AT343" s="161" t="s">
        <v>209</v>
      </c>
      <c r="AU343" s="161" t="s">
        <v>88</v>
      </c>
      <c r="AY343" s="17" t="s">
        <v>207</v>
      </c>
      <c r="BE343" s="162">
        <f>IF(N343="základní",J343,0)</f>
        <v>0</v>
      </c>
      <c r="BF343" s="162">
        <f>IF(N343="snížená",J343,0)</f>
        <v>0</v>
      </c>
      <c r="BG343" s="162">
        <f>IF(N343="zákl. přenesená",J343,0)</f>
        <v>0</v>
      </c>
      <c r="BH343" s="162">
        <f>IF(N343="sníž. přenesená",J343,0)</f>
        <v>0</v>
      </c>
      <c r="BI343" s="162">
        <f>IF(N343="nulová",J343,0)</f>
        <v>0</v>
      </c>
      <c r="BJ343" s="17" t="s">
        <v>86</v>
      </c>
      <c r="BK343" s="162">
        <f>ROUND(I343*H343,2)</f>
        <v>0</v>
      </c>
      <c r="BL343" s="17" t="s">
        <v>245</v>
      </c>
      <c r="BM343" s="161" t="s">
        <v>843</v>
      </c>
    </row>
    <row r="344" spans="1:65" s="2" customFormat="1" ht="24.2" customHeight="1">
      <c r="A344" s="31"/>
      <c r="B344" s="148"/>
      <c r="C344" s="149" t="s">
        <v>454</v>
      </c>
      <c r="D344" s="149" t="s">
        <v>209</v>
      </c>
      <c r="E344" s="150" t="s">
        <v>5204</v>
      </c>
      <c r="F344" s="151" t="s">
        <v>5110</v>
      </c>
      <c r="G344" s="152" t="s">
        <v>662</v>
      </c>
      <c r="H344" s="153">
        <v>1</v>
      </c>
      <c r="I344" s="154"/>
      <c r="J344" s="155">
        <f>ROUND(I344*H344,2)</f>
        <v>0</v>
      </c>
      <c r="K344" s="156"/>
      <c r="L344" s="32"/>
      <c r="M344" s="157" t="s">
        <v>1</v>
      </c>
      <c r="N344" s="158" t="s">
        <v>44</v>
      </c>
      <c r="O344" s="57"/>
      <c r="P344" s="159">
        <f>O344*H344</f>
        <v>0</v>
      </c>
      <c r="Q344" s="159">
        <v>0</v>
      </c>
      <c r="R344" s="159">
        <f>Q344*H344</f>
        <v>0</v>
      </c>
      <c r="S344" s="159">
        <v>0</v>
      </c>
      <c r="T344" s="160">
        <f>S344*H344</f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61" t="s">
        <v>245</v>
      </c>
      <c r="AT344" s="161" t="s">
        <v>209</v>
      </c>
      <c r="AU344" s="161" t="s">
        <v>88</v>
      </c>
      <c r="AY344" s="17" t="s">
        <v>207</v>
      </c>
      <c r="BE344" s="162">
        <f>IF(N344="základní",J344,0)</f>
        <v>0</v>
      </c>
      <c r="BF344" s="162">
        <f>IF(N344="snížená",J344,0)</f>
        <v>0</v>
      </c>
      <c r="BG344" s="162">
        <f>IF(N344="zákl. přenesená",J344,0)</f>
        <v>0</v>
      </c>
      <c r="BH344" s="162">
        <f>IF(N344="sníž. přenesená",J344,0)</f>
        <v>0</v>
      </c>
      <c r="BI344" s="162">
        <f>IF(N344="nulová",J344,0)</f>
        <v>0</v>
      </c>
      <c r="BJ344" s="17" t="s">
        <v>86</v>
      </c>
      <c r="BK344" s="162">
        <f>ROUND(I344*H344,2)</f>
        <v>0</v>
      </c>
      <c r="BL344" s="17" t="s">
        <v>245</v>
      </c>
      <c r="BM344" s="161" t="s">
        <v>857</v>
      </c>
    </row>
    <row r="345" spans="1:65" s="2" customFormat="1" ht="24.2" customHeight="1">
      <c r="A345" s="31"/>
      <c r="B345" s="148"/>
      <c r="C345" s="149" t="s">
        <v>885</v>
      </c>
      <c r="D345" s="149" t="s">
        <v>209</v>
      </c>
      <c r="E345" s="150" t="s">
        <v>5205</v>
      </c>
      <c r="F345" s="151" t="s">
        <v>5112</v>
      </c>
      <c r="G345" s="152" t="s">
        <v>662</v>
      </c>
      <c r="H345" s="153">
        <v>1</v>
      </c>
      <c r="I345" s="154"/>
      <c r="J345" s="155">
        <f>ROUND(I345*H345,2)</f>
        <v>0</v>
      </c>
      <c r="K345" s="156"/>
      <c r="L345" s="32"/>
      <c r="M345" s="157" t="s">
        <v>1</v>
      </c>
      <c r="N345" s="158" t="s">
        <v>44</v>
      </c>
      <c r="O345" s="57"/>
      <c r="P345" s="159">
        <f>O345*H345</f>
        <v>0</v>
      </c>
      <c r="Q345" s="159">
        <v>0</v>
      </c>
      <c r="R345" s="159">
        <f>Q345*H345</f>
        <v>0</v>
      </c>
      <c r="S345" s="159">
        <v>0</v>
      </c>
      <c r="T345" s="160">
        <f>S345*H345</f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61" t="s">
        <v>245</v>
      </c>
      <c r="AT345" s="161" t="s">
        <v>209</v>
      </c>
      <c r="AU345" s="161" t="s">
        <v>88</v>
      </c>
      <c r="AY345" s="17" t="s">
        <v>207</v>
      </c>
      <c r="BE345" s="162">
        <f>IF(N345="základní",J345,0)</f>
        <v>0</v>
      </c>
      <c r="BF345" s="162">
        <f>IF(N345="snížená",J345,0)</f>
        <v>0</v>
      </c>
      <c r="BG345" s="162">
        <f>IF(N345="zákl. přenesená",J345,0)</f>
        <v>0</v>
      </c>
      <c r="BH345" s="162">
        <f>IF(N345="sníž. přenesená",J345,0)</f>
        <v>0</v>
      </c>
      <c r="BI345" s="162">
        <f>IF(N345="nulová",J345,0)</f>
        <v>0</v>
      </c>
      <c r="BJ345" s="17" t="s">
        <v>86</v>
      </c>
      <c r="BK345" s="162">
        <f>ROUND(I345*H345,2)</f>
        <v>0</v>
      </c>
      <c r="BL345" s="17" t="s">
        <v>245</v>
      </c>
      <c r="BM345" s="161" t="s">
        <v>888</v>
      </c>
    </row>
    <row r="346" spans="1:65" s="2" customFormat="1" ht="24.2" customHeight="1">
      <c r="A346" s="31"/>
      <c r="B346" s="148"/>
      <c r="C346" s="149" t="s">
        <v>460</v>
      </c>
      <c r="D346" s="149" t="s">
        <v>209</v>
      </c>
      <c r="E346" s="150" t="s">
        <v>5206</v>
      </c>
      <c r="F346" s="151" t="s">
        <v>5207</v>
      </c>
      <c r="G346" s="152" t="s">
        <v>1636</v>
      </c>
      <c r="H346" s="187"/>
      <c r="I346" s="154"/>
      <c r="J346" s="155">
        <f>ROUND(I346*H346,2)</f>
        <v>0</v>
      </c>
      <c r="K346" s="156"/>
      <c r="L346" s="32"/>
      <c r="M346" s="157" t="s">
        <v>1</v>
      </c>
      <c r="N346" s="158" t="s">
        <v>44</v>
      </c>
      <c r="O346" s="57"/>
      <c r="P346" s="159">
        <f>O346*H346</f>
        <v>0</v>
      </c>
      <c r="Q346" s="159">
        <v>0</v>
      </c>
      <c r="R346" s="159">
        <f>Q346*H346</f>
        <v>0</v>
      </c>
      <c r="S346" s="159">
        <v>0</v>
      </c>
      <c r="T346" s="160">
        <f>S346*H346</f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61" t="s">
        <v>245</v>
      </c>
      <c r="AT346" s="161" t="s">
        <v>209</v>
      </c>
      <c r="AU346" s="161" t="s">
        <v>88</v>
      </c>
      <c r="AY346" s="17" t="s">
        <v>207</v>
      </c>
      <c r="BE346" s="162">
        <f>IF(N346="základní",J346,0)</f>
        <v>0</v>
      </c>
      <c r="BF346" s="162">
        <f>IF(N346="snížená",J346,0)</f>
        <v>0</v>
      </c>
      <c r="BG346" s="162">
        <f>IF(N346="zákl. přenesená",J346,0)</f>
        <v>0</v>
      </c>
      <c r="BH346" s="162">
        <f>IF(N346="sníž. přenesená",J346,0)</f>
        <v>0</v>
      </c>
      <c r="BI346" s="162">
        <f>IF(N346="nulová",J346,0)</f>
        <v>0</v>
      </c>
      <c r="BJ346" s="17" t="s">
        <v>86</v>
      </c>
      <c r="BK346" s="162">
        <f>ROUND(I346*H346,2)</f>
        <v>0</v>
      </c>
      <c r="BL346" s="17" t="s">
        <v>245</v>
      </c>
      <c r="BM346" s="161" t="s">
        <v>898</v>
      </c>
    </row>
    <row r="347" spans="1:65" s="2" customFormat="1" ht="16.5" customHeight="1">
      <c r="A347" s="31"/>
      <c r="B347" s="148"/>
      <c r="C347" s="149" t="s">
        <v>916</v>
      </c>
      <c r="D347" s="149" t="s">
        <v>209</v>
      </c>
      <c r="E347" s="150" t="s">
        <v>1280</v>
      </c>
      <c r="F347" s="151" t="s">
        <v>1281</v>
      </c>
      <c r="G347" s="152" t="s">
        <v>212</v>
      </c>
      <c r="H347" s="153">
        <v>30</v>
      </c>
      <c r="I347" s="154"/>
      <c r="J347" s="155">
        <f>ROUND(I347*H347,2)</f>
        <v>0</v>
      </c>
      <c r="K347" s="156"/>
      <c r="L347" s="32"/>
      <c r="M347" s="157" t="s">
        <v>1</v>
      </c>
      <c r="N347" s="158" t="s">
        <v>44</v>
      </c>
      <c r="O347" s="57"/>
      <c r="P347" s="159">
        <f>O347*H347</f>
        <v>0</v>
      </c>
      <c r="Q347" s="159">
        <v>0</v>
      </c>
      <c r="R347" s="159">
        <f>Q347*H347</f>
        <v>0</v>
      </c>
      <c r="S347" s="159">
        <v>0</v>
      </c>
      <c r="T347" s="160">
        <f>S347*H347</f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61" t="s">
        <v>245</v>
      </c>
      <c r="AT347" s="161" t="s">
        <v>209</v>
      </c>
      <c r="AU347" s="161" t="s">
        <v>88</v>
      </c>
      <c r="AY347" s="17" t="s">
        <v>207</v>
      </c>
      <c r="BE347" s="162">
        <f>IF(N347="základní",J347,0)</f>
        <v>0</v>
      </c>
      <c r="BF347" s="162">
        <f>IF(N347="snížená",J347,0)</f>
        <v>0</v>
      </c>
      <c r="BG347" s="162">
        <f>IF(N347="zákl. přenesená",J347,0)</f>
        <v>0</v>
      </c>
      <c r="BH347" s="162">
        <f>IF(N347="sníž. přenesená",J347,0)</f>
        <v>0</v>
      </c>
      <c r="BI347" s="162">
        <f>IF(N347="nulová",J347,0)</f>
        <v>0</v>
      </c>
      <c r="BJ347" s="17" t="s">
        <v>86</v>
      </c>
      <c r="BK347" s="162">
        <f>ROUND(I347*H347,2)</f>
        <v>0</v>
      </c>
      <c r="BL347" s="17" t="s">
        <v>245</v>
      </c>
      <c r="BM347" s="161" t="s">
        <v>919</v>
      </c>
    </row>
    <row r="348" spans="1:65" s="12" customFormat="1" ht="22.9" customHeight="1">
      <c r="B348" s="135"/>
      <c r="D348" s="136" t="s">
        <v>78</v>
      </c>
      <c r="E348" s="146" t="s">
        <v>1311</v>
      </c>
      <c r="F348" s="146" t="s">
        <v>5208</v>
      </c>
      <c r="I348" s="138"/>
      <c r="J348" s="147">
        <f>BK348</f>
        <v>0</v>
      </c>
      <c r="L348" s="135"/>
      <c r="M348" s="140"/>
      <c r="N348" s="141"/>
      <c r="O348" s="141"/>
      <c r="P348" s="142">
        <f>SUM(P349:P556)</f>
        <v>0</v>
      </c>
      <c r="Q348" s="141"/>
      <c r="R348" s="142">
        <f>SUM(R349:R556)</f>
        <v>0</v>
      </c>
      <c r="S348" s="141"/>
      <c r="T348" s="143">
        <f>SUM(T349:T556)</f>
        <v>0</v>
      </c>
      <c r="AR348" s="136" t="s">
        <v>88</v>
      </c>
      <c r="AT348" s="144" t="s">
        <v>78</v>
      </c>
      <c r="AU348" s="144" t="s">
        <v>86</v>
      </c>
      <c r="AY348" s="136" t="s">
        <v>207</v>
      </c>
      <c r="BK348" s="145">
        <f>SUM(BK349:BK556)</f>
        <v>0</v>
      </c>
    </row>
    <row r="349" spans="1:65" s="2" customFormat="1" ht="24.2" customHeight="1">
      <c r="A349" s="31"/>
      <c r="B349" s="148"/>
      <c r="C349" s="149" t="s">
        <v>463</v>
      </c>
      <c r="D349" s="149" t="s">
        <v>209</v>
      </c>
      <c r="E349" s="150" t="s">
        <v>1411</v>
      </c>
      <c r="F349" s="151" t="s">
        <v>5209</v>
      </c>
      <c r="G349" s="152" t="s">
        <v>301</v>
      </c>
      <c r="H349" s="153">
        <v>45</v>
      </c>
      <c r="I349" s="154"/>
      <c r="J349" s="155">
        <f>ROUND(I349*H349,2)</f>
        <v>0</v>
      </c>
      <c r="K349" s="156"/>
      <c r="L349" s="32"/>
      <c r="M349" s="157" t="s">
        <v>1</v>
      </c>
      <c r="N349" s="158" t="s">
        <v>44</v>
      </c>
      <c r="O349" s="57"/>
      <c r="P349" s="159">
        <f>O349*H349</f>
        <v>0</v>
      </c>
      <c r="Q349" s="159">
        <v>0</v>
      </c>
      <c r="R349" s="159">
        <f>Q349*H349</f>
        <v>0</v>
      </c>
      <c r="S349" s="159">
        <v>0</v>
      </c>
      <c r="T349" s="160">
        <f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61" t="s">
        <v>245</v>
      </c>
      <c r="AT349" s="161" t="s">
        <v>209</v>
      </c>
      <c r="AU349" s="161" t="s">
        <v>88</v>
      </c>
      <c r="AY349" s="17" t="s">
        <v>207</v>
      </c>
      <c r="BE349" s="162">
        <f>IF(N349="základní",J349,0)</f>
        <v>0</v>
      </c>
      <c r="BF349" s="162">
        <f>IF(N349="snížená",J349,0)</f>
        <v>0</v>
      </c>
      <c r="BG349" s="162">
        <f>IF(N349="zákl. přenesená",J349,0)</f>
        <v>0</v>
      </c>
      <c r="BH349" s="162">
        <f>IF(N349="sníž. přenesená",J349,0)</f>
        <v>0</v>
      </c>
      <c r="BI349" s="162">
        <f>IF(N349="nulová",J349,0)</f>
        <v>0</v>
      </c>
      <c r="BJ349" s="17" t="s">
        <v>86</v>
      </c>
      <c r="BK349" s="162">
        <f>ROUND(I349*H349,2)</f>
        <v>0</v>
      </c>
      <c r="BL349" s="17" t="s">
        <v>245</v>
      </c>
      <c r="BM349" s="161" t="s">
        <v>923</v>
      </c>
    </row>
    <row r="350" spans="1:65" s="14" customFormat="1" ht="33.75">
      <c r="B350" s="172"/>
      <c r="D350" s="164" t="s">
        <v>237</v>
      </c>
      <c r="E350" s="173" t="s">
        <v>1</v>
      </c>
      <c r="F350" s="174" t="s">
        <v>5210</v>
      </c>
      <c r="H350" s="173" t="s">
        <v>1</v>
      </c>
      <c r="I350" s="175"/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237</v>
      </c>
      <c r="AU350" s="173" t="s">
        <v>88</v>
      </c>
      <c r="AV350" s="14" t="s">
        <v>86</v>
      </c>
      <c r="AW350" s="14" t="s">
        <v>33</v>
      </c>
      <c r="AX350" s="14" t="s">
        <v>79</v>
      </c>
      <c r="AY350" s="173" t="s">
        <v>207</v>
      </c>
    </row>
    <row r="351" spans="1:65" s="14" customFormat="1" ht="11.25">
      <c r="B351" s="172"/>
      <c r="D351" s="164" t="s">
        <v>237</v>
      </c>
      <c r="E351" s="173" t="s">
        <v>1</v>
      </c>
      <c r="F351" s="174" t="s">
        <v>5211</v>
      </c>
      <c r="H351" s="173" t="s">
        <v>1</v>
      </c>
      <c r="I351" s="175"/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237</v>
      </c>
      <c r="AU351" s="173" t="s">
        <v>88</v>
      </c>
      <c r="AV351" s="14" t="s">
        <v>86</v>
      </c>
      <c r="AW351" s="14" t="s">
        <v>33</v>
      </c>
      <c r="AX351" s="14" t="s">
        <v>79</v>
      </c>
      <c r="AY351" s="173" t="s">
        <v>207</v>
      </c>
    </row>
    <row r="352" spans="1:65" s="13" customFormat="1" ht="11.25">
      <c r="B352" s="163"/>
      <c r="D352" s="164" t="s">
        <v>237</v>
      </c>
      <c r="E352" s="165" t="s">
        <v>1</v>
      </c>
      <c r="F352" s="166" t="s">
        <v>4308</v>
      </c>
      <c r="H352" s="167">
        <v>3</v>
      </c>
      <c r="I352" s="168"/>
      <c r="L352" s="163"/>
      <c r="M352" s="169"/>
      <c r="N352" s="170"/>
      <c r="O352" s="170"/>
      <c r="P352" s="170"/>
      <c r="Q352" s="170"/>
      <c r="R352" s="170"/>
      <c r="S352" s="170"/>
      <c r="T352" s="171"/>
      <c r="AT352" s="165" t="s">
        <v>237</v>
      </c>
      <c r="AU352" s="165" t="s">
        <v>88</v>
      </c>
      <c r="AV352" s="13" t="s">
        <v>88</v>
      </c>
      <c r="AW352" s="13" t="s">
        <v>33</v>
      </c>
      <c r="AX352" s="13" t="s">
        <v>79</v>
      </c>
      <c r="AY352" s="165" t="s">
        <v>207</v>
      </c>
    </row>
    <row r="353" spans="1:65" s="13" customFormat="1" ht="11.25">
      <c r="B353" s="163"/>
      <c r="D353" s="164" t="s">
        <v>237</v>
      </c>
      <c r="E353" s="165" t="s">
        <v>1</v>
      </c>
      <c r="F353" s="166" t="s">
        <v>4905</v>
      </c>
      <c r="H353" s="167">
        <v>15</v>
      </c>
      <c r="I353" s="168"/>
      <c r="L353" s="163"/>
      <c r="M353" s="169"/>
      <c r="N353" s="170"/>
      <c r="O353" s="170"/>
      <c r="P353" s="170"/>
      <c r="Q353" s="170"/>
      <c r="R353" s="170"/>
      <c r="S353" s="170"/>
      <c r="T353" s="171"/>
      <c r="AT353" s="165" t="s">
        <v>237</v>
      </c>
      <c r="AU353" s="165" t="s">
        <v>88</v>
      </c>
      <c r="AV353" s="13" t="s">
        <v>88</v>
      </c>
      <c r="AW353" s="13" t="s">
        <v>33</v>
      </c>
      <c r="AX353" s="13" t="s">
        <v>79</v>
      </c>
      <c r="AY353" s="165" t="s">
        <v>207</v>
      </c>
    </row>
    <row r="354" spans="1:65" s="13" customFormat="1" ht="11.25">
      <c r="B354" s="163"/>
      <c r="D354" s="164" t="s">
        <v>237</v>
      </c>
      <c r="E354" s="165" t="s">
        <v>1</v>
      </c>
      <c r="F354" s="166" t="s">
        <v>4398</v>
      </c>
      <c r="H354" s="167">
        <v>10</v>
      </c>
      <c r="I354" s="168"/>
      <c r="L354" s="163"/>
      <c r="M354" s="169"/>
      <c r="N354" s="170"/>
      <c r="O354" s="170"/>
      <c r="P354" s="170"/>
      <c r="Q354" s="170"/>
      <c r="R354" s="170"/>
      <c r="S354" s="170"/>
      <c r="T354" s="171"/>
      <c r="AT354" s="165" t="s">
        <v>237</v>
      </c>
      <c r="AU354" s="165" t="s">
        <v>88</v>
      </c>
      <c r="AV354" s="13" t="s">
        <v>88</v>
      </c>
      <c r="AW354" s="13" t="s">
        <v>33</v>
      </c>
      <c r="AX354" s="13" t="s">
        <v>79</v>
      </c>
      <c r="AY354" s="165" t="s">
        <v>207</v>
      </c>
    </row>
    <row r="355" spans="1:65" s="13" customFormat="1" ht="11.25">
      <c r="B355" s="163"/>
      <c r="D355" s="164" t="s">
        <v>237</v>
      </c>
      <c r="E355" s="165" t="s">
        <v>1</v>
      </c>
      <c r="F355" s="166" t="s">
        <v>4911</v>
      </c>
      <c r="H355" s="167">
        <v>9</v>
      </c>
      <c r="I355" s="168"/>
      <c r="L355" s="163"/>
      <c r="M355" s="169"/>
      <c r="N355" s="170"/>
      <c r="O355" s="170"/>
      <c r="P355" s="170"/>
      <c r="Q355" s="170"/>
      <c r="R355" s="170"/>
      <c r="S355" s="170"/>
      <c r="T355" s="171"/>
      <c r="AT355" s="165" t="s">
        <v>237</v>
      </c>
      <c r="AU355" s="165" t="s">
        <v>88</v>
      </c>
      <c r="AV355" s="13" t="s">
        <v>88</v>
      </c>
      <c r="AW355" s="13" t="s">
        <v>33</v>
      </c>
      <c r="AX355" s="13" t="s">
        <v>79</v>
      </c>
      <c r="AY355" s="165" t="s">
        <v>207</v>
      </c>
    </row>
    <row r="356" spans="1:65" s="13" customFormat="1" ht="11.25">
      <c r="B356" s="163"/>
      <c r="D356" s="164" t="s">
        <v>237</v>
      </c>
      <c r="E356" s="165" t="s">
        <v>1</v>
      </c>
      <c r="F356" s="166" t="s">
        <v>4907</v>
      </c>
      <c r="H356" s="167">
        <v>8</v>
      </c>
      <c r="I356" s="168"/>
      <c r="L356" s="163"/>
      <c r="M356" s="169"/>
      <c r="N356" s="170"/>
      <c r="O356" s="170"/>
      <c r="P356" s="170"/>
      <c r="Q356" s="170"/>
      <c r="R356" s="170"/>
      <c r="S356" s="170"/>
      <c r="T356" s="171"/>
      <c r="AT356" s="165" t="s">
        <v>237</v>
      </c>
      <c r="AU356" s="165" t="s">
        <v>88</v>
      </c>
      <c r="AV356" s="13" t="s">
        <v>88</v>
      </c>
      <c r="AW356" s="13" t="s">
        <v>33</v>
      </c>
      <c r="AX356" s="13" t="s">
        <v>79</v>
      </c>
      <c r="AY356" s="165" t="s">
        <v>207</v>
      </c>
    </row>
    <row r="357" spans="1:65" s="14" customFormat="1" ht="33.75">
      <c r="B357" s="172"/>
      <c r="D357" s="164" t="s">
        <v>237</v>
      </c>
      <c r="E357" s="173" t="s">
        <v>1</v>
      </c>
      <c r="F357" s="174" t="s">
        <v>5212</v>
      </c>
      <c r="H357" s="173" t="s">
        <v>1</v>
      </c>
      <c r="I357" s="175"/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237</v>
      </c>
      <c r="AU357" s="173" t="s">
        <v>88</v>
      </c>
      <c r="AV357" s="14" t="s">
        <v>86</v>
      </c>
      <c r="AW357" s="14" t="s">
        <v>33</v>
      </c>
      <c r="AX357" s="14" t="s">
        <v>79</v>
      </c>
      <c r="AY357" s="173" t="s">
        <v>207</v>
      </c>
    </row>
    <row r="358" spans="1:65" s="15" customFormat="1" ht="11.25">
      <c r="B358" s="179"/>
      <c r="D358" s="164" t="s">
        <v>237</v>
      </c>
      <c r="E358" s="180" t="s">
        <v>1</v>
      </c>
      <c r="F358" s="181" t="s">
        <v>242</v>
      </c>
      <c r="H358" s="182">
        <v>45</v>
      </c>
      <c r="I358" s="183"/>
      <c r="L358" s="179"/>
      <c r="M358" s="184"/>
      <c r="N358" s="185"/>
      <c r="O358" s="185"/>
      <c r="P358" s="185"/>
      <c r="Q358" s="185"/>
      <c r="R358" s="185"/>
      <c r="S358" s="185"/>
      <c r="T358" s="186"/>
      <c r="AT358" s="180" t="s">
        <v>237</v>
      </c>
      <c r="AU358" s="180" t="s">
        <v>88</v>
      </c>
      <c r="AV358" s="15" t="s">
        <v>213</v>
      </c>
      <c r="AW358" s="15" t="s">
        <v>33</v>
      </c>
      <c r="AX358" s="15" t="s">
        <v>86</v>
      </c>
      <c r="AY358" s="180" t="s">
        <v>207</v>
      </c>
    </row>
    <row r="359" spans="1:65" s="2" customFormat="1" ht="24.2" customHeight="1">
      <c r="A359" s="31"/>
      <c r="B359" s="148"/>
      <c r="C359" s="149" t="s">
        <v>924</v>
      </c>
      <c r="D359" s="149" t="s">
        <v>209</v>
      </c>
      <c r="E359" s="150" t="s">
        <v>5213</v>
      </c>
      <c r="F359" s="151" t="s">
        <v>5214</v>
      </c>
      <c r="G359" s="152" t="s">
        <v>301</v>
      </c>
      <c r="H359" s="153">
        <v>1</v>
      </c>
      <c r="I359" s="154"/>
      <c r="J359" s="155">
        <f>ROUND(I359*H359,2)</f>
        <v>0</v>
      </c>
      <c r="K359" s="156"/>
      <c r="L359" s="32"/>
      <c r="M359" s="157" t="s">
        <v>1</v>
      </c>
      <c r="N359" s="158" t="s">
        <v>44</v>
      </c>
      <c r="O359" s="57"/>
      <c r="P359" s="159">
        <f>O359*H359</f>
        <v>0</v>
      </c>
      <c r="Q359" s="159">
        <v>0</v>
      </c>
      <c r="R359" s="159">
        <f>Q359*H359</f>
        <v>0</v>
      </c>
      <c r="S359" s="159">
        <v>0</v>
      </c>
      <c r="T359" s="160">
        <f>S359*H359</f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61" t="s">
        <v>245</v>
      </c>
      <c r="AT359" s="161" t="s">
        <v>209</v>
      </c>
      <c r="AU359" s="161" t="s">
        <v>88</v>
      </c>
      <c r="AY359" s="17" t="s">
        <v>207</v>
      </c>
      <c r="BE359" s="162">
        <f>IF(N359="základní",J359,0)</f>
        <v>0</v>
      </c>
      <c r="BF359" s="162">
        <f>IF(N359="snížená",J359,0)</f>
        <v>0</v>
      </c>
      <c r="BG359" s="162">
        <f>IF(N359="zákl. přenesená",J359,0)</f>
        <v>0</v>
      </c>
      <c r="BH359" s="162">
        <f>IF(N359="sníž. přenesená",J359,0)</f>
        <v>0</v>
      </c>
      <c r="BI359" s="162">
        <f>IF(N359="nulová",J359,0)</f>
        <v>0</v>
      </c>
      <c r="BJ359" s="17" t="s">
        <v>86</v>
      </c>
      <c r="BK359" s="162">
        <f>ROUND(I359*H359,2)</f>
        <v>0</v>
      </c>
      <c r="BL359" s="17" t="s">
        <v>245</v>
      </c>
      <c r="BM359" s="161" t="s">
        <v>927</v>
      </c>
    </row>
    <row r="360" spans="1:65" s="14" customFormat="1" ht="33.75">
      <c r="B360" s="172"/>
      <c r="D360" s="164" t="s">
        <v>237</v>
      </c>
      <c r="E360" s="173" t="s">
        <v>1</v>
      </c>
      <c r="F360" s="174" t="s">
        <v>5215</v>
      </c>
      <c r="H360" s="173" t="s">
        <v>1</v>
      </c>
      <c r="I360" s="175"/>
      <c r="L360" s="172"/>
      <c r="M360" s="176"/>
      <c r="N360" s="177"/>
      <c r="O360" s="177"/>
      <c r="P360" s="177"/>
      <c r="Q360" s="177"/>
      <c r="R360" s="177"/>
      <c r="S360" s="177"/>
      <c r="T360" s="178"/>
      <c r="AT360" s="173" t="s">
        <v>237</v>
      </c>
      <c r="AU360" s="173" t="s">
        <v>88</v>
      </c>
      <c r="AV360" s="14" t="s">
        <v>86</v>
      </c>
      <c r="AW360" s="14" t="s">
        <v>33</v>
      </c>
      <c r="AX360" s="14" t="s">
        <v>79</v>
      </c>
      <c r="AY360" s="173" t="s">
        <v>207</v>
      </c>
    </row>
    <row r="361" spans="1:65" s="14" customFormat="1" ht="22.5">
      <c r="B361" s="172"/>
      <c r="D361" s="164" t="s">
        <v>237</v>
      </c>
      <c r="E361" s="173" t="s">
        <v>1</v>
      </c>
      <c r="F361" s="174" t="s">
        <v>5216</v>
      </c>
      <c r="H361" s="173" t="s">
        <v>1</v>
      </c>
      <c r="I361" s="175"/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237</v>
      </c>
      <c r="AU361" s="173" t="s">
        <v>88</v>
      </c>
      <c r="AV361" s="14" t="s">
        <v>86</v>
      </c>
      <c r="AW361" s="14" t="s">
        <v>33</v>
      </c>
      <c r="AX361" s="14" t="s">
        <v>79</v>
      </c>
      <c r="AY361" s="173" t="s">
        <v>207</v>
      </c>
    </row>
    <row r="362" spans="1:65" s="13" customFormat="1" ht="11.25">
      <c r="B362" s="163"/>
      <c r="D362" s="164" t="s">
        <v>237</v>
      </c>
      <c r="E362" s="165" t="s">
        <v>1</v>
      </c>
      <c r="F362" s="166" t="s">
        <v>1363</v>
      </c>
      <c r="H362" s="167">
        <v>1</v>
      </c>
      <c r="I362" s="168"/>
      <c r="L362" s="163"/>
      <c r="M362" s="169"/>
      <c r="N362" s="170"/>
      <c r="O362" s="170"/>
      <c r="P362" s="170"/>
      <c r="Q362" s="170"/>
      <c r="R362" s="170"/>
      <c r="S362" s="170"/>
      <c r="T362" s="171"/>
      <c r="AT362" s="165" t="s">
        <v>237</v>
      </c>
      <c r="AU362" s="165" t="s">
        <v>88</v>
      </c>
      <c r="AV362" s="13" t="s">
        <v>88</v>
      </c>
      <c r="AW362" s="13" t="s">
        <v>33</v>
      </c>
      <c r="AX362" s="13" t="s">
        <v>79</v>
      </c>
      <c r="AY362" s="165" t="s">
        <v>207</v>
      </c>
    </row>
    <row r="363" spans="1:65" s="14" customFormat="1" ht="33.75">
      <c r="B363" s="172"/>
      <c r="D363" s="164" t="s">
        <v>237</v>
      </c>
      <c r="E363" s="173" t="s">
        <v>1</v>
      </c>
      <c r="F363" s="174" t="s">
        <v>5212</v>
      </c>
      <c r="H363" s="173" t="s">
        <v>1</v>
      </c>
      <c r="I363" s="175"/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237</v>
      </c>
      <c r="AU363" s="173" t="s">
        <v>88</v>
      </c>
      <c r="AV363" s="14" t="s">
        <v>86</v>
      </c>
      <c r="AW363" s="14" t="s">
        <v>33</v>
      </c>
      <c r="AX363" s="14" t="s">
        <v>79</v>
      </c>
      <c r="AY363" s="173" t="s">
        <v>207</v>
      </c>
    </row>
    <row r="364" spans="1:65" s="15" customFormat="1" ht="11.25">
      <c r="B364" s="179"/>
      <c r="D364" s="164" t="s">
        <v>237</v>
      </c>
      <c r="E364" s="180" t="s">
        <v>1</v>
      </c>
      <c r="F364" s="181" t="s">
        <v>242</v>
      </c>
      <c r="H364" s="182">
        <v>1</v>
      </c>
      <c r="I364" s="183"/>
      <c r="L364" s="179"/>
      <c r="M364" s="184"/>
      <c r="N364" s="185"/>
      <c r="O364" s="185"/>
      <c r="P364" s="185"/>
      <c r="Q364" s="185"/>
      <c r="R364" s="185"/>
      <c r="S364" s="185"/>
      <c r="T364" s="186"/>
      <c r="AT364" s="180" t="s">
        <v>237</v>
      </c>
      <c r="AU364" s="180" t="s">
        <v>88</v>
      </c>
      <c r="AV364" s="15" t="s">
        <v>213</v>
      </c>
      <c r="AW364" s="15" t="s">
        <v>33</v>
      </c>
      <c r="AX364" s="15" t="s">
        <v>86</v>
      </c>
      <c r="AY364" s="180" t="s">
        <v>207</v>
      </c>
    </row>
    <row r="365" spans="1:65" s="2" customFormat="1" ht="24.2" customHeight="1">
      <c r="A365" s="31"/>
      <c r="B365" s="148"/>
      <c r="C365" s="149" t="s">
        <v>468</v>
      </c>
      <c r="D365" s="149" t="s">
        <v>209</v>
      </c>
      <c r="E365" s="150" t="s">
        <v>5217</v>
      </c>
      <c r="F365" s="151" t="s">
        <v>5218</v>
      </c>
      <c r="G365" s="152" t="s">
        <v>301</v>
      </c>
      <c r="H365" s="153">
        <v>1</v>
      </c>
      <c r="I365" s="154"/>
      <c r="J365" s="155">
        <f>ROUND(I365*H365,2)</f>
        <v>0</v>
      </c>
      <c r="K365" s="156"/>
      <c r="L365" s="32"/>
      <c r="M365" s="157" t="s">
        <v>1</v>
      </c>
      <c r="N365" s="158" t="s">
        <v>44</v>
      </c>
      <c r="O365" s="57"/>
      <c r="P365" s="159">
        <f>O365*H365</f>
        <v>0</v>
      </c>
      <c r="Q365" s="159">
        <v>0</v>
      </c>
      <c r="R365" s="159">
        <f>Q365*H365</f>
        <v>0</v>
      </c>
      <c r="S365" s="159">
        <v>0</v>
      </c>
      <c r="T365" s="160">
        <f>S365*H365</f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61" t="s">
        <v>245</v>
      </c>
      <c r="AT365" s="161" t="s">
        <v>209</v>
      </c>
      <c r="AU365" s="161" t="s">
        <v>88</v>
      </c>
      <c r="AY365" s="17" t="s">
        <v>207</v>
      </c>
      <c r="BE365" s="162">
        <f>IF(N365="základní",J365,0)</f>
        <v>0</v>
      </c>
      <c r="BF365" s="162">
        <f>IF(N365="snížená",J365,0)</f>
        <v>0</v>
      </c>
      <c r="BG365" s="162">
        <f>IF(N365="zákl. přenesená",J365,0)</f>
        <v>0</v>
      </c>
      <c r="BH365" s="162">
        <f>IF(N365="sníž. přenesená",J365,0)</f>
        <v>0</v>
      </c>
      <c r="BI365" s="162">
        <f>IF(N365="nulová",J365,0)</f>
        <v>0</v>
      </c>
      <c r="BJ365" s="17" t="s">
        <v>86</v>
      </c>
      <c r="BK365" s="162">
        <f>ROUND(I365*H365,2)</f>
        <v>0</v>
      </c>
      <c r="BL365" s="17" t="s">
        <v>245</v>
      </c>
      <c r="BM365" s="161" t="s">
        <v>932</v>
      </c>
    </row>
    <row r="366" spans="1:65" s="14" customFormat="1" ht="33.75">
      <c r="B366" s="172"/>
      <c r="D366" s="164" t="s">
        <v>237</v>
      </c>
      <c r="E366" s="173" t="s">
        <v>1</v>
      </c>
      <c r="F366" s="174" t="s">
        <v>5219</v>
      </c>
      <c r="H366" s="173" t="s">
        <v>1</v>
      </c>
      <c r="I366" s="175"/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237</v>
      </c>
      <c r="AU366" s="173" t="s">
        <v>88</v>
      </c>
      <c r="AV366" s="14" t="s">
        <v>86</v>
      </c>
      <c r="AW366" s="14" t="s">
        <v>33</v>
      </c>
      <c r="AX366" s="14" t="s">
        <v>79</v>
      </c>
      <c r="AY366" s="173" t="s">
        <v>207</v>
      </c>
    </row>
    <row r="367" spans="1:65" s="14" customFormat="1" ht="22.5">
      <c r="B367" s="172"/>
      <c r="D367" s="164" t="s">
        <v>237</v>
      </c>
      <c r="E367" s="173" t="s">
        <v>1</v>
      </c>
      <c r="F367" s="174" t="s">
        <v>5220</v>
      </c>
      <c r="H367" s="173" t="s">
        <v>1</v>
      </c>
      <c r="I367" s="175"/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237</v>
      </c>
      <c r="AU367" s="173" t="s">
        <v>88</v>
      </c>
      <c r="AV367" s="14" t="s">
        <v>86</v>
      </c>
      <c r="AW367" s="14" t="s">
        <v>33</v>
      </c>
      <c r="AX367" s="14" t="s">
        <v>79</v>
      </c>
      <c r="AY367" s="173" t="s">
        <v>207</v>
      </c>
    </row>
    <row r="368" spans="1:65" s="14" customFormat="1" ht="22.5">
      <c r="B368" s="172"/>
      <c r="D368" s="164" t="s">
        <v>237</v>
      </c>
      <c r="E368" s="173" t="s">
        <v>1</v>
      </c>
      <c r="F368" s="174" t="s">
        <v>5221</v>
      </c>
      <c r="H368" s="173" t="s">
        <v>1</v>
      </c>
      <c r="I368" s="175"/>
      <c r="L368" s="172"/>
      <c r="M368" s="176"/>
      <c r="N368" s="177"/>
      <c r="O368" s="177"/>
      <c r="P368" s="177"/>
      <c r="Q368" s="177"/>
      <c r="R368" s="177"/>
      <c r="S368" s="177"/>
      <c r="T368" s="178"/>
      <c r="AT368" s="173" t="s">
        <v>237</v>
      </c>
      <c r="AU368" s="173" t="s">
        <v>88</v>
      </c>
      <c r="AV368" s="14" t="s">
        <v>86</v>
      </c>
      <c r="AW368" s="14" t="s">
        <v>33</v>
      </c>
      <c r="AX368" s="14" t="s">
        <v>79</v>
      </c>
      <c r="AY368" s="173" t="s">
        <v>207</v>
      </c>
    </row>
    <row r="369" spans="1:65" s="13" customFormat="1" ht="11.25">
      <c r="B369" s="163"/>
      <c r="D369" s="164" t="s">
        <v>237</v>
      </c>
      <c r="E369" s="165" t="s">
        <v>1</v>
      </c>
      <c r="F369" s="166" t="s">
        <v>1363</v>
      </c>
      <c r="H369" s="167">
        <v>1</v>
      </c>
      <c r="I369" s="168"/>
      <c r="L369" s="163"/>
      <c r="M369" s="169"/>
      <c r="N369" s="170"/>
      <c r="O369" s="170"/>
      <c r="P369" s="170"/>
      <c r="Q369" s="170"/>
      <c r="R369" s="170"/>
      <c r="S369" s="170"/>
      <c r="T369" s="171"/>
      <c r="AT369" s="165" t="s">
        <v>237</v>
      </c>
      <c r="AU369" s="165" t="s">
        <v>88</v>
      </c>
      <c r="AV369" s="13" t="s">
        <v>88</v>
      </c>
      <c r="AW369" s="13" t="s">
        <v>33</v>
      </c>
      <c r="AX369" s="13" t="s">
        <v>79</v>
      </c>
      <c r="AY369" s="165" t="s">
        <v>207</v>
      </c>
    </row>
    <row r="370" spans="1:65" s="14" customFormat="1" ht="33.75">
      <c r="B370" s="172"/>
      <c r="D370" s="164" t="s">
        <v>237</v>
      </c>
      <c r="E370" s="173" t="s">
        <v>1</v>
      </c>
      <c r="F370" s="174" t="s">
        <v>5212</v>
      </c>
      <c r="H370" s="173" t="s">
        <v>1</v>
      </c>
      <c r="I370" s="175"/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237</v>
      </c>
      <c r="AU370" s="173" t="s">
        <v>88</v>
      </c>
      <c r="AV370" s="14" t="s">
        <v>86</v>
      </c>
      <c r="AW370" s="14" t="s">
        <v>33</v>
      </c>
      <c r="AX370" s="14" t="s">
        <v>79</v>
      </c>
      <c r="AY370" s="173" t="s">
        <v>207</v>
      </c>
    </row>
    <row r="371" spans="1:65" s="15" customFormat="1" ht="11.25">
      <c r="B371" s="179"/>
      <c r="D371" s="164" t="s">
        <v>237</v>
      </c>
      <c r="E371" s="180" t="s">
        <v>1</v>
      </c>
      <c r="F371" s="181" t="s">
        <v>242</v>
      </c>
      <c r="H371" s="182">
        <v>1</v>
      </c>
      <c r="I371" s="183"/>
      <c r="L371" s="179"/>
      <c r="M371" s="184"/>
      <c r="N371" s="185"/>
      <c r="O371" s="185"/>
      <c r="P371" s="185"/>
      <c r="Q371" s="185"/>
      <c r="R371" s="185"/>
      <c r="S371" s="185"/>
      <c r="T371" s="186"/>
      <c r="AT371" s="180" t="s">
        <v>237</v>
      </c>
      <c r="AU371" s="180" t="s">
        <v>88</v>
      </c>
      <c r="AV371" s="15" t="s">
        <v>213</v>
      </c>
      <c r="AW371" s="15" t="s">
        <v>33</v>
      </c>
      <c r="AX371" s="15" t="s">
        <v>86</v>
      </c>
      <c r="AY371" s="180" t="s">
        <v>207</v>
      </c>
    </row>
    <row r="372" spans="1:65" s="2" customFormat="1" ht="24.2" customHeight="1">
      <c r="A372" s="31"/>
      <c r="B372" s="148"/>
      <c r="C372" s="149" t="s">
        <v>933</v>
      </c>
      <c r="D372" s="149" t="s">
        <v>209</v>
      </c>
      <c r="E372" s="150" t="s">
        <v>5222</v>
      </c>
      <c r="F372" s="151" t="s">
        <v>5223</v>
      </c>
      <c r="G372" s="152" t="s">
        <v>301</v>
      </c>
      <c r="H372" s="153">
        <v>4</v>
      </c>
      <c r="I372" s="154"/>
      <c r="J372" s="155">
        <f>ROUND(I372*H372,2)</f>
        <v>0</v>
      </c>
      <c r="K372" s="156"/>
      <c r="L372" s="32"/>
      <c r="M372" s="157" t="s">
        <v>1</v>
      </c>
      <c r="N372" s="158" t="s">
        <v>44</v>
      </c>
      <c r="O372" s="57"/>
      <c r="P372" s="159">
        <f>O372*H372</f>
        <v>0</v>
      </c>
      <c r="Q372" s="159">
        <v>0</v>
      </c>
      <c r="R372" s="159">
        <f>Q372*H372</f>
        <v>0</v>
      </c>
      <c r="S372" s="159">
        <v>0</v>
      </c>
      <c r="T372" s="160">
        <f>S372*H372</f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61" t="s">
        <v>245</v>
      </c>
      <c r="AT372" s="161" t="s">
        <v>209</v>
      </c>
      <c r="AU372" s="161" t="s">
        <v>88</v>
      </c>
      <c r="AY372" s="17" t="s">
        <v>207</v>
      </c>
      <c r="BE372" s="162">
        <f>IF(N372="základní",J372,0)</f>
        <v>0</v>
      </c>
      <c r="BF372" s="162">
        <f>IF(N372="snížená",J372,0)</f>
        <v>0</v>
      </c>
      <c r="BG372" s="162">
        <f>IF(N372="zákl. přenesená",J372,0)</f>
        <v>0</v>
      </c>
      <c r="BH372" s="162">
        <f>IF(N372="sníž. přenesená",J372,0)</f>
        <v>0</v>
      </c>
      <c r="BI372" s="162">
        <f>IF(N372="nulová",J372,0)</f>
        <v>0</v>
      </c>
      <c r="BJ372" s="17" t="s">
        <v>86</v>
      </c>
      <c r="BK372" s="162">
        <f>ROUND(I372*H372,2)</f>
        <v>0</v>
      </c>
      <c r="BL372" s="17" t="s">
        <v>245</v>
      </c>
      <c r="BM372" s="161" t="s">
        <v>936</v>
      </c>
    </row>
    <row r="373" spans="1:65" s="14" customFormat="1" ht="33.75">
      <c r="B373" s="172"/>
      <c r="D373" s="164" t="s">
        <v>237</v>
      </c>
      <c r="E373" s="173" t="s">
        <v>1</v>
      </c>
      <c r="F373" s="174" t="s">
        <v>5224</v>
      </c>
      <c r="H373" s="173" t="s">
        <v>1</v>
      </c>
      <c r="I373" s="175"/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237</v>
      </c>
      <c r="AU373" s="173" t="s">
        <v>88</v>
      </c>
      <c r="AV373" s="14" t="s">
        <v>86</v>
      </c>
      <c r="AW373" s="14" t="s">
        <v>33</v>
      </c>
      <c r="AX373" s="14" t="s">
        <v>79</v>
      </c>
      <c r="AY373" s="173" t="s">
        <v>207</v>
      </c>
    </row>
    <row r="374" spans="1:65" s="14" customFormat="1" ht="22.5">
      <c r="B374" s="172"/>
      <c r="D374" s="164" t="s">
        <v>237</v>
      </c>
      <c r="E374" s="173" t="s">
        <v>1</v>
      </c>
      <c r="F374" s="174" t="s">
        <v>5225</v>
      </c>
      <c r="H374" s="173" t="s">
        <v>1</v>
      </c>
      <c r="I374" s="175"/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237</v>
      </c>
      <c r="AU374" s="173" t="s">
        <v>88</v>
      </c>
      <c r="AV374" s="14" t="s">
        <v>86</v>
      </c>
      <c r="AW374" s="14" t="s">
        <v>33</v>
      </c>
      <c r="AX374" s="14" t="s">
        <v>79</v>
      </c>
      <c r="AY374" s="173" t="s">
        <v>207</v>
      </c>
    </row>
    <row r="375" spans="1:65" s="14" customFormat="1" ht="22.5">
      <c r="B375" s="172"/>
      <c r="D375" s="164" t="s">
        <v>237</v>
      </c>
      <c r="E375" s="173" t="s">
        <v>1</v>
      </c>
      <c r="F375" s="174" t="s">
        <v>5226</v>
      </c>
      <c r="H375" s="173" t="s">
        <v>1</v>
      </c>
      <c r="I375" s="175"/>
      <c r="L375" s="172"/>
      <c r="M375" s="176"/>
      <c r="N375" s="177"/>
      <c r="O375" s="177"/>
      <c r="P375" s="177"/>
      <c r="Q375" s="177"/>
      <c r="R375" s="177"/>
      <c r="S375" s="177"/>
      <c r="T375" s="178"/>
      <c r="AT375" s="173" t="s">
        <v>237</v>
      </c>
      <c r="AU375" s="173" t="s">
        <v>88</v>
      </c>
      <c r="AV375" s="14" t="s">
        <v>86</v>
      </c>
      <c r="AW375" s="14" t="s">
        <v>33</v>
      </c>
      <c r="AX375" s="14" t="s">
        <v>79</v>
      </c>
      <c r="AY375" s="173" t="s">
        <v>207</v>
      </c>
    </row>
    <row r="376" spans="1:65" s="13" customFormat="1" ht="11.25">
      <c r="B376" s="163"/>
      <c r="D376" s="164" t="s">
        <v>237</v>
      </c>
      <c r="E376" s="165" t="s">
        <v>1</v>
      </c>
      <c r="F376" s="166" t="s">
        <v>1343</v>
      </c>
      <c r="H376" s="167">
        <v>1</v>
      </c>
      <c r="I376" s="168"/>
      <c r="L376" s="163"/>
      <c r="M376" s="169"/>
      <c r="N376" s="170"/>
      <c r="O376" s="170"/>
      <c r="P376" s="170"/>
      <c r="Q376" s="170"/>
      <c r="R376" s="170"/>
      <c r="S376" s="170"/>
      <c r="T376" s="171"/>
      <c r="AT376" s="165" t="s">
        <v>237</v>
      </c>
      <c r="AU376" s="165" t="s">
        <v>88</v>
      </c>
      <c r="AV376" s="13" t="s">
        <v>88</v>
      </c>
      <c r="AW376" s="13" t="s">
        <v>33</v>
      </c>
      <c r="AX376" s="13" t="s">
        <v>79</v>
      </c>
      <c r="AY376" s="165" t="s">
        <v>207</v>
      </c>
    </row>
    <row r="377" spans="1:65" s="13" customFormat="1" ht="11.25">
      <c r="B377" s="163"/>
      <c r="D377" s="164" t="s">
        <v>237</v>
      </c>
      <c r="E377" s="165" t="s">
        <v>1</v>
      </c>
      <c r="F377" s="166" t="s">
        <v>1363</v>
      </c>
      <c r="H377" s="167">
        <v>1</v>
      </c>
      <c r="I377" s="168"/>
      <c r="L377" s="163"/>
      <c r="M377" s="169"/>
      <c r="N377" s="170"/>
      <c r="O377" s="170"/>
      <c r="P377" s="170"/>
      <c r="Q377" s="170"/>
      <c r="R377" s="170"/>
      <c r="S377" s="170"/>
      <c r="T377" s="171"/>
      <c r="AT377" s="165" t="s">
        <v>237</v>
      </c>
      <c r="AU377" s="165" t="s">
        <v>88</v>
      </c>
      <c r="AV377" s="13" t="s">
        <v>88</v>
      </c>
      <c r="AW377" s="13" t="s">
        <v>33</v>
      </c>
      <c r="AX377" s="13" t="s">
        <v>79</v>
      </c>
      <c r="AY377" s="165" t="s">
        <v>207</v>
      </c>
    </row>
    <row r="378" spans="1:65" s="13" customFormat="1" ht="11.25">
      <c r="B378" s="163"/>
      <c r="D378" s="164" t="s">
        <v>237</v>
      </c>
      <c r="E378" s="165" t="s">
        <v>1</v>
      </c>
      <c r="F378" s="166" t="s">
        <v>1364</v>
      </c>
      <c r="H378" s="167">
        <v>1</v>
      </c>
      <c r="I378" s="168"/>
      <c r="L378" s="163"/>
      <c r="M378" s="169"/>
      <c r="N378" s="170"/>
      <c r="O378" s="170"/>
      <c r="P378" s="170"/>
      <c r="Q378" s="170"/>
      <c r="R378" s="170"/>
      <c r="S378" s="170"/>
      <c r="T378" s="171"/>
      <c r="AT378" s="165" t="s">
        <v>237</v>
      </c>
      <c r="AU378" s="165" t="s">
        <v>88</v>
      </c>
      <c r="AV378" s="13" t="s">
        <v>88</v>
      </c>
      <c r="AW378" s="13" t="s">
        <v>33</v>
      </c>
      <c r="AX378" s="13" t="s">
        <v>79</v>
      </c>
      <c r="AY378" s="165" t="s">
        <v>207</v>
      </c>
    </row>
    <row r="379" spans="1:65" s="13" customFormat="1" ht="11.25">
      <c r="B379" s="163"/>
      <c r="D379" s="164" t="s">
        <v>237</v>
      </c>
      <c r="E379" s="165" t="s">
        <v>1</v>
      </c>
      <c r="F379" s="166" t="s">
        <v>1365</v>
      </c>
      <c r="H379" s="167">
        <v>1</v>
      </c>
      <c r="I379" s="168"/>
      <c r="L379" s="163"/>
      <c r="M379" s="169"/>
      <c r="N379" s="170"/>
      <c r="O379" s="170"/>
      <c r="P379" s="170"/>
      <c r="Q379" s="170"/>
      <c r="R379" s="170"/>
      <c r="S379" s="170"/>
      <c r="T379" s="171"/>
      <c r="AT379" s="165" t="s">
        <v>237</v>
      </c>
      <c r="AU379" s="165" t="s">
        <v>88</v>
      </c>
      <c r="AV379" s="13" t="s">
        <v>88</v>
      </c>
      <c r="AW379" s="13" t="s">
        <v>33</v>
      </c>
      <c r="AX379" s="13" t="s">
        <v>79</v>
      </c>
      <c r="AY379" s="165" t="s">
        <v>207</v>
      </c>
    </row>
    <row r="380" spans="1:65" s="14" customFormat="1" ht="33.75">
      <c r="B380" s="172"/>
      <c r="D380" s="164" t="s">
        <v>237</v>
      </c>
      <c r="E380" s="173" t="s">
        <v>1</v>
      </c>
      <c r="F380" s="174" t="s">
        <v>5212</v>
      </c>
      <c r="H380" s="173" t="s">
        <v>1</v>
      </c>
      <c r="I380" s="175"/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237</v>
      </c>
      <c r="AU380" s="173" t="s">
        <v>88</v>
      </c>
      <c r="AV380" s="14" t="s">
        <v>86</v>
      </c>
      <c r="AW380" s="14" t="s">
        <v>33</v>
      </c>
      <c r="AX380" s="14" t="s">
        <v>79</v>
      </c>
      <c r="AY380" s="173" t="s">
        <v>207</v>
      </c>
    </row>
    <row r="381" spans="1:65" s="15" customFormat="1" ht="11.25">
      <c r="B381" s="179"/>
      <c r="D381" s="164" t="s">
        <v>237</v>
      </c>
      <c r="E381" s="180" t="s">
        <v>1</v>
      </c>
      <c r="F381" s="181" t="s">
        <v>242</v>
      </c>
      <c r="H381" s="182">
        <v>4</v>
      </c>
      <c r="I381" s="183"/>
      <c r="L381" s="179"/>
      <c r="M381" s="184"/>
      <c r="N381" s="185"/>
      <c r="O381" s="185"/>
      <c r="P381" s="185"/>
      <c r="Q381" s="185"/>
      <c r="R381" s="185"/>
      <c r="S381" s="185"/>
      <c r="T381" s="186"/>
      <c r="AT381" s="180" t="s">
        <v>237</v>
      </c>
      <c r="AU381" s="180" t="s">
        <v>88</v>
      </c>
      <c r="AV381" s="15" t="s">
        <v>213</v>
      </c>
      <c r="AW381" s="15" t="s">
        <v>33</v>
      </c>
      <c r="AX381" s="15" t="s">
        <v>86</v>
      </c>
      <c r="AY381" s="180" t="s">
        <v>207</v>
      </c>
    </row>
    <row r="382" spans="1:65" s="2" customFormat="1" ht="24.2" customHeight="1">
      <c r="A382" s="31"/>
      <c r="B382" s="148"/>
      <c r="C382" s="149" t="s">
        <v>472</v>
      </c>
      <c r="D382" s="149" t="s">
        <v>209</v>
      </c>
      <c r="E382" s="150" t="s">
        <v>5227</v>
      </c>
      <c r="F382" s="151" t="s">
        <v>5228</v>
      </c>
      <c r="G382" s="152" t="s">
        <v>301</v>
      </c>
      <c r="H382" s="153">
        <v>19</v>
      </c>
      <c r="I382" s="154"/>
      <c r="J382" s="155">
        <f>ROUND(I382*H382,2)</f>
        <v>0</v>
      </c>
      <c r="K382" s="156"/>
      <c r="L382" s="32"/>
      <c r="M382" s="157" t="s">
        <v>1</v>
      </c>
      <c r="N382" s="158" t="s">
        <v>44</v>
      </c>
      <c r="O382" s="57"/>
      <c r="P382" s="159">
        <f>O382*H382</f>
        <v>0</v>
      </c>
      <c r="Q382" s="159">
        <v>0</v>
      </c>
      <c r="R382" s="159">
        <f>Q382*H382</f>
        <v>0</v>
      </c>
      <c r="S382" s="159">
        <v>0</v>
      </c>
      <c r="T382" s="160">
        <f>S382*H382</f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61" t="s">
        <v>245</v>
      </c>
      <c r="AT382" s="161" t="s">
        <v>209</v>
      </c>
      <c r="AU382" s="161" t="s">
        <v>88</v>
      </c>
      <c r="AY382" s="17" t="s">
        <v>207</v>
      </c>
      <c r="BE382" s="162">
        <f>IF(N382="základní",J382,0)</f>
        <v>0</v>
      </c>
      <c r="BF382" s="162">
        <f>IF(N382="snížená",J382,0)</f>
        <v>0</v>
      </c>
      <c r="BG382" s="162">
        <f>IF(N382="zákl. přenesená",J382,0)</f>
        <v>0</v>
      </c>
      <c r="BH382" s="162">
        <f>IF(N382="sníž. přenesená",J382,0)</f>
        <v>0</v>
      </c>
      <c r="BI382" s="162">
        <f>IF(N382="nulová",J382,0)</f>
        <v>0</v>
      </c>
      <c r="BJ382" s="17" t="s">
        <v>86</v>
      </c>
      <c r="BK382" s="162">
        <f>ROUND(I382*H382,2)</f>
        <v>0</v>
      </c>
      <c r="BL382" s="17" t="s">
        <v>245</v>
      </c>
      <c r="BM382" s="161" t="s">
        <v>939</v>
      </c>
    </row>
    <row r="383" spans="1:65" s="14" customFormat="1" ht="33.75">
      <c r="B383" s="172"/>
      <c r="D383" s="164" t="s">
        <v>237</v>
      </c>
      <c r="E383" s="173" t="s">
        <v>1</v>
      </c>
      <c r="F383" s="174" t="s">
        <v>5229</v>
      </c>
      <c r="H383" s="173" t="s">
        <v>1</v>
      </c>
      <c r="I383" s="175"/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237</v>
      </c>
      <c r="AU383" s="173" t="s">
        <v>88</v>
      </c>
      <c r="AV383" s="14" t="s">
        <v>86</v>
      </c>
      <c r="AW383" s="14" t="s">
        <v>33</v>
      </c>
      <c r="AX383" s="14" t="s">
        <v>79</v>
      </c>
      <c r="AY383" s="173" t="s">
        <v>207</v>
      </c>
    </row>
    <row r="384" spans="1:65" s="14" customFormat="1" ht="33.75">
      <c r="B384" s="172"/>
      <c r="D384" s="164" t="s">
        <v>237</v>
      </c>
      <c r="E384" s="173" t="s">
        <v>1</v>
      </c>
      <c r="F384" s="174" t="s">
        <v>5212</v>
      </c>
      <c r="H384" s="173" t="s">
        <v>1</v>
      </c>
      <c r="I384" s="175"/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237</v>
      </c>
      <c r="AU384" s="173" t="s">
        <v>88</v>
      </c>
      <c r="AV384" s="14" t="s">
        <v>86</v>
      </c>
      <c r="AW384" s="14" t="s">
        <v>33</v>
      </c>
      <c r="AX384" s="14" t="s">
        <v>79</v>
      </c>
      <c r="AY384" s="173" t="s">
        <v>207</v>
      </c>
    </row>
    <row r="385" spans="1:65" s="13" customFormat="1" ht="11.25">
      <c r="B385" s="163"/>
      <c r="D385" s="164" t="s">
        <v>237</v>
      </c>
      <c r="E385" s="165" t="s">
        <v>1</v>
      </c>
      <c r="F385" s="166" t="s">
        <v>4359</v>
      </c>
      <c r="H385" s="167">
        <v>6</v>
      </c>
      <c r="I385" s="168"/>
      <c r="L385" s="163"/>
      <c r="M385" s="169"/>
      <c r="N385" s="170"/>
      <c r="O385" s="170"/>
      <c r="P385" s="170"/>
      <c r="Q385" s="170"/>
      <c r="R385" s="170"/>
      <c r="S385" s="170"/>
      <c r="T385" s="171"/>
      <c r="AT385" s="165" t="s">
        <v>237</v>
      </c>
      <c r="AU385" s="165" t="s">
        <v>88</v>
      </c>
      <c r="AV385" s="13" t="s">
        <v>88</v>
      </c>
      <c r="AW385" s="13" t="s">
        <v>33</v>
      </c>
      <c r="AX385" s="13" t="s">
        <v>79</v>
      </c>
      <c r="AY385" s="165" t="s">
        <v>207</v>
      </c>
    </row>
    <row r="386" spans="1:65" s="13" customFormat="1" ht="11.25">
      <c r="B386" s="163"/>
      <c r="D386" s="164" t="s">
        <v>237</v>
      </c>
      <c r="E386" s="165" t="s">
        <v>1</v>
      </c>
      <c r="F386" s="166" t="s">
        <v>4403</v>
      </c>
      <c r="H386" s="167">
        <v>4</v>
      </c>
      <c r="I386" s="168"/>
      <c r="L386" s="163"/>
      <c r="M386" s="169"/>
      <c r="N386" s="170"/>
      <c r="O386" s="170"/>
      <c r="P386" s="170"/>
      <c r="Q386" s="170"/>
      <c r="R386" s="170"/>
      <c r="S386" s="170"/>
      <c r="T386" s="171"/>
      <c r="AT386" s="165" t="s">
        <v>237</v>
      </c>
      <c r="AU386" s="165" t="s">
        <v>88</v>
      </c>
      <c r="AV386" s="13" t="s">
        <v>88</v>
      </c>
      <c r="AW386" s="13" t="s">
        <v>33</v>
      </c>
      <c r="AX386" s="13" t="s">
        <v>79</v>
      </c>
      <c r="AY386" s="165" t="s">
        <v>207</v>
      </c>
    </row>
    <row r="387" spans="1:65" s="13" customFormat="1" ht="11.25">
      <c r="B387" s="163"/>
      <c r="D387" s="164" t="s">
        <v>237</v>
      </c>
      <c r="E387" s="165" t="s">
        <v>1</v>
      </c>
      <c r="F387" s="166" t="s">
        <v>4832</v>
      </c>
      <c r="H387" s="167">
        <v>5</v>
      </c>
      <c r="I387" s="168"/>
      <c r="L387" s="163"/>
      <c r="M387" s="169"/>
      <c r="N387" s="170"/>
      <c r="O387" s="170"/>
      <c r="P387" s="170"/>
      <c r="Q387" s="170"/>
      <c r="R387" s="170"/>
      <c r="S387" s="170"/>
      <c r="T387" s="171"/>
      <c r="AT387" s="165" t="s">
        <v>237</v>
      </c>
      <c r="AU387" s="165" t="s">
        <v>88</v>
      </c>
      <c r="AV387" s="13" t="s">
        <v>88</v>
      </c>
      <c r="AW387" s="13" t="s">
        <v>33</v>
      </c>
      <c r="AX387" s="13" t="s">
        <v>79</v>
      </c>
      <c r="AY387" s="165" t="s">
        <v>207</v>
      </c>
    </row>
    <row r="388" spans="1:65" s="13" customFormat="1" ht="11.25">
      <c r="B388" s="163"/>
      <c r="D388" s="164" t="s">
        <v>237</v>
      </c>
      <c r="E388" s="165" t="s">
        <v>1</v>
      </c>
      <c r="F388" s="166" t="s">
        <v>4819</v>
      </c>
      <c r="H388" s="167">
        <v>4</v>
      </c>
      <c r="I388" s="168"/>
      <c r="L388" s="163"/>
      <c r="M388" s="169"/>
      <c r="N388" s="170"/>
      <c r="O388" s="170"/>
      <c r="P388" s="170"/>
      <c r="Q388" s="170"/>
      <c r="R388" s="170"/>
      <c r="S388" s="170"/>
      <c r="T388" s="171"/>
      <c r="AT388" s="165" t="s">
        <v>237</v>
      </c>
      <c r="AU388" s="165" t="s">
        <v>88</v>
      </c>
      <c r="AV388" s="13" t="s">
        <v>88</v>
      </c>
      <c r="AW388" s="13" t="s">
        <v>33</v>
      </c>
      <c r="AX388" s="13" t="s">
        <v>79</v>
      </c>
      <c r="AY388" s="165" t="s">
        <v>207</v>
      </c>
    </row>
    <row r="389" spans="1:65" s="15" customFormat="1" ht="11.25">
      <c r="B389" s="179"/>
      <c r="D389" s="164" t="s">
        <v>237</v>
      </c>
      <c r="E389" s="180" t="s">
        <v>1</v>
      </c>
      <c r="F389" s="181" t="s">
        <v>242</v>
      </c>
      <c r="H389" s="182">
        <v>19</v>
      </c>
      <c r="I389" s="183"/>
      <c r="L389" s="179"/>
      <c r="M389" s="184"/>
      <c r="N389" s="185"/>
      <c r="O389" s="185"/>
      <c r="P389" s="185"/>
      <c r="Q389" s="185"/>
      <c r="R389" s="185"/>
      <c r="S389" s="185"/>
      <c r="T389" s="186"/>
      <c r="AT389" s="180" t="s">
        <v>237</v>
      </c>
      <c r="AU389" s="180" t="s">
        <v>88</v>
      </c>
      <c r="AV389" s="15" t="s">
        <v>213</v>
      </c>
      <c r="AW389" s="15" t="s">
        <v>33</v>
      </c>
      <c r="AX389" s="15" t="s">
        <v>86</v>
      </c>
      <c r="AY389" s="180" t="s">
        <v>207</v>
      </c>
    </row>
    <row r="390" spans="1:65" s="2" customFormat="1" ht="24.2" customHeight="1">
      <c r="A390" s="31"/>
      <c r="B390" s="148"/>
      <c r="C390" s="149" t="s">
        <v>940</v>
      </c>
      <c r="D390" s="149" t="s">
        <v>209</v>
      </c>
      <c r="E390" s="150" t="s">
        <v>5230</v>
      </c>
      <c r="F390" s="151" t="s">
        <v>5231</v>
      </c>
      <c r="G390" s="152" t="s">
        <v>301</v>
      </c>
      <c r="H390" s="153">
        <v>36</v>
      </c>
      <c r="I390" s="154"/>
      <c r="J390" s="155">
        <f>ROUND(I390*H390,2)</f>
        <v>0</v>
      </c>
      <c r="K390" s="156"/>
      <c r="L390" s="32"/>
      <c r="M390" s="157" t="s">
        <v>1</v>
      </c>
      <c r="N390" s="158" t="s">
        <v>44</v>
      </c>
      <c r="O390" s="57"/>
      <c r="P390" s="159">
        <f>O390*H390</f>
        <v>0</v>
      </c>
      <c r="Q390" s="159">
        <v>0</v>
      </c>
      <c r="R390" s="159">
        <f>Q390*H390</f>
        <v>0</v>
      </c>
      <c r="S390" s="159">
        <v>0</v>
      </c>
      <c r="T390" s="160">
        <f>S390*H390</f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61" t="s">
        <v>245</v>
      </c>
      <c r="AT390" s="161" t="s">
        <v>209</v>
      </c>
      <c r="AU390" s="161" t="s">
        <v>88</v>
      </c>
      <c r="AY390" s="17" t="s">
        <v>207</v>
      </c>
      <c r="BE390" s="162">
        <f>IF(N390="základní",J390,0)</f>
        <v>0</v>
      </c>
      <c r="BF390" s="162">
        <f>IF(N390="snížená",J390,0)</f>
        <v>0</v>
      </c>
      <c r="BG390" s="162">
        <f>IF(N390="zákl. přenesená",J390,0)</f>
        <v>0</v>
      </c>
      <c r="BH390" s="162">
        <f>IF(N390="sníž. přenesená",J390,0)</f>
        <v>0</v>
      </c>
      <c r="BI390" s="162">
        <f>IF(N390="nulová",J390,0)</f>
        <v>0</v>
      </c>
      <c r="BJ390" s="17" t="s">
        <v>86</v>
      </c>
      <c r="BK390" s="162">
        <f>ROUND(I390*H390,2)</f>
        <v>0</v>
      </c>
      <c r="BL390" s="17" t="s">
        <v>245</v>
      </c>
      <c r="BM390" s="161" t="s">
        <v>943</v>
      </c>
    </row>
    <row r="391" spans="1:65" s="14" customFormat="1" ht="22.5">
      <c r="B391" s="172"/>
      <c r="D391" s="164" t="s">
        <v>237</v>
      </c>
      <c r="E391" s="173" t="s">
        <v>1</v>
      </c>
      <c r="F391" s="174" t="s">
        <v>5232</v>
      </c>
      <c r="H391" s="173" t="s">
        <v>1</v>
      </c>
      <c r="I391" s="175"/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237</v>
      </c>
      <c r="AU391" s="173" t="s">
        <v>88</v>
      </c>
      <c r="AV391" s="14" t="s">
        <v>86</v>
      </c>
      <c r="AW391" s="14" t="s">
        <v>33</v>
      </c>
      <c r="AX391" s="14" t="s">
        <v>79</v>
      </c>
      <c r="AY391" s="173" t="s">
        <v>207</v>
      </c>
    </row>
    <row r="392" spans="1:65" s="13" customFormat="1" ht="11.25">
      <c r="B392" s="163"/>
      <c r="D392" s="164" t="s">
        <v>237</v>
      </c>
      <c r="E392" s="165" t="s">
        <v>1</v>
      </c>
      <c r="F392" s="166" t="s">
        <v>1342</v>
      </c>
      <c r="H392" s="167">
        <v>1</v>
      </c>
      <c r="I392" s="168"/>
      <c r="L392" s="163"/>
      <c r="M392" s="169"/>
      <c r="N392" s="170"/>
      <c r="O392" s="170"/>
      <c r="P392" s="170"/>
      <c r="Q392" s="170"/>
      <c r="R392" s="170"/>
      <c r="S392" s="170"/>
      <c r="T392" s="171"/>
      <c r="AT392" s="165" t="s">
        <v>237</v>
      </c>
      <c r="AU392" s="165" t="s">
        <v>88</v>
      </c>
      <c r="AV392" s="13" t="s">
        <v>88</v>
      </c>
      <c r="AW392" s="13" t="s">
        <v>33</v>
      </c>
      <c r="AX392" s="13" t="s">
        <v>79</v>
      </c>
      <c r="AY392" s="165" t="s">
        <v>207</v>
      </c>
    </row>
    <row r="393" spans="1:65" s="13" customFormat="1" ht="11.25">
      <c r="B393" s="163"/>
      <c r="D393" s="164" t="s">
        <v>237</v>
      </c>
      <c r="E393" s="165" t="s">
        <v>1</v>
      </c>
      <c r="F393" s="166" t="s">
        <v>4812</v>
      </c>
      <c r="H393" s="167">
        <v>7</v>
      </c>
      <c r="I393" s="168"/>
      <c r="L393" s="163"/>
      <c r="M393" s="169"/>
      <c r="N393" s="170"/>
      <c r="O393" s="170"/>
      <c r="P393" s="170"/>
      <c r="Q393" s="170"/>
      <c r="R393" s="170"/>
      <c r="S393" s="170"/>
      <c r="T393" s="171"/>
      <c r="AT393" s="165" t="s">
        <v>237</v>
      </c>
      <c r="AU393" s="165" t="s">
        <v>88</v>
      </c>
      <c r="AV393" s="13" t="s">
        <v>88</v>
      </c>
      <c r="AW393" s="13" t="s">
        <v>33</v>
      </c>
      <c r="AX393" s="13" t="s">
        <v>79</v>
      </c>
      <c r="AY393" s="165" t="s">
        <v>207</v>
      </c>
    </row>
    <row r="394" spans="1:65" s="13" customFormat="1" ht="11.25">
      <c r="B394" s="163"/>
      <c r="D394" s="164" t="s">
        <v>237</v>
      </c>
      <c r="E394" s="165" t="s">
        <v>1</v>
      </c>
      <c r="F394" s="166" t="s">
        <v>5233</v>
      </c>
      <c r="H394" s="167">
        <v>11</v>
      </c>
      <c r="I394" s="168"/>
      <c r="L394" s="163"/>
      <c r="M394" s="169"/>
      <c r="N394" s="170"/>
      <c r="O394" s="170"/>
      <c r="P394" s="170"/>
      <c r="Q394" s="170"/>
      <c r="R394" s="170"/>
      <c r="S394" s="170"/>
      <c r="T394" s="171"/>
      <c r="AT394" s="165" t="s">
        <v>237</v>
      </c>
      <c r="AU394" s="165" t="s">
        <v>88</v>
      </c>
      <c r="AV394" s="13" t="s">
        <v>88</v>
      </c>
      <c r="AW394" s="13" t="s">
        <v>33</v>
      </c>
      <c r="AX394" s="13" t="s">
        <v>79</v>
      </c>
      <c r="AY394" s="165" t="s">
        <v>207</v>
      </c>
    </row>
    <row r="395" spans="1:65" s="13" customFormat="1" ht="11.25">
      <c r="B395" s="163"/>
      <c r="D395" s="164" t="s">
        <v>237</v>
      </c>
      <c r="E395" s="165" t="s">
        <v>1</v>
      </c>
      <c r="F395" s="166" t="s">
        <v>5234</v>
      </c>
      <c r="H395" s="167">
        <v>16</v>
      </c>
      <c r="I395" s="168"/>
      <c r="L395" s="163"/>
      <c r="M395" s="169"/>
      <c r="N395" s="170"/>
      <c r="O395" s="170"/>
      <c r="P395" s="170"/>
      <c r="Q395" s="170"/>
      <c r="R395" s="170"/>
      <c r="S395" s="170"/>
      <c r="T395" s="171"/>
      <c r="AT395" s="165" t="s">
        <v>237</v>
      </c>
      <c r="AU395" s="165" t="s">
        <v>88</v>
      </c>
      <c r="AV395" s="13" t="s">
        <v>88</v>
      </c>
      <c r="AW395" s="13" t="s">
        <v>33</v>
      </c>
      <c r="AX395" s="13" t="s">
        <v>79</v>
      </c>
      <c r="AY395" s="165" t="s">
        <v>207</v>
      </c>
    </row>
    <row r="396" spans="1:65" s="13" customFormat="1" ht="11.25">
      <c r="B396" s="163"/>
      <c r="D396" s="164" t="s">
        <v>237</v>
      </c>
      <c r="E396" s="165" t="s">
        <v>1</v>
      </c>
      <c r="F396" s="166" t="s">
        <v>1365</v>
      </c>
      <c r="H396" s="167">
        <v>1</v>
      </c>
      <c r="I396" s="168"/>
      <c r="L396" s="163"/>
      <c r="M396" s="169"/>
      <c r="N396" s="170"/>
      <c r="O396" s="170"/>
      <c r="P396" s="170"/>
      <c r="Q396" s="170"/>
      <c r="R396" s="170"/>
      <c r="S396" s="170"/>
      <c r="T396" s="171"/>
      <c r="AT396" s="165" t="s">
        <v>237</v>
      </c>
      <c r="AU396" s="165" t="s">
        <v>88</v>
      </c>
      <c r="AV396" s="13" t="s">
        <v>88</v>
      </c>
      <c r="AW396" s="13" t="s">
        <v>33</v>
      </c>
      <c r="AX396" s="13" t="s">
        <v>79</v>
      </c>
      <c r="AY396" s="165" t="s">
        <v>207</v>
      </c>
    </row>
    <row r="397" spans="1:65" s="14" customFormat="1" ht="33.75">
      <c r="B397" s="172"/>
      <c r="D397" s="164" t="s">
        <v>237</v>
      </c>
      <c r="E397" s="173" t="s">
        <v>1</v>
      </c>
      <c r="F397" s="174" t="s">
        <v>5212</v>
      </c>
      <c r="H397" s="173" t="s">
        <v>1</v>
      </c>
      <c r="I397" s="175"/>
      <c r="L397" s="172"/>
      <c r="M397" s="176"/>
      <c r="N397" s="177"/>
      <c r="O397" s="177"/>
      <c r="P397" s="177"/>
      <c r="Q397" s="177"/>
      <c r="R397" s="177"/>
      <c r="S397" s="177"/>
      <c r="T397" s="178"/>
      <c r="AT397" s="173" t="s">
        <v>237</v>
      </c>
      <c r="AU397" s="173" t="s">
        <v>88</v>
      </c>
      <c r="AV397" s="14" t="s">
        <v>86</v>
      </c>
      <c r="AW397" s="14" t="s">
        <v>33</v>
      </c>
      <c r="AX397" s="14" t="s">
        <v>79</v>
      </c>
      <c r="AY397" s="173" t="s">
        <v>207</v>
      </c>
    </row>
    <row r="398" spans="1:65" s="15" customFormat="1" ht="11.25">
      <c r="B398" s="179"/>
      <c r="D398" s="164" t="s">
        <v>237</v>
      </c>
      <c r="E398" s="180" t="s">
        <v>1</v>
      </c>
      <c r="F398" s="181" t="s">
        <v>242</v>
      </c>
      <c r="H398" s="182">
        <v>36</v>
      </c>
      <c r="I398" s="183"/>
      <c r="L398" s="179"/>
      <c r="M398" s="184"/>
      <c r="N398" s="185"/>
      <c r="O398" s="185"/>
      <c r="P398" s="185"/>
      <c r="Q398" s="185"/>
      <c r="R398" s="185"/>
      <c r="S398" s="185"/>
      <c r="T398" s="186"/>
      <c r="AT398" s="180" t="s">
        <v>237</v>
      </c>
      <c r="AU398" s="180" t="s">
        <v>88</v>
      </c>
      <c r="AV398" s="15" t="s">
        <v>213</v>
      </c>
      <c r="AW398" s="15" t="s">
        <v>33</v>
      </c>
      <c r="AX398" s="15" t="s">
        <v>86</v>
      </c>
      <c r="AY398" s="180" t="s">
        <v>207</v>
      </c>
    </row>
    <row r="399" spans="1:65" s="2" customFormat="1" ht="24.2" customHeight="1">
      <c r="A399" s="31"/>
      <c r="B399" s="148"/>
      <c r="C399" s="149" t="s">
        <v>477</v>
      </c>
      <c r="D399" s="149" t="s">
        <v>209</v>
      </c>
      <c r="E399" s="150" t="s">
        <v>5235</v>
      </c>
      <c r="F399" s="151" t="s">
        <v>5236</v>
      </c>
      <c r="G399" s="152" t="s">
        <v>301</v>
      </c>
      <c r="H399" s="153">
        <v>13</v>
      </c>
      <c r="I399" s="154"/>
      <c r="J399" s="155">
        <f>ROUND(I399*H399,2)</f>
        <v>0</v>
      </c>
      <c r="K399" s="156"/>
      <c r="L399" s="32"/>
      <c r="M399" s="157" t="s">
        <v>1</v>
      </c>
      <c r="N399" s="158" t="s">
        <v>44</v>
      </c>
      <c r="O399" s="57"/>
      <c r="P399" s="159">
        <f>O399*H399</f>
        <v>0</v>
      </c>
      <c r="Q399" s="159">
        <v>0</v>
      </c>
      <c r="R399" s="159">
        <f>Q399*H399</f>
        <v>0</v>
      </c>
      <c r="S399" s="159">
        <v>0</v>
      </c>
      <c r="T399" s="160">
        <f>S399*H399</f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61" t="s">
        <v>245</v>
      </c>
      <c r="AT399" s="161" t="s">
        <v>209</v>
      </c>
      <c r="AU399" s="161" t="s">
        <v>88</v>
      </c>
      <c r="AY399" s="17" t="s">
        <v>207</v>
      </c>
      <c r="BE399" s="162">
        <f>IF(N399="základní",J399,0)</f>
        <v>0</v>
      </c>
      <c r="BF399" s="162">
        <f>IF(N399="snížená",J399,0)</f>
        <v>0</v>
      </c>
      <c r="BG399" s="162">
        <f>IF(N399="zákl. přenesená",J399,0)</f>
        <v>0</v>
      </c>
      <c r="BH399" s="162">
        <f>IF(N399="sníž. přenesená",J399,0)</f>
        <v>0</v>
      </c>
      <c r="BI399" s="162">
        <f>IF(N399="nulová",J399,0)</f>
        <v>0</v>
      </c>
      <c r="BJ399" s="17" t="s">
        <v>86</v>
      </c>
      <c r="BK399" s="162">
        <f>ROUND(I399*H399,2)</f>
        <v>0</v>
      </c>
      <c r="BL399" s="17" t="s">
        <v>245</v>
      </c>
      <c r="BM399" s="161" t="s">
        <v>946</v>
      </c>
    </row>
    <row r="400" spans="1:65" s="14" customFormat="1" ht="22.5">
      <c r="B400" s="172"/>
      <c r="D400" s="164" t="s">
        <v>237</v>
      </c>
      <c r="E400" s="173" t="s">
        <v>1</v>
      </c>
      <c r="F400" s="174" t="s">
        <v>5232</v>
      </c>
      <c r="H400" s="173" t="s">
        <v>1</v>
      </c>
      <c r="I400" s="175"/>
      <c r="L400" s="172"/>
      <c r="M400" s="176"/>
      <c r="N400" s="177"/>
      <c r="O400" s="177"/>
      <c r="P400" s="177"/>
      <c r="Q400" s="177"/>
      <c r="R400" s="177"/>
      <c r="S400" s="177"/>
      <c r="T400" s="178"/>
      <c r="AT400" s="173" t="s">
        <v>237</v>
      </c>
      <c r="AU400" s="173" t="s">
        <v>88</v>
      </c>
      <c r="AV400" s="14" t="s">
        <v>86</v>
      </c>
      <c r="AW400" s="14" t="s">
        <v>33</v>
      </c>
      <c r="AX400" s="14" t="s">
        <v>79</v>
      </c>
      <c r="AY400" s="173" t="s">
        <v>207</v>
      </c>
    </row>
    <row r="401" spans="1:65" s="13" customFormat="1" ht="11.25">
      <c r="B401" s="163"/>
      <c r="D401" s="164" t="s">
        <v>237</v>
      </c>
      <c r="E401" s="165" t="s">
        <v>1</v>
      </c>
      <c r="F401" s="166" t="s">
        <v>4811</v>
      </c>
      <c r="H401" s="167">
        <v>5</v>
      </c>
      <c r="I401" s="168"/>
      <c r="L401" s="163"/>
      <c r="M401" s="169"/>
      <c r="N401" s="170"/>
      <c r="O401" s="170"/>
      <c r="P401" s="170"/>
      <c r="Q401" s="170"/>
      <c r="R401" s="170"/>
      <c r="S401" s="170"/>
      <c r="T401" s="171"/>
      <c r="AT401" s="165" t="s">
        <v>237</v>
      </c>
      <c r="AU401" s="165" t="s">
        <v>88</v>
      </c>
      <c r="AV401" s="13" t="s">
        <v>88</v>
      </c>
      <c r="AW401" s="13" t="s">
        <v>33</v>
      </c>
      <c r="AX401" s="13" t="s">
        <v>79</v>
      </c>
      <c r="AY401" s="165" t="s">
        <v>207</v>
      </c>
    </row>
    <row r="402" spans="1:65" s="13" customFormat="1" ht="11.25">
      <c r="B402" s="163"/>
      <c r="D402" s="164" t="s">
        <v>237</v>
      </c>
      <c r="E402" s="165" t="s">
        <v>1</v>
      </c>
      <c r="F402" s="166" t="s">
        <v>4369</v>
      </c>
      <c r="H402" s="167">
        <v>4</v>
      </c>
      <c r="I402" s="168"/>
      <c r="L402" s="163"/>
      <c r="M402" s="169"/>
      <c r="N402" s="170"/>
      <c r="O402" s="170"/>
      <c r="P402" s="170"/>
      <c r="Q402" s="170"/>
      <c r="R402" s="170"/>
      <c r="S402" s="170"/>
      <c r="T402" s="171"/>
      <c r="AT402" s="165" t="s">
        <v>237</v>
      </c>
      <c r="AU402" s="165" t="s">
        <v>88</v>
      </c>
      <c r="AV402" s="13" t="s">
        <v>88</v>
      </c>
      <c r="AW402" s="13" t="s">
        <v>33</v>
      </c>
      <c r="AX402" s="13" t="s">
        <v>79</v>
      </c>
      <c r="AY402" s="165" t="s">
        <v>207</v>
      </c>
    </row>
    <row r="403" spans="1:65" s="13" customFormat="1" ht="11.25">
      <c r="B403" s="163"/>
      <c r="D403" s="164" t="s">
        <v>237</v>
      </c>
      <c r="E403" s="165" t="s">
        <v>1</v>
      </c>
      <c r="F403" s="166" t="s">
        <v>4386</v>
      </c>
      <c r="H403" s="167">
        <v>2</v>
      </c>
      <c r="I403" s="168"/>
      <c r="L403" s="163"/>
      <c r="M403" s="169"/>
      <c r="N403" s="170"/>
      <c r="O403" s="170"/>
      <c r="P403" s="170"/>
      <c r="Q403" s="170"/>
      <c r="R403" s="170"/>
      <c r="S403" s="170"/>
      <c r="T403" s="171"/>
      <c r="AT403" s="165" t="s">
        <v>237</v>
      </c>
      <c r="AU403" s="165" t="s">
        <v>88</v>
      </c>
      <c r="AV403" s="13" t="s">
        <v>88</v>
      </c>
      <c r="AW403" s="13" t="s">
        <v>33</v>
      </c>
      <c r="AX403" s="13" t="s">
        <v>79</v>
      </c>
      <c r="AY403" s="165" t="s">
        <v>207</v>
      </c>
    </row>
    <row r="404" spans="1:65" s="13" customFormat="1" ht="11.25">
      <c r="B404" s="163"/>
      <c r="D404" s="164" t="s">
        <v>237</v>
      </c>
      <c r="E404" s="165" t="s">
        <v>1</v>
      </c>
      <c r="F404" s="166" t="s">
        <v>2158</v>
      </c>
      <c r="H404" s="167">
        <v>2</v>
      </c>
      <c r="I404" s="168"/>
      <c r="L404" s="163"/>
      <c r="M404" s="169"/>
      <c r="N404" s="170"/>
      <c r="O404" s="170"/>
      <c r="P404" s="170"/>
      <c r="Q404" s="170"/>
      <c r="R404" s="170"/>
      <c r="S404" s="170"/>
      <c r="T404" s="171"/>
      <c r="AT404" s="165" t="s">
        <v>237</v>
      </c>
      <c r="AU404" s="165" t="s">
        <v>88</v>
      </c>
      <c r="AV404" s="13" t="s">
        <v>88</v>
      </c>
      <c r="AW404" s="13" t="s">
        <v>33</v>
      </c>
      <c r="AX404" s="13" t="s">
        <v>79</v>
      </c>
      <c r="AY404" s="165" t="s">
        <v>207</v>
      </c>
    </row>
    <row r="405" spans="1:65" s="14" customFormat="1" ht="33.75">
      <c r="B405" s="172"/>
      <c r="D405" s="164" t="s">
        <v>237</v>
      </c>
      <c r="E405" s="173" t="s">
        <v>1</v>
      </c>
      <c r="F405" s="174" t="s">
        <v>5212</v>
      </c>
      <c r="H405" s="173" t="s">
        <v>1</v>
      </c>
      <c r="I405" s="175"/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237</v>
      </c>
      <c r="AU405" s="173" t="s">
        <v>88</v>
      </c>
      <c r="AV405" s="14" t="s">
        <v>86</v>
      </c>
      <c r="AW405" s="14" t="s">
        <v>33</v>
      </c>
      <c r="AX405" s="14" t="s">
        <v>79</v>
      </c>
      <c r="AY405" s="173" t="s">
        <v>207</v>
      </c>
    </row>
    <row r="406" spans="1:65" s="15" customFormat="1" ht="11.25">
      <c r="B406" s="179"/>
      <c r="D406" s="164" t="s">
        <v>237</v>
      </c>
      <c r="E406" s="180" t="s">
        <v>1</v>
      </c>
      <c r="F406" s="181" t="s">
        <v>242</v>
      </c>
      <c r="H406" s="182">
        <v>13</v>
      </c>
      <c r="I406" s="183"/>
      <c r="L406" s="179"/>
      <c r="M406" s="184"/>
      <c r="N406" s="185"/>
      <c r="O406" s="185"/>
      <c r="P406" s="185"/>
      <c r="Q406" s="185"/>
      <c r="R406" s="185"/>
      <c r="S406" s="185"/>
      <c r="T406" s="186"/>
      <c r="AT406" s="180" t="s">
        <v>237</v>
      </c>
      <c r="AU406" s="180" t="s">
        <v>88</v>
      </c>
      <c r="AV406" s="15" t="s">
        <v>213</v>
      </c>
      <c r="AW406" s="15" t="s">
        <v>33</v>
      </c>
      <c r="AX406" s="15" t="s">
        <v>86</v>
      </c>
      <c r="AY406" s="180" t="s">
        <v>207</v>
      </c>
    </row>
    <row r="407" spans="1:65" s="2" customFormat="1" ht="24.2" customHeight="1">
      <c r="A407" s="31"/>
      <c r="B407" s="148"/>
      <c r="C407" s="149" t="s">
        <v>947</v>
      </c>
      <c r="D407" s="149" t="s">
        <v>209</v>
      </c>
      <c r="E407" s="150" t="s">
        <v>5237</v>
      </c>
      <c r="F407" s="151" t="s">
        <v>5238</v>
      </c>
      <c r="G407" s="152" t="s">
        <v>301</v>
      </c>
      <c r="H407" s="153">
        <v>1</v>
      </c>
      <c r="I407" s="154"/>
      <c r="J407" s="155">
        <f>ROUND(I407*H407,2)</f>
        <v>0</v>
      </c>
      <c r="K407" s="156"/>
      <c r="L407" s="32"/>
      <c r="M407" s="157" t="s">
        <v>1</v>
      </c>
      <c r="N407" s="158" t="s">
        <v>44</v>
      </c>
      <c r="O407" s="57"/>
      <c r="P407" s="159">
        <f>O407*H407</f>
        <v>0</v>
      </c>
      <c r="Q407" s="159">
        <v>0</v>
      </c>
      <c r="R407" s="159">
        <f>Q407*H407</f>
        <v>0</v>
      </c>
      <c r="S407" s="159">
        <v>0</v>
      </c>
      <c r="T407" s="160">
        <f>S407*H407</f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61" t="s">
        <v>245</v>
      </c>
      <c r="AT407" s="161" t="s">
        <v>209</v>
      </c>
      <c r="AU407" s="161" t="s">
        <v>88</v>
      </c>
      <c r="AY407" s="17" t="s">
        <v>207</v>
      </c>
      <c r="BE407" s="162">
        <f>IF(N407="základní",J407,0)</f>
        <v>0</v>
      </c>
      <c r="BF407" s="162">
        <f>IF(N407="snížená",J407,0)</f>
        <v>0</v>
      </c>
      <c r="BG407" s="162">
        <f>IF(N407="zákl. přenesená",J407,0)</f>
        <v>0</v>
      </c>
      <c r="BH407" s="162">
        <f>IF(N407="sníž. přenesená",J407,0)</f>
        <v>0</v>
      </c>
      <c r="BI407" s="162">
        <f>IF(N407="nulová",J407,0)</f>
        <v>0</v>
      </c>
      <c r="BJ407" s="17" t="s">
        <v>86</v>
      </c>
      <c r="BK407" s="162">
        <f>ROUND(I407*H407,2)</f>
        <v>0</v>
      </c>
      <c r="BL407" s="17" t="s">
        <v>245</v>
      </c>
      <c r="BM407" s="161" t="s">
        <v>950</v>
      </c>
    </row>
    <row r="408" spans="1:65" s="14" customFormat="1" ht="33.75">
      <c r="B408" s="172"/>
      <c r="D408" s="164" t="s">
        <v>237</v>
      </c>
      <c r="E408" s="173" t="s">
        <v>1</v>
      </c>
      <c r="F408" s="174" t="s">
        <v>5239</v>
      </c>
      <c r="H408" s="173" t="s">
        <v>1</v>
      </c>
      <c r="I408" s="175"/>
      <c r="L408" s="172"/>
      <c r="M408" s="176"/>
      <c r="N408" s="177"/>
      <c r="O408" s="177"/>
      <c r="P408" s="177"/>
      <c r="Q408" s="177"/>
      <c r="R408" s="177"/>
      <c r="S408" s="177"/>
      <c r="T408" s="178"/>
      <c r="AT408" s="173" t="s">
        <v>237</v>
      </c>
      <c r="AU408" s="173" t="s">
        <v>88</v>
      </c>
      <c r="AV408" s="14" t="s">
        <v>86</v>
      </c>
      <c r="AW408" s="14" t="s">
        <v>33</v>
      </c>
      <c r="AX408" s="14" t="s">
        <v>79</v>
      </c>
      <c r="AY408" s="173" t="s">
        <v>207</v>
      </c>
    </row>
    <row r="409" spans="1:65" s="13" customFormat="1" ht="11.25">
      <c r="B409" s="163"/>
      <c r="D409" s="164" t="s">
        <v>237</v>
      </c>
      <c r="E409" s="165" t="s">
        <v>1</v>
      </c>
      <c r="F409" s="166" t="s">
        <v>1365</v>
      </c>
      <c r="H409" s="167">
        <v>1</v>
      </c>
      <c r="I409" s="168"/>
      <c r="L409" s="163"/>
      <c r="M409" s="169"/>
      <c r="N409" s="170"/>
      <c r="O409" s="170"/>
      <c r="P409" s="170"/>
      <c r="Q409" s="170"/>
      <c r="R409" s="170"/>
      <c r="S409" s="170"/>
      <c r="T409" s="171"/>
      <c r="AT409" s="165" t="s">
        <v>237</v>
      </c>
      <c r="AU409" s="165" t="s">
        <v>88</v>
      </c>
      <c r="AV409" s="13" t="s">
        <v>88</v>
      </c>
      <c r="AW409" s="13" t="s">
        <v>33</v>
      </c>
      <c r="AX409" s="13" t="s">
        <v>79</v>
      </c>
      <c r="AY409" s="165" t="s">
        <v>207</v>
      </c>
    </row>
    <row r="410" spans="1:65" s="14" customFormat="1" ht="33.75">
      <c r="B410" s="172"/>
      <c r="D410" s="164" t="s">
        <v>237</v>
      </c>
      <c r="E410" s="173" t="s">
        <v>1</v>
      </c>
      <c r="F410" s="174" t="s">
        <v>5212</v>
      </c>
      <c r="H410" s="173" t="s">
        <v>1</v>
      </c>
      <c r="I410" s="175"/>
      <c r="L410" s="172"/>
      <c r="M410" s="176"/>
      <c r="N410" s="177"/>
      <c r="O410" s="177"/>
      <c r="P410" s="177"/>
      <c r="Q410" s="177"/>
      <c r="R410" s="177"/>
      <c r="S410" s="177"/>
      <c r="T410" s="178"/>
      <c r="AT410" s="173" t="s">
        <v>237</v>
      </c>
      <c r="AU410" s="173" t="s">
        <v>88</v>
      </c>
      <c r="AV410" s="14" t="s">
        <v>86</v>
      </c>
      <c r="AW410" s="14" t="s">
        <v>33</v>
      </c>
      <c r="AX410" s="14" t="s">
        <v>79</v>
      </c>
      <c r="AY410" s="173" t="s">
        <v>207</v>
      </c>
    </row>
    <row r="411" spans="1:65" s="15" customFormat="1" ht="11.25">
      <c r="B411" s="179"/>
      <c r="D411" s="164" t="s">
        <v>237</v>
      </c>
      <c r="E411" s="180" t="s">
        <v>1</v>
      </c>
      <c r="F411" s="181" t="s">
        <v>242</v>
      </c>
      <c r="H411" s="182">
        <v>1</v>
      </c>
      <c r="I411" s="183"/>
      <c r="L411" s="179"/>
      <c r="M411" s="184"/>
      <c r="N411" s="185"/>
      <c r="O411" s="185"/>
      <c r="P411" s="185"/>
      <c r="Q411" s="185"/>
      <c r="R411" s="185"/>
      <c r="S411" s="185"/>
      <c r="T411" s="186"/>
      <c r="AT411" s="180" t="s">
        <v>237</v>
      </c>
      <c r="AU411" s="180" t="s">
        <v>88</v>
      </c>
      <c r="AV411" s="15" t="s">
        <v>213</v>
      </c>
      <c r="AW411" s="15" t="s">
        <v>33</v>
      </c>
      <c r="AX411" s="15" t="s">
        <v>86</v>
      </c>
      <c r="AY411" s="180" t="s">
        <v>207</v>
      </c>
    </row>
    <row r="412" spans="1:65" s="2" customFormat="1" ht="24.2" customHeight="1">
      <c r="A412" s="31"/>
      <c r="B412" s="148"/>
      <c r="C412" s="149" t="s">
        <v>480</v>
      </c>
      <c r="D412" s="149" t="s">
        <v>209</v>
      </c>
      <c r="E412" s="150" t="s">
        <v>5240</v>
      </c>
      <c r="F412" s="151" t="s">
        <v>5241</v>
      </c>
      <c r="G412" s="152" t="s">
        <v>301</v>
      </c>
      <c r="H412" s="153">
        <v>3</v>
      </c>
      <c r="I412" s="154"/>
      <c r="J412" s="155">
        <f>ROUND(I412*H412,2)</f>
        <v>0</v>
      </c>
      <c r="K412" s="156"/>
      <c r="L412" s="32"/>
      <c r="M412" s="157" t="s">
        <v>1</v>
      </c>
      <c r="N412" s="158" t="s">
        <v>44</v>
      </c>
      <c r="O412" s="57"/>
      <c r="P412" s="159">
        <f>O412*H412</f>
        <v>0</v>
      </c>
      <c r="Q412" s="159">
        <v>0</v>
      </c>
      <c r="R412" s="159">
        <f>Q412*H412</f>
        <v>0</v>
      </c>
      <c r="S412" s="159">
        <v>0</v>
      </c>
      <c r="T412" s="160">
        <f>S412*H412</f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61" t="s">
        <v>245</v>
      </c>
      <c r="AT412" s="161" t="s">
        <v>209</v>
      </c>
      <c r="AU412" s="161" t="s">
        <v>88</v>
      </c>
      <c r="AY412" s="17" t="s">
        <v>207</v>
      </c>
      <c r="BE412" s="162">
        <f>IF(N412="základní",J412,0)</f>
        <v>0</v>
      </c>
      <c r="BF412" s="162">
        <f>IF(N412="snížená",J412,0)</f>
        <v>0</v>
      </c>
      <c r="BG412" s="162">
        <f>IF(N412="zákl. přenesená",J412,0)</f>
        <v>0</v>
      </c>
      <c r="BH412" s="162">
        <f>IF(N412="sníž. přenesená",J412,0)</f>
        <v>0</v>
      </c>
      <c r="BI412" s="162">
        <f>IF(N412="nulová",J412,0)</f>
        <v>0</v>
      </c>
      <c r="BJ412" s="17" t="s">
        <v>86</v>
      </c>
      <c r="BK412" s="162">
        <f>ROUND(I412*H412,2)</f>
        <v>0</v>
      </c>
      <c r="BL412" s="17" t="s">
        <v>245</v>
      </c>
      <c r="BM412" s="161" t="s">
        <v>957</v>
      </c>
    </row>
    <row r="413" spans="1:65" s="14" customFormat="1" ht="33.75">
      <c r="B413" s="172"/>
      <c r="D413" s="164" t="s">
        <v>237</v>
      </c>
      <c r="E413" s="173" t="s">
        <v>1</v>
      </c>
      <c r="F413" s="174" t="s">
        <v>5242</v>
      </c>
      <c r="H413" s="173" t="s">
        <v>1</v>
      </c>
      <c r="I413" s="175"/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237</v>
      </c>
      <c r="AU413" s="173" t="s">
        <v>88</v>
      </c>
      <c r="AV413" s="14" t="s">
        <v>86</v>
      </c>
      <c r="AW413" s="14" t="s">
        <v>33</v>
      </c>
      <c r="AX413" s="14" t="s">
        <v>79</v>
      </c>
      <c r="AY413" s="173" t="s">
        <v>207</v>
      </c>
    </row>
    <row r="414" spans="1:65" s="13" customFormat="1" ht="11.25">
      <c r="B414" s="163"/>
      <c r="D414" s="164" t="s">
        <v>237</v>
      </c>
      <c r="E414" s="165" t="s">
        <v>1</v>
      </c>
      <c r="F414" s="166" t="s">
        <v>4381</v>
      </c>
      <c r="H414" s="167">
        <v>3</v>
      </c>
      <c r="I414" s="168"/>
      <c r="L414" s="163"/>
      <c r="M414" s="169"/>
      <c r="N414" s="170"/>
      <c r="O414" s="170"/>
      <c r="P414" s="170"/>
      <c r="Q414" s="170"/>
      <c r="R414" s="170"/>
      <c r="S414" s="170"/>
      <c r="T414" s="171"/>
      <c r="AT414" s="165" t="s">
        <v>237</v>
      </c>
      <c r="AU414" s="165" t="s">
        <v>88</v>
      </c>
      <c r="AV414" s="13" t="s">
        <v>88</v>
      </c>
      <c r="AW414" s="13" t="s">
        <v>33</v>
      </c>
      <c r="AX414" s="13" t="s">
        <v>79</v>
      </c>
      <c r="AY414" s="165" t="s">
        <v>207</v>
      </c>
    </row>
    <row r="415" spans="1:65" s="14" customFormat="1" ht="33.75">
      <c r="B415" s="172"/>
      <c r="D415" s="164" t="s">
        <v>237</v>
      </c>
      <c r="E415" s="173" t="s">
        <v>1</v>
      </c>
      <c r="F415" s="174" t="s">
        <v>5212</v>
      </c>
      <c r="H415" s="173" t="s">
        <v>1</v>
      </c>
      <c r="I415" s="175"/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237</v>
      </c>
      <c r="AU415" s="173" t="s">
        <v>88</v>
      </c>
      <c r="AV415" s="14" t="s">
        <v>86</v>
      </c>
      <c r="AW415" s="14" t="s">
        <v>33</v>
      </c>
      <c r="AX415" s="14" t="s">
        <v>79</v>
      </c>
      <c r="AY415" s="173" t="s">
        <v>207</v>
      </c>
    </row>
    <row r="416" spans="1:65" s="15" customFormat="1" ht="11.25">
      <c r="B416" s="179"/>
      <c r="D416" s="164" t="s">
        <v>237</v>
      </c>
      <c r="E416" s="180" t="s">
        <v>1</v>
      </c>
      <c r="F416" s="181" t="s">
        <v>242</v>
      </c>
      <c r="H416" s="182">
        <v>3</v>
      </c>
      <c r="I416" s="183"/>
      <c r="L416" s="179"/>
      <c r="M416" s="184"/>
      <c r="N416" s="185"/>
      <c r="O416" s="185"/>
      <c r="P416" s="185"/>
      <c r="Q416" s="185"/>
      <c r="R416" s="185"/>
      <c r="S416" s="185"/>
      <c r="T416" s="186"/>
      <c r="AT416" s="180" t="s">
        <v>237</v>
      </c>
      <c r="AU416" s="180" t="s">
        <v>88</v>
      </c>
      <c r="AV416" s="15" t="s">
        <v>213</v>
      </c>
      <c r="AW416" s="15" t="s">
        <v>33</v>
      </c>
      <c r="AX416" s="15" t="s">
        <v>86</v>
      </c>
      <c r="AY416" s="180" t="s">
        <v>207</v>
      </c>
    </row>
    <row r="417" spans="1:65" s="2" customFormat="1" ht="24.2" customHeight="1">
      <c r="A417" s="31"/>
      <c r="B417" s="148"/>
      <c r="C417" s="149" t="s">
        <v>960</v>
      </c>
      <c r="D417" s="149" t="s">
        <v>209</v>
      </c>
      <c r="E417" s="150" t="s">
        <v>5243</v>
      </c>
      <c r="F417" s="151" t="s">
        <v>5244</v>
      </c>
      <c r="G417" s="152" t="s">
        <v>301</v>
      </c>
      <c r="H417" s="153">
        <v>4</v>
      </c>
      <c r="I417" s="154"/>
      <c r="J417" s="155">
        <f>ROUND(I417*H417,2)</f>
        <v>0</v>
      </c>
      <c r="K417" s="156"/>
      <c r="L417" s="32"/>
      <c r="M417" s="157" t="s">
        <v>1</v>
      </c>
      <c r="N417" s="158" t="s">
        <v>44</v>
      </c>
      <c r="O417" s="57"/>
      <c r="P417" s="159">
        <f>O417*H417</f>
        <v>0</v>
      </c>
      <c r="Q417" s="159">
        <v>0</v>
      </c>
      <c r="R417" s="159">
        <f>Q417*H417</f>
        <v>0</v>
      </c>
      <c r="S417" s="159">
        <v>0</v>
      </c>
      <c r="T417" s="160">
        <f>S417*H417</f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61" t="s">
        <v>245</v>
      </c>
      <c r="AT417" s="161" t="s">
        <v>209</v>
      </c>
      <c r="AU417" s="161" t="s">
        <v>88</v>
      </c>
      <c r="AY417" s="17" t="s">
        <v>207</v>
      </c>
      <c r="BE417" s="162">
        <f>IF(N417="základní",J417,0)</f>
        <v>0</v>
      </c>
      <c r="BF417" s="162">
        <f>IF(N417="snížená",J417,0)</f>
        <v>0</v>
      </c>
      <c r="BG417" s="162">
        <f>IF(N417="zákl. přenesená",J417,0)</f>
        <v>0</v>
      </c>
      <c r="BH417" s="162">
        <f>IF(N417="sníž. přenesená",J417,0)</f>
        <v>0</v>
      </c>
      <c r="BI417" s="162">
        <f>IF(N417="nulová",J417,0)</f>
        <v>0</v>
      </c>
      <c r="BJ417" s="17" t="s">
        <v>86</v>
      </c>
      <c r="BK417" s="162">
        <f>ROUND(I417*H417,2)</f>
        <v>0</v>
      </c>
      <c r="BL417" s="17" t="s">
        <v>245</v>
      </c>
      <c r="BM417" s="161" t="s">
        <v>963</v>
      </c>
    </row>
    <row r="418" spans="1:65" s="14" customFormat="1" ht="33.75">
      <c r="B418" s="172"/>
      <c r="D418" s="164" t="s">
        <v>237</v>
      </c>
      <c r="E418" s="173" t="s">
        <v>1</v>
      </c>
      <c r="F418" s="174" t="s">
        <v>5245</v>
      </c>
      <c r="H418" s="173" t="s">
        <v>1</v>
      </c>
      <c r="I418" s="175"/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237</v>
      </c>
      <c r="AU418" s="173" t="s">
        <v>88</v>
      </c>
      <c r="AV418" s="14" t="s">
        <v>86</v>
      </c>
      <c r="AW418" s="14" t="s">
        <v>33</v>
      </c>
      <c r="AX418" s="14" t="s">
        <v>79</v>
      </c>
      <c r="AY418" s="173" t="s">
        <v>207</v>
      </c>
    </row>
    <row r="419" spans="1:65" s="13" customFormat="1" ht="11.25">
      <c r="B419" s="163"/>
      <c r="D419" s="164" t="s">
        <v>237</v>
      </c>
      <c r="E419" s="165" t="s">
        <v>1</v>
      </c>
      <c r="F419" s="166" t="s">
        <v>4334</v>
      </c>
      <c r="H419" s="167">
        <v>2</v>
      </c>
      <c r="I419" s="168"/>
      <c r="L419" s="163"/>
      <c r="M419" s="169"/>
      <c r="N419" s="170"/>
      <c r="O419" s="170"/>
      <c r="P419" s="170"/>
      <c r="Q419" s="170"/>
      <c r="R419" s="170"/>
      <c r="S419" s="170"/>
      <c r="T419" s="171"/>
      <c r="AT419" s="165" t="s">
        <v>237</v>
      </c>
      <c r="AU419" s="165" t="s">
        <v>88</v>
      </c>
      <c r="AV419" s="13" t="s">
        <v>88</v>
      </c>
      <c r="AW419" s="13" t="s">
        <v>33</v>
      </c>
      <c r="AX419" s="13" t="s">
        <v>79</v>
      </c>
      <c r="AY419" s="165" t="s">
        <v>207</v>
      </c>
    </row>
    <row r="420" spans="1:65" s="13" customFormat="1" ht="11.25">
      <c r="B420" s="163"/>
      <c r="D420" s="164" t="s">
        <v>237</v>
      </c>
      <c r="E420" s="165" t="s">
        <v>1</v>
      </c>
      <c r="F420" s="166" t="s">
        <v>4432</v>
      </c>
      <c r="H420" s="167">
        <v>2</v>
      </c>
      <c r="I420" s="168"/>
      <c r="L420" s="163"/>
      <c r="M420" s="169"/>
      <c r="N420" s="170"/>
      <c r="O420" s="170"/>
      <c r="P420" s="170"/>
      <c r="Q420" s="170"/>
      <c r="R420" s="170"/>
      <c r="S420" s="170"/>
      <c r="T420" s="171"/>
      <c r="AT420" s="165" t="s">
        <v>237</v>
      </c>
      <c r="AU420" s="165" t="s">
        <v>88</v>
      </c>
      <c r="AV420" s="13" t="s">
        <v>88</v>
      </c>
      <c r="AW420" s="13" t="s">
        <v>33</v>
      </c>
      <c r="AX420" s="13" t="s">
        <v>79</v>
      </c>
      <c r="AY420" s="165" t="s">
        <v>207</v>
      </c>
    </row>
    <row r="421" spans="1:65" s="14" customFormat="1" ht="33.75">
      <c r="B421" s="172"/>
      <c r="D421" s="164" t="s">
        <v>237</v>
      </c>
      <c r="E421" s="173" t="s">
        <v>1</v>
      </c>
      <c r="F421" s="174" t="s">
        <v>5212</v>
      </c>
      <c r="H421" s="173" t="s">
        <v>1</v>
      </c>
      <c r="I421" s="175"/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237</v>
      </c>
      <c r="AU421" s="173" t="s">
        <v>88</v>
      </c>
      <c r="AV421" s="14" t="s">
        <v>86</v>
      </c>
      <c r="AW421" s="14" t="s">
        <v>33</v>
      </c>
      <c r="AX421" s="14" t="s">
        <v>79</v>
      </c>
      <c r="AY421" s="173" t="s">
        <v>207</v>
      </c>
    </row>
    <row r="422" spans="1:65" s="15" customFormat="1" ht="11.25">
      <c r="B422" s="179"/>
      <c r="D422" s="164" t="s">
        <v>237</v>
      </c>
      <c r="E422" s="180" t="s">
        <v>1</v>
      </c>
      <c r="F422" s="181" t="s">
        <v>242</v>
      </c>
      <c r="H422" s="182">
        <v>4</v>
      </c>
      <c r="I422" s="183"/>
      <c r="L422" s="179"/>
      <c r="M422" s="184"/>
      <c r="N422" s="185"/>
      <c r="O422" s="185"/>
      <c r="P422" s="185"/>
      <c r="Q422" s="185"/>
      <c r="R422" s="185"/>
      <c r="S422" s="185"/>
      <c r="T422" s="186"/>
      <c r="AT422" s="180" t="s">
        <v>237</v>
      </c>
      <c r="AU422" s="180" t="s">
        <v>88</v>
      </c>
      <c r="AV422" s="15" t="s">
        <v>213</v>
      </c>
      <c r="AW422" s="15" t="s">
        <v>33</v>
      </c>
      <c r="AX422" s="15" t="s">
        <v>86</v>
      </c>
      <c r="AY422" s="180" t="s">
        <v>207</v>
      </c>
    </row>
    <row r="423" spans="1:65" s="2" customFormat="1" ht="24.2" customHeight="1">
      <c r="A423" s="31"/>
      <c r="B423" s="148"/>
      <c r="C423" s="149" t="s">
        <v>484</v>
      </c>
      <c r="D423" s="149" t="s">
        <v>209</v>
      </c>
      <c r="E423" s="150" t="s">
        <v>5246</v>
      </c>
      <c r="F423" s="151" t="s">
        <v>5247</v>
      </c>
      <c r="G423" s="152" t="s">
        <v>301</v>
      </c>
      <c r="H423" s="153">
        <v>1</v>
      </c>
      <c r="I423" s="154"/>
      <c r="J423" s="155">
        <f>ROUND(I423*H423,2)</f>
        <v>0</v>
      </c>
      <c r="K423" s="156"/>
      <c r="L423" s="32"/>
      <c r="M423" s="157" t="s">
        <v>1</v>
      </c>
      <c r="N423" s="158" t="s">
        <v>44</v>
      </c>
      <c r="O423" s="57"/>
      <c r="P423" s="159">
        <f>O423*H423</f>
        <v>0</v>
      </c>
      <c r="Q423" s="159">
        <v>0</v>
      </c>
      <c r="R423" s="159">
        <f>Q423*H423</f>
        <v>0</v>
      </c>
      <c r="S423" s="159">
        <v>0</v>
      </c>
      <c r="T423" s="160">
        <f>S423*H423</f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61" t="s">
        <v>245</v>
      </c>
      <c r="AT423" s="161" t="s">
        <v>209</v>
      </c>
      <c r="AU423" s="161" t="s">
        <v>88</v>
      </c>
      <c r="AY423" s="17" t="s">
        <v>207</v>
      </c>
      <c r="BE423" s="162">
        <f>IF(N423="základní",J423,0)</f>
        <v>0</v>
      </c>
      <c r="BF423" s="162">
        <f>IF(N423="snížená",J423,0)</f>
        <v>0</v>
      </c>
      <c r="BG423" s="162">
        <f>IF(N423="zákl. přenesená",J423,0)</f>
        <v>0</v>
      </c>
      <c r="BH423" s="162">
        <f>IF(N423="sníž. přenesená",J423,0)</f>
        <v>0</v>
      </c>
      <c r="BI423" s="162">
        <f>IF(N423="nulová",J423,0)</f>
        <v>0</v>
      </c>
      <c r="BJ423" s="17" t="s">
        <v>86</v>
      </c>
      <c r="BK423" s="162">
        <f>ROUND(I423*H423,2)</f>
        <v>0</v>
      </c>
      <c r="BL423" s="17" t="s">
        <v>245</v>
      </c>
      <c r="BM423" s="161" t="s">
        <v>971</v>
      </c>
    </row>
    <row r="424" spans="1:65" s="14" customFormat="1" ht="33.75">
      <c r="B424" s="172"/>
      <c r="D424" s="164" t="s">
        <v>237</v>
      </c>
      <c r="E424" s="173" t="s">
        <v>1</v>
      </c>
      <c r="F424" s="174" t="s">
        <v>5248</v>
      </c>
      <c r="H424" s="173" t="s">
        <v>1</v>
      </c>
      <c r="I424" s="175"/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237</v>
      </c>
      <c r="AU424" s="173" t="s">
        <v>88</v>
      </c>
      <c r="AV424" s="14" t="s">
        <v>86</v>
      </c>
      <c r="AW424" s="14" t="s">
        <v>33</v>
      </c>
      <c r="AX424" s="14" t="s">
        <v>79</v>
      </c>
      <c r="AY424" s="173" t="s">
        <v>207</v>
      </c>
    </row>
    <row r="425" spans="1:65" s="13" customFormat="1" ht="11.25">
      <c r="B425" s="163"/>
      <c r="D425" s="164" t="s">
        <v>237</v>
      </c>
      <c r="E425" s="165" t="s">
        <v>1</v>
      </c>
      <c r="F425" s="166" t="s">
        <v>1363</v>
      </c>
      <c r="H425" s="167">
        <v>1</v>
      </c>
      <c r="I425" s="168"/>
      <c r="L425" s="163"/>
      <c r="M425" s="169"/>
      <c r="N425" s="170"/>
      <c r="O425" s="170"/>
      <c r="P425" s="170"/>
      <c r="Q425" s="170"/>
      <c r="R425" s="170"/>
      <c r="S425" s="170"/>
      <c r="T425" s="171"/>
      <c r="AT425" s="165" t="s">
        <v>237</v>
      </c>
      <c r="AU425" s="165" t="s">
        <v>88</v>
      </c>
      <c r="AV425" s="13" t="s">
        <v>88</v>
      </c>
      <c r="AW425" s="13" t="s">
        <v>33</v>
      </c>
      <c r="AX425" s="13" t="s">
        <v>79</v>
      </c>
      <c r="AY425" s="165" t="s">
        <v>207</v>
      </c>
    </row>
    <row r="426" spans="1:65" s="14" customFormat="1" ht="33.75">
      <c r="B426" s="172"/>
      <c r="D426" s="164" t="s">
        <v>237</v>
      </c>
      <c r="E426" s="173" t="s">
        <v>1</v>
      </c>
      <c r="F426" s="174" t="s">
        <v>5212</v>
      </c>
      <c r="H426" s="173" t="s">
        <v>1</v>
      </c>
      <c r="I426" s="175"/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237</v>
      </c>
      <c r="AU426" s="173" t="s">
        <v>88</v>
      </c>
      <c r="AV426" s="14" t="s">
        <v>86</v>
      </c>
      <c r="AW426" s="14" t="s">
        <v>33</v>
      </c>
      <c r="AX426" s="14" t="s">
        <v>79</v>
      </c>
      <c r="AY426" s="173" t="s">
        <v>207</v>
      </c>
    </row>
    <row r="427" spans="1:65" s="15" customFormat="1" ht="11.25">
      <c r="B427" s="179"/>
      <c r="D427" s="164" t="s">
        <v>237</v>
      </c>
      <c r="E427" s="180" t="s">
        <v>1</v>
      </c>
      <c r="F427" s="181" t="s">
        <v>242</v>
      </c>
      <c r="H427" s="182">
        <v>1</v>
      </c>
      <c r="I427" s="183"/>
      <c r="L427" s="179"/>
      <c r="M427" s="184"/>
      <c r="N427" s="185"/>
      <c r="O427" s="185"/>
      <c r="P427" s="185"/>
      <c r="Q427" s="185"/>
      <c r="R427" s="185"/>
      <c r="S427" s="185"/>
      <c r="T427" s="186"/>
      <c r="AT427" s="180" t="s">
        <v>237</v>
      </c>
      <c r="AU427" s="180" t="s">
        <v>88</v>
      </c>
      <c r="AV427" s="15" t="s">
        <v>213</v>
      </c>
      <c r="AW427" s="15" t="s">
        <v>33</v>
      </c>
      <c r="AX427" s="15" t="s">
        <v>86</v>
      </c>
      <c r="AY427" s="180" t="s">
        <v>207</v>
      </c>
    </row>
    <row r="428" spans="1:65" s="2" customFormat="1" ht="33" customHeight="1">
      <c r="A428" s="31"/>
      <c r="B428" s="148"/>
      <c r="C428" s="149" t="s">
        <v>979</v>
      </c>
      <c r="D428" s="149" t="s">
        <v>209</v>
      </c>
      <c r="E428" s="150" t="s">
        <v>5249</v>
      </c>
      <c r="F428" s="151" t="s">
        <v>5250</v>
      </c>
      <c r="G428" s="152" t="s">
        <v>301</v>
      </c>
      <c r="H428" s="153">
        <v>1</v>
      </c>
      <c r="I428" s="154"/>
      <c r="J428" s="155">
        <f>ROUND(I428*H428,2)</f>
        <v>0</v>
      </c>
      <c r="K428" s="156"/>
      <c r="L428" s="32"/>
      <c r="M428" s="157" t="s">
        <v>1</v>
      </c>
      <c r="N428" s="158" t="s">
        <v>44</v>
      </c>
      <c r="O428" s="57"/>
      <c r="P428" s="159">
        <f>O428*H428</f>
        <v>0</v>
      </c>
      <c r="Q428" s="159">
        <v>0</v>
      </c>
      <c r="R428" s="159">
        <f>Q428*H428</f>
        <v>0</v>
      </c>
      <c r="S428" s="159">
        <v>0</v>
      </c>
      <c r="T428" s="160">
        <f>S428*H428</f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61" t="s">
        <v>245</v>
      </c>
      <c r="AT428" s="161" t="s">
        <v>209</v>
      </c>
      <c r="AU428" s="161" t="s">
        <v>88</v>
      </c>
      <c r="AY428" s="17" t="s">
        <v>207</v>
      </c>
      <c r="BE428" s="162">
        <f>IF(N428="základní",J428,0)</f>
        <v>0</v>
      </c>
      <c r="BF428" s="162">
        <f>IF(N428="snížená",J428,0)</f>
        <v>0</v>
      </c>
      <c r="BG428" s="162">
        <f>IF(N428="zákl. přenesená",J428,0)</f>
        <v>0</v>
      </c>
      <c r="BH428" s="162">
        <f>IF(N428="sníž. přenesená",J428,0)</f>
        <v>0</v>
      </c>
      <c r="BI428" s="162">
        <f>IF(N428="nulová",J428,0)</f>
        <v>0</v>
      </c>
      <c r="BJ428" s="17" t="s">
        <v>86</v>
      </c>
      <c r="BK428" s="162">
        <f>ROUND(I428*H428,2)</f>
        <v>0</v>
      </c>
      <c r="BL428" s="17" t="s">
        <v>245</v>
      </c>
      <c r="BM428" s="161" t="s">
        <v>982</v>
      </c>
    </row>
    <row r="429" spans="1:65" s="14" customFormat="1" ht="33.75">
      <c r="B429" s="172"/>
      <c r="D429" s="164" t="s">
        <v>237</v>
      </c>
      <c r="E429" s="173" t="s">
        <v>1</v>
      </c>
      <c r="F429" s="174" t="s">
        <v>5251</v>
      </c>
      <c r="H429" s="173" t="s">
        <v>1</v>
      </c>
      <c r="I429" s="175"/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237</v>
      </c>
      <c r="AU429" s="173" t="s">
        <v>88</v>
      </c>
      <c r="AV429" s="14" t="s">
        <v>86</v>
      </c>
      <c r="AW429" s="14" t="s">
        <v>33</v>
      </c>
      <c r="AX429" s="14" t="s">
        <v>79</v>
      </c>
      <c r="AY429" s="173" t="s">
        <v>207</v>
      </c>
    </row>
    <row r="430" spans="1:65" s="14" customFormat="1" ht="11.25">
      <c r="B430" s="172"/>
      <c r="D430" s="164" t="s">
        <v>237</v>
      </c>
      <c r="E430" s="173" t="s">
        <v>1</v>
      </c>
      <c r="F430" s="174" t="s">
        <v>5252</v>
      </c>
      <c r="H430" s="173" t="s">
        <v>1</v>
      </c>
      <c r="I430" s="175"/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237</v>
      </c>
      <c r="AU430" s="173" t="s">
        <v>88</v>
      </c>
      <c r="AV430" s="14" t="s">
        <v>86</v>
      </c>
      <c r="AW430" s="14" t="s">
        <v>33</v>
      </c>
      <c r="AX430" s="14" t="s">
        <v>79</v>
      </c>
      <c r="AY430" s="173" t="s">
        <v>207</v>
      </c>
    </row>
    <row r="431" spans="1:65" s="13" customFormat="1" ht="11.25">
      <c r="B431" s="163"/>
      <c r="D431" s="164" t="s">
        <v>237</v>
      </c>
      <c r="E431" s="165" t="s">
        <v>1</v>
      </c>
      <c r="F431" s="166" t="s">
        <v>1342</v>
      </c>
      <c r="H431" s="167">
        <v>1</v>
      </c>
      <c r="I431" s="168"/>
      <c r="L431" s="163"/>
      <c r="M431" s="169"/>
      <c r="N431" s="170"/>
      <c r="O431" s="170"/>
      <c r="P431" s="170"/>
      <c r="Q431" s="170"/>
      <c r="R431" s="170"/>
      <c r="S431" s="170"/>
      <c r="T431" s="171"/>
      <c r="AT431" s="165" t="s">
        <v>237</v>
      </c>
      <c r="AU431" s="165" t="s">
        <v>88</v>
      </c>
      <c r="AV431" s="13" t="s">
        <v>88</v>
      </c>
      <c r="AW431" s="13" t="s">
        <v>33</v>
      </c>
      <c r="AX431" s="13" t="s">
        <v>79</v>
      </c>
      <c r="AY431" s="165" t="s">
        <v>207</v>
      </c>
    </row>
    <row r="432" spans="1:65" s="14" customFormat="1" ht="33.75">
      <c r="B432" s="172"/>
      <c r="D432" s="164" t="s">
        <v>237</v>
      </c>
      <c r="E432" s="173" t="s">
        <v>1</v>
      </c>
      <c r="F432" s="174" t="s">
        <v>5212</v>
      </c>
      <c r="H432" s="173" t="s">
        <v>1</v>
      </c>
      <c r="I432" s="175"/>
      <c r="L432" s="172"/>
      <c r="M432" s="176"/>
      <c r="N432" s="177"/>
      <c r="O432" s="177"/>
      <c r="P432" s="177"/>
      <c r="Q432" s="177"/>
      <c r="R432" s="177"/>
      <c r="S432" s="177"/>
      <c r="T432" s="178"/>
      <c r="AT432" s="173" t="s">
        <v>237</v>
      </c>
      <c r="AU432" s="173" t="s">
        <v>88</v>
      </c>
      <c r="AV432" s="14" t="s">
        <v>86</v>
      </c>
      <c r="AW432" s="14" t="s">
        <v>33</v>
      </c>
      <c r="AX432" s="14" t="s">
        <v>79</v>
      </c>
      <c r="AY432" s="173" t="s">
        <v>207</v>
      </c>
    </row>
    <row r="433" spans="1:65" s="15" customFormat="1" ht="11.25">
      <c r="B433" s="179"/>
      <c r="D433" s="164" t="s">
        <v>237</v>
      </c>
      <c r="E433" s="180" t="s">
        <v>1</v>
      </c>
      <c r="F433" s="181" t="s">
        <v>242</v>
      </c>
      <c r="H433" s="182">
        <v>1</v>
      </c>
      <c r="I433" s="183"/>
      <c r="L433" s="179"/>
      <c r="M433" s="184"/>
      <c r="N433" s="185"/>
      <c r="O433" s="185"/>
      <c r="P433" s="185"/>
      <c r="Q433" s="185"/>
      <c r="R433" s="185"/>
      <c r="S433" s="185"/>
      <c r="T433" s="186"/>
      <c r="AT433" s="180" t="s">
        <v>237</v>
      </c>
      <c r="AU433" s="180" t="s">
        <v>88</v>
      </c>
      <c r="AV433" s="15" t="s">
        <v>213</v>
      </c>
      <c r="AW433" s="15" t="s">
        <v>33</v>
      </c>
      <c r="AX433" s="15" t="s">
        <v>86</v>
      </c>
      <c r="AY433" s="180" t="s">
        <v>207</v>
      </c>
    </row>
    <row r="434" spans="1:65" s="2" customFormat="1" ht="33" customHeight="1">
      <c r="A434" s="31"/>
      <c r="B434" s="148"/>
      <c r="C434" s="149" t="s">
        <v>487</v>
      </c>
      <c r="D434" s="149" t="s">
        <v>209</v>
      </c>
      <c r="E434" s="150" t="s">
        <v>5253</v>
      </c>
      <c r="F434" s="151" t="s">
        <v>5254</v>
      </c>
      <c r="G434" s="152" t="s">
        <v>301</v>
      </c>
      <c r="H434" s="153">
        <v>2</v>
      </c>
      <c r="I434" s="154"/>
      <c r="J434" s="155">
        <f>ROUND(I434*H434,2)</f>
        <v>0</v>
      </c>
      <c r="K434" s="156"/>
      <c r="L434" s="32"/>
      <c r="M434" s="157" t="s">
        <v>1</v>
      </c>
      <c r="N434" s="158" t="s">
        <v>44</v>
      </c>
      <c r="O434" s="57"/>
      <c r="P434" s="159">
        <f>O434*H434</f>
        <v>0</v>
      </c>
      <c r="Q434" s="159">
        <v>0</v>
      </c>
      <c r="R434" s="159">
        <f>Q434*H434</f>
        <v>0</v>
      </c>
      <c r="S434" s="159">
        <v>0</v>
      </c>
      <c r="T434" s="160">
        <f>S434*H434</f>
        <v>0</v>
      </c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R434" s="161" t="s">
        <v>245</v>
      </c>
      <c r="AT434" s="161" t="s">
        <v>209</v>
      </c>
      <c r="AU434" s="161" t="s">
        <v>88</v>
      </c>
      <c r="AY434" s="17" t="s">
        <v>207</v>
      </c>
      <c r="BE434" s="162">
        <f>IF(N434="základní",J434,0)</f>
        <v>0</v>
      </c>
      <c r="BF434" s="162">
        <f>IF(N434="snížená",J434,0)</f>
        <v>0</v>
      </c>
      <c r="BG434" s="162">
        <f>IF(N434="zákl. přenesená",J434,0)</f>
        <v>0</v>
      </c>
      <c r="BH434" s="162">
        <f>IF(N434="sníž. přenesená",J434,0)</f>
        <v>0</v>
      </c>
      <c r="BI434" s="162">
        <f>IF(N434="nulová",J434,0)</f>
        <v>0</v>
      </c>
      <c r="BJ434" s="17" t="s">
        <v>86</v>
      </c>
      <c r="BK434" s="162">
        <f>ROUND(I434*H434,2)</f>
        <v>0</v>
      </c>
      <c r="BL434" s="17" t="s">
        <v>245</v>
      </c>
      <c r="BM434" s="161" t="s">
        <v>987</v>
      </c>
    </row>
    <row r="435" spans="1:65" s="14" customFormat="1" ht="22.5">
      <c r="B435" s="172"/>
      <c r="D435" s="164" t="s">
        <v>237</v>
      </c>
      <c r="E435" s="173" t="s">
        <v>1</v>
      </c>
      <c r="F435" s="174" t="s">
        <v>5255</v>
      </c>
      <c r="H435" s="173" t="s">
        <v>1</v>
      </c>
      <c r="I435" s="175"/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237</v>
      </c>
      <c r="AU435" s="173" t="s">
        <v>88</v>
      </c>
      <c r="AV435" s="14" t="s">
        <v>86</v>
      </c>
      <c r="AW435" s="14" t="s">
        <v>33</v>
      </c>
      <c r="AX435" s="14" t="s">
        <v>79</v>
      </c>
      <c r="AY435" s="173" t="s">
        <v>207</v>
      </c>
    </row>
    <row r="436" spans="1:65" s="13" customFormat="1" ht="11.25">
      <c r="B436" s="163"/>
      <c r="D436" s="164" t="s">
        <v>237</v>
      </c>
      <c r="E436" s="165" t="s">
        <v>1</v>
      </c>
      <c r="F436" s="166" t="s">
        <v>2158</v>
      </c>
      <c r="H436" s="167">
        <v>2</v>
      </c>
      <c r="I436" s="168"/>
      <c r="L436" s="163"/>
      <c r="M436" s="169"/>
      <c r="N436" s="170"/>
      <c r="O436" s="170"/>
      <c r="P436" s="170"/>
      <c r="Q436" s="170"/>
      <c r="R436" s="170"/>
      <c r="S436" s="170"/>
      <c r="T436" s="171"/>
      <c r="AT436" s="165" t="s">
        <v>237</v>
      </c>
      <c r="AU436" s="165" t="s">
        <v>88</v>
      </c>
      <c r="AV436" s="13" t="s">
        <v>88</v>
      </c>
      <c r="AW436" s="13" t="s">
        <v>33</v>
      </c>
      <c r="AX436" s="13" t="s">
        <v>79</v>
      </c>
      <c r="AY436" s="165" t="s">
        <v>207</v>
      </c>
    </row>
    <row r="437" spans="1:65" s="14" customFormat="1" ht="33.75">
      <c r="B437" s="172"/>
      <c r="D437" s="164" t="s">
        <v>237</v>
      </c>
      <c r="E437" s="173" t="s">
        <v>1</v>
      </c>
      <c r="F437" s="174" t="s">
        <v>5212</v>
      </c>
      <c r="H437" s="173" t="s">
        <v>1</v>
      </c>
      <c r="I437" s="175"/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237</v>
      </c>
      <c r="AU437" s="173" t="s">
        <v>88</v>
      </c>
      <c r="AV437" s="14" t="s">
        <v>86</v>
      </c>
      <c r="AW437" s="14" t="s">
        <v>33</v>
      </c>
      <c r="AX437" s="14" t="s">
        <v>79</v>
      </c>
      <c r="AY437" s="173" t="s">
        <v>207</v>
      </c>
    </row>
    <row r="438" spans="1:65" s="15" customFormat="1" ht="11.25">
      <c r="B438" s="179"/>
      <c r="D438" s="164" t="s">
        <v>237</v>
      </c>
      <c r="E438" s="180" t="s">
        <v>1</v>
      </c>
      <c r="F438" s="181" t="s">
        <v>242</v>
      </c>
      <c r="H438" s="182">
        <v>2</v>
      </c>
      <c r="I438" s="183"/>
      <c r="L438" s="179"/>
      <c r="M438" s="184"/>
      <c r="N438" s="185"/>
      <c r="O438" s="185"/>
      <c r="P438" s="185"/>
      <c r="Q438" s="185"/>
      <c r="R438" s="185"/>
      <c r="S438" s="185"/>
      <c r="T438" s="186"/>
      <c r="AT438" s="180" t="s">
        <v>237</v>
      </c>
      <c r="AU438" s="180" t="s">
        <v>88</v>
      </c>
      <c r="AV438" s="15" t="s">
        <v>213</v>
      </c>
      <c r="AW438" s="15" t="s">
        <v>33</v>
      </c>
      <c r="AX438" s="15" t="s">
        <v>86</v>
      </c>
      <c r="AY438" s="180" t="s">
        <v>207</v>
      </c>
    </row>
    <row r="439" spans="1:65" s="2" customFormat="1" ht="24.2" customHeight="1">
      <c r="A439" s="31"/>
      <c r="B439" s="148"/>
      <c r="C439" s="149" t="s">
        <v>995</v>
      </c>
      <c r="D439" s="149" t="s">
        <v>209</v>
      </c>
      <c r="E439" s="150" t="s">
        <v>5256</v>
      </c>
      <c r="F439" s="151" t="s">
        <v>5257</v>
      </c>
      <c r="G439" s="152" t="s">
        <v>301</v>
      </c>
      <c r="H439" s="153">
        <v>1</v>
      </c>
      <c r="I439" s="154"/>
      <c r="J439" s="155">
        <f>ROUND(I439*H439,2)</f>
        <v>0</v>
      </c>
      <c r="K439" s="156"/>
      <c r="L439" s="32"/>
      <c r="M439" s="157" t="s">
        <v>1</v>
      </c>
      <c r="N439" s="158" t="s">
        <v>44</v>
      </c>
      <c r="O439" s="57"/>
      <c r="P439" s="159">
        <f>O439*H439</f>
        <v>0</v>
      </c>
      <c r="Q439" s="159">
        <v>0</v>
      </c>
      <c r="R439" s="159">
        <f>Q439*H439</f>
        <v>0</v>
      </c>
      <c r="S439" s="159">
        <v>0</v>
      </c>
      <c r="T439" s="160">
        <f>S439*H439</f>
        <v>0</v>
      </c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R439" s="161" t="s">
        <v>245</v>
      </c>
      <c r="AT439" s="161" t="s">
        <v>209</v>
      </c>
      <c r="AU439" s="161" t="s">
        <v>88</v>
      </c>
      <c r="AY439" s="17" t="s">
        <v>207</v>
      </c>
      <c r="BE439" s="162">
        <f>IF(N439="základní",J439,0)</f>
        <v>0</v>
      </c>
      <c r="BF439" s="162">
        <f>IF(N439="snížená",J439,0)</f>
        <v>0</v>
      </c>
      <c r="BG439" s="162">
        <f>IF(N439="zákl. přenesená",J439,0)</f>
        <v>0</v>
      </c>
      <c r="BH439" s="162">
        <f>IF(N439="sníž. přenesená",J439,0)</f>
        <v>0</v>
      </c>
      <c r="BI439" s="162">
        <f>IF(N439="nulová",J439,0)</f>
        <v>0</v>
      </c>
      <c r="BJ439" s="17" t="s">
        <v>86</v>
      </c>
      <c r="BK439" s="162">
        <f>ROUND(I439*H439,2)</f>
        <v>0</v>
      </c>
      <c r="BL439" s="17" t="s">
        <v>245</v>
      </c>
      <c r="BM439" s="161" t="s">
        <v>998</v>
      </c>
    </row>
    <row r="440" spans="1:65" s="14" customFormat="1" ht="22.5">
      <c r="B440" s="172"/>
      <c r="D440" s="164" t="s">
        <v>237</v>
      </c>
      <c r="E440" s="173" t="s">
        <v>1</v>
      </c>
      <c r="F440" s="174" t="s">
        <v>5255</v>
      </c>
      <c r="H440" s="173" t="s">
        <v>1</v>
      </c>
      <c r="I440" s="175"/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237</v>
      </c>
      <c r="AU440" s="173" t="s">
        <v>88</v>
      </c>
      <c r="AV440" s="14" t="s">
        <v>86</v>
      </c>
      <c r="AW440" s="14" t="s">
        <v>33</v>
      </c>
      <c r="AX440" s="14" t="s">
        <v>79</v>
      </c>
      <c r="AY440" s="173" t="s">
        <v>207</v>
      </c>
    </row>
    <row r="441" spans="1:65" s="13" customFormat="1" ht="11.25">
      <c r="B441" s="163"/>
      <c r="D441" s="164" t="s">
        <v>237</v>
      </c>
      <c r="E441" s="165" t="s">
        <v>1</v>
      </c>
      <c r="F441" s="166" t="s">
        <v>1365</v>
      </c>
      <c r="H441" s="167">
        <v>1</v>
      </c>
      <c r="I441" s="168"/>
      <c r="L441" s="163"/>
      <c r="M441" s="169"/>
      <c r="N441" s="170"/>
      <c r="O441" s="170"/>
      <c r="P441" s="170"/>
      <c r="Q441" s="170"/>
      <c r="R441" s="170"/>
      <c r="S441" s="170"/>
      <c r="T441" s="171"/>
      <c r="AT441" s="165" t="s">
        <v>237</v>
      </c>
      <c r="AU441" s="165" t="s">
        <v>88</v>
      </c>
      <c r="AV441" s="13" t="s">
        <v>88</v>
      </c>
      <c r="AW441" s="13" t="s">
        <v>33</v>
      </c>
      <c r="AX441" s="13" t="s">
        <v>79</v>
      </c>
      <c r="AY441" s="165" t="s">
        <v>207</v>
      </c>
    </row>
    <row r="442" spans="1:65" s="14" customFormat="1" ht="33.75">
      <c r="B442" s="172"/>
      <c r="D442" s="164" t="s">
        <v>237</v>
      </c>
      <c r="E442" s="173" t="s">
        <v>1</v>
      </c>
      <c r="F442" s="174" t="s">
        <v>5212</v>
      </c>
      <c r="H442" s="173" t="s">
        <v>1</v>
      </c>
      <c r="I442" s="175"/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237</v>
      </c>
      <c r="AU442" s="173" t="s">
        <v>88</v>
      </c>
      <c r="AV442" s="14" t="s">
        <v>86</v>
      </c>
      <c r="AW442" s="14" t="s">
        <v>33</v>
      </c>
      <c r="AX442" s="14" t="s">
        <v>79</v>
      </c>
      <c r="AY442" s="173" t="s">
        <v>207</v>
      </c>
    </row>
    <row r="443" spans="1:65" s="15" customFormat="1" ht="11.25">
      <c r="B443" s="179"/>
      <c r="D443" s="164" t="s">
        <v>237</v>
      </c>
      <c r="E443" s="180" t="s">
        <v>1</v>
      </c>
      <c r="F443" s="181" t="s">
        <v>242</v>
      </c>
      <c r="H443" s="182">
        <v>1</v>
      </c>
      <c r="I443" s="183"/>
      <c r="L443" s="179"/>
      <c r="M443" s="184"/>
      <c r="N443" s="185"/>
      <c r="O443" s="185"/>
      <c r="P443" s="185"/>
      <c r="Q443" s="185"/>
      <c r="R443" s="185"/>
      <c r="S443" s="185"/>
      <c r="T443" s="186"/>
      <c r="AT443" s="180" t="s">
        <v>237</v>
      </c>
      <c r="AU443" s="180" t="s">
        <v>88</v>
      </c>
      <c r="AV443" s="15" t="s">
        <v>213</v>
      </c>
      <c r="AW443" s="15" t="s">
        <v>33</v>
      </c>
      <c r="AX443" s="15" t="s">
        <v>86</v>
      </c>
      <c r="AY443" s="180" t="s">
        <v>207</v>
      </c>
    </row>
    <row r="444" spans="1:65" s="2" customFormat="1" ht="24.2" customHeight="1">
      <c r="A444" s="31"/>
      <c r="B444" s="148"/>
      <c r="C444" s="149" t="s">
        <v>497</v>
      </c>
      <c r="D444" s="149" t="s">
        <v>209</v>
      </c>
      <c r="E444" s="150" t="s">
        <v>5258</v>
      </c>
      <c r="F444" s="151" t="s">
        <v>5259</v>
      </c>
      <c r="G444" s="152" t="s">
        <v>301</v>
      </c>
      <c r="H444" s="153">
        <v>3</v>
      </c>
      <c r="I444" s="154"/>
      <c r="J444" s="155">
        <f>ROUND(I444*H444,2)</f>
        <v>0</v>
      </c>
      <c r="K444" s="156"/>
      <c r="L444" s="32"/>
      <c r="M444" s="157" t="s">
        <v>1</v>
      </c>
      <c r="N444" s="158" t="s">
        <v>44</v>
      </c>
      <c r="O444" s="57"/>
      <c r="P444" s="159">
        <f>O444*H444</f>
        <v>0</v>
      </c>
      <c r="Q444" s="159">
        <v>0</v>
      </c>
      <c r="R444" s="159">
        <f>Q444*H444</f>
        <v>0</v>
      </c>
      <c r="S444" s="159">
        <v>0</v>
      </c>
      <c r="T444" s="160">
        <f>S444*H444</f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61" t="s">
        <v>245</v>
      </c>
      <c r="AT444" s="161" t="s">
        <v>209</v>
      </c>
      <c r="AU444" s="161" t="s">
        <v>88</v>
      </c>
      <c r="AY444" s="17" t="s">
        <v>207</v>
      </c>
      <c r="BE444" s="162">
        <f>IF(N444="základní",J444,0)</f>
        <v>0</v>
      </c>
      <c r="BF444" s="162">
        <f>IF(N444="snížená",J444,0)</f>
        <v>0</v>
      </c>
      <c r="BG444" s="162">
        <f>IF(N444="zákl. přenesená",J444,0)</f>
        <v>0</v>
      </c>
      <c r="BH444" s="162">
        <f>IF(N444="sníž. přenesená",J444,0)</f>
        <v>0</v>
      </c>
      <c r="BI444" s="162">
        <f>IF(N444="nulová",J444,0)</f>
        <v>0</v>
      </c>
      <c r="BJ444" s="17" t="s">
        <v>86</v>
      </c>
      <c r="BK444" s="162">
        <f>ROUND(I444*H444,2)</f>
        <v>0</v>
      </c>
      <c r="BL444" s="17" t="s">
        <v>245</v>
      </c>
      <c r="BM444" s="161" t="s">
        <v>1002</v>
      </c>
    </row>
    <row r="445" spans="1:65" s="14" customFormat="1" ht="22.5">
      <c r="B445" s="172"/>
      <c r="D445" s="164" t="s">
        <v>237</v>
      </c>
      <c r="E445" s="173" t="s">
        <v>1</v>
      </c>
      <c r="F445" s="174" t="s">
        <v>5260</v>
      </c>
      <c r="H445" s="173" t="s">
        <v>1</v>
      </c>
      <c r="I445" s="175"/>
      <c r="L445" s="172"/>
      <c r="M445" s="176"/>
      <c r="N445" s="177"/>
      <c r="O445" s="177"/>
      <c r="P445" s="177"/>
      <c r="Q445" s="177"/>
      <c r="R445" s="177"/>
      <c r="S445" s="177"/>
      <c r="T445" s="178"/>
      <c r="AT445" s="173" t="s">
        <v>237</v>
      </c>
      <c r="AU445" s="173" t="s">
        <v>88</v>
      </c>
      <c r="AV445" s="14" t="s">
        <v>86</v>
      </c>
      <c r="AW445" s="14" t="s">
        <v>33</v>
      </c>
      <c r="AX445" s="14" t="s">
        <v>79</v>
      </c>
      <c r="AY445" s="173" t="s">
        <v>207</v>
      </c>
    </row>
    <row r="446" spans="1:65" s="14" customFormat="1" ht="11.25">
      <c r="B446" s="172"/>
      <c r="D446" s="164" t="s">
        <v>237</v>
      </c>
      <c r="E446" s="173" t="s">
        <v>1</v>
      </c>
      <c r="F446" s="174" t="s">
        <v>5252</v>
      </c>
      <c r="H446" s="173" t="s">
        <v>1</v>
      </c>
      <c r="I446" s="175"/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237</v>
      </c>
      <c r="AU446" s="173" t="s">
        <v>88</v>
      </c>
      <c r="AV446" s="14" t="s">
        <v>86</v>
      </c>
      <c r="AW446" s="14" t="s">
        <v>33</v>
      </c>
      <c r="AX446" s="14" t="s">
        <v>79</v>
      </c>
      <c r="AY446" s="173" t="s">
        <v>207</v>
      </c>
    </row>
    <row r="447" spans="1:65" s="13" customFormat="1" ht="11.25">
      <c r="B447" s="163"/>
      <c r="D447" s="164" t="s">
        <v>237</v>
      </c>
      <c r="E447" s="165" t="s">
        <v>1</v>
      </c>
      <c r="F447" s="166" t="s">
        <v>4308</v>
      </c>
      <c r="H447" s="167">
        <v>3</v>
      </c>
      <c r="I447" s="168"/>
      <c r="L447" s="163"/>
      <c r="M447" s="169"/>
      <c r="N447" s="170"/>
      <c r="O447" s="170"/>
      <c r="P447" s="170"/>
      <c r="Q447" s="170"/>
      <c r="R447" s="170"/>
      <c r="S447" s="170"/>
      <c r="T447" s="171"/>
      <c r="AT447" s="165" t="s">
        <v>237</v>
      </c>
      <c r="AU447" s="165" t="s">
        <v>88</v>
      </c>
      <c r="AV447" s="13" t="s">
        <v>88</v>
      </c>
      <c r="AW447" s="13" t="s">
        <v>33</v>
      </c>
      <c r="AX447" s="13" t="s">
        <v>79</v>
      </c>
      <c r="AY447" s="165" t="s">
        <v>207</v>
      </c>
    </row>
    <row r="448" spans="1:65" s="14" customFormat="1" ht="33.75">
      <c r="B448" s="172"/>
      <c r="D448" s="164" t="s">
        <v>237</v>
      </c>
      <c r="E448" s="173" t="s">
        <v>1</v>
      </c>
      <c r="F448" s="174" t="s">
        <v>5212</v>
      </c>
      <c r="H448" s="173" t="s">
        <v>1</v>
      </c>
      <c r="I448" s="175"/>
      <c r="L448" s="172"/>
      <c r="M448" s="176"/>
      <c r="N448" s="177"/>
      <c r="O448" s="177"/>
      <c r="P448" s="177"/>
      <c r="Q448" s="177"/>
      <c r="R448" s="177"/>
      <c r="S448" s="177"/>
      <c r="T448" s="178"/>
      <c r="AT448" s="173" t="s">
        <v>237</v>
      </c>
      <c r="AU448" s="173" t="s">
        <v>88</v>
      </c>
      <c r="AV448" s="14" t="s">
        <v>86</v>
      </c>
      <c r="AW448" s="14" t="s">
        <v>33</v>
      </c>
      <c r="AX448" s="14" t="s">
        <v>79</v>
      </c>
      <c r="AY448" s="173" t="s">
        <v>207</v>
      </c>
    </row>
    <row r="449" spans="1:65" s="15" customFormat="1" ht="11.25">
      <c r="B449" s="179"/>
      <c r="D449" s="164" t="s">
        <v>237</v>
      </c>
      <c r="E449" s="180" t="s">
        <v>1</v>
      </c>
      <c r="F449" s="181" t="s">
        <v>242</v>
      </c>
      <c r="H449" s="182">
        <v>3</v>
      </c>
      <c r="I449" s="183"/>
      <c r="L449" s="179"/>
      <c r="M449" s="184"/>
      <c r="N449" s="185"/>
      <c r="O449" s="185"/>
      <c r="P449" s="185"/>
      <c r="Q449" s="185"/>
      <c r="R449" s="185"/>
      <c r="S449" s="185"/>
      <c r="T449" s="186"/>
      <c r="AT449" s="180" t="s">
        <v>237</v>
      </c>
      <c r="AU449" s="180" t="s">
        <v>88</v>
      </c>
      <c r="AV449" s="15" t="s">
        <v>213</v>
      </c>
      <c r="AW449" s="15" t="s">
        <v>33</v>
      </c>
      <c r="AX449" s="15" t="s">
        <v>86</v>
      </c>
      <c r="AY449" s="180" t="s">
        <v>207</v>
      </c>
    </row>
    <row r="450" spans="1:65" s="2" customFormat="1" ht="24.2" customHeight="1">
      <c r="A450" s="31"/>
      <c r="B450" s="148"/>
      <c r="C450" s="149" t="s">
        <v>1006</v>
      </c>
      <c r="D450" s="149" t="s">
        <v>209</v>
      </c>
      <c r="E450" s="150" t="s">
        <v>5261</v>
      </c>
      <c r="F450" s="151" t="s">
        <v>5262</v>
      </c>
      <c r="G450" s="152" t="s">
        <v>301</v>
      </c>
      <c r="H450" s="153">
        <v>1</v>
      </c>
      <c r="I450" s="154"/>
      <c r="J450" s="155">
        <f>ROUND(I450*H450,2)</f>
        <v>0</v>
      </c>
      <c r="K450" s="156"/>
      <c r="L450" s="32"/>
      <c r="M450" s="157" t="s">
        <v>1</v>
      </c>
      <c r="N450" s="158" t="s">
        <v>44</v>
      </c>
      <c r="O450" s="57"/>
      <c r="P450" s="159">
        <f>O450*H450</f>
        <v>0</v>
      </c>
      <c r="Q450" s="159">
        <v>0</v>
      </c>
      <c r="R450" s="159">
        <f>Q450*H450</f>
        <v>0</v>
      </c>
      <c r="S450" s="159">
        <v>0</v>
      </c>
      <c r="T450" s="160">
        <f>S450*H450</f>
        <v>0</v>
      </c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R450" s="161" t="s">
        <v>245</v>
      </c>
      <c r="AT450" s="161" t="s">
        <v>209</v>
      </c>
      <c r="AU450" s="161" t="s">
        <v>88</v>
      </c>
      <c r="AY450" s="17" t="s">
        <v>207</v>
      </c>
      <c r="BE450" s="162">
        <f>IF(N450="základní",J450,0)</f>
        <v>0</v>
      </c>
      <c r="BF450" s="162">
        <f>IF(N450="snížená",J450,0)</f>
        <v>0</v>
      </c>
      <c r="BG450" s="162">
        <f>IF(N450="zákl. přenesená",J450,0)</f>
        <v>0</v>
      </c>
      <c r="BH450" s="162">
        <f>IF(N450="sníž. přenesená",J450,0)</f>
        <v>0</v>
      </c>
      <c r="BI450" s="162">
        <f>IF(N450="nulová",J450,0)</f>
        <v>0</v>
      </c>
      <c r="BJ450" s="17" t="s">
        <v>86</v>
      </c>
      <c r="BK450" s="162">
        <f>ROUND(I450*H450,2)</f>
        <v>0</v>
      </c>
      <c r="BL450" s="17" t="s">
        <v>245</v>
      </c>
      <c r="BM450" s="161" t="s">
        <v>1009</v>
      </c>
    </row>
    <row r="451" spans="1:65" s="14" customFormat="1" ht="33.75">
      <c r="B451" s="172"/>
      <c r="D451" s="164" t="s">
        <v>237</v>
      </c>
      <c r="E451" s="173" t="s">
        <v>1</v>
      </c>
      <c r="F451" s="174" t="s">
        <v>5263</v>
      </c>
      <c r="H451" s="173" t="s">
        <v>1</v>
      </c>
      <c r="I451" s="175"/>
      <c r="L451" s="172"/>
      <c r="M451" s="176"/>
      <c r="N451" s="177"/>
      <c r="O451" s="177"/>
      <c r="P451" s="177"/>
      <c r="Q451" s="177"/>
      <c r="R451" s="177"/>
      <c r="S451" s="177"/>
      <c r="T451" s="178"/>
      <c r="AT451" s="173" t="s">
        <v>237</v>
      </c>
      <c r="AU451" s="173" t="s">
        <v>88</v>
      </c>
      <c r="AV451" s="14" t="s">
        <v>86</v>
      </c>
      <c r="AW451" s="14" t="s">
        <v>33</v>
      </c>
      <c r="AX451" s="14" t="s">
        <v>79</v>
      </c>
      <c r="AY451" s="173" t="s">
        <v>207</v>
      </c>
    </row>
    <row r="452" spans="1:65" s="13" customFormat="1" ht="11.25">
      <c r="B452" s="163"/>
      <c r="D452" s="164" t="s">
        <v>237</v>
      </c>
      <c r="E452" s="165" t="s">
        <v>1</v>
      </c>
      <c r="F452" s="166" t="s">
        <v>1363</v>
      </c>
      <c r="H452" s="167">
        <v>1</v>
      </c>
      <c r="I452" s="168"/>
      <c r="L452" s="163"/>
      <c r="M452" s="169"/>
      <c r="N452" s="170"/>
      <c r="O452" s="170"/>
      <c r="P452" s="170"/>
      <c r="Q452" s="170"/>
      <c r="R452" s="170"/>
      <c r="S452" s="170"/>
      <c r="T452" s="171"/>
      <c r="AT452" s="165" t="s">
        <v>237</v>
      </c>
      <c r="AU452" s="165" t="s">
        <v>88</v>
      </c>
      <c r="AV452" s="13" t="s">
        <v>88</v>
      </c>
      <c r="AW452" s="13" t="s">
        <v>33</v>
      </c>
      <c r="AX452" s="13" t="s">
        <v>79</v>
      </c>
      <c r="AY452" s="165" t="s">
        <v>207</v>
      </c>
    </row>
    <row r="453" spans="1:65" s="14" customFormat="1" ht="33.75">
      <c r="B453" s="172"/>
      <c r="D453" s="164" t="s">
        <v>237</v>
      </c>
      <c r="E453" s="173" t="s">
        <v>1</v>
      </c>
      <c r="F453" s="174" t="s">
        <v>5264</v>
      </c>
      <c r="H453" s="173" t="s">
        <v>1</v>
      </c>
      <c r="I453" s="175"/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237</v>
      </c>
      <c r="AU453" s="173" t="s">
        <v>88</v>
      </c>
      <c r="AV453" s="14" t="s">
        <v>86</v>
      </c>
      <c r="AW453" s="14" t="s">
        <v>33</v>
      </c>
      <c r="AX453" s="14" t="s">
        <v>79</v>
      </c>
      <c r="AY453" s="173" t="s">
        <v>207</v>
      </c>
    </row>
    <row r="454" spans="1:65" s="15" customFormat="1" ht="11.25">
      <c r="B454" s="179"/>
      <c r="D454" s="164" t="s">
        <v>237</v>
      </c>
      <c r="E454" s="180" t="s">
        <v>1</v>
      </c>
      <c r="F454" s="181" t="s">
        <v>242</v>
      </c>
      <c r="H454" s="182">
        <v>1</v>
      </c>
      <c r="I454" s="183"/>
      <c r="L454" s="179"/>
      <c r="M454" s="184"/>
      <c r="N454" s="185"/>
      <c r="O454" s="185"/>
      <c r="P454" s="185"/>
      <c r="Q454" s="185"/>
      <c r="R454" s="185"/>
      <c r="S454" s="185"/>
      <c r="T454" s="186"/>
      <c r="AT454" s="180" t="s">
        <v>237</v>
      </c>
      <c r="AU454" s="180" t="s">
        <v>88</v>
      </c>
      <c r="AV454" s="15" t="s">
        <v>213</v>
      </c>
      <c r="AW454" s="15" t="s">
        <v>33</v>
      </c>
      <c r="AX454" s="15" t="s">
        <v>86</v>
      </c>
      <c r="AY454" s="180" t="s">
        <v>207</v>
      </c>
    </row>
    <row r="455" spans="1:65" s="2" customFormat="1" ht="24.2" customHeight="1">
      <c r="A455" s="31"/>
      <c r="B455" s="148"/>
      <c r="C455" s="149" t="s">
        <v>510</v>
      </c>
      <c r="D455" s="149" t="s">
        <v>209</v>
      </c>
      <c r="E455" s="150" t="s">
        <v>5265</v>
      </c>
      <c r="F455" s="151" t="s">
        <v>5266</v>
      </c>
      <c r="G455" s="152" t="s">
        <v>301</v>
      </c>
      <c r="H455" s="153">
        <v>3</v>
      </c>
      <c r="I455" s="154"/>
      <c r="J455" s="155">
        <f>ROUND(I455*H455,2)</f>
        <v>0</v>
      </c>
      <c r="K455" s="156"/>
      <c r="L455" s="32"/>
      <c r="M455" s="157" t="s">
        <v>1</v>
      </c>
      <c r="N455" s="158" t="s">
        <v>44</v>
      </c>
      <c r="O455" s="57"/>
      <c r="P455" s="159">
        <f>O455*H455</f>
        <v>0</v>
      </c>
      <c r="Q455" s="159">
        <v>0</v>
      </c>
      <c r="R455" s="159">
        <f>Q455*H455</f>
        <v>0</v>
      </c>
      <c r="S455" s="159">
        <v>0</v>
      </c>
      <c r="T455" s="160">
        <f>S455*H455</f>
        <v>0</v>
      </c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R455" s="161" t="s">
        <v>245</v>
      </c>
      <c r="AT455" s="161" t="s">
        <v>209</v>
      </c>
      <c r="AU455" s="161" t="s">
        <v>88</v>
      </c>
      <c r="AY455" s="17" t="s">
        <v>207</v>
      </c>
      <c r="BE455" s="162">
        <f>IF(N455="základní",J455,0)</f>
        <v>0</v>
      </c>
      <c r="BF455" s="162">
        <f>IF(N455="snížená",J455,0)</f>
        <v>0</v>
      </c>
      <c r="BG455" s="162">
        <f>IF(N455="zákl. přenesená",J455,0)</f>
        <v>0</v>
      </c>
      <c r="BH455" s="162">
        <f>IF(N455="sníž. přenesená",J455,0)</f>
        <v>0</v>
      </c>
      <c r="BI455" s="162">
        <f>IF(N455="nulová",J455,0)</f>
        <v>0</v>
      </c>
      <c r="BJ455" s="17" t="s">
        <v>86</v>
      </c>
      <c r="BK455" s="162">
        <f>ROUND(I455*H455,2)</f>
        <v>0</v>
      </c>
      <c r="BL455" s="17" t="s">
        <v>245</v>
      </c>
      <c r="BM455" s="161" t="s">
        <v>1015</v>
      </c>
    </row>
    <row r="456" spans="1:65" s="14" customFormat="1" ht="33.75">
      <c r="B456" s="172"/>
      <c r="D456" s="164" t="s">
        <v>237</v>
      </c>
      <c r="E456" s="173" t="s">
        <v>1</v>
      </c>
      <c r="F456" s="174" t="s">
        <v>5267</v>
      </c>
      <c r="H456" s="173" t="s">
        <v>1</v>
      </c>
      <c r="I456" s="175"/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237</v>
      </c>
      <c r="AU456" s="173" t="s">
        <v>88</v>
      </c>
      <c r="AV456" s="14" t="s">
        <v>86</v>
      </c>
      <c r="AW456" s="14" t="s">
        <v>33</v>
      </c>
      <c r="AX456" s="14" t="s">
        <v>79</v>
      </c>
      <c r="AY456" s="173" t="s">
        <v>207</v>
      </c>
    </row>
    <row r="457" spans="1:65" s="13" customFormat="1" ht="11.25">
      <c r="B457" s="163"/>
      <c r="D457" s="164" t="s">
        <v>237</v>
      </c>
      <c r="E457" s="165" t="s">
        <v>1</v>
      </c>
      <c r="F457" s="166" t="s">
        <v>4334</v>
      </c>
      <c r="H457" s="167">
        <v>2</v>
      </c>
      <c r="I457" s="168"/>
      <c r="L457" s="163"/>
      <c r="M457" s="169"/>
      <c r="N457" s="170"/>
      <c r="O457" s="170"/>
      <c r="P457" s="170"/>
      <c r="Q457" s="170"/>
      <c r="R457" s="170"/>
      <c r="S457" s="170"/>
      <c r="T457" s="171"/>
      <c r="AT457" s="165" t="s">
        <v>237</v>
      </c>
      <c r="AU457" s="165" t="s">
        <v>88</v>
      </c>
      <c r="AV457" s="13" t="s">
        <v>88</v>
      </c>
      <c r="AW457" s="13" t="s">
        <v>33</v>
      </c>
      <c r="AX457" s="13" t="s">
        <v>79</v>
      </c>
      <c r="AY457" s="165" t="s">
        <v>207</v>
      </c>
    </row>
    <row r="458" spans="1:65" s="13" customFormat="1" ht="11.25">
      <c r="B458" s="163"/>
      <c r="D458" s="164" t="s">
        <v>237</v>
      </c>
      <c r="E458" s="165" t="s">
        <v>1</v>
      </c>
      <c r="F458" s="166" t="s">
        <v>1365</v>
      </c>
      <c r="H458" s="167">
        <v>1</v>
      </c>
      <c r="I458" s="168"/>
      <c r="L458" s="163"/>
      <c r="M458" s="169"/>
      <c r="N458" s="170"/>
      <c r="O458" s="170"/>
      <c r="P458" s="170"/>
      <c r="Q458" s="170"/>
      <c r="R458" s="170"/>
      <c r="S458" s="170"/>
      <c r="T458" s="171"/>
      <c r="AT458" s="165" t="s">
        <v>237</v>
      </c>
      <c r="AU458" s="165" t="s">
        <v>88</v>
      </c>
      <c r="AV458" s="13" t="s">
        <v>88</v>
      </c>
      <c r="AW458" s="13" t="s">
        <v>33</v>
      </c>
      <c r="AX458" s="13" t="s">
        <v>79</v>
      </c>
      <c r="AY458" s="165" t="s">
        <v>207</v>
      </c>
    </row>
    <row r="459" spans="1:65" s="14" customFormat="1" ht="33.75">
      <c r="B459" s="172"/>
      <c r="D459" s="164" t="s">
        <v>237</v>
      </c>
      <c r="E459" s="173" t="s">
        <v>1</v>
      </c>
      <c r="F459" s="174" t="s">
        <v>5264</v>
      </c>
      <c r="H459" s="173" t="s">
        <v>1</v>
      </c>
      <c r="I459" s="175"/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237</v>
      </c>
      <c r="AU459" s="173" t="s">
        <v>88</v>
      </c>
      <c r="AV459" s="14" t="s">
        <v>86</v>
      </c>
      <c r="AW459" s="14" t="s">
        <v>33</v>
      </c>
      <c r="AX459" s="14" t="s">
        <v>79</v>
      </c>
      <c r="AY459" s="173" t="s">
        <v>207</v>
      </c>
    </row>
    <row r="460" spans="1:65" s="15" customFormat="1" ht="11.25">
      <c r="B460" s="179"/>
      <c r="D460" s="164" t="s">
        <v>237</v>
      </c>
      <c r="E460" s="180" t="s">
        <v>1</v>
      </c>
      <c r="F460" s="181" t="s">
        <v>242</v>
      </c>
      <c r="H460" s="182">
        <v>3</v>
      </c>
      <c r="I460" s="183"/>
      <c r="L460" s="179"/>
      <c r="M460" s="184"/>
      <c r="N460" s="185"/>
      <c r="O460" s="185"/>
      <c r="P460" s="185"/>
      <c r="Q460" s="185"/>
      <c r="R460" s="185"/>
      <c r="S460" s="185"/>
      <c r="T460" s="186"/>
      <c r="AT460" s="180" t="s">
        <v>237</v>
      </c>
      <c r="AU460" s="180" t="s">
        <v>88</v>
      </c>
      <c r="AV460" s="15" t="s">
        <v>213</v>
      </c>
      <c r="AW460" s="15" t="s">
        <v>33</v>
      </c>
      <c r="AX460" s="15" t="s">
        <v>86</v>
      </c>
      <c r="AY460" s="180" t="s">
        <v>207</v>
      </c>
    </row>
    <row r="461" spans="1:65" s="2" customFormat="1" ht="24.2" customHeight="1">
      <c r="A461" s="31"/>
      <c r="B461" s="148"/>
      <c r="C461" s="149" t="s">
        <v>1019</v>
      </c>
      <c r="D461" s="149" t="s">
        <v>209</v>
      </c>
      <c r="E461" s="150" t="s">
        <v>5268</v>
      </c>
      <c r="F461" s="151" t="s">
        <v>5269</v>
      </c>
      <c r="G461" s="152" t="s">
        <v>301</v>
      </c>
      <c r="H461" s="153">
        <v>1</v>
      </c>
      <c r="I461" s="154"/>
      <c r="J461" s="155">
        <f>ROUND(I461*H461,2)</f>
        <v>0</v>
      </c>
      <c r="K461" s="156"/>
      <c r="L461" s="32"/>
      <c r="M461" s="157" t="s">
        <v>1</v>
      </c>
      <c r="N461" s="158" t="s">
        <v>44</v>
      </c>
      <c r="O461" s="57"/>
      <c r="P461" s="159">
        <f>O461*H461</f>
        <v>0</v>
      </c>
      <c r="Q461" s="159">
        <v>0</v>
      </c>
      <c r="R461" s="159">
        <f>Q461*H461</f>
        <v>0</v>
      </c>
      <c r="S461" s="159">
        <v>0</v>
      </c>
      <c r="T461" s="160">
        <f>S461*H461</f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61" t="s">
        <v>245</v>
      </c>
      <c r="AT461" s="161" t="s">
        <v>209</v>
      </c>
      <c r="AU461" s="161" t="s">
        <v>88</v>
      </c>
      <c r="AY461" s="17" t="s">
        <v>207</v>
      </c>
      <c r="BE461" s="162">
        <f>IF(N461="základní",J461,0)</f>
        <v>0</v>
      </c>
      <c r="BF461" s="162">
        <f>IF(N461="snížená",J461,0)</f>
        <v>0</v>
      </c>
      <c r="BG461" s="162">
        <f>IF(N461="zákl. přenesená",J461,0)</f>
        <v>0</v>
      </c>
      <c r="BH461" s="162">
        <f>IF(N461="sníž. přenesená",J461,0)</f>
        <v>0</v>
      </c>
      <c r="BI461" s="162">
        <f>IF(N461="nulová",J461,0)</f>
        <v>0</v>
      </c>
      <c r="BJ461" s="17" t="s">
        <v>86</v>
      </c>
      <c r="BK461" s="162">
        <f>ROUND(I461*H461,2)</f>
        <v>0</v>
      </c>
      <c r="BL461" s="17" t="s">
        <v>245</v>
      </c>
      <c r="BM461" s="161" t="s">
        <v>1022</v>
      </c>
    </row>
    <row r="462" spans="1:65" s="14" customFormat="1" ht="33.75">
      <c r="B462" s="172"/>
      <c r="D462" s="164" t="s">
        <v>237</v>
      </c>
      <c r="E462" s="173" t="s">
        <v>1</v>
      </c>
      <c r="F462" s="174" t="s">
        <v>5270</v>
      </c>
      <c r="H462" s="173" t="s">
        <v>1</v>
      </c>
      <c r="I462" s="175"/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237</v>
      </c>
      <c r="AU462" s="173" t="s">
        <v>88</v>
      </c>
      <c r="AV462" s="14" t="s">
        <v>86</v>
      </c>
      <c r="AW462" s="14" t="s">
        <v>33</v>
      </c>
      <c r="AX462" s="14" t="s">
        <v>79</v>
      </c>
      <c r="AY462" s="173" t="s">
        <v>207</v>
      </c>
    </row>
    <row r="463" spans="1:65" s="13" customFormat="1" ht="11.25">
      <c r="B463" s="163"/>
      <c r="D463" s="164" t="s">
        <v>237</v>
      </c>
      <c r="E463" s="165" t="s">
        <v>1</v>
      </c>
      <c r="F463" s="166" t="s">
        <v>1342</v>
      </c>
      <c r="H463" s="167">
        <v>1</v>
      </c>
      <c r="I463" s="168"/>
      <c r="L463" s="163"/>
      <c r="M463" s="169"/>
      <c r="N463" s="170"/>
      <c r="O463" s="170"/>
      <c r="P463" s="170"/>
      <c r="Q463" s="170"/>
      <c r="R463" s="170"/>
      <c r="S463" s="170"/>
      <c r="T463" s="171"/>
      <c r="AT463" s="165" t="s">
        <v>237</v>
      </c>
      <c r="AU463" s="165" t="s">
        <v>88</v>
      </c>
      <c r="AV463" s="13" t="s">
        <v>88</v>
      </c>
      <c r="AW463" s="13" t="s">
        <v>33</v>
      </c>
      <c r="AX463" s="13" t="s">
        <v>79</v>
      </c>
      <c r="AY463" s="165" t="s">
        <v>207</v>
      </c>
    </row>
    <row r="464" spans="1:65" s="14" customFormat="1" ht="33.75">
      <c r="B464" s="172"/>
      <c r="D464" s="164" t="s">
        <v>237</v>
      </c>
      <c r="E464" s="173" t="s">
        <v>1</v>
      </c>
      <c r="F464" s="174" t="s">
        <v>5264</v>
      </c>
      <c r="H464" s="173" t="s">
        <v>1</v>
      </c>
      <c r="I464" s="175"/>
      <c r="L464" s="172"/>
      <c r="M464" s="176"/>
      <c r="N464" s="177"/>
      <c r="O464" s="177"/>
      <c r="P464" s="177"/>
      <c r="Q464" s="177"/>
      <c r="R464" s="177"/>
      <c r="S464" s="177"/>
      <c r="T464" s="178"/>
      <c r="AT464" s="173" t="s">
        <v>237</v>
      </c>
      <c r="AU464" s="173" t="s">
        <v>88</v>
      </c>
      <c r="AV464" s="14" t="s">
        <v>86</v>
      </c>
      <c r="AW464" s="14" t="s">
        <v>33</v>
      </c>
      <c r="AX464" s="14" t="s">
        <v>79</v>
      </c>
      <c r="AY464" s="173" t="s">
        <v>207</v>
      </c>
    </row>
    <row r="465" spans="1:65" s="15" customFormat="1" ht="11.25">
      <c r="B465" s="179"/>
      <c r="D465" s="164" t="s">
        <v>237</v>
      </c>
      <c r="E465" s="180" t="s">
        <v>1</v>
      </c>
      <c r="F465" s="181" t="s">
        <v>242</v>
      </c>
      <c r="H465" s="182">
        <v>1</v>
      </c>
      <c r="I465" s="183"/>
      <c r="L465" s="179"/>
      <c r="M465" s="184"/>
      <c r="N465" s="185"/>
      <c r="O465" s="185"/>
      <c r="P465" s="185"/>
      <c r="Q465" s="185"/>
      <c r="R465" s="185"/>
      <c r="S465" s="185"/>
      <c r="T465" s="186"/>
      <c r="AT465" s="180" t="s">
        <v>237</v>
      </c>
      <c r="AU465" s="180" t="s">
        <v>88</v>
      </c>
      <c r="AV465" s="15" t="s">
        <v>213</v>
      </c>
      <c r="AW465" s="15" t="s">
        <v>33</v>
      </c>
      <c r="AX465" s="15" t="s">
        <v>86</v>
      </c>
      <c r="AY465" s="180" t="s">
        <v>207</v>
      </c>
    </row>
    <row r="466" spans="1:65" s="2" customFormat="1" ht="24.2" customHeight="1">
      <c r="A466" s="31"/>
      <c r="B466" s="148"/>
      <c r="C466" s="149" t="s">
        <v>522</v>
      </c>
      <c r="D466" s="149" t="s">
        <v>209</v>
      </c>
      <c r="E466" s="150" t="s">
        <v>5271</v>
      </c>
      <c r="F466" s="151" t="s">
        <v>5272</v>
      </c>
      <c r="G466" s="152" t="s">
        <v>301</v>
      </c>
      <c r="H466" s="153">
        <v>1</v>
      </c>
      <c r="I466" s="154"/>
      <c r="J466" s="155">
        <f>ROUND(I466*H466,2)</f>
        <v>0</v>
      </c>
      <c r="K466" s="156"/>
      <c r="L466" s="32"/>
      <c r="M466" s="157" t="s">
        <v>1</v>
      </c>
      <c r="N466" s="158" t="s">
        <v>44</v>
      </c>
      <c r="O466" s="57"/>
      <c r="P466" s="159">
        <f>O466*H466</f>
        <v>0</v>
      </c>
      <c r="Q466" s="159">
        <v>0</v>
      </c>
      <c r="R466" s="159">
        <f>Q466*H466</f>
        <v>0</v>
      </c>
      <c r="S466" s="159">
        <v>0</v>
      </c>
      <c r="T466" s="160">
        <f>S466*H466</f>
        <v>0</v>
      </c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R466" s="161" t="s">
        <v>245</v>
      </c>
      <c r="AT466" s="161" t="s">
        <v>209</v>
      </c>
      <c r="AU466" s="161" t="s">
        <v>88</v>
      </c>
      <c r="AY466" s="17" t="s">
        <v>207</v>
      </c>
      <c r="BE466" s="162">
        <f>IF(N466="základní",J466,0)</f>
        <v>0</v>
      </c>
      <c r="BF466" s="162">
        <f>IF(N466="snížená",J466,0)</f>
        <v>0</v>
      </c>
      <c r="BG466" s="162">
        <f>IF(N466="zákl. přenesená",J466,0)</f>
        <v>0</v>
      </c>
      <c r="BH466" s="162">
        <f>IF(N466="sníž. přenesená",J466,0)</f>
        <v>0</v>
      </c>
      <c r="BI466" s="162">
        <f>IF(N466="nulová",J466,0)</f>
        <v>0</v>
      </c>
      <c r="BJ466" s="17" t="s">
        <v>86</v>
      </c>
      <c r="BK466" s="162">
        <f>ROUND(I466*H466,2)</f>
        <v>0</v>
      </c>
      <c r="BL466" s="17" t="s">
        <v>245</v>
      </c>
      <c r="BM466" s="161" t="s">
        <v>1025</v>
      </c>
    </row>
    <row r="467" spans="1:65" s="14" customFormat="1" ht="33.75">
      <c r="B467" s="172"/>
      <c r="D467" s="164" t="s">
        <v>237</v>
      </c>
      <c r="E467" s="173" t="s">
        <v>1</v>
      </c>
      <c r="F467" s="174" t="s">
        <v>5273</v>
      </c>
      <c r="H467" s="173" t="s">
        <v>1</v>
      </c>
      <c r="I467" s="175"/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237</v>
      </c>
      <c r="AU467" s="173" t="s">
        <v>88</v>
      </c>
      <c r="AV467" s="14" t="s">
        <v>86</v>
      </c>
      <c r="AW467" s="14" t="s">
        <v>33</v>
      </c>
      <c r="AX467" s="14" t="s">
        <v>79</v>
      </c>
      <c r="AY467" s="173" t="s">
        <v>207</v>
      </c>
    </row>
    <row r="468" spans="1:65" s="13" customFormat="1" ht="11.25">
      <c r="B468" s="163"/>
      <c r="D468" s="164" t="s">
        <v>237</v>
      </c>
      <c r="E468" s="165" t="s">
        <v>1</v>
      </c>
      <c r="F468" s="166" t="s">
        <v>1342</v>
      </c>
      <c r="H468" s="167">
        <v>1</v>
      </c>
      <c r="I468" s="168"/>
      <c r="L468" s="163"/>
      <c r="M468" s="169"/>
      <c r="N468" s="170"/>
      <c r="O468" s="170"/>
      <c r="P468" s="170"/>
      <c r="Q468" s="170"/>
      <c r="R468" s="170"/>
      <c r="S468" s="170"/>
      <c r="T468" s="171"/>
      <c r="AT468" s="165" t="s">
        <v>237</v>
      </c>
      <c r="AU468" s="165" t="s">
        <v>88</v>
      </c>
      <c r="AV468" s="13" t="s">
        <v>88</v>
      </c>
      <c r="AW468" s="13" t="s">
        <v>33</v>
      </c>
      <c r="AX468" s="13" t="s">
        <v>79</v>
      </c>
      <c r="AY468" s="165" t="s">
        <v>207</v>
      </c>
    </row>
    <row r="469" spans="1:65" s="14" customFormat="1" ht="33.75">
      <c r="B469" s="172"/>
      <c r="D469" s="164" t="s">
        <v>237</v>
      </c>
      <c r="E469" s="173" t="s">
        <v>1</v>
      </c>
      <c r="F469" s="174" t="s">
        <v>5264</v>
      </c>
      <c r="H469" s="173" t="s">
        <v>1</v>
      </c>
      <c r="I469" s="175"/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237</v>
      </c>
      <c r="AU469" s="173" t="s">
        <v>88</v>
      </c>
      <c r="AV469" s="14" t="s">
        <v>86</v>
      </c>
      <c r="AW469" s="14" t="s">
        <v>33</v>
      </c>
      <c r="AX469" s="14" t="s">
        <v>79</v>
      </c>
      <c r="AY469" s="173" t="s">
        <v>207</v>
      </c>
    </row>
    <row r="470" spans="1:65" s="15" customFormat="1" ht="11.25">
      <c r="B470" s="179"/>
      <c r="D470" s="164" t="s">
        <v>237</v>
      </c>
      <c r="E470" s="180" t="s">
        <v>1</v>
      </c>
      <c r="F470" s="181" t="s">
        <v>242</v>
      </c>
      <c r="H470" s="182">
        <v>1</v>
      </c>
      <c r="I470" s="183"/>
      <c r="L470" s="179"/>
      <c r="M470" s="184"/>
      <c r="N470" s="185"/>
      <c r="O470" s="185"/>
      <c r="P470" s="185"/>
      <c r="Q470" s="185"/>
      <c r="R470" s="185"/>
      <c r="S470" s="185"/>
      <c r="T470" s="186"/>
      <c r="AT470" s="180" t="s">
        <v>237</v>
      </c>
      <c r="AU470" s="180" t="s">
        <v>88</v>
      </c>
      <c r="AV470" s="15" t="s">
        <v>213</v>
      </c>
      <c r="AW470" s="15" t="s">
        <v>33</v>
      </c>
      <c r="AX470" s="15" t="s">
        <v>86</v>
      </c>
      <c r="AY470" s="180" t="s">
        <v>207</v>
      </c>
    </row>
    <row r="471" spans="1:65" s="2" customFormat="1" ht="24.2" customHeight="1">
      <c r="A471" s="31"/>
      <c r="B471" s="148"/>
      <c r="C471" s="149" t="s">
        <v>1032</v>
      </c>
      <c r="D471" s="149" t="s">
        <v>209</v>
      </c>
      <c r="E471" s="150" t="s">
        <v>5274</v>
      </c>
      <c r="F471" s="151" t="s">
        <v>5275</v>
      </c>
      <c r="G471" s="152" t="s">
        <v>301</v>
      </c>
      <c r="H471" s="153">
        <v>2</v>
      </c>
      <c r="I471" s="154"/>
      <c r="J471" s="155">
        <f>ROUND(I471*H471,2)</f>
        <v>0</v>
      </c>
      <c r="K471" s="156"/>
      <c r="L471" s="32"/>
      <c r="M471" s="157" t="s">
        <v>1</v>
      </c>
      <c r="N471" s="158" t="s">
        <v>44</v>
      </c>
      <c r="O471" s="57"/>
      <c r="P471" s="159">
        <f>O471*H471</f>
        <v>0</v>
      </c>
      <c r="Q471" s="159">
        <v>0</v>
      </c>
      <c r="R471" s="159">
        <f>Q471*H471</f>
        <v>0</v>
      </c>
      <c r="S471" s="159">
        <v>0</v>
      </c>
      <c r="T471" s="160">
        <f>S471*H471</f>
        <v>0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R471" s="161" t="s">
        <v>245</v>
      </c>
      <c r="AT471" s="161" t="s">
        <v>209</v>
      </c>
      <c r="AU471" s="161" t="s">
        <v>88</v>
      </c>
      <c r="AY471" s="17" t="s">
        <v>207</v>
      </c>
      <c r="BE471" s="162">
        <f>IF(N471="základní",J471,0)</f>
        <v>0</v>
      </c>
      <c r="BF471" s="162">
        <f>IF(N471="snížená",J471,0)</f>
        <v>0</v>
      </c>
      <c r="BG471" s="162">
        <f>IF(N471="zákl. přenesená",J471,0)</f>
        <v>0</v>
      </c>
      <c r="BH471" s="162">
        <f>IF(N471="sníž. přenesená",J471,0)</f>
        <v>0</v>
      </c>
      <c r="BI471" s="162">
        <f>IF(N471="nulová",J471,0)</f>
        <v>0</v>
      </c>
      <c r="BJ471" s="17" t="s">
        <v>86</v>
      </c>
      <c r="BK471" s="162">
        <f>ROUND(I471*H471,2)</f>
        <v>0</v>
      </c>
      <c r="BL471" s="17" t="s">
        <v>245</v>
      </c>
      <c r="BM471" s="161" t="s">
        <v>1035</v>
      </c>
    </row>
    <row r="472" spans="1:65" s="14" customFormat="1" ht="33.75">
      <c r="B472" s="172"/>
      <c r="D472" s="164" t="s">
        <v>237</v>
      </c>
      <c r="E472" s="173" t="s">
        <v>1</v>
      </c>
      <c r="F472" s="174" t="s">
        <v>5276</v>
      </c>
      <c r="H472" s="173" t="s">
        <v>1</v>
      </c>
      <c r="I472" s="175"/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237</v>
      </c>
      <c r="AU472" s="173" t="s">
        <v>88</v>
      </c>
      <c r="AV472" s="14" t="s">
        <v>86</v>
      </c>
      <c r="AW472" s="14" t="s">
        <v>33</v>
      </c>
      <c r="AX472" s="14" t="s">
        <v>79</v>
      </c>
      <c r="AY472" s="173" t="s">
        <v>207</v>
      </c>
    </row>
    <row r="473" spans="1:65" s="13" customFormat="1" ht="11.25">
      <c r="B473" s="163"/>
      <c r="D473" s="164" t="s">
        <v>237</v>
      </c>
      <c r="E473" s="165" t="s">
        <v>1</v>
      </c>
      <c r="F473" s="166" t="s">
        <v>4334</v>
      </c>
      <c r="H473" s="167">
        <v>2</v>
      </c>
      <c r="I473" s="168"/>
      <c r="L473" s="163"/>
      <c r="M473" s="169"/>
      <c r="N473" s="170"/>
      <c r="O473" s="170"/>
      <c r="P473" s="170"/>
      <c r="Q473" s="170"/>
      <c r="R473" s="170"/>
      <c r="S473" s="170"/>
      <c r="T473" s="171"/>
      <c r="AT473" s="165" t="s">
        <v>237</v>
      </c>
      <c r="AU473" s="165" t="s">
        <v>88</v>
      </c>
      <c r="AV473" s="13" t="s">
        <v>88</v>
      </c>
      <c r="AW473" s="13" t="s">
        <v>33</v>
      </c>
      <c r="AX473" s="13" t="s">
        <v>79</v>
      </c>
      <c r="AY473" s="165" t="s">
        <v>207</v>
      </c>
    </row>
    <row r="474" spans="1:65" s="14" customFormat="1" ht="33.75">
      <c r="B474" s="172"/>
      <c r="D474" s="164" t="s">
        <v>237</v>
      </c>
      <c r="E474" s="173" t="s">
        <v>1</v>
      </c>
      <c r="F474" s="174" t="s">
        <v>5264</v>
      </c>
      <c r="H474" s="173" t="s">
        <v>1</v>
      </c>
      <c r="I474" s="175"/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237</v>
      </c>
      <c r="AU474" s="173" t="s">
        <v>88</v>
      </c>
      <c r="AV474" s="14" t="s">
        <v>86</v>
      </c>
      <c r="AW474" s="14" t="s">
        <v>33</v>
      </c>
      <c r="AX474" s="14" t="s">
        <v>79</v>
      </c>
      <c r="AY474" s="173" t="s">
        <v>207</v>
      </c>
    </row>
    <row r="475" spans="1:65" s="15" customFormat="1" ht="11.25">
      <c r="B475" s="179"/>
      <c r="D475" s="164" t="s">
        <v>237</v>
      </c>
      <c r="E475" s="180" t="s">
        <v>1</v>
      </c>
      <c r="F475" s="181" t="s">
        <v>242</v>
      </c>
      <c r="H475" s="182">
        <v>2</v>
      </c>
      <c r="I475" s="183"/>
      <c r="L475" s="179"/>
      <c r="M475" s="184"/>
      <c r="N475" s="185"/>
      <c r="O475" s="185"/>
      <c r="P475" s="185"/>
      <c r="Q475" s="185"/>
      <c r="R475" s="185"/>
      <c r="S475" s="185"/>
      <c r="T475" s="186"/>
      <c r="AT475" s="180" t="s">
        <v>237</v>
      </c>
      <c r="AU475" s="180" t="s">
        <v>88</v>
      </c>
      <c r="AV475" s="15" t="s">
        <v>213</v>
      </c>
      <c r="AW475" s="15" t="s">
        <v>33</v>
      </c>
      <c r="AX475" s="15" t="s">
        <v>86</v>
      </c>
      <c r="AY475" s="180" t="s">
        <v>207</v>
      </c>
    </row>
    <row r="476" spans="1:65" s="2" customFormat="1" ht="24.2" customHeight="1">
      <c r="A476" s="31"/>
      <c r="B476" s="148"/>
      <c r="C476" s="149" t="s">
        <v>537</v>
      </c>
      <c r="D476" s="149" t="s">
        <v>209</v>
      </c>
      <c r="E476" s="150" t="s">
        <v>5277</v>
      </c>
      <c r="F476" s="151" t="s">
        <v>5278</v>
      </c>
      <c r="G476" s="152" t="s">
        <v>301</v>
      </c>
      <c r="H476" s="153">
        <v>15</v>
      </c>
      <c r="I476" s="154"/>
      <c r="J476" s="155">
        <f>ROUND(I476*H476,2)</f>
        <v>0</v>
      </c>
      <c r="K476" s="156"/>
      <c r="L476" s="32"/>
      <c r="M476" s="157" t="s">
        <v>1</v>
      </c>
      <c r="N476" s="158" t="s">
        <v>44</v>
      </c>
      <c r="O476" s="57"/>
      <c r="P476" s="159">
        <f>O476*H476</f>
        <v>0</v>
      </c>
      <c r="Q476" s="159">
        <v>0</v>
      </c>
      <c r="R476" s="159">
        <f>Q476*H476</f>
        <v>0</v>
      </c>
      <c r="S476" s="159">
        <v>0</v>
      </c>
      <c r="T476" s="160">
        <f>S476*H476</f>
        <v>0</v>
      </c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R476" s="161" t="s">
        <v>245</v>
      </c>
      <c r="AT476" s="161" t="s">
        <v>209</v>
      </c>
      <c r="AU476" s="161" t="s">
        <v>88</v>
      </c>
      <c r="AY476" s="17" t="s">
        <v>207</v>
      </c>
      <c r="BE476" s="162">
        <f>IF(N476="základní",J476,0)</f>
        <v>0</v>
      </c>
      <c r="BF476" s="162">
        <f>IF(N476="snížená",J476,0)</f>
        <v>0</v>
      </c>
      <c r="BG476" s="162">
        <f>IF(N476="zákl. přenesená",J476,0)</f>
        <v>0</v>
      </c>
      <c r="BH476" s="162">
        <f>IF(N476="sníž. přenesená",J476,0)</f>
        <v>0</v>
      </c>
      <c r="BI476" s="162">
        <f>IF(N476="nulová",J476,0)</f>
        <v>0</v>
      </c>
      <c r="BJ476" s="17" t="s">
        <v>86</v>
      </c>
      <c r="BK476" s="162">
        <f>ROUND(I476*H476,2)</f>
        <v>0</v>
      </c>
      <c r="BL476" s="17" t="s">
        <v>245</v>
      </c>
      <c r="BM476" s="161" t="s">
        <v>1039</v>
      </c>
    </row>
    <row r="477" spans="1:65" s="14" customFormat="1" ht="33.75">
      <c r="B477" s="172"/>
      <c r="D477" s="164" t="s">
        <v>237</v>
      </c>
      <c r="E477" s="173" t="s">
        <v>1</v>
      </c>
      <c r="F477" s="174" t="s">
        <v>5279</v>
      </c>
      <c r="H477" s="173" t="s">
        <v>1</v>
      </c>
      <c r="I477" s="175"/>
      <c r="L477" s="172"/>
      <c r="M477" s="176"/>
      <c r="N477" s="177"/>
      <c r="O477" s="177"/>
      <c r="P477" s="177"/>
      <c r="Q477" s="177"/>
      <c r="R477" s="177"/>
      <c r="S477" s="177"/>
      <c r="T477" s="178"/>
      <c r="AT477" s="173" t="s">
        <v>237</v>
      </c>
      <c r="AU477" s="173" t="s">
        <v>88</v>
      </c>
      <c r="AV477" s="14" t="s">
        <v>86</v>
      </c>
      <c r="AW477" s="14" t="s">
        <v>33</v>
      </c>
      <c r="AX477" s="14" t="s">
        <v>79</v>
      </c>
      <c r="AY477" s="173" t="s">
        <v>207</v>
      </c>
    </row>
    <row r="478" spans="1:65" s="13" customFormat="1" ht="11.25">
      <c r="B478" s="163"/>
      <c r="D478" s="164" t="s">
        <v>237</v>
      </c>
      <c r="E478" s="165" t="s">
        <v>1</v>
      </c>
      <c r="F478" s="166" t="s">
        <v>4319</v>
      </c>
      <c r="H478" s="167">
        <v>2</v>
      </c>
      <c r="I478" s="168"/>
      <c r="L478" s="163"/>
      <c r="M478" s="169"/>
      <c r="N478" s="170"/>
      <c r="O478" s="170"/>
      <c r="P478" s="170"/>
      <c r="Q478" s="170"/>
      <c r="R478" s="170"/>
      <c r="S478" s="170"/>
      <c r="T478" s="171"/>
      <c r="AT478" s="165" t="s">
        <v>237</v>
      </c>
      <c r="AU478" s="165" t="s">
        <v>88</v>
      </c>
      <c r="AV478" s="13" t="s">
        <v>88</v>
      </c>
      <c r="AW478" s="13" t="s">
        <v>33</v>
      </c>
      <c r="AX478" s="13" t="s">
        <v>79</v>
      </c>
      <c r="AY478" s="165" t="s">
        <v>207</v>
      </c>
    </row>
    <row r="479" spans="1:65" s="13" customFormat="1" ht="11.25">
      <c r="B479" s="163"/>
      <c r="D479" s="164" t="s">
        <v>237</v>
      </c>
      <c r="E479" s="165" t="s">
        <v>1</v>
      </c>
      <c r="F479" s="166" t="s">
        <v>4359</v>
      </c>
      <c r="H479" s="167">
        <v>6</v>
      </c>
      <c r="I479" s="168"/>
      <c r="L479" s="163"/>
      <c r="M479" s="169"/>
      <c r="N479" s="170"/>
      <c r="O479" s="170"/>
      <c r="P479" s="170"/>
      <c r="Q479" s="170"/>
      <c r="R479" s="170"/>
      <c r="S479" s="170"/>
      <c r="T479" s="171"/>
      <c r="AT479" s="165" t="s">
        <v>237</v>
      </c>
      <c r="AU479" s="165" t="s">
        <v>88</v>
      </c>
      <c r="AV479" s="13" t="s">
        <v>88</v>
      </c>
      <c r="AW479" s="13" t="s">
        <v>33</v>
      </c>
      <c r="AX479" s="13" t="s">
        <v>79</v>
      </c>
      <c r="AY479" s="165" t="s">
        <v>207</v>
      </c>
    </row>
    <row r="480" spans="1:65" s="13" customFormat="1" ht="11.25">
      <c r="B480" s="163"/>
      <c r="D480" s="164" t="s">
        <v>237</v>
      </c>
      <c r="E480" s="165" t="s">
        <v>1</v>
      </c>
      <c r="F480" s="166" t="s">
        <v>4386</v>
      </c>
      <c r="H480" s="167">
        <v>2</v>
      </c>
      <c r="I480" s="168"/>
      <c r="L480" s="163"/>
      <c r="M480" s="169"/>
      <c r="N480" s="170"/>
      <c r="O480" s="170"/>
      <c r="P480" s="170"/>
      <c r="Q480" s="170"/>
      <c r="R480" s="170"/>
      <c r="S480" s="170"/>
      <c r="T480" s="171"/>
      <c r="AT480" s="165" t="s">
        <v>237</v>
      </c>
      <c r="AU480" s="165" t="s">
        <v>88</v>
      </c>
      <c r="AV480" s="13" t="s">
        <v>88</v>
      </c>
      <c r="AW480" s="13" t="s">
        <v>33</v>
      </c>
      <c r="AX480" s="13" t="s">
        <v>79</v>
      </c>
      <c r="AY480" s="165" t="s">
        <v>207</v>
      </c>
    </row>
    <row r="481" spans="1:65" s="13" customFormat="1" ht="11.25">
      <c r="B481" s="163"/>
      <c r="D481" s="164" t="s">
        <v>237</v>
      </c>
      <c r="E481" s="165" t="s">
        <v>1</v>
      </c>
      <c r="F481" s="166" t="s">
        <v>4415</v>
      </c>
      <c r="H481" s="167">
        <v>3</v>
      </c>
      <c r="I481" s="168"/>
      <c r="L481" s="163"/>
      <c r="M481" s="169"/>
      <c r="N481" s="170"/>
      <c r="O481" s="170"/>
      <c r="P481" s="170"/>
      <c r="Q481" s="170"/>
      <c r="R481" s="170"/>
      <c r="S481" s="170"/>
      <c r="T481" s="171"/>
      <c r="AT481" s="165" t="s">
        <v>237</v>
      </c>
      <c r="AU481" s="165" t="s">
        <v>88</v>
      </c>
      <c r="AV481" s="13" t="s">
        <v>88</v>
      </c>
      <c r="AW481" s="13" t="s">
        <v>33</v>
      </c>
      <c r="AX481" s="13" t="s">
        <v>79</v>
      </c>
      <c r="AY481" s="165" t="s">
        <v>207</v>
      </c>
    </row>
    <row r="482" spans="1:65" s="13" customFormat="1" ht="11.25">
      <c r="B482" s="163"/>
      <c r="D482" s="164" t="s">
        <v>237</v>
      </c>
      <c r="E482" s="165" t="s">
        <v>1</v>
      </c>
      <c r="F482" s="166" t="s">
        <v>2158</v>
      </c>
      <c r="H482" s="167">
        <v>2</v>
      </c>
      <c r="I482" s="168"/>
      <c r="L482" s="163"/>
      <c r="M482" s="169"/>
      <c r="N482" s="170"/>
      <c r="O482" s="170"/>
      <c r="P482" s="170"/>
      <c r="Q482" s="170"/>
      <c r="R482" s="170"/>
      <c r="S482" s="170"/>
      <c r="T482" s="171"/>
      <c r="AT482" s="165" t="s">
        <v>237</v>
      </c>
      <c r="AU482" s="165" t="s">
        <v>88</v>
      </c>
      <c r="AV482" s="13" t="s">
        <v>88</v>
      </c>
      <c r="AW482" s="13" t="s">
        <v>33</v>
      </c>
      <c r="AX482" s="13" t="s">
        <v>79</v>
      </c>
      <c r="AY482" s="165" t="s">
        <v>207</v>
      </c>
    </row>
    <row r="483" spans="1:65" s="14" customFormat="1" ht="22.5">
      <c r="B483" s="172"/>
      <c r="D483" s="164" t="s">
        <v>237</v>
      </c>
      <c r="E483" s="173" t="s">
        <v>1</v>
      </c>
      <c r="F483" s="174" t="s">
        <v>5280</v>
      </c>
      <c r="H483" s="173" t="s">
        <v>1</v>
      </c>
      <c r="I483" s="175"/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237</v>
      </c>
      <c r="AU483" s="173" t="s">
        <v>88</v>
      </c>
      <c r="AV483" s="14" t="s">
        <v>86</v>
      </c>
      <c r="AW483" s="14" t="s">
        <v>33</v>
      </c>
      <c r="AX483" s="14" t="s">
        <v>79</v>
      </c>
      <c r="AY483" s="173" t="s">
        <v>207</v>
      </c>
    </row>
    <row r="484" spans="1:65" s="15" customFormat="1" ht="11.25">
      <c r="B484" s="179"/>
      <c r="D484" s="164" t="s">
        <v>237</v>
      </c>
      <c r="E484" s="180" t="s">
        <v>1</v>
      </c>
      <c r="F484" s="181" t="s">
        <v>242</v>
      </c>
      <c r="H484" s="182">
        <v>15</v>
      </c>
      <c r="I484" s="183"/>
      <c r="L484" s="179"/>
      <c r="M484" s="184"/>
      <c r="N484" s="185"/>
      <c r="O484" s="185"/>
      <c r="P484" s="185"/>
      <c r="Q484" s="185"/>
      <c r="R484" s="185"/>
      <c r="S484" s="185"/>
      <c r="T484" s="186"/>
      <c r="AT484" s="180" t="s">
        <v>237</v>
      </c>
      <c r="AU484" s="180" t="s">
        <v>88</v>
      </c>
      <c r="AV484" s="15" t="s">
        <v>213</v>
      </c>
      <c r="AW484" s="15" t="s">
        <v>33</v>
      </c>
      <c r="AX484" s="15" t="s">
        <v>86</v>
      </c>
      <c r="AY484" s="180" t="s">
        <v>207</v>
      </c>
    </row>
    <row r="485" spans="1:65" s="2" customFormat="1" ht="24.2" customHeight="1">
      <c r="A485" s="31"/>
      <c r="B485" s="148"/>
      <c r="C485" s="149" t="s">
        <v>1042</v>
      </c>
      <c r="D485" s="149" t="s">
        <v>209</v>
      </c>
      <c r="E485" s="150" t="s">
        <v>5281</v>
      </c>
      <c r="F485" s="151" t="s">
        <v>5282</v>
      </c>
      <c r="G485" s="152" t="s">
        <v>301</v>
      </c>
      <c r="H485" s="153">
        <v>31</v>
      </c>
      <c r="I485" s="154"/>
      <c r="J485" s="155">
        <f>ROUND(I485*H485,2)</f>
        <v>0</v>
      </c>
      <c r="K485" s="156"/>
      <c r="L485" s="32"/>
      <c r="M485" s="157" t="s">
        <v>1</v>
      </c>
      <c r="N485" s="158" t="s">
        <v>44</v>
      </c>
      <c r="O485" s="57"/>
      <c r="P485" s="159">
        <f>O485*H485</f>
        <v>0</v>
      </c>
      <c r="Q485" s="159">
        <v>0</v>
      </c>
      <c r="R485" s="159">
        <f>Q485*H485</f>
        <v>0</v>
      </c>
      <c r="S485" s="159">
        <v>0</v>
      </c>
      <c r="T485" s="160">
        <f>S485*H485</f>
        <v>0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R485" s="161" t="s">
        <v>245</v>
      </c>
      <c r="AT485" s="161" t="s">
        <v>209</v>
      </c>
      <c r="AU485" s="161" t="s">
        <v>88</v>
      </c>
      <c r="AY485" s="17" t="s">
        <v>207</v>
      </c>
      <c r="BE485" s="162">
        <f>IF(N485="základní",J485,0)</f>
        <v>0</v>
      </c>
      <c r="BF485" s="162">
        <f>IF(N485="snížená",J485,0)</f>
        <v>0</v>
      </c>
      <c r="BG485" s="162">
        <f>IF(N485="zákl. přenesená",J485,0)</f>
        <v>0</v>
      </c>
      <c r="BH485" s="162">
        <f>IF(N485="sníž. přenesená",J485,0)</f>
        <v>0</v>
      </c>
      <c r="BI485" s="162">
        <f>IF(N485="nulová",J485,0)</f>
        <v>0</v>
      </c>
      <c r="BJ485" s="17" t="s">
        <v>86</v>
      </c>
      <c r="BK485" s="162">
        <f>ROUND(I485*H485,2)</f>
        <v>0</v>
      </c>
      <c r="BL485" s="17" t="s">
        <v>245</v>
      </c>
      <c r="BM485" s="161" t="s">
        <v>1045</v>
      </c>
    </row>
    <row r="486" spans="1:65" s="13" customFormat="1" ht="11.25">
      <c r="B486" s="163"/>
      <c r="D486" s="164" t="s">
        <v>237</v>
      </c>
      <c r="E486" s="165" t="s">
        <v>1</v>
      </c>
      <c r="F486" s="166" t="s">
        <v>4327</v>
      </c>
      <c r="H486" s="167">
        <v>4</v>
      </c>
      <c r="I486" s="168"/>
      <c r="L486" s="163"/>
      <c r="M486" s="169"/>
      <c r="N486" s="170"/>
      <c r="O486" s="170"/>
      <c r="P486" s="170"/>
      <c r="Q486" s="170"/>
      <c r="R486" s="170"/>
      <c r="S486" s="170"/>
      <c r="T486" s="171"/>
      <c r="AT486" s="165" t="s">
        <v>237</v>
      </c>
      <c r="AU486" s="165" t="s">
        <v>88</v>
      </c>
      <c r="AV486" s="13" t="s">
        <v>88</v>
      </c>
      <c r="AW486" s="13" t="s">
        <v>33</v>
      </c>
      <c r="AX486" s="13" t="s">
        <v>79</v>
      </c>
      <c r="AY486" s="165" t="s">
        <v>207</v>
      </c>
    </row>
    <row r="487" spans="1:65" s="13" customFormat="1" ht="11.25">
      <c r="B487" s="163"/>
      <c r="D487" s="164" t="s">
        <v>237</v>
      </c>
      <c r="E487" s="165" t="s">
        <v>1</v>
      </c>
      <c r="F487" s="166" t="s">
        <v>4334</v>
      </c>
      <c r="H487" s="167">
        <v>2</v>
      </c>
      <c r="I487" s="168"/>
      <c r="L487" s="163"/>
      <c r="M487" s="169"/>
      <c r="N487" s="170"/>
      <c r="O487" s="170"/>
      <c r="P487" s="170"/>
      <c r="Q487" s="170"/>
      <c r="R487" s="170"/>
      <c r="S487" s="170"/>
      <c r="T487" s="171"/>
      <c r="AT487" s="165" t="s">
        <v>237</v>
      </c>
      <c r="AU487" s="165" t="s">
        <v>88</v>
      </c>
      <c r="AV487" s="13" t="s">
        <v>88</v>
      </c>
      <c r="AW487" s="13" t="s">
        <v>33</v>
      </c>
      <c r="AX487" s="13" t="s">
        <v>79</v>
      </c>
      <c r="AY487" s="165" t="s">
        <v>207</v>
      </c>
    </row>
    <row r="488" spans="1:65" s="13" customFormat="1" ht="11.25">
      <c r="B488" s="163"/>
      <c r="D488" s="164" t="s">
        <v>237</v>
      </c>
      <c r="E488" s="165" t="s">
        <v>1</v>
      </c>
      <c r="F488" s="166" t="s">
        <v>4398</v>
      </c>
      <c r="H488" s="167">
        <v>10</v>
      </c>
      <c r="I488" s="168"/>
      <c r="L488" s="163"/>
      <c r="M488" s="169"/>
      <c r="N488" s="170"/>
      <c r="O488" s="170"/>
      <c r="P488" s="170"/>
      <c r="Q488" s="170"/>
      <c r="R488" s="170"/>
      <c r="S488" s="170"/>
      <c r="T488" s="171"/>
      <c r="AT488" s="165" t="s">
        <v>237</v>
      </c>
      <c r="AU488" s="165" t="s">
        <v>88</v>
      </c>
      <c r="AV488" s="13" t="s">
        <v>88</v>
      </c>
      <c r="AW488" s="13" t="s">
        <v>33</v>
      </c>
      <c r="AX488" s="13" t="s">
        <v>79</v>
      </c>
      <c r="AY488" s="165" t="s">
        <v>207</v>
      </c>
    </row>
    <row r="489" spans="1:65" s="13" customFormat="1" ht="11.25">
      <c r="B489" s="163"/>
      <c r="D489" s="164" t="s">
        <v>237</v>
      </c>
      <c r="E489" s="165" t="s">
        <v>1</v>
      </c>
      <c r="F489" s="166" t="s">
        <v>4894</v>
      </c>
      <c r="H489" s="167">
        <v>15</v>
      </c>
      <c r="I489" s="168"/>
      <c r="L489" s="163"/>
      <c r="M489" s="169"/>
      <c r="N489" s="170"/>
      <c r="O489" s="170"/>
      <c r="P489" s="170"/>
      <c r="Q489" s="170"/>
      <c r="R489" s="170"/>
      <c r="S489" s="170"/>
      <c r="T489" s="171"/>
      <c r="AT489" s="165" t="s">
        <v>237</v>
      </c>
      <c r="AU489" s="165" t="s">
        <v>88</v>
      </c>
      <c r="AV489" s="13" t="s">
        <v>88</v>
      </c>
      <c r="AW489" s="13" t="s">
        <v>33</v>
      </c>
      <c r="AX489" s="13" t="s">
        <v>79</v>
      </c>
      <c r="AY489" s="165" t="s">
        <v>207</v>
      </c>
    </row>
    <row r="490" spans="1:65" s="15" customFormat="1" ht="11.25">
      <c r="B490" s="179"/>
      <c r="D490" s="164" t="s">
        <v>237</v>
      </c>
      <c r="E490" s="180" t="s">
        <v>1</v>
      </c>
      <c r="F490" s="181" t="s">
        <v>242</v>
      </c>
      <c r="H490" s="182">
        <v>31</v>
      </c>
      <c r="I490" s="183"/>
      <c r="L490" s="179"/>
      <c r="M490" s="184"/>
      <c r="N490" s="185"/>
      <c r="O490" s="185"/>
      <c r="P490" s="185"/>
      <c r="Q490" s="185"/>
      <c r="R490" s="185"/>
      <c r="S490" s="185"/>
      <c r="T490" s="186"/>
      <c r="AT490" s="180" t="s">
        <v>237</v>
      </c>
      <c r="AU490" s="180" t="s">
        <v>88</v>
      </c>
      <c r="AV490" s="15" t="s">
        <v>213</v>
      </c>
      <c r="AW490" s="15" t="s">
        <v>33</v>
      </c>
      <c r="AX490" s="15" t="s">
        <v>86</v>
      </c>
      <c r="AY490" s="180" t="s">
        <v>207</v>
      </c>
    </row>
    <row r="491" spans="1:65" s="2" customFormat="1" ht="24.2" customHeight="1">
      <c r="A491" s="31"/>
      <c r="B491" s="148"/>
      <c r="C491" s="149" t="s">
        <v>554</v>
      </c>
      <c r="D491" s="149" t="s">
        <v>209</v>
      </c>
      <c r="E491" s="150" t="s">
        <v>5283</v>
      </c>
      <c r="F491" s="151" t="s">
        <v>5284</v>
      </c>
      <c r="G491" s="152" t="s">
        <v>301</v>
      </c>
      <c r="H491" s="153">
        <v>18</v>
      </c>
      <c r="I491" s="154"/>
      <c r="J491" s="155">
        <f>ROUND(I491*H491,2)</f>
        <v>0</v>
      </c>
      <c r="K491" s="156"/>
      <c r="L491" s="32"/>
      <c r="M491" s="157" t="s">
        <v>1</v>
      </c>
      <c r="N491" s="158" t="s">
        <v>44</v>
      </c>
      <c r="O491" s="57"/>
      <c r="P491" s="159">
        <f>O491*H491</f>
        <v>0</v>
      </c>
      <c r="Q491" s="159">
        <v>0</v>
      </c>
      <c r="R491" s="159">
        <f>Q491*H491</f>
        <v>0</v>
      </c>
      <c r="S491" s="159">
        <v>0</v>
      </c>
      <c r="T491" s="160">
        <f>S491*H491</f>
        <v>0</v>
      </c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R491" s="161" t="s">
        <v>245</v>
      </c>
      <c r="AT491" s="161" t="s">
        <v>209</v>
      </c>
      <c r="AU491" s="161" t="s">
        <v>88</v>
      </c>
      <c r="AY491" s="17" t="s">
        <v>207</v>
      </c>
      <c r="BE491" s="162">
        <f>IF(N491="základní",J491,0)</f>
        <v>0</v>
      </c>
      <c r="BF491" s="162">
        <f>IF(N491="snížená",J491,0)</f>
        <v>0</v>
      </c>
      <c r="BG491" s="162">
        <f>IF(N491="zákl. přenesená",J491,0)</f>
        <v>0</v>
      </c>
      <c r="BH491" s="162">
        <f>IF(N491="sníž. přenesená",J491,0)</f>
        <v>0</v>
      </c>
      <c r="BI491" s="162">
        <f>IF(N491="nulová",J491,0)</f>
        <v>0</v>
      </c>
      <c r="BJ491" s="17" t="s">
        <v>86</v>
      </c>
      <c r="BK491" s="162">
        <f>ROUND(I491*H491,2)</f>
        <v>0</v>
      </c>
      <c r="BL491" s="17" t="s">
        <v>245</v>
      </c>
      <c r="BM491" s="161" t="s">
        <v>1050</v>
      </c>
    </row>
    <row r="492" spans="1:65" s="2" customFormat="1" ht="24.2" customHeight="1">
      <c r="A492" s="31"/>
      <c r="B492" s="148"/>
      <c r="C492" s="149" t="s">
        <v>1051</v>
      </c>
      <c r="D492" s="149" t="s">
        <v>209</v>
      </c>
      <c r="E492" s="150" t="s">
        <v>5285</v>
      </c>
      <c r="F492" s="151" t="s">
        <v>5286</v>
      </c>
      <c r="G492" s="152" t="s">
        <v>301</v>
      </c>
      <c r="H492" s="153">
        <v>2</v>
      </c>
      <c r="I492" s="154"/>
      <c r="J492" s="155">
        <f>ROUND(I492*H492,2)</f>
        <v>0</v>
      </c>
      <c r="K492" s="156"/>
      <c r="L492" s="32"/>
      <c r="M492" s="157" t="s">
        <v>1</v>
      </c>
      <c r="N492" s="158" t="s">
        <v>44</v>
      </c>
      <c r="O492" s="57"/>
      <c r="P492" s="159">
        <f>O492*H492</f>
        <v>0</v>
      </c>
      <c r="Q492" s="159">
        <v>0</v>
      </c>
      <c r="R492" s="159">
        <f>Q492*H492</f>
        <v>0</v>
      </c>
      <c r="S492" s="159">
        <v>0</v>
      </c>
      <c r="T492" s="160">
        <f>S492*H492</f>
        <v>0</v>
      </c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R492" s="161" t="s">
        <v>245</v>
      </c>
      <c r="AT492" s="161" t="s">
        <v>209</v>
      </c>
      <c r="AU492" s="161" t="s">
        <v>88</v>
      </c>
      <c r="AY492" s="17" t="s">
        <v>207</v>
      </c>
      <c r="BE492" s="162">
        <f>IF(N492="základní",J492,0)</f>
        <v>0</v>
      </c>
      <c r="BF492" s="162">
        <f>IF(N492="snížená",J492,0)</f>
        <v>0</v>
      </c>
      <c r="BG492" s="162">
        <f>IF(N492="zákl. přenesená",J492,0)</f>
        <v>0</v>
      </c>
      <c r="BH492" s="162">
        <f>IF(N492="sníž. přenesená",J492,0)</f>
        <v>0</v>
      </c>
      <c r="BI492" s="162">
        <f>IF(N492="nulová",J492,0)</f>
        <v>0</v>
      </c>
      <c r="BJ492" s="17" t="s">
        <v>86</v>
      </c>
      <c r="BK492" s="162">
        <f>ROUND(I492*H492,2)</f>
        <v>0</v>
      </c>
      <c r="BL492" s="17" t="s">
        <v>245</v>
      </c>
      <c r="BM492" s="161" t="s">
        <v>1054</v>
      </c>
    </row>
    <row r="493" spans="1:65" s="13" customFormat="1" ht="11.25">
      <c r="B493" s="163"/>
      <c r="D493" s="164" t="s">
        <v>237</v>
      </c>
      <c r="E493" s="165" t="s">
        <v>1</v>
      </c>
      <c r="F493" s="166" t="s">
        <v>4334</v>
      </c>
      <c r="H493" s="167">
        <v>2</v>
      </c>
      <c r="I493" s="168"/>
      <c r="L493" s="163"/>
      <c r="M493" s="169"/>
      <c r="N493" s="170"/>
      <c r="O493" s="170"/>
      <c r="P493" s="170"/>
      <c r="Q493" s="170"/>
      <c r="R493" s="170"/>
      <c r="S493" s="170"/>
      <c r="T493" s="171"/>
      <c r="AT493" s="165" t="s">
        <v>237</v>
      </c>
      <c r="AU493" s="165" t="s">
        <v>88</v>
      </c>
      <c r="AV493" s="13" t="s">
        <v>88</v>
      </c>
      <c r="AW493" s="13" t="s">
        <v>33</v>
      </c>
      <c r="AX493" s="13" t="s">
        <v>79</v>
      </c>
      <c r="AY493" s="165" t="s">
        <v>207</v>
      </c>
    </row>
    <row r="494" spans="1:65" s="15" customFormat="1" ht="11.25">
      <c r="B494" s="179"/>
      <c r="D494" s="164" t="s">
        <v>237</v>
      </c>
      <c r="E494" s="180" t="s">
        <v>1</v>
      </c>
      <c r="F494" s="181" t="s">
        <v>242</v>
      </c>
      <c r="H494" s="182">
        <v>2</v>
      </c>
      <c r="I494" s="183"/>
      <c r="L494" s="179"/>
      <c r="M494" s="184"/>
      <c r="N494" s="185"/>
      <c r="O494" s="185"/>
      <c r="P494" s="185"/>
      <c r="Q494" s="185"/>
      <c r="R494" s="185"/>
      <c r="S494" s="185"/>
      <c r="T494" s="186"/>
      <c r="AT494" s="180" t="s">
        <v>237</v>
      </c>
      <c r="AU494" s="180" t="s">
        <v>88</v>
      </c>
      <c r="AV494" s="15" t="s">
        <v>213</v>
      </c>
      <c r="AW494" s="15" t="s">
        <v>33</v>
      </c>
      <c r="AX494" s="15" t="s">
        <v>86</v>
      </c>
      <c r="AY494" s="180" t="s">
        <v>207</v>
      </c>
    </row>
    <row r="495" spans="1:65" s="2" customFormat="1" ht="24.2" customHeight="1">
      <c r="A495" s="31"/>
      <c r="B495" s="148"/>
      <c r="C495" s="149" t="s">
        <v>557</v>
      </c>
      <c r="D495" s="149" t="s">
        <v>209</v>
      </c>
      <c r="E495" s="150" t="s">
        <v>5287</v>
      </c>
      <c r="F495" s="151" t="s">
        <v>5288</v>
      </c>
      <c r="G495" s="152" t="s">
        <v>301</v>
      </c>
      <c r="H495" s="153">
        <v>3</v>
      </c>
      <c r="I495" s="154"/>
      <c r="J495" s="155">
        <f>ROUND(I495*H495,2)</f>
        <v>0</v>
      </c>
      <c r="K495" s="156"/>
      <c r="L495" s="32"/>
      <c r="M495" s="157" t="s">
        <v>1</v>
      </c>
      <c r="N495" s="158" t="s">
        <v>44</v>
      </c>
      <c r="O495" s="57"/>
      <c r="P495" s="159">
        <f>O495*H495</f>
        <v>0</v>
      </c>
      <c r="Q495" s="159">
        <v>0</v>
      </c>
      <c r="R495" s="159">
        <f>Q495*H495</f>
        <v>0</v>
      </c>
      <c r="S495" s="159">
        <v>0</v>
      </c>
      <c r="T495" s="160">
        <f>S495*H495</f>
        <v>0</v>
      </c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R495" s="161" t="s">
        <v>245</v>
      </c>
      <c r="AT495" s="161" t="s">
        <v>209</v>
      </c>
      <c r="AU495" s="161" t="s">
        <v>88</v>
      </c>
      <c r="AY495" s="17" t="s">
        <v>207</v>
      </c>
      <c r="BE495" s="162">
        <f>IF(N495="základní",J495,0)</f>
        <v>0</v>
      </c>
      <c r="BF495" s="162">
        <f>IF(N495="snížená",J495,0)</f>
        <v>0</v>
      </c>
      <c r="BG495" s="162">
        <f>IF(N495="zákl. přenesená",J495,0)</f>
        <v>0</v>
      </c>
      <c r="BH495" s="162">
        <f>IF(N495="sníž. přenesená",J495,0)</f>
        <v>0</v>
      </c>
      <c r="BI495" s="162">
        <f>IF(N495="nulová",J495,0)</f>
        <v>0</v>
      </c>
      <c r="BJ495" s="17" t="s">
        <v>86</v>
      </c>
      <c r="BK495" s="162">
        <f>ROUND(I495*H495,2)</f>
        <v>0</v>
      </c>
      <c r="BL495" s="17" t="s">
        <v>245</v>
      </c>
      <c r="BM495" s="161" t="s">
        <v>1066</v>
      </c>
    </row>
    <row r="496" spans="1:65" s="14" customFormat="1" ht="33.75">
      <c r="B496" s="172"/>
      <c r="D496" s="164" t="s">
        <v>237</v>
      </c>
      <c r="E496" s="173" t="s">
        <v>1</v>
      </c>
      <c r="F496" s="174" t="s">
        <v>5289</v>
      </c>
      <c r="H496" s="173" t="s">
        <v>1</v>
      </c>
      <c r="I496" s="175"/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237</v>
      </c>
      <c r="AU496" s="173" t="s">
        <v>88</v>
      </c>
      <c r="AV496" s="14" t="s">
        <v>86</v>
      </c>
      <c r="AW496" s="14" t="s">
        <v>33</v>
      </c>
      <c r="AX496" s="14" t="s">
        <v>79</v>
      </c>
      <c r="AY496" s="173" t="s">
        <v>207</v>
      </c>
    </row>
    <row r="497" spans="1:65" s="14" customFormat="1" ht="33.75">
      <c r="B497" s="172"/>
      <c r="D497" s="164" t="s">
        <v>237</v>
      </c>
      <c r="E497" s="173" t="s">
        <v>1</v>
      </c>
      <c r="F497" s="174" t="s">
        <v>5290</v>
      </c>
      <c r="H497" s="173" t="s">
        <v>1</v>
      </c>
      <c r="I497" s="175"/>
      <c r="L497" s="172"/>
      <c r="M497" s="176"/>
      <c r="N497" s="177"/>
      <c r="O497" s="177"/>
      <c r="P497" s="177"/>
      <c r="Q497" s="177"/>
      <c r="R497" s="177"/>
      <c r="S497" s="177"/>
      <c r="T497" s="178"/>
      <c r="AT497" s="173" t="s">
        <v>237</v>
      </c>
      <c r="AU497" s="173" t="s">
        <v>88</v>
      </c>
      <c r="AV497" s="14" t="s">
        <v>86</v>
      </c>
      <c r="AW497" s="14" t="s">
        <v>33</v>
      </c>
      <c r="AX497" s="14" t="s">
        <v>79</v>
      </c>
      <c r="AY497" s="173" t="s">
        <v>207</v>
      </c>
    </row>
    <row r="498" spans="1:65" s="13" customFormat="1" ht="11.25">
      <c r="B498" s="163"/>
      <c r="D498" s="164" t="s">
        <v>237</v>
      </c>
      <c r="E498" s="165" t="s">
        <v>1</v>
      </c>
      <c r="F498" s="166" t="s">
        <v>1343</v>
      </c>
      <c r="H498" s="167">
        <v>1</v>
      </c>
      <c r="I498" s="168"/>
      <c r="L498" s="163"/>
      <c r="M498" s="169"/>
      <c r="N498" s="170"/>
      <c r="O498" s="170"/>
      <c r="P498" s="170"/>
      <c r="Q498" s="170"/>
      <c r="R498" s="170"/>
      <c r="S498" s="170"/>
      <c r="T498" s="171"/>
      <c r="AT498" s="165" t="s">
        <v>237</v>
      </c>
      <c r="AU498" s="165" t="s">
        <v>88</v>
      </c>
      <c r="AV498" s="13" t="s">
        <v>88</v>
      </c>
      <c r="AW498" s="13" t="s">
        <v>33</v>
      </c>
      <c r="AX498" s="13" t="s">
        <v>79</v>
      </c>
      <c r="AY498" s="165" t="s">
        <v>207</v>
      </c>
    </row>
    <row r="499" spans="1:65" s="13" customFormat="1" ht="11.25">
      <c r="B499" s="163"/>
      <c r="D499" s="164" t="s">
        <v>237</v>
      </c>
      <c r="E499" s="165" t="s">
        <v>1</v>
      </c>
      <c r="F499" s="166" t="s">
        <v>1363</v>
      </c>
      <c r="H499" s="167">
        <v>1</v>
      </c>
      <c r="I499" s="168"/>
      <c r="L499" s="163"/>
      <c r="M499" s="169"/>
      <c r="N499" s="170"/>
      <c r="O499" s="170"/>
      <c r="P499" s="170"/>
      <c r="Q499" s="170"/>
      <c r="R499" s="170"/>
      <c r="S499" s="170"/>
      <c r="T499" s="171"/>
      <c r="AT499" s="165" t="s">
        <v>237</v>
      </c>
      <c r="AU499" s="165" t="s">
        <v>88</v>
      </c>
      <c r="AV499" s="13" t="s">
        <v>88</v>
      </c>
      <c r="AW499" s="13" t="s">
        <v>33</v>
      </c>
      <c r="AX499" s="13" t="s">
        <v>79</v>
      </c>
      <c r="AY499" s="165" t="s">
        <v>207</v>
      </c>
    </row>
    <row r="500" spans="1:65" s="13" customFormat="1" ht="11.25">
      <c r="B500" s="163"/>
      <c r="D500" s="164" t="s">
        <v>237</v>
      </c>
      <c r="E500" s="165" t="s">
        <v>1</v>
      </c>
      <c r="F500" s="166" t="s">
        <v>1364</v>
      </c>
      <c r="H500" s="167">
        <v>1</v>
      </c>
      <c r="I500" s="168"/>
      <c r="L500" s="163"/>
      <c r="M500" s="169"/>
      <c r="N500" s="170"/>
      <c r="O500" s="170"/>
      <c r="P500" s="170"/>
      <c r="Q500" s="170"/>
      <c r="R500" s="170"/>
      <c r="S500" s="170"/>
      <c r="T500" s="171"/>
      <c r="AT500" s="165" t="s">
        <v>237</v>
      </c>
      <c r="AU500" s="165" t="s">
        <v>88</v>
      </c>
      <c r="AV500" s="13" t="s">
        <v>88</v>
      </c>
      <c r="AW500" s="13" t="s">
        <v>33</v>
      </c>
      <c r="AX500" s="13" t="s">
        <v>79</v>
      </c>
      <c r="AY500" s="165" t="s">
        <v>207</v>
      </c>
    </row>
    <row r="501" spans="1:65" s="15" customFormat="1" ht="11.25">
      <c r="B501" s="179"/>
      <c r="D501" s="164" t="s">
        <v>237</v>
      </c>
      <c r="E501" s="180" t="s">
        <v>1</v>
      </c>
      <c r="F501" s="181" t="s">
        <v>242</v>
      </c>
      <c r="H501" s="182">
        <v>3</v>
      </c>
      <c r="I501" s="183"/>
      <c r="L501" s="179"/>
      <c r="M501" s="184"/>
      <c r="N501" s="185"/>
      <c r="O501" s="185"/>
      <c r="P501" s="185"/>
      <c r="Q501" s="185"/>
      <c r="R501" s="185"/>
      <c r="S501" s="185"/>
      <c r="T501" s="186"/>
      <c r="AT501" s="180" t="s">
        <v>237</v>
      </c>
      <c r="AU501" s="180" t="s">
        <v>88</v>
      </c>
      <c r="AV501" s="15" t="s">
        <v>213</v>
      </c>
      <c r="AW501" s="15" t="s">
        <v>33</v>
      </c>
      <c r="AX501" s="15" t="s">
        <v>86</v>
      </c>
      <c r="AY501" s="180" t="s">
        <v>207</v>
      </c>
    </row>
    <row r="502" spans="1:65" s="2" customFormat="1" ht="24.2" customHeight="1">
      <c r="A502" s="31"/>
      <c r="B502" s="148"/>
      <c r="C502" s="149" t="s">
        <v>1074</v>
      </c>
      <c r="D502" s="149" t="s">
        <v>209</v>
      </c>
      <c r="E502" s="150" t="s">
        <v>5291</v>
      </c>
      <c r="F502" s="151" t="s">
        <v>5292</v>
      </c>
      <c r="G502" s="152" t="s">
        <v>301</v>
      </c>
      <c r="H502" s="153">
        <v>4</v>
      </c>
      <c r="I502" s="154"/>
      <c r="J502" s="155">
        <f>ROUND(I502*H502,2)</f>
        <v>0</v>
      </c>
      <c r="K502" s="156"/>
      <c r="L502" s="32"/>
      <c r="M502" s="157" t="s">
        <v>1</v>
      </c>
      <c r="N502" s="158" t="s">
        <v>44</v>
      </c>
      <c r="O502" s="57"/>
      <c r="P502" s="159">
        <f>O502*H502</f>
        <v>0</v>
      </c>
      <c r="Q502" s="159">
        <v>0</v>
      </c>
      <c r="R502" s="159">
        <f>Q502*H502</f>
        <v>0</v>
      </c>
      <c r="S502" s="159">
        <v>0</v>
      </c>
      <c r="T502" s="160">
        <f>S502*H502</f>
        <v>0</v>
      </c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R502" s="161" t="s">
        <v>245</v>
      </c>
      <c r="AT502" s="161" t="s">
        <v>209</v>
      </c>
      <c r="AU502" s="161" t="s">
        <v>88</v>
      </c>
      <c r="AY502" s="17" t="s">
        <v>207</v>
      </c>
      <c r="BE502" s="162">
        <f>IF(N502="základní",J502,0)</f>
        <v>0</v>
      </c>
      <c r="BF502" s="162">
        <f>IF(N502="snížená",J502,0)</f>
        <v>0</v>
      </c>
      <c r="BG502" s="162">
        <f>IF(N502="zákl. přenesená",J502,0)</f>
        <v>0</v>
      </c>
      <c r="BH502" s="162">
        <f>IF(N502="sníž. přenesená",J502,0)</f>
        <v>0</v>
      </c>
      <c r="BI502" s="162">
        <f>IF(N502="nulová",J502,0)</f>
        <v>0</v>
      </c>
      <c r="BJ502" s="17" t="s">
        <v>86</v>
      </c>
      <c r="BK502" s="162">
        <f>ROUND(I502*H502,2)</f>
        <v>0</v>
      </c>
      <c r="BL502" s="17" t="s">
        <v>245</v>
      </c>
      <c r="BM502" s="161" t="s">
        <v>1077</v>
      </c>
    </row>
    <row r="503" spans="1:65" s="14" customFormat="1" ht="33.75">
      <c r="B503" s="172"/>
      <c r="D503" s="164" t="s">
        <v>237</v>
      </c>
      <c r="E503" s="173" t="s">
        <v>1</v>
      </c>
      <c r="F503" s="174" t="s">
        <v>5290</v>
      </c>
      <c r="H503" s="173" t="s">
        <v>1</v>
      </c>
      <c r="I503" s="175"/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237</v>
      </c>
      <c r="AU503" s="173" t="s">
        <v>88</v>
      </c>
      <c r="AV503" s="14" t="s">
        <v>86</v>
      </c>
      <c r="AW503" s="14" t="s">
        <v>33</v>
      </c>
      <c r="AX503" s="14" t="s">
        <v>79</v>
      </c>
      <c r="AY503" s="173" t="s">
        <v>207</v>
      </c>
    </row>
    <row r="504" spans="1:65" s="13" customFormat="1" ht="11.25">
      <c r="B504" s="163"/>
      <c r="D504" s="164" t="s">
        <v>237</v>
      </c>
      <c r="E504" s="165" t="s">
        <v>1</v>
      </c>
      <c r="F504" s="166" t="s">
        <v>4327</v>
      </c>
      <c r="H504" s="167">
        <v>4</v>
      </c>
      <c r="I504" s="168"/>
      <c r="L504" s="163"/>
      <c r="M504" s="169"/>
      <c r="N504" s="170"/>
      <c r="O504" s="170"/>
      <c r="P504" s="170"/>
      <c r="Q504" s="170"/>
      <c r="R504" s="170"/>
      <c r="S504" s="170"/>
      <c r="T504" s="171"/>
      <c r="AT504" s="165" t="s">
        <v>237</v>
      </c>
      <c r="AU504" s="165" t="s">
        <v>88</v>
      </c>
      <c r="AV504" s="13" t="s">
        <v>88</v>
      </c>
      <c r="AW504" s="13" t="s">
        <v>33</v>
      </c>
      <c r="AX504" s="13" t="s">
        <v>79</v>
      </c>
      <c r="AY504" s="165" t="s">
        <v>207</v>
      </c>
    </row>
    <row r="505" spans="1:65" s="15" customFormat="1" ht="11.25">
      <c r="B505" s="179"/>
      <c r="D505" s="164" t="s">
        <v>237</v>
      </c>
      <c r="E505" s="180" t="s">
        <v>1</v>
      </c>
      <c r="F505" s="181" t="s">
        <v>242</v>
      </c>
      <c r="H505" s="182">
        <v>4</v>
      </c>
      <c r="I505" s="183"/>
      <c r="L505" s="179"/>
      <c r="M505" s="184"/>
      <c r="N505" s="185"/>
      <c r="O505" s="185"/>
      <c r="P505" s="185"/>
      <c r="Q505" s="185"/>
      <c r="R505" s="185"/>
      <c r="S505" s="185"/>
      <c r="T505" s="186"/>
      <c r="AT505" s="180" t="s">
        <v>237</v>
      </c>
      <c r="AU505" s="180" t="s">
        <v>88</v>
      </c>
      <c r="AV505" s="15" t="s">
        <v>213</v>
      </c>
      <c r="AW505" s="15" t="s">
        <v>33</v>
      </c>
      <c r="AX505" s="15" t="s">
        <v>86</v>
      </c>
      <c r="AY505" s="180" t="s">
        <v>207</v>
      </c>
    </row>
    <row r="506" spans="1:65" s="2" customFormat="1" ht="24.2" customHeight="1">
      <c r="A506" s="31"/>
      <c r="B506" s="148"/>
      <c r="C506" s="149" t="s">
        <v>564</v>
      </c>
      <c r="D506" s="149" t="s">
        <v>209</v>
      </c>
      <c r="E506" s="150" t="s">
        <v>5293</v>
      </c>
      <c r="F506" s="151" t="s">
        <v>5294</v>
      </c>
      <c r="G506" s="152" t="s">
        <v>301</v>
      </c>
      <c r="H506" s="153">
        <v>1</v>
      </c>
      <c r="I506" s="154"/>
      <c r="J506" s="155">
        <f>ROUND(I506*H506,2)</f>
        <v>0</v>
      </c>
      <c r="K506" s="156"/>
      <c r="L506" s="32"/>
      <c r="M506" s="157" t="s">
        <v>1</v>
      </c>
      <c r="N506" s="158" t="s">
        <v>44</v>
      </c>
      <c r="O506" s="57"/>
      <c r="P506" s="159">
        <f>O506*H506</f>
        <v>0</v>
      </c>
      <c r="Q506" s="159">
        <v>0</v>
      </c>
      <c r="R506" s="159">
        <f>Q506*H506</f>
        <v>0</v>
      </c>
      <c r="S506" s="159">
        <v>0</v>
      </c>
      <c r="T506" s="160">
        <f>S506*H506</f>
        <v>0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R506" s="161" t="s">
        <v>245</v>
      </c>
      <c r="AT506" s="161" t="s">
        <v>209</v>
      </c>
      <c r="AU506" s="161" t="s">
        <v>88</v>
      </c>
      <c r="AY506" s="17" t="s">
        <v>207</v>
      </c>
      <c r="BE506" s="162">
        <f>IF(N506="základní",J506,0)</f>
        <v>0</v>
      </c>
      <c r="BF506" s="162">
        <f>IF(N506="snížená",J506,0)</f>
        <v>0</v>
      </c>
      <c r="BG506" s="162">
        <f>IF(N506="zákl. přenesená",J506,0)</f>
        <v>0</v>
      </c>
      <c r="BH506" s="162">
        <f>IF(N506="sníž. přenesená",J506,0)</f>
        <v>0</v>
      </c>
      <c r="BI506" s="162">
        <f>IF(N506="nulová",J506,0)</f>
        <v>0</v>
      </c>
      <c r="BJ506" s="17" t="s">
        <v>86</v>
      </c>
      <c r="BK506" s="162">
        <f>ROUND(I506*H506,2)</f>
        <v>0</v>
      </c>
      <c r="BL506" s="17" t="s">
        <v>245</v>
      </c>
      <c r="BM506" s="161" t="s">
        <v>1080</v>
      </c>
    </row>
    <row r="507" spans="1:65" s="14" customFormat="1" ht="33.75">
      <c r="B507" s="172"/>
      <c r="D507" s="164" t="s">
        <v>237</v>
      </c>
      <c r="E507" s="173" t="s">
        <v>1</v>
      </c>
      <c r="F507" s="174" t="s">
        <v>5290</v>
      </c>
      <c r="H507" s="173" t="s">
        <v>1</v>
      </c>
      <c r="I507" s="175"/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237</v>
      </c>
      <c r="AU507" s="173" t="s">
        <v>88</v>
      </c>
      <c r="AV507" s="14" t="s">
        <v>86</v>
      </c>
      <c r="AW507" s="14" t="s">
        <v>33</v>
      </c>
      <c r="AX507" s="14" t="s">
        <v>79</v>
      </c>
      <c r="AY507" s="173" t="s">
        <v>207</v>
      </c>
    </row>
    <row r="508" spans="1:65" s="13" customFormat="1" ht="11.25">
      <c r="B508" s="163"/>
      <c r="D508" s="164" t="s">
        <v>237</v>
      </c>
      <c r="E508" s="165" t="s">
        <v>1</v>
      </c>
      <c r="F508" s="166" t="s">
        <v>1343</v>
      </c>
      <c r="H508" s="167">
        <v>1</v>
      </c>
      <c r="I508" s="168"/>
      <c r="L508" s="163"/>
      <c r="M508" s="169"/>
      <c r="N508" s="170"/>
      <c r="O508" s="170"/>
      <c r="P508" s="170"/>
      <c r="Q508" s="170"/>
      <c r="R508" s="170"/>
      <c r="S508" s="170"/>
      <c r="T508" s="171"/>
      <c r="AT508" s="165" t="s">
        <v>237</v>
      </c>
      <c r="AU508" s="165" t="s">
        <v>88</v>
      </c>
      <c r="AV508" s="13" t="s">
        <v>88</v>
      </c>
      <c r="AW508" s="13" t="s">
        <v>33</v>
      </c>
      <c r="AX508" s="13" t="s">
        <v>79</v>
      </c>
      <c r="AY508" s="165" t="s">
        <v>207</v>
      </c>
    </row>
    <row r="509" spans="1:65" s="15" customFormat="1" ht="11.25">
      <c r="B509" s="179"/>
      <c r="D509" s="164" t="s">
        <v>237</v>
      </c>
      <c r="E509" s="180" t="s">
        <v>1</v>
      </c>
      <c r="F509" s="181" t="s">
        <v>242</v>
      </c>
      <c r="H509" s="182">
        <v>1</v>
      </c>
      <c r="I509" s="183"/>
      <c r="L509" s="179"/>
      <c r="M509" s="184"/>
      <c r="N509" s="185"/>
      <c r="O509" s="185"/>
      <c r="P509" s="185"/>
      <c r="Q509" s="185"/>
      <c r="R509" s="185"/>
      <c r="S509" s="185"/>
      <c r="T509" s="186"/>
      <c r="AT509" s="180" t="s">
        <v>237</v>
      </c>
      <c r="AU509" s="180" t="s">
        <v>88</v>
      </c>
      <c r="AV509" s="15" t="s">
        <v>213</v>
      </c>
      <c r="AW509" s="15" t="s">
        <v>33</v>
      </c>
      <c r="AX509" s="15" t="s">
        <v>86</v>
      </c>
      <c r="AY509" s="180" t="s">
        <v>207</v>
      </c>
    </row>
    <row r="510" spans="1:65" s="2" customFormat="1" ht="24.2" customHeight="1">
      <c r="A510" s="31"/>
      <c r="B510" s="148"/>
      <c r="C510" s="149" t="s">
        <v>1083</v>
      </c>
      <c r="D510" s="149" t="s">
        <v>209</v>
      </c>
      <c r="E510" s="150" t="s">
        <v>5295</v>
      </c>
      <c r="F510" s="151" t="s">
        <v>5296</v>
      </c>
      <c r="G510" s="152" t="s">
        <v>301</v>
      </c>
      <c r="H510" s="153">
        <v>4</v>
      </c>
      <c r="I510" s="154"/>
      <c r="J510" s="155">
        <f>ROUND(I510*H510,2)</f>
        <v>0</v>
      </c>
      <c r="K510" s="156"/>
      <c r="L510" s="32"/>
      <c r="M510" s="157" t="s">
        <v>1</v>
      </c>
      <c r="N510" s="158" t="s">
        <v>44</v>
      </c>
      <c r="O510" s="57"/>
      <c r="P510" s="159">
        <f>O510*H510</f>
        <v>0</v>
      </c>
      <c r="Q510" s="159">
        <v>0</v>
      </c>
      <c r="R510" s="159">
        <f>Q510*H510</f>
        <v>0</v>
      </c>
      <c r="S510" s="159">
        <v>0</v>
      </c>
      <c r="T510" s="160">
        <f>S510*H510</f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61" t="s">
        <v>245</v>
      </c>
      <c r="AT510" s="161" t="s">
        <v>209</v>
      </c>
      <c r="AU510" s="161" t="s">
        <v>88</v>
      </c>
      <c r="AY510" s="17" t="s">
        <v>207</v>
      </c>
      <c r="BE510" s="162">
        <f>IF(N510="základní",J510,0)</f>
        <v>0</v>
      </c>
      <c r="BF510" s="162">
        <f>IF(N510="snížená",J510,0)</f>
        <v>0</v>
      </c>
      <c r="BG510" s="162">
        <f>IF(N510="zákl. přenesená",J510,0)</f>
        <v>0</v>
      </c>
      <c r="BH510" s="162">
        <f>IF(N510="sníž. přenesená",J510,0)</f>
        <v>0</v>
      </c>
      <c r="BI510" s="162">
        <f>IF(N510="nulová",J510,0)</f>
        <v>0</v>
      </c>
      <c r="BJ510" s="17" t="s">
        <v>86</v>
      </c>
      <c r="BK510" s="162">
        <f>ROUND(I510*H510,2)</f>
        <v>0</v>
      </c>
      <c r="BL510" s="17" t="s">
        <v>245</v>
      </c>
      <c r="BM510" s="161" t="s">
        <v>1086</v>
      </c>
    </row>
    <row r="511" spans="1:65" s="14" customFormat="1" ht="33.75">
      <c r="B511" s="172"/>
      <c r="D511" s="164" t="s">
        <v>237</v>
      </c>
      <c r="E511" s="173" t="s">
        <v>1</v>
      </c>
      <c r="F511" s="174" t="s">
        <v>5297</v>
      </c>
      <c r="H511" s="173" t="s">
        <v>1</v>
      </c>
      <c r="I511" s="175"/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237</v>
      </c>
      <c r="AU511" s="173" t="s">
        <v>88</v>
      </c>
      <c r="AV511" s="14" t="s">
        <v>86</v>
      </c>
      <c r="AW511" s="14" t="s">
        <v>33</v>
      </c>
      <c r="AX511" s="14" t="s">
        <v>79</v>
      </c>
      <c r="AY511" s="173" t="s">
        <v>207</v>
      </c>
    </row>
    <row r="512" spans="1:65" s="13" customFormat="1" ht="11.25">
      <c r="B512" s="163"/>
      <c r="D512" s="164" t="s">
        <v>237</v>
      </c>
      <c r="E512" s="165" t="s">
        <v>1</v>
      </c>
      <c r="F512" s="166" t="s">
        <v>1342</v>
      </c>
      <c r="H512" s="167">
        <v>1</v>
      </c>
      <c r="I512" s="168"/>
      <c r="L512" s="163"/>
      <c r="M512" s="169"/>
      <c r="N512" s="170"/>
      <c r="O512" s="170"/>
      <c r="P512" s="170"/>
      <c r="Q512" s="170"/>
      <c r="R512" s="170"/>
      <c r="S512" s="170"/>
      <c r="T512" s="171"/>
      <c r="AT512" s="165" t="s">
        <v>237</v>
      </c>
      <c r="AU512" s="165" t="s">
        <v>88</v>
      </c>
      <c r="AV512" s="13" t="s">
        <v>88</v>
      </c>
      <c r="AW512" s="13" t="s">
        <v>33</v>
      </c>
      <c r="AX512" s="13" t="s">
        <v>79</v>
      </c>
      <c r="AY512" s="165" t="s">
        <v>207</v>
      </c>
    </row>
    <row r="513" spans="1:65" s="13" customFormat="1" ht="11.25">
      <c r="B513" s="163"/>
      <c r="D513" s="164" t="s">
        <v>237</v>
      </c>
      <c r="E513" s="165" t="s">
        <v>1</v>
      </c>
      <c r="F513" s="166" t="s">
        <v>5298</v>
      </c>
      <c r="H513" s="167">
        <v>1</v>
      </c>
      <c r="I513" s="168"/>
      <c r="L513" s="163"/>
      <c r="M513" s="169"/>
      <c r="N513" s="170"/>
      <c r="O513" s="170"/>
      <c r="P513" s="170"/>
      <c r="Q513" s="170"/>
      <c r="R513" s="170"/>
      <c r="S513" s="170"/>
      <c r="T513" s="171"/>
      <c r="AT513" s="165" t="s">
        <v>237</v>
      </c>
      <c r="AU513" s="165" t="s">
        <v>88</v>
      </c>
      <c r="AV513" s="13" t="s">
        <v>88</v>
      </c>
      <c r="AW513" s="13" t="s">
        <v>33</v>
      </c>
      <c r="AX513" s="13" t="s">
        <v>79</v>
      </c>
      <c r="AY513" s="165" t="s">
        <v>207</v>
      </c>
    </row>
    <row r="514" spans="1:65" s="13" customFormat="1" ht="11.25">
      <c r="B514" s="163"/>
      <c r="D514" s="164" t="s">
        <v>237</v>
      </c>
      <c r="E514" s="165" t="s">
        <v>1</v>
      </c>
      <c r="F514" s="166" t="s">
        <v>1363</v>
      </c>
      <c r="H514" s="167">
        <v>1</v>
      </c>
      <c r="I514" s="168"/>
      <c r="L514" s="163"/>
      <c r="M514" s="169"/>
      <c r="N514" s="170"/>
      <c r="O514" s="170"/>
      <c r="P514" s="170"/>
      <c r="Q514" s="170"/>
      <c r="R514" s="170"/>
      <c r="S514" s="170"/>
      <c r="T514" s="171"/>
      <c r="AT514" s="165" t="s">
        <v>237</v>
      </c>
      <c r="AU514" s="165" t="s">
        <v>88</v>
      </c>
      <c r="AV514" s="13" t="s">
        <v>88</v>
      </c>
      <c r="AW514" s="13" t="s">
        <v>33</v>
      </c>
      <c r="AX514" s="13" t="s">
        <v>79</v>
      </c>
      <c r="AY514" s="165" t="s">
        <v>207</v>
      </c>
    </row>
    <row r="515" spans="1:65" s="13" customFormat="1" ht="11.25">
      <c r="B515" s="163"/>
      <c r="D515" s="164" t="s">
        <v>237</v>
      </c>
      <c r="E515" s="165" t="s">
        <v>1</v>
      </c>
      <c r="F515" s="166" t="s">
        <v>1364</v>
      </c>
      <c r="H515" s="167">
        <v>1</v>
      </c>
      <c r="I515" s="168"/>
      <c r="L515" s="163"/>
      <c r="M515" s="169"/>
      <c r="N515" s="170"/>
      <c r="O515" s="170"/>
      <c r="P515" s="170"/>
      <c r="Q515" s="170"/>
      <c r="R515" s="170"/>
      <c r="S515" s="170"/>
      <c r="T515" s="171"/>
      <c r="AT515" s="165" t="s">
        <v>237</v>
      </c>
      <c r="AU515" s="165" t="s">
        <v>88</v>
      </c>
      <c r="AV515" s="13" t="s">
        <v>88</v>
      </c>
      <c r="AW515" s="13" t="s">
        <v>33</v>
      </c>
      <c r="AX515" s="13" t="s">
        <v>79</v>
      </c>
      <c r="AY515" s="165" t="s">
        <v>207</v>
      </c>
    </row>
    <row r="516" spans="1:65" s="15" customFormat="1" ht="11.25">
      <c r="B516" s="179"/>
      <c r="D516" s="164" t="s">
        <v>237</v>
      </c>
      <c r="E516" s="180" t="s">
        <v>1</v>
      </c>
      <c r="F516" s="181" t="s">
        <v>242</v>
      </c>
      <c r="H516" s="182">
        <v>4</v>
      </c>
      <c r="I516" s="183"/>
      <c r="L516" s="179"/>
      <c r="M516" s="184"/>
      <c r="N516" s="185"/>
      <c r="O516" s="185"/>
      <c r="P516" s="185"/>
      <c r="Q516" s="185"/>
      <c r="R516" s="185"/>
      <c r="S516" s="185"/>
      <c r="T516" s="186"/>
      <c r="AT516" s="180" t="s">
        <v>237</v>
      </c>
      <c r="AU516" s="180" t="s">
        <v>88</v>
      </c>
      <c r="AV516" s="15" t="s">
        <v>213</v>
      </c>
      <c r="AW516" s="15" t="s">
        <v>33</v>
      </c>
      <c r="AX516" s="15" t="s">
        <v>86</v>
      </c>
      <c r="AY516" s="180" t="s">
        <v>207</v>
      </c>
    </row>
    <row r="517" spans="1:65" s="2" customFormat="1" ht="24.2" customHeight="1">
      <c r="A517" s="31"/>
      <c r="B517" s="148"/>
      <c r="C517" s="149" t="s">
        <v>570</v>
      </c>
      <c r="D517" s="149" t="s">
        <v>209</v>
      </c>
      <c r="E517" s="150" t="s">
        <v>5299</v>
      </c>
      <c r="F517" s="151" t="s">
        <v>5300</v>
      </c>
      <c r="G517" s="152" t="s">
        <v>301</v>
      </c>
      <c r="H517" s="153">
        <v>1</v>
      </c>
      <c r="I517" s="154"/>
      <c r="J517" s="155">
        <f>ROUND(I517*H517,2)</f>
        <v>0</v>
      </c>
      <c r="K517" s="156"/>
      <c r="L517" s="32"/>
      <c r="M517" s="157" t="s">
        <v>1</v>
      </c>
      <c r="N517" s="158" t="s">
        <v>44</v>
      </c>
      <c r="O517" s="57"/>
      <c r="P517" s="159">
        <f>O517*H517</f>
        <v>0</v>
      </c>
      <c r="Q517" s="159">
        <v>0</v>
      </c>
      <c r="R517" s="159">
        <f>Q517*H517</f>
        <v>0</v>
      </c>
      <c r="S517" s="159">
        <v>0</v>
      </c>
      <c r="T517" s="160">
        <f>S517*H517</f>
        <v>0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R517" s="161" t="s">
        <v>245</v>
      </c>
      <c r="AT517" s="161" t="s">
        <v>209</v>
      </c>
      <c r="AU517" s="161" t="s">
        <v>88</v>
      </c>
      <c r="AY517" s="17" t="s">
        <v>207</v>
      </c>
      <c r="BE517" s="162">
        <f>IF(N517="základní",J517,0)</f>
        <v>0</v>
      </c>
      <c r="BF517" s="162">
        <f>IF(N517="snížená",J517,0)</f>
        <v>0</v>
      </c>
      <c r="BG517" s="162">
        <f>IF(N517="zákl. přenesená",J517,0)</f>
        <v>0</v>
      </c>
      <c r="BH517" s="162">
        <f>IF(N517="sníž. přenesená",J517,0)</f>
        <v>0</v>
      </c>
      <c r="BI517" s="162">
        <f>IF(N517="nulová",J517,0)</f>
        <v>0</v>
      </c>
      <c r="BJ517" s="17" t="s">
        <v>86</v>
      </c>
      <c r="BK517" s="162">
        <f>ROUND(I517*H517,2)</f>
        <v>0</v>
      </c>
      <c r="BL517" s="17" t="s">
        <v>245</v>
      </c>
      <c r="BM517" s="161" t="s">
        <v>1089</v>
      </c>
    </row>
    <row r="518" spans="1:65" s="14" customFormat="1" ht="33.75">
      <c r="B518" s="172"/>
      <c r="D518" s="164" t="s">
        <v>237</v>
      </c>
      <c r="E518" s="173" t="s">
        <v>1</v>
      </c>
      <c r="F518" s="174" t="s">
        <v>5297</v>
      </c>
      <c r="H518" s="173" t="s">
        <v>1</v>
      </c>
      <c r="I518" s="175"/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237</v>
      </c>
      <c r="AU518" s="173" t="s">
        <v>88</v>
      </c>
      <c r="AV518" s="14" t="s">
        <v>86</v>
      </c>
      <c r="AW518" s="14" t="s">
        <v>33</v>
      </c>
      <c r="AX518" s="14" t="s">
        <v>79</v>
      </c>
      <c r="AY518" s="173" t="s">
        <v>207</v>
      </c>
    </row>
    <row r="519" spans="1:65" s="13" customFormat="1" ht="11.25">
      <c r="B519" s="163"/>
      <c r="D519" s="164" t="s">
        <v>237</v>
      </c>
      <c r="E519" s="165" t="s">
        <v>1</v>
      </c>
      <c r="F519" s="166" t="s">
        <v>1342</v>
      </c>
      <c r="H519" s="167">
        <v>1</v>
      </c>
      <c r="I519" s="168"/>
      <c r="L519" s="163"/>
      <c r="M519" s="169"/>
      <c r="N519" s="170"/>
      <c r="O519" s="170"/>
      <c r="P519" s="170"/>
      <c r="Q519" s="170"/>
      <c r="R519" s="170"/>
      <c r="S519" s="170"/>
      <c r="T519" s="171"/>
      <c r="AT519" s="165" t="s">
        <v>237</v>
      </c>
      <c r="AU519" s="165" t="s">
        <v>88</v>
      </c>
      <c r="AV519" s="13" t="s">
        <v>88</v>
      </c>
      <c r="AW519" s="13" t="s">
        <v>33</v>
      </c>
      <c r="AX519" s="13" t="s">
        <v>79</v>
      </c>
      <c r="AY519" s="165" t="s">
        <v>207</v>
      </c>
    </row>
    <row r="520" spans="1:65" s="15" customFormat="1" ht="11.25">
      <c r="B520" s="179"/>
      <c r="D520" s="164" t="s">
        <v>237</v>
      </c>
      <c r="E520" s="180" t="s">
        <v>1</v>
      </c>
      <c r="F520" s="181" t="s">
        <v>242</v>
      </c>
      <c r="H520" s="182">
        <v>1</v>
      </c>
      <c r="I520" s="183"/>
      <c r="L520" s="179"/>
      <c r="M520" s="184"/>
      <c r="N520" s="185"/>
      <c r="O520" s="185"/>
      <c r="P520" s="185"/>
      <c r="Q520" s="185"/>
      <c r="R520" s="185"/>
      <c r="S520" s="185"/>
      <c r="T520" s="186"/>
      <c r="AT520" s="180" t="s">
        <v>237</v>
      </c>
      <c r="AU520" s="180" t="s">
        <v>88</v>
      </c>
      <c r="AV520" s="15" t="s">
        <v>213</v>
      </c>
      <c r="AW520" s="15" t="s">
        <v>33</v>
      </c>
      <c r="AX520" s="15" t="s">
        <v>86</v>
      </c>
      <c r="AY520" s="180" t="s">
        <v>207</v>
      </c>
    </row>
    <row r="521" spans="1:65" s="2" customFormat="1" ht="24.2" customHeight="1">
      <c r="A521" s="31"/>
      <c r="B521" s="148"/>
      <c r="C521" s="149" t="s">
        <v>1090</v>
      </c>
      <c r="D521" s="149" t="s">
        <v>209</v>
      </c>
      <c r="E521" s="150" t="s">
        <v>5301</v>
      </c>
      <c r="F521" s="151" t="s">
        <v>5302</v>
      </c>
      <c r="G521" s="152" t="s">
        <v>301</v>
      </c>
      <c r="H521" s="153">
        <v>2</v>
      </c>
      <c r="I521" s="154"/>
      <c r="J521" s="155">
        <f>ROUND(I521*H521,2)</f>
        <v>0</v>
      </c>
      <c r="K521" s="156"/>
      <c r="L521" s="32"/>
      <c r="M521" s="157" t="s">
        <v>1</v>
      </c>
      <c r="N521" s="158" t="s">
        <v>44</v>
      </c>
      <c r="O521" s="57"/>
      <c r="P521" s="159">
        <f>O521*H521</f>
        <v>0</v>
      </c>
      <c r="Q521" s="159">
        <v>0</v>
      </c>
      <c r="R521" s="159">
        <f>Q521*H521</f>
        <v>0</v>
      </c>
      <c r="S521" s="159">
        <v>0</v>
      </c>
      <c r="T521" s="160">
        <f>S521*H521</f>
        <v>0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R521" s="161" t="s">
        <v>245</v>
      </c>
      <c r="AT521" s="161" t="s">
        <v>209</v>
      </c>
      <c r="AU521" s="161" t="s">
        <v>88</v>
      </c>
      <c r="AY521" s="17" t="s">
        <v>207</v>
      </c>
      <c r="BE521" s="162">
        <f>IF(N521="základní",J521,0)</f>
        <v>0</v>
      </c>
      <c r="BF521" s="162">
        <f>IF(N521="snížená",J521,0)</f>
        <v>0</v>
      </c>
      <c r="BG521" s="162">
        <f>IF(N521="zákl. přenesená",J521,0)</f>
        <v>0</v>
      </c>
      <c r="BH521" s="162">
        <f>IF(N521="sníž. přenesená",J521,0)</f>
        <v>0</v>
      </c>
      <c r="BI521" s="162">
        <f>IF(N521="nulová",J521,0)</f>
        <v>0</v>
      </c>
      <c r="BJ521" s="17" t="s">
        <v>86</v>
      </c>
      <c r="BK521" s="162">
        <f>ROUND(I521*H521,2)</f>
        <v>0</v>
      </c>
      <c r="BL521" s="17" t="s">
        <v>245</v>
      </c>
      <c r="BM521" s="161" t="s">
        <v>1093</v>
      </c>
    </row>
    <row r="522" spans="1:65" s="14" customFormat="1" ht="33.75">
      <c r="B522" s="172"/>
      <c r="D522" s="164" t="s">
        <v>237</v>
      </c>
      <c r="E522" s="173" t="s">
        <v>1</v>
      </c>
      <c r="F522" s="174" t="s">
        <v>5290</v>
      </c>
      <c r="H522" s="173" t="s">
        <v>1</v>
      </c>
      <c r="I522" s="175"/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237</v>
      </c>
      <c r="AU522" s="173" t="s">
        <v>88</v>
      </c>
      <c r="AV522" s="14" t="s">
        <v>86</v>
      </c>
      <c r="AW522" s="14" t="s">
        <v>33</v>
      </c>
      <c r="AX522" s="14" t="s">
        <v>79</v>
      </c>
      <c r="AY522" s="173" t="s">
        <v>207</v>
      </c>
    </row>
    <row r="523" spans="1:65" s="13" customFormat="1" ht="11.25">
      <c r="B523" s="163"/>
      <c r="D523" s="164" t="s">
        <v>237</v>
      </c>
      <c r="E523" s="165" t="s">
        <v>1</v>
      </c>
      <c r="F523" s="166" t="s">
        <v>4334</v>
      </c>
      <c r="H523" s="167">
        <v>2</v>
      </c>
      <c r="I523" s="168"/>
      <c r="L523" s="163"/>
      <c r="M523" s="169"/>
      <c r="N523" s="170"/>
      <c r="O523" s="170"/>
      <c r="P523" s="170"/>
      <c r="Q523" s="170"/>
      <c r="R523" s="170"/>
      <c r="S523" s="170"/>
      <c r="T523" s="171"/>
      <c r="AT523" s="165" t="s">
        <v>237</v>
      </c>
      <c r="AU523" s="165" t="s">
        <v>88</v>
      </c>
      <c r="AV523" s="13" t="s">
        <v>88</v>
      </c>
      <c r="AW523" s="13" t="s">
        <v>33</v>
      </c>
      <c r="AX523" s="13" t="s">
        <v>79</v>
      </c>
      <c r="AY523" s="165" t="s">
        <v>207</v>
      </c>
    </row>
    <row r="524" spans="1:65" s="15" customFormat="1" ht="11.25">
      <c r="B524" s="179"/>
      <c r="D524" s="164" t="s">
        <v>237</v>
      </c>
      <c r="E524" s="180" t="s">
        <v>1</v>
      </c>
      <c r="F524" s="181" t="s">
        <v>242</v>
      </c>
      <c r="H524" s="182">
        <v>2</v>
      </c>
      <c r="I524" s="183"/>
      <c r="L524" s="179"/>
      <c r="M524" s="184"/>
      <c r="N524" s="185"/>
      <c r="O524" s="185"/>
      <c r="P524" s="185"/>
      <c r="Q524" s="185"/>
      <c r="R524" s="185"/>
      <c r="S524" s="185"/>
      <c r="T524" s="186"/>
      <c r="AT524" s="180" t="s">
        <v>237</v>
      </c>
      <c r="AU524" s="180" t="s">
        <v>88</v>
      </c>
      <c r="AV524" s="15" t="s">
        <v>213</v>
      </c>
      <c r="AW524" s="15" t="s">
        <v>33</v>
      </c>
      <c r="AX524" s="15" t="s">
        <v>86</v>
      </c>
      <c r="AY524" s="180" t="s">
        <v>207</v>
      </c>
    </row>
    <row r="525" spans="1:65" s="2" customFormat="1" ht="24.2" customHeight="1">
      <c r="A525" s="31"/>
      <c r="B525" s="148"/>
      <c r="C525" s="149" t="s">
        <v>576</v>
      </c>
      <c r="D525" s="149" t="s">
        <v>209</v>
      </c>
      <c r="E525" s="150" t="s">
        <v>5303</v>
      </c>
      <c r="F525" s="151" t="s">
        <v>5304</v>
      </c>
      <c r="G525" s="152" t="s">
        <v>301</v>
      </c>
      <c r="H525" s="153">
        <v>9</v>
      </c>
      <c r="I525" s="154"/>
      <c r="J525" s="155">
        <f>ROUND(I525*H525,2)</f>
        <v>0</v>
      </c>
      <c r="K525" s="156"/>
      <c r="L525" s="32"/>
      <c r="M525" s="157" t="s">
        <v>1</v>
      </c>
      <c r="N525" s="158" t="s">
        <v>44</v>
      </c>
      <c r="O525" s="57"/>
      <c r="P525" s="159">
        <f>O525*H525</f>
        <v>0</v>
      </c>
      <c r="Q525" s="159">
        <v>0</v>
      </c>
      <c r="R525" s="159">
        <f>Q525*H525</f>
        <v>0</v>
      </c>
      <c r="S525" s="159">
        <v>0</v>
      </c>
      <c r="T525" s="160">
        <f>S525*H525</f>
        <v>0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R525" s="161" t="s">
        <v>245</v>
      </c>
      <c r="AT525" s="161" t="s">
        <v>209</v>
      </c>
      <c r="AU525" s="161" t="s">
        <v>88</v>
      </c>
      <c r="AY525" s="17" t="s">
        <v>207</v>
      </c>
      <c r="BE525" s="162">
        <f>IF(N525="základní",J525,0)</f>
        <v>0</v>
      </c>
      <c r="BF525" s="162">
        <f>IF(N525="snížená",J525,0)</f>
        <v>0</v>
      </c>
      <c r="BG525" s="162">
        <f>IF(N525="zákl. přenesená",J525,0)</f>
        <v>0</v>
      </c>
      <c r="BH525" s="162">
        <f>IF(N525="sníž. přenesená",J525,0)</f>
        <v>0</v>
      </c>
      <c r="BI525" s="162">
        <f>IF(N525="nulová",J525,0)</f>
        <v>0</v>
      </c>
      <c r="BJ525" s="17" t="s">
        <v>86</v>
      </c>
      <c r="BK525" s="162">
        <f>ROUND(I525*H525,2)</f>
        <v>0</v>
      </c>
      <c r="BL525" s="17" t="s">
        <v>245</v>
      </c>
      <c r="BM525" s="161" t="s">
        <v>1110</v>
      </c>
    </row>
    <row r="526" spans="1:65" s="13" customFormat="1" ht="11.25">
      <c r="B526" s="163"/>
      <c r="D526" s="164" t="s">
        <v>237</v>
      </c>
      <c r="E526" s="165" t="s">
        <v>1</v>
      </c>
      <c r="F526" s="166" t="s">
        <v>1362</v>
      </c>
      <c r="H526" s="167">
        <v>3</v>
      </c>
      <c r="I526" s="168"/>
      <c r="L526" s="163"/>
      <c r="M526" s="169"/>
      <c r="N526" s="170"/>
      <c r="O526" s="170"/>
      <c r="P526" s="170"/>
      <c r="Q526" s="170"/>
      <c r="R526" s="170"/>
      <c r="S526" s="170"/>
      <c r="T526" s="171"/>
      <c r="AT526" s="165" t="s">
        <v>237</v>
      </c>
      <c r="AU526" s="165" t="s">
        <v>88</v>
      </c>
      <c r="AV526" s="13" t="s">
        <v>88</v>
      </c>
      <c r="AW526" s="13" t="s">
        <v>33</v>
      </c>
      <c r="AX526" s="13" t="s">
        <v>79</v>
      </c>
      <c r="AY526" s="165" t="s">
        <v>207</v>
      </c>
    </row>
    <row r="527" spans="1:65" s="13" customFormat="1" ht="11.25">
      <c r="B527" s="163"/>
      <c r="D527" s="164" t="s">
        <v>237</v>
      </c>
      <c r="E527" s="165" t="s">
        <v>1</v>
      </c>
      <c r="F527" s="166" t="s">
        <v>4386</v>
      </c>
      <c r="H527" s="167">
        <v>2</v>
      </c>
      <c r="I527" s="168"/>
      <c r="L527" s="163"/>
      <c r="M527" s="169"/>
      <c r="N527" s="170"/>
      <c r="O527" s="170"/>
      <c r="P527" s="170"/>
      <c r="Q527" s="170"/>
      <c r="R527" s="170"/>
      <c r="S527" s="170"/>
      <c r="T527" s="171"/>
      <c r="AT527" s="165" t="s">
        <v>237</v>
      </c>
      <c r="AU527" s="165" t="s">
        <v>88</v>
      </c>
      <c r="AV527" s="13" t="s">
        <v>88</v>
      </c>
      <c r="AW527" s="13" t="s">
        <v>33</v>
      </c>
      <c r="AX527" s="13" t="s">
        <v>79</v>
      </c>
      <c r="AY527" s="165" t="s">
        <v>207</v>
      </c>
    </row>
    <row r="528" spans="1:65" s="13" customFormat="1" ht="11.25">
      <c r="B528" s="163"/>
      <c r="D528" s="164" t="s">
        <v>237</v>
      </c>
      <c r="E528" s="165" t="s">
        <v>1</v>
      </c>
      <c r="F528" s="166" t="s">
        <v>4432</v>
      </c>
      <c r="H528" s="167">
        <v>2</v>
      </c>
      <c r="I528" s="168"/>
      <c r="L528" s="163"/>
      <c r="M528" s="169"/>
      <c r="N528" s="170"/>
      <c r="O528" s="170"/>
      <c r="P528" s="170"/>
      <c r="Q528" s="170"/>
      <c r="R528" s="170"/>
      <c r="S528" s="170"/>
      <c r="T528" s="171"/>
      <c r="AT528" s="165" t="s">
        <v>237</v>
      </c>
      <c r="AU528" s="165" t="s">
        <v>88</v>
      </c>
      <c r="AV528" s="13" t="s">
        <v>88</v>
      </c>
      <c r="AW528" s="13" t="s">
        <v>33</v>
      </c>
      <c r="AX528" s="13" t="s">
        <v>79</v>
      </c>
      <c r="AY528" s="165" t="s">
        <v>207</v>
      </c>
    </row>
    <row r="529" spans="1:65" s="13" customFormat="1" ht="11.25">
      <c r="B529" s="163"/>
      <c r="D529" s="164" t="s">
        <v>237</v>
      </c>
      <c r="E529" s="165" t="s">
        <v>1</v>
      </c>
      <c r="F529" s="166" t="s">
        <v>2158</v>
      </c>
      <c r="H529" s="167">
        <v>2</v>
      </c>
      <c r="I529" s="168"/>
      <c r="L529" s="163"/>
      <c r="M529" s="169"/>
      <c r="N529" s="170"/>
      <c r="O529" s="170"/>
      <c r="P529" s="170"/>
      <c r="Q529" s="170"/>
      <c r="R529" s="170"/>
      <c r="S529" s="170"/>
      <c r="T529" s="171"/>
      <c r="AT529" s="165" t="s">
        <v>237</v>
      </c>
      <c r="AU529" s="165" t="s">
        <v>88</v>
      </c>
      <c r="AV529" s="13" t="s">
        <v>88</v>
      </c>
      <c r="AW529" s="13" t="s">
        <v>33</v>
      </c>
      <c r="AX529" s="13" t="s">
        <v>79</v>
      </c>
      <c r="AY529" s="165" t="s">
        <v>207</v>
      </c>
    </row>
    <row r="530" spans="1:65" s="14" customFormat="1" ht="22.5">
      <c r="B530" s="172"/>
      <c r="D530" s="164" t="s">
        <v>237</v>
      </c>
      <c r="E530" s="173" t="s">
        <v>1</v>
      </c>
      <c r="F530" s="174" t="s">
        <v>5305</v>
      </c>
      <c r="H530" s="173" t="s">
        <v>1</v>
      </c>
      <c r="I530" s="175"/>
      <c r="L530" s="172"/>
      <c r="M530" s="176"/>
      <c r="N530" s="177"/>
      <c r="O530" s="177"/>
      <c r="P530" s="177"/>
      <c r="Q530" s="177"/>
      <c r="R530" s="177"/>
      <c r="S530" s="177"/>
      <c r="T530" s="178"/>
      <c r="AT530" s="173" t="s">
        <v>237</v>
      </c>
      <c r="AU530" s="173" t="s">
        <v>88</v>
      </c>
      <c r="AV530" s="14" t="s">
        <v>86</v>
      </c>
      <c r="AW530" s="14" t="s">
        <v>33</v>
      </c>
      <c r="AX530" s="14" t="s">
        <v>79</v>
      </c>
      <c r="AY530" s="173" t="s">
        <v>207</v>
      </c>
    </row>
    <row r="531" spans="1:65" s="14" customFormat="1" ht="33.75">
      <c r="B531" s="172"/>
      <c r="D531" s="164" t="s">
        <v>237</v>
      </c>
      <c r="E531" s="173" t="s">
        <v>1</v>
      </c>
      <c r="F531" s="174" t="s">
        <v>5306</v>
      </c>
      <c r="H531" s="173" t="s">
        <v>1</v>
      </c>
      <c r="I531" s="175"/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237</v>
      </c>
      <c r="AU531" s="173" t="s">
        <v>88</v>
      </c>
      <c r="AV531" s="14" t="s">
        <v>86</v>
      </c>
      <c r="AW531" s="14" t="s">
        <v>33</v>
      </c>
      <c r="AX531" s="14" t="s">
        <v>79</v>
      </c>
      <c r="AY531" s="173" t="s">
        <v>207</v>
      </c>
    </row>
    <row r="532" spans="1:65" s="15" customFormat="1" ht="11.25">
      <c r="B532" s="179"/>
      <c r="D532" s="164" t="s">
        <v>237</v>
      </c>
      <c r="E532" s="180" t="s">
        <v>1</v>
      </c>
      <c r="F532" s="181" t="s">
        <v>242</v>
      </c>
      <c r="H532" s="182">
        <v>9</v>
      </c>
      <c r="I532" s="183"/>
      <c r="L532" s="179"/>
      <c r="M532" s="184"/>
      <c r="N532" s="185"/>
      <c r="O532" s="185"/>
      <c r="P532" s="185"/>
      <c r="Q532" s="185"/>
      <c r="R532" s="185"/>
      <c r="S532" s="185"/>
      <c r="T532" s="186"/>
      <c r="AT532" s="180" t="s">
        <v>237</v>
      </c>
      <c r="AU532" s="180" t="s">
        <v>88</v>
      </c>
      <c r="AV532" s="15" t="s">
        <v>213</v>
      </c>
      <c r="AW532" s="15" t="s">
        <v>33</v>
      </c>
      <c r="AX532" s="15" t="s">
        <v>86</v>
      </c>
      <c r="AY532" s="180" t="s">
        <v>207</v>
      </c>
    </row>
    <row r="533" spans="1:65" s="2" customFormat="1" ht="24.2" customHeight="1">
      <c r="A533" s="31"/>
      <c r="B533" s="148"/>
      <c r="C533" s="149" t="s">
        <v>1111</v>
      </c>
      <c r="D533" s="149" t="s">
        <v>209</v>
      </c>
      <c r="E533" s="150" t="s">
        <v>5307</v>
      </c>
      <c r="F533" s="151" t="s">
        <v>5308</v>
      </c>
      <c r="G533" s="152" t="s">
        <v>301</v>
      </c>
      <c r="H533" s="153">
        <v>4</v>
      </c>
      <c r="I533" s="154"/>
      <c r="J533" s="155">
        <f>ROUND(I533*H533,2)</f>
        <v>0</v>
      </c>
      <c r="K533" s="156"/>
      <c r="L533" s="32"/>
      <c r="M533" s="157" t="s">
        <v>1</v>
      </c>
      <c r="N533" s="158" t="s">
        <v>44</v>
      </c>
      <c r="O533" s="57"/>
      <c r="P533" s="159">
        <f>O533*H533</f>
        <v>0</v>
      </c>
      <c r="Q533" s="159">
        <v>0</v>
      </c>
      <c r="R533" s="159">
        <f>Q533*H533</f>
        <v>0</v>
      </c>
      <c r="S533" s="159">
        <v>0</v>
      </c>
      <c r="T533" s="160">
        <f>S533*H533</f>
        <v>0</v>
      </c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R533" s="161" t="s">
        <v>245</v>
      </c>
      <c r="AT533" s="161" t="s">
        <v>209</v>
      </c>
      <c r="AU533" s="161" t="s">
        <v>88</v>
      </c>
      <c r="AY533" s="17" t="s">
        <v>207</v>
      </c>
      <c r="BE533" s="162">
        <f>IF(N533="základní",J533,0)</f>
        <v>0</v>
      </c>
      <c r="BF533" s="162">
        <f>IF(N533="snížená",J533,0)</f>
        <v>0</v>
      </c>
      <c r="BG533" s="162">
        <f>IF(N533="zákl. přenesená",J533,0)</f>
        <v>0</v>
      </c>
      <c r="BH533" s="162">
        <f>IF(N533="sníž. přenesená",J533,0)</f>
        <v>0</v>
      </c>
      <c r="BI533" s="162">
        <f>IF(N533="nulová",J533,0)</f>
        <v>0</v>
      </c>
      <c r="BJ533" s="17" t="s">
        <v>86</v>
      </c>
      <c r="BK533" s="162">
        <f>ROUND(I533*H533,2)</f>
        <v>0</v>
      </c>
      <c r="BL533" s="17" t="s">
        <v>245</v>
      </c>
      <c r="BM533" s="161" t="s">
        <v>1114</v>
      </c>
    </row>
    <row r="534" spans="1:65" s="13" customFormat="1" ht="11.25">
      <c r="B534" s="163"/>
      <c r="D534" s="164" t="s">
        <v>237</v>
      </c>
      <c r="E534" s="165" t="s">
        <v>1</v>
      </c>
      <c r="F534" s="166" t="s">
        <v>4327</v>
      </c>
      <c r="H534" s="167">
        <v>4</v>
      </c>
      <c r="I534" s="168"/>
      <c r="L534" s="163"/>
      <c r="M534" s="169"/>
      <c r="N534" s="170"/>
      <c r="O534" s="170"/>
      <c r="P534" s="170"/>
      <c r="Q534" s="170"/>
      <c r="R534" s="170"/>
      <c r="S534" s="170"/>
      <c r="T534" s="171"/>
      <c r="AT534" s="165" t="s">
        <v>237</v>
      </c>
      <c r="AU534" s="165" t="s">
        <v>88</v>
      </c>
      <c r="AV534" s="13" t="s">
        <v>88</v>
      </c>
      <c r="AW534" s="13" t="s">
        <v>33</v>
      </c>
      <c r="AX534" s="13" t="s">
        <v>79</v>
      </c>
      <c r="AY534" s="165" t="s">
        <v>207</v>
      </c>
    </row>
    <row r="535" spans="1:65" s="14" customFormat="1" ht="22.5">
      <c r="B535" s="172"/>
      <c r="D535" s="164" t="s">
        <v>237</v>
      </c>
      <c r="E535" s="173" t="s">
        <v>1</v>
      </c>
      <c r="F535" s="174" t="s">
        <v>5309</v>
      </c>
      <c r="H535" s="173" t="s">
        <v>1</v>
      </c>
      <c r="I535" s="175"/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237</v>
      </c>
      <c r="AU535" s="173" t="s">
        <v>88</v>
      </c>
      <c r="AV535" s="14" t="s">
        <v>86</v>
      </c>
      <c r="AW535" s="14" t="s">
        <v>33</v>
      </c>
      <c r="AX535" s="14" t="s">
        <v>79</v>
      </c>
      <c r="AY535" s="173" t="s">
        <v>207</v>
      </c>
    </row>
    <row r="536" spans="1:65" s="14" customFormat="1" ht="33.75">
      <c r="B536" s="172"/>
      <c r="D536" s="164" t="s">
        <v>237</v>
      </c>
      <c r="E536" s="173" t="s">
        <v>1</v>
      </c>
      <c r="F536" s="174" t="s">
        <v>5306</v>
      </c>
      <c r="H536" s="173" t="s">
        <v>1</v>
      </c>
      <c r="I536" s="175"/>
      <c r="L536" s="172"/>
      <c r="M536" s="176"/>
      <c r="N536" s="177"/>
      <c r="O536" s="177"/>
      <c r="P536" s="177"/>
      <c r="Q536" s="177"/>
      <c r="R536" s="177"/>
      <c r="S536" s="177"/>
      <c r="T536" s="178"/>
      <c r="AT536" s="173" t="s">
        <v>237</v>
      </c>
      <c r="AU536" s="173" t="s">
        <v>88</v>
      </c>
      <c r="AV536" s="14" t="s">
        <v>86</v>
      </c>
      <c r="AW536" s="14" t="s">
        <v>33</v>
      </c>
      <c r="AX536" s="14" t="s">
        <v>79</v>
      </c>
      <c r="AY536" s="173" t="s">
        <v>207</v>
      </c>
    </row>
    <row r="537" spans="1:65" s="15" customFormat="1" ht="11.25">
      <c r="B537" s="179"/>
      <c r="D537" s="164" t="s">
        <v>237</v>
      </c>
      <c r="E537" s="180" t="s">
        <v>1</v>
      </c>
      <c r="F537" s="181" t="s">
        <v>242</v>
      </c>
      <c r="H537" s="182">
        <v>4</v>
      </c>
      <c r="I537" s="183"/>
      <c r="L537" s="179"/>
      <c r="M537" s="184"/>
      <c r="N537" s="185"/>
      <c r="O537" s="185"/>
      <c r="P537" s="185"/>
      <c r="Q537" s="185"/>
      <c r="R537" s="185"/>
      <c r="S537" s="185"/>
      <c r="T537" s="186"/>
      <c r="AT537" s="180" t="s">
        <v>237</v>
      </c>
      <c r="AU537" s="180" t="s">
        <v>88</v>
      </c>
      <c r="AV537" s="15" t="s">
        <v>213</v>
      </c>
      <c r="AW537" s="15" t="s">
        <v>33</v>
      </c>
      <c r="AX537" s="15" t="s">
        <v>86</v>
      </c>
      <c r="AY537" s="180" t="s">
        <v>207</v>
      </c>
    </row>
    <row r="538" spans="1:65" s="2" customFormat="1" ht="24.2" customHeight="1">
      <c r="A538" s="31"/>
      <c r="B538" s="148"/>
      <c r="C538" s="149" t="s">
        <v>585</v>
      </c>
      <c r="D538" s="149" t="s">
        <v>209</v>
      </c>
      <c r="E538" s="150" t="s">
        <v>5310</v>
      </c>
      <c r="F538" s="151" t="s">
        <v>5311</v>
      </c>
      <c r="G538" s="152" t="s">
        <v>301</v>
      </c>
      <c r="H538" s="153">
        <v>2</v>
      </c>
      <c r="I538" s="154"/>
      <c r="J538" s="155">
        <f>ROUND(I538*H538,2)</f>
        <v>0</v>
      </c>
      <c r="K538" s="156"/>
      <c r="L538" s="32"/>
      <c r="M538" s="157" t="s">
        <v>1</v>
      </c>
      <c r="N538" s="158" t="s">
        <v>44</v>
      </c>
      <c r="O538" s="57"/>
      <c r="P538" s="159">
        <f>O538*H538</f>
        <v>0</v>
      </c>
      <c r="Q538" s="159">
        <v>0</v>
      </c>
      <c r="R538" s="159">
        <f>Q538*H538</f>
        <v>0</v>
      </c>
      <c r="S538" s="159">
        <v>0</v>
      </c>
      <c r="T538" s="160">
        <f>S538*H538</f>
        <v>0</v>
      </c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R538" s="161" t="s">
        <v>245</v>
      </c>
      <c r="AT538" s="161" t="s">
        <v>209</v>
      </c>
      <c r="AU538" s="161" t="s">
        <v>88</v>
      </c>
      <c r="AY538" s="17" t="s">
        <v>207</v>
      </c>
      <c r="BE538" s="162">
        <f>IF(N538="základní",J538,0)</f>
        <v>0</v>
      </c>
      <c r="BF538" s="162">
        <f>IF(N538="snížená",J538,0)</f>
        <v>0</v>
      </c>
      <c r="BG538" s="162">
        <f>IF(N538="zákl. přenesená",J538,0)</f>
        <v>0</v>
      </c>
      <c r="BH538" s="162">
        <f>IF(N538="sníž. přenesená",J538,0)</f>
        <v>0</v>
      </c>
      <c r="BI538" s="162">
        <f>IF(N538="nulová",J538,0)</f>
        <v>0</v>
      </c>
      <c r="BJ538" s="17" t="s">
        <v>86</v>
      </c>
      <c r="BK538" s="162">
        <f>ROUND(I538*H538,2)</f>
        <v>0</v>
      </c>
      <c r="BL538" s="17" t="s">
        <v>245</v>
      </c>
      <c r="BM538" s="161" t="s">
        <v>1117</v>
      </c>
    </row>
    <row r="539" spans="1:65" s="13" customFormat="1" ht="11.25">
      <c r="B539" s="163"/>
      <c r="D539" s="164" t="s">
        <v>237</v>
      </c>
      <c r="E539" s="165" t="s">
        <v>1</v>
      </c>
      <c r="F539" s="166" t="s">
        <v>4319</v>
      </c>
      <c r="H539" s="167">
        <v>2</v>
      </c>
      <c r="I539" s="168"/>
      <c r="L539" s="163"/>
      <c r="M539" s="169"/>
      <c r="N539" s="170"/>
      <c r="O539" s="170"/>
      <c r="P539" s="170"/>
      <c r="Q539" s="170"/>
      <c r="R539" s="170"/>
      <c r="S539" s="170"/>
      <c r="T539" s="171"/>
      <c r="AT539" s="165" t="s">
        <v>237</v>
      </c>
      <c r="AU539" s="165" t="s">
        <v>88</v>
      </c>
      <c r="AV539" s="13" t="s">
        <v>88</v>
      </c>
      <c r="AW539" s="13" t="s">
        <v>33</v>
      </c>
      <c r="AX539" s="13" t="s">
        <v>79</v>
      </c>
      <c r="AY539" s="165" t="s">
        <v>207</v>
      </c>
    </row>
    <row r="540" spans="1:65" s="14" customFormat="1" ht="22.5">
      <c r="B540" s="172"/>
      <c r="D540" s="164" t="s">
        <v>237</v>
      </c>
      <c r="E540" s="173" t="s">
        <v>1</v>
      </c>
      <c r="F540" s="174" t="s">
        <v>5312</v>
      </c>
      <c r="H540" s="173" t="s">
        <v>1</v>
      </c>
      <c r="I540" s="175"/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237</v>
      </c>
      <c r="AU540" s="173" t="s">
        <v>88</v>
      </c>
      <c r="AV540" s="14" t="s">
        <v>86</v>
      </c>
      <c r="AW540" s="14" t="s">
        <v>33</v>
      </c>
      <c r="AX540" s="14" t="s">
        <v>79</v>
      </c>
      <c r="AY540" s="173" t="s">
        <v>207</v>
      </c>
    </row>
    <row r="541" spans="1:65" s="14" customFormat="1" ht="33.75">
      <c r="B541" s="172"/>
      <c r="D541" s="164" t="s">
        <v>237</v>
      </c>
      <c r="E541" s="173" t="s">
        <v>1</v>
      </c>
      <c r="F541" s="174" t="s">
        <v>5306</v>
      </c>
      <c r="H541" s="173" t="s">
        <v>1</v>
      </c>
      <c r="I541" s="175"/>
      <c r="L541" s="172"/>
      <c r="M541" s="176"/>
      <c r="N541" s="177"/>
      <c r="O541" s="177"/>
      <c r="P541" s="177"/>
      <c r="Q541" s="177"/>
      <c r="R541" s="177"/>
      <c r="S541" s="177"/>
      <c r="T541" s="178"/>
      <c r="AT541" s="173" t="s">
        <v>237</v>
      </c>
      <c r="AU541" s="173" t="s">
        <v>88</v>
      </c>
      <c r="AV541" s="14" t="s">
        <v>86</v>
      </c>
      <c r="AW541" s="14" t="s">
        <v>33</v>
      </c>
      <c r="AX541" s="14" t="s">
        <v>79</v>
      </c>
      <c r="AY541" s="173" t="s">
        <v>207</v>
      </c>
    </row>
    <row r="542" spans="1:65" s="15" customFormat="1" ht="11.25">
      <c r="B542" s="179"/>
      <c r="D542" s="164" t="s">
        <v>237</v>
      </c>
      <c r="E542" s="180" t="s">
        <v>1</v>
      </c>
      <c r="F542" s="181" t="s">
        <v>242</v>
      </c>
      <c r="H542" s="182">
        <v>2</v>
      </c>
      <c r="I542" s="183"/>
      <c r="L542" s="179"/>
      <c r="M542" s="184"/>
      <c r="N542" s="185"/>
      <c r="O542" s="185"/>
      <c r="P542" s="185"/>
      <c r="Q542" s="185"/>
      <c r="R542" s="185"/>
      <c r="S542" s="185"/>
      <c r="T542" s="186"/>
      <c r="AT542" s="180" t="s">
        <v>237</v>
      </c>
      <c r="AU542" s="180" t="s">
        <v>88</v>
      </c>
      <c r="AV542" s="15" t="s">
        <v>213</v>
      </c>
      <c r="AW542" s="15" t="s">
        <v>33</v>
      </c>
      <c r="AX542" s="15" t="s">
        <v>86</v>
      </c>
      <c r="AY542" s="180" t="s">
        <v>207</v>
      </c>
    </row>
    <row r="543" spans="1:65" s="2" customFormat="1" ht="24.2" customHeight="1">
      <c r="A543" s="31"/>
      <c r="B543" s="148"/>
      <c r="C543" s="149" t="s">
        <v>1118</v>
      </c>
      <c r="D543" s="149" t="s">
        <v>209</v>
      </c>
      <c r="E543" s="150" t="s">
        <v>5313</v>
      </c>
      <c r="F543" s="151" t="s">
        <v>5314</v>
      </c>
      <c r="G543" s="152" t="s">
        <v>301</v>
      </c>
      <c r="H543" s="153">
        <v>2</v>
      </c>
      <c r="I543" s="154"/>
      <c r="J543" s="155">
        <f>ROUND(I543*H543,2)</f>
        <v>0</v>
      </c>
      <c r="K543" s="156"/>
      <c r="L543" s="32"/>
      <c r="M543" s="157" t="s">
        <v>1</v>
      </c>
      <c r="N543" s="158" t="s">
        <v>44</v>
      </c>
      <c r="O543" s="57"/>
      <c r="P543" s="159">
        <f>O543*H543</f>
        <v>0</v>
      </c>
      <c r="Q543" s="159">
        <v>0</v>
      </c>
      <c r="R543" s="159">
        <f>Q543*H543</f>
        <v>0</v>
      </c>
      <c r="S543" s="159">
        <v>0</v>
      </c>
      <c r="T543" s="160">
        <f>S543*H543</f>
        <v>0</v>
      </c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R543" s="161" t="s">
        <v>245</v>
      </c>
      <c r="AT543" s="161" t="s">
        <v>209</v>
      </c>
      <c r="AU543" s="161" t="s">
        <v>88</v>
      </c>
      <c r="AY543" s="17" t="s">
        <v>207</v>
      </c>
      <c r="BE543" s="162">
        <f>IF(N543="základní",J543,0)</f>
        <v>0</v>
      </c>
      <c r="BF543" s="162">
        <f>IF(N543="snížená",J543,0)</f>
        <v>0</v>
      </c>
      <c r="BG543" s="162">
        <f>IF(N543="zákl. přenesená",J543,0)</f>
        <v>0</v>
      </c>
      <c r="BH543" s="162">
        <f>IF(N543="sníž. přenesená",J543,0)</f>
        <v>0</v>
      </c>
      <c r="BI543" s="162">
        <f>IF(N543="nulová",J543,0)</f>
        <v>0</v>
      </c>
      <c r="BJ543" s="17" t="s">
        <v>86</v>
      </c>
      <c r="BK543" s="162">
        <f>ROUND(I543*H543,2)</f>
        <v>0</v>
      </c>
      <c r="BL543" s="17" t="s">
        <v>245</v>
      </c>
      <c r="BM543" s="161" t="s">
        <v>1121</v>
      </c>
    </row>
    <row r="544" spans="1:65" s="14" customFormat="1" ht="33.75">
      <c r="B544" s="172"/>
      <c r="D544" s="164" t="s">
        <v>237</v>
      </c>
      <c r="E544" s="173" t="s">
        <v>1</v>
      </c>
      <c r="F544" s="174" t="s">
        <v>5315</v>
      </c>
      <c r="H544" s="173" t="s">
        <v>1</v>
      </c>
      <c r="I544" s="175"/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237</v>
      </c>
      <c r="AU544" s="173" t="s">
        <v>88</v>
      </c>
      <c r="AV544" s="14" t="s">
        <v>86</v>
      </c>
      <c r="AW544" s="14" t="s">
        <v>33</v>
      </c>
      <c r="AX544" s="14" t="s">
        <v>79</v>
      </c>
      <c r="AY544" s="173" t="s">
        <v>207</v>
      </c>
    </row>
    <row r="545" spans="1:65" s="13" customFormat="1" ht="11.25">
      <c r="B545" s="163"/>
      <c r="D545" s="164" t="s">
        <v>237</v>
      </c>
      <c r="E545" s="165" t="s">
        <v>1</v>
      </c>
      <c r="F545" s="166" t="s">
        <v>4386</v>
      </c>
      <c r="H545" s="167">
        <v>2</v>
      </c>
      <c r="I545" s="168"/>
      <c r="L545" s="163"/>
      <c r="M545" s="169"/>
      <c r="N545" s="170"/>
      <c r="O545" s="170"/>
      <c r="P545" s="170"/>
      <c r="Q545" s="170"/>
      <c r="R545" s="170"/>
      <c r="S545" s="170"/>
      <c r="T545" s="171"/>
      <c r="AT545" s="165" t="s">
        <v>237</v>
      </c>
      <c r="AU545" s="165" t="s">
        <v>88</v>
      </c>
      <c r="AV545" s="13" t="s">
        <v>88</v>
      </c>
      <c r="AW545" s="13" t="s">
        <v>33</v>
      </c>
      <c r="AX545" s="13" t="s">
        <v>79</v>
      </c>
      <c r="AY545" s="165" t="s">
        <v>207</v>
      </c>
    </row>
    <row r="546" spans="1:65" s="14" customFormat="1" ht="33.75">
      <c r="B546" s="172"/>
      <c r="D546" s="164" t="s">
        <v>237</v>
      </c>
      <c r="E546" s="173" t="s">
        <v>1</v>
      </c>
      <c r="F546" s="174" t="s">
        <v>5306</v>
      </c>
      <c r="H546" s="173" t="s">
        <v>1</v>
      </c>
      <c r="I546" s="175"/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237</v>
      </c>
      <c r="AU546" s="173" t="s">
        <v>88</v>
      </c>
      <c r="AV546" s="14" t="s">
        <v>86</v>
      </c>
      <c r="AW546" s="14" t="s">
        <v>33</v>
      </c>
      <c r="AX546" s="14" t="s">
        <v>79</v>
      </c>
      <c r="AY546" s="173" t="s">
        <v>207</v>
      </c>
    </row>
    <row r="547" spans="1:65" s="14" customFormat="1" ht="22.5">
      <c r="B547" s="172"/>
      <c r="D547" s="164" t="s">
        <v>237</v>
      </c>
      <c r="E547" s="173" t="s">
        <v>1</v>
      </c>
      <c r="F547" s="174" t="s">
        <v>5316</v>
      </c>
      <c r="H547" s="173" t="s">
        <v>1</v>
      </c>
      <c r="I547" s="175"/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237</v>
      </c>
      <c r="AU547" s="173" t="s">
        <v>88</v>
      </c>
      <c r="AV547" s="14" t="s">
        <v>86</v>
      </c>
      <c r="AW547" s="14" t="s">
        <v>33</v>
      </c>
      <c r="AX547" s="14" t="s">
        <v>79</v>
      </c>
      <c r="AY547" s="173" t="s">
        <v>207</v>
      </c>
    </row>
    <row r="548" spans="1:65" s="15" customFormat="1" ht="11.25">
      <c r="B548" s="179"/>
      <c r="D548" s="164" t="s">
        <v>237</v>
      </c>
      <c r="E548" s="180" t="s">
        <v>1</v>
      </c>
      <c r="F548" s="181" t="s">
        <v>242</v>
      </c>
      <c r="H548" s="182">
        <v>2</v>
      </c>
      <c r="I548" s="183"/>
      <c r="L548" s="179"/>
      <c r="M548" s="184"/>
      <c r="N548" s="185"/>
      <c r="O548" s="185"/>
      <c r="P548" s="185"/>
      <c r="Q548" s="185"/>
      <c r="R548" s="185"/>
      <c r="S548" s="185"/>
      <c r="T548" s="186"/>
      <c r="AT548" s="180" t="s">
        <v>237</v>
      </c>
      <c r="AU548" s="180" t="s">
        <v>88</v>
      </c>
      <c r="AV548" s="15" t="s">
        <v>213</v>
      </c>
      <c r="AW548" s="15" t="s">
        <v>33</v>
      </c>
      <c r="AX548" s="15" t="s">
        <v>86</v>
      </c>
      <c r="AY548" s="180" t="s">
        <v>207</v>
      </c>
    </row>
    <row r="549" spans="1:65" s="2" customFormat="1" ht="24.2" customHeight="1">
      <c r="A549" s="31"/>
      <c r="B549" s="148"/>
      <c r="C549" s="149" t="s">
        <v>598</v>
      </c>
      <c r="D549" s="149" t="s">
        <v>209</v>
      </c>
      <c r="E549" s="150" t="s">
        <v>5317</v>
      </c>
      <c r="F549" s="151" t="s">
        <v>5318</v>
      </c>
      <c r="G549" s="152" t="s">
        <v>662</v>
      </c>
      <c r="H549" s="153">
        <v>1</v>
      </c>
      <c r="I549" s="154"/>
      <c r="J549" s="155">
        <f>ROUND(I549*H549,2)</f>
        <v>0</v>
      </c>
      <c r="K549" s="156"/>
      <c r="L549" s="32"/>
      <c r="M549" s="157" t="s">
        <v>1</v>
      </c>
      <c r="N549" s="158" t="s">
        <v>44</v>
      </c>
      <c r="O549" s="57"/>
      <c r="P549" s="159">
        <f>O549*H549</f>
        <v>0</v>
      </c>
      <c r="Q549" s="159">
        <v>0</v>
      </c>
      <c r="R549" s="159">
        <f>Q549*H549</f>
        <v>0</v>
      </c>
      <c r="S549" s="159">
        <v>0</v>
      </c>
      <c r="T549" s="160">
        <f>S549*H549</f>
        <v>0</v>
      </c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R549" s="161" t="s">
        <v>245</v>
      </c>
      <c r="AT549" s="161" t="s">
        <v>209</v>
      </c>
      <c r="AU549" s="161" t="s">
        <v>88</v>
      </c>
      <c r="AY549" s="17" t="s">
        <v>207</v>
      </c>
      <c r="BE549" s="162">
        <f>IF(N549="základní",J549,0)</f>
        <v>0</v>
      </c>
      <c r="BF549" s="162">
        <f>IF(N549="snížená",J549,0)</f>
        <v>0</v>
      </c>
      <c r="BG549" s="162">
        <f>IF(N549="zákl. přenesená",J549,0)</f>
        <v>0</v>
      </c>
      <c r="BH549" s="162">
        <f>IF(N549="sníž. přenesená",J549,0)</f>
        <v>0</v>
      </c>
      <c r="BI549" s="162">
        <f>IF(N549="nulová",J549,0)</f>
        <v>0</v>
      </c>
      <c r="BJ549" s="17" t="s">
        <v>86</v>
      </c>
      <c r="BK549" s="162">
        <f>ROUND(I549*H549,2)</f>
        <v>0</v>
      </c>
      <c r="BL549" s="17" t="s">
        <v>245</v>
      </c>
      <c r="BM549" s="161" t="s">
        <v>1131</v>
      </c>
    </row>
    <row r="550" spans="1:65" s="13" customFormat="1" ht="22.5">
      <c r="B550" s="163"/>
      <c r="D550" s="164" t="s">
        <v>237</v>
      </c>
      <c r="E550" s="165" t="s">
        <v>1</v>
      </c>
      <c r="F550" s="166" t="s">
        <v>5319</v>
      </c>
      <c r="H550" s="167">
        <v>1</v>
      </c>
      <c r="I550" s="168"/>
      <c r="L550" s="163"/>
      <c r="M550" s="169"/>
      <c r="N550" s="170"/>
      <c r="O550" s="170"/>
      <c r="P550" s="170"/>
      <c r="Q550" s="170"/>
      <c r="R550" s="170"/>
      <c r="S550" s="170"/>
      <c r="T550" s="171"/>
      <c r="AT550" s="165" t="s">
        <v>237</v>
      </c>
      <c r="AU550" s="165" t="s">
        <v>88</v>
      </c>
      <c r="AV550" s="13" t="s">
        <v>88</v>
      </c>
      <c r="AW550" s="13" t="s">
        <v>33</v>
      </c>
      <c r="AX550" s="13" t="s">
        <v>79</v>
      </c>
      <c r="AY550" s="165" t="s">
        <v>207</v>
      </c>
    </row>
    <row r="551" spans="1:65" s="15" customFormat="1" ht="11.25">
      <c r="B551" s="179"/>
      <c r="D551" s="164" t="s">
        <v>237</v>
      </c>
      <c r="E551" s="180" t="s">
        <v>1</v>
      </c>
      <c r="F551" s="181" t="s">
        <v>242</v>
      </c>
      <c r="H551" s="182">
        <v>1</v>
      </c>
      <c r="I551" s="183"/>
      <c r="L551" s="179"/>
      <c r="M551" s="184"/>
      <c r="N551" s="185"/>
      <c r="O551" s="185"/>
      <c r="P551" s="185"/>
      <c r="Q551" s="185"/>
      <c r="R551" s="185"/>
      <c r="S551" s="185"/>
      <c r="T551" s="186"/>
      <c r="AT551" s="180" t="s">
        <v>237</v>
      </c>
      <c r="AU551" s="180" t="s">
        <v>88</v>
      </c>
      <c r="AV551" s="15" t="s">
        <v>213</v>
      </c>
      <c r="AW551" s="15" t="s">
        <v>33</v>
      </c>
      <c r="AX551" s="15" t="s">
        <v>86</v>
      </c>
      <c r="AY551" s="180" t="s">
        <v>207</v>
      </c>
    </row>
    <row r="552" spans="1:65" s="2" customFormat="1" ht="24.2" customHeight="1">
      <c r="A552" s="31"/>
      <c r="B552" s="148"/>
      <c r="C552" s="149" t="s">
        <v>1141</v>
      </c>
      <c r="D552" s="149" t="s">
        <v>209</v>
      </c>
      <c r="E552" s="150" t="s">
        <v>5320</v>
      </c>
      <c r="F552" s="151" t="s">
        <v>5321</v>
      </c>
      <c r="G552" s="152" t="s">
        <v>1636</v>
      </c>
      <c r="H552" s="187"/>
      <c r="I552" s="154"/>
      <c r="J552" s="155">
        <f>ROUND(I552*H552,2)</f>
        <v>0</v>
      </c>
      <c r="K552" s="156"/>
      <c r="L552" s="32"/>
      <c r="M552" s="157" t="s">
        <v>1</v>
      </c>
      <c r="N552" s="158" t="s">
        <v>44</v>
      </c>
      <c r="O552" s="57"/>
      <c r="P552" s="159">
        <f>O552*H552</f>
        <v>0</v>
      </c>
      <c r="Q552" s="159">
        <v>0</v>
      </c>
      <c r="R552" s="159">
        <f>Q552*H552</f>
        <v>0</v>
      </c>
      <c r="S552" s="159">
        <v>0</v>
      </c>
      <c r="T552" s="160">
        <f>S552*H552</f>
        <v>0</v>
      </c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R552" s="161" t="s">
        <v>245</v>
      </c>
      <c r="AT552" s="161" t="s">
        <v>209</v>
      </c>
      <c r="AU552" s="161" t="s">
        <v>88</v>
      </c>
      <c r="AY552" s="17" t="s">
        <v>207</v>
      </c>
      <c r="BE552" s="162">
        <f>IF(N552="základní",J552,0)</f>
        <v>0</v>
      </c>
      <c r="BF552" s="162">
        <f>IF(N552="snížená",J552,0)</f>
        <v>0</v>
      </c>
      <c r="BG552" s="162">
        <f>IF(N552="zákl. přenesená",J552,0)</f>
        <v>0</v>
      </c>
      <c r="BH552" s="162">
        <f>IF(N552="sníž. přenesená",J552,0)</f>
        <v>0</v>
      </c>
      <c r="BI552" s="162">
        <f>IF(N552="nulová",J552,0)</f>
        <v>0</v>
      </c>
      <c r="BJ552" s="17" t="s">
        <v>86</v>
      </c>
      <c r="BK552" s="162">
        <f>ROUND(I552*H552,2)</f>
        <v>0</v>
      </c>
      <c r="BL552" s="17" t="s">
        <v>245</v>
      </c>
      <c r="BM552" s="161" t="s">
        <v>1144</v>
      </c>
    </row>
    <row r="553" spans="1:65" s="2" customFormat="1" ht="16.5" customHeight="1">
      <c r="A553" s="31"/>
      <c r="B553" s="148"/>
      <c r="C553" s="149" t="s">
        <v>601</v>
      </c>
      <c r="D553" s="149" t="s">
        <v>209</v>
      </c>
      <c r="E553" s="150" t="s">
        <v>1252</v>
      </c>
      <c r="F553" s="151" t="s">
        <v>1253</v>
      </c>
      <c r="G553" s="152" t="s">
        <v>212</v>
      </c>
      <c r="H553" s="153">
        <v>30</v>
      </c>
      <c r="I553" s="154"/>
      <c r="J553" s="155">
        <f>ROUND(I553*H553,2)</f>
        <v>0</v>
      </c>
      <c r="K553" s="156"/>
      <c r="L553" s="32"/>
      <c r="M553" s="157" t="s">
        <v>1</v>
      </c>
      <c r="N553" s="158" t="s">
        <v>44</v>
      </c>
      <c r="O553" s="57"/>
      <c r="P553" s="159">
        <f>O553*H553</f>
        <v>0</v>
      </c>
      <c r="Q553" s="159">
        <v>0</v>
      </c>
      <c r="R553" s="159">
        <f>Q553*H553</f>
        <v>0</v>
      </c>
      <c r="S553" s="159">
        <v>0</v>
      </c>
      <c r="T553" s="160">
        <f>S553*H553</f>
        <v>0</v>
      </c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R553" s="161" t="s">
        <v>245</v>
      </c>
      <c r="AT553" s="161" t="s">
        <v>209</v>
      </c>
      <c r="AU553" s="161" t="s">
        <v>88</v>
      </c>
      <c r="AY553" s="17" t="s">
        <v>207</v>
      </c>
      <c r="BE553" s="162">
        <f>IF(N553="základní",J553,0)</f>
        <v>0</v>
      </c>
      <c r="BF553" s="162">
        <f>IF(N553="snížená",J553,0)</f>
        <v>0</v>
      </c>
      <c r="BG553" s="162">
        <f>IF(N553="zákl. přenesená",J553,0)</f>
        <v>0</v>
      </c>
      <c r="BH553" s="162">
        <f>IF(N553="sníž. přenesená",J553,0)</f>
        <v>0</v>
      </c>
      <c r="BI553" s="162">
        <f>IF(N553="nulová",J553,0)</f>
        <v>0</v>
      </c>
      <c r="BJ553" s="17" t="s">
        <v>86</v>
      </c>
      <c r="BK553" s="162">
        <f>ROUND(I553*H553,2)</f>
        <v>0</v>
      </c>
      <c r="BL553" s="17" t="s">
        <v>245</v>
      </c>
      <c r="BM553" s="161" t="s">
        <v>1153</v>
      </c>
    </row>
    <row r="554" spans="1:65" s="13" customFormat="1" ht="22.5">
      <c r="B554" s="163"/>
      <c r="D554" s="164" t="s">
        <v>237</v>
      </c>
      <c r="E554" s="165" t="s">
        <v>1</v>
      </c>
      <c r="F554" s="166" t="s">
        <v>5322</v>
      </c>
      <c r="H554" s="167">
        <v>30</v>
      </c>
      <c r="I554" s="168"/>
      <c r="L554" s="163"/>
      <c r="M554" s="169"/>
      <c r="N554" s="170"/>
      <c r="O554" s="170"/>
      <c r="P554" s="170"/>
      <c r="Q554" s="170"/>
      <c r="R554" s="170"/>
      <c r="S554" s="170"/>
      <c r="T554" s="171"/>
      <c r="AT554" s="165" t="s">
        <v>237</v>
      </c>
      <c r="AU554" s="165" t="s">
        <v>88</v>
      </c>
      <c r="AV554" s="13" t="s">
        <v>88</v>
      </c>
      <c r="AW554" s="13" t="s">
        <v>33</v>
      </c>
      <c r="AX554" s="13" t="s">
        <v>79</v>
      </c>
      <c r="AY554" s="165" t="s">
        <v>207</v>
      </c>
    </row>
    <row r="555" spans="1:65" s="14" customFormat="1" ht="11.25">
      <c r="B555" s="172"/>
      <c r="D555" s="164" t="s">
        <v>237</v>
      </c>
      <c r="E555" s="173" t="s">
        <v>1</v>
      </c>
      <c r="F555" s="174" t="s">
        <v>2822</v>
      </c>
      <c r="H555" s="173" t="s">
        <v>1</v>
      </c>
      <c r="I555" s="175"/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237</v>
      </c>
      <c r="AU555" s="173" t="s">
        <v>88</v>
      </c>
      <c r="AV555" s="14" t="s">
        <v>86</v>
      </c>
      <c r="AW555" s="14" t="s">
        <v>33</v>
      </c>
      <c r="AX555" s="14" t="s">
        <v>79</v>
      </c>
      <c r="AY555" s="173" t="s">
        <v>207</v>
      </c>
    </row>
    <row r="556" spans="1:65" s="15" customFormat="1" ht="11.25">
      <c r="B556" s="179"/>
      <c r="D556" s="164" t="s">
        <v>237</v>
      </c>
      <c r="E556" s="180" t="s">
        <v>1</v>
      </c>
      <c r="F556" s="181" t="s">
        <v>242</v>
      </c>
      <c r="H556" s="182">
        <v>30</v>
      </c>
      <c r="I556" s="183"/>
      <c r="L556" s="179"/>
      <c r="M556" s="188"/>
      <c r="N556" s="189"/>
      <c r="O556" s="189"/>
      <c r="P556" s="189"/>
      <c r="Q556" s="189"/>
      <c r="R556" s="189"/>
      <c r="S556" s="189"/>
      <c r="T556" s="190"/>
      <c r="AT556" s="180" t="s">
        <v>237</v>
      </c>
      <c r="AU556" s="180" t="s">
        <v>88</v>
      </c>
      <c r="AV556" s="15" t="s">
        <v>213</v>
      </c>
      <c r="AW556" s="15" t="s">
        <v>33</v>
      </c>
      <c r="AX556" s="15" t="s">
        <v>86</v>
      </c>
      <c r="AY556" s="180" t="s">
        <v>207</v>
      </c>
    </row>
    <row r="557" spans="1:65" s="2" customFormat="1" ht="6.95" customHeight="1">
      <c r="A557" s="31"/>
      <c r="B557" s="46"/>
      <c r="C557" s="47"/>
      <c r="D557" s="47"/>
      <c r="E557" s="47"/>
      <c r="F557" s="47"/>
      <c r="G557" s="47"/>
      <c r="H557" s="47"/>
      <c r="I557" s="47"/>
      <c r="J557" s="47"/>
      <c r="K557" s="47"/>
      <c r="L557" s="32"/>
      <c r="M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</row>
  </sheetData>
  <autoFilter ref="C128:K556" xr:uid="{00000000-0009-0000-0000-000009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33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120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5323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ROUND(J132,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ROUND((SUM(BE132:BE335)),  2)</f>
        <v>0</v>
      </c>
      <c r="G35" s="31"/>
      <c r="H35" s="31"/>
      <c r="I35" s="104">
        <v>0.21</v>
      </c>
      <c r="J35" s="103">
        <f>ROUND(((SUM(BE132:BE335))*I35),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ROUND((SUM(BF132:BF335)),  2)</f>
        <v>0</v>
      </c>
      <c r="G36" s="31"/>
      <c r="H36" s="31"/>
      <c r="I36" s="104">
        <v>0.15</v>
      </c>
      <c r="J36" s="103">
        <f>ROUND(((SUM(BF132:BF335))*I36),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ROUND((SUM(BG132:BG335)),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ROUND((SUM(BH132:BH335)),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ROUND((SUM(BI132:BI335)),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Objekt10 - SO D.1.4.2.Plyn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J132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164</v>
      </c>
      <c r="E99" s="118"/>
      <c r="F99" s="118"/>
      <c r="G99" s="118"/>
      <c r="H99" s="118"/>
      <c r="I99" s="118"/>
      <c r="J99" s="119">
        <f>J133</f>
        <v>0</v>
      </c>
      <c r="L99" s="116"/>
    </row>
    <row r="100" spans="1:47" s="10" customFormat="1" ht="19.899999999999999" customHeight="1">
      <c r="B100" s="120"/>
      <c r="D100" s="121" t="s">
        <v>165</v>
      </c>
      <c r="E100" s="122"/>
      <c r="F100" s="122"/>
      <c r="G100" s="122"/>
      <c r="H100" s="122"/>
      <c r="I100" s="122"/>
      <c r="J100" s="123">
        <f>J134</f>
        <v>0</v>
      </c>
      <c r="L100" s="120"/>
    </row>
    <row r="101" spans="1:47" s="10" customFormat="1" ht="19.899999999999999" customHeight="1">
      <c r="B101" s="120"/>
      <c r="D101" s="121" t="s">
        <v>167</v>
      </c>
      <c r="E101" s="122"/>
      <c r="F101" s="122"/>
      <c r="G101" s="122"/>
      <c r="H101" s="122"/>
      <c r="I101" s="122"/>
      <c r="J101" s="123">
        <f>J173</f>
        <v>0</v>
      </c>
      <c r="L101" s="120"/>
    </row>
    <row r="102" spans="1:47" s="10" customFormat="1" ht="19.899999999999999" customHeight="1">
      <c r="B102" s="120"/>
      <c r="D102" s="121" t="s">
        <v>5324</v>
      </c>
      <c r="E102" s="122"/>
      <c r="F102" s="122"/>
      <c r="G102" s="122"/>
      <c r="H102" s="122"/>
      <c r="I102" s="122"/>
      <c r="J102" s="123">
        <f>J177</f>
        <v>0</v>
      </c>
      <c r="L102" s="120"/>
    </row>
    <row r="103" spans="1:47" s="10" customFormat="1" ht="19.899999999999999" customHeight="1">
      <c r="B103" s="120"/>
      <c r="D103" s="121" t="s">
        <v>1907</v>
      </c>
      <c r="E103" s="122"/>
      <c r="F103" s="122"/>
      <c r="G103" s="122"/>
      <c r="H103" s="122"/>
      <c r="I103" s="122"/>
      <c r="J103" s="123">
        <f>J201</f>
        <v>0</v>
      </c>
      <c r="L103" s="120"/>
    </row>
    <row r="104" spans="1:47" s="10" customFormat="1" ht="19.899999999999999" customHeight="1">
      <c r="B104" s="120"/>
      <c r="D104" s="121" t="s">
        <v>169</v>
      </c>
      <c r="E104" s="122"/>
      <c r="F104" s="122"/>
      <c r="G104" s="122"/>
      <c r="H104" s="122"/>
      <c r="I104" s="122"/>
      <c r="J104" s="123">
        <f>J214</f>
        <v>0</v>
      </c>
      <c r="L104" s="120"/>
    </row>
    <row r="105" spans="1:47" s="9" customFormat="1" ht="24.95" customHeight="1">
      <c r="B105" s="116"/>
      <c r="D105" s="117" t="s">
        <v>1908</v>
      </c>
      <c r="E105" s="118"/>
      <c r="F105" s="118"/>
      <c r="G105" s="118"/>
      <c r="H105" s="118"/>
      <c r="I105" s="118"/>
      <c r="J105" s="119">
        <f>J217</f>
        <v>0</v>
      </c>
      <c r="L105" s="116"/>
    </row>
    <row r="106" spans="1:47" s="10" customFormat="1" ht="19.899999999999999" customHeight="1">
      <c r="B106" s="120"/>
      <c r="D106" s="121" t="s">
        <v>5325</v>
      </c>
      <c r="E106" s="122"/>
      <c r="F106" s="122"/>
      <c r="G106" s="122"/>
      <c r="H106" s="122"/>
      <c r="I106" s="122"/>
      <c r="J106" s="123">
        <f>J218</f>
        <v>0</v>
      </c>
      <c r="L106" s="120"/>
    </row>
    <row r="107" spans="1:47" s="10" customFormat="1" ht="19.899999999999999" customHeight="1">
      <c r="B107" s="120"/>
      <c r="D107" s="121" t="s">
        <v>1915</v>
      </c>
      <c r="E107" s="122"/>
      <c r="F107" s="122"/>
      <c r="G107" s="122"/>
      <c r="H107" s="122"/>
      <c r="I107" s="122"/>
      <c r="J107" s="123">
        <f>J266</f>
        <v>0</v>
      </c>
      <c r="L107" s="120"/>
    </row>
    <row r="108" spans="1:47" s="9" customFormat="1" ht="24.95" customHeight="1">
      <c r="B108" s="116"/>
      <c r="D108" s="117" t="s">
        <v>1919</v>
      </c>
      <c r="E108" s="118"/>
      <c r="F108" s="118"/>
      <c r="G108" s="118"/>
      <c r="H108" s="118"/>
      <c r="I108" s="118"/>
      <c r="J108" s="119">
        <f>J283</f>
        <v>0</v>
      </c>
      <c r="L108" s="116"/>
    </row>
    <row r="109" spans="1:47" s="10" customFormat="1" ht="19.899999999999999" customHeight="1">
      <c r="B109" s="120"/>
      <c r="D109" s="121" t="s">
        <v>5326</v>
      </c>
      <c r="E109" s="122"/>
      <c r="F109" s="122"/>
      <c r="G109" s="122"/>
      <c r="H109" s="122"/>
      <c r="I109" s="122"/>
      <c r="J109" s="123">
        <f>J284</f>
        <v>0</v>
      </c>
      <c r="L109" s="120"/>
    </row>
    <row r="110" spans="1:47" s="10" customFormat="1" ht="19.899999999999999" customHeight="1">
      <c r="B110" s="120"/>
      <c r="D110" s="121" t="s">
        <v>5327</v>
      </c>
      <c r="E110" s="122"/>
      <c r="F110" s="122"/>
      <c r="G110" s="122"/>
      <c r="H110" s="122"/>
      <c r="I110" s="122"/>
      <c r="J110" s="123">
        <f>J306</f>
        <v>0</v>
      </c>
      <c r="L110" s="120"/>
    </row>
    <row r="111" spans="1:47" s="2" customFormat="1" ht="21.75" customHeigh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6.95" customHeight="1">
      <c r="A112" s="31"/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6" spans="1:31" s="2" customFormat="1" ht="6.95" customHeight="1">
      <c r="A116" s="31"/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31" s="2" customFormat="1" ht="24.95" customHeight="1">
      <c r="A117" s="31"/>
      <c r="B117" s="32"/>
      <c r="C117" s="21" t="s">
        <v>192</v>
      </c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31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12" customHeight="1">
      <c r="A119" s="31"/>
      <c r="B119" s="32"/>
      <c r="C119" s="27" t="s">
        <v>16</v>
      </c>
      <c r="D119" s="31"/>
      <c r="E119" s="31"/>
      <c r="F119" s="31"/>
      <c r="G119" s="31"/>
      <c r="H119" s="31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16.5" customHeight="1">
      <c r="A120" s="31"/>
      <c r="B120" s="32"/>
      <c r="C120" s="31"/>
      <c r="D120" s="31"/>
      <c r="E120" s="237" t="str">
        <f>E7</f>
        <v>ZU - rekonstrukce objektu Klatovská 51/ Chodské náměstí 1</v>
      </c>
      <c r="F120" s="238"/>
      <c r="G120" s="238"/>
      <c r="H120" s="238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1" customFormat="1" ht="12" customHeight="1">
      <c r="B121" s="20"/>
      <c r="C121" s="27" t="s">
        <v>155</v>
      </c>
      <c r="L121" s="20"/>
    </row>
    <row r="122" spans="1:31" s="2" customFormat="1" ht="16.5" customHeight="1">
      <c r="A122" s="31"/>
      <c r="B122" s="32"/>
      <c r="C122" s="31"/>
      <c r="D122" s="31"/>
      <c r="E122" s="237" t="s">
        <v>156</v>
      </c>
      <c r="F122" s="239"/>
      <c r="G122" s="239"/>
      <c r="H122" s="239"/>
      <c r="I122" s="31"/>
      <c r="J122" s="31"/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7" t="s">
        <v>157</v>
      </c>
      <c r="D123" s="31"/>
      <c r="E123" s="31"/>
      <c r="F123" s="31"/>
      <c r="G123" s="31"/>
      <c r="H123" s="31"/>
      <c r="I123" s="31"/>
      <c r="J123" s="31"/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1"/>
      <c r="D124" s="31"/>
      <c r="E124" s="196" t="str">
        <f>E11</f>
        <v>Objekt10 - SO D.1.4.2.Plyn</v>
      </c>
      <c r="F124" s="239"/>
      <c r="G124" s="239"/>
      <c r="H124" s="239"/>
      <c r="I124" s="31"/>
      <c r="J124" s="31"/>
      <c r="K124" s="31"/>
      <c r="L124" s="4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7" t="s">
        <v>20</v>
      </c>
      <c r="D126" s="31"/>
      <c r="E126" s="31"/>
      <c r="F126" s="25" t="str">
        <f>F14</f>
        <v>Plzeň</v>
      </c>
      <c r="G126" s="31"/>
      <c r="H126" s="31"/>
      <c r="I126" s="27" t="s">
        <v>22</v>
      </c>
      <c r="J126" s="54" t="str">
        <f>IF(J14="","",J14)</f>
        <v>17. 11. 2022</v>
      </c>
      <c r="K126" s="31"/>
      <c r="L126" s="4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7" t="s">
        <v>24</v>
      </c>
      <c r="D128" s="31"/>
      <c r="E128" s="31"/>
      <c r="F128" s="25" t="str">
        <f>E17</f>
        <v>Západočeská univerzita v Plzni</v>
      </c>
      <c r="G128" s="31"/>
      <c r="H128" s="31"/>
      <c r="I128" s="27" t="s">
        <v>31</v>
      </c>
      <c r="J128" s="29" t="str">
        <f>E23</f>
        <v xml:space="preserve"> </v>
      </c>
      <c r="K128" s="31"/>
      <c r="L128" s="4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7" t="s">
        <v>30</v>
      </c>
      <c r="D129" s="31"/>
      <c r="E129" s="31"/>
      <c r="F129" s="25">
        <f>IF(E20="","",E20)</f>
        <v>0</v>
      </c>
      <c r="G129" s="31"/>
      <c r="H129" s="31"/>
      <c r="I129" s="27" t="s">
        <v>34</v>
      </c>
      <c r="J129" s="29" t="str">
        <f>E26</f>
        <v>BAUING KV, s.r.o.</v>
      </c>
      <c r="K129" s="31"/>
      <c r="L129" s="4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1"/>
      <c r="D130" s="31"/>
      <c r="E130" s="31"/>
      <c r="F130" s="31"/>
      <c r="G130" s="31"/>
      <c r="H130" s="31"/>
      <c r="I130" s="31"/>
      <c r="J130" s="31"/>
      <c r="K130" s="31"/>
      <c r="L130" s="4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24"/>
      <c r="B131" s="125"/>
      <c r="C131" s="126" t="s">
        <v>193</v>
      </c>
      <c r="D131" s="127" t="s">
        <v>64</v>
      </c>
      <c r="E131" s="127" t="s">
        <v>60</v>
      </c>
      <c r="F131" s="127" t="s">
        <v>61</v>
      </c>
      <c r="G131" s="127" t="s">
        <v>194</v>
      </c>
      <c r="H131" s="127" t="s">
        <v>195</v>
      </c>
      <c r="I131" s="127" t="s">
        <v>196</v>
      </c>
      <c r="J131" s="128" t="s">
        <v>161</v>
      </c>
      <c r="K131" s="129" t="s">
        <v>197</v>
      </c>
      <c r="L131" s="130"/>
      <c r="M131" s="61" t="s">
        <v>1</v>
      </c>
      <c r="N131" s="62" t="s">
        <v>43</v>
      </c>
      <c r="O131" s="62" t="s">
        <v>198</v>
      </c>
      <c r="P131" s="62" t="s">
        <v>199</v>
      </c>
      <c r="Q131" s="62" t="s">
        <v>200</v>
      </c>
      <c r="R131" s="62" t="s">
        <v>201</v>
      </c>
      <c r="S131" s="62" t="s">
        <v>202</v>
      </c>
      <c r="T131" s="63" t="s">
        <v>203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</row>
    <row r="132" spans="1:65" s="2" customFormat="1" ht="22.9" customHeight="1">
      <c r="A132" s="31"/>
      <c r="B132" s="32"/>
      <c r="C132" s="68" t="s">
        <v>204</v>
      </c>
      <c r="D132" s="31"/>
      <c r="E132" s="31"/>
      <c r="F132" s="31"/>
      <c r="G132" s="31"/>
      <c r="H132" s="31"/>
      <c r="I132" s="31"/>
      <c r="J132" s="131">
        <f>BK132</f>
        <v>0</v>
      </c>
      <c r="K132" s="31"/>
      <c r="L132" s="32"/>
      <c r="M132" s="64"/>
      <c r="N132" s="55"/>
      <c r="O132" s="65"/>
      <c r="P132" s="132">
        <f>P133+P217+P283</f>
        <v>0</v>
      </c>
      <c r="Q132" s="65"/>
      <c r="R132" s="132">
        <f>R133+R217+R283</f>
        <v>0</v>
      </c>
      <c r="S132" s="65"/>
      <c r="T132" s="133">
        <f>T133+T217+T283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7" t="s">
        <v>78</v>
      </c>
      <c r="AU132" s="17" t="s">
        <v>163</v>
      </c>
      <c r="BK132" s="134">
        <f>BK133+BK217+BK283</f>
        <v>0</v>
      </c>
    </row>
    <row r="133" spans="1:65" s="12" customFormat="1" ht="25.9" customHeight="1">
      <c r="B133" s="135"/>
      <c r="D133" s="136" t="s">
        <v>78</v>
      </c>
      <c r="E133" s="137" t="s">
        <v>205</v>
      </c>
      <c r="F133" s="137" t="s">
        <v>206</v>
      </c>
      <c r="I133" s="138"/>
      <c r="J133" s="139">
        <f>BK133</f>
        <v>0</v>
      </c>
      <c r="L133" s="135"/>
      <c r="M133" s="140"/>
      <c r="N133" s="141"/>
      <c r="O133" s="141"/>
      <c r="P133" s="142">
        <f>P134+P173+P177+P201+P214</f>
        <v>0</v>
      </c>
      <c r="Q133" s="141"/>
      <c r="R133" s="142">
        <f>R134+R173+R177+R201+R214</f>
        <v>0</v>
      </c>
      <c r="S133" s="141"/>
      <c r="T133" s="143">
        <f>T134+T173+T177+T201+T214</f>
        <v>0</v>
      </c>
      <c r="AR133" s="136" t="s">
        <v>86</v>
      </c>
      <c r="AT133" s="144" t="s">
        <v>78</v>
      </c>
      <c r="AU133" s="144" t="s">
        <v>79</v>
      </c>
      <c r="AY133" s="136" t="s">
        <v>207</v>
      </c>
      <c r="BK133" s="145">
        <f>BK134+BK173+BK177+BK201+BK214</f>
        <v>0</v>
      </c>
    </row>
    <row r="134" spans="1:65" s="12" customFormat="1" ht="22.9" customHeight="1">
      <c r="B134" s="135"/>
      <c r="D134" s="136" t="s">
        <v>78</v>
      </c>
      <c r="E134" s="146" t="s">
        <v>86</v>
      </c>
      <c r="F134" s="146" t="s">
        <v>208</v>
      </c>
      <c r="I134" s="138"/>
      <c r="J134" s="147">
        <f>BK134</f>
        <v>0</v>
      </c>
      <c r="L134" s="135"/>
      <c r="M134" s="140"/>
      <c r="N134" s="141"/>
      <c r="O134" s="141"/>
      <c r="P134" s="142">
        <f>SUM(P135:P172)</f>
        <v>0</v>
      </c>
      <c r="Q134" s="141"/>
      <c r="R134" s="142">
        <f>SUM(R135:R172)</f>
        <v>0</v>
      </c>
      <c r="S134" s="141"/>
      <c r="T134" s="143">
        <f>SUM(T135:T172)</f>
        <v>0</v>
      </c>
      <c r="AR134" s="136" t="s">
        <v>86</v>
      </c>
      <c r="AT134" s="144" t="s">
        <v>78</v>
      </c>
      <c r="AU134" s="144" t="s">
        <v>86</v>
      </c>
      <c r="AY134" s="136" t="s">
        <v>207</v>
      </c>
      <c r="BK134" s="145">
        <f>SUM(BK135:BK172)</f>
        <v>0</v>
      </c>
    </row>
    <row r="135" spans="1:65" s="2" customFormat="1" ht="24.2" customHeight="1">
      <c r="A135" s="31"/>
      <c r="B135" s="148"/>
      <c r="C135" s="149" t="s">
        <v>86</v>
      </c>
      <c r="D135" s="149" t="s">
        <v>209</v>
      </c>
      <c r="E135" s="150" t="s">
        <v>210</v>
      </c>
      <c r="F135" s="151" t="s">
        <v>211</v>
      </c>
      <c r="G135" s="152" t="s">
        <v>212</v>
      </c>
      <c r="H135" s="153">
        <v>24</v>
      </c>
      <c r="I135" s="154"/>
      <c r="J135" s="155">
        <f t="shared" ref="J135:J141" si="0">ROUND(I135*H135,2)</f>
        <v>0</v>
      </c>
      <c r="K135" s="156"/>
      <c r="L135" s="32"/>
      <c r="M135" s="157" t="s">
        <v>1</v>
      </c>
      <c r="N135" s="158" t="s">
        <v>44</v>
      </c>
      <c r="O135" s="57"/>
      <c r="P135" s="159">
        <f t="shared" ref="P135:P141" si="1">O135*H135</f>
        <v>0</v>
      </c>
      <c r="Q135" s="159">
        <v>0</v>
      </c>
      <c r="R135" s="159">
        <f t="shared" ref="R135:R141" si="2">Q135*H135</f>
        <v>0</v>
      </c>
      <c r="S135" s="159">
        <v>0</v>
      </c>
      <c r="T135" s="160">
        <f t="shared" ref="T135:T141" si="3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61" t="s">
        <v>213</v>
      </c>
      <c r="AT135" s="161" t="s">
        <v>209</v>
      </c>
      <c r="AU135" s="161" t="s">
        <v>88</v>
      </c>
      <c r="AY135" s="17" t="s">
        <v>207</v>
      </c>
      <c r="BE135" s="162">
        <f t="shared" ref="BE135:BE141" si="4">IF(N135="základní",J135,0)</f>
        <v>0</v>
      </c>
      <c r="BF135" s="162">
        <f t="shared" ref="BF135:BF141" si="5">IF(N135="snížená",J135,0)</f>
        <v>0</v>
      </c>
      <c r="BG135" s="162">
        <f t="shared" ref="BG135:BG141" si="6">IF(N135="zákl. přenesená",J135,0)</f>
        <v>0</v>
      </c>
      <c r="BH135" s="162">
        <f t="shared" ref="BH135:BH141" si="7">IF(N135="sníž. přenesená",J135,0)</f>
        <v>0</v>
      </c>
      <c r="BI135" s="162">
        <f t="shared" ref="BI135:BI141" si="8">IF(N135="nulová",J135,0)</f>
        <v>0</v>
      </c>
      <c r="BJ135" s="17" t="s">
        <v>86</v>
      </c>
      <c r="BK135" s="162">
        <f t="shared" ref="BK135:BK141" si="9">ROUND(I135*H135,2)</f>
        <v>0</v>
      </c>
      <c r="BL135" s="17" t="s">
        <v>213</v>
      </c>
      <c r="BM135" s="161" t="s">
        <v>88</v>
      </c>
    </row>
    <row r="136" spans="1:65" s="2" customFormat="1" ht="24.2" customHeight="1">
      <c r="A136" s="31"/>
      <c r="B136" s="148"/>
      <c r="C136" s="149" t="s">
        <v>88</v>
      </c>
      <c r="D136" s="149" t="s">
        <v>209</v>
      </c>
      <c r="E136" s="150" t="s">
        <v>214</v>
      </c>
      <c r="F136" s="151" t="s">
        <v>215</v>
      </c>
      <c r="G136" s="152" t="s">
        <v>216</v>
      </c>
      <c r="H136" s="153">
        <v>3</v>
      </c>
      <c r="I136" s="154"/>
      <c r="J136" s="155">
        <f t="shared" si="0"/>
        <v>0</v>
      </c>
      <c r="K136" s="156"/>
      <c r="L136" s="32"/>
      <c r="M136" s="157" t="s">
        <v>1</v>
      </c>
      <c r="N136" s="158" t="s">
        <v>44</v>
      </c>
      <c r="O136" s="57"/>
      <c r="P136" s="159">
        <f t="shared" si="1"/>
        <v>0</v>
      </c>
      <c r="Q136" s="159">
        <v>0</v>
      </c>
      <c r="R136" s="159">
        <f t="shared" si="2"/>
        <v>0</v>
      </c>
      <c r="S136" s="159">
        <v>0</v>
      </c>
      <c r="T136" s="160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61" t="s">
        <v>213</v>
      </c>
      <c r="AT136" s="161" t="s">
        <v>209</v>
      </c>
      <c r="AU136" s="161" t="s">
        <v>88</v>
      </c>
      <c r="AY136" s="17" t="s">
        <v>207</v>
      </c>
      <c r="BE136" s="162">
        <f t="shared" si="4"/>
        <v>0</v>
      </c>
      <c r="BF136" s="162">
        <f t="shared" si="5"/>
        <v>0</v>
      </c>
      <c r="BG136" s="162">
        <f t="shared" si="6"/>
        <v>0</v>
      </c>
      <c r="BH136" s="162">
        <f t="shared" si="7"/>
        <v>0</v>
      </c>
      <c r="BI136" s="162">
        <f t="shared" si="8"/>
        <v>0</v>
      </c>
      <c r="BJ136" s="17" t="s">
        <v>86</v>
      </c>
      <c r="BK136" s="162">
        <f t="shared" si="9"/>
        <v>0</v>
      </c>
      <c r="BL136" s="17" t="s">
        <v>213</v>
      </c>
      <c r="BM136" s="161" t="s">
        <v>213</v>
      </c>
    </row>
    <row r="137" spans="1:65" s="2" customFormat="1" ht="24.2" customHeight="1">
      <c r="A137" s="31"/>
      <c r="B137" s="148"/>
      <c r="C137" s="149" t="s">
        <v>217</v>
      </c>
      <c r="D137" s="149" t="s">
        <v>209</v>
      </c>
      <c r="E137" s="150" t="s">
        <v>218</v>
      </c>
      <c r="F137" s="151" t="s">
        <v>219</v>
      </c>
      <c r="G137" s="152" t="s">
        <v>220</v>
      </c>
      <c r="H137" s="153">
        <v>1</v>
      </c>
      <c r="I137" s="154"/>
      <c r="J137" s="155">
        <f t="shared" si="0"/>
        <v>0</v>
      </c>
      <c r="K137" s="156"/>
      <c r="L137" s="32"/>
      <c r="M137" s="157" t="s">
        <v>1</v>
      </c>
      <c r="N137" s="158" t="s">
        <v>44</v>
      </c>
      <c r="O137" s="57"/>
      <c r="P137" s="159">
        <f t="shared" si="1"/>
        <v>0</v>
      </c>
      <c r="Q137" s="159">
        <v>0</v>
      </c>
      <c r="R137" s="159">
        <f t="shared" si="2"/>
        <v>0</v>
      </c>
      <c r="S137" s="159">
        <v>0</v>
      </c>
      <c r="T137" s="160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213</v>
      </c>
      <c r="AT137" s="161" t="s">
        <v>209</v>
      </c>
      <c r="AU137" s="161" t="s">
        <v>88</v>
      </c>
      <c r="AY137" s="17" t="s">
        <v>207</v>
      </c>
      <c r="BE137" s="162">
        <f t="shared" si="4"/>
        <v>0</v>
      </c>
      <c r="BF137" s="162">
        <f t="shared" si="5"/>
        <v>0</v>
      </c>
      <c r="BG137" s="162">
        <f t="shared" si="6"/>
        <v>0</v>
      </c>
      <c r="BH137" s="162">
        <f t="shared" si="7"/>
        <v>0</v>
      </c>
      <c r="BI137" s="162">
        <f t="shared" si="8"/>
        <v>0</v>
      </c>
      <c r="BJ137" s="17" t="s">
        <v>86</v>
      </c>
      <c r="BK137" s="162">
        <f t="shared" si="9"/>
        <v>0</v>
      </c>
      <c r="BL137" s="17" t="s">
        <v>213</v>
      </c>
      <c r="BM137" s="161" t="s">
        <v>221</v>
      </c>
    </row>
    <row r="138" spans="1:65" s="2" customFormat="1" ht="16.5" customHeight="1">
      <c r="A138" s="31"/>
      <c r="B138" s="148"/>
      <c r="C138" s="149" t="s">
        <v>213</v>
      </c>
      <c r="D138" s="149" t="s">
        <v>209</v>
      </c>
      <c r="E138" s="150" t="s">
        <v>222</v>
      </c>
      <c r="F138" s="151" t="s">
        <v>223</v>
      </c>
      <c r="G138" s="152" t="s">
        <v>220</v>
      </c>
      <c r="H138" s="153">
        <v>1</v>
      </c>
      <c r="I138" s="154"/>
      <c r="J138" s="155">
        <f t="shared" si="0"/>
        <v>0</v>
      </c>
      <c r="K138" s="156"/>
      <c r="L138" s="32"/>
      <c r="M138" s="157" t="s">
        <v>1</v>
      </c>
      <c r="N138" s="158" t="s">
        <v>44</v>
      </c>
      <c r="O138" s="57"/>
      <c r="P138" s="159">
        <f t="shared" si="1"/>
        <v>0</v>
      </c>
      <c r="Q138" s="159">
        <v>0</v>
      </c>
      <c r="R138" s="159">
        <f t="shared" si="2"/>
        <v>0</v>
      </c>
      <c r="S138" s="159">
        <v>0</v>
      </c>
      <c r="T138" s="160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213</v>
      </c>
      <c r="AT138" s="161" t="s">
        <v>209</v>
      </c>
      <c r="AU138" s="161" t="s">
        <v>88</v>
      </c>
      <c r="AY138" s="17" t="s">
        <v>207</v>
      </c>
      <c r="BE138" s="162">
        <f t="shared" si="4"/>
        <v>0</v>
      </c>
      <c r="BF138" s="162">
        <f t="shared" si="5"/>
        <v>0</v>
      </c>
      <c r="BG138" s="162">
        <f t="shared" si="6"/>
        <v>0</v>
      </c>
      <c r="BH138" s="162">
        <f t="shared" si="7"/>
        <v>0</v>
      </c>
      <c r="BI138" s="162">
        <f t="shared" si="8"/>
        <v>0</v>
      </c>
      <c r="BJ138" s="17" t="s">
        <v>86</v>
      </c>
      <c r="BK138" s="162">
        <f t="shared" si="9"/>
        <v>0</v>
      </c>
      <c r="BL138" s="17" t="s">
        <v>213</v>
      </c>
      <c r="BM138" s="161" t="s">
        <v>224</v>
      </c>
    </row>
    <row r="139" spans="1:65" s="2" customFormat="1" ht="24.2" customHeight="1">
      <c r="A139" s="31"/>
      <c r="B139" s="148"/>
      <c r="C139" s="149" t="s">
        <v>225</v>
      </c>
      <c r="D139" s="149" t="s">
        <v>209</v>
      </c>
      <c r="E139" s="150" t="s">
        <v>226</v>
      </c>
      <c r="F139" s="151" t="s">
        <v>227</v>
      </c>
      <c r="G139" s="152" t="s">
        <v>220</v>
      </c>
      <c r="H139" s="153">
        <v>1</v>
      </c>
      <c r="I139" s="154"/>
      <c r="J139" s="155">
        <f t="shared" si="0"/>
        <v>0</v>
      </c>
      <c r="K139" s="156"/>
      <c r="L139" s="32"/>
      <c r="M139" s="157" t="s">
        <v>1</v>
      </c>
      <c r="N139" s="158" t="s">
        <v>44</v>
      </c>
      <c r="O139" s="57"/>
      <c r="P139" s="159">
        <f t="shared" si="1"/>
        <v>0</v>
      </c>
      <c r="Q139" s="159">
        <v>0</v>
      </c>
      <c r="R139" s="159">
        <f t="shared" si="2"/>
        <v>0</v>
      </c>
      <c r="S139" s="159">
        <v>0</v>
      </c>
      <c r="T139" s="160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61" t="s">
        <v>213</v>
      </c>
      <c r="AT139" s="161" t="s">
        <v>209</v>
      </c>
      <c r="AU139" s="161" t="s">
        <v>88</v>
      </c>
      <c r="AY139" s="17" t="s">
        <v>207</v>
      </c>
      <c r="BE139" s="162">
        <f t="shared" si="4"/>
        <v>0</v>
      </c>
      <c r="BF139" s="162">
        <f t="shared" si="5"/>
        <v>0</v>
      </c>
      <c r="BG139" s="162">
        <f t="shared" si="6"/>
        <v>0</v>
      </c>
      <c r="BH139" s="162">
        <f t="shared" si="7"/>
        <v>0</v>
      </c>
      <c r="BI139" s="162">
        <f t="shared" si="8"/>
        <v>0</v>
      </c>
      <c r="BJ139" s="17" t="s">
        <v>86</v>
      </c>
      <c r="BK139" s="162">
        <f t="shared" si="9"/>
        <v>0</v>
      </c>
      <c r="BL139" s="17" t="s">
        <v>213</v>
      </c>
      <c r="BM139" s="161" t="s">
        <v>228</v>
      </c>
    </row>
    <row r="140" spans="1:65" s="2" customFormat="1" ht="24.2" customHeight="1">
      <c r="A140" s="31"/>
      <c r="B140" s="148"/>
      <c r="C140" s="149" t="s">
        <v>221</v>
      </c>
      <c r="D140" s="149" t="s">
        <v>209</v>
      </c>
      <c r="E140" s="150" t="s">
        <v>1921</v>
      </c>
      <c r="F140" s="151" t="s">
        <v>1922</v>
      </c>
      <c r="G140" s="152" t="s">
        <v>220</v>
      </c>
      <c r="H140" s="153">
        <v>5</v>
      </c>
      <c r="I140" s="154"/>
      <c r="J140" s="155">
        <f t="shared" si="0"/>
        <v>0</v>
      </c>
      <c r="K140" s="156"/>
      <c r="L140" s="32"/>
      <c r="M140" s="157" t="s">
        <v>1</v>
      </c>
      <c r="N140" s="158" t="s">
        <v>44</v>
      </c>
      <c r="O140" s="57"/>
      <c r="P140" s="159">
        <f t="shared" si="1"/>
        <v>0</v>
      </c>
      <c r="Q140" s="159">
        <v>0</v>
      </c>
      <c r="R140" s="159">
        <f t="shared" si="2"/>
        <v>0</v>
      </c>
      <c r="S140" s="159">
        <v>0</v>
      </c>
      <c r="T140" s="160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61" t="s">
        <v>213</v>
      </c>
      <c r="AT140" s="161" t="s">
        <v>209</v>
      </c>
      <c r="AU140" s="161" t="s">
        <v>88</v>
      </c>
      <c r="AY140" s="17" t="s">
        <v>207</v>
      </c>
      <c r="BE140" s="162">
        <f t="shared" si="4"/>
        <v>0</v>
      </c>
      <c r="BF140" s="162">
        <f t="shared" si="5"/>
        <v>0</v>
      </c>
      <c r="BG140" s="162">
        <f t="shared" si="6"/>
        <v>0</v>
      </c>
      <c r="BH140" s="162">
        <f t="shared" si="7"/>
        <v>0</v>
      </c>
      <c r="BI140" s="162">
        <f t="shared" si="8"/>
        <v>0</v>
      </c>
      <c r="BJ140" s="17" t="s">
        <v>86</v>
      </c>
      <c r="BK140" s="162">
        <f t="shared" si="9"/>
        <v>0</v>
      </c>
      <c r="BL140" s="17" t="s">
        <v>213</v>
      </c>
      <c r="BM140" s="161" t="s">
        <v>231</v>
      </c>
    </row>
    <row r="141" spans="1:65" s="2" customFormat="1" ht="37.9" customHeight="1">
      <c r="A141" s="31"/>
      <c r="B141" s="148"/>
      <c r="C141" s="149" t="s">
        <v>232</v>
      </c>
      <c r="D141" s="149" t="s">
        <v>209</v>
      </c>
      <c r="E141" s="150" t="s">
        <v>5328</v>
      </c>
      <c r="F141" s="151" t="s">
        <v>5329</v>
      </c>
      <c r="G141" s="152" t="s">
        <v>662</v>
      </c>
      <c r="H141" s="153">
        <v>1</v>
      </c>
      <c r="I141" s="154"/>
      <c r="J141" s="155">
        <f t="shared" si="0"/>
        <v>0</v>
      </c>
      <c r="K141" s="156"/>
      <c r="L141" s="32"/>
      <c r="M141" s="157" t="s">
        <v>1</v>
      </c>
      <c r="N141" s="158" t="s">
        <v>44</v>
      </c>
      <c r="O141" s="57"/>
      <c r="P141" s="159">
        <f t="shared" si="1"/>
        <v>0</v>
      </c>
      <c r="Q141" s="159">
        <v>0</v>
      </c>
      <c r="R141" s="159">
        <f t="shared" si="2"/>
        <v>0</v>
      </c>
      <c r="S141" s="159">
        <v>0</v>
      </c>
      <c r="T141" s="160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213</v>
      </c>
      <c r="AT141" s="161" t="s">
        <v>209</v>
      </c>
      <c r="AU141" s="161" t="s">
        <v>88</v>
      </c>
      <c r="AY141" s="17" t="s">
        <v>207</v>
      </c>
      <c r="BE141" s="162">
        <f t="shared" si="4"/>
        <v>0</v>
      </c>
      <c r="BF141" s="162">
        <f t="shared" si="5"/>
        <v>0</v>
      </c>
      <c r="BG141" s="162">
        <f t="shared" si="6"/>
        <v>0</v>
      </c>
      <c r="BH141" s="162">
        <f t="shared" si="7"/>
        <v>0</v>
      </c>
      <c r="BI141" s="162">
        <f t="shared" si="8"/>
        <v>0</v>
      </c>
      <c r="BJ141" s="17" t="s">
        <v>86</v>
      </c>
      <c r="BK141" s="162">
        <f t="shared" si="9"/>
        <v>0</v>
      </c>
      <c r="BL141" s="17" t="s">
        <v>213</v>
      </c>
      <c r="BM141" s="161" t="s">
        <v>236</v>
      </c>
    </row>
    <row r="142" spans="1:65" s="13" customFormat="1" ht="22.5">
      <c r="B142" s="163"/>
      <c r="D142" s="164" t="s">
        <v>237</v>
      </c>
      <c r="E142" s="165" t="s">
        <v>1</v>
      </c>
      <c r="F142" s="166" t="s">
        <v>5330</v>
      </c>
      <c r="H142" s="167">
        <v>1</v>
      </c>
      <c r="I142" s="168"/>
      <c r="L142" s="163"/>
      <c r="M142" s="169"/>
      <c r="N142" s="170"/>
      <c r="O142" s="170"/>
      <c r="P142" s="170"/>
      <c r="Q142" s="170"/>
      <c r="R142" s="170"/>
      <c r="S142" s="170"/>
      <c r="T142" s="171"/>
      <c r="AT142" s="165" t="s">
        <v>237</v>
      </c>
      <c r="AU142" s="165" t="s">
        <v>88</v>
      </c>
      <c r="AV142" s="13" t="s">
        <v>88</v>
      </c>
      <c r="AW142" s="13" t="s">
        <v>33</v>
      </c>
      <c r="AX142" s="13" t="s">
        <v>79</v>
      </c>
      <c r="AY142" s="165" t="s">
        <v>207</v>
      </c>
    </row>
    <row r="143" spans="1:65" s="14" customFormat="1" ht="11.25">
      <c r="B143" s="172"/>
      <c r="D143" s="164" t="s">
        <v>237</v>
      </c>
      <c r="E143" s="173" t="s">
        <v>1</v>
      </c>
      <c r="F143" s="174" t="s">
        <v>5331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4" customFormat="1" ht="22.5">
      <c r="B144" s="172"/>
      <c r="D144" s="164" t="s">
        <v>237</v>
      </c>
      <c r="E144" s="173" t="s">
        <v>1</v>
      </c>
      <c r="F144" s="174" t="s">
        <v>5332</v>
      </c>
      <c r="H144" s="173" t="s">
        <v>1</v>
      </c>
      <c r="I144" s="175"/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237</v>
      </c>
      <c r="AU144" s="173" t="s">
        <v>88</v>
      </c>
      <c r="AV144" s="14" t="s">
        <v>86</v>
      </c>
      <c r="AW144" s="14" t="s">
        <v>33</v>
      </c>
      <c r="AX144" s="14" t="s">
        <v>79</v>
      </c>
      <c r="AY144" s="173" t="s">
        <v>207</v>
      </c>
    </row>
    <row r="145" spans="1:65" s="14" customFormat="1" ht="22.5">
      <c r="B145" s="172"/>
      <c r="D145" s="164" t="s">
        <v>237</v>
      </c>
      <c r="E145" s="173" t="s">
        <v>1</v>
      </c>
      <c r="F145" s="174" t="s">
        <v>5333</v>
      </c>
      <c r="H145" s="173" t="s">
        <v>1</v>
      </c>
      <c r="I145" s="175"/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237</v>
      </c>
      <c r="AU145" s="173" t="s">
        <v>88</v>
      </c>
      <c r="AV145" s="14" t="s">
        <v>86</v>
      </c>
      <c r="AW145" s="14" t="s">
        <v>33</v>
      </c>
      <c r="AX145" s="14" t="s">
        <v>79</v>
      </c>
      <c r="AY145" s="173" t="s">
        <v>207</v>
      </c>
    </row>
    <row r="146" spans="1:65" s="14" customFormat="1" ht="22.5">
      <c r="B146" s="172"/>
      <c r="D146" s="164" t="s">
        <v>237</v>
      </c>
      <c r="E146" s="173" t="s">
        <v>1</v>
      </c>
      <c r="F146" s="174" t="s">
        <v>5334</v>
      </c>
      <c r="H146" s="173" t="s">
        <v>1</v>
      </c>
      <c r="I146" s="175"/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237</v>
      </c>
      <c r="AU146" s="173" t="s">
        <v>88</v>
      </c>
      <c r="AV146" s="14" t="s">
        <v>86</v>
      </c>
      <c r="AW146" s="14" t="s">
        <v>33</v>
      </c>
      <c r="AX146" s="14" t="s">
        <v>79</v>
      </c>
      <c r="AY146" s="173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1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88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4.2" customHeight="1">
      <c r="A148" s="31"/>
      <c r="B148" s="148"/>
      <c r="C148" s="149" t="s">
        <v>224</v>
      </c>
      <c r="D148" s="149" t="s">
        <v>209</v>
      </c>
      <c r="E148" s="150" t="s">
        <v>233</v>
      </c>
      <c r="F148" s="151" t="s">
        <v>234</v>
      </c>
      <c r="G148" s="152" t="s">
        <v>235</v>
      </c>
      <c r="H148" s="153">
        <v>4.29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213</v>
      </c>
      <c r="AT148" s="161" t="s">
        <v>209</v>
      </c>
      <c r="AU148" s="161" t="s">
        <v>88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213</v>
      </c>
      <c r="BM148" s="161" t="s">
        <v>245</v>
      </c>
    </row>
    <row r="149" spans="1:65" s="13" customFormat="1" ht="22.5">
      <c r="B149" s="163"/>
      <c r="D149" s="164" t="s">
        <v>237</v>
      </c>
      <c r="E149" s="165" t="s">
        <v>1</v>
      </c>
      <c r="F149" s="166" t="s">
        <v>5335</v>
      </c>
      <c r="H149" s="167">
        <v>4.29</v>
      </c>
      <c r="I149" s="168"/>
      <c r="L149" s="163"/>
      <c r="M149" s="169"/>
      <c r="N149" s="170"/>
      <c r="O149" s="170"/>
      <c r="P149" s="170"/>
      <c r="Q149" s="170"/>
      <c r="R149" s="170"/>
      <c r="S149" s="170"/>
      <c r="T149" s="171"/>
      <c r="AT149" s="165" t="s">
        <v>237</v>
      </c>
      <c r="AU149" s="165" t="s">
        <v>88</v>
      </c>
      <c r="AV149" s="13" t="s">
        <v>88</v>
      </c>
      <c r="AW149" s="13" t="s">
        <v>33</v>
      </c>
      <c r="AX149" s="13" t="s">
        <v>79</v>
      </c>
      <c r="AY149" s="165" t="s">
        <v>207</v>
      </c>
    </row>
    <row r="150" spans="1:65" s="14" customFormat="1" ht="22.5">
      <c r="B150" s="172"/>
      <c r="D150" s="164" t="s">
        <v>237</v>
      </c>
      <c r="E150" s="173" t="s">
        <v>1</v>
      </c>
      <c r="F150" s="174" t="s">
        <v>241</v>
      </c>
      <c r="H150" s="173" t="s">
        <v>1</v>
      </c>
      <c r="I150" s="175"/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237</v>
      </c>
      <c r="AU150" s="173" t="s">
        <v>88</v>
      </c>
      <c r="AV150" s="14" t="s">
        <v>86</v>
      </c>
      <c r="AW150" s="14" t="s">
        <v>33</v>
      </c>
      <c r="AX150" s="14" t="s">
        <v>79</v>
      </c>
      <c r="AY150" s="173" t="s">
        <v>207</v>
      </c>
    </row>
    <row r="151" spans="1:65" s="15" customFormat="1" ht="11.25">
      <c r="B151" s="179"/>
      <c r="D151" s="164" t="s">
        <v>237</v>
      </c>
      <c r="E151" s="180" t="s">
        <v>1</v>
      </c>
      <c r="F151" s="181" t="s">
        <v>242</v>
      </c>
      <c r="H151" s="182">
        <v>4.29</v>
      </c>
      <c r="I151" s="183"/>
      <c r="L151" s="179"/>
      <c r="M151" s="184"/>
      <c r="N151" s="185"/>
      <c r="O151" s="185"/>
      <c r="P151" s="185"/>
      <c r="Q151" s="185"/>
      <c r="R151" s="185"/>
      <c r="S151" s="185"/>
      <c r="T151" s="186"/>
      <c r="AT151" s="180" t="s">
        <v>237</v>
      </c>
      <c r="AU151" s="180" t="s">
        <v>88</v>
      </c>
      <c r="AV151" s="15" t="s">
        <v>213</v>
      </c>
      <c r="AW151" s="15" t="s">
        <v>33</v>
      </c>
      <c r="AX151" s="15" t="s">
        <v>86</v>
      </c>
      <c r="AY151" s="180" t="s">
        <v>207</v>
      </c>
    </row>
    <row r="152" spans="1:65" s="2" customFormat="1" ht="24.2" customHeight="1">
      <c r="A152" s="31"/>
      <c r="B152" s="148"/>
      <c r="C152" s="149" t="s">
        <v>246</v>
      </c>
      <c r="D152" s="149" t="s">
        <v>209</v>
      </c>
      <c r="E152" s="150" t="s">
        <v>247</v>
      </c>
      <c r="F152" s="151" t="s">
        <v>248</v>
      </c>
      <c r="G152" s="152" t="s">
        <v>235</v>
      </c>
      <c r="H152" s="153">
        <v>0.64400000000000002</v>
      </c>
      <c r="I152" s="154"/>
      <c r="J152" s="155">
        <f>ROUND(I152*H152,2)</f>
        <v>0</v>
      </c>
      <c r="K152" s="156"/>
      <c r="L152" s="32"/>
      <c r="M152" s="157" t="s">
        <v>1</v>
      </c>
      <c r="N152" s="158" t="s">
        <v>44</v>
      </c>
      <c r="O152" s="57"/>
      <c r="P152" s="159">
        <f>O152*H152</f>
        <v>0</v>
      </c>
      <c r="Q152" s="159">
        <v>0</v>
      </c>
      <c r="R152" s="159">
        <f>Q152*H152</f>
        <v>0</v>
      </c>
      <c r="S152" s="159">
        <v>0</v>
      </c>
      <c r="T152" s="160">
        <f>S152*H152</f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213</v>
      </c>
      <c r="AT152" s="161" t="s">
        <v>209</v>
      </c>
      <c r="AU152" s="161" t="s">
        <v>88</v>
      </c>
      <c r="AY152" s="17" t="s">
        <v>207</v>
      </c>
      <c r="BE152" s="162">
        <f>IF(N152="základní",J152,0)</f>
        <v>0</v>
      </c>
      <c r="BF152" s="162">
        <f>IF(N152="snížená",J152,0)</f>
        <v>0</v>
      </c>
      <c r="BG152" s="162">
        <f>IF(N152="zákl. přenesená",J152,0)</f>
        <v>0</v>
      </c>
      <c r="BH152" s="162">
        <f>IF(N152="sníž. přenesená",J152,0)</f>
        <v>0</v>
      </c>
      <c r="BI152" s="162">
        <f>IF(N152="nulová",J152,0)</f>
        <v>0</v>
      </c>
      <c r="BJ152" s="17" t="s">
        <v>86</v>
      </c>
      <c r="BK152" s="162">
        <f>ROUND(I152*H152,2)</f>
        <v>0</v>
      </c>
      <c r="BL152" s="17" t="s">
        <v>213</v>
      </c>
      <c r="BM152" s="161" t="s">
        <v>249</v>
      </c>
    </row>
    <row r="153" spans="1:65" s="13" customFormat="1" ht="11.25">
      <c r="B153" s="163"/>
      <c r="D153" s="164" t="s">
        <v>237</v>
      </c>
      <c r="E153" s="165" t="s">
        <v>1</v>
      </c>
      <c r="F153" s="166" t="s">
        <v>5336</v>
      </c>
      <c r="H153" s="167">
        <v>0.64400000000000002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5" customFormat="1" ht="11.25">
      <c r="B154" s="179"/>
      <c r="D154" s="164" t="s">
        <v>237</v>
      </c>
      <c r="E154" s="180" t="s">
        <v>1</v>
      </c>
      <c r="F154" s="181" t="s">
        <v>242</v>
      </c>
      <c r="H154" s="182">
        <v>0.64400000000000002</v>
      </c>
      <c r="I154" s="183"/>
      <c r="L154" s="179"/>
      <c r="M154" s="184"/>
      <c r="N154" s="185"/>
      <c r="O154" s="185"/>
      <c r="P154" s="185"/>
      <c r="Q154" s="185"/>
      <c r="R154" s="185"/>
      <c r="S154" s="185"/>
      <c r="T154" s="186"/>
      <c r="AT154" s="180" t="s">
        <v>237</v>
      </c>
      <c r="AU154" s="180" t="s">
        <v>88</v>
      </c>
      <c r="AV154" s="15" t="s">
        <v>213</v>
      </c>
      <c r="AW154" s="15" t="s">
        <v>33</v>
      </c>
      <c r="AX154" s="15" t="s">
        <v>86</v>
      </c>
      <c r="AY154" s="180" t="s">
        <v>207</v>
      </c>
    </row>
    <row r="155" spans="1:65" s="2" customFormat="1" ht="21.75" customHeight="1">
      <c r="A155" s="31"/>
      <c r="B155" s="148"/>
      <c r="C155" s="149" t="s">
        <v>228</v>
      </c>
      <c r="D155" s="149" t="s">
        <v>209</v>
      </c>
      <c r="E155" s="150" t="s">
        <v>5337</v>
      </c>
      <c r="F155" s="151" t="s">
        <v>5338</v>
      </c>
      <c r="G155" s="152" t="s">
        <v>415</v>
      </c>
      <c r="H155" s="153">
        <v>6.8639999999999999</v>
      </c>
      <c r="I155" s="154"/>
      <c r="J155" s="155">
        <f>ROUND(I155*H155,2)</f>
        <v>0</v>
      </c>
      <c r="K155" s="156"/>
      <c r="L155" s="32"/>
      <c r="M155" s="157" t="s">
        <v>1</v>
      </c>
      <c r="N155" s="158" t="s">
        <v>44</v>
      </c>
      <c r="O155" s="57"/>
      <c r="P155" s="159">
        <f>O155*H155</f>
        <v>0</v>
      </c>
      <c r="Q155" s="159">
        <v>0</v>
      </c>
      <c r="R155" s="159">
        <f>Q155*H155</f>
        <v>0</v>
      </c>
      <c r="S155" s="159">
        <v>0</v>
      </c>
      <c r="T155" s="160">
        <f>S155*H155</f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213</v>
      </c>
      <c r="AT155" s="161" t="s">
        <v>209</v>
      </c>
      <c r="AU155" s="161" t="s">
        <v>88</v>
      </c>
      <c r="AY155" s="17" t="s">
        <v>207</v>
      </c>
      <c r="BE155" s="162">
        <f>IF(N155="základní",J155,0)</f>
        <v>0</v>
      </c>
      <c r="BF155" s="162">
        <f>IF(N155="snížená",J155,0)</f>
        <v>0</v>
      </c>
      <c r="BG155" s="162">
        <f>IF(N155="zákl. přenesená",J155,0)</f>
        <v>0</v>
      </c>
      <c r="BH155" s="162">
        <f>IF(N155="sníž. přenesená",J155,0)</f>
        <v>0</v>
      </c>
      <c r="BI155" s="162">
        <f>IF(N155="nulová",J155,0)</f>
        <v>0</v>
      </c>
      <c r="BJ155" s="17" t="s">
        <v>86</v>
      </c>
      <c r="BK155" s="162">
        <f>ROUND(I155*H155,2)</f>
        <v>0</v>
      </c>
      <c r="BL155" s="17" t="s">
        <v>213</v>
      </c>
      <c r="BM155" s="161" t="s">
        <v>253</v>
      </c>
    </row>
    <row r="156" spans="1:65" s="14" customFormat="1" ht="11.25">
      <c r="B156" s="172"/>
      <c r="D156" s="164" t="s">
        <v>237</v>
      </c>
      <c r="E156" s="173" t="s">
        <v>1</v>
      </c>
      <c r="F156" s="174" t="s">
        <v>5339</v>
      </c>
      <c r="H156" s="173" t="s">
        <v>1</v>
      </c>
      <c r="I156" s="175"/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237</v>
      </c>
      <c r="AU156" s="173" t="s">
        <v>88</v>
      </c>
      <c r="AV156" s="14" t="s">
        <v>86</v>
      </c>
      <c r="AW156" s="14" t="s">
        <v>33</v>
      </c>
      <c r="AX156" s="14" t="s">
        <v>79</v>
      </c>
      <c r="AY156" s="173" t="s">
        <v>207</v>
      </c>
    </row>
    <row r="157" spans="1:65" s="13" customFormat="1" ht="22.5">
      <c r="B157" s="163"/>
      <c r="D157" s="164" t="s">
        <v>237</v>
      </c>
      <c r="E157" s="165" t="s">
        <v>1</v>
      </c>
      <c r="F157" s="166" t="s">
        <v>5340</v>
      </c>
      <c r="H157" s="167">
        <v>6.8639999999999999</v>
      </c>
      <c r="I157" s="168"/>
      <c r="L157" s="163"/>
      <c r="M157" s="169"/>
      <c r="N157" s="170"/>
      <c r="O157" s="170"/>
      <c r="P157" s="170"/>
      <c r="Q157" s="170"/>
      <c r="R157" s="170"/>
      <c r="S157" s="170"/>
      <c r="T157" s="171"/>
      <c r="AT157" s="165" t="s">
        <v>237</v>
      </c>
      <c r="AU157" s="165" t="s">
        <v>88</v>
      </c>
      <c r="AV157" s="13" t="s">
        <v>88</v>
      </c>
      <c r="AW157" s="13" t="s">
        <v>33</v>
      </c>
      <c r="AX157" s="13" t="s">
        <v>79</v>
      </c>
      <c r="AY157" s="165" t="s">
        <v>207</v>
      </c>
    </row>
    <row r="158" spans="1:65" s="15" customFormat="1" ht="11.25">
      <c r="B158" s="179"/>
      <c r="D158" s="164" t="s">
        <v>237</v>
      </c>
      <c r="E158" s="180" t="s">
        <v>1</v>
      </c>
      <c r="F158" s="181" t="s">
        <v>242</v>
      </c>
      <c r="H158" s="182">
        <v>6.8639999999999999</v>
      </c>
      <c r="I158" s="183"/>
      <c r="L158" s="179"/>
      <c r="M158" s="184"/>
      <c r="N158" s="185"/>
      <c r="O158" s="185"/>
      <c r="P158" s="185"/>
      <c r="Q158" s="185"/>
      <c r="R158" s="185"/>
      <c r="S158" s="185"/>
      <c r="T158" s="186"/>
      <c r="AT158" s="180" t="s">
        <v>237</v>
      </c>
      <c r="AU158" s="180" t="s">
        <v>88</v>
      </c>
      <c r="AV158" s="15" t="s">
        <v>213</v>
      </c>
      <c r="AW158" s="15" t="s">
        <v>33</v>
      </c>
      <c r="AX158" s="15" t="s">
        <v>86</v>
      </c>
      <c r="AY158" s="180" t="s">
        <v>207</v>
      </c>
    </row>
    <row r="159" spans="1:65" s="2" customFormat="1" ht="24.2" customHeight="1">
      <c r="A159" s="31"/>
      <c r="B159" s="148"/>
      <c r="C159" s="149" t="s">
        <v>254</v>
      </c>
      <c r="D159" s="149" t="s">
        <v>209</v>
      </c>
      <c r="E159" s="150" t="s">
        <v>5341</v>
      </c>
      <c r="F159" s="151" t="s">
        <v>5342</v>
      </c>
      <c r="G159" s="152" t="s">
        <v>415</v>
      </c>
      <c r="H159" s="153">
        <v>6.8639999999999999</v>
      </c>
      <c r="I159" s="154"/>
      <c r="J159" s="155">
        <f>ROUND(I159*H159,2)</f>
        <v>0</v>
      </c>
      <c r="K159" s="156"/>
      <c r="L159" s="32"/>
      <c r="M159" s="157" t="s">
        <v>1</v>
      </c>
      <c r="N159" s="158" t="s">
        <v>44</v>
      </c>
      <c r="O159" s="57"/>
      <c r="P159" s="159">
        <f>O159*H159</f>
        <v>0</v>
      </c>
      <c r="Q159" s="159">
        <v>0</v>
      </c>
      <c r="R159" s="159">
        <f>Q159*H159</f>
        <v>0</v>
      </c>
      <c r="S159" s="159">
        <v>0</v>
      </c>
      <c r="T159" s="160">
        <f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61" t="s">
        <v>213</v>
      </c>
      <c r="AT159" s="161" t="s">
        <v>209</v>
      </c>
      <c r="AU159" s="161" t="s">
        <v>88</v>
      </c>
      <c r="AY159" s="17" t="s">
        <v>207</v>
      </c>
      <c r="BE159" s="162">
        <f>IF(N159="základní",J159,0)</f>
        <v>0</v>
      </c>
      <c r="BF159" s="162">
        <f>IF(N159="snížená",J159,0)</f>
        <v>0</v>
      </c>
      <c r="BG159" s="162">
        <f>IF(N159="zákl. přenesená",J159,0)</f>
        <v>0</v>
      </c>
      <c r="BH159" s="162">
        <f>IF(N159="sníž. přenesená",J159,0)</f>
        <v>0</v>
      </c>
      <c r="BI159" s="162">
        <f>IF(N159="nulová",J159,0)</f>
        <v>0</v>
      </c>
      <c r="BJ159" s="17" t="s">
        <v>86</v>
      </c>
      <c r="BK159" s="162">
        <f>ROUND(I159*H159,2)</f>
        <v>0</v>
      </c>
      <c r="BL159" s="17" t="s">
        <v>213</v>
      </c>
      <c r="BM159" s="161" t="s">
        <v>257</v>
      </c>
    </row>
    <row r="160" spans="1:65" s="2" customFormat="1" ht="24.2" customHeight="1">
      <c r="A160" s="31"/>
      <c r="B160" s="148"/>
      <c r="C160" s="149" t="s">
        <v>231</v>
      </c>
      <c r="D160" s="149" t="s">
        <v>209</v>
      </c>
      <c r="E160" s="150" t="s">
        <v>277</v>
      </c>
      <c r="F160" s="151" t="s">
        <v>278</v>
      </c>
      <c r="G160" s="152" t="s">
        <v>235</v>
      </c>
      <c r="H160" s="153">
        <v>2.86</v>
      </c>
      <c r="I160" s="154"/>
      <c r="J160" s="155">
        <f>ROUND(I160*H160,2)</f>
        <v>0</v>
      </c>
      <c r="K160" s="156"/>
      <c r="L160" s="32"/>
      <c r="M160" s="157" t="s">
        <v>1</v>
      </c>
      <c r="N160" s="158" t="s">
        <v>44</v>
      </c>
      <c r="O160" s="57"/>
      <c r="P160" s="159">
        <f>O160*H160</f>
        <v>0</v>
      </c>
      <c r="Q160" s="159">
        <v>0</v>
      </c>
      <c r="R160" s="159">
        <f>Q160*H160</f>
        <v>0</v>
      </c>
      <c r="S160" s="159">
        <v>0</v>
      </c>
      <c r="T160" s="160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61" t="s">
        <v>213</v>
      </c>
      <c r="AT160" s="161" t="s">
        <v>209</v>
      </c>
      <c r="AU160" s="161" t="s">
        <v>88</v>
      </c>
      <c r="AY160" s="17" t="s">
        <v>207</v>
      </c>
      <c r="BE160" s="162">
        <f>IF(N160="základní",J160,0)</f>
        <v>0</v>
      </c>
      <c r="BF160" s="162">
        <f>IF(N160="snížená",J160,0)</f>
        <v>0</v>
      </c>
      <c r="BG160" s="162">
        <f>IF(N160="zákl. přenesená",J160,0)</f>
        <v>0</v>
      </c>
      <c r="BH160" s="162">
        <f>IF(N160="sníž. přenesená",J160,0)</f>
        <v>0</v>
      </c>
      <c r="BI160" s="162">
        <f>IF(N160="nulová",J160,0)</f>
        <v>0</v>
      </c>
      <c r="BJ160" s="17" t="s">
        <v>86</v>
      </c>
      <c r="BK160" s="162">
        <f>ROUND(I160*H160,2)</f>
        <v>0</v>
      </c>
      <c r="BL160" s="17" t="s">
        <v>213</v>
      </c>
      <c r="BM160" s="161" t="s">
        <v>260</v>
      </c>
    </row>
    <row r="161" spans="1:65" s="13" customFormat="1" ht="22.5">
      <c r="B161" s="163"/>
      <c r="D161" s="164" t="s">
        <v>237</v>
      </c>
      <c r="E161" s="165" t="s">
        <v>1</v>
      </c>
      <c r="F161" s="166" t="s">
        <v>5343</v>
      </c>
      <c r="H161" s="167">
        <v>2.86</v>
      </c>
      <c r="I161" s="168"/>
      <c r="L161" s="163"/>
      <c r="M161" s="169"/>
      <c r="N161" s="170"/>
      <c r="O161" s="170"/>
      <c r="P161" s="170"/>
      <c r="Q161" s="170"/>
      <c r="R161" s="170"/>
      <c r="S161" s="170"/>
      <c r="T161" s="171"/>
      <c r="AT161" s="165" t="s">
        <v>237</v>
      </c>
      <c r="AU161" s="165" t="s">
        <v>88</v>
      </c>
      <c r="AV161" s="13" t="s">
        <v>88</v>
      </c>
      <c r="AW161" s="13" t="s">
        <v>33</v>
      </c>
      <c r="AX161" s="13" t="s">
        <v>79</v>
      </c>
      <c r="AY161" s="165" t="s">
        <v>207</v>
      </c>
    </row>
    <row r="162" spans="1:65" s="15" customFormat="1" ht="11.25">
      <c r="B162" s="179"/>
      <c r="D162" s="164" t="s">
        <v>237</v>
      </c>
      <c r="E162" s="180" t="s">
        <v>1</v>
      </c>
      <c r="F162" s="181" t="s">
        <v>242</v>
      </c>
      <c r="H162" s="182">
        <v>2.86</v>
      </c>
      <c r="I162" s="183"/>
      <c r="L162" s="179"/>
      <c r="M162" s="184"/>
      <c r="N162" s="185"/>
      <c r="O162" s="185"/>
      <c r="P162" s="185"/>
      <c r="Q162" s="185"/>
      <c r="R162" s="185"/>
      <c r="S162" s="185"/>
      <c r="T162" s="186"/>
      <c r="AT162" s="180" t="s">
        <v>237</v>
      </c>
      <c r="AU162" s="180" t="s">
        <v>88</v>
      </c>
      <c r="AV162" s="15" t="s">
        <v>213</v>
      </c>
      <c r="AW162" s="15" t="s">
        <v>33</v>
      </c>
      <c r="AX162" s="15" t="s">
        <v>86</v>
      </c>
      <c r="AY162" s="180" t="s">
        <v>207</v>
      </c>
    </row>
    <row r="163" spans="1:65" s="2" customFormat="1" ht="16.5" customHeight="1">
      <c r="A163" s="31"/>
      <c r="B163" s="148"/>
      <c r="C163" s="149" t="s">
        <v>262</v>
      </c>
      <c r="D163" s="149" t="s">
        <v>209</v>
      </c>
      <c r="E163" s="150" t="s">
        <v>286</v>
      </c>
      <c r="F163" s="151" t="s">
        <v>287</v>
      </c>
      <c r="G163" s="152" t="s">
        <v>288</v>
      </c>
      <c r="H163" s="153">
        <v>5.72</v>
      </c>
      <c r="I163" s="154"/>
      <c r="J163" s="155">
        <f>ROUND(I163*H163,2)</f>
        <v>0</v>
      </c>
      <c r="K163" s="156"/>
      <c r="L163" s="32"/>
      <c r="M163" s="157" t="s">
        <v>1</v>
      </c>
      <c r="N163" s="158" t="s">
        <v>44</v>
      </c>
      <c r="O163" s="57"/>
      <c r="P163" s="159">
        <f>O163*H163</f>
        <v>0</v>
      </c>
      <c r="Q163" s="159">
        <v>0</v>
      </c>
      <c r="R163" s="159">
        <f>Q163*H163</f>
        <v>0</v>
      </c>
      <c r="S163" s="159">
        <v>0</v>
      </c>
      <c r="T163" s="160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61" t="s">
        <v>213</v>
      </c>
      <c r="AT163" s="161" t="s">
        <v>209</v>
      </c>
      <c r="AU163" s="161" t="s">
        <v>88</v>
      </c>
      <c r="AY163" s="17" t="s">
        <v>207</v>
      </c>
      <c r="BE163" s="162">
        <f>IF(N163="základní",J163,0)</f>
        <v>0</v>
      </c>
      <c r="BF163" s="162">
        <f>IF(N163="snížená",J163,0)</f>
        <v>0</v>
      </c>
      <c r="BG163" s="162">
        <f>IF(N163="zákl. přenesená",J163,0)</f>
        <v>0</v>
      </c>
      <c r="BH163" s="162">
        <f>IF(N163="sníž. přenesená",J163,0)</f>
        <v>0</v>
      </c>
      <c r="BI163" s="162">
        <f>IF(N163="nulová",J163,0)</f>
        <v>0</v>
      </c>
      <c r="BJ163" s="17" t="s">
        <v>86</v>
      </c>
      <c r="BK163" s="162">
        <f>ROUND(I163*H163,2)</f>
        <v>0</v>
      </c>
      <c r="BL163" s="17" t="s">
        <v>213</v>
      </c>
      <c r="BM163" s="161" t="s">
        <v>265</v>
      </c>
    </row>
    <row r="164" spans="1:65" s="13" customFormat="1" ht="22.5">
      <c r="B164" s="163"/>
      <c r="D164" s="164" t="s">
        <v>237</v>
      </c>
      <c r="E164" s="165" t="s">
        <v>1</v>
      </c>
      <c r="F164" s="166" t="s">
        <v>5344</v>
      </c>
      <c r="H164" s="167">
        <v>5.72</v>
      </c>
      <c r="I164" s="168"/>
      <c r="L164" s="163"/>
      <c r="M164" s="169"/>
      <c r="N164" s="170"/>
      <c r="O164" s="170"/>
      <c r="P164" s="170"/>
      <c r="Q164" s="170"/>
      <c r="R164" s="170"/>
      <c r="S164" s="170"/>
      <c r="T164" s="171"/>
      <c r="AT164" s="165" t="s">
        <v>237</v>
      </c>
      <c r="AU164" s="165" t="s">
        <v>88</v>
      </c>
      <c r="AV164" s="13" t="s">
        <v>88</v>
      </c>
      <c r="AW164" s="13" t="s">
        <v>33</v>
      </c>
      <c r="AX164" s="13" t="s">
        <v>79</v>
      </c>
      <c r="AY164" s="165" t="s">
        <v>207</v>
      </c>
    </row>
    <row r="165" spans="1:65" s="15" customFormat="1" ht="11.25">
      <c r="B165" s="179"/>
      <c r="D165" s="164" t="s">
        <v>237</v>
      </c>
      <c r="E165" s="180" t="s">
        <v>1</v>
      </c>
      <c r="F165" s="181" t="s">
        <v>242</v>
      </c>
      <c r="H165" s="182">
        <v>5.72</v>
      </c>
      <c r="I165" s="183"/>
      <c r="L165" s="179"/>
      <c r="M165" s="184"/>
      <c r="N165" s="185"/>
      <c r="O165" s="185"/>
      <c r="P165" s="185"/>
      <c r="Q165" s="185"/>
      <c r="R165" s="185"/>
      <c r="S165" s="185"/>
      <c r="T165" s="186"/>
      <c r="AT165" s="180" t="s">
        <v>237</v>
      </c>
      <c r="AU165" s="180" t="s">
        <v>88</v>
      </c>
      <c r="AV165" s="15" t="s">
        <v>213</v>
      </c>
      <c r="AW165" s="15" t="s">
        <v>33</v>
      </c>
      <c r="AX165" s="15" t="s">
        <v>86</v>
      </c>
      <c r="AY165" s="180" t="s">
        <v>207</v>
      </c>
    </row>
    <row r="166" spans="1:65" s="2" customFormat="1" ht="24.2" customHeight="1">
      <c r="A166" s="31"/>
      <c r="B166" s="148"/>
      <c r="C166" s="149" t="s">
        <v>236</v>
      </c>
      <c r="D166" s="149" t="s">
        <v>209</v>
      </c>
      <c r="E166" s="150" t="s">
        <v>4991</v>
      </c>
      <c r="F166" s="151" t="s">
        <v>4992</v>
      </c>
      <c r="G166" s="152" t="s">
        <v>235</v>
      </c>
      <c r="H166" s="153">
        <v>1.04</v>
      </c>
      <c r="I166" s="154"/>
      <c r="J166" s="155">
        <f>ROUND(I166*H166,2)</f>
        <v>0</v>
      </c>
      <c r="K166" s="156"/>
      <c r="L166" s="32"/>
      <c r="M166" s="157" t="s">
        <v>1</v>
      </c>
      <c r="N166" s="158" t="s">
        <v>44</v>
      </c>
      <c r="O166" s="57"/>
      <c r="P166" s="159">
        <f>O166*H166</f>
        <v>0</v>
      </c>
      <c r="Q166" s="159">
        <v>0</v>
      </c>
      <c r="R166" s="159">
        <f>Q166*H166</f>
        <v>0</v>
      </c>
      <c r="S166" s="159">
        <v>0</v>
      </c>
      <c r="T166" s="160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61" t="s">
        <v>213</v>
      </c>
      <c r="AT166" s="161" t="s">
        <v>209</v>
      </c>
      <c r="AU166" s="161" t="s">
        <v>88</v>
      </c>
      <c r="AY166" s="17" t="s">
        <v>207</v>
      </c>
      <c r="BE166" s="162">
        <f>IF(N166="základní",J166,0)</f>
        <v>0</v>
      </c>
      <c r="BF166" s="162">
        <f>IF(N166="snížená",J166,0)</f>
        <v>0</v>
      </c>
      <c r="BG166" s="162">
        <f>IF(N166="zákl. přenesená",J166,0)</f>
        <v>0</v>
      </c>
      <c r="BH166" s="162">
        <f>IF(N166="sníž. přenesená",J166,0)</f>
        <v>0</v>
      </c>
      <c r="BI166" s="162">
        <f>IF(N166="nulová",J166,0)</f>
        <v>0</v>
      </c>
      <c r="BJ166" s="17" t="s">
        <v>86</v>
      </c>
      <c r="BK166" s="162">
        <f>ROUND(I166*H166,2)</f>
        <v>0</v>
      </c>
      <c r="BL166" s="17" t="s">
        <v>213</v>
      </c>
      <c r="BM166" s="161" t="s">
        <v>271</v>
      </c>
    </row>
    <row r="167" spans="1:65" s="13" customFormat="1" ht="22.5">
      <c r="B167" s="163"/>
      <c r="D167" s="164" t="s">
        <v>237</v>
      </c>
      <c r="E167" s="165" t="s">
        <v>1</v>
      </c>
      <c r="F167" s="166" t="s">
        <v>5345</v>
      </c>
      <c r="H167" s="167">
        <v>1.04</v>
      </c>
      <c r="I167" s="168"/>
      <c r="L167" s="163"/>
      <c r="M167" s="169"/>
      <c r="N167" s="170"/>
      <c r="O167" s="170"/>
      <c r="P167" s="170"/>
      <c r="Q167" s="170"/>
      <c r="R167" s="170"/>
      <c r="S167" s="170"/>
      <c r="T167" s="171"/>
      <c r="AT167" s="165" t="s">
        <v>237</v>
      </c>
      <c r="AU167" s="165" t="s">
        <v>88</v>
      </c>
      <c r="AV167" s="13" t="s">
        <v>88</v>
      </c>
      <c r="AW167" s="13" t="s">
        <v>33</v>
      </c>
      <c r="AX167" s="13" t="s">
        <v>79</v>
      </c>
      <c r="AY167" s="165" t="s">
        <v>207</v>
      </c>
    </row>
    <row r="168" spans="1:65" s="15" customFormat="1" ht="11.25">
      <c r="B168" s="179"/>
      <c r="D168" s="164" t="s">
        <v>237</v>
      </c>
      <c r="E168" s="180" t="s">
        <v>1</v>
      </c>
      <c r="F168" s="181" t="s">
        <v>242</v>
      </c>
      <c r="H168" s="182">
        <v>1.04</v>
      </c>
      <c r="I168" s="183"/>
      <c r="L168" s="179"/>
      <c r="M168" s="184"/>
      <c r="N168" s="185"/>
      <c r="O168" s="185"/>
      <c r="P168" s="185"/>
      <c r="Q168" s="185"/>
      <c r="R168" s="185"/>
      <c r="S168" s="185"/>
      <c r="T168" s="186"/>
      <c r="AT168" s="180" t="s">
        <v>237</v>
      </c>
      <c r="AU168" s="180" t="s">
        <v>88</v>
      </c>
      <c r="AV168" s="15" t="s">
        <v>213</v>
      </c>
      <c r="AW168" s="15" t="s">
        <v>33</v>
      </c>
      <c r="AX168" s="15" t="s">
        <v>86</v>
      </c>
      <c r="AY168" s="180" t="s">
        <v>207</v>
      </c>
    </row>
    <row r="169" spans="1:65" s="2" customFormat="1" ht="16.5" customHeight="1">
      <c r="A169" s="31"/>
      <c r="B169" s="148"/>
      <c r="C169" s="149" t="s">
        <v>8</v>
      </c>
      <c r="D169" s="149" t="s">
        <v>209</v>
      </c>
      <c r="E169" s="150" t="s">
        <v>5346</v>
      </c>
      <c r="F169" s="151" t="s">
        <v>5347</v>
      </c>
      <c r="G169" s="152" t="s">
        <v>288</v>
      </c>
      <c r="H169" s="153">
        <v>2.08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213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213</v>
      </c>
      <c r="BM169" s="161" t="s">
        <v>275</v>
      </c>
    </row>
    <row r="170" spans="1:65" s="13" customFormat="1" ht="11.25">
      <c r="B170" s="163"/>
      <c r="D170" s="164" t="s">
        <v>237</v>
      </c>
      <c r="E170" s="165" t="s">
        <v>1</v>
      </c>
      <c r="F170" s="166" t="s">
        <v>5348</v>
      </c>
      <c r="H170" s="167">
        <v>2.08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5" customFormat="1" ht="11.25">
      <c r="B171" s="179"/>
      <c r="D171" s="164" t="s">
        <v>237</v>
      </c>
      <c r="E171" s="180" t="s">
        <v>1</v>
      </c>
      <c r="F171" s="181" t="s">
        <v>242</v>
      </c>
      <c r="H171" s="182">
        <v>2.08</v>
      </c>
      <c r="I171" s="183"/>
      <c r="L171" s="179"/>
      <c r="M171" s="184"/>
      <c r="N171" s="185"/>
      <c r="O171" s="185"/>
      <c r="P171" s="185"/>
      <c r="Q171" s="185"/>
      <c r="R171" s="185"/>
      <c r="S171" s="185"/>
      <c r="T171" s="186"/>
      <c r="AT171" s="180" t="s">
        <v>237</v>
      </c>
      <c r="AU171" s="180" t="s">
        <v>88</v>
      </c>
      <c r="AV171" s="15" t="s">
        <v>213</v>
      </c>
      <c r="AW171" s="15" t="s">
        <v>33</v>
      </c>
      <c r="AX171" s="15" t="s">
        <v>86</v>
      </c>
      <c r="AY171" s="180" t="s">
        <v>207</v>
      </c>
    </row>
    <row r="172" spans="1:65" s="2" customFormat="1" ht="33" customHeight="1">
      <c r="A172" s="31"/>
      <c r="B172" s="148"/>
      <c r="C172" s="149" t="s">
        <v>245</v>
      </c>
      <c r="D172" s="149" t="s">
        <v>209</v>
      </c>
      <c r="E172" s="150" t="s">
        <v>295</v>
      </c>
      <c r="F172" s="151" t="s">
        <v>296</v>
      </c>
      <c r="G172" s="152" t="s">
        <v>235</v>
      </c>
      <c r="H172" s="153">
        <v>4.29</v>
      </c>
      <c r="I172" s="154"/>
      <c r="J172" s="155">
        <f>ROUND(I172*H172,2)</f>
        <v>0</v>
      </c>
      <c r="K172" s="156"/>
      <c r="L172" s="32"/>
      <c r="M172" s="157" t="s">
        <v>1</v>
      </c>
      <c r="N172" s="158" t="s">
        <v>44</v>
      </c>
      <c r="O172" s="57"/>
      <c r="P172" s="159">
        <f>O172*H172</f>
        <v>0</v>
      </c>
      <c r="Q172" s="159">
        <v>0</v>
      </c>
      <c r="R172" s="159">
        <f>Q172*H172</f>
        <v>0</v>
      </c>
      <c r="S172" s="159">
        <v>0</v>
      </c>
      <c r="T172" s="160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61" t="s">
        <v>213</v>
      </c>
      <c r="AT172" s="161" t="s">
        <v>209</v>
      </c>
      <c r="AU172" s="161" t="s">
        <v>88</v>
      </c>
      <c r="AY172" s="17" t="s">
        <v>207</v>
      </c>
      <c r="BE172" s="162">
        <f>IF(N172="základní",J172,0)</f>
        <v>0</v>
      </c>
      <c r="BF172" s="162">
        <f>IF(N172="snížená",J172,0)</f>
        <v>0</v>
      </c>
      <c r="BG172" s="162">
        <f>IF(N172="zákl. přenesená",J172,0)</f>
        <v>0</v>
      </c>
      <c r="BH172" s="162">
        <f>IF(N172="sníž. přenesená",J172,0)</f>
        <v>0</v>
      </c>
      <c r="BI172" s="162">
        <f>IF(N172="nulová",J172,0)</f>
        <v>0</v>
      </c>
      <c r="BJ172" s="17" t="s">
        <v>86</v>
      </c>
      <c r="BK172" s="162">
        <f>ROUND(I172*H172,2)</f>
        <v>0</v>
      </c>
      <c r="BL172" s="17" t="s">
        <v>213</v>
      </c>
      <c r="BM172" s="161" t="s">
        <v>279</v>
      </c>
    </row>
    <row r="173" spans="1:65" s="12" customFormat="1" ht="22.9" customHeight="1">
      <c r="B173" s="135"/>
      <c r="D173" s="136" t="s">
        <v>78</v>
      </c>
      <c r="E173" s="146" t="s">
        <v>213</v>
      </c>
      <c r="F173" s="146" t="s">
        <v>407</v>
      </c>
      <c r="I173" s="138"/>
      <c r="J173" s="147">
        <f>BK173</f>
        <v>0</v>
      </c>
      <c r="L173" s="135"/>
      <c r="M173" s="140"/>
      <c r="N173" s="141"/>
      <c r="O173" s="141"/>
      <c r="P173" s="142">
        <f>SUM(P174:P176)</f>
        <v>0</v>
      </c>
      <c r="Q173" s="141"/>
      <c r="R173" s="142">
        <f>SUM(R174:R176)</f>
        <v>0</v>
      </c>
      <c r="S173" s="141"/>
      <c r="T173" s="143">
        <f>SUM(T174:T176)</f>
        <v>0</v>
      </c>
      <c r="AR173" s="136" t="s">
        <v>86</v>
      </c>
      <c r="AT173" s="144" t="s">
        <v>78</v>
      </c>
      <c r="AU173" s="144" t="s">
        <v>86</v>
      </c>
      <c r="AY173" s="136" t="s">
        <v>207</v>
      </c>
      <c r="BK173" s="145">
        <f>SUM(BK174:BK176)</f>
        <v>0</v>
      </c>
    </row>
    <row r="174" spans="1:65" s="2" customFormat="1" ht="21.75" customHeight="1">
      <c r="A174" s="31"/>
      <c r="B174" s="148"/>
      <c r="C174" s="149" t="s">
        <v>285</v>
      </c>
      <c r="D174" s="149" t="s">
        <v>209</v>
      </c>
      <c r="E174" s="150" t="s">
        <v>5349</v>
      </c>
      <c r="F174" s="151" t="s">
        <v>5350</v>
      </c>
      <c r="G174" s="152" t="s">
        <v>235</v>
      </c>
      <c r="H174" s="153">
        <v>0.39</v>
      </c>
      <c r="I174" s="154"/>
      <c r="J174" s="155">
        <f>ROUND(I174*H174,2)</f>
        <v>0</v>
      </c>
      <c r="K174" s="156"/>
      <c r="L174" s="32"/>
      <c r="M174" s="157" t="s">
        <v>1</v>
      </c>
      <c r="N174" s="158" t="s">
        <v>44</v>
      </c>
      <c r="O174" s="57"/>
      <c r="P174" s="159">
        <f>O174*H174</f>
        <v>0</v>
      </c>
      <c r="Q174" s="159">
        <v>0</v>
      </c>
      <c r="R174" s="159">
        <f>Q174*H174</f>
        <v>0</v>
      </c>
      <c r="S174" s="159">
        <v>0</v>
      </c>
      <c r="T174" s="160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61" t="s">
        <v>213</v>
      </c>
      <c r="AT174" s="161" t="s">
        <v>209</v>
      </c>
      <c r="AU174" s="161" t="s">
        <v>88</v>
      </c>
      <c r="AY174" s="17" t="s">
        <v>207</v>
      </c>
      <c r="BE174" s="162">
        <f>IF(N174="základní",J174,0)</f>
        <v>0</v>
      </c>
      <c r="BF174" s="162">
        <f>IF(N174="snížená",J174,0)</f>
        <v>0</v>
      </c>
      <c r="BG174" s="162">
        <f>IF(N174="zákl. přenesená",J174,0)</f>
        <v>0</v>
      </c>
      <c r="BH174" s="162">
        <f>IF(N174="sníž. přenesená",J174,0)</f>
        <v>0</v>
      </c>
      <c r="BI174" s="162">
        <f>IF(N174="nulová",J174,0)</f>
        <v>0</v>
      </c>
      <c r="BJ174" s="17" t="s">
        <v>86</v>
      </c>
      <c r="BK174" s="162">
        <f>ROUND(I174*H174,2)</f>
        <v>0</v>
      </c>
      <c r="BL174" s="17" t="s">
        <v>213</v>
      </c>
      <c r="BM174" s="161" t="s">
        <v>289</v>
      </c>
    </row>
    <row r="175" spans="1:65" s="13" customFormat="1" ht="22.5">
      <c r="B175" s="163"/>
      <c r="D175" s="164" t="s">
        <v>237</v>
      </c>
      <c r="E175" s="165" t="s">
        <v>1</v>
      </c>
      <c r="F175" s="166" t="s">
        <v>5351</v>
      </c>
      <c r="H175" s="167">
        <v>0.39</v>
      </c>
      <c r="I175" s="168"/>
      <c r="L175" s="163"/>
      <c r="M175" s="169"/>
      <c r="N175" s="170"/>
      <c r="O175" s="170"/>
      <c r="P175" s="170"/>
      <c r="Q175" s="170"/>
      <c r="R175" s="170"/>
      <c r="S175" s="170"/>
      <c r="T175" s="171"/>
      <c r="AT175" s="165" t="s">
        <v>237</v>
      </c>
      <c r="AU175" s="165" t="s">
        <v>88</v>
      </c>
      <c r="AV175" s="13" t="s">
        <v>88</v>
      </c>
      <c r="AW175" s="13" t="s">
        <v>33</v>
      </c>
      <c r="AX175" s="13" t="s">
        <v>79</v>
      </c>
      <c r="AY175" s="165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0.39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12" customFormat="1" ht="22.9" customHeight="1">
      <c r="B177" s="135"/>
      <c r="D177" s="136" t="s">
        <v>78</v>
      </c>
      <c r="E177" s="146" t="s">
        <v>224</v>
      </c>
      <c r="F177" s="146" t="s">
        <v>5352</v>
      </c>
      <c r="I177" s="138"/>
      <c r="J177" s="147">
        <f>BK177</f>
        <v>0</v>
      </c>
      <c r="L177" s="135"/>
      <c r="M177" s="140"/>
      <c r="N177" s="141"/>
      <c r="O177" s="141"/>
      <c r="P177" s="142">
        <f>SUM(P178:P200)</f>
        <v>0</v>
      </c>
      <c r="Q177" s="141"/>
      <c r="R177" s="142">
        <f>SUM(R178:R200)</f>
        <v>0</v>
      </c>
      <c r="S177" s="141"/>
      <c r="T177" s="143">
        <f>SUM(T178:T200)</f>
        <v>0</v>
      </c>
      <c r="AR177" s="136" t="s">
        <v>86</v>
      </c>
      <c r="AT177" s="144" t="s">
        <v>78</v>
      </c>
      <c r="AU177" s="144" t="s">
        <v>86</v>
      </c>
      <c r="AY177" s="136" t="s">
        <v>207</v>
      </c>
      <c r="BK177" s="145">
        <f>SUM(BK178:BK200)</f>
        <v>0</v>
      </c>
    </row>
    <row r="178" spans="1:65" s="2" customFormat="1" ht="24.2" customHeight="1">
      <c r="A178" s="31"/>
      <c r="B178" s="148"/>
      <c r="C178" s="149" t="s">
        <v>249</v>
      </c>
      <c r="D178" s="149" t="s">
        <v>209</v>
      </c>
      <c r="E178" s="150" t="s">
        <v>5353</v>
      </c>
      <c r="F178" s="151" t="s">
        <v>5354</v>
      </c>
      <c r="G178" s="152" t="s">
        <v>220</v>
      </c>
      <c r="H178" s="153">
        <v>3.96</v>
      </c>
      <c r="I178" s="154"/>
      <c r="J178" s="155">
        <f>ROUND(I178*H178,2)</f>
        <v>0</v>
      </c>
      <c r="K178" s="156"/>
      <c r="L178" s="32"/>
      <c r="M178" s="157" t="s">
        <v>1</v>
      </c>
      <c r="N178" s="158" t="s">
        <v>44</v>
      </c>
      <c r="O178" s="57"/>
      <c r="P178" s="159">
        <f>O178*H178</f>
        <v>0</v>
      </c>
      <c r="Q178" s="159">
        <v>0</v>
      </c>
      <c r="R178" s="159">
        <f>Q178*H178</f>
        <v>0</v>
      </c>
      <c r="S178" s="159">
        <v>0</v>
      </c>
      <c r="T178" s="160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61" t="s">
        <v>213</v>
      </c>
      <c r="AT178" s="161" t="s">
        <v>209</v>
      </c>
      <c r="AU178" s="161" t="s">
        <v>88</v>
      </c>
      <c r="AY178" s="17" t="s">
        <v>207</v>
      </c>
      <c r="BE178" s="162">
        <f>IF(N178="základní",J178,0)</f>
        <v>0</v>
      </c>
      <c r="BF178" s="162">
        <f>IF(N178="snížená",J178,0)</f>
        <v>0</v>
      </c>
      <c r="BG178" s="162">
        <f>IF(N178="zákl. přenesená",J178,0)</f>
        <v>0</v>
      </c>
      <c r="BH178" s="162">
        <f>IF(N178="sníž. přenesená",J178,0)</f>
        <v>0</v>
      </c>
      <c r="BI178" s="162">
        <f>IF(N178="nulová",J178,0)</f>
        <v>0</v>
      </c>
      <c r="BJ178" s="17" t="s">
        <v>86</v>
      </c>
      <c r="BK178" s="162">
        <f>ROUND(I178*H178,2)</f>
        <v>0</v>
      </c>
      <c r="BL178" s="17" t="s">
        <v>213</v>
      </c>
      <c r="BM178" s="161" t="s">
        <v>293</v>
      </c>
    </row>
    <row r="179" spans="1:65" s="13" customFormat="1" ht="11.25">
      <c r="B179" s="163"/>
      <c r="D179" s="164" t="s">
        <v>237</v>
      </c>
      <c r="E179" s="165" t="s">
        <v>1</v>
      </c>
      <c r="F179" s="166" t="s">
        <v>5355</v>
      </c>
      <c r="H179" s="167">
        <v>3.96</v>
      </c>
      <c r="I179" s="168"/>
      <c r="L179" s="163"/>
      <c r="M179" s="169"/>
      <c r="N179" s="170"/>
      <c r="O179" s="170"/>
      <c r="P179" s="170"/>
      <c r="Q179" s="170"/>
      <c r="R179" s="170"/>
      <c r="S179" s="170"/>
      <c r="T179" s="171"/>
      <c r="AT179" s="165" t="s">
        <v>237</v>
      </c>
      <c r="AU179" s="165" t="s">
        <v>88</v>
      </c>
      <c r="AV179" s="13" t="s">
        <v>88</v>
      </c>
      <c r="AW179" s="13" t="s">
        <v>33</v>
      </c>
      <c r="AX179" s="13" t="s">
        <v>79</v>
      </c>
      <c r="AY179" s="165" t="s">
        <v>207</v>
      </c>
    </row>
    <row r="180" spans="1:65" s="14" customFormat="1" ht="11.25">
      <c r="B180" s="172"/>
      <c r="D180" s="164" t="s">
        <v>237</v>
      </c>
      <c r="E180" s="173" t="s">
        <v>1</v>
      </c>
      <c r="F180" s="174" t="s">
        <v>5356</v>
      </c>
      <c r="H180" s="173" t="s">
        <v>1</v>
      </c>
      <c r="I180" s="175"/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237</v>
      </c>
      <c r="AU180" s="173" t="s">
        <v>88</v>
      </c>
      <c r="AV180" s="14" t="s">
        <v>86</v>
      </c>
      <c r="AW180" s="14" t="s">
        <v>33</v>
      </c>
      <c r="AX180" s="14" t="s">
        <v>79</v>
      </c>
      <c r="AY180" s="173" t="s">
        <v>207</v>
      </c>
    </row>
    <row r="181" spans="1:65" s="15" customFormat="1" ht="11.25">
      <c r="B181" s="179"/>
      <c r="D181" s="164" t="s">
        <v>237</v>
      </c>
      <c r="E181" s="180" t="s">
        <v>1</v>
      </c>
      <c r="F181" s="181" t="s">
        <v>242</v>
      </c>
      <c r="H181" s="182">
        <v>3.96</v>
      </c>
      <c r="I181" s="183"/>
      <c r="L181" s="179"/>
      <c r="M181" s="184"/>
      <c r="N181" s="185"/>
      <c r="O181" s="185"/>
      <c r="P181" s="185"/>
      <c r="Q181" s="185"/>
      <c r="R181" s="185"/>
      <c r="S181" s="185"/>
      <c r="T181" s="186"/>
      <c r="AT181" s="180" t="s">
        <v>237</v>
      </c>
      <c r="AU181" s="180" t="s">
        <v>88</v>
      </c>
      <c r="AV181" s="15" t="s">
        <v>213</v>
      </c>
      <c r="AW181" s="15" t="s">
        <v>33</v>
      </c>
      <c r="AX181" s="15" t="s">
        <v>86</v>
      </c>
      <c r="AY181" s="180" t="s">
        <v>207</v>
      </c>
    </row>
    <row r="182" spans="1:65" s="2" customFormat="1" ht="24.2" customHeight="1">
      <c r="A182" s="31"/>
      <c r="B182" s="148"/>
      <c r="C182" s="149" t="s">
        <v>294</v>
      </c>
      <c r="D182" s="149" t="s">
        <v>209</v>
      </c>
      <c r="E182" s="150" t="s">
        <v>5357</v>
      </c>
      <c r="F182" s="151" t="s">
        <v>5358</v>
      </c>
      <c r="G182" s="152" t="s">
        <v>220</v>
      </c>
      <c r="H182" s="153">
        <v>3.52</v>
      </c>
      <c r="I182" s="154"/>
      <c r="J182" s="155">
        <f>ROUND(I182*H182,2)</f>
        <v>0</v>
      </c>
      <c r="K182" s="156"/>
      <c r="L182" s="32"/>
      <c r="M182" s="157" t="s">
        <v>1</v>
      </c>
      <c r="N182" s="158" t="s">
        <v>44</v>
      </c>
      <c r="O182" s="57"/>
      <c r="P182" s="159">
        <f>O182*H182</f>
        <v>0</v>
      </c>
      <c r="Q182" s="159">
        <v>0</v>
      </c>
      <c r="R182" s="159">
        <f>Q182*H182</f>
        <v>0</v>
      </c>
      <c r="S182" s="159">
        <v>0</v>
      </c>
      <c r="T182" s="160">
        <f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61" t="s">
        <v>213</v>
      </c>
      <c r="AT182" s="161" t="s">
        <v>209</v>
      </c>
      <c r="AU182" s="161" t="s">
        <v>88</v>
      </c>
      <c r="AY182" s="17" t="s">
        <v>207</v>
      </c>
      <c r="BE182" s="162">
        <f>IF(N182="základní",J182,0)</f>
        <v>0</v>
      </c>
      <c r="BF182" s="162">
        <f>IF(N182="snížená",J182,0)</f>
        <v>0</v>
      </c>
      <c r="BG182" s="162">
        <f>IF(N182="zákl. přenesená",J182,0)</f>
        <v>0</v>
      </c>
      <c r="BH182" s="162">
        <f>IF(N182="sníž. přenesená",J182,0)</f>
        <v>0</v>
      </c>
      <c r="BI182" s="162">
        <f>IF(N182="nulová",J182,0)</f>
        <v>0</v>
      </c>
      <c r="BJ182" s="17" t="s">
        <v>86</v>
      </c>
      <c r="BK182" s="162">
        <f>ROUND(I182*H182,2)</f>
        <v>0</v>
      </c>
      <c r="BL182" s="17" t="s">
        <v>213</v>
      </c>
      <c r="BM182" s="161" t="s">
        <v>297</v>
      </c>
    </row>
    <row r="183" spans="1:65" s="13" customFormat="1" ht="11.25">
      <c r="B183" s="163"/>
      <c r="D183" s="164" t="s">
        <v>237</v>
      </c>
      <c r="E183" s="165" t="s">
        <v>1</v>
      </c>
      <c r="F183" s="166" t="s">
        <v>5359</v>
      </c>
      <c r="H183" s="167">
        <v>3.52</v>
      </c>
      <c r="I183" s="168"/>
      <c r="L183" s="163"/>
      <c r="M183" s="169"/>
      <c r="N183" s="170"/>
      <c r="O183" s="170"/>
      <c r="P183" s="170"/>
      <c r="Q183" s="170"/>
      <c r="R183" s="170"/>
      <c r="S183" s="170"/>
      <c r="T183" s="171"/>
      <c r="AT183" s="165" t="s">
        <v>237</v>
      </c>
      <c r="AU183" s="165" t="s">
        <v>88</v>
      </c>
      <c r="AV183" s="13" t="s">
        <v>88</v>
      </c>
      <c r="AW183" s="13" t="s">
        <v>33</v>
      </c>
      <c r="AX183" s="13" t="s">
        <v>79</v>
      </c>
      <c r="AY183" s="165" t="s">
        <v>207</v>
      </c>
    </row>
    <row r="184" spans="1:65" s="14" customFormat="1" ht="22.5">
      <c r="B184" s="172"/>
      <c r="D184" s="164" t="s">
        <v>237</v>
      </c>
      <c r="E184" s="173" t="s">
        <v>1</v>
      </c>
      <c r="F184" s="174" t="s">
        <v>5060</v>
      </c>
      <c r="H184" s="173" t="s">
        <v>1</v>
      </c>
      <c r="I184" s="175"/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237</v>
      </c>
      <c r="AU184" s="173" t="s">
        <v>88</v>
      </c>
      <c r="AV184" s="14" t="s">
        <v>86</v>
      </c>
      <c r="AW184" s="14" t="s">
        <v>33</v>
      </c>
      <c r="AX184" s="14" t="s">
        <v>79</v>
      </c>
      <c r="AY184" s="173" t="s">
        <v>207</v>
      </c>
    </row>
    <row r="185" spans="1:65" s="15" customFormat="1" ht="11.25">
      <c r="B185" s="179"/>
      <c r="D185" s="164" t="s">
        <v>237</v>
      </c>
      <c r="E185" s="180" t="s">
        <v>1</v>
      </c>
      <c r="F185" s="181" t="s">
        <v>242</v>
      </c>
      <c r="H185" s="182">
        <v>3.52</v>
      </c>
      <c r="I185" s="183"/>
      <c r="L185" s="179"/>
      <c r="M185" s="184"/>
      <c r="N185" s="185"/>
      <c r="O185" s="185"/>
      <c r="P185" s="185"/>
      <c r="Q185" s="185"/>
      <c r="R185" s="185"/>
      <c r="S185" s="185"/>
      <c r="T185" s="186"/>
      <c r="AT185" s="180" t="s">
        <v>237</v>
      </c>
      <c r="AU185" s="180" t="s">
        <v>88</v>
      </c>
      <c r="AV185" s="15" t="s">
        <v>213</v>
      </c>
      <c r="AW185" s="15" t="s">
        <v>33</v>
      </c>
      <c r="AX185" s="15" t="s">
        <v>86</v>
      </c>
      <c r="AY185" s="180" t="s">
        <v>207</v>
      </c>
    </row>
    <row r="186" spans="1:65" s="2" customFormat="1" ht="24.2" customHeight="1">
      <c r="A186" s="31"/>
      <c r="B186" s="148"/>
      <c r="C186" s="149" t="s">
        <v>253</v>
      </c>
      <c r="D186" s="149" t="s">
        <v>209</v>
      </c>
      <c r="E186" s="150" t="s">
        <v>5360</v>
      </c>
      <c r="F186" s="151" t="s">
        <v>5361</v>
      </c>
      <c r="G186" s="152" t="s">
        <v>301</v>
      </c>
      <c r="H186" s="153">
        <v>1</v>
      </c>
      <c r="I186" s="154"/>
      <c r="J186" s="155">
        <f>ROUND(I186*H186,2)</f>
        <v>0</v>
      </c>
      <c r="K186" s="156"/>
      <c r="L186" s="32"/>
      <c r="M186" s="157" t="s">
        <v>1</v>
      </c>
      <c r="N186" s="158" t="s">
        <v>44</v>
      </c>
      <c r="O186" s="57"/>
      <c r="P186" s="159">
        <f>O186*H186</f>
        <v>0</v>
      </c>
      <c r="Q186" s="159">
        <v>0</v>
      </c>
      <c r="R186" s="159">
        <f>Q186*H186</f>
        <v>0</v>
      </c>
      <c r="S186" s="159">
        <v>0</v>
      </c>
      <c r="T186" s="160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61" t="s">
        <v>213</v>
      </c>
      <c r="AT186" s="161" t="s">
        <v>209</v>
      </c>
      <c r="AU186" s="161" t="s">
        <v>88</v>
      </c>
      <c r="AY186" s="17" t="s">
        <v>207</v>
      </c>
      <c r="BE186" s="162">
        <f>IF(N186="základní",J186,0)</f>
        <v>0</v>
      </c>
      <c r="BF186" s="162">
        <f>IF(N186="snížená",J186,0)</f>
        <v>0</v>
      </c>
      <c r="BG186" s="162">
        <f>IF(N186="zákl. přenesená",J186,0)</f>
        <v>0</v>
      </c>
      <c r="BH186" s="162">
        <f>IF(N186="sníž. přenesená",J186,0)</f>
        <v>0</v>
      </c>
      <c r="BI186" s="162">
        <f>IF(N186="nulová",J186,0)</f>
        <v>0</v>
      </c>
      <c r="BJ186" s="17" t="s">
        <v>86</v>
      </c>
      <c r="BK186" s="162">
        <f>ROUND(I186*H186,2)</f>
        <v>0</v>
      </c>
      <c r="BL186" s="17" t="s">
        <v>213</v>
      </c>
      <c r="BM186" s="161" t="s">
        <v>302</v>
      </c>
    </row>
    <row r="187" spans="1:65" s="14" customFormat="1" ht="22.5">
      <c r="B187" s="172"/>
      <c r="D187" s="164" t="s">
        <v>237</v>
      </c>
      <c r="E187" s="173" t="s">
        <v>1</v>
      </c>
      <c r="F187" s="174" t="s">
        <v>5362</v>
      </c>
      <c r="H187" s="173" t="s">
        <v>1</v>
      </c>
      <c r="I187" s="175"/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237</v>
      </c>
      <c r="AU187" s="173" t="s">
        <v>88</v>
      </c>
      <c r="AV187" s="14" t="s">
        <v>86</v>
      </c>
      <c r="AW187" s="14" t="s">
        <v>33</v>
      </c>
      <c r="AX187" s="14" t="s">
        <v>79</v>
      </c>
      <c r="AY187" s="173" t="s">
        <v>207</v>
      </c>
    </row>
    <row r="188" spans="1:65" s="13" customFormat="1" ht="11.25">
      <c r="B188" s="163"/>
      <c r="D188" s="164" t="s">
        <v>237</v>
      </c>
      <c r="E188" s="165" t="s">
        <v>1</v>
      </c>
      <c r="F188" s="166" t="s">
        <v>5363</v>
      </c>
      <c r="H188" s="167">
        <v>1</v>
      </c>
      <c r="I188" s="168"/>
      <c r="L188" s="163"/>
      <c r="M188" s="169"/>
      <c r="N188" s="170"/>
      <c r="O188" s="170"/>
      <c r="P188" s="170"/>
      <c r="Q188" s="170"/>
      <c r="R188" s="170"/>
      <c r="S188" s="170"/>
      <c r="T188" s="171"/>
      <c r="AT188" s="165" t="s">
        <v>237</v>
      </c>
      <c r="AU188" s="165" t="s">
        <v>88</v>
      </c>
      <c r="AV188" s="13" t="s">
        <v>88</v>
      </c>
      <c r="AW188" s="13" t="s">
        <v>33</v>
      </c>
      <c r="AX188" s="13" t="s">
        <v>79</v>
      </c>
      <c r="AY188" s="165" t="s">
        <v>207</v>
      </c>
    </row>
    <row r="189" spans="1:65" s="15" customFormat="1" ht="11.25">
      <c r="B189" s="179"/>
      <c r="D189" s="164" t="s">
        <v>237</v>
      </c>
      <c r="E189" s="180" t="s">
        <v>1</v>
      </c>
      <c r="F189" s="181" t="s">
        <v>242</v>
      </c>
      <c r="H189" s="182">
        <v>1</v>
      </c>
      <c r="I189" s="183"/>
      <c r="L189" s="179"/>
      <c r="M189" s="184"/>
      <c r="N189" s="185"/>
      <c r="O189" s="185"/>
      <c r="P189" s="185"/>
      <c r="Q189" s="185"/>
      <c r="R189" s="185"/>
      <c r="S189" s="185"/>
      <c r="T189" s="186"/>
      <c r="AT189" s="180" t="s">
        <v>237</v>
      </c>
      <c r="AU189" s="180" t="s">
        <v>88</v>
      </c>
      <c r="AV189" s="15" t="s">
        <v>213</v>
      </c>
      <c r="AW189" s="15" t="s">
        <v>33</v>
      </c>
      <c r="AX189" s="15" t="s">
        <v>86</v>
      </c>
      <c r="AY189" s="180" t="s">
        <v>207</v>
      </c>
    </row>
    <row r="190" spans="1:65" s="2" customFormat="1" ht="33" customHeight="1">
      <c r="A190" s="31"/>
      <c r="B190" s="148"/>
      <c r="C190" s="149" t="s">
        <v>7</v>
      </c>
      <c r="D190" s="149" t="s">
        <v>209</v>
      </c>
      <c r="E190" s="150" t="s">
        <v>5364</v>
      </c>
      <c r="F190" s="151" t="s">
        <v>5365</v>
      </c>
      <c r="G190" s="152" t="s">
        <v>301</v>
      </c>
      <c r="H190" s="153">
        <v>1</v>
      </c>
      <c r="I190" s="154"/>
      <c r="J190" s="155">
        <f>ROUND(I190*H190,2)</f>
        <v>0</v>
      </c>
      <c r="K190" s="156"/>
      <c r="L190" s="32"/>
      <c r="M190" s="157" t="s">
        <v>1</v>
      </c>
      <c r="N190" s="158" t="s">
        <v>44</v>
      </c>
      <c r="O190" s="57"/>
      <c r="P190" s="159">
        <f>O190*H190</f>
        <v>0</v>
      </c>
      <c r="Q190" s="159">
        <v>0</v>
      </c>
      <c r="R190" s="159">
        <f>Q190*H190</f>
        <v>0</v>
      </c>
      <c r="S190" s="159">
        <v>0</v>
      </c>
      <c r="T190" s="160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61" t="s">
        <v>213</v>
      </c>
      <c r="AT190" s="161" t="s">
        <v>209</v>
      </c>
      <c r="AU190" s="161" t="s">
        <v>88</v>
      </c>
      <c r="AY190" s="17" t="s">
        <v>207</v>
      </c>
      <c r="BE190" s="162">
        <f>IF(N190="základní",J190,0)</f>
        <v>0</v>
      </c>
      <c r="BF190" s="162">
        <f>IF(N190="snížená",J190,0)</f>
        <v>0</v>
      </c>
      <c r="BG190" s="162">
        <f>IF(N190="zákl. přenesená",J190,0)</f>
        <v>0</v>
      </c>
      <c r="BH190" s="162">
        <f>IF(N190="sníž. přenesená",J190,0)</f>
        <v>0</v>
      </c>
      <c r="BI190" s="162">
        <f>IF(N190="nulová",J190,0)</f>
        <v>0</v>
      </c>
      <c r="BJ190" s="17" t="s">
        <v>86</v>
      </c>
      <c r="BK190" s="162">
        <f>ROUND(I190*H190,2)</f>
        <v>0</v>
      </c>
      <c r="BL190" s="17" t="s">
        <v>213</v>
      </c>
      <c r="BM190" s="161" t="s">
        <v>314</v>
      </c>
    </row>
    <row r="191" spans="1:65" s="13" customFormat="1" ht="22.5">
      <c r="B191" s="163"/>
      <c r="D191" s="164" t="s">
        <v>237</v>
      </c>
      <c r="E191" s="165" t="s">
        <v>1</v>
      </c>
      <c r="F191" s="166" t="s">
        <v>5366</v>
      </c>
      <c r="H191" s="167">
        <v>1</v>
      </c>
      <c r="I191" s="168"/>
      <c r="L191" s="163"/>
      <c r="M191" s="169"/>
      <c r="N191" s="170"/>
      <c r="O191" s="170"/>
      <c r="P191" s="170"/>
      <c r="Q191" s="170"/>
      <c r="R191" s="170"/>
      <c r="S191" s="170"/>
      <c r="T191" s="171"/>
      <c r="AT191" s="165" t="s">
        <v>237</v>
      </c>
      <c r="AU191" s="165" t="s">
        <v>88</v>
      </c>
      <c r="AV191" s="13" t="s">
        <v>88</v>
      </c>
      <c r="AW191" s="13" t="s">
        <v>33</v>
      </c>
      <c r="AX191" s="13" t="s">
        <v>79</v>
      </c>
      <c r="AY191" s="165" t="s">
        <v>207</v>
      </c>
    </row>
    <row r="192" spans="1:65" s="14" customFormat="1" ht="22.5">
      <c r="B192" s="172"/>
      <c r="D192" s="164" t="s">
        <v>237</v>
      </c>
      <c r="E192" s="173" t="s">
        <v>1</v>
      </c>
      <c r="F192" s="174" t="s">
        <v>5367</v>
      </c>
      <c r="H192" s="173" t="s">
        <v>1</v>
      </c>
      <c r="I192" s="175"/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237</v>
      </c>
      <c r="AU192" s="173" t="s">
        <v>88</v>
      </c>
      <c r="AV192" s="14" t="s">
        <v>86</v>
      </c>
      <c r="AW192" s="14" t="s">
        <v>33</v>
      </c>
      <c r="AX192" s="14" t="s">
        <v>79</v>
      </c>
      <c r="AY192" s="173" t="s">
        <v>207</v>
      </c>
    </row>
    <row r="193" spans="1:65" s="14" customFormat="1" ht="11.25">
      <c r="B193" s="172"/>
      <c r="D193" s="164" t="s">
        <v>237</v>
      </c>
      <c r="E193" s="173" t="s">
        <v>1</v>
      </c>
      <c r="F193" s="174" t="s">
        <v>2440</v>
      </c>
      <c r="H193" s="173" t="s">
        <v>1</v>
      </c>
      <c r="I193" s="175"/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237</v>
      </c>
      <c r="AU193" s="173" t="s">
        <v>88</v>
      </c>
      <c r="AV193" s="14" t="s">
        <v>86</v>
      </c>
      <c r="AW193" s="14" t="s">
        <v>33</v>
      </c>
      <c r="AX193" s="14" t="s">
        <v>79</v>
      </c>
      <c r="AY193" s="173" t="s">
        <v>207</v>
      </c>
    </row>
    <row r="194" spans="1:65" s="15" customFormat="1" ht="11.25">
      <c r="B194" s="179"/>
      <c r="D194" s="164" t="s">
        <v>237</v>
      </c>
      <c r="E194" s="180" t="s">
        <v>1</v>
      </c>
      <c r="F194" s="181" t="s">
        <v>242</v>
      </c>
      <c r="H194" s="182">
        <v>1</v>
      </c>
      <c r="I194" s="183"/>
      <c r="L194" s="179"/>
      <c r="M194" s="184"/>
      <c r="N194" s="185"/>
      <c r="O194" s="185"/>
      <c r="P194" s="185"/>
      <c r="Q194" s="185"/>
      <c r="R194" s="185"/>
      <c r="S194" s="185"/>
      <c r="T194" s="186"/>
      <c r="AT194" s="180" t="s">
        <v>237</v>
      </c>
      <c r="AU194" s="180" t="s">
        <v>88</v>
      </c>
      <c r="AV194" s="15" t="s">
        <v>213</v>
      </c>
      <c r="AW194" s="15" t="s">
        <v>33</v>
      </c>
      <c r="AX194" s="15" t="s">
        <v>86</v>
      </c>
      <c r="AY194" s="180" t="s">
        <v>207</v>
      </c>
    </row>
    <row r="195" spans="1:65" s="2" customFormat="1" ht="16.5" customHeight="1">
      <c r="A195" s="31"/>
      <c r="B195" s="148"/>
      <c r="C195" s="149" t="s">
        <v>257</v>
      </c>
      <c r="D195" s="149" t="s">
        <v>209</v>
      </c>
      <c r="E195" s="150" t="s">
        <v>5368</v>
      </c>
      <c r="F195" s="151" t="s">
        <v>5369</v>
      </c>
      <c r="G195" s="152" t="s">
        <v>220</v>
      </c>
      <c r="H195" s="153">
        <v>2.6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213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213</v>
      </c>
      <c r="BM195" s="161" t="s">
        <v>318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5370</v>
      </c>
      <c r="H196" s="167">
        <v>2.6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5" customFormat="1" ht="11.25">
      <c r="B197" s="179"/>
      <c r="D197" s="164" t="s">
        <v>237</v>
      </c>
      <c r="E197" s="180" t="s">
        <v>1</v>
      </c>
      <c r="F197" s="181" t="s">
        <v>242</v>
      </c>
      <c r="H197" s="182">
        <v>2.6</v>
      </c>
      <c r="I197" s="183"/>
      <c r="L197" s="179"/>
      <c r="M197" s="184"/>
      <c r="N197" s="185"/>
      <c r="O197" s="185"/>
      <c r="P197" s="185"/>
      <c r="Q197" s="185"/>
      <c r="R197" s="185"/>
      <c r="S197" s="185"/>
      <c r="T197" s="186"/>
      <c r="AT197" s="180" t="s">
        <v>237</v>
      </c>
      <c r="AU197" s="180" t="s">
        <v>88</v>
      </c>
      <c r="AV197" s="15" t="s">
        <v>213</v>
      </c>
      <c r="AW197" s="15" t="s">
        <v>33</v>
      </c>
      <c r="AX197" s="15" t="s">
        <v>86</v>
      </c>
      <c r="AY197" s="180" t="s">
        <v>207</v>
      </c>
    </row>
    <row r="198" spans="1:65" s="2" customFormat="1" ht="21.75" customHeight="1">
      <c r="A198" s="31"/>
      <c r="B198" s="148"/>
      <c r="C198" s="149" t="s">
        <v>320</v>
      </c>
      <c r="D198" s="149" t="s">
        <v>209</v>
      </c>
      <c r="E198" s="150" t="s">
        <v>5371</v>
      </c>
      <c r="F198" s="151" t="s">
        <v>5372</v>
      </c>
      <c r="G198" s="152" t="s">
        <v>220</v>
      </c>
      <c r="H198" s="153">
        <v>2.6</v>
      </c>
      <c r="I198" s="154"/>
      <c r="J198" s="155">
        <f>ROUND(I198*H198,2)</f>
        <v>0</v>
      </c>
      <c r="K198" s="156"/>
      <c r="L198" s="32"/>
      <c r="M198" s="157" t="s">
        <v>1</v>
      </c>
      <c r="N198" s="158" t="s">
        <v>44</v>
      </c>
      <c r="O198" s="57"/>
      <c r="P198" s="159">
        <f>O198*H198</f>
        <v>0</v>
      </c>
      <c r="Q198" s="159">
        <v>0</v>
      </c>
      <c r="R198" s="159">
        <f>Q198*H198</f>
        <v>0</v>
      </c>
      <c r="S198" s="159">
        <v>0</v>
      </c>
      <c r="T198" s="160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61" t="s">
        <v>213</v>
      </c>
      <c r="AT198" s="161" t="s">
        <v>209</v>
      </c>
      <c r="AU198" s="161" t="s">
        <v>88</v>
      </c>
      <c r="AY198" s="17" t="s">
        <v>207</v>
      </c>
      <c r="BE198" s="162">
        <f>IF(N198="základní",J198,0)</f>
        <v>0</v>
      </c>
      <c r="BF198" s="162">
        <f>IF(N198="snížená",J198,0)</f>
        <v>0</v>
      </c>
      <c r="BG198" s="162">
        <f>IF(N198="zákl. přenesená",J198,0)</f>
        <v>0</v>
      </c>
      <c r="BH198" s="162">
        <f>IF(N198="sníž. přenesená",J198,0)</f>
        <v>0</v>
      </c>
      <c r="BI198" s="162">
        <f>IF(N198="nulová",J198,0)</f>
        <v>0</v>
      </c>
      <c r="BJ198" s="17" t="s">
        <v>86</v>
      </c>
      <c r="BK198" s="162">
        <f>ROUND(I198*H198,2)</f>
        <v>0</v>
      </c>
      <c r="BL198" s="17" t="s">
        <v>213</v>
      </c>
      <c r="BM198" s="161" t="s">
        <v>323</v>
      </c>
    </row>
    <row r="199" spans="1:65" s="13" customFormat="1" ht="22.5">
      <c r="B199" s="163"/>
      <c r="D199" s="164" t="s">
        <v>237</v>
      </c>
      <c r="E199" s="165" t="s">
        <v>1</v>
      </c>
      <c r="F199" s="166" t="s">
        <v>5373</v>
      </c>
      <c r="H199" s="167">
        <v>2.6</v>
      </c>
      <c r="I199" s="168"/>
      <c r="L199" s="163"/>
      <c r="M199" s="169"/>
      <c r="N199" s="170"/>
      <c r="O199" s="170"/>
      <c r="P199" s="170"/>
      <c r="Q199" s="170"/>
      <c r="R199" s="170"/>
      <c r="S199" s="170"/>
      <c r="T199" s="171"/>
      <c r="AT199" s="165" t="s">
        <v>237</v>
      </c>
      <c r="AU199" s="165" t="s">
        <v>88</v>
      </c>
      <c r="AV199" s="13" t="s">
        <v>88</v>
      </c>
      <c r="AW199" s="13" t="s">
        <v>33</v>
      </c>
      <c r="AX199" s="13" t="s">
        <v>79</v>
      </c>
      <c r="AY199" s="165" t="s">
        <v>207</v>
      </c>
    </row>
    <row r="200" spans="1:65" s="15" customFormat="1" ht="11.25">
      <c r="B200" s="179"/>
      <c r="D200" s="164" t="s">
        <v>237</v>
      </c>
      <c r="E200" s="180" t="s">
        <v>1</v>
      </c>
      <c r="F200" s="181" t="s">
        <v>242</v>
      </c>
      <c r="H200" s="182">
        <v>2.6</v>
      </c>
      <c r="I200" s="183"/>
      <c r="L200" s="179"/>
      <c r="M200" s="184"/>
      <c r="N200" s="185"/>
      <c r="O200" s="185"/>
      <c r="P200" s="185"/>
      <c r="Q200" s="185"/>
      <c r="R200" s="185"/>
      <c r="S200" s="185"/>
      <c r="T200" s="186"/>
      <c r="AT200" s="180" t="s">
        <v>237</v>
      </c>
      <c r="AU200" s="180" t="s">
        <v>88</v>
      </c>
      <c r="AV200" s="15" t="s">
        <v>213</v>
      </c>
      <c r="AW200" s="15" t="s">
        <v>33</v>
      </c>
      <c r="AX200" s="15" t="s">
        <v>86</v>
      </c>
      <c r="AY200" s="180" t="s">
        <v>207</v>
      </c>
    </row>
    <row r="201" spans="1:65" s="12" customFormat="1" ht="22.9" customHeight="1">
      <c r="B201" s="135"/>
      <c r="D201" s="136" t="s">
        <v>78</v>
      </c>
      <c r="E201" s="146" t="s">
        <v>246</v>
      </c>
      <c r="F201" s="146" t="s">
        <v>2661</v>
      </c>
      <c r="I201" s="138"/>
      <c r="J201" s="147">
        <f>BK201</f>
        <v>0</v>
      </c>
      <c r="L201" s="135"/>
      <c r="M201" s="140"/>
      <c r="N201" s="141"/>
      <c r="O201" s="141"/>
      <c r="P201" s="142">
        <f>SUM(P202:P213)</f>
        <v>0</v>
      </c>
      <c r="Q201" s="141"/>
      <c r="R201" s="142">
        <f>SUM(R202:R213)</f>
        <v>0</v>
      </c>
      <c r="S201" s="141"/>
      <c r="T201" s="143">
        <f>SUM(T202:T213)</f>
        <v>0</v>
      </c>
      <c r="AR201" s="136" t="s">
        <v>86</v>
      </c>
      <c r="AT201" s="144" t="s">
        <v>78</v>
      </c>
      <c r="AU201" s="144" t="s">
        <v>86</v>
      </c>
      <c r="AY201" s="136" t="s">
        <v>207</v>
      </c>
      <c r="BK201" s="145">
        <f>SUM(BK202:BK213)</f>
        <v>0</v>
      </c>
    </row>
    <row r="202" spans="1:65" s="2" customFormat="1" ht="24.2" customHeight="1">
      <c r="A202" s="31"/>
      <c r="B202" s="148"/>
      <c r="C202" s="149" t="s">
        <v>260</v>
      </c>
      <c r="D202" s="149" t="s">
        <v>209</v>
      </c>
      <c r="E202" s="150" t="s">
        <v>5374</v>
      </c>
      <c r="F202" s="151" t="s">
        <v>5375</v>
      </c>
      <c r="G202" s="152" t="s">
        <v>220</v>
      </c>
      <c r="H202" s="153">
        <v>3.6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213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213</v>
      </c>
      <c r="BM202" s="161" t="s">
        <v>326</v>
      </c>
    </row>
    <row r="203" spans="1:65" s="13" customFormat="1" ht="11.25">
      <c r="B203" s="163"/>
      <c r="D203" s="164" t="s">
        <v>237</v>
      </c>
      <c r="E203" s="165" t="s">
        <v>1</v>
      </c>
      <c r="F203" s="166" t="s">
        <v>5376</v>
      </c>
      <c r="H203" s="167">
        <v>3.6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4" customFormat="1" ht="22.5">
      <c r="B204" s="172"/>
      <c r="D204" s="164" t="s">
        <v>237</v>
      </c>
      <c r="E204" s="173" t="s">
        <v>1</v>
      </c>
      <c r="F204" s="174" t="s">
        <v>5377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4" customFormat="1" ht="22.5">
      <c r="B205" s="172"/>
      <c r="D205" s="164" t="s">
        <v>237</v>
      </c>
      <c r="E205" s="173" t="s">
        <v>1</v>
      </c>
      <c r="F205" s="174" t="s">
        <v>5378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4" customFormat="1" ht="22.5">
      <c r="B206" s="172"/>
      <c r="D206" s="164" t="s">
        <v>237</v>
      </c>
      <c r="E206" s="173" t="s">
        <v>1</v>
      </c>
      <c r="F206" s="174" t="s">
        <v>5379</v>
      </c>
      <c r="H206" s="173" t="s">
        <v>1</v>
      </c>
      <c r="I206" s="175"/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237</v>
      </c>
      <c r="AU206" s="173" t="s">
        <v>88</v>
      </c>
      <c r="AV206" s="14" t="s">
        <v>86</v>
      </c>
      <c r="AW206" s="14" t="s">
        <v>33</v>
      </c>
      <c r="AX206" s="14" t="s">
        <v>79</v>
      </c>
      <c r="AY206" s="173" t="s">
        <v>207</v>
      </c>
    </row>
    <row r="207" spans="1:65" s="14" customFormat="1" ht="22.5">
      <c r="B207" s="172"/>
      <c r="D207" s="164" t="s">
        <v>237</v>
      </c>
      <c r="E207" s="173" t="s">
        <v>1</v>
      </c>
      <c r="F207" s="174" t="s">
        <v>3579</v>
      </c>
      <c r="H207" s="173" t="s">
        <v>1</v>
      </c>
      <c r="I207" s="175"/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237</v>
      </c>
      <c r="AU207" s="173" t="s">
        <v>88</v>
      </c>
      <c r="AV207" s="14" t="s">
        <v>86</v>
      </c>
      <c r="AW207" s="14" t="s">
        <v>33</v>
      </c>
      <c r="AX207" s="14" t="s">
        <v>79</v>
      </c>
      <c r="AY207" s="173" t="s">
        <v>207</v>
      </c>
    </row>
    <row r="208" spans="1:65" s="14" customFormat="1" ht="22.5">
      <c r="B208" s="172"/>
      <c r="D208" s="164" t="s">
        <v>237</v>
      </c>
      <c r="E208" s="173" t="s">
        <v>1</v>
      </c>
      <c r="F208" s="174" t="s">
        <v>5380</v>
      </c>
      <c r="H208" s="173" t="s">
        <v>1</v>
      </c>
      <c r="I208" s="175"/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237</v>
      </c>
      <c r="AU208" s="173" t="s">
        <v>88</v>
      </c>
      <c r="AV208" s="14" t="s">
        <v>86</v>
      </c>
      <c r="AW208" s="14" t="s">
        <v>33</v>
      </c>
      <c r="AX208" s="14" t="s">
        <v>79</v>
      </c>
      <c r="AY208" s="173" t="s">
        <v>207</v>
      </c>
    </row>
    <row r="209" spans="1:65" s="14" customFormat="1" ht="22.5">
      <c r="B209" s="172"/>
      <c r="D209" s="164" t="s">
        <v>237</v>
      </c>
      <c r="E209" s="173" t="s">
        <v>1</v>
      </c>
      <c r="F209" s="174" t="s">
        <v>2590</v>
      </c>
      <c r="H209" s="173" t="s">
        <v>1</v>
      </c>
      <c r="I209" s="175"/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237</v>
      </c>
      <c r="AU209" s="173" t="s">
        <v>88</v>
      </c>
      <c r="AV209" s="14" t="s">
        <v>86</v>
      </c>
      <c r="AW209" s="14" t="s">
        <v>33</v>
      </c>
      <c r="AX209" s="14" t="s">
        <v>79</v>
      </c>
      <c r="AY209" s="173" t="s">
        <v>207</v>
      </c>
    </row>
    <row r="210" spans="1:65" s="14" customFormat="1" ht="22.5">
      <c r="B210" s="172"/>
      <c r="D210" s="164" t="s">
        <v>237</v>
      </c>
      <c r="E210" s="173" t="s">
        <v>1</v>
      </c>
      <c r="F210" s="174" t="s">
        <v>2263</v>
      </c>
      <c r="H210" s="173" t="s">
        <v>1</v>
      </c>
      <c r="I210" s="175"/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237</v>
      </c>
      <c r="AU210" s="173" t="s">
        <v>88</v>
      </c>
      <c r="AV210" s="14" t="s">
        <v>86</v>
      </c>
      <c r="AW210" s="14" t="s">
        <v>33</v>
      </c>
      <c r="AX210" s="14" t="s">
        <v>79</v>
      </c>
      <c r="AY210" s="173" t="s">
        <v>207</v>
      </c>
    </row>
    <row r="211" spans="1:65" s="14" customFormat="1" ht="22.5">
      <c r="B211" s="172"/>
      <c r="D211" s="164" t="s">
        <v>237</v>
      </c>
      <c r="E211" s="173" t="s">
        <v>1</v>
      </c>
      <c r="F211" s="174" t="s">
        <v>5381</v>
      </c>
      <c r="H211" s="173" t="s">
        <v>1</v>
      </c>
      <c r="I211" s="175"/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237</v>
      </c>
      <c r="AU211" s="173" t="s">
        <v>88</v>
      </c>
      <c r="AV211" s="14" t="s">
        <v>86</v>
      </c>
      <c r="AW211" s="14" t="s">
        <v>33</v>
      </c>
      <c r="AX211" s="14" t="s">
        <v>79</v>
      </c>
      <c r="AY211" s="173" t="s">
        <v>207</v>
      </c>
    </row>
    <row r="212" spans="1:65" s="14" customFormat="1" ht="11.25">
      <c r="B212" s="172"/>
      <c r="D212" s="164" t="s">
        <v>237</v>
      </c>
      <c r="E212" s="173" t="s">
        <v>1</v>
      </c>
      <c r="F212" s="174" t="s">
        <v>5382</v>
      </c>
      <c r="H212" s="173" t="s">
        <v>1</v>
      </c>
      <c r="I212" s="175"/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237</v>
      </c>
      <c r="AU212" s="173" t="s">
        <v>88</v>
      </c>
      <c r="AV212" s="14" t="s">
        <v>86</v>
      </c>
      <c r="AW212" s="14" t="s">
        <v>33</v>
      </c>
      <c r="AX212" s="14" t="s">
        <v>79</v>
      </c>
      <c r="AY212" s="173" t="s">
        <v>207</v>
      </c>
    </row>
    <row r="213" spans="1:65" s="15" customFormat="1" ht="11.25">
      <c r="B213" s="179"/>
      <c r="D213" s="164" t="s">
        <v>237</v>
      </c>
      <c r="E213" s="180" t="s">
        <v>1</v>
      </c>
      <c r="F213" s="181" t="s">
        <v>242</v>
      </c>
      <c r="H213" s="182">
        <v>3.6</v>
      </c>
      <c r="I213" s="183"/>
      <c r="L213" s="179"/>
      <c r="M213" s="184"/>
      <c r="N213" s="185"/>
      <c r="O213" s="185"/>
      <c r="P213" s="185"/>
      <c r="Q213" s="185"/>
      <c r="R213" s="185"/>
      <c r="S213" s="185"/>
      <c r="T213" s="186"/>
      <c r="AT213" s="180" t="s">
        <v>237</v>
      </c>
      <c r="AU213" s="180" t="s">
        <v>88</v>
      </c>
      <c r="AV213" s="15" t="s">
        <v>213</v>
      </c>
      <c r="AW213" s="15" t="s">
        <v>33</v>
      </c>
      <c r="AX213" s="15" t="s">
        <v>86</v>
      </c>
      <c r="AY213" s="180" t="s">
        <v>207</v>
      </c>
    </row>
    <row r="214" spans="1:65" s="12" customFormat="1" ht="22.9" customHeight="1">
      <c r="B214" s="135"/>
      <c r="D214" s="136" t="s">
        <v>78</v>
      </c>
      <c r="E214" s="146" t="s">
        <v>763</v>
      </c>
      <c r="F214" s="146" t="s">
        <v>1230</v>
      </c>
      <c r="I214" s="138"/>
      <c r="J214" s="147">
        <f>BK214</f>
        <v>0</v>
      </c>
      <c r="L214" s="135"/>
      <c r="M214" s="140"/>
      <c r="N214" s="141"/>
      <c r="O214" s="141"/>
      <c r="P214" s="142">
        <f>SUM(P215:P216)</f>
        <v>0</v>
      </c>
      <c r="Q214" s="141"/>
      <c r="R214" s="142">
        <f>SUM(R215:R216)</f>
        <v>0</v>
      </c>
      <c r="S214" s="141"/>
      <c r="T214" s="143">
        <f>SUM(T215:T216)</f>
        <v>0</v>
      </c>
      <c r="AR214" s="136" t="s">
        <v>86</v>
      </c>
      <c r="AT214" s="144" t="s">
        <v>78</v>
      </c>
      <c r="AU214" s="144" t="s">
        <v>86</v>
      </c>
      <c r="AY214" s="136" t="s">
        <v>207</v>
      </c>
      <c r="BK214" s="145">
        <f>SUM(BK215:BK216)</f>
        <v>0</v>
      </c>
    </row>
    <row r="215" spans="1:65" s="2" customFormat="1" ht="24.2" customHeight="1">
      <c r="A215" s="31"/>
      <c r="B215" s="148"/>
      <c r="C215" s="149" t="s">
        <v>327</v>
      </c>
      <c r="D215" s="149" t="s">
        <v>209</v>
      </c>
      <c r="E215" s="150" t="s">
        <v>5383</v>
      </c>
      <c r="F215" s="151" t="s">
        <v>5384</v>
      </c>
      <c r="G215" s="152" t="s">
        <v>288</v>
      </c>
      <c r="H215" s="153">
        <v>8.9710000000000001</v>
      </c>
      <c r="I215" s="154"/>
      <c r="J215" s="155">
        <f>ROUND(I215*H215,2)</f>
        <v>0</v>
      </c>
      <c r="K215" s="156"/>
      <c r="L215" s="32"/>
      <c r="M215" s="157" t="s">
        <v>1</v>
      </c>
      <c r="N215" s="158" t="s">
        <v>44</v>
      </c>
      <c r="O215" s="57"/>
      <c r="P215" s="159">
        <f>O215*H215</f>
        <v>0</v>
      </c>
      <c r="Q215" s="159">
        <v>0</v>
      </c>
      <c r="R215" s="159">
        <f>Q215*H215</f>
        <v>0</v>
      </c>
      <c r="S215" s="159">
        <v>0</v>
      </c>
      <c r="T215" s="160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61" t="s">
        <v>213</v>
      </c>
      <c r="AT215" s="161" t="s">
        <v>209</v>
      </c>
      <c r="AU215" s="161" t="s">
        <v>88</v>
      </c>
      <c r="AY215" s="17" t="s">
        <v>207</v>
      </c>
      <c r="BE215" s="162">
        <f>IF(N215="základní",J215,0)</f>
        <v>0</v>
      </c>
      <c r="BF215" s="162">
        <f>IF(N215="snížená",J215,0)</f>
        <v>0</v>
      </c>
      <c r="BG215" s="162">
        <f>IF(N215="zákl. přenesená",J215,0)</f>
        <v>0</v>
      </c>
      <c r="BH215" s="162">
        <f>IF(N215="sníž. přenesená",J215,0)</f>
        <v>0</v>
      </c>
      <c r="BI215" s="162">
        <f>IF(N215="nulová",J215,0)</f>
        <v>0</v>
      </c>
      <c r="BJ215" s="17" t="s">
        <v>86</v>
      </c>
      <c r="BK215" s="162">
        <f>ROUND(I215*H215,2)</f>
        <v>0</v>
      </c>
      <c r="BL215" s="17" t="s">
        <v>213</v>
      </c>
      <c r="BM215" s="161" t="s">
        <v>330</v>
      </c>
    </row>
    <row r="216" spans="1:65" s="2" customFormat="1" ht="21.75" customHeight="1">
      <c r="A216" s="31"/>
      <c r="B216" s="148"/>
      <c r="C216" s="149" t="s">
        <v>265</v>
      </c>
      <c r="D216" s="149" t="s">
        <v>209</v>
      </c>
      <c r="E216" s="150" t="s">
        <v>1235</v>
      </c>
      <c r="F216" s="151" t="s">
        <v>1236</v>
      </c>
      <c r="G216" s="152" t="s">
        <v>212</v>
      </c>
      <c r="H216" s="153">
        <v>10</v>
      </c>
      <c r="I216" s="154"/>
      <c r="J216" s="155">
        <f>ROUND(I216*H216,2)</f>
        <v>0</v>
      </c>
      <c r="K216" s="156"/>
      <c r="L216" s="32"/>
      <c r="M216" s="157" t="s">
        <v>1</v>
      </c>
      <c r="N216" s="158" t="s">
        <v>44</v>
      </c>
      <c r="O216" s="57"/>
      <c r="P216" s="159">
        <f>O216*H216</f>
        <v>0</v>
      </c>
      <c r="Q216" s="159">
        <v>0</v>
      </c>
      <c r="R216" s="159">
        <f>Q216*H216</f>
        <v>0</v>
      </c>
      <c r="S216" s="159">
        <v>0</v>
      </c>
      <c r="T216" s="160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61" t="s">
        <v>213</v>
      </c>
      <c r="AT216" s="161" t="s">
        <v>209</v>
      </c>
      <c r="AU216" s="161" t="s">
        <v>88</v>
      </c>
      <c r="AY216" s="17" t="s">
        <v>207</v>
      </c>
      <c r="BE216" s="162">
        <f>IF(N216="základní",J216,0)</f>
        <v>0</v>
      </c>
      <c r="BF216" s="162">
        <f>IF(N216="snížená",J216,0)</f>
        <v>0</v>
      </c>
      <c r="BG216" s="162">
        <f>IF(N216="zákl. přenesená",J216,0)</f>
        <v>0</v>
      </c>
      <c r="BH216" s="162">
        <f>IF(N216="sníž. přenesená",J216,0)</f>
        <v>0</v>
      </c>
      <c r="BI216" s="162">
        <f>IF(N216="nulová",J216,0)</f>
        <v>0</v>
      </c>
      <c r="BJ216" s="17" t="s">
        <v>86</v>
      </c>
      <c r="BK216" s="162">
        <f>ROUND(I216*H216,2)</f>
        <v>0</v>
      </c>
      <c r="BL216" s="17" t="s">
        <v>213</v>
      </c>
      <c r="BM216" s="161" t="s">
        <v>333</v>
      </c>
    </row>
    <row r="217" spans="1:65" s="12" customFormat="1" ht="25.9" customHeight="1">
      <c r="B217" s="135"/>
      <c r="D217" s="136" t="s">
        <v>78</v>
      </c>
      <c r="E217" s="137" t="s">
        <v>1240</v>
      </c>
      <c r="F217" s="137" t="s">
        <v>1241</v>
      </c>
      <c r="I217" s="138"/>
      <c r="J217" s="139">
        <f>BK217</f>
        <v>0</v>
      </c>
      <c r="L217" s="135"/>
      <c r="M217" s="140"/>
      <c r="N217" s="141"/>
      <c r="O217" s="141"/>
      <c r="P217" s="142">
        <f>P218+P266</f>
        <v>0</v>
      </c>
      <c r="Q217" s="141"/>
      <c r="R217" s="142">
        <f>R218+R266</f>
        <v>0</v>
      </c>
      <c r="S217" s="141"/>
      <c r="T217" s="143">
        <f>T218+T266</f>
        <v>0</v>
      </c>
      <c r="AR217" s="136" t="s">
        <v>88</v>
      </c>
      <c r="AT217" s="144" t="s">
        <v>78</v>
      </c>
      <c r="AU217" s="144" t="s">
        <v>79</v>
      </c>
      <c r="AY217" s="136" t="s">
        <v>207</v>
      </c>
      <c r="BK217" s="145">
        <f>BK218+BK266</f>
        <v>0</v>
      </c>
    </row>
    <row r="218" spans="1:65" s="12" customFormat="1" ht="22.9" customHeight="1">
      <c r="B218" s="135"/>
      <c r="D218" s="136" t="s">
        <v>78</v>
      </c>
      <c r="E218" s="146" t="s">
        <v>1301</v>
      </c>
      <c r="F218" s="146" t="s">
        <v>5385</v>
      </c>
      <c r="I218" s="138"/>
      <c r="J218" s="147">
        <f>BK218</f>
        <v>0</v>
      </c>
      <c r="L218" s="135"/>
      <c r="M218" s="140"/>
      <c r="N218" s="141"/>
      <c r="O218" s="141"/>
      <c r="P218" s="142">
        <f>SUM(P219:P265)</f>
        <v>0</v>
      </c>
      <c r="Q218" s="141"/>
      <c r="R218" s="142">
        <f>SUM(R219:R265)</f>
        <v>0</v>
      </c>
      <c r="S218" s="141"/>
      <c r="T218" s="143">
        <f>SUM(T219:T265)</f>
        <v>0</v>
      </c>
      <c r="AR218" s="136" t="s">
        <v>88</v>
      </c>
      <c r="AT218" s="144" t="s">
        <v>78</v>
      </c>
      <c r="AU218" s="144" t="s">
        <v>86</v>
      </c>
      <c r="AY218" s="136" t="s">
        <v>207</v>
      </c>
      <c r="BK218" s="145">
        <f>SUM(BK219:BK265)</f>
        <v>0</v>
      </c>
    </row>
    <row r="219" spans="1:65" s="2" customFormat="1" ht="24.2" customHeight="1">
      <c r="A219" s="31"/>
      <c r="B219" s="148"/>
      <c r="C219" s="149" t="s">
        <v>335</v>
      </c>
      <c r="D219" s="149" t="s">
        <v>209</v>
      </c>
      <c r="E219" s="150" t="s">
        <v>5386</v>
      </c>
      <c r="F219" s="151" t="s">
        <v>5387</v>
      </c>
      <c r="G219" s="152" t="s">
        <v>220</v>
      </c>
      <c r="H219" s="153">
        <v>68.2</v>
      </c>
      <c r="I219" s="154"/>
      <c r="J219" s="155">
        <f>ROUND(I219*H219,2)</f>
        <v>0</v>
      </c>
      <c r="K219" s="156"/>
      <c r="L219" s="32"/>
      <c r="M219" s="157" t="s">
        <v>1</v>
      </c>
      <c r="N219" s="158" t="s">
        <v>44</v>
      </c>
      <c r="O219" s="57"/>
      <c r="P219" s="159">
        <f>O219*H219</f>
        <v>0</v>
      </c>
      <c r="Q219" s="159">
        <v>0</v>
      </c>
      <c r="R219" s="159">
        <f>Q219*H219</f>
        <v>0</v>
      </c>
      <c r="S219" s="159">
        <v>0</v>
      </c>
      <c r="T219" s="160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61" t="s">
        <v>245</v>
      </c>
      <c r="AT219" s="161" t="s">
        <v>209</v>
      </c>
      <c r="AU219" s="161" t="s">
        <v>88</v>
      </c>
      <c r="AY219" s="17" t="s">
        <v>207</v>
      </c>
      <c r="BE219" s="162">
        <f>IF(N219="základní",J219,0)</f>
        <v>0</v>
      </c>
      <c r="BF219" s="162">
        <f>IF(N219="snížená",J219,0)</f>
        <v>0</v>
      </c>
      <c r="BG219" s="162">
        <f>IF(N219="zákl. přenesená",J219,0)</f>
        <v>0</v>
      </c>
      <c r="BH219" s="162">
        <f>IF(N219="sníž. přenesená",J219,0)</f>
        <v>0</v>
      </c>
      <c r="BI219" s="162">
        <f>IF(N219="nulová",J219,0)</f>
        <v>0</v>
      </c>
      <c r="BJ219" s="17" t="s">
        <v>86</v>
      </c>
      <c r="BK219" s="162">
        <f>ROUND(I219*H219,2)</f>
        <v>0</v>
      </c>
      <c r="BL219" s="17" t="s">
        <v>245</v>
      </c>
      <c r="BM219" s="161" t="s">
        <v>338</v>
      </c>
    </row>
    <row r="220" spans="1:65" s="13" customFormat="1" ht="11.25">
      <c r="B220" s="163"/>
      <c r="D220" s="164" t="s">
        <v>237</v>
      </c>
      <c r="E220" s="165" t="s">
        <v>1</v>
      </c>
      <c r="F220" s="166" t="s">
        <v>5388</v>
      </c>
      <c r="H220" s="167">
        <v>68.2</v>
      </c>
      <c r="I220" s="168"/>
      <c r="L220" s="163"/>
      <c r="M220" s="169"/>
      <c r="N220" s="170"/>
      <c r="O220" s="170"/>
      <c r="P220" s="170"/>
      <c r="Q220" s="170"/>
      <c r="R220" s="170"/>
      <c r="S220" s="170"/>
      <c r="T220" s="171"/>
      <c r="AT220" s="165" t="s">
        <v>237</v>
      </c>
      <c r="AU220" s="165" t="s">
        <v>88</v>
      </c>
      <c r="AV220" s="13" t="s">
        <v>88</v>
      </c>
      <c r="AW220" s="13" t="s">
        <v>33</v>
      </c>
      <c r="AX220" s="13" t="s">
        <v>79</v>
      </c>
      <c r="AY220" s="165" t="s">
        <v>207</v>
      </c>
    </row>
    <row r="221" spans="1:65" s="14" customFormat="1" ht="22.5">
      <c r="B221" s="172"/>
      <c r="D221" s="164" t="s">
        <v>237</v>
      </c>
      <c r="E221" s="173" t="s">
        <v>1</v>
      </c>
      <c r="F221" s="174" t="s">
        <v>5389</v>
      </c>
      <c r="H221" s="173" t="s">
        <v>1</v>
      </c>
      <c r="I221" s="175"/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237</v>
      </c>
      <c r="AU221" s="173" t="s">
        <v>88</v>
      </c>
      <c r="AV221" s="14" t="s">
        <v>86</v>
      </c>
      <c r="AW221" s="14" t="s">
        <v>33</v>
      </c>
      <c r="AX221" s="14" t="s">
        <v>79</v>
      </c>
      <c r="AY221" s="173" t="s">
        <v>207</v>
      </c>
    </row>
    <row r="222" spans="1:65" s="15" customFormat="1" ht="11.25">
      <c r="B222" s="179"/>
      <c r="D222" s="164" t="s">
        <v>237</v>
      </c>
      <c r="E222" s="180" t="s">
        <v>1</v>
      </c>
      <c r="F222" s="181" t="s">
        <v>242</v>
      </c>
      <c r="H222" s="182">
        <v>68.2</v>
      </c>
      <c r="I222" s="183"/>
      <c r="L222" s="179"/>
      <c r="M222" s="184"/>
      <c r="N222" s="185"/>
      <c r="O222" s="185"/>
      <c r="P222" s="185"/>
      <c r="Q222" s="185"/>
      <c r="R222" s="185"/>
      <c r="S222" s="185"/>
      <c r="T222" s="186"/>
      <c r="AT222" s="180" t="s">
        <v>237</v>
      </c>
      <c r="AU222" s="180" t="s">
        <v>88</v>
      </c>
      <c r="AV222" s="15" t="s">
        <v>213</v>
      </c>
      <c r="AW222" s="15" t="s">
        <v>33</v>
      </c>
      <c r="AX222" s="15" t="s">
        <v>86</v>
      </c>
      <c r="AY222" s="180" t="s">
        <v>207</v>
      </c>
    </row>
    <row r="223" spans="1:65" s="2" customFormat="1" ht="24.2" customHeight="1">
      <c r="A223" s="31"/>
      <c r="B223" s="148"/>
      <c r="C223" s="149" t="s">
        <v>271</v>
      </c>
      <c r="D223" s="149" t="s">
        <v>209</v>
      </c>
      <c r="E223" s="150" t="s">
        <v>5390</v>
      </c>
      <c r="F223" s="151" t="s">
        <v>5391</v>
      </c>
      <c r="G223" s="152" t="s">
        <v>220</v>
      </c>
      <c r="H223" s="153">
        <v>8.8000000000000007</v>
      </c>
      <c r="I223" s="154"/>
      <c r="J223" s="155">
        <f>ROUND(I223*H223,2)</f>
        <v>0</v>
      </c>
      <c r="K223" s="156"/>
      <c r="L223" s="32"/>
      <c r="M223" s="157" t="s">
        <v>1</v>
      </c>
      <c r="N223" s="158" t="s">
        <v>44</v>
      </c>
      <c r="O223" s="57"/>
      <c r="P223" s="159">
        <f>O223*H223</f>
        <v>0</v>
      </c>
      <c r="Q223" s="159">
        <v>0</v>
      </c>
      <c r="R223" s="159">
        <f>Q223*H223</f>
        <v>0</v>
      </c>
      <c r="S223" s="159">
        <v>0</v>
      </c>
      <c r="T223" s="160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61" t="s">
        <v>245</v>
      </c>
      <c r="AT223" s="161" t="s">
        <v>209</v>
      </c>
      <c r="AU223" s="161" t="s">
        <v>88</v>
      </c>
      <c r="AY223" s="17" t="s">
        <v>207</v>
      </c>
      <c r="BE223" s="162">
        <f>IF(N223="základní",J223,0)</f>
        <v>0</v>
      </c>
      <c r="BF223" s="162">
        <f>IF(N223="snížená",J223,0)</f>
        <v>0</v>
      </c>
      <c r="BG223" s="162">
        <f>IF(N223="zákl. přenesená",J223,0)</f>
        <v>0</v>
      </c>
      <c r="BH223" s="162">
        <f>IF(N223="sníž. přenesená",J223,0)</f>
        <v>0</v>
      </c>
      <c r="BI223" s="162">
        <f>IF(N223="nulová",J223,0)</f>
        <v>0</v>
      </c>
      <c r="BJ223" s="17" t="s">
        <v>86</v>
      </c>
      <c r="BK223" s="162">
        <f>ROUND(I223*H223,2)</f>
        <v>0</v>
      </c>
      <c r="BL223" s="17" t="s">
        <v>245</v>
      </c>
      <c r="BM223" s="161" t="s">
        <v>341</v>
      </c>
    </row>
    <row r="224" spans="1:65" s="13" customFormat="1" ht="11.25">
      <c r="B224" s="163"/>
      <c r="D224" s="164" t="s">
        <v>237</v>
      </c>
      <c r="E224" s="165" t="s">
        <v>1</v>
      </c>
      <c r="F224" s="166" t="s">
        <v>5392</v>
      </c>
      <c r="H224" s="167">
        <v>8.8000000000000007</v>
      </c>
      <c r="I224" s="168"/>
      <c r="L224" s="163"/>
      <c r="M224" s="169"/>
      <c r="N224" s="170"/>
      <c r="O224" s="170"/>
      <c r="P224" s="170"/>
      <c r="Q224" s="170"/>
      <c r="R224" s="170"/>
      <c r="S224" s="170"/>
      <c r="T224" s="171"/>
      <c r="AT224" s="165" t="s">
        <v>237</v>
      </c>
      <c r="AU224" s="165" t="s">
        <v>88</v>
      </c>
      <c r="AV224" s="13" t="s">
        <v>88</v>
      </c>
      <c r="AW224" s="13" t="s">
        <v>33</v>
      </c>
      <c r="AX224" s="13" t="s">
        <v>79</v>
      </c>
      <c r="AY224" s="165" t="s">
        <v>207</v>
      </c>
    </row>
    <row r="225" spans="1:65" s="14" customFormat="1" ht="22.5">
      <c r="B225" s="172"/>
      <c r="D225" s="164" t="s">
        <v>237</v>
      </c>
      <c r="E225" s="173" t="s">
        <v>1</v>
      </c>
      <c r="F225" s="174" t="s">
        <v>5389</v>
      </c>
      <c r="H225" s="173" t="s">
        <v>1</v>
      </c>
      <c r="I225" s="175"/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237</v>
      </c>
      <c r="AU225" s="173" t="s">
        <v>88</v>
      </c>
      <c r="AV225" s="14" t="s">
        <v>86</v>
      </c>
      <c r="AW225" s="14" t="s">
        <v>33</v>
      </c>
      <c r="AX225" s="14" t="s">
        <v>79</v>
      </c>
      <c r="AY225" s="173" t="s">
        <v>207</v>
      </c>
    </row>
    <row r="226" spans="1:65" s="15" customFormat="1" ht="11.25">
      <c r="B226" s="179"/>
      <c r="D226" s="164" t="s">
        <v>237</v>
      </c>
      <c r="E226" s="180" t="s">
        <v>1</v>
      </c>
      <c r="F226" s="181" t="s">
        <v>242</v>
      </c>
      <c r="H226" s="182">
        <v>8.8000000000000007</v>
      </c>
      <c r="I226" s="183"/>
      <c r="L226" s="179"/>
      <c r="M226" s="184"/>
      <c r="N226" s="185"/>
      <c r="O226" s="185"/>
      <c r="P226" s="185"/>
      <c r="Q226" s="185"/>
      <c r="R226" s="185"/>
      <c r="S226" s="185"/>
      <c r="T226" s="186"/>
      <c r="AT226" s="180" t="s">
        <v>237</v>
      </c>
      <c r="AU226" s="180" t="s">
        <v>88</v>
      </c>
      <c r="AV226" s="15" t="s">
        <v>213</v>
      </c>
      <c r="AW226" s="15" t="s">
        <v>33</v>
      </c>
      <c r="AX226" s="15" t="s">
        <v>86</v>
      </c>
      <c r="AY226" s="180" t="s">
        <v>207</v>
      </c>
    </row>
    <row r="227" spans="1:65" s="2" customFormat="1" ht="33" customHeight="1">
      <c r="A227" s="31"/>
      <c r="B227" s="148"/>
      <c r="C227" s="149" t="s">
        <v>342</v>
      </c>
      <c r="D227" s="149" t="s">
        <v>209</v>
      </c>
      <c r="E227" s="150" t="s">
        <v>5057</v>
      </c>
      <c r="F227" s="151" t="s">
        <v>5393</v>
      </c>
      <c r="G227" s="152" t="s">
        <v>220</v>
      </c>
      <c r="H227" s="153">
        <v>5.39</v>
      </c>
      <c r="I227" s="154"/>
      <c r="J227" s="155">
        <f>ROUND(I227*H227,2)</f>
        <v>0</v>
      </c>
      <c r="K227" s="156"/>
      <c r="L227" s="32"/>
      <c r="M227" s="157" t="s">
        <v>1</v>
      </c>
      <c r="N227" s="158" t="s">
        <v>44</v>
      </c>
      <c r="O227" s="57"/>
      <c r="P227" s="159">
        <f>O227*H227</f>
        <v>0</v>
      </c>
      <c r="Q227" s="159">
        <v>0</v>
      </c>
      <c r="R227" s="159">
        <f>Q227*H227</f>
        <v>0</v>
      </c>
      <c r="S227" s="159">
        <v>0</v>
      </c>
      <c r="T227" s="160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61" t="s">
        <v>245</v>
      </c>
      <c r="AT227" s="161" t="s">
        <v>209</v>
      </c>
      <c r="AU227" s="161" t="s">
        <v>88</v>
      </c>
      <c r="AY227" s="17" t="s">
        <v>207</v>
      </c>
      <c r="BE227" s="162">
        <f>IF(N227="základní",J227,0)</f>
        <v>0</v>
      </c>
      <c r="BF227" s="162">
        <f>IF(N227="snížená",J227,0)</f>
        <v>0</v>
      </c>
      <c r="BG227" s="162">
        <f>IF(N227="zákl. přenesená",J227,0)</f>
        <v>0</v>
      </c>
      <c r="BH227" s="162">
        <f>IF(N227="sníž. přenesená",J227,0)</f>
        <v>0</v>
      </c>
      <c r="BI227" s="162">
        <f>IF(N227="nulová",J227,0)</f>
        <v>0</v>
      </c>
      <c r="BJ227" s="17" t="s">
        <v>86</v>
      </c>
      <c r="BK227" s="162">
        <f>ROUND(I227*H227,2)</f>
        <v>0</v>
      </c>
      <c r="BL227" s="17" t="s">
        <v>245</v>
      </c>
      <c r="BM227" s="161" t="s">
        <v>345</v>
      </c>
    </row>
    <row r="228" spans="1:65" s="13" customFormat="1" ht="22.5">
      <c r="B228" s="163"/>
      <c r="D228" s="164" t="s">
        <v>237</v>
      </c>
      <c r="E228" s="165" t="s">
        <v>1</v>
      </c>
      <c r="F228" s="166" t="s">
        <v>5394</v>
      </c>
      <c r="H228" s="167">
        <v>5.39</v>
      </c>
      <c r="I228" s="168"/>
      <c r="L228" s="163"/>
      <c r="M228" s="169"/>
      <c r="N228" s="170"/>
      <c r="O228" s="170"/>
      <c r="P228" s="170"/>
      <c r="Q228" s="170"/>
      <c r="R228" s="170"/>
      <c r="S228" s="170"/>
      <c r="T228" s="171"/>
      <c r="AT228" s="165" t="s">
        <v>237</v>
      </c>
      <c r="AU228" s="165" t="s">
        <v>88</v>
      </c>
      <c r="AV228" s="13" t="s">
        <v>88</v>
      </c>
      <c r="AW228" s="13" t="s">
        <v>33</v>
      </c>
      <c r="AX228" s="13" t="s">
        <v>79</v>
      </c>
      <c r="AY228" s="165" t="s">
        <v>207</v>
      </c>
    </row>
    <row r="229" spans="1:65" s="14" customFormat="1" ht="22.5">
      <c r="B229" s="172"/>
      <c r="D229" s="164" t="s">
        <v>237</v>
      </c>
      <c r="E229" s="173" t="s">
        <v>1</v>
      </c>
      <c r="F229" s="174" t="s">
        <v>5060</v>
      </c>
      <c r="H229" s="173" t="s">
        <v>1</v>
      </c>
      <c r="I229" s="175"/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237</v>
      </c>
      <c r="AU229" s="173" t="s">
        <v>88</v>
      </c>
      <c r="AV229" s="14" t="s">
        <v>86</v>
      </c>
      <c r="AW229" s="14" t="s">
        <v>33</v>
      </c>
      <c r="AX229" s="14" t="s">
        <v>79</v>
      </c>
      <c r="AY229" s="173" t="s">
        <v>207</v>
      </c>
    </row>
    <row r="230" spans="1:65" s="15" customFormat="1" ht="11.25">
      <c r="B230" s="179"/>
      <c r="D230" s="164" t="s">
        <v>237</v>
      </c>
      <c r="E230" s="180" t="s">
        <v>1</v>
      </c>
      <c r="F230" s="181" t="s">
        <v>242</v>
      </c>
      <c r="H230" s="182">
        <v>5.39</v>
      </c>
      <c r="I230" s="183"/>
      <c r="L230" s="179"/>
      <c r="M230" s="184"/>
      <c r="N230" s="185"/>
      <c r="O230" s="185"/>
      <c r="P230" s="185"/>
      <c r="Q230" s="185"/>
      <c r="R230" s="185"/>
      <c r="S230" s="185"/>
      <c r="T230" s="186"/>
      <c r="AT230" s="180" t="s">
        <v>237</v>
      </c>
      <c r="AU230" s="180" t="s">
        <v>88</v>
      </c>
      <c r="AV230" s="15" t="s">
        <v>213</v>
      </c>
      <c r="AW230" s="15" t="s">
        <v>33</v>
      </c>
      <c r="AX230" s="15" t="s">
        <v>86</v>
      </c>
      <c r="AY230" s="180" t="s">
        <v>207</v>
      </c>
    </row>
    <row r="231" spans="1:65" s="2" customFormat="1" ht="33" customHeight="1">
      <c r="A231" s="31"/>
      <c r="B231" s="148"/>
      <c r="C231" s="149" t="s">
        <v>275</v>
      </c>
      <c r="D231" s="149" t="s">
        <v>209</v>
      </c>
      <c r="E231" s="150" t="s">
        <v>5061</v>
      </c>
      <c r="F231" s="151" t="s">
        <v>5395</v>
      </c>
      <c r="G231" s="152" t="s">
        <v>220</v>
      </c>
      <c r="H231" s="153">
        <v>0.82499999999999996</v>
      </c>
      <c r="I231" s="154"/>
      <c r="J231" s="155">
        <f>ROUND(I231*H231,2)</f>
        <v>0</v>
      </c>
      <c r="K231" s="156"/>
      <c r="L231" s="32"/>
      <c r="M231" s="157" t="s">
        <v>1</v>
      </c>
      <c r="N231" s="158" t="s">
        <v>44</v>
      </c>
      <c r="O231" s="57"/>
      <c r="P231" s="159">
        <f>O231*H231</f>
        <v>0</v>
      </c>
      <c r="Q231" s="159">
        <v>0</v>
      </c>
      <c r="R231" s="159">
        <f>Q231*H231</f>
        <v>0</v>
      </c>
      <c r="S231" s="159">
        <v>0</v>
      </c>
      <c r="T231" s="160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61" t="s">
        <v>245</v>
      </c>
      <c r="AT231" s="161" t="s">
        <v>209</v>
      </c>
      <c r="AU231" s="161" t="s">
        <v>88</v>
      </c>
      <c r="AY231" s="17" t="s">
        <v>207</v>
      </c>
      <c r="BE231" s="162">
        <f>IF(N231="základní",J231,0)</f>
        <v>0</v>
      </c>
      <c r="BF231" s="162">
        <f>IF(N231="snížená",J231,0)</f>
        <v>0</v>
      </c>
      <c r="BG231" s="162">
        <f>IF(N231="zákl. přenesená",J231,0)</f>
        <v>0</v>
      </c>
      <c r="BH231" s="162">
        <f>IF(N231="sníž. přenesená",J231,0)</f>
        <v>0</v>
      </c>
      <c r="BI231" s="162">
        <f>IF(N231="nulová",J231,0)</f>
        <v>0</v>
      </c>
      <c r="BJ231" s="17" t="s">
        <v>86</v>
      </c>
      <c r="BK231" s="162">
        <f>ROUND(I231*H231,2)</f>
        <v>0</v>
      </c>
      <c r="BL231" s="17" t="s">
        <v>245</v>
      </c>
      <c r="BM231" s="161" t="s">
        <v>349</v>
      </c>
    </row>
    <row r="232" spans="1:65" s="13" customFormat="1" ht="11.25">
      <c r="B232" s="163"/>
      <c r="D232" s="164" t="s">
        <v>237</v>
      </c>
      <c r="E232" s="165" t="s">
        <v>1</v>
      </c>
      <c r="F232" s="166" t="s">
        <v>5396</v>
      </c>
      <c r="H232" s="167">
        <v>0.82499999999999996</v>
      </c>
      <c r="I232" s="168"/>
      <c r="L232" s="163"/>
      <c r="M232" s="169"/>
      <c r="N232" s="170"/>
      <c r="O232" s="170"/>
      <c r="P232" s="170"/>
      <c r="Q232" s="170"/>
      <c r="R232" s="170"/>
      <c r="S232" s="170"/>
      <c r="T232" s="171"/>
      <c r="AT232" s="165" t="s">
        <v>237</v>
      </c>
      <c r="AU232" s="165" t="s">
        <v>88</v>
      </c>
      <c r="AV232" s="13" t="s">
        <v>88</v>
      </c>
      <c r="AW232" s="13" t="s">
        <v>33</v>
      </c>
      <c r="AX232" s="13" t="s">
        <v>79</v>
      </c>
      <c r="AY232" s="165" t="s">
        <v>207</v>
      </c>
    </row>
    <row r="233" spans="1:65" s="14" customFormat="1" ht="22.5">
      <c r="B233" s="172"/>
      <c r="D233" s="164" t="s">
        <v>237</v>
      </c>
      <c r="E233" s="173" t="s">
        <v>1</v>
      </c>
      <c r="F233" s="174" t="s">
        <v>5060</v>
      </c>
      <c r="H233" s="173" t="s">
        <v>1</v>
      </c>
      <c r="I233" s="175"/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237</v>
      </c>
      <c r="AU233" s="173" t="s">
        <v>88</v>
      </c>
      <c r="AV233" s="14" t="s">
        <v>86</v>
      </c>
      <c r="AW233" s="14" t="s">
        <v>33</v>
      </c>
      <c r="AX233" s="14" t="s">
        <v>79</v>
      </c>
      <c r="AY233" s="173" t="s">
        <v>207</v>
      </c>
    </row>
    <row r="234" spans="1:65" s="15" customFormat="1" ht="11.25">
      <c r="B234" s="179"/>
      <c r="D234" s="164" t="s">
        <v>237</v>
      </c>
      <c r="E234" s="180" t="s">
        <v>1</v>
      </c>
      <c r="F234" s="181" t="s">
        <v>242</v>
      </c>
      <c r="H234" s="182">
        <v>0.82499999999999996</v>
      </c>
      <c r="I234" s="183"/>
      <c r="L234" s="179"/>
      <c r="M234" s="184"/>
      <c r="N234" s="185"/>
      <c r="O234" s="185"/>
      <c r="P234" s="185"/>
      <c r="Q234" s="185"/>
      <c r="R234" s="185"/>
      <c r="S234" s="185"/>
      <c r="T234" s="186"/>
      <c r="AT234" s="180" t="s">
        <v>237</v>
      </c>
      <c r="AU234" s="180" t="s">
        <v>88</v>
      </c>
      <c r="AV234" s="15" t="s">
        <v>213</v>
      </c>
      <c r="AW234" s="15" t="s">
        <v>33</v>
      </c>
      <c r="AX234" s="15" t="s">
        <v>86</v>
      </c>
      <c r="AY234" s="180" t="s">
        <v>207</v>
      </c>
    </row>
    <row r="235" spans="1:65" s="2" customFormat="1" ht="24.2" customHeight="1">
      <c r="A235" s="31"/>
      <c r="B235" s="148"/>
      <c r="C235" s="149" t="s">
        <v>350</v>
      </c>
      <c r="D235" s="149" t="s">
        <v>209</v>
      </c>
      <c r="E235" s="150" t="s">
        <v>5397</v>
      </c>
      <c r="F235" s="151" t="s">
        <v>5398</v>
      </c>
      <c r="G235" s="152" t="s">
        <v>301</v>
      </c>
      <c r="H235" s="153">
        <v>3</v>
      </c>
      <c r="I235" s="154"/>
      <c r="J235" s="155">
        <f t="shared" ref="J235:J246" si="10">ROUND(I235*H235,2)</f>
        <v>0</v>
      </c>
      <c r="K235" s="156"/>
      <c r="L235" s="32"/>
      <c r="M235" s="157" t="s">
        <v>1</v>
      </c>
      <c r="N235" s="158" t="s">
        <v>44</v>
      </c>
      <c r="O235" s="57"/>
      <c r="P235" s="159">
        <f t="shared" ref="P235:P246" si="11">O235*H235</f>
        <v>0</v>
      </c>
      <c r="Q235" s="159">
        <v>0</v>
      </c>
      <c r="R235" s="159">
        <f t="shared" ref="R235:R246" si="12">Q235*H235</f>
        <v>0</v>
      </c>
      <c r="S235" s="159">
        <v>0</v>
      </c>
      <c r="T235" s="160">
        <f t="shared" ref="T235:T246" si="13"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61" t="s">
        <v>245</v>
      </c>
      <c r="AT235" s="161" t="s">
        <v>209</v>
      </c>
      <c r="AU235" s="161" t="s">
        <v>88</v>
      </c>
      <c r="AY235" s="17" t="s">
        <v>207</v>
      </c>
      <c r="BE235" s="162">
        <f t="shared" ref="BE235:BE246" si="14">IF(N235="základní",J235,0)</f>
        <v>0</v>
      </c>
      <c r="BF235" s="162">
        <f t="shared" ref="BF235:BF246" si="15">IF(N235="snížená",J235,0)</f>
        <v>0</v>
      </c>
      <c r="BG235" s="162">
        <f t="shared" ref="BG235:BG246" si="16">IF(N235="zákl. přenesená",J235,0)</f>
        <v>0</v>
      </c>
      <c r="BH235" s="162">
        <f t="shared" ref="BH235:BH246" si="17">IF(N235="sníž. přenesená",J235,0)</f>
        <v>0</v>
      </c>
      <c r="BI235" s="162">
        <f t="shared" ref="BI235:BI246" si="18">IF(N235="nulová",J235,0)</f>
        <v>0</v>
      </c>
      <c r="BJ235" s="17" t="s">
        <v>86</v>
      </c>
      <c r="BK235" s="162">
        <f t="shared" ref="BK235:BK246" si="19">ROUND(I235*H235,2)</f>
        <v>0</v>
      </c>
      <c r="BL235" s="17" t="s">
        <v>245</v>
      </c>
      <c r="BM235" s="161" t="s">
        <v>353</v>
      </c>
    </row>
    <row r="236" spans="1:65" s="2" customFormat="1" ht="24.2" customHeight="1">
      <c r="A236" s="31"/>
      <c r="B236" s="148"/>
      <c r="C236" s="149" t="s">
        <v>279</v>
      </c>
      <c r="D236" s="149" t="s">
        <v>209</v>
      </c>
      <c r="E236" s="150" t="s">
        <v>5399</v>
      </c>
      <c r="F236" s="151" t="s">
        <v>5400</v>
      </c>
      <c r="G236" s="152" t="s">
        <v>301</v>
      </c>
      <c r="H236" s="153">
        <v>4</v>
      </c>
      <c r="I236" s="154"/>
      <c r="J236" s="155">
        <f t="shared" si="10"/>
        <v>0</v>
      </c>
      <c r="K236" s="156"/>
      <c r="L236" s="32"/>
      <c r="M236" s="157" t="s">
        <v>1</v>
      </c>
      <c r="N236" s="158" t="s">
        <v>44</v>
      </c>
      <c r="O236" s="57"/>
      <c r="P236" s="159">
        <f t="shared" si="11"/>
        <v>0</v>
      </c>
      <c r="Q236" s="159">
        <v>0</v>
      </c>
      <c r="R236" s="159">
        <f t="shared" si="12"/>
        <v>0</v>
      </c>
      <c r="S236" s="159">
        <v>0</v>
      </c>
      <c r="T236" s="160">
        <f t="shared" si="1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61" t="s">
        <v>245</v>
      </c>
      <c r="AT236" s="161" t="s">
        <v>209</v>
      </c>
      <c r="AU236" s="161" t="s">
        <v>88</v>
      </c>
      <c r="AY236" s="17" t="s">
        <v>207</v>
      </c>
      <c r="BE236" s="162">
        <f t="shared" si="14"/>
        <v>0</v>
      </c>
      <c r="BF236" s="162">
        <f t="shared" si="15"/>
        <v>0</v>
      </c>
      <c r="BG236" s="162">
        <f t="shared" si="16"/>
        <v>0</v>
      </c>
      <c r="BH236" s="162">
        <f t="shared" si="17"/>
        <v>0</v>
      </c>
      <c r="BI236" s="162">
        <f t="shared" si="18"/>
        <v>0</v>
      </c>
      <c r="BJ236" s="17" t="s">
        <v>86</v>
      </c>
      <c r="BK236" s="162">
        <f t="shared" si="19"/>
        <v>0</v>
      </c>
      <c r="BL236" s="17" t="s">
        <v>245</v>
      </c>
      <c r="BM236" s="161" t="s">
        <v>356</v>
      </c>
    </row>
    <row r="237" spans="1:65" s="2" customFormat="1" ht="24.2" customHeight="1">
      <c r="A237" s="31"/>
      <c r="B237" s="148"/>
      <c r="C237" s="149" t="s">
        <v>358</v>
      </c>
      <c r="D237" s="149" t="s">
        <v>209</v>
      </c>
      <c r="E237" s="150" t="s">
        <v>1303</v>
      </c>
      <c r="F237" s="151" t="s">
        <v>5401</v>
      </c>
      <c r="G237" s="152" t="s">
        <v>301</v>
      </c>
      <c r="H237" s="153">
        <v>1</v>
      </c>
      <c r="I237" s="154"/>
      <c r="J237" s="155">
        <f t="shared" si="10"/>
        <v>0</v>
      </c>
      <c r="K237" s="156"/>
      <c r="L237" s="32"/>
      <c r="M237" s="157" t="s">
        <v>1</v>
      </c>
      <c r="N237" s="158" t="s">
        <v>44</v>
      </c>
      <c r="O237" s="57"/>
      <c r="P237" s="159">
        <f t="shared" si="11"/>
        <v>0</v>
      </c>
      <c r="Q237" s="159">
        <v>0</v>
      </c>
      <c r="R237" s="159">
        <f t="shared" si="12"/>
        <v>0</v>
      </c>
      <c r="S237" s="159">
        <v>0</v>
      </c>
      <c r="T237" s="160">
        <f t="shared" si="1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61" t="s">
        <v>245</v>
      </c>
      <c r="AT237" s="161" t="s">
        <v>209</v>
      </c>
      <c r="AU237" s="161" t="s">
        <v>88</v>
      </c>
      <c r="AY237" s="17" t="s">
        <v>207</v>
      </c>
      <c r="BE237" s="162">
        <f t="shared" si="14"/>
        <v>0</v>
      </c>
      <c r="BF237" s="162">
        <f t="shared" si="15"/>
        <v>0</v>
      </c>
      <c r="BG237" s="162">
        <f t="shared" si="16"/>
        <v>0</v>
      </c>
      <c r="BH237" s="162">
        <f t="shared" si="17"/>
        <v>0</v>
      </c>
      <c r="BI237" s="162">
        <f t="shared" si="18"/>
        <v>0</v>
      </c>
      <c r="BJ237" s="17" t="s">
        <v>86</v>
      </c>
      <c r="BK237" s="162">
        <f t="shared" si="19"/>
        <v>0</v>
      </c>
      <c r="BL237" s="17" t="s">
        <v>245</v>
      </c>
      <c r="BM237" s="161" t="s">
        <v>361</v>
      </c>
    </row>
    <row r="238" spans="1:65" s="2" customFormat="1" ht="24.2" customHeight="1">
      <c r="A238" s="31"/>
      <c r="B238" s="148"/>
      <c r="C238" s="149" t="s">
        <v>289</v>
      </c>
      <c r="D238" s="149" t="s">
        <v>209</v>
      </c>
      <c r="E238" s="150" t="s">
        <v>5402</v>
      </c>
      <c r="F238" s="151" t="s">
        <v>5403</v>
      </c>
      <c r="G238" s="152" t="s">
        <v>301</v>
      </c>
      <c r="H238" s="153">
        <v>1</v>
      </c>
      <c r="I238" s="154"/>
      <c r="J238" s="155">
        <f t="shared" si="10"/>
        <v>0</v>
      </c>
      <c r="K238" s="156"/>
      <c r="L238" s="32"/>
      <c r="M238" s="157" t="s">
        <v>1</v>
      </c>
      <c r="N238" s="158" t="s">
        <v>44</v>
      </c>
      <c r="O238" s="57"/>
      <c r="P238" s="159">
        <f t="shared" si="11"/>
        <v>0</v>
      </c>
      <c r="Q238" s="159">
        <v>0</v>
      </c>
      <c r="R238" s="159">
        <f t="shared" si="12"/>
        <v>0</v>
      </c>
      <c r="S238" s="159">
        <v>0</v>
      </c>
      <c r="T238" s="160">
        <f t="shared" si="1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61" t="s">
        <v>245</v>
      </c>
      <c r="AT238" s="161" t="s">
        <v>209</v>
      </c>
      <c r="AU238" s="161" t="s">
        <v>88</v>
      </c>
      <c r="AY238" s="17" t="s">
        <v>207</v>
      </c>
      <c r="BE238" s="162">
        <f t="shared" si="14"/>
        <v>0</v>
      </c>
      <c r="BF238" s="162">
        <f t="shared" si="15"/>
        <v>0</v>
      </c>
      <c r="BG238" s="162">
        <f t="shared" si="16"/>
        <v>0</v>
      </c>
      <c r="BH238" s="162">
        <f t="shared" si="17"/>
        <v>0</v>
      </c>
      <c r="BI238" s="162">
        <f t="shared" si="18"/>
        <v>0</v>
      </c>
      <c r="BJ238" s="17" t="s">
        <v>86</v>
      </c>
      <c r="BK238" s="162">
        <f t="shared" si="19"/>
        <v>0</v>
      </c>
      <c r="BL238" s="17" t="s">
        <v>245</v>
      </c>
      <c r="BM238" s="161" t="s">
        <v>364</v>
      </c>
    </row>
    <row r="239" spans="1:65" s="2" customFormat="1" ht="24.2" customHeight="1">
      <c r="A239" s="31"/>
      <c r="B239" s="148"/>
      <c r="C239" s="149" t="s">
        <v>365</v>
      </c>
      <c r="D239" s="149" t="s">
        <v>209</v>
      </c>
      <c r="E239" s="150" t="s">
        <v>5404</v>
      </c>
      <c r="F239" s="151" t="s">
        <v>5405</v>
      </c>
      <c r="G239" s="152" t="s">
        <v>301</v>
      </c>
      <c r="H239" s="153">
        <v>1</v>
      </c>
      <c r="I239" s="154"/>
      <c r="J239" s="155">
        <f t="shared" si="10"/>
        <v>0</v>
      </c>
      <c r="K239" s="156"/>
      <c r="L239" s="32"/>
      <c r="M239" s="157" t="s">
        <v>1</v>
      </c>
      <c r="N239" s="158" t="s">
        <v>44</v>
      </c>
      <c r="O239" s="57"/>
      <c r="P239" s="159">
        <f t="shared" si="11"/>
        <v>0</v>
      </c>
      <c r="Q239" s="159">
        <v>0</v>
      </c>
      <c r="R239" s="159">
        <f t="shared" si="12"/>
        <v>0</v>
      </c>
      <c r="S239" s="159">
        <v>0</v>
      </c>
      <c r="T239" s="160">
        <f t="shared" si="1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61" t="s">
        <v>245</v>
      </c>
      <c r="AT239" s="161" t="s">
        <v>209</v>
      </c>
      <c r="AU239" s="161" t="s">
        <v>88</v>
      </c>
      <c r="AY239" s="17" t="s">
        <v>207</v>
      </c>
      <c r="BE239" s="162">
        <f t="shared" si="14"/>
        <v>0</v>
      </c>
      <c r="BF239" s="162">
        <f t="shared" si="15"/>
        <v>0</v>
      </c>
      <c r="BG239" s="162">
        <f t="shared" si="16"/>
        <v>0</v>
      </c>
      <c r="BH239" s="162">
        <f t="shared" si="17"/>
        <v>0</v>
      </c>
      <c r="BI239" s="162">
        <f t="shared" si="18"/>
        <v>0</v>
      </c>
      <c r="BJ239" s="17" t="s">
        <v>86</v>
      </c>
      <c r="BK239" s="162">
        <f t="shared" si="19"/>
        <v>0</v>
      </c>
      <c r="BL239" s="17" t="s">
        <v>245</v>
      </c>
      <c r="BM239" s="161" t="s">
        <v>368</v>
      </c>
    </row>
    <row r="240" spans="1:65" s="2" customFormat="1" ht="24.2" customHeight="1">
      <c r="A240" s="31"/>
      <c r="B240" s="148"/>
      <c r="C240" s="149" t="s">
        <v>293</v>
      </c>
      <c r="D240" s="149" t="s">
        <v>209</v>
      </c>
      <c r="E240" s="150" t="s">
        <v>5406</v>
      </c>
      <c r="F240" s="151" t="s">
        <v>5407</v>
      </c>
      <c r="G240" s="152" t="s">
        <v>301</v>
      </c>
      <c r="H240" s="153">
        <v>1</v>
      </c>
      <c r="I240" s="154"/>
      <c r="J240" s="155">
        <f t="shared" si="10"/>
        <v>0</v>
      </c>
      <c r="K240" s="156"/>
      <c r="L240" s="32"/>
      <c r="M240" s="157" t="s">
        <v>1</v>
      </c>
      <c r="N240" s="158" t="s">
        <v>44</v>
      </c>
      <c r="O240" s="57"/>
      <c r="P240" s="159">
        <f t="shared" si="11"/>
        <v>0</v>
      </c>
      <c r="Q240" s="159">
        <v>0</v>
      </c>
      <c r="R240" s="159">
        <f t="shared" si="12"/>
        <v>0</v>
      </c>
      <c r="S240" s="159">
        <v>0</v>
      </c>
      <c r="T240" s="160">
        <f t="shared" si="1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61" t="s">
        <v>245</v>
      </c>
      <c r="AT240" s="161" t="s">
        <v>209</v>
      </c>
      <c r="AU240" s="161" t="s">
        <v>88</v>
      </c>
      <c r="AY240" s="17" t="s">
        <v>207</v>
      </c>
      <c r="BE240" s="162">
        <f t="shared" si="14"/>
        <v>0</v>
      </c>
      <c r="BF240" s="162">
        <f t="shared" si="15"/>
        <v>0</v>
      </c>
      <c r="BG240" s="162">
        <f t="shared" si="16"/>
        <v>0</v>
      </c>
      <c r="BH240" s="162">
        <f t="shared" si="17"/>
        <v>0</v>
      </c>
      <c r="BI240" s="162">
        <f t="shared" si="18"/>
        <v>0</v>
      </c>
      <c r="BJ240" s="17" t="s">
        <v>86</v>
      </c>
      <c r="BK240" s="162">
        <f t="shared" si="19"/>
        <v>0</v>
      </c>
      <c r="BL240" s="17" t="s">
        <v>245</v>
      </c>
      <c r="BM240" s="161" t="s">
        <v>371</v>
      </c>
    </row>
    <row r="241" spans="1:65" s="2" customFormat="1" ht="24.2" customHeight="1">
      <c r="A241" s="31"/>
      <c r="B241" s="148"/>
      <c r="C241" s="149" t="s">
        <v>372</v>
      </c>
      <c r="D241" s="149" t="s">
        <v>209</v>
      </c>
      <c r="E241" s="150" t="s">
        <v>5408</v>
      </c>
      <c r="F241" s="151" t="s">
        <v>5409</v>
      </c>
      <c r="G241" s="152" t="s">
        <v>301</v>
      </c>
      <c r="H241" s="153">
        <v>1</v>
      </c>
      <c r="I241" s="154"/>
      <c r="J241" s="155">
        <f t="shared" si="10"/>
        <v>0</v>
      </c>
      <c r="K241" s="156"/>
      <c r="L241" s="32"/>
      <c r="M241" s="157" t="s">
        <v>1</v>
      </c>
      <c r="N241" s="158" t="s">
        <v>44</v>
      </c>
      <c r="O241" s="57"/>
      <c r="P241" s="159">
        <f t="shared" si="11"/>
        <v>0</v>
      </c>
      <c r="Q241" s="159">
        <v>0</v>
      </c>
      <c r="R241" s="159">
        <f t="shared" si="12"/>
        <v>0</v>
      </c>
      <c r="S241" s="159">
        <v>0</v>
      </c>
      <c r="T241" s="160">
        <f t="shared" si="1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61" t="s">
        <v>245</v>
      </c>
      <c r="AT241" s="161" t="s">
        <v>209</v>
      </c>
      <c r="AU241" s="161" t="s">
        <v>88</v>
      </c>
      <c r="AY241" s="17" t="s">
        <v>207</v>
      </c>
      <c r="BE241" s="162">
        <f t="shared" si="14"/>
        <v>0</v>
      </c>
      <c r="BF241" s="162">
        <f t="shared" si="15"/>
        <v>0</v>
      </c>
      <c r="BG241" s="162">
        <f t="shared" si="16"/>
        <v>0</v>
      </c>
      <c r="BH241" s="162">
        <f t="shared" si="17"/>
        <v>0</v>
      </c>
      <c r="BI241" s="162">
        <f t="shared" si="18"/>
        <v>0</v>
      </c>
      <c r="BJ241" s="17" t="s">
        <v>86</v>
      </c>
      <c r="BK241" s="162">
        <f t="shared" si="19"/>
        <v>0</v>
      </c>
      <c r="BL241" s="17" t="s">
        <v>245</v>
      </c>
      <c r="BM241" s="161" t="s">
        <v>375</v>
      </c>
    </row>
    <row r="242" spans="1:65" s="2" customFormat="1" ht="37.9" customHeight="1">
      <c r="A242" s="31"/>
      <c r="B242" s="148"/>
      <c r="C242" s="149" t="s">
        <v>297</v>
      </c>
      <c r="D242" s="149" t="s">
        <v>209</v>
      </c>
      <c r="E242" s="150" t="s">
        <v>5410</v>
      </c>
      <c r="F242" s="151" t="s">
        <v>5411</v>
      </c>
      <c r="G242" s="152" t="s">
        <v>301</v>
      </c>
      <c r="H242" s="153">
        <v>1</v>
      </c>
      <c r="I242" s="154"/>
      <c r="J242" s="155">
        <f t="shared" si="10"/>
        <v>0</v>
      </c>
      <c r="K242" s="156"/>
      <c r="L242" s="32"/>
      <c r="M242" s="157" t="s">
        <v>1</v>
      </c>
      <c r="N242" s="158" t="s">
        <v>44</v>
      </c>
      <c r="O242" s="57"/>
      <c r="P242" s="159">
        <f t="shared" si="11"/>
        <v>0</v>
      </c>
      <c r="Q242" s="159">
        <v>0</v>
      </c>
      <c r="R242" s="159">
        <f t="shared" si="12"/>
        <v>0</v>
      </c>
      <c r="S242" s="159">
        <v>0</v>
      </c>
      <c r="T242" s="160">
        <f t="shared" si="1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61" t="s">
        <v>245</v>
      </c>
      <c r="AT242" s="161" t="s">
        <v>209</v>
      </c>
      <c r="AU242" s="161" t="s">
        <v>88</v>
      </c>
      <c r="AY242" s="17" t="s">
        <v>207</v>
      </c>
      <c r="BE242" s="162">
        <f t="shared" si="14"/>
        <v>0</v>
      </c>
      <c r="BF242" s="162">
        <f t="shared" si="15"/>
        <v>0</v>
      </c>
      <c r="BG242" s="162">
        <f t="shared" si="16"/>
        <v>0</v>
      </c>
      <c r="BH242" s="162">
        <f t="shared" si="17"/>
        <v>0</v>
      </c>
      <c r="BI242" s="162">
        <f t="shared" si="18"/>
        <v>0</v>
      </c>
      <c r="BJ242" s="17" t="s">
        <v>86</v>
      </c>
      <c r="BK242" s="162">
        <f t="shared" si="19"/>
        <v>0</v>
      </c>
      <c r="BL242" s="17" t="s">
        <v>245</v>
      </c>
      <c r="BM242" s="161" t="s">
        <v>378</v>
      </c>
    </row>
    <row r="243" spans="1:65" s="2" customFormat="1" ht="37.9" customHeight="1">
      <c r="A243" s="31"/>
      <c r="B243" s="148"/>
      <c r="C243" s="149" t="s">
        <v>379</v>
      </c>
      <c r="D243" s="149" t="s">
        <v>209</v>
      </c>
      <c r="E243" s="150" t="s">
        <v>5412</v>
      </c>
      <c r="F243" s="151" t="s">
        <v>5413</v>
      </c>
      <c r="G243" s="152" t="s">
        <v>301</v>
      </c>
      <c r="H243" s="153">
        <v>1</v>
      </c>
      <c r="I243" s="154"/>
      <c r="J243" s="155">
        <f t="shared" si="10"/>
        <v>0</v>
      </c>
      <c r="K243" s="156"/>
      <c r="L243" s="32"/>
      <c r="M243" s="157" t="s">
        <v>1</v>
      </c>
      <c r="N243" s="158" t="s">
        <v>44</v>
      </c>
      <c r="O243" s="57"/>
      <c r="P243" s="159">
        <f t="shared" si="11"/>
        <v>0</v>
      </c>
      <c r="Q243" s="159">
        <v>0</v>
      </c>
      <c r="R243" s="159">
        <f t="shared" si="12"/>
        <v>0</v>
      </c>
      <c r="S243" s="159">
        <v>0</v>
      </c>
      <c r="T243" s="160">
        <f t="shared" si="1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61" t="s">
        <v>245</v>
      </c>
      <c r="AT243" s="161" t="s">
        <v>209</v>
      </c>
      <c r="AU243" s="161" t="s">
        <v>88</v>
      </c>
      <c r="AY243" s="17" t="s">
        <v>207</v>
      </c>
      <c r="BE243" s="162">
        <f t="shared" si="14"/>
        <v>0</v>
      </c>
      <c r="BF243" s="162">
        <f t="shared" si="15"/>
        <v>0</v>
      </c>
      <c r="BG243" s="162">
        <f t="shared" si="16"/>
        <v>0</v>
      </c>
      <c r="BH243" s="162">
        <f t="shared" si="17"/>
        <v>0</v>
      </c>
      <c r="BI243" s="162">
        <f t="shared" si="18"/>
        <v>0</v>
      </c>
      <c r="BJ243" s="17" t="s">
        <v>86</v>
      </c>
      <c r="BK243" s="162">
        <f t="shared" si="19"/>
        <v>0</v>
      </c>
      <c r="BL243" s="17" t="s">
        <v>245</v>
      </c>
      <c r="BM243" s="161" t="s">
        <v>382</v>
      </c>
    </row>
    <row r="244" spans="1:65" s="2" customFormat="1" ht="24.2" customHeight="1">
      <c r="A244" s="31"/>
      <c r="B244" s="148"/>
      <c r="C244" s="149" t="s">
        <v>302</v>
      </c>
      <c r="D244" s="149" t="s">
        <v>209</v>
      </c>
      <c r="E244" s="150" t="s">
        <v>5414</v>
      </c>
      <c r="F244" s="151" t="s">
        <v>5415</v>
      </c>
      <c r="G244" s="152" t="s">
        <v>301</v>
      </c>
      <c r="H244" s="153">
        <v>1</v>
      </c>
      <c r="I244" s="154"/>
      <c r="J244" s="155">
        <f t="shared" si="10"/>
        <v>0</v>
      </c>
      <c r="K244" s="156"/>
      <c r="L244" s="32"/>
      <c r="M244" s="157" t="s">
        <v>1</v>
      </c>
      <c r="N244" s="158" t="s">
        <v>44</v>
      </c>
      <c r="O244" s="57"/>
      <c r="P244" s="159">
        <f t="shared" si="11"/>
        <v>0</v>
      </c>
      <c r="Q244" s="159">
        <v>0</v>
      </c>
      <c r="R244" s="159">
        <f t="shared" si="12"/>
        <v>0</v>
      </c>
      <c r="S244" s="159">
        <v>0</v>
      </c>
      <c r="T244" s="160">
        <f t="shared" si="1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61" t="s">
        <v>245</v>
      </c>
      <c r="AT244" s="161" t="s">
        <v>209</v>
      </c>
      <c r="AU244" s="161" t="s">
        <v>88</v>
      </c>
      <c r="AY244" s="17" t="s">
        <v>207</v>
      </c>
      <c r="BE244" s="162">
        <f t="shared" si="14"/>
        <v>0</v>
      </c>
      <c r="BF244" s="162">
        <f t="shared" si="15"/>
        <v>0</v>
      </c>
      <c r="BG244" s="162">
        <f t="shared" si="16"/>
        <v>0</v>
      </c>
      <c r="BH244" s="162">
        <f t="shared" si="17"/>
        <v>0</v>
      </c>
      <c r="BI244" s="162">
        <f t="shared" si="18"/>
        <v>0</v>
      </c>
      <c r="BJ244" s="17" t="s">
        <v>86</v>
      </c>
      <c r="BK244" s="162">
        <f t="shared" si="19"/>
        <v>0</v>
      </c>
      <c r="BL244" s="17" t="s">
        <v>245</v>
      </c>
      <c r="BM244" s="161" t="s">
        <v>386</v>
      </c>
    </row>
    <row r="245" spans="1:65" s="2" customFormat="1" ht="24.2" customHeight="1">
      <c r="A245" s="31"/>
      <c r="B245" s="148"/>
      <c r="C245" s="149" t="s">
        <v>387</v>
      </c>
      <c r="D245" s="149" t="s">
        <v>209</v>
      </c>
      <c r="E245" s="150" t="s">
        <v>5416</v>
      </c>
      <c r="F245" s="151" t="s">
        <v>5417</v>
      </c>
      <c r="G245" s="152" t="s">
        <v>301</v>
      </c>
      <c r="H245" s="153">
        <v>2</v>
      </c>
      <c r="I245" s="154"/>
      <c r="J245" s="155">
        <f t="shared" si="10"/>
        <v>0</v>
      </c>
      <c r="K245" s="156"/>
      <c r="L245" s="32"/>
      <c r="M245" s="157" t="s">
        <v>1</v>
      </c>
      <c r="N245" s="158" t="s">
        <v>44</v>
      </c>
      <c r="O245" s="57"/>
      <c r="P245" s="159">
        <f t="shared" si="11"/>
        <v>0</v>
      </c>
      <c r="Q245" s="159">
        <v>0</v>
      </c>
      <c r="R245" s="159">
        <f t="shared" si="12"/>
        <v>0</v>
      </c>
      <c r="S245" s="159">
        <v>0</v>
      </c>
      <c r="T245" s="160">
        <f t="shared" si="1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61" t="s">
        <v>245</v>
      </c>
      <c r="AT245" s="161" t="s">
        <v>209</v>
      </c>
      <c r="AU245" s="161" t="s">
        <v>88</v>
      </c>
      <c r="AY245" s="17" t="s">
        <v>207</v>
      </c>
      <c r="BE245" s="162">
        <f t="shared" si="14"/>
        <v>0</v>
      </c>
      <c r="BF245" s="162">
        <f t="shared" si="15"/>
        <v>0</v>
      </c>
      <c r="BG245" s="162">
        <f t="shared" si="16"/>
        <v>0</v>
      </c>
      <c r="BH245" s="162">
        <f t="shared" si="17"/>
        <v>0</v>
      </c>
      <c r="BI245" s="162">
        <f t="shared" si="18"/>
        <v>0</v>
      </c>
      <c r="BJ245" s="17" t="s">
        <v>86</v>
      </c>
      <c r="BK245" s="162">
        <f t="shared" si="19"/>
        <v>0</v>
      </c>
      <c r="BL245" s="17" t="s">
        <v>245</v>
      </c>
      <c r="BM245" s="161" t="s">
        <v>390</v>
      </c>
    </row>
    <row r="246" spans="1:65" s="2" customFormat="1" ht="24.2" customHeight="1">
      <c r="A246" s="31"/>
      <c r="B246" s="148"/>
      <c r="C246" s="149" t="s">
        <v>314</v>
      </c>
      <c r="D246" s="149" t="s">
        <v>209</v>
      </c>
      <c r="E246" s="150" t="s">
        <v>5418</v>
      </c>
      <c r="F246" s="151" t="s">
        <v>5419</v>
      </c>
      <c r="G246" s="152" t="s">
        <v>301</v>
      </c>
      <c r="H246" s="153">
        <v>3</v>
      </c>
      <c r="I246" s="154"/>
      <c r="J246" s="155">
        <f t="shared" si="10"/>
        <v>0</v>
      </c>
      <c r="K246" s="156"/>
      <c r="L246" s="32"/>
      <c r="M246" s="157" t="s">
        <v>1</v>
      </c>
      <c r="N246" s="158" t="s">
        <v>44</v>
      </c>
      <c r="O246" s="57"/>
      <c r="P246" s="159">
        <f t="shared" si="11"/>
        <v>0</v>
      </c>
      <c r="Q246" s="159">
        <v>0</v>
      </c>
      <c r="R246" s="159">
        <f t="shared" si="12"/>
        <v>0</v>
      </c>
      <c r="S246" s="159">
        <v>0</v>
      </c>
      <c r="T246" s="160">
        <f t="shared" si="1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61" t="s">
        <v>245</v>
      </c>
      <c r="AT246" s="161" t="s">
        <v>209</v>
      </c>
      <c r="AU246" s="161" t="s">
        <v>88</v>
      </c>
      <c r="AY246" s="17" t="s">
        <v>207</v>
      </c>
      <c r="BE246" s="162">
        <f t="shared" si="14"/>
        <v>0</v>
      </c>
      <c r="BF246" s="162">
        <f t="shared" si="15"/>
        <v>0</v>
      </c>
      <c r="BG246" s="162">
        <f t="shared" si="16"/>
        <v>0</v>
      </c>
      <c r="BH246" s="162">
        <f t="shared" si="17"/>
        <v>0</v>
      </c>
      <c r="BI246" s="162">
        <f t="shared" si="18"/>
        <v>0</v>
      </c>
      <c r="BJ246" s="17" t="s">
        <v>86</v>
      </c>
      <c r="BK246" s="162">
        <f t="shared" si="19"/>
        <v>0</v>
      </c>
      <c r="BL246" s="17" t="s">
        <v>245</v>
      </c>
      <c r="BM246" s="161" t="s">
        <v>393</v>
      </c>
    </row>
    <row r="247" spans="1:65" s="13" customFormat="1" ht="11.25">
      <c r="B247" s="163"/>
      <c r="D247" s="164" t="s">
        <v>237</v>
      </c>
      <c r="E247" s="165" t="s">
        <v>1</v>
      </c>
      <c r="F247" s="166" t="s">
        <v>5420</v>
      </c>
      <c r="H247" s="167">
        <v>3</v>
      </c>
      <c r="I247" s="168"/>
      <c r="L247" s="163"/>
      <c r="M247" s="169"/>
      <c r="N247" s="170"/>
      <c r="O247" s="170"/>
      <c r="P247" s="170"/>
      <c r="Q247" s="170"/>
      <c r="R247" s="170"/>
      <c r="S247" s="170"/>
      <c r="T247" s="171"/>
      <c r="AT247" s="165" t="s">
        <v>237</v>
      </c>
      <c r="AU247" s="165" t="s">
        <v>88</v>
      </c>
      <c r="AV247" s="13" t="s">
        <v>88</v>
      </c>
      <c r="AW247" s="13" t="s">
        <v>33</v>
      </c>
      <c r="AX247" s="13" t="s">
        <v>79</v>
      </c>
      <c r="AY247" s="165" t="s">
        <v>207</v>
      </c>
    </row>
    <row r="248" spans="1:65" s="14" customFormat="1" ht="33.75">
      <c r="B248" s="172"/>
      <c r="D248" s="164" t="s">
        <v>237</v>
      </c>
      <c r="E248" s="173" t="s">
        <v>1</v>
      </c>
      <c r="F248" s="174" t="s">
        <v>5421</v>
      </c>
      <c r="H248" s="173" t="s">
        <v>1</v>
      </c>
      <c r="I248" s="175"/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237</v>
      </c>
      <c r="AU248" s="173" t="s">
        <v>88</v>
      </c>
      <c r="AV248" s="14" t="s">
        <v>86</v>
      </c>
      <c r="AW248" s="14" t="s">
        <v>33</v>
      </c>
      <c r="AX248" s="14" t="s">
        <v>79</v>
      </c>
      <c r="AY248" s="173" t="s">
        <v>207</v>
      </c>
    </row>
    <row r="249" spans="1:65" s="15" customFormat="1" ht="11.25">
      <c r="B249" s="179"/>
      <c r="D249" s="164" t="s">
        <v>237</v>
      </c>
      <c r="E249" s="180" t="s">
        <v>1</v>
      </c>
      <c r="F249" s="181" t="s">
        <v>242</v>
      </c>
      <c r="H249" s="182">
        <v>3</v>
      </c>
      <c r="I249" s="183"/>
      <c r="L249" s="179"/>
      <c r="M249" s="184"/>
      <c r="N249" s="185"/>
      <c r="O249" s="185"/>
      <c r="P249" s="185"/>
      <c r="Q249" s="185"/>
      <c r="R249" s="185"/>
      <c r="S249" s="185"/>
      <c r="T249" s="186"/>
      <c r="AT249" s="180" t="s">
        <v>237</v>
      </c>
      <c r="AU249" s="180" t="s">
        <v>88</v>
      </c>
      <c r="AV249" s="15" t="s">
        <v>213</v>
      </c>
      <c r="AW249" s="15" t="s">
        <v>33</v>
      </c>
      <c r="AX249" s="15" t="s">
        <v>86</v>
      </c>
      <c r="AY249" s="180" t="s">
        <v>207</v>
      </c>
    </row>
    <row r="250" spans="1:65" s="2" customFormat="1" ht="24.2" customHeight="1">
      <c r="A250" s="31"/>
      <c r="B250" s="148"/>
      <c r="C250" s="149" t="s">
        <v>394</v>
      </c>
      <c r="D250" s="149" t="s">
        <v>209</v>
      </c>
      <c r="E250" s="150" t="s">
        <v>5422</v>
      </c>
      <c r="F250" s="151" t="s">
        <v>5423</v>
      </c>
      <c r="G250" s="152" t="s">
        <v>301</v>
      </c>
      <c r="H250" s="153">
        <v>2</v>
      </c>
      <c r="I250" s="154"/>
      <c r="J250" s="155">
        <f>ROUND(I250*H250,2)</f>
        <v>0</v>
      </c>
      <c r="K250" s="156"/>
      <c r="L250" s="32"/>
      <c r="M250" s="157" t="s">
        <v>1</v>
      </c>
      <c r="N250" s="158" t="s">
        <v>44</v>
      </c>
      <c r="O250" s="57"/>
      <c r="P250" s="159">
        <f>O250*H250</f>
        <v>0</v>
      </c>
      <c r="Q250" s="159">
        <v>0</v>
      </c>
      <c r="R250" s="159">
        <f>Q250*H250</f>
        <v>0</v>
      </c>
      <c r="S250" s="159">
        <v>0</v>
      </c>
      <c r="T250" s="160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61" t="s">
        <v>245</v>
      </c>
      <c r="AT250" s="161" t="s">
        <v>209</v>
      </c>
      <c r="AU250" s="161" t="s">
        <v>88</v>
      </c>
      <c r="AY250" s="17" t="s">
        <v>207</v>
      </c>
      <c r="BE250" s="162">
        <f>IF(N250="základní",J250,0)</f>
        <v>0</v>
      </c>
      <c r="BF250" s="162">
        <f>IF(N250="snížená",J250,0)</f>
        <v>0</v>
      </c>
      <c r="BG250" s="162">
        <f>IF(N250="zákl. přenesená",J250,0)</f>
        <v>0</v>
      </c>
      <c r="BH250" s="162">
        <f>IF(N250="sníž. přenesená",J250,0)</f>
        <v>0</v>
      </c>
      <c r="BI250" s="162">
        <f>IF(N250="nulová",J250,0)</f>
        <v>0</v>
      </c>
      <c r="BJ250" s="17" t="s">
        <v>86</v>
      </c>
      <c r="BK250" s="162">
        <f>ROUND(I250*H250,2)</f>
        <v>0</v>
      </c>
      <c r="BL250" s="17" t="s">
        <v>245</v>
      </c>
      <c r="BM250" s="161" t="s">
        <v>397</v>
      </c>
    </row>
    <row r="251" spans="1:65" s="13" customFormat="1" ht="11.25">
      <c r="B251" s="163"/>
      <c r="D251" s="164" t="s">
        <v>237</v>
      </c>
      <c r="E251" s="165" t="s">
        <v>1</v>
      </c>
      <c r="F251" s="166" t="s">
        <v>5424</v>
      </c>
      <c r="H251" s="167">
        <v>2</v>
      </c>
      <c r="I251" s="168"/>
      <c r="L251" s="163"/>
      <c r="M251" s="169"/>
      <c r="N251" s="170"/>
      <c r="O251" s="170"/>
      <c r="P251" s="170"/>
      <c r="Q251" s="170"/>
      <c r="R251" s="170"/>
      <c r="S251" s="170"/>
      <c r="T251" s="171"/>
      <c r="AT251" s="165" t="s">
        <v>237</v>
      </c>
      <c r="AU251" s="165" t="s">
        <v>88</v>
      </c>
      <c r="AV251" s="13" t="s">
        <v>88</v>
      </c>
      <c r="AW251" s="13" t="s">
        <v>33</v>
      </c>
      <c r="AX251" s="13" t="s">
        <v>79</v>
      </c>
      <c r="AY251" s="165" t="s">
        <v>207</v>
      </c>
    </row>
    <row r="252" spans="1:65" s="15" customFormat="1" ht="11.25">
      <c r="B252" s="179"/>
      <c r="D252" s="164" t="s">
        <v>237</v>
      </c>
      <c r="E252" s="180" t="s">
        <v>1</v>
      </c>
      <c r="F252" s="181" t="s">
        <v>242</v>
      </c>
      <c r="H252" s="182">
        <v>2</v>
      </c>
      <c r="I252" s="183"/>
      <c r="L252" s="179"/>
      <c r="M252" s="184"/>
      <c r="N252" s="185"/>
      <c r="O252" s="185"/>
      <c r="P252" s="185"/>
      <c r="Q252" s="185"/>
      <c r="R252" s="185"/>
      <c r="S252" s="185"/>
      <c r="T252" s="186"/>
      <c r="AT252" s="180" t="s">
        <v>237</v>
      </c>
      <c r="AU252" s="180" t="s">
        <v>88</v>
      </c>
      <c r="AV252" s="15" t="s">
        <v>213</v>
      </c>
      <c r="AW252" s="15" t="s">
        <v>33</v>
      </c>
      <c r="AX252" s="15" t="s">
        <v>86</v>
      </c>
      <c r="AY252" s="180" t="s">
        <v>207</v>
      </c>
    </row>
    <row r="253" spans="1:65" s="2" customFormat="1" ht="24.2" customHeight="1">
      <c r="A253" s="31"/>
      <c r="B253" s="148"/>
      <c r="C253" s="149" t="s">
        <v>318</v>
      </c>
      <c r="D253" s="149" t="s">
        <v>209</v>
      </c>
      <c r="E253" s="150" t="s">
        <v>5425</v>
      </c>
      <c r="F253" s="151" t="s">
        <v>5426</v>
      </c>
      <c r="G253" s="152" t="s">
        <v>301</v>
      </c>
      <c r="H253" s="153">
        <v>1</v>
      </c>
      <c r="I253" s="154"/>
      <c r="J253" s="155">
        <f>ROUND(I253*H253,2)</f>
        <v>0</v>
      </c>
      <c r="K253" s="156"/>
      <c r="L253" s="32"/>
      <c r="M253" s="157" t="s">
        <v>1</v>
      </c>
      <c r="N253" s="158" t="s">
        <v>44</v>
      </c>
      <c r="O253" s="57"/>
      <c r="P253" s="159">
        <f>O253*H253</f>
        <v>0</v>
      </c>
      <c r="Q253" s="159">
        <v>0</v>
      </c>
      <c r="R253" s="159">
        <f>Q253*H253</f>
        <v>0</v>
      </c>
      <c r="S253" s="159">
        <v>0</v>
      </c>
      <c r="T253" s="160">
        <f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61" t="s">
        <v>245</v>
      </c>
      <c r="AT253" s="161" t="s">
        <v>209</v>
      </c>
      <c r="AU253" s="161" t="s">
        <v>88</v>
      </c>
      <c r="AY253" s="17" t="s">
        <v>207</v>
      </c>
      <c r="BE253" s="162">
        <f>IF(N253="základní",J253,0)</f>
        <v>0</v>
      </c>
      <c r="BF253" s="162">
        <f>IF(N253="snížená",J253,0)</f>
        <v>0</v>
      </c>
      <c r="BG253" s="162">
        <f>IF(N253="zákl. přenesená",J253,0)</f>
        <v>0</v>
      </c>
      <c r="BH253" s="162">
        <f>IF(N253="sníž. přenesená",J253,0)</f>
        <v>0</v>
      </c>
      <c r="BI253" s="162">
        <f>IF(N253="nulová",J253,0)</f>
        <v>0</v>
      </c>
      <c r="BJ253" s="17" t="s">
        <v>86</v>
      </c>
      <c r="BK253" s="162">
        <f>ROUND(I253*H253,2)</f>
        <v>0</v>
      </c>
      <c r="BL253" s="17" t="s">
        <v>245</v>
      </c>
      <c r="BM253" s="161" t="s">
        <v>400</v>
      </c>
    </row>
    <row r="254" spans="1:65" s="13" customFormat="1" ht="11.25">
      <c r="B254" s="163"/>
      <c r="D254" s="164" t="s">
        <v>237</v>
      </c>
      <c r="E254" s="165" t="s">
        <v>1</v>
      </c>
      <c r="F254" s="166" t="s">
        <v>5427</v>
      </c>
      <c r="H254" s="167">
        <v>1</v>
      </c>
      <c r="I254" s="168"/>
      <c r="L254" s="163"/>
      <c r="M254" s="169"/>
      <c r="N254" s="170"/>
      <c r="O254" s="170"/>
      <c r="P254" s="170"/>
      <c r="Q254" s="170"/>
      <c r="R254" s="170"/>
      <c r="S254" s="170"/>
      <c r="T254" s="171"/>
      <c r="AT254" s="165" t="s">
        <v>237</v>
      </c>
      <c r="AU254" s="165" t="s">
        <v>88</v>
      </c>
      <c r="AV254" s="13" t="s">
        <v>88</v>
      </c>
      <c r="AW254" s="13" t="s">
        <v>33</v>
      </c>
      <c r="AX254" s="13" t="s">
        <v>79</v>
      </c>
      <c r="AY254" s="165" t="s">
        <v>207</v>
      </c>
    </row>
    <row r="255" spans="1:65" s="15" customFormat="1" ht="11.25">
      <c r="B255" s="179"/>
      <c r="D255" s="164" t="s">
        <v>237</v>
      </c>
      <c r="E255" s="180" t="s">
        <v>1</v>
      </c>
      <c r="F255" s="181" t="s">
        <v>242</v>
      </c>
      <c r="H255" s="182">
        <v>1</v>
      </c>
      <c r="I255" s="183"/>
      <c r="L255" s="179"/>
      <c r="M255" s="184"/>
      <c r="N255" s="185"/>
      <c r="O255" s="185"/>
      <c r="P255" s="185"/>
      <c r="Q255" s="185"/>
      <c r="R255" s="185"/>
      <c r="S255" s="185"/>
      <c r="T255" s="186"/>
      <c r="AT255" s="180" t="s">
        <v>237</v>
      </c>
      <c r="AU255" s="180" t="s">
        <v>88</v>
      </c>
      <c r="AV255" s="15" t="s">
        <v>213</v>
      </c>
      <c r="AW255" s="15" t="s">
        <v>33</v>
      </c>
      <c r="AX255" s="15" t="s">
        <v>86</v>
      </c>
      <c r="AY255" s="180" t="s">
        <v>207</v>
      </c>
    </row>
    <row r="256" spans="1:65" s="2" customFormat="1" ht="24.2" customHeight="1">
      <c r="A256" s="31"/>
      <c r="B256" s="148"/>
      <c r="C256" s="149" t="s">
        <v>402</v>
      </c>
      <c r="D256" s="149" t="s">
        <v>209</v>
      </c>
      <c r="E256" s="150" t="s">
        <v>5428</v>
      </c>
      <c r="F256" s="151" t="s">
        <v>5429</v>
      </c>
      <c r="G256" s="152" t="s">
        <v>662</v>
      </c>
      <c r="H256" s="153">
        <v>1</v>
      </c>
      <c r="I256" s="154"/>
      <c r="J256" s="155">
        <f>ROUND(I256*H256,2)</f>
        <v>0</v>
      </c>
      <c r="K256" s="156"/>
      <c r="L256" s="32"/>
      <c r="M256" s="157" t="s">
        <v>1</v>
      </c>
      <c r="N256" s="158" t="s">
        <v>44</v>
      </c>
      <c r="O256" s="57"/>
      <c r="P256" s="159">
        <f>O256*H256</f>
        <v>0</v>
      </c>
      <c r="Q256" s="159">
        <v>0</v>
      </c>
      <c r="R256" s="159">
        <f>Q256*H256</f>
        <v>0</v>
      </c>
      <c r="S256" s="159">
        <v>0</v>
      </c>
      <c r="T256" s="160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61" t="s">
        <v>245</v>
      </c>
      <c r="AT256" s="161" t="s">
        <v>209</v>
      </c>
      <c r="AU256" s="161" t="s">
        <v>88</v>
      </c>
      <c r="AY256" s="17" t="s">
        <v>207</v>
      </c>
      <c r="BE256" s="162">
        <f>IF(N256="základní",J256,0)</f>
        <v>0</v>
      </c>
      <c r="BF256" s="162">
        <f>IF(N256="snížená",J256,0)</f>
        <v>0</v>
      </c>
      <c r="BG256" s="162">
        <f>IF(N256="zákl. přenesená",J256,0)</f>
        <v>0</v>
      </c>
      <c r="BH256" s="162">
        <f>IF(N256="sníž. přenesená",J256,0)</f>
        <v>0</v>
      </c>
      <c r="BI256" s="162">
        <f>IF(N256="nulová",J256,0)</f>
        <v>0</v>
      </c>
      <c r="BJ256" s="17" t="s">
        <v>86</v>
      </c>
      <c r="BK256" s="162">
        <f>ROUND(I256*H256,2)</f>
        <v>0</v>
      </c>
      <c r="BL256" s="17" t="s">
        <v>245</v>
      </c>
      <c r="BM256" s="161" t="s">
        <v>405</v>
      </c>
    </row>
    <row r="257" spans="1:65" s="2" customFormat="1" ht="24.2" customHeight="1">
      <c r="A257" s="31"/>
      <c r="B257" s="148"/>
      <c r="C257" s="149" t="s">
        <v>323</v>
      </c>
      <c r="D257" s="149" t="s">
        <v>209</v>
      </c>
      <c r="E257" s="150" t="s">
        <v>5430</v>
      </c>
      <c r="F257" s="151" t="s">
        <v>5431</v>
      </c>
      <c r="G257" s="152" t="s">
        <v>662</v>
      </c>
      <c r="H257" s="153">
        <v>1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245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245</v>
      </c>
      <c r="BM257" s="161" t="s">
        <v>410</v>
      </c>
    </row>
    <row r="258" spans="1:65" s="2" customFormat="1" ht="24.2" customHeight="1">
      <c r="A258" s="31"/>
      <c r="B258" s="148"/>
      <c r="C258" s="149" t="s">
        <v>412</v>
      </c>
      <c r="D258" s="149" t="s">
        <v>209</v>
      </c>
      <c r="E258" s="150" t="s">
        <v>5432</v>
      </c>
      <c r="F258" s="151" t="s">
        <v>5112</v>
      </c>
      <c r="G258" s="152" t="s">
        <v>662</v>
      </c>
      <c r="H258" s="153">
        <v>1</v>
      </c>
      <c r="I258" s="154"/>
      <c r="J258" s="155">
        <f>ROUND(I258*H258,2)</f>
        <v>0</v>
      </c>
      <c r="K258" s="156"/>
      <c r="L258" s="32"/>
      <c r="M258" s="157" t="s">
        <v>1</v>
      </c>
      <c r="N258" s="158" t="s">
        <v>44</v>
      </c>
      <c r="O258" s="57"/>
      <c r="P258" s="159">
        <f>O258*H258</f>
        <v>0</v>
      </c>
      <c r="Q258" s="159">
        <v>0</v>
      </c>
      <c r="R258" s="159">
        <f>Q258*H258</f>
        <v>0</v>
      </c>
      <c r="S258" s="159">
        <v>0</v>
      </c>
      <c r="T258" s="160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61" t="s">
        <v>245</v>
      </c>
      <c r="AT258" s="161" t="s">
        <v>209</v>
      </c>
      <c r="AU258" s="161" t="s">
        <v>88</v>
      </c>
      <c r="AY258" s="17" t="s">
        <v>207</v>
      </c>
      <c r="BE258" s="162">
        <f>IF(N258="základní",J258,0)</f>
        <v>0</v>
      </c>
      <c r="BF258" s="162">
        <f>IF(N258="snížená",J258,0)</f>
        <v>0</v>
      </c>
      <c r="BG258" s="162">
        <f>IF(N258="zákl. přenesená",J258,0)</f>
        <v>0</v>
      </c>
      <c r="BH258" s="162">
        <f>IF(N258="sníž. přenesená",J258,0)</f>
        <v>0</v>
      </c>
      <c r="BI258" s="162">
        <f>IF(N258="nulová",J258,0)</f>
        <v>0</v>
      </c>
      <c r="BJ258" s="17" t="s">
        <v>86</v>
      </c>
      <c r="BK258" s="162">
        <f>ROUND(I258*H258,2)</f>
        <v>0</v>
      </c>
      <c r="BL258" s="17" t="s">
        <v>245</v>
      </c>
      <c r="BM258" s="161" t="s">
        <v>416</v>
      </c>
    </row>
    <row r="259" spans="1:65" s="13" customFormat="1" ht="11.25">
      <c r="B259" s="163"/>
      <c r="D259" s="164" t="s">
        <v>237</v>
      </c>
      <c r="E259" s="165" t="s">
        <v>1</v>
      </c>
      <c r="F259" s="166" t="s">
        <v>5433</v>
      </c>
      <c r="H259" s="167">
        <v>1</v>
      </c>
      <c r="I259" s="168"/>
      <c r="L259" s="163"/>
      <c r="M259" s="169"/>
      <c r="N259" s="170"/>
      <c r="O259" s="170"/>
      <c r="P259" s="170"/>
      <c r="Q259" s="170"/>
      <c r="R259" s="170"/>
      <c r="S259" s="170"/>
      <c r="T259" s="171"/>
      <c r="AT259" s="165" t="s">
        <v>237</v>
      </c>
      <c r="AU259" s="165" t="s">
        <v>88</v>
      </c>
      <c r="AV259" s="13" t="s">
        <v>88</v>
      </c>
      <c r="AW259" s="13" t="s">
        <v>33</v>
      </c>
      <c r="AX259" s="13" t="s">
        <v>79</v>
      </c>
      <c r="AY259" s="165" t="s">
        <v>207</v>
      </c>
    </row>
    <row r="260" spans="1:65" s="15" customFormat="1" ht="11.25">
      <c r="B260" s="179"/>
      <c r="D260" s="164" t="s">
        <v>237</v>
      </c>
      <c r="E260" s="180" t="s">
        <v>1</v>
      </c>
      <c r="F260" s="181" t="s">
        <v>242</v>
      </c>
      <c r="H260" s="182">
        <v>1</v>
      </c>
      <c r="I260" s="183"/>
      <c r="L260" s="179"/>
      <c r="M260" s="184"/>
      <c r="N260" s="185"/>
      <c r="O260" s="185"/>
      <c r="P260" s="185"/>
      <c r="Q260" s="185"/>
      <c r="R260" s="185"/>
      <c r="S260" s="185"/>
      <c r="T260" s="186"/>
      <c r="AT260" s="180" t="s">
        <v>237</v>
      </c>
      <c r="AU260" s="180" t="s">
        <v>88</v>
      </c>
      <c r="AV260" s="15" t="s">
        <v>213</v>
      </c>
      <c r="AW260" s="15" t="s">
        <v>33</v>
      </c>
      <c r="AX260" s="15" t="s">
        <v>86</v>
      </c>
      <c r="AY260" s="180" t="s">
        <v>207</v>
      </c>
    </row>
    <row r="261" spans="1:65" s="2" customFormat="1" ht="24.2" customHeight="1">
      <c r="A261" s="31"/>
      <c r="B261" s="148"/>
      <c r="C261" s="149" t="s">
        <v>326</v>
      </c>
      <c r="D261" s="149" t="s">
        <v>209</v>
      </c>
      <c r="E261" s="150" t="s">
        <v>5434</v>
      </c>
      <c r="F261" s="151" t="s">
        <v>5435</v>
      </c>
      <c r="G261" s="152" t="s">
        <v>1636</v>
      </c>
      <c r="H261" s="187"/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245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245</v>
      </c>
      <c r="BM261" s="161" t="s">
        <v>422</v>
      </c>
    </row>
    <row r="262" spans="1:65" s="2" customFormat="1" ht="16.5" customHeight="1">
      <c r="A262" s="31"/>
      <c r="B262" s="148"/>
      <c r="C262" s="149" t="s">
        <v>423</v>
      </c>
      <c r="D262" s="149" t="s">
        <v>209</v>
      </c>
      <c r="E262" s="150" t="s">
        <v>1280</v>
      </c>
      <c r="F262" s="151" t="s">
        <v>1281</v>
      </c>
      <c r="G262" s="152" t="s">
        <v>212</v>
      </c>
      <c r="H262" s="153">
        <v>3</v>
      </c>
      <c r="I262" s="154"/>
      <c r="J262" s="155">
        <f>ROUND(I262*H262,2)</f>
        <v>0</v>
      </c>
      <c r="K262" s="156"/>
      <c r="L262" s="32"/>
      <c r="M262" s="157" t="s">
        <v>1</v>
      </c>
      <c r="N262" s="158" t="s">
        <v>44</v>
      </c>
      <c r="O262" s="57"/>
      <c r="P262" s="159">
        <f>O262*H262</f>
        <v>0</v>
      </c>
      <c r="Q262" s="159">
        <v>0</v>
      </c>
      <c r="R262" s="159">
        <f>Q262*H262</f>
        <v>0</v>
      </c>
      <c r="S262" s="159">
        <v>0</v>
      </c>
      <c r="T262" s="160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61" t="s">
        <v>245</v>
      </c>
      <c r="AT262" s="161" t="s">
        <v>209</v>
      </c>
      <c r="AU262" s="161" t="s">
        <v>88</v>
      </c>
      <c r="AY262" s="17" t="s">
        <v>207</v>
      </c>
      <c r="BE262" s="162">
        <f>IF(N262="základní",J262,0)</f>
        <v>0</v>
      </c>
      <c r="BF262" s="162">
        <f>IF(N262="snížená",J262,0)</f>
        <v>0</v>
      </c>
      <c r="BG262" s="162">
        <f>IF(N262="zákl. přenesená",J262,0)</f>
        <v>0</v>
      </c>
      <c r="BH262" s="162">
        <f>IF(N262="sníž. přenesená",J262,0)</f>
        <v>0</v>
      </c>
      <c r="BI262" s="162">
        <f>IF(N262="nulová",J262,0)</f>
        <v>0</v>
      </c>
      <c r="BJ262" s="17" t="s">
        <v>86</v>
      </c>
      <c r="BK262" s="162">
        <f>ROUND(I262*H262,2)</f>
        <v>0</v>
      </c>
      <c r="BL262" s="17" t="s">
        <v>245</v>
      </c>
      <c r="BM262" s="161" t="s">
        <v>426</v>
      </c>
    </row>
    <row r="263" spans="1:65" s="13" customFormat="1" ht="22.5">
      <c r="B263" s="163"/>
      <c r="D263" s="164" t="s">
        <v>237</v>
      </c>
      <c r="E263" s="165" t="s">
        <v>1</v>
      </c>
      <c r="F263" s="166" t="s">
        <v>5436</v>
      </c>
      <c r="H263" s="167">
        <v>3</v>
      </c>
      <c r="I263" s="168"/>
      <c r="L263" s="163"/>
      <c r="M263" s="169"/>
      <c r="N263" s="170"/>
      <c r="O263" s="170"/>
      <c r="P263" s="170"/>
      <c r="Q263" s="170"/>
      <c r="R263" s="170"/>
      <c r="S263" s="170"/>
      <c r="T263" s="171"/>
      <c r="AT263" s="165" t="s">
        <v>237</v>
      </c>
      <c r="AU263" s="165" t="s">
        <v>88</v>
      </c>
      <c r="AV263" s="13" t="s">
        <v>88</v>
      </c>
      <c r="AW263" s="13" t="s">
        <v>33</v>
      </c>
      <c r="AX263" s="13" t="s">
        <v>79</v>
      </c>
      <c r="AY263" s="165" t="s">
        <v>207</v>
      </c>
    </row>
    <row r="264" spans="1:65" s="14" customFormat="1" ht="22.5">
      <c r="B264" s="172"/>
      <c r="D264" s="164" t="s">
        <v>237</v>
      </c>
      <c r="E264" s="173" t="s">
        <v>1</v>
      </c>
      <c r="F264" s="174" t="s">
        <v>5437</v>
      </c>
      <c r="H264" s="173" t="s">
        <v>1</v>
      </c>
      <c r="I264" s="175"/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237</v>
      </c>
      <c r="AU264" s="173" t="s">
        <v>88</v>
      </c>
      <c r="AV264" s="14" t="s">
        <v>86</v>
      </c>
      <c r="AW264" s="14" t="s">
        <v>33</v>
      </c>
      <c r="AX264" s="14" t="s">
        <v>79</v>
      </c>
      <c r="AY264" s="173" t="s">
        <v>207</v>
      </c>
    </row>
    <row r="265" spans="1:65" s="15" customFormat="1" ht="11.25">
      <c r="B265" s="179"/>
      <c r="D265" s="164" t="s">
        <v>237</v>
      </c>
      <c r="E265" s="180" t="s">
        <v>1</v>
      </c>
      <c r="F265" s="181" t="s">
        <v>242</v>
      </c>
      <c r="H265" s="182">
        <v>3</v>
      </c>
      <c r="I265" s="183"/>
      <c r="L265" s="179"/>
      <c r="M265" s="184"/>
      <c r="N265" s="185"/>
      <c r="O265" s="185"/>
      <c r="P265" s="185"/>
      <c r="Q265" s="185"/>
      <c r="R265" s="185"/>
      <c r="S265" s="185"/>
      <c r="T265" s="186"/>
      <c r="AT265" s="180" t="s">
        <v>237</v>
      </c>
      <c r="AU265" s="180" t="s">
        <v>88</v>
      </c>
      <c r="AV265" s="15" t="s">
        <v>213</v>
      </c>
      <c r="AW265" s="15" t="s">
        <v>33</v>
      </c>
      <c r="AX265" s="15" t="s">
        <v>86</v>
      </c>
      <c r="AY265" s="180" t="s">
        <v>207</v>
      </c>
    </row>
    <row r="266" spans="1:65" s="12" customFormat="1" ht="22.9" customHeight="1">
      <c r="B266" s="135"/>
      <c r="D266" s="136" t="s">
        <v>78</v>
      </c>
      <c r="E266" s="146" t="s">
        <v>3553</v>
      </c>
      <c r="F266" s="146" t="s">
        <v>3554</v>
      </c>
      <c r="I266" s="138"/>
      <c r="J266" s="147">
        <f>BK266</f>
        <v>0</v>
      </c>
      <c r="L266" s="135"/>
      <c r="M266" s="140"/>
      <c r="N266" s="141"/>
      <c r="O266" s="141"/>
      <c r="P266" s="142">
        <f>SUM(P267:P282)</f>
        <v>0</v>
      </c>
      <c r="Q266" s="141"/>
      <c r="R266" s="142">
        <f>SUM(R267:R282)</f>
        <v>0</v>
      </c>
      <c r="S266" s="141"/>
      <c r="T266" s="143">
        <f>SUM(T267:T282)</f>
        <v>0</v>
      </c>
      <c r="AR266" s="136" t="s">
        <v>88</v>
      </c>
      <c r="AT266" s="144" t="s">
        <v>78</v>
      </c>
      <c r="AU266" s="144" t="s">
        <v>86</v>
      </c>
      <c r="AY266" s="136" t="s">
        <v>207</v>
      </c>
      <c r="BK266" s="145">
        <f>SUM(BK267:BK282)</f>
        <v>0</v>
      </c>
    </row>
    <row r="267" spans="1:65" s="2" customFormat="1" ht="24.2" customHeight="1">
      <c r="A267" s="31"/>
      <c r="B267" s="148"/>
      <c r="C267" s="149" t="s">
        <v>330</v>
      </c>
      <c r="D267" s="149" t="s">
        <v>209</v>
      </c>
      <c r="E267" s="150" t="s">
        <v>5438</v>
      </c>
      <c r="F267" s="151" t="s">
        <v>5439</v>
      </c>
      <c r="G267" s="152" t="s">
        <v>220</v>
      </c>
      <c r="H267" s="153">
        <v>70</v>
      </c>
      <c r="I267" s="154"/>
      <c r="J267" s="155">
        <f>ROUND(I267*H267,2)</f>
        <v>0</v>
      </c>
      <c r="K267" s="156"/>
      <c r="L267" s="32"/>
      <c r="M267" s="157" t="s">
        <v>1</v>
      </c>
      <c r="N267" s="158" t="s">
        <v>44</v>
      </c>
      <c r="O267" s="57"/>
      <c r="P267" s="159">
        <f>O267*H267</f>
        <v>0</v>
      </c>
      <c r="Q267" s="159">
        <v>0</v>
      </c>
      <c r="R267" s="159">
        <f>Q267*H267</f>
        <v>0</v>
      </c>
      <c r="S267" s="159">
        <v>0</v>
      </c>
      <c r="T267" s="160">
        <f>S267*H267</f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61" t="s">
        <v>245</v>
      </c>
      <c r="AT267" s="161" t="s">
        <v>209</v>
      </c>
      <c r="AU267" s="161" t="s">
        <v>88</v>
      </c>
      <c r="AY267" s="17" t="s">
        <v>207</v>
      </c>
      <c r="BE267" s="162">
        <f>IF(N267="základní",J267,0)</f>
        <v>0</v>
      </c>
      <c r="BF267" s="162">
        <f>IF(N267="snížená",J267,0)</f>
        <v>0</v>
      </c>
      <c r="BG267" s="162">
        <f>IF(N267="zákl. přenesená",J267,0)</f>
        <v>0</v>
      </c>
      <c r="BH267" s="162">
        <f>IF(N267="sníž. přenesená",J267,0)</f>
        <v>0</v>
      </c>
      <c r="BI267" s="162">
        <f>IF(N267="nulová",J267,0)</f>
        <v>0</v>
      </c>
      <c r="BJ267" s="17" t="s">
        <v>86</v>
      </c>
      <c r="BK267" s="162">
        <f>ROUND(I267*H267,2)</f>
        <v>0</v>
      </c>
      <c r="BL267" s="17" t="s">
        <v>245</v>
      </c>
      <c r="BM267" s="161" t="s">
        <v>429</v>
      </c>
    </row>
    <row r="268" spans="1:65" s="13" customFormat="1" ht="11.25">
      <c r="B268" s="163"/>
      <c r="D268" s="164" t="s">
        <v>237</v>
      </c>
      <c r="E268" s="165" t="s">
        <v>1</v>
      </c>
      <c r="F268" s="166" t="s">
        <v>5440</v>
      </c>
      <c r="H268" s="167">
        <v>70</v>
      </c>
      <c r="I268" s="168"/>
      <c r="L268" s="163"/>
      <c r="M268" s="169"/>
      <c r="N268" s="170"/>
      <c r="O268" s="170"/>
      <c r="P268" s="170"/>
      <c r="Q268" s="170"/>
      <c r="R268" s="170"/>
      <c r="S268" s="170"/>
      <c r="T268" s="171"/>
      <c r="AT268" s="165" t="s">
        <v>237</v>
      </c>
      <c r="AU268" s="165" t="s">
        <v>88</v>
      </c>
      <c r="AV268" s="13" t="s">
        <v>88</v>
      </c>
      <c r="AW268" s="13" t="s">
        <v>33</v>
      </c>
      <c r="AX268" s="13" t="s">
        <v>79</v>
      </c>
      <c r="AY268" s="165" t="s">
        <v>207</v>
      </c>
    </row>
    <row r="269" spans="1:65" s="15" customFormat="1" ht="11.25">
      <c r="B269" s="179"/>
      <c r="D269" s="164" t="s">
        <v>237</v>
      </c>
      <c r="E269" s="180" t="s">
        <v>1</v>
      </c>
      <c r="F269" s="181" t="s">
        <v>242</v>
      </c>
      <c r="H269" s="182">
        <v>70</v>
      </c>
      <c r="I269" s="183"/>
      <c r="L269" s="179"/>
      <c r="M269" s="184"/>
      <c r="N269" s="185"/>
      <c r="O269" s="185"/>
      <c r="P269" s="185"/>
      <c r="Q269" s="185"/>
      <c r="R269" s="185"/>
      <c r="S269" s="185"/>
      <c r="T269" s="186"/>
      <c r="AT269" s="180" t="s">
        <v>237</v>
      </c>
      <c r="AU269" s="180" t="s">
        <v>88</v>
      </c>
      <c r="AV269" s="15" t="s">
        <v>213</v>
      </c>
      <c r="AW269" s="15" t="s">
        <v>33</v>
      </c>
      <c r="AX269" s="15" t="s">
        <v>86</v>
      </c>
      <c r="AY269" s="180" t="s">
        <v>207</v>
      </c>
    </row>
    <row r="270" spans="1:65" s="2" customFormat="1" ht="24.2" customHeight="1">
      <c r="A270" s="31"/>
      <c r="B270" s="148"/>
      <c r="C270" s="149" t="s">
        <v>432</v>
      </c>
      <c r="D270" s="149" t="s">
        <v>209</v>
      </c>
      <c r="E270" s="150" t="s">
        <v>5441</v>
      </c>
      <c r="F270" s="151" t="s">
        <v>5442</v>
      </c>
      <c r="G270" s="152" t="s">
        <v>220</v>
      </c>
      <c r="H270" s="153">
        <v>70</v>
      </c>
      <c r="I270" s="154"/>
      <c r="J270" s="155">
        <f>ROUND(I270*H270,2)</f>
        <v>0</v>
      </c>
      <c r="K270" s="156"/>
      <c r="L270" s="32"/>
      <c r="M270" s="157" t="s">
        <v>1</v>
      </c>
      <c r="N270" s="158" t="s">
        <v>44</v>
      </c>
      <c r="O270" s="57"/>
      <c r="P270" s="159">
        <f>O270*H270</f>
        <v>0</v>
      </c>
      <c r="Q270" s="159">
        <v>0</v>
      </c>
      <c r="R270" s="159">
        <f>Q270*H270</f>
        <v>0</v>
      </c>
      <c r="S270" s="159">
        <v>0</v>
      </c>
      <c r="T270" s="160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61" t="s">
        <v>245</v>
      </c>
      <c r="AT270" s="161" t="s">
        <v>209</v>
      </c>
      <c r="AU270" s="161" t="s">
        <v>88</v>
      </c>
      <c r="AY270" s="17" t="s">
        <v>207</v>
      </c>
      <c r="BE270" s="162">
        <f>IF(N270="základní",J270,0)</f>
        <v>0</v>
      </c>
      <c r="BF270" s="162">
        <f>IF(N270="snížená",J270,0)</f>
        <v>0</v>
      </c>
      <c r="BG270" s="162">
        <f>IF(N270="zákl. přenesená",J270,0)</f>
        <v>0</v>
      </c>
      <c r="BH270" s="162">
        <f>IF(N270="sníž. přenesená",J270,0)</f>
        <v>0</v>
      </c>
      <c r="BI270" s="162">
        <f>IF(N270="nulová",J270,0)</f>
        <v>0</v>
      </c>
      <c r="BJ270" s="17" t="s">
        <v>86</v>
      </c>
      <c r="BK270" s="162">
        <f>ROUND(I270*H270,2)</f>
        <v>0</v>
      </c>
      <c r="BL270" s="17" t="s">
        <v>245</v>
      </c>
      <c r="BM270" s="161" t="s">
        <v>435</v>
      </c>
    </row>
    <row r="271" spans="1:65" s="13" customFormat="1" ht="11.25">
      <c r="B271" s="163"/>
      <c r="D271" s="164" t="s">
        <v>237</v>
      </c>
      <c r="E271" s="165" t="s">
        <v>1</v>
      </c>
      <c r="F271" s="166" t="s">
        <v>5443</v>
      </c>
      <c r="H271" s="167">
        <v>70</v>
      </c>
      <c r="I271" s="168"/>
      <c r="L271" s="163"/>
      <c r="M271" s="169"/>
      <c r="N271" s="170"/>
      <c r="O271" s="170"/>
      <c r="P271" s="170"/>
      <c r="Q271" s="170"/>
      <c r="R271" s="170"/>
      <c r="S271" s="170"/>
      <c r="T271" s="171"/>
      <c r="AT271" s="165" t="s">
        <v>237</v>
      </c>
      <c r="AU271" s="165" t="s">
        <v>88</v>
      </c>
      <c r="AV271" s="13" t="s">
        <v>88</v>
      </c>
      <c r="AW271" s="13" t="s">
        <v>33</v>
      </c>
      <c r="AX271" s="13" t="s">
        <v>79</v>
      </c>
      <c r="AY271" s="165" t="s">
        <v>207</v>
      </c>
    </row>
    <row r="272" spans="1:65" s="15" customFormat="1" ht="11.25">
      <c r="B272" s="179"/>
      <c r="D272" s="164" t="s">
        <v>237</v>
      </c>
      <c r="E272" s="180" t="s">
        <v>1</v>
      </c>
      <c r="F272" s="181" t="s">
        <v>242</v>
      </c>
      <c r="H272" s="182">
        <v>70</v>
      </c>
      <c r="I272" s="183"/>
      <c r="L272" s="179"/>
      <c r="M272" s="184"/>
      <c r="N272" s="185"/>
      <c r="O272" s="185"/>
      <c r="P272" s="185"/>
      <c r="Q272" s="185"/>
      <c r="R272" s="185"/>
      <c r="S272" s="185"/>
      <c r="T272" s="186"/>
      <c r="AT272" s="180" t="s">
        <v>237</v>
      </c>
      <c r="AU272" s="180" t="s">
        <v>88</v>
      </c>
      <c r="AV272" s="15" t="s">
        <v>213</v>
      </c>
      <c r="AW272" s="15" t="s">
        <v>33</v>
      </c>
      <c r="AX272" s="15" t="s">
        <v>86</v>
      </c>
      <c r="AY272" s="180" t="s">
        <v>207</v>
      </c>
    </row>
    <row r="273" spans="1:65" s="2" customFormat="1" ht="24.2" customHeight="1">
      <c r="A273" s="31"/>
      <c r="B273" s="148"/>
      <c r="C273" s="149" t="s">
        <v>333</v>
      </c>
      <c r="D273" s="149" t="s">
        <v>209</v>
      </c>
      <c r="E273" s="150" t="s">
        <v>5444</v>
      </c>
      <c r="F273" s="151" t="s">
        <v>5445</v>
      </c>
      <c r="G273" s="152" t="s">
        <v>301</v>
      </c>
      <c r="H273" s="153">
        <v>12</v>
      </c>
      <c r="I273" s="154"/>
      <c r="J273" s="155">
        <f>ROUND(I273*H273,2)</f>
        <v>0</v>
      </c>
      <c r="K273" s="156"/>
      <c r="L273" s="32"/>
      <c r="M273" s="157" t="s">
        <v>1</v>
      </c>
      <c r="N273" s="158" t="s">
        <v>44</v>
      </c>
      <c r="O273" s="57"/>
      <c r="P273" s="159">
        <f>O273*H273</f>
        <v>0</v>
      </c>
      <c r="Q273" s="159">
        <v>0</v>
      </c>
      <c r="R273" s="159">
        <f>Q273*H273</f>
        <v>0</v>
      </c>
      <c r="S273" s="159">
        <v>0</v>
      </c>
      <c r="T273" s="160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245</v>
      </c>
      <c r="AT273" s="161" t="s">
        <v>209</v>
      </c>
      <c r="AU273" s="161" t="s">
        <v>88</v>
      </c>
      <c r="AY273" s="17" t="s">
        <v>207</v>
      </c>
      <c r="BE273" s="162">
        <f>IF(N273="základní",J273,0)</f>
        <v>0</v>
      </c>
      <c r="BF273" s="162">
        <f>IF(N273="snížená",J273,0)</f>
        <v>0</v>
      </c>
      <c r="BG273" s="162">
        <f>IF(N273="zákl. přenesená",J273,0)</f>
        <v>0</v>
      </c>
      <c r="BH273" s="162">
        <f>IF(N273="sníž. přenesená",J273,0)</f>
        <v>0</v>
      </c>
      <c r="BI273" s="162">
        <f>IF(N273="nulová",J273,0)</f>
        <v>0</v>
      </c>
      <c r="BJ273" s="17" t="s">
        <v>86</v>
      </c>
      <c r="BK273" s="162">
        <f>ROUND(I273*H273,2)</f>
        <v>0</v>
      </c>
      <c r="BL273" s="17" t="s">
        <v>245</v>
      </c>
      <c r="BM273" s="161" t="s">
        <v>438</v>
      </c>
    </row>
    <row r="274" spans="1:65" s="13" customFormat="1" ht="22.5">
      <c r="B274" s="163"/>
      <c r="D274" s="164" t="s">
        <v>237</v>
      </c>
      <c r="E274" s="165" t="s">
        <v>1</v>
      </c>
      <c r="F274" s="166" t="s">
        <v>5446</v>
      </c>
      <c r="H274" s="167">
        <v>12</v>
      </c>
      <c r="I274" s="168"/>
      <c r="L274" s="163"/>
      <c r="M274" s="169"/>
      <c r="N274" s="170"/>
      <c r="O274" s="170"/>
      <c r="P274" s="170"/>
      <c r="Q274" s="170"/>
      <c r="R274" s="170"/>
      <c r="S274" s="170"/>
      <c r="T274" s="171"/>
      <c r="AT274" s="165" t="s">
        <v>237</v>
      </c>
      <c r="AU274" s="165" t="s">
        <v>88</v>
      </c>
      <c r="AV274" s="13" t="s">
        <v>88</v>
      </c>
      <c r="AW274" s="13" t="s">
        <v>33</v>
      </c>
      <c r="AX274" s="13" t="s">
        <v>79</v>
      </c>
      <c r="AY274" s="165" t="s">
        <v>207</v>
      </c>
    </row>
    <row r="275" spans="1:65" s="15" customFormat="1" ht="11.25">
      <c r="B275" s="179"/>
      <c r="D275" s="164" t="s">
        <v>237</v>
      </c>
      <c r="E275" s="180" t="s">
        <v>1</v>
      </c>
      <c r="F275" s="181" t="s">
        <v>242</v>
      </c>
      <c r="H275" s="182">
        <v>12</v>
      </c>
      <c r="I275" s="183"/>
      <c r="L275" s="179"/>
      <c r="M275" s="184"/>
      <c r="N275" s="185"/>
      <c r="O275" s="185"/>
      <c r="P275" s="185"/>
      <c r="Q275" s="185"/>
      <c r="R275" s="185"/>
      <c r="S275" s="185"/>
      <c r="T275" s="186"/>
      <c r="AT275" s="180" t="s">
        <v>237</v>
      </c>
      <c r="AU275" s="180" t="s">
        <v>88</v>
      </c>
      <c r="AV275" s="15" t="s">
        <v>213</v>
      </c>
      <c r="AW275" s="15" t="s">
        <v>33</v>
      </c>
      <c r="AX275" s="15" t="s">
        <v>86</v>
      </c>
      <c r="AY275" s="180" t="s">
        <v>207</v>
      </c>
    </row>
    <row r="276" spans="1:65" s="2" customFormat="1" ht="24.2" customHeight="1">
      <c r="A276" s="31"/>
      <c r="B276" s="148"/>
      <c r="C276" s="149" t="s">
        <v>439</v>
      </c>
      <c r="D276" s="149" t="s">
        <v>209</v>
      </c>
      <c r="E276" s="150" t="s">
        <v>5447</v>
      </c>
      <c r="F276" s="151" t="s">
        <v>5448</v>
      </c>
      <c r="G276" s="152" t="s">
        <v>220</v>
      </c>
      <c r="H276" s="153">
        <v>70</v>
      </c>
      <c r="I276" s="154"/>
      <c r="J276" s="155">
        <f>ROUND(I276*H276,2)</f>
        <v>0</v>
      </c>
      <c r="K276" s="156"/>
      <c r="L276" s="32"/>
      <c r="M276" s="157" t="s">
        <v>1</v>
      </c>
      <c r="N276" s="158" t="s">
        <v>44</v>
      </c>
      <c r="O276" s="57"/>
      <c r="P276" s="159">
        <f>O276*H276</f>
        <v>0</v>
      </c>
      <c r="Q276" s="159">
        <v>0</v>
      </c>
      <c r="R276" s="159">
        <f>Q276*H276</f>
        <v>0</v>
      </c>
      <c r="S276" s="159">
        <v>0</v>
      </c>
      <c r="T276" s="160">
        <f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61" t="s">
        <v>245</v>
      </c>
      <c r="AT276" s="161" t="s">
        <v>209</v>
      </c>
      <c r="AU276" s="161" t="s">
        <v>88</v>
      </c>
      <c r="AY276" s="17" t="s">
        <v>207</v>
      </c>
      <c r="BE276" s="162">
        <f>IF(N276="základní",J276,0)</f>
        <v>0</v>
      </c>
      <c r="BF276" s="162">
        <f>IF(N276="snížená",J276,0)</f>
        <v>0</v>
      </c>
      <c r="BG276" s="162">
        <f>IF(N276="zákl. přenesená",J276,0)</f>
        <v>0</v>
      </c>
      <c r="BH276" s="162">
        <f>IF(N276="sníž. přenesená",J276,0)</f>
        <v>0</v>
      </c>
      <c r="BI276" s="162">
        <f>IF(N276="nulová",J276,0)</f>
        <v>0</v>
      </c>
      <c r="BJ276" s="17" t="s">
        <v>86</v>
      </c>
      <c r="BK276" s="162">
        <f>ROUND(I276*H276,2)</f>
        <v>0</v>
      </c>
      <c r="BL276" s="17" t="s">
        <v>245</v>
      </c>
      <c r="BM276" s="161" t="s">
        <v>442</v>
      </c>
    </row>
    <row r="277" spans="1:65" s="13" customFormat="1" ht="11.25">
      <c r="B277" s="163"/>
      <c r="D277" s="164" t="s">
        <v>237</v>
      </c>
      <c r="E277" s="165" t="s">
        <v>1</v>
      </c>
      <c r="F277" s="166" t="s">
        <v>5443</v>
      </c>
      <c r="H277" s="167">
        <v>70</v>
      </c>
      <c r="I277" s="168"/>
      <c r="L277" s="163"/>
      <c r="M277" s="169"/>
      <c r="N277" s="170"/>
      <c r="O277" s="170"/>
      <c r="P277" s="170"/>
      <c r="Q277" s="170"/>
      <c r="R277" s="170"/>
      <c r="S277" s="170"/>
      <c r="T277" s="171"/>
      <c r="AT277" s="165" t="s">
        <v>237</v>
      </c>
      <c r="AU277" s="165" t="s">
        <v>88</v>
      </c>
      <c r="AV277" s="13" t="s">
        <v>88</v>
      </c>
      <c r="AW277" s="13" t="s">
        <v>33</v>
      </c>
      <c r="AX277" s="13" t="s">
        <v>79</v>
      </c>
      <c r="AY277" s="165" t="s">
        <v>207</v>
      </c>
    </row>
    <row r="278" spans="1:65" s="15" customFormat="1" ht="11.25">
      <c r="B278" s="179"/>
      <c r="D278" s="164" t="s">
        <v>237</v>
      </c>
      <c r="E278" s="180" t="s">
        <v>1</v>
      </c>
      <c r="F278" s="181" t="s">
        <v>242</v>
      </c>
      <c r="H278" s="182">
        <v>70</v>
      </c>
      <c r="I278" s="183"/>
      <c r="L278" s="179"/>
      <c r="M278" s="184"/>
      <c r="N278" s="185"/>
      <c r="O278" s="185"/>
      <c r="P278" s="185"/>
      <c r="Q278" s="185"/>
      <c r="R278" s="185"/>
      <c r="S278" s="185"/>
      <c r="T278" s="186"/>
      <c r="AT278" s="180" t="s">
        <v>237</v>
      </c>
      <c r="AU278" s="180" t="s">
        <v>88</v>
      </c>
      <c r="AV278" s="15" t="s">
        <v>213</v>
      </c>
      <c r="AW278" s="15" t="s">
        <v>33</v>
      </c>
      <c r="AX278" s="15" t="s">
        <v>86</v>
      </c>
      <c r="AY278" s="180" t="s">
        <v>207</v>
      </c>
    </row>
    <row r="279" spans="1:65" s="2" customFormat="1" ht="16.5" customHeight="1">
      <c r="A279" s="31"/>
      <c r="B279" s="148"/>
      <c r="C279" s="149" t="s">
        <v>338</v>
      </c>
      <c r="D279" s="149" t="s">
        <v>209</v>
      </c>
      <c r="E279" s="150" t="s">
        <v>3617</v>
      </c>
      <c r="F279" s="151" t="s">
        <v>3618</v>
      </c>
      <c r="G279" s="152" t="s">
        <v>212</v>
      </c>
      <c r="H279" s="153">
        <v>5</v>
      </c>
      <c r="I279" s="154"/>
      <c r="J279" s="155">
        <f>ROUND(I279*H279,2)</f>
        <v>0</v>
      </c>
      <c r="K279" s="156"/>
      <c r="L279" s="32"/>
      <c r="M279" s="157" t="s">
        <v>1</v>
      </c>
      <c r="N279" s="158" t="s">
        <v>44</v>
      </c>
      <c r="O279" s="57"/>
      <c r="P279" s="159">
        <f>O279*H279</f>
        <v>0</v>
      </c>
      <c r="Q279" s="159">
        <v>0</v>
      </c>
      <c r="R279" s="159">
        <f>Q279*H279</f>
        <v>0</v>
      </c>
      <c r="S279" s="159">
        <v>0</v>
      </c>
      <c r="T279" s="160">
        <f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61" t="s">
        <v>245</v>
      </c>
      <c r="AT279" s="161" t="s">
        <v>209</v>
      </c>
      <c r="AU279" s="161" t="s">
        <v>88</v>
      </c>
      <c r="AY279" s="17" t="s">
        <v>207</v>
      </c>
      <c r="BE279" s="162">
        <f>IF(N279="základní",J279,0)</f>
        <v>0</v>
      </c>
      <c r="BF279" s="162">
        <f>IF(N279="snížená",J279,0)</f>
        <v>0</v>
      </c>
      <c r="BG279" s="162">
        <f>IF(N279="zákl. přenesená",J279,0)</f>
        <v>0</v>
      </c>
      <c r="BH279" s="162">
        <f>IF(N279="sníž. přenesená",J279,0)</f>
        <v>0</v>
      </c>
      <c r="BI279" s="162">
        <f>IF(N279="nulová",J279,0)</f>
        <v>0</v>
      </c>
      <c r="BJ279" s="17" t="s">
        <v>86</v>
      </c>
      <c r="BK279" s="162">
        <f>ROUND(I279*H279,2)</f>
        <v>0</v>
      </c>
      <c r="BL279" s="17" t="s">
        <v>245</v>
      </c>
      <c r="BM279" s="161" t="s">
        <v>447</v>
      </c>
    </row>
    <row r="280" spans="1:65" s="13" customFormat="1" ht="22.5">
      <c r="B280" s="163"/>
      <c r="D280" s="164" t="s">
        <v>237</v>
      </c>
      <c r="E280" s="165" t="s">
        <v>1</v>
      </c>
      <c r="F280" s="166" t="s">
        <v>5449</v>
      </c>
      <c r="H280" s="167">
        <v>5</v>
      </c>
      <c r="I280" s="168"/>
      <c r="L280" s="163"/>
      <c r="M280" s="169"/>
      <c r="N280" s="170"/>
      <c r="O280" s="170"/>
      <c r="P280" s="170"/>
      <c r="Q280" s="170"/>
      <c r="R280" s="170"/>
      <c r="S280" s="170"/>
      <c r="T280" s="171"/>
      <c r="AT280" s="165" t="s">
        <v>237</v>
      </c>
      <c r="AU280" s="165" t="s">
        <v>88</v>
      </c>
      <c r="AV280" s="13" t="s">
        <v>88</v>
      </c>
      <c r="AW280" s="13" t="s">
        <v>33</v>
      </c>
      <c r="AX280" s="13" t="s">
        <v>79</v>
      </c>
      <c r="AY280" s="165" t="s">
        <v>207</v>
      </c>
    </row>
    <row r="281" spans="1:65" s="14" customFormat="1" ht="11.25">
      <c r="B281" s="172"/>
      <c r="D281" s="164" t="s">
        <v>237</v>
      </c>
      <c r="E281" s="173" t="s">
        <v>1</v>
      </c>
      <c r="F281" s="174" t="s">
        <v>5450</v>
      </c>
      <c r="H281" s="173" t="s">
        <v>1</v>
      </c>
      <c r="I281" s="175"/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237</v>
      </c>
      <c r="AU281" s="173" t="s">
        <v>88</v>
      </c>
      <c r="AV281" s="14" t="s">
        <v>86</v>
      </c>
      <c r="AW281" s="14" t="s">
        <v>33</v>
      </c>
      <c r="AX281" s="14" t="s">
        <v>79</v>
      </c>
      <c r="AY281" s="173" t="s">
        <v>207</v>
      </c>
    </row>
    <row r="282" spans="1:65" s="15" customFormat="1" ht="11.25">
      <c r="B282" s="179"/>
      <c r="D282" s="164" t="s">
        <v>237</v>
      </c>
      <c r="E282" s="180" t="s">
        <v>1</v>
      </c>
      <c r="F282" s="181" t="s">
        <v>242</v>
      </c>
      <c r="H282" s="182">
        <v>5</v>
      </c>
      <c r="I282" s="183"/>
      <c r="L282" s="179"/>
      <c r="M282" s="184"/>
      <c r="N282" s="185"/>
      <c r="O282" s="185"/>
      <c r="P282" s="185"/>
      <c r="Q282" s="185"/>
      <c r="R282" s="185"/>
      <c r="S282" s="185"/>
      <c r="T282" s="186"/>
      <c r="AT282" s="180" t="s">
        <v>237</v>
      </c>
      <c r="AU282" s="180" t="s">
        <v>88</v>
      </c>
      <c r="AV282" s="15" t="s">
        <v>213</v>
      </c>
      <c r="AW282" s="15" t="s">
        <v>33</v>
      </c>
      <c r="AX282" s="15" t="s">
        <v>86</v>
      </c>
      <c r="AY282" s="180" t="s">
        <v>207</v>
      </c>
    </row>
    <row r="283" spans="1:65" s="12" customFormat="1" ht="25.9" customHeight="1">
      <c r="B283" s="135"/>
      <c r="D283" s="136" t="s">
        <v>78</v>
      </c>
      <c r="E283" s="137" t="s">
        <v>1886</v>
      </c>
      <c r="F283" s="137" t="s">
        <v>1887</v>
      </c>
      <c r="I283" s="138"/>
      <c r="J283" s="139">
        <f>BK283</f>
        <v>0</v>
      </c>
      <c r="L283" s="135"/>
      <c r="M283" s="140"/>
      <c r="N283" s="141"/>
      <c r="O283" s="141"/>
      <c r="P283" s="142">
        <f>P284+P306</f>
        <v>0</v>
      </c>
      <c r="Q283" s="141"/>
      <c r="R283" s="142">
        <f>R284+R306</f>
        <v>0</v>
      </c>
      <c r="S283" s="141"/>
      <c r="T283" s="143">
        <f>T284+T306</f>
        <v>0</v>
      </c>
      <c r="AR283" s="136" t="s">
        <v>217</v>
      </c>
      <c r="AT283" s="144" t="s">
        <v>78</v>
      </c>
      <c r="AU283" s="144" t="s">
        <v>79</v>
      </c>
      <c r="AY283" s="136" t="s">
        <v>207</v>
      </c>
      <c r="BK283" s="145">
        <f>BK284+BK306</f>
        <v>0</v>
      </c>
    </row>
    <row r="284" spans="1:65" s="12" customFormat="1" ht="22.9" customHeight="1">
      <c r="B284" s="135"/>
      <c r="D284" s="136" t="s">
        <v>78</v>
      </c>
      <c r="E284" s="146" t="s">
        <v>5451</v>
      </c>
      <c r="F284" s="146" t="s">
        <v>5452</v>
      </c>
      <c r="I284" s="138"/>
      <c r="J284" s="147">
        <f>BK284</f>
        <v>0</v>
      </c>
      <c r="L284" s="135"/>
      <c r="M284" s="140"/>
      <c r="N284" s="141"/>
      <c r="O284" s="141"/>
      <c r="P284" s="142">
        <f>SUM(P285:P305)</f>
        <v>0</v>
      </c>
      <c r="Q284" s="141"/>
      <c r="R284" s="142">
        <f>SUM(R285:R305)</f>
        <v>0</v>
      </c>
      <c r="S284" s="141"/>
      <c r="T284" s="143">
        <f>SUM(T285:T305)</f>
        <v>0</v>
      </c>
      <c r="AR284" s="136" t="s">
        <v>217</v>
      </c>
      <c r="AT284" s="144" t="s">
        <v>78</v>
      </c>
      <c r="AU284" s="144" t="s">
        <v>86</v>
      </c>
      <c r="AY284" s="136" t="s">
        <v>207</v>
      </c>
      <c r="BK284" s="145">
        <f>SUM(BK285:BK305)</f>
        <v>0</v>
      </c>
    </row>
    <row r="285" spans="1:65" s="2" customFormat="1" ht="21.75" customHeight="1">
      <c r="A285" s="31"/>
      <c r="B285" s="148"/>
      <c r="C285" s="149" t="s">
        <v>448</v>
      </c>
      <c r="D285" s="149" t="s">
        <v>209</v>
      </c>
      <c r="E285" s="150" t="s">
        <v>5453</v>
      </c>
      <c r="F285" s="151" t="s">
        <v>5454</v>
      </c>
      <c r="G285" s="152" t="s">
        <v>662</v>
      </c>
      <c r="H285" s="153">
        <v>2</v>
      </c>
      <c r="I285" s="154"/>
      <c r="J285" s="155">
        <f>ROUND(I285*H285,2)</f>
        <v>0</v>
      </c>
      <c r="K285" s="156"/>
      <c r="L285" s="32"/>
      <c r="M285" s="157" t="s">
        <v>1</v>
      </c>
      <c r="N285" s="158" t="s">
        <v>44</v>
      </c>
      <c r="O285" s="57"/>
      <c r="P285" s="159">
        <f>O285*H285</f>
        <v>0</v>
      </c>
      <c r="Q285" s="159">
        <v>0</v>
      </c>
      <c r="R285" s="159">
        <f>Q285*H285</f>
        <v>0</v>
      </c>
      <c r="S285" s="159">
        <v>0</v>
      </c>
      <c r="T285" s="160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61" t="s">
        <v>356</v>
      </c>
      <c r="AT285" s="161" t="s">
        <v>209</v>
      </c>
      <c r="AU285" s="161" t="s">
        <v>88</v>
      </c>
      <c r="AY285" s="17" t="s">
        <v>207</v>
      </c>
      <c r="BE285" s="162">
        <f>IF(N285="základní",J285,0)</f>
        <v>0</v>
      </c>
      <c r="BF285" s="162">
        <f>IF(N285="snížená",J285,0)</f>
        <v>0</v>
      </c>
      <c r="BG285" s="162">
        <f>IF(N285="zákl. přenesená",J285,0)</f>
        <v>0</v>
      </c>
      <c r="BH285" s="162">
        <f>IF(N285="sníž. přenesená",J285,0)</f>
        <v>0</v>
      </c>
      <c r="BI285" s="162">
        <f>IF(N285="nulová",J285,0)</f>
        <v>0</v>
      </c>
      <c r="BJ285" s="17" t="s">
        <v>86</v>
      </c>
      <c r="BK285" s="162">
        <f>ROUND(I285*H285,2)</f>
        <v>0</v>
      </c>
      <c r="BL285" s="17" t="s">
        <v>356</v>
      </c>
      <c r="BM285" s="161" t="s">
        <v>451</v>
      </c>
    </row>
    <row r="286" spans="1:65" s="2" customFormat="1" ht="21.75" customHeight="1">
      <c r="A286" s="31"/>
      <c r="B286" s="148"/>
      <c r="C286" s="149" t="s">
        <v>341</v>
      </c>
      <c r="D286" s="149" t="s">
        <v>209</v>
      </c>
      <c r="E286" s="150" t="s">
        <v>5455</v>
      </c>
      <c r="F286" s="151" t="s">
        <v>5456</v>
      </c>
      <c r="G286" s="152" t="s">
        <v>662</v>
      </c>
      <c r="H286" s="153">
        <v>1</v>
      </c>
      <c r="I286" s="154"/>
      <c r="J286" s="155">
        <f>ROUND(I286*H286,2)</f>
        <v>0</v>
      </c>
      <c r="K286" s="156"/>
      <c r="L286" s="32"/>
      <c r="M286" s="157" t="s">
        <v>1</v>
      </c>
      <c r="N286" s="158" t="s">
        <v>44</v>
      </c>
      <c r="O286" s="57"/>
      <c r="P286" s="159">
        <f>O286*H286</f>
        <v>0</v>
      </c>
      <c r="Q286" s="159">
        <v>0</v>
      </c>
      <c r="R286" s="159">
        <f>Q286*H286</f>
        <v>0</v>
      </c>
      <c r="S286" s="159">
        <v>0</v>
      </c>
      <c r="T286" s="160">
        <f>S286*H286</f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61" t="s">
        <v>356</v>
      </c>
      <c r="AT286" s="161" t="s">
        <v>209</v>
      </c>
      <c r="AU286" s="161" t="s">
        <v>88</v>
      </c>
      <c r="AY286" s="17" t="s">
        <v>207</v>
      </c>
      <c r="BE286" s="162">
        <f>IF(N286="základní",J286,0)</f>
        <v>0</v>
      </c>
      <c r="BF286" s="162">
        <f>IF(N286="snížená",J286,0)</f>
        <v>0</v>
      </c>
      <c r="BG286" s="162">
        <f>IF(N286="zákl. přenesená",J286,0)</f>
        <v>0</v>
      </c>
      <c r="BH286" s="162">
        <f>IF(N286="sníž. přenesená",J286,0)</f>
        <v>0</v>
      </c>
      <c r="BI286" s="162">
        <f>IF(N286="nulová",J286,0)</f>
        <v>0</v>
      </c>
      <c r="BJ286" s="17" t="s">
        <v>86</v>
      </c>
      <c r="BK286" s="162">
        <f>ROUND(I286*H286,2)</f>
        <v>0</v>
      </c>
      <c r="BL286" s="17" t="s">
        <v>356</v>
      </c>
      <c r="BM286" s="161" t="s">
        <v>454</v>
      </c>
    </row>
    <row r="287" spans="1:65" s="2" customFormat="1" ht="21.75" customHeight="1">
      <c r="A287" s="31"/>
      <c r="B287" s="148"/>
      <c r="C287" s="149" t="s">
        <v>457</v>
      </c>
      <c r="D287" s="149" t="s">
        <v>209</v>
      </c>
      <c r="E287" s="150" t="s">
        <v>5457</v>
      </c>
      <c r="F287" s="151" t="s">
        <v>5458</v>
      </c>
      <c r="G287" s="152" t="s">
        <v>220</v>
      </c>
      <c r="H287" s="153">
        <v>70</v>
      </c>
      <c r="I287" s="154"/>
      <c r="J287" s="155">
        <f>ROUND(I287*H287,2)</f>
        <v>0</v>
      </c>
      <c r="K287" s="156"/>
      <c r="L287" s="32"/>
      <c r="M287" s="157" t="s">
        <v>1</v>
      </c>
      <c r="N287" s="158" t="s">
        <v>44</v>
      </c>
      <c r="O287" s="57"/>
      <c r="P287" s="159">
        <f>O287*H287</f>
        <v>0</v>
      </c>
      <c r="Q287" s="159">
        <v>0</v>
      </c>
      <c r="R287" s="159">
        <f>Q287*H287</f>
        <v>0</v>
      </c>
      <c r="S287" s="159">
        <v>0</v>
      </c>
      <c r="T287" s="160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61" t="s">
        <v>356</v>
      </c>
      <c r="AT287" s="161" t="s">
        <v>209</v>
      </c>
      <c r="AU287" s="161" t="s">
        <v>88</v>
      </c>
      <c r="AY287" s="17" t="s">
        <v>207</v>
      </c>
      <c r="BE287" s="162">
        <f>IF(N287="základní",J287,0)</f>
        <v>0</v>
      </c>
      <c r="BF287" s="162">
        <f>IF(N287="snížená",J287,0)</f>
        <v>0</v>
      </c>
      <c r="BG287" s="162">
        <f>IF(N287="zákl. přenesená",J287,0)</f>
        <v>0</v>
      </c>
      <c r="BH287" s="162">
        <f>IF(N287="sníž. přenesená",J287,0)</f>
        <v>0</v>
      </c>
      <c r="BI287" s="162">
        <f>IF(N287="nulová",J287,0)</f>
        <v>0</v>
      </c>
      <c r="BJ287" s="17" t="s">
        <v>86</v>
      </c>
      <c r="BK287" s="162">
        <f>ROUND(I287*H287,2)</f>
        <v>0</v>
      </c>
      <c r="BL287" s="17" t="s">
        <v>356</v>
      </c>
      <c r="BM287" s="161" t="s">
        <v>460</v>
      </c>
    </row>
    <row r="288" spans="1:65" s="14" customFormat="1" ht="11.25">
      <c r="B288" s="172"/>
      <c r="D288" s="164" t="s">
        <v>237</v>
      </c>
      <c r="E288" s="173" t="s">
        <v>1</v>
      </c>
      <c r="F288" s="174" t="s">
        <v>5459</v>
      </c>
      <c r="H288" s="173" t="s">
        <v>1</v>
      </c>
      <c r="I288" s="175"/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237</v>
      </c>
      <c r="AU288" s="173" t="s">
        <v>88</v>
      </c>
      <c r="AV288" s="14" t="s">
        <v>86</v>
      </c>
      <c r="AW288" s="14" t="s">
        <v>33</v>
      </c>
      <c r="AX288" s="14" t="s">
        <v>79</v>
      </c>
      <c r="AY288" s="173" t="s">
        <v>207</v>
      </c>
    </row>
    <row r="289" spans="1:65" s="13" customFormat="1" ht="11.25">
      <c r="B289" s="163"/>
      <c r="D289" s="164" t="s">
        <v>237</v>
      </c>
      <c r="E289" s="165" t="s">
        <v>1</v>
      </c>
      <c r="F289" s="166" t="s">
        <v>5460</v>
      </c>
      <c r="H289" s="167">
        <v>62</v>
      </c>
      <c r="I289" s="168"/>
      <c r="L289" s="163"/>
      <c r="M289" s="169"/>
      <c r="N289" s="170"/>
      <c r="O289" s="170"/>
      <c r="P289" s="170"/>
      <c r="Q289" s="170"/>
      <c r="R289" s="170"/>
      <c r="S289" s="170"/>
      <c r="T289" s="171"/>
      <c r="AT289" s="165" t="s">
        <v>237</v>
      </c>
      <c r="AU289" s="165" t="s">
        <v>88</v>
      </c>
      <c r="AV289" s="13" t="s">
        <v>88</v>
      </c>
      <c r="AW289" s="13" t="s">
        <v>33</v>
      </c>
      <c r="AX289" s="13" t="s">
        <v>79</v>
      </c>
      <c r="AY289" s="165" t="s">
        <v>207</v>
      </c>
    </row>
    <row r="290" spans="1:65" s="13" customFormat="1" ht="11.25">
      <c r="B290" s="163"/>
      <c r="D290" s="164" t="s">
        <v>237</v>
      </c>
      <c r="E290" s="165" t="s">
        <v>1</v>
      </c>
      <c r="F290" s="166" t="s">
        <v>5461</v>
      </c>
      <c r="H290" s="167">
        <v>8</v>
      </c>
      <c r="I290" s="168"/>
      <c r="L290" s="163"/>
      <c r="M290" s="169"/>
      <c r="N290" s="170"/>
      <c r="O290" s="170"/>
      <c r="P290" s="170"/>
      <c r="Q290" s="170"/>
      <c r="R290" s="170"/>
      <c r="S290" s="170"/>
      <c r="T290" s="171"/>
      <c r="AT290" s="165" t="s">
        <v>237</v>
      </c>
      <c r="AU290" s="165" t="s">
        <v>88</v>
      </c>
      <c r="AV290" s="13" t="s">
        <v>88</v>
      </c>
      <c r="AW290" s="13" t="s">
        <v>33</v>
      </c>
      <c r="AX290" s="13" t="s">
        <v>79</v>
      </c>
      <c r="AY290" s="165" t="s">
        <v>207</v>
      </c>
    </row>
    <row r="291" spans="1:65" s="15" customFormat="1" ht="11.25">
      <c r="B291" s="179"/>
      <c r="D291" s="164" t="s">
        <v>237</v>
      </c>
      <c r="E291" s="180" t="s">
        <v>1</v>
      </c>
      <c r="F291" s="181" t="s">
        <v>242</v>
      </c>
      <c r="H291" s="182">
        <v>70</v>
      </c>
      <c r="I291" s="183"/>
      <c r="L291" s="179"/>
      <c r="M291" s="184"/>
      <c r="N291" s="185"/>
      <c r="O291" s="185"/>
      <c r="P291" s="185"/>
      <c r="Q291" s="185"/>
      <c r="R291" s="185"/>
      <c r="S291" s="185"/>
      <c r="T291" s="186"/>
      <c r="AT291" s="180" t="s">
        <v>237</v>
      </c>
      <c r="AU291" s="180" t="s">
        <v>88</v>
      </c>
      <c r="AV291" s="15" t="s">
        <v>213</v>
      </c>
      <c r="AW291" s="15" t="s">
        <v>33</v>
      </c>
      <c r="AX291" s="15" t="s">
        <v>86</v>
      </c>
      <c r="AY291" s="180" t="s">
        <v>207</v>
      </c>
    </row>
    <row r="292" spans="1:65" s="2" customFormat="1" ht="21.75" customHeight="1">
      <c r="A292" s="31"/>
      <c r="B292" s="148"/>
      <c r="C292" s="149" t="s">
        <v>345</v>
      </c>
      <c r="D292" s="149" t="s">
        <v>209</v>
      </c>
      <c r="E292" s="150" t="s">
        <v>5462</v>
      </c>
      <c r="F292" s="151" t="s">
        <v>5463</v>
      </c>
      <c r="G292" s="152" t="s">
        <v>220</v>
      </c>
      <c r="H292" s="153">
        <v>3.6</v>
      </c>
      <c r="I292" s="154"/>
      <c r="J292" s="155">
        <f>ROUND(I292*H292,2)</f>
        <v>0</v>
      </c>
      <c r="K292" s="156"/>
      <c r="L292" s="32"/>
      <c r="M292" s="157" t="s">
        <v>1</v>
      </c>
      <c r="N292" s="158" t="s">
        <v>44</v>
      </c>
      <c r="O292" s="57"/>
      <c r="P292" s="159">
        <f>O292*H292</f>
        <v>0</v>
      </c>
      <c r="Q292" s="159">
        <v>0</v>
      </c>
      <c r="R292" s="159">
        <f>Q292*H292</f>
        <v>0</v>
      </c>
      <c r="S292" s="159">
        <v>0</v>
      </c>
      <c r="T292" s="160">
        <f>S292*H292</f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61" t="s">
        <v>356</v>
      </c>
      <c r="AT292" s="161" t="s">
        <v>209</v>
      </c>
      <c r="AU292" s="161" t="s">
        <v>88</v>
      </c>
      <c r="AY292" s="17" t="s">
        <v>207</v>
      </c>
      <c r="BE292" s="162">
        <f>IF(N292="základní",J292,0)</f>
        <v>0</v>
      </c>
      <c r="BF292" s="162">
        <f>IF(N292="snížená",J292,0)</f>
        <v>0</v>
      </c>
      <c r="BG292" s="162">
        <f>IF(N292="zákl. přenesená",J292,0)</f>
        <v>0</v>
      </c>
      <c r="BH292" s="162">
        <f>IF(N292="sníž. přenesená",J292,0)</f>
        <v>0</v>
      </c>
      <c r="BI292" s="162">
        <f>IF(N292="nulová",J292,0)</f>
        <v>0</v>
      </c>
      <c r="BJ292" s="17" t="s">
        <v>86</v>
      </c>
      <c r="BK292" s="162">
        <f>ROUND(I292*H292,2)</f>
        <v>0</v>
      </c>
      <c r="BL292" s="17" t="s">
        <v>356</v>
      </c>
      <c r="BM292" s="161" t="s">
        <v>463</v>
      </c>
    </row>
    <row r="293" spans="1:65" s="14" customFormat="1" ht="11.25">
      <c r="B293" s="172"/>
      <c r="D293" s="164" t="s">
        <v>237</v>
      </c>
      <c r="E293" s="173" t="s">
        <v>1</v>
      </c>
      <c r="F293" s="174" t="s">
        <v>5459</v>
      </c>
      <c r="H293" s="173" t="s">
        <v>1</v>
      </c>
      <c r="I293" s="175"/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237</v>
      </c>
      <c r="AU293" s="173" t="s">
        <v>88</v>
      </c>
      <c r="AV293" s="14" t="s">
        <v>86</v>
      </c>
      <c r="AW293" s="14" t="s">
        <v>33</v>
      </c>
      <c r="AX293" s="14" t="s">
        <v>79</v>
      </c>
      <c r="AY293" s="173" t="s">
        <v>207</v>
      </c>
    </row>
    <row r="294" spans="1:65" s="13" customFormat="1" ht="11.25">
      <c r="B294" s="163"/>
      <c r="D294" s="164" t="s">
        <v>237</v>
      </c>
      <c r="E294" s="165" t="s">
        <v>1</v>
      </c>
      <c r="F294" s="166" t="s">
        <v>5464</v>
      </c>
      <c r="H294" s="167">
        <v>3.6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5" customFormat="1" ht="11.25">
      <c r="B295" s="179"/>
      <c r="D295" s="164" t="s">
        <v>237</v>
      </c>
      <c r="E295" s="180" t="s">
        <v>1</v>
      </c>
      <c r="F295" s="181" t="s">
        <v>242</v>
      </c>
      <c r="H295" s="182">
        <v>3.6</v>
      </c>
      <c r="I295" s="183"/>
      <c r="L295" s="179"/>
      <c r="M295" s="184"/>
      <c r="N295" s="185"/>
      <c r="O295" s="185"/>
      <c r="P295" s="185"/>
      <c r="Q295" s="185"/>
      <c r="R295" s="185"/>
      <c r="S295" s="185"/>
      <c r="T295" s="186"/>
      <c r="AT295" s="180" t="s">
        <v>237</v>
      </c>
      <c r="AU295" s="180" t="s">
        <v>88</v>
      </c>
      <c r="AV295" s="15" t="s">
        <v>213</v>
      </c>
      <c r="AW295" s="15" t="s">
        <v>33</v>
      </c>
      <c r="AX295" s="15" t="s">
        <v>86</v>
      </c>
      <c r="AY295" s="180" t="s">
        <v>207</v>
      </c>
    </row>
    <row r="296" spans="1:65" s="2" customFormat="1" ht="24.2" customHeight="1">
      <c r="A296" s="31"/>
      <c r="B296" s="148"/>
      <c r="C296" s="149" t="s">
        <v>465</v>
      </c>
      <c r="D296" s="149" t="s">
        <v>209</v>
      </c>
      <c r="E296" s="150" t="s">
        <v>5465</v>
      </c>
      <c r="F296" s="151" t="s">
        <v>5466</v>
      </c>
      <c r="G296" s="152" t="s">
        <v>220</v>
      </c>
      <c r="H296" s="153">
        <v>3.6</v>
      </c>
      <c r="I296" s="154"/>
      <c r="J296" s="155">
        <f>ROUND(I296*H296,2)</f>
        <v>0</v>
      </c>
      <c r="K296" s="156"/>
      <c r="L296" s="32"/>
      <c r="M296" s="157" t="s">
        <v>1</v>
      </c>
      <c r="N296" s="158" t="s">
        <v>44</v>
      </c>
      <c r="O296" s="57"/>
      <c r="P296" s="159">
        <f>O296*H296</f>
        <v>0</v>
      </c>
      <c r="Q296" s="159">
        <v>0</v>
      </c>
      <c r="R296" s="159">
        <f>Q296*H296</f>
        <v>0</v>
      </c>
      <c r="S296" s="159">
        <v>0</v>
      </c>
      <c r="T296" s="160">
        <f>S296*H296</f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61" t="s">
        <v>356</v>
      </c>
      <c r="AT296" s="161" t="s">
        <v>209</v>
      </c>
      <c r="AU296" s="161" t="s">
        <v>88</v>
      </c>
      <c r="AY296" s="17" t="s">
        <v>207</v>
      </c>
      <c r="BE296" s="162">
        <f>IF(N296="základní",J296,0)</f>
        <v>0</v>
      </c>
      <c r="BF296" s="162">
        <f>IF(N296="snížená",J296,0)</f>
        <v>0</v>
      </c>
      <c r="BG296" s="162">
        <f>IF(N296="zákl. přenesená",J296,0)</f>
        <v>0</v>
      </c>
      <c r="BH296" s="162">
        <f>IF(N296="sníž. přenesená",J296,0)</f>
        <v>0</v>
      </c>
      <c r="BI296" s="162">
        <f>IF(N296="nulová",J296,0)</f>
        <v>0</v>
      </c>
      <c r="BJ296" s="17" t="s">
        <v>86</v>
      </c>
      <c r="BK296" s="162">
        <f>ROUND(I296*H296,2)</f>
        <v>0</v>
      </c>
      <c r="BL296" s="17" t="s">
        <v>356</v>
      </c>
      <c r="BM296" s="161" t="s">
        <v>468</v>
      </c>
    </row>
    <row r="297" spans="1:65" s="13" customFormat="1" ht="11.25">
      <c r="B297" s="163"/>
      <c r="D297" s="164" t="s">
        <v>237</v>
      </c>
      <c r="E297" s="165" t="s">
        <v>1</v>
      </c>
      <c r="F297" s="166" t="s">
        <v>5467</v>
      </c>
      <c r="H297" s="167">
        <v>3.6</v>
      </c>
      <c r="I297" s="168"/>
      <c r="L297" s="163"/>
      <c r="M297" s="169"/>
      <c r="N297" s="170"/>
      <c r="O297" s="170"/>
      <c r="P297" s="170"/>
      <c r="Q297" s="170"/>
      <c r="R297" s="170"/>
      <c r="S297" s="170"/>
      <c r="T297" s="171"/>
      <c r="AT297" s="165" t="s">
        <v>237</v>
      </c>
      <c r="AU297" s="165" t="s">
        <v>88</v>
      </c>
      <c r="AV297" s="13" t="s">
        <v>88</v>
      </c>
      <c r="AW297" s="13" t="s">
        <v>33</v>
      </c>
      <c r="AX297" s="13" t="s">
        <v>79</v>
      </c>
      <c r="AY297" s="165" t="s">
        <v>207</v>
      </c>
    </row>
    <row r="298" spans="1:65" s="15" customFormat="1" ht="11.25">
      <c r="B298" s="179"/>
      <c r="D298" s="164" t="s">
        <v>237</v>
      </c>
      <c r="E298" s="180" t="s">
        <v>1</v>
      </c>
      <c r="F298" s="181" t="s">
        <v>242</v>
      </c>
      <c r="H298" s="182">
        <v>3.6</v>
      </c>
      <c r="I298" s="183"/>
      <c r="L298" s="179"/>
      <c r="M298" s="184"/>
      <c r="N298" s="185"/>
      <c r="O298" s="185"/>
      <c r="P298" s="185"/>
      <c r="Q298" s="185"/>
      <c r="R298" s="185"/>
      <c r="S298" s="185"/>
      <c r="T298" s="186"/>
      <c r="AT298" s="180" t="s">
        <v>237</v>
      </c>
      <c r="AU298" s="180" t="s">
        <v>88</v>
      </c>
      <c r="AV298" s="15" t="s">
        <v>213</v>
      </c>
      <c r="AW298" s="15" t="s">
        <v>33</v>
      </c>
      <c r="AX298" s="15" t="s">
        <v>86</v>
      </c>
      <c r="AY298" s="180" t="s">
        <v>207</v>
      </c>
    </row>
    <row r="299" spans="1:65" s="2" customFormat="1" ht="16.5" customHeight="1">
      <c r="A299" s="31"/>
      <c r="B299" s="148"/>
      <c r="C299" s="149" t="s">
        <v>349</v>
      </c>
      <c r="D299" s="149" t="s">
        <v>209</v>
      </c>
      <c r="E299" s="150" t="s">
        <v>5468</v>
      </c>
      <c r="F299" s="151" t="s">
        <v>5469</v>
      </c>
      <c r="G299" s="152" t="s">
        <v>220</v>
      </c>
      <c r="H299" s="153">
        <v>73.599999999999994</v>
      </c>
      <c r="I299" s="154"/>
      <c r="J299" s="155">
        <f>ROUND(I299*H299,2)</f>
        <v>0</v>
      </c>
      <c r="K299" s="156"/>
      <c r="L299" s="32"/>
      <c r="M299" s="157" t="s">
        <v>1</v>
      </c>
      <c r="N299" s="158" t="s">
        <v>44</v>
      </c>
      <c r="O299" s="57"/>
      <c r="P299" s="159">
        <f>O299*H299</f>
        <v>0</v>
      </c>
      <c r="Q299" s="159">
        <v>0</v>
      </c>
      <c r="R299" s="159">
        <f>Q299*H299</f>
        <v>0</v>
      </c>
      <c r="S299" s="159">
        <v>0</v>
      </c>
      <c r="T299" s="160">
        <f>S299*H299</f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61" t="s">
        <v>356</v>
      </c>
      <c r="AT299" s="161" t="s">
        <v>209</v>
      </c>
      <c r="AU299" s="161" t="s">
        <v>88</v>
      </c>
      <c r="AY299" s="17" t="s">
        <v>207</v>
      </c>
      <c r="BE299" s="162">
        <f>IF(N299="základní",J299,0)</f>
        <v>0</v>
      </c>
      <c r="BF299" s="162">
        <f>IF(N299="snížená",J299,0)</f>
        <v>0</v>
      </c>
      <c r="BG299" s="162">
        <f>IF(N299="zákl. přenesená",J299,0)</f>
        <v>0</v>
      </c>
      <c r="BH299" s="162">
        <f>IF(N299="sníž. přenesená",J299,0)</f>
        <v>0</v>
      </c>
      <c r="BI299" s="162">
        <f>IF(N299="nulová",J299,0)</f>
        <v>0</v>
      </c>
      <c r="BJ299" s="17" t="s">
        <v>86</v>
      </c>
      <c r="BK299" s="162">
        <f>ROUND(I299*H299,2)</f>
        <v>0</v>
      </c>
      <c r="BL299" s="17" t="s">
        <v>356</v>
      </c>
      <c r="BM299" s="161" t="s">
        <v>472</v>
      </c>
    </row>
    <row r="300" spans="1:65" s="13" customFormat="1" ht="11.25">
      <c r="B300" s="163"/>
      <c r="D300" s="164" t="s">
        <v>237</v>
      </c>
      <c r="E300" s="165" t="s">
        <v>1</v>
      </c>
      <c r="F300" s="166" t="s">
        <v>5470</v>
      </c>
      <c r="H300" s="167">
        <v>73.599999999999994</v>
      </c>
      <c r="I300" s="168"/>
      <c r="L300" s="163"/>
      <c r="M300" s="169"/>
      <c r="N300" s="170"/>
      <c r="O300" s="170"/>
      <c r="P300" s="170"/>
      <c r="Q300" s="170"/>
      <c r="R300" s="170"/>
      <c r="S300" s="170"/>
      <c r="T300" s="171"/>
      <c r="AT300" s="165" t="s">
        <v>237</v>
      </c>
      <c r="AU300" s="165" t="s">
        <v>88</v>
      </c>
      <c r="AV300" s="13" t="s">
        <v>88</v>
      </c>
      <c r="AW300" s="13" t="s">
        <v>33</v>
      </c>
      <c r="AX300" s="13" t="s">
        <v>79</v>
      </c>
      <c r="AY300" s="165" t="s">
        <v>207</v>
      </c>
    </row>
    <row r="301" spans="1:65" s="15" customFormat="1" ht="11.25">
      <c r="B301" s="179"/>
      <c r="D301" s="164" t="s">
        <v>237</v>
      </c>
      <c r="E301" s="180" t="s">
        <v>1</v>
      </c>
      <c r="F301" s="181" t="s">
        <v>242</v>
      </c>
      <c r="H301" s="182">
        <v>73.599999999999994</v>
      </c>
      <c r="I301" s="183"/>
      <c r="L301" s="179"/>
      <c r="M301" s="184"/>
      <c r="N301" s="185"/>
      <c r="O301" s="185"/>
      <c r="P301" s="185"/>
      <c r="Q301" s="185"/>
      <c r="R301" s="185"/>
      <c r="S301" s="185"/>
      <c r="T301" s="186"/>
      <c r="AT301" s="180" t="s">
        <v>237</v>
      </c>
      <c r="AU301" s="180" t="s">
        <v>88</v>
      </c>
      <c r="AV301" s="15" t="s">
        <v>213</v>
      </c>
      <c r="AW301" s="15" t="s">
        <v>33</v>
      </c>
      <c r="AX301" s="15" t="s">
        <v>86</v>
      </c>
      <c r="AY301" s="180" t="s">
        <v>207</v>
      </c>
    </row>
    <row r="302" spans="1:65" s="2" customFormat="1" ht="21.75" customHeight="1">
      <c r="A302" s="31"/>
      <c r="B302" s="148"/>
      <c r="C302" s="149" t="s">
        <v>474</v>
      </c>
      <c r="D302" s="149" t="s">
        <v>209</v>
      </c>
      <c r="E302" s="150" t="s">
        <v>1235</v>
      </c>
      <c r="F302" s="151" t="s">
        <v>1236</v>
      </c>
      <c r="G302" s="152" t="s">
        <v>212</v>
      </c>
      <c r="H302" s="153">
        <v>5</v>
      </c>
      <c r="I302" s="154"/>
      <c r="J302" s="155">
        <f>ROUND(I302*H302,2)</f>
        <v>0</v>
      </c>
      <c r="K302" s="156"/>
      <c r="L302" s="32"/>
      <c r="M302" s="157" t="s">
        <v>1</v>
      </c>
      <c r="N302" s="158" t="s">
        <v>44</v>
      </c>
      <c r="O302" s="57"/>
      <c r="P302" s="159">
        <f>O302*H302</f>
        <v>0</v>
      </c>
      <c r="Q302" s="159">
        <v>0</v>
      </c>
      <c r="R302" s="159">
        <f>Q302*H302</f>
        <v>0</v>
      </c>
      <c r="S302" s="159">
        <v>0</v>
      </c>
      <c r="T302" s="160">
        <f>S302*H302</f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61" t="s">
        <v>356</v>
      </c>
      <c r="AT302" s="161" t="s">
        <v>209</v>
      </c>
      <c r="AU302" s="161" t="s">
        <v>88</v>
      </c>
      <c r="AY302" s="17" t="s">
        <v>207</v>
      </c>
      <c r="BE302" s="162">
        <f>IF(N302="základní",J302,0)</f>
        <v>0</v>
      </c>
      <c r="BF302" s="162">
        <f>IF(N302="snížená",J302,0)</f>
        <v>0</v>
      </c>
      <c r="BG302" s="162">
        <f>IF(N302="zákl. přenesená",J302,0)</f>
        <v>0</v>
      </c>
      <c r="BH302" s="162">
        <f>IF(N302="sníž. přenesená",J302,0)</f>
        <v>0</v>
      </c>
      <c r="BI302" s="162">
        <f>IF(N302="nulová",J302,0)</f>
        <v>0</v>
      </c>
      <c r="BJ302" s="17" t="s">
        <v>86</v>
      </c>
      <c r="BK302" s="162">
        <f>ROUND(I302*H302,2)</f>
        <v>0</v>
      </c>
      <c r="BL302" s="17" t="s">
        <v>356</v>
      </c>
      <c r="BM302" s="161" t="s">
        <v>477</v>
      </c>
    </row>
    <row r="303" spans="1:65" s="13" customFormat="1" ht="22.5">
      <c r="B303" s="163"/>
      <c r="D303" s="164" t="s">
        <v>237</v>
      </c>
      <c r="E303" s="165" t="s">
        <v>1</v>
      </c>
      <c r="F303" s="166" t="s">
        <v>5471</v>
      </c>
      <c r="H303" s="167">
        <v>5</v>
      </c>
      <c r="I303" s="168"/>
      <c r="L303" s="163"/>
      <c r="M303" s="169"/>
      <c r="N303" s="170"/>
      <c r="O303" s="170"/>
      <c r="P303" s="170"/>
      <c r="Q303" s="170"/>
      <c r="R303" s="170"/>
      <c r="S303" s="170"/>
      <c r="T303" s="171"/>
      <c r="AT303" s="165" t="s">
        <v>237</v>
      </c>
      <c r="AU303" s="165" t="s">
        <v>88</v>
      </c>
      <c r="AV303" s="13" t="s">
        <v>88</v>
      </c>
      <c r="AW303" s="13" t="s">
        <v>33</v>
      </c>
      <c r="AX303" s="13" t="s">
        <v>79</v>
      </c>
      <c r="AY303" s="165" t="s">
        <v>207</v>
      </c>
    </row>
    <row r="304" spans="1:65" s="14" customFormat="1" ht="11.25">
      <c r="B304" s="172"/>
      <c r="D304" s="164" t="s">
        <v>237</v>
      </c>
      <c r="E304" s="173" t="s">
        <v>1</v>
      </c>
      <c r="F304" s="174" t="s">
        <v>5472</v>
      </c>
      <c r="H304" s="173" t="s">
        <v>1</v>
      </c>
      <c r="I304" s="175"/>
      <c r="L304" s="172"/>
      <c r="M304" s="176"/>
      <c r="N304" s="177"/>
      <c r="O304" s="177"/>
      <c r="P304" s="177"/>
      <c r="Q304" s="177"/>
      <c r="R304" s="177"/>
      <c r="S304" s="177"/>
      <c r="T304" s="178"/>
      <c r="AT304" s="173" t="s">
        <v>237</v>
      </c>
      <c r="AU304" s="173" t="s">
        <v>88</v>
      </c>
      <c r="AV304" s="14" t="s">
        <v>86</v>
      </c>
      <c r="AW304" s="14" t="s">
        <v>33</v>
      </c>
      <c r="AX304" s="14" t="s">
        <v>79</v>
      </c>
      <c r="AY304" s="173" t="s">
        <v>207</v>
      </c>
    </row>
    <row r="305" spans="1:65" s="15" customFormat="1" ht="11.25">
      <c r="B305" s="179"/>
      <c r="D305" s="164" t="s">
        <v>237</v>
      </c>
      <c r="E305" s="180" t="s">
        <v>1</v>
      </c>
      <c r="F305" s="181" t="s">
        <v>242</v>
      </c>
      <c r="H305" s="182">
        <v>5</v>
      </c>
      <c r="I305" s="183"/>
      <c r="L305" s="179"/>
      <c r="M305" s="184"/>
      <c r="N305" s="185"/>
      <c r="O305" s="185"/>
      <c r="P305" s="185"/>
      <c r="Q305" s="185"/>
      <c r="R305" s="185"/>
      <c r="S305" s="185"/>
      <c r="T305" s="186"/>
      <c r="AT305" s="180" t="s">
        <v>237</v>
      </c>
      <c r="AU305" s="180" t="s">
        <v>88</v>
      </c>
      <c r="AV305" s="15" t="s">
        <v>213</v>
      </c>
      <c r="AW305" s="15" t="s">
        <v>33</v>
      </c>
      <c r="AX305" s="15" t="s">
        <v>86</v>
      </c>
      <c r="AY305" s="180" t="s">
        <v>207</v>
      </c>
    </row>
    <row r="306" spans="1:65" s="12" customFormat="1" ht="22.9" customHeight="1">
      <c r="B306" s="135"/>
      <c r="D306" s="136" t="s">
        <v>78</v>
      </c>
      <c r="E306" s="146" t="s">
        <v>5473</v>
      </c>
      <c r="F306" s="146" t="s">
        <v>5474</v>
      </c>
      <c r="I306" s="138"/>
      <c r="J306" s="147">
        <f>BK306</f>
        <v>0</v>
      </c>
      <c r="L306" s="135"/>
      <c r="M306" s="140"/>
      <c r="N306" s="141"/>
      <c r="O306" s="141"/>
      <c r="P306" s="142">
        <f>SUM(P307:P335)</f>
        <v>0</v>
      </c>
      <c r="Q306" s="141"/>
      <c r="R306" s="142">
        <f>SUM(R307:R335)</f>
        <v>0</v>
      </c>
      <c r="S306" s="141"/>
      <c r="T306" s="143">
        <f>SUM(T307:T335)</f>
        <v>0</v>
      </c>
      <c r="AR306" s="136" t="s">
        <v>217</v>
      </c>
      <c r="AT306" s="144" t="s">
        <v>78</v>
      </c>
      <c r="AU306" s="144" t="s">
        <v>86</v>
      </c>
      <c r="AY306" s="136" t="s">
        <v>207</v>
      </c>
      <c r="BK306" s="145">
        <f>SUM(BK307:BK335)</f>
        <v>0</v>
      </c>
    </row>
    <row r="307" spans="1:65" s="2" customFormat="1" ht="24.2" customHeight="1">
      <c r="A307" s="31"/>
      <c r="B307" s="148"/>
      <c r="C307" s="149" t="s">
        <v>353</v>
      </c>
      <c r="D307" s="149" t="s">
        <v>209</v>
      </c>
      <c r="E307" s="150" t="s">
        <v>5475</v>
      </c>
      <c r="F307" s="151" t="s">
        <v>5476</v>
      </c>
      <c r="G307" s="152" t="s">
        <v>5477</v>
      </c>
      <c r="H307" s="153">
        <v>1</v>
      </c>
      <c r="I307" s="154"/>
      <c r="J307" s="155">
        <f>ROUND(I307*H307,2)</f>
        <v>0</v>
      </c>
      <c r="K307" s="156"/>
      <c r="L307" s="32"/>
      <c r="M307" s="157" t="s">
        <v>1</v>
      </c>
      <c r="N307" s="158" t="s">
        <v>44</v>
      </c>
      <c r="O307" s="57"/>
      <c r="P307" s="159">
        <f>O307*H307</f>
        <v>0</v>
      </c>
      <c r="Q307" s="159">
        <v>0</v>
      </c>
      <c r="R307" s="159">
        <f>Q307*H307</f>
        <v>0</v>
      </c>
      <c r="S307" s="159">
        <v>0</v>
      </c>
      <c r="T307" s="160">
        <f>S307*H307</f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61" t="s">
        <v>356</v>
      </c>
      <c r="AT307" s="161" t="s">
        <v>209</v>
      </c>
      <c r="AU307" s="161" t="s">
        <v>88</v>
      </c>
      <c r="AY307" s="17" t="s">
        <v>207</v>
      </c>
      <c r="BE307" s="162">
        <f>IF(N307="základní",J307,0)</f>
        <v>0</v>
      </c>
      <c r="BF307" s="162">
        <f>IF(N307="snížená",J307,0)</f>
        <v>0</v>
      </c>
      <c r="BG307" s="162">
        <f>IF(N307="zákl. přenesená",J307,0)</f>
        <v>0</v>
      </c>
      <c r="BH307" s="162">
        <f>IF(N307="sníž. přenesená",J307,0)</f>
        <v>0</v>
      </c>
      <c r="BI307" s="162">
        <f>IF(N307="nulová",J307,0)</f>
        <v>0</v>
      </c>
      <c r="BJ307" s="17" t="s">
        <v>86</v>
      </c>
      <c r="BK307" s="162">
        <f>ROUND(I307*H307,2)</f>
        <v>0</v>
      </c>
      <c r="BL307" s="17" t="s">
        <v>356</v>
      </c>
      <c r="BM307" s="161" t="s">
        <v>480</v>
      </c>
    </row>
    <row r="308" spans="1:65" s="13" customFormat="1" ht="22.5">
      <c r="B308" s="163"/>
      <c r="D308" s="164" t="s">
        <v>237</v>
      </c>
      <c r="E308" s="165" t="s">
        <v>1</v>
      </c>
      <c r="F308" s="166" t="s">
        <v>5478</v>
      </c>
      <c r="H308" s="167">
        <v>1</v>
      </c>
      <c r="I308" s="168"/>
      <c r="L308" s="163"/>
      <c r="M308" s="169"/>
      <c r="N308" s="170"/>
      <c r="O308" s="170"/>
      <c r="P308" s="170"/>
      <c r="Q308" s="170"/>
      <c r="R308" s="170"/>
      <c r="S308" s="170"/>
      <c r="T308" s="171"/>
      <c r="AT308" s="165" t="s">
        <v>237</v>
      </c>
      <c r="AU308" s="165" t="s">
        <v>88</v>
      </c>
      <c r="AV308" s="13" t="s">
        <v>88</v>
      </c>
      <c r="AW308" s="13" t="s">
        <v>33</v>
      </c>
      <c r="AX308" s="13" t="s">
        <v>79</v>
      </c>
      <c r="AY308" s="165" t="s">
        <v>207</v>
      </c>
    </row>
    <row r="309" spans="1:65" s="15" customFormat="1" ht="11.25">
      <c r="B309" s="179"/>
      <c r="D309" s="164" t="s">
        <v>237</v>
      </c>
      <c r="E309" s="180" t="s">
        <v>1</v>
      </c>
      <c r="F309" s="181" t="s">
        <v>242</v>
      </c>
      <c r="H309" s="182">
        <v>1</v>
      </c>
      <c r="I309" s="183"/>
      <c r="L309" s="179"/>
      <c r="M309" s="184"/>
      <c r="N309" s="185"/>
      <c r="O309" s="185"/>
      <c r="P309" s="185"/>
      <c r="Q309" s="185"/>
      <c r="R309" s="185"/>
      <c r="S309" s="185"/>
      <c r="T309" s="186"/>
      <c r="AT309" s="180" t="s">
        <v>237</v>
      </c>
      <c r="AU309" s="180" t="s">
        <v>88</v>
      </c>
      <c r="AV309" s="15" t="s">
        <v>213</v>
      </c>
      <c r="AW309" s="15" t="s">
        <v>33</v>
      </c>
      <c r="AX309" s="15" t="s">
        <v>86</v>
      </c>
      <c r="AY309" s="180" t="s">
        <v>207</v>
      </c>
    </row>
    <row r="310" spans="1:65" s="2" customFormat="1" ht="24.2" customHeight="1">
      <c r="A310" s="31"/>
      <c r="B310" s="148"/>
      <c r="C310" s="149" t="s">
        <v>481</v>
      </c>
      <c r="D310" s="149" t="s">
        <v>209</v>
      </c>
      <c r="E310" s="150" t="s">
        <v>5479</v>
      </c>
      <c r="F310" s="151" t="s">
        <v>5480</v>
      </c>
      <c r="G310" s="152" t="s">
        <v>301</v>
      </c>
      <c r="H310" s="153">
        <v>1</v>
      </c>
      <c r="I310" s="154"/>
      <c r="J310" s="155">
        <f>ROUND(I310*H310,2)</f>
        <v>0</v>
      </c>
      <c r="K310" s="156"/>
      <c r="L310" s="32"/>
      <c r="M310" s="157" t="s">
        <v>1</v>
      </c>
      <c r="N310" s="158" t="s">
        <v>44</v>
      </c>
      <c r="O310" s="57"/>
      <c r="P310" s="159">
        <f>O310*H310</f>
        <v>0</v>
      </c>
      <c r="Q310" s="159">
        <v>0</v>
      </c>
      <c r="R310" s="159">
        <f>Q310*H310</f>
        <v>0</v>
      </c>
      <c r="S310" s="159">
        <v>0</v>
      </c>
      <c r="T310" s="160">
        <f>S310*H310</f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61" t="s">
        <v>356</v>
      </c>
      <c r="AT310" s="161" t="s">
        <v>209</v>
      </c>
      <c r="AU310" s="161" t="s">
        <v>88</v>
      </c>
      <c r="AY310" s="17" t="s">
        <v>207</v>
      </c>
      <c r="BE310" s="162">
        <f>IF(N310="základní",J310,0)</f>
        <v>0</v>
      </c>
      <c r="BF310" s="162">
        <f>IF(N310="snížená",J310,0)</f>
        <v>0</v>
      </c>
      <c r="BG310" s="162">
        <f>IF(N310="zákl. přenesená",J310,0)</f>
        <v>0</v>
      </c>
      <c r="BH310" s="162">
        <f>IF(N310="sníž. přenesená",J310,0)</f>
        <v>0</v>
      </c>
      <c r="BI310" s="162">
        <f>IF(N310="nulová",J310,0)</f>
        <v>0</v>
      </c>
      <c r="BJ310" s="17" t="s">
        <v>86</v>
      </c>
      <c r="BK310" s="162">
        <f>ROUND(I310*H310,2)</f>
        <v>0</v>
      </c>
      <c r="BL310" s="17" t="s">
        <v>356</v>
      </c>
      <c r="BM310" s="161" t="s">
        <v>484</v>
      </c>
    </row>
    <row r="311" spans="1:65" s="13" customFormat="1" ht="11.25">
      <c r="B311" s="163"/>
      <c r="D311" s="164" t="s">
        <v>237</v>
      </c>
      <c r="E311" s="165" t="s">
        <v>1</v>
      </c>
      <c r="F311" s="166" t="s">
        <v>5481</v>
      </c>
      <c r="H311" s="167">
        <v>1</v>
      </c>
      <c r="I311" s="168"/>
      <c r="L311" s="163"/>
      <c r="M311" s="169"/>
      <c r="N311" s="170"/>
      <c r="O311" s="170"/>
      <c r="P311" s="170"/>
      <c r="Q311" s="170"/>
      <c r="R311" s="170"/>
      <c r="S311" s="170"/>
      <c r="T311" s="171"/>
      <c r="AT311" s="165" t="s">
        <v>237</v>
      </c>
      <c r="AU311" s="165" t="s">
        <v>88</v>
      </c>
      <c r="AV311" s="13" t="s">
        <v>88</v>
      </c>
      <c r="AW311" s="13" t="s">
        <v>33</v>
      </c>
      <c r="AX311" s="13" t="s">
        <v>79</v>
      </c>
      <c r="AY311" s="165" t="s">
        <v>207</v>
      </c>
    </row>
    <row r="312" spans="1:65" s="15" customFormat="1" ht="11.25">
      <c r="B312" s="179"/>
      <c r="D312" s="164" t="s">
        <v>237</v>
      </c>
      <c r="E312" s="180" t="s">
        <v>1</v>
      </c>
      <c r="F312" s="181" t="s">
        <v>242</v>
      </c>
      <c r="H312" s="182">
        <v>1</v>
      </c>
      <c r="I312" s="183"/>
      <c r="L312" s="179"/>
      <c r="M312" s="184"/>
      <c r="N312" s="185"/>
      <c r="O312" s="185"/>
      <c r="P312" s="185"/>
      <c r="Q312" s="185"/>
      <c r="R312" s="185"/>
      <c r="S312" s="185"/>
      <c r="T312" s="186"/>
      <c r="AT312" s="180" t="s">
        <v>237</v>
      </c>
      <c r="AU312" s="180" t="s">
        <v>88</v>
      </c>
      <c r="AV312" s="15" t="s">
        <v>213</v>
      </c>
      <c r="AW312" s="15" t="s">
        <v>33</v>
      </c>
      <c r="AX312" s="15" t="s">
        <v>86</v>
      </c>
      <c r="AY312" s="180" t="s">
        <v>207</v>
      </c>
    </row>
    <row r="313" spans="1:65" s="2" customFormat="1" ht="24.2" customHeight="1">
      <c r="A313" s="31"/>
      <c r="B313" s="148"/>
      <c r="C313" s="149" t="s">
        <v>356</v>
      </c>
      <c r="D313" s="149" t="s">
        <v>209</v>
      </c>
      <c r="E313" s="150" t="s">
        <v>5482</v>
      </c>
      <c r="F313" s="151" t="s">
        <v>5483</v>
      </c>
      <c r="G313" s="152" t="s">
        <v>301</v>
      </c>
      <c r="H313" s="153">
        <v>1</v>
      </c>
      <c r="I313" s="154"/>
      <c r="J313" s="155">
        <f>ROUND(I313*H313,2)</f>
        <v>0</v>
      </c>
      <c r="K313" s="156"/>
      <c r="L313" s="32"/>
      <c r="M313" s="157" t="s">
        <v>1</v>
      </c>
      <c r="N313" s="158" t="s">
        <v>44</v>
      </c>
      <c r="O313" s="57"/>
      <c r="P313" s="159">
        <f>O313*H313</f>
        <v>0</v>
      </c>
      <c r="Q313" s="159">
        <v>0</v>
      </c>
      <c r="R313" s="159">
        <f>Q313*H313</f>
        <v>0</v>
      </c>
      <c r="S313" s="159">
        <v>0</v>
      </c>
      <c r="T313" s="160">
        <f>S313*H313</f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61" t="s">
        <v>356</v>
      </c>
      <c r="AT313" s="161" t="s">
        <v>209</v>
      </c>
      <c r="AU313" s="161" t="s">
        <v>88</v>
      </c>
      <c r="AY313" s="17" t="s">
        <v>207</v>
      </c>
      <c r="BE313" s="162">
        <f>IF(N313="základní",J313,0)</f>
        <v>0</v>
      </c>
      <c r="BF313" s="162">
        <f>IF(N313="snížená",J313,0)</f>
        <v>0</v>
      </c>
      <c r="BG313" s="162">
        <f>IF(N313="zákl. přenesená",J313,0)</f>
        <v>0</v>
      </c>
      <c r="BH313" s="162">
        <f>IF(N313="sníž. přenesená",J313,0)</f>
        <v>0</v>
      </c>
      <c r="BI313" s="162">
        <f>IF(N313="nulová",J313,0)</f>
        <v>0</v>
      </c>
      <c r="BJ313" s="17" t="s">
        <v>86</v>
      </c>
      <c r="BK313" s="162">
        <f>ROUND(I313*H313,2)</f>
        <v>0</v>
      </c>
      <c r="BL313" s="17" t="s">
        <v>356</v>
      </c>
      <c r="BM313" s="161" t="s">
        <v>487</v>
      </c>
    </row>
    <row r="314" spans="1:65" s="13" customFormat="1" ht="11.25">
      <c r="B314" s="163"/>
      <c r="D314" s="164" t="s">
        <v>237</v>
      </c>
      <c r="E314" s="165" t="s">
        <v>1</v>
      </c>
      <c r="F314" s="166" t="s">
        <v>5484</v>
      </c>
      <c r="H314" s="167">
        <v>1</v>
      </c>
      <c r="I314" s="168"/>
      <c r="L314" s="163"/>
      <c r="M314" s="169"/>
      <c r="N314" s="170"/>
      <c r="O314" s="170"/>
      <c r="P314" s="170"/>
      <c r="Q314" s="170"/>
      <c r="R314" s="170"/>
      <c r="S314" s="170"/>
      <c r="T314" s="171"/>
      <c r="AT314" s="165" t="s">
        <v>237</v>
      </c>
      <c r="AU314" s="165" t="s">
        <v>88</v>
      </c>
      <c r="AV314" s="13" t="s">
        <v>88</v>
      </c>
      <c r="AW314" s="13" t="s">
        <v>33</v>
      </c>
      <c r="AX314" s="13" t="s">
        <v>79</v>
      </c>
      <c r="AY314" s="165" t="s">
        <v>207</v>
      </c>
    </row>
    <row r="315" spans="1:65" s="15" customFormat="1" ht="11.25">
      <c r="B315" s="179"/>
      <c r="D315" s="164" t="s">
        <v>237</v>
      </c>
      <c r="E315" s="180" t="s">
        <v>1</v>
      </c>
      <c r="F315" s="181" t="s">
        <v>242</v>
      </c>
      <c r="H315" s="182">
        <v>1</v>
      </c>
      <c r="I315" s="183"/>
      <c r="L315" s="179"/>
      <c r="M315" s="184"/>
      <c r="N315" s="185"/>
      <c r="O315" s="185"/>
      <c r="P315" s="185"/>
      <c r="Q315" s="185"/>
      <c r="R315" s="185"/>
      <c r="S315" s="185"/>
      <c r="T315" s="186"/>
      <c r="AT315" s="180" t="s">
        <v>237</v>
      </c>
      <c r="AU315" s="180" t="s">
        <v>88</v>
      </c>
      <c r="AV315" s="15" t="s">
        <v>213</v>
      </c>
      <c r="AW315" s="15" t="s">
        <v>33</v>
      </c>
      <c r="AX315" s="15" t="s">
        <v>86</v>
      </c>
      <c r="AY315" s="180" t="s">
        <v>207</v>
      </c>
    </row>
    <row r="316" spans="1:65" s="2" customFormat="1" ht="24.2" customHeight="1">
      <c r="A316" s="31"/>
      <c r="B316" s="148"/>
      <c r="C316" s="149" t="s">
        <v>494</v>
      </c>
      <c r="D316" s="149" t="s">
        <v>209</v>
      </c>
      <c r="E316" s="150" t="s">
        <v>5485</v>
      </c>
      <c r="F316" s="151" t="s">
        <v>5486</v>
      </c>
      <c r="G316" s="152" t="s">
        <v>5477</v>
      </c>
      <c r="H316" s="153">
        <v>1</v>
      </c>
      <c r="I316" s="154"/>
      <c r="J316" s="155">
        <f>ROUND(I316*H316,2)</f>
        <v>0</v>
      </c>
      <c r="K316" s="156"/>
      <c r="L316" s="32"/>
      <c r="M316" s="157" t="s">
        <v>1</v>
      </c>
      <c r="N316" s="158" t="s">
        <v>44</v>
      </c>
      <c r="O316" s="57"/>
      <c r="P316" s="159">
        <f>O316*H316</f>
        <v>0</v>
      </c>
      <c r="Q316" s="159">
        <v>0</v>
      </c>
      <c r="R316" s="159">
        <f>Q316*H316</f>
        <v>0</v>
      </c>
      <c r="S316" s="159">
        <v>0</v>
      </c>
      <c r="T316" s="160">
        <f>S316*H316</f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61" t="s">
        <v>356</v>
      </c>
      <c r="AT316" s="161" t="s">
        <v>209</v>
      </c>
      <c r="AU316" s="161" t="s">
        <v>88</v>
      </c>
      <c r="AY316" s="17" t="s">
        <v>207</v>
      </c>
      <c r="BE316" s="162">
        <f>IF(N316="základní",J316,0)</f>
        <v>0</v>
      </c>
      <c r="BF316" s="162">
        <f>IF(N316="snížená",J316,0)</f>
        <v>0</v>
      </c>
      <c r="BG316" s="162">
        <f>IF(N316="zákl. přenesená",J316,0)</f>
        <v>0</v>
      </c>
      <c r="BH316" s="162">
        <f>IF(N316="sníž. přenesená",J316,0)</f>
        <v>0</v>
      </c>
      <c r="BI316" s="162">
        <f>IF(N316="nulová",J316,0)</f>
        <v>0</v>
      </c>
      <c r="BJ316" s="17" t="s">
        <v>86</v>
      </c>
      <c r="BK316" s="162">
        <f>ROUND(I316*H316,2)</f>
        <v>0</v>
      </c>
      <c r="BL316" s="17" t="s">
        <v>356</v>
      </c>
      <c r="BM316" s="161" t="s">
        <v>497</v>
      </c>
    </row>
    <row r="317" spans="1:65" s="13" customFormat="1" ht="22.5">
      <c r="B317" s="163"/>
      <c r="D317" s="164" t="s">
        <v>237</v>
      </c>
      <c r="E317" s="165" t="s">
        <v>1</v>
      </c>
      <c r="F317" s="166" t="s">
        <v>5487</v>
      </c>
      <c r="H317" s="167">
        <v>1</v>
      </c>
      <c r="I317" s="168"/>
      <c r="L317" s="163"/>
      <c r="M317" s="169"/>
      <c r="N317" s="170"/>
      <c r="O317" s="170"/>
      <c r="P317" s="170"/>
      <c r="Q317" s="170"/>
      <c r="R317" s="170"/>
      <c r="S317" s="170"/>
      <c r="T317" s="171"/>
      <c r="AT317" s="165" t="s">
        <v>237</v>
      </c>
      <c r="AU317" s="165" t="s">
        <v>88</v>
      </c>
      <c r="AV317" s="13" t="s">
        <v>88</v>
      </c>
      <c r="AW317" s="13" t="s">
        <v>33</v>
      </c>
      <c r="AX317" s="13" t="s">
        <v>79</v>
      </c>
      <c r="AY317" s="165" t="s">
        <v>207</v>
      </c>
    </row>
    <row r="318" spans="1:65" s="15" customFormat="1" ht="11.25">
      <c r="B318" s="179"/>
      <c r="D318" s="164" t="s">
        <v>237</v>
      </c>
      <c r="E318" s="180" t="s">
        <v>1</v>
      </c>
      <c r="F318" s="181" t="s">
        <v>242</v>
      </c>
      <c r="H318" s="182">
        <v>1</v>
      </c>
      <c r="I318" s="183"/>
      <c r="L318" s="179"/>
      <c r="M318" s="184"/>
      <c r="N318" s="185"/>
      <c r="O318" s="185"/>
      <c r="P318" s="185"/>
      <c r="Q318" s="185"/>
      <c r="R318" s="185"/>
      <c r="S318" s="185"/>
      <c r="T318" s="186"/>
      <c r="AT318" s="180" t="s">
        <v>237</v>
      </c>
      <c r="AU318" s="180" t="s">
        <v>88</v>
      </c>
      <c r="AV318" s="15" t="s">
        <v>213</v>
      </c>
      <c r="AW318" s="15" t="s">
        <v>33</v>
      </c>
      <c r="AX318" s="15" t="s">
        <v>86</v>
      </c>
      <c r="AY318" s="180" t="s">
        <v>207</v>
      </c>
    </row>
    <row r="319" spans="1:65" s="2" customFormat="1" ht="24.2" customHeight="1">
      <c r="A319" s="31"/>
      <c r="B319" s="148"/>
      <c r="C319" s="149" t="s">
        <v>361</v>
      </c>
      <c r="D319" s="149" t="s">
        <v>209</v>
      </c>
      <c r="E319" s="150" t="s">
        <v>5488</v>
      </c>
      <c r="F319" s="151" t="s">
        <v>5489</v>
      </c>
      <c r="G319" s="152" t="s">
        <v>5477</v>
      </c>
      <c r="H319" s="153">
        <v>1</v>
      </c>
      <c r="I319" s="154"/>
      <c r="J319" s="155">
        <f>ROUND(I319*H319,2)</f>
        <v>0</v>
      </c>
      <c r="K319" s="156"/>
      <c r="L319" s="32"/>
      <c r="M319" s="157" t="s">
        <v>1</v>
      </c>
      <c r="N319" s="158" t="s">
        <v>44</v>
      </c>
      <c r="O319" s="57"/>
      <c r="P319" s="159">
        <f>O319*H319</f>
        <v>0</v>
      </c>
      <c r="Q319" s="159">
        <v>0</v>
      </c>
      <c r="R319" s="159">
        <f>Q319*H319</f>
        <v>0</v>
      </c>
      <c r="S319" s="159">
        <v>0</v>
      </c>
      <c r="T319" s="160">
        <f>S319*H319</f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61" t="s">
        <v>356</v>
      </c>
      <c r="AT319" s="161" t="s">
        <v>209</v>
      </c>
      <c r="AU319" s="161" t="s">
        <v>88</v>
      </c>
      <c r="AY319" s="17" t="s">
        <v>207</v>
      </c>
      <c r="BE319" s="162">
        <f>IF(N319="základní",J319,0)</f>
        <v>0</v>
      </c>
      <c r="BF319" s="162">
        <f>IF(N319="snížená",J319,0)</f>
        <v>0</v>
      </c>
      <c r="BG319" s="162">
        <f>IF(N319="zákl. přenesená",J319,0)</f>
        <v>0</v>
      </c>
      <c r="BH319" s="162">
        <f>IF(N319="sníž. přenesená",J319,0)</f>
        <v>0</v>
      </c>
      <c r="BI319" s="162">
        <f>IF(N319="nulová",J319,0)</f>
        <v>0</v>
      </c>
      <c r="BJ319" s="17" t="s">
        <v>86</v>
      </c>
      <c r="BK319" s="162">
        <f>ROUND(I319*H319,2)</f>
        <v>0</v>
      </c>
      <c r="BL319" s="17" t="s">
        <v>356</v>
      </c>
      <c r="BM319" s="161" t="s">
        <v>510</v>
      </c>
    </row>
    <row r="320" spans="1:65" s="13" customFormat="1" ht="22.5">
      <c r="B320" s="163"/>
      <c r="D320" s="164" t="s">
        <v>237</v>
      </c>
      <c r="E320" s="165" t="s">
        <v>1</v>
      </c>
      <c r="F320" s="166" t="s">
        <v>5487</v>
      </c>
      <c r="H320" s="167">
        <v>1</v>
      </c>
      <c r="I320" s="168"/>
      <c r="L320" s="163"/>
      <c r="M320" s="169"/>
      <c r="N320" s="170"/>
      <c r="O320" s="170"/>
      <c r="P320" s="170"/>
      <c r="Q320" s="170"/>
      <c r="R320" s="170"/>
      <c r="S320" s="170"/>
      <c r="T320" s="171"/>
      <c r="AT320" s="165" t="s">
        <v>237</v>
      </c>
      <c r="AU320" s="165" t="s">
        <v>88</v>
      </c>
      <c r="AV320" s="13" t="s">
        <v>88</v>
      </c>
      <c r="AW320" s="13" t="s">
        <v>33</v>
      </c>
      <c r="AX320" s="13" t="s">
        <v>79</v>
      </c>
      <c r="AY320" s="165" t="s">
        <v>207</v>
      </c>
    </row>
    <row r="321" spans="1:65" s="15" customFormat="1" ht="11.25">
      <c r="B321" s="179"/>
      <c r="D321" s="164" t="s">
        <v>237</v>
      </c>
      <c r="E321" s="180" t="s">
        <v>1</v>
      </c>
      <c r="F321" s="181" t="s">
        <v>242</v>
      </c>
      <c r="H321" s="182">
        <v>1</v>
      </c>
      <c r="I321" s="183"/>
      <c r="L321" s="179"/>
      <c r="M321" s="184"/>
      <c r="N321" s="185"/>
      <c r="O321" s="185"/>
      <c r="P321" s="185"/>
      <c r="Q321" s="185"/>
      <c r="R321" s="185"/>
      <c r="S321" s="185"/>
      <c r="T321" s="186"/>
      <c r="AT321" s="180" t="s">
        <v>237</v>
      </c>
      <c r="AU321" s="180" t="s">
        <v>88</v>
      </c>
      <c r="AV321" s="15" t="s">
        <v>213</v>
      </c>
      <c r="AW321" s="15" t="s">
        <v>33</v>
      </c>
      <c r="AX321" s="15" t="s">
        <v>86</v>
      </c>
      <c r="AY321" s="180" t="s">
        <v>207</v>
      </c>
    </row>
    <row r="322" spans="1:65" s="2" customFormat="1" ht="16.5" customHeight="1">
      <c r="A322" s="31"/>
      <c r="B322" s="148"/>
      <c r="C322" s="149" t="s">
        <v>519</v>
      </c>
      <c r="D322" s="149" t="s">
        <v>209</v>
      </c>
      <c r="E322" s="150" t="s">
        <v>5490</v>
      </c>
      <c r="F322" s="151" t="s">
        <v>5491</v>
      </c>
      <c r="G322" s="152" t="s">
        <v>5477</v>
      </c>
      <c r="H322" s="153">
        <v>1</v>
      </c>
      <c r="I322" s="154"/>
      <c r="J322" s="155">
        <f>ROUND(I322*H322,2)</f>
        <v>0</v>
      </c>
      <c r="K322" s="156"/>
      <c r="L322" s="32"/>
      <c r="M322" s="157" t="s">
        <v>1</v>
      </c>
      <c r="N322" s="158" t="s">
        <v>44</v>
      </c>
      <c r="O322" s="57"/>
      <c r="P322" s="159">
        <f>O322*H322</f>
        <v>0</v>
      </c>
      <c r="Q322" s="159">
        <v>0</v>
      </c>
      <c r="R322" s="159">
        <f>Q322*H322</f>
        <v>0</v>
      </c>
      <c r="S322" s="159">
        <v>0</v>
      </c>
      <c r="T322" s="160">
        <f>S322*H322</f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61" t="s">
        <v>356</v>
      </c>
      <c r="AT322" s="161" t="s">
        <v>209</v>
      </c>
      <c r="AU322" s="161" t="s">
        <v>88</v>
      </c>
      <c r="AY322" s="17" t="s">
        <v>207</v>
      </c>
      <c r="BE322" s="162">
        <f>IF(N322="základní",J322,0)</f>
        <v>0</v>
      </c>
      <c r="BF322" s="162">
        <f>IF(N322="snížená",J322,0)</f>
        <v>0</v>
      </c>
      <c r="BG322" s="162">
        <f>IF(N322="zákl. přenesená",J322,0)</f>
        <v>0</v>
      </c>
      <c r="BH322" s="162">
        <f>IF(N322="sníž. přenesená",J322,0)</f>
        <v>0</v>
      </c>
      <c r="BI322" s="162">
        <f>IF(N322="nulová",J322,0)</f>
        <v>0</v>
      </c>
      <c r="BJ322" s="17" t="s">
        <v>86</v>
      </c>
      <c r="BK322" s="162">
        <f>ROUND(I322*H322,2)</f>
        <v>0</v>
      </c>
      <c r="BL322" s="17" t="s">
        <v>356</v>
      </c>
      <c r="BM322" s="161" t="s">
        <v>522</v>
      </c>
    </row>
    <row r="323" spans="1:65" s="13" customFormat="1" ht="11.25">
      <c r="B323" s="163"/>
      <c r="D323" s="164" t="s">
        <v>237</v>
      </c>
      <c r="E323" s="165" t="s">
        <v>1</v>
      </c>
      <c r="F323" s="166" t="s">
        <v>5492</v>
      </c>
      <c r="H323" s="167">
        <v>1</v>
      </c>
      <c r="I323" s="168"/>
      <c r="L323" s="163"/>
      <c r="M323" s="169"/>
      <c r="N323" s="170"/>
      <c r="O323" s="170"/>
      <c r="P323" s="170"/>
      <c r="Q323" s="170"/>
      <c r="R323" s="170"/>
      <c r="S323" s="170"/>
      <c r="T323" s="171"/>
      <c r="AT323" s="165" t="s">
        <v>237</v>
      </c>
      <c r="AU323" s="165" t="s">
        <v>88</v>
      </c>
      <c r="AV323" s="13" t="s">
        <v>88</v>
      </c>
      <c r="AW323" s="13" t="s">
        <v>33</v>
      </c>
      <c r="AX323" s="13" t="s">
        <v>79</v>
      </c>
      <c r="AY323" s="165" t="s">
        <v>207</v>
      </c>
    </row>
    <row r="324" spans="1:65" s="15" customFormat="1" ht="11.25">
      <c r="B324" s="179"/>
      <c r="D324" s="164" t="s">
        <v>237</v>
      </c>
      <c r="E324" s="180" t="s">
        <v>1</v>
      </c>
      <c r="F324" s="181" t="s">
        <v>242</v>
      </c>
      <c r="H324" s="182">
        <v>1</v>
      </c>
      <c r="I324" s="183"/>
      <c r="L324" s="179"/>
      <c r="M324" s="184"/>
      <c r="N324" s="185"/>
      <c r="O324" s="185"/>
      <c r="P324" s="185"/>
      <c r="Q324" s="185"/>
      <c r="R324" s="185"/>
      <c r="S324" s="185"/>
      <c r="T324" s="186"/>
      <c r="AT324" s="180" t="s">
        <v>237</v>
      </c>
      <c r="AU324" s="180" t="s">
        <v>88</v>
      </c>
      <c r="AV324" s="15" t="s">
        <v>213</v>
      </c>
      <c r="AW324" s="15" t="s">
        <v>33</v>
      </c>
      <c r="AX324" s="15" t="s">
        <v>86</v>
      </c>
      <c r="AY324" s="180" t="s">
        <v>207</v>
      </c>
    </row>
    <row r="325" spans="1:65" s="2" customFormat="1" ht="16.5" customHeight="1">
      <c r="A325" s="31"/>
      <c r="B325" s="148"/>
      <c r="C325" s="149" t="s">
        <v>364</v>
      </c>
      <c r="D325" s="149" t="s">
        <v>209</v>
      </c>
      <c r="E325" s="150" t="s">
        <v>5493</v>
      </c>
      <c r="F325" s="151" t="s">
        <v>5494</v>
      </c>
      <c r="G325" s="152" t="s">
        <v>5477</v>
      </c>
      <c r="H325" s="153">
        <v>1</v>
      </c>
      <c r="I325" s="154"/>
      <c r="J325" s="155">
        <f>ROUND(I325*H325,2)</f>
        <v>0</v>
      </c>
      <c r="K325" s="156"/>
      <c r="L325" s="32"/>
      <c r="M325" s="157" t="s">
        <v>1</v>
      </c>
      <c r="N325" s="158" t="s">
        <v>44</v>
      </c>
      <c r="O325" s="57"/>
      <c r="P325" s="159">
        <f>O325*H325</f>
        <v>0</v>
      </c>
      <c r="Q325" s="159">
        <v>0</v>
      </c>
      <c r="R325" s="159">
        <f>Q325*H325</f>
        <v>0</v>
      </c>
      <c r="S325" s="159">
        <v>0</v>
      </c>
      <c r="T325" s="160">
        <f>S325*H325</f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61" t="s">
        <v>356</v>
      </c>
      <c r="AT325" s="161" t="s">
        <v>209</v>
      </c>
      <c r="AU325" s="161" t="s">
        <v>88</v>
      </c>
      <c r="AY325" s="17" t="s">
        <v>207</v>
      </c>
      <c r="BE325" s="162">
        <f>IF(N325="základní",J325,0)</f>
        <v>0</v>
      </c>
      <c r="BF325" s="162">
        <f>IF(N325="snížená",J325,0)</f>
        <v>0</v>
      </c>
      <c r="BG325" s="162">
        <f>IF(N325="zákl. přenesená",J325,0)</f>
        <v>0</v>
      </c>
      <c r="BH325" s="162">
        <f>IF(N325="sníž. přenesená",J325,0)</f>
        <v>0</v>
      </c>
      <c r="BI325" s="162">
        <f>IF(N325="nulová",J325,0)</f>
        <v>0</v>
      </c>
      <c r="BJ325" s="17" t="s">
        <v>86</v>
      </c>
      <c r="BK325" s="162">
        <f>ROUND(I325*H325,2)</f>
        <v>0</v>
      </c>
      <c r="BL325" s="17" t="s">
        <v>356</v>
      </c>
      <c r="BM325" s="161" t="s">
        <v>537</v>
      </c>
    </row>
    <row r="326" spans="1:65" s="13" customFormat="1" ht="22.5">
      <c r="B326" s="163"/>
      <c r="D326" s="164" t="s">
        <v>237</v>
      </c>
      <c r="E326" s="165" t="s">
        <v>1</v>
      </c>
      <c r="F326" s="166" t="s">
        <v>5487</v>
      </c>
      <c r="H326" s="167">
        <v>1</v>
      </c>
      <c r="I326" s="168"/>
      <c r="L326" s="163"/>
      <c r="M326" s="169"/>
      <c r="N326" s="170"/>
      <c r="O326" s="170"/>
      <c r="P326" s="170"/>
      <c r="Q326" s="170"/>
      <c r="R326" s="170"/>
      <c r="S326" s="170"/>
      <c r="T326" s="171"/>
      <c r="AT326" s="165" t="s">
        <v>237</v>
      </c>
      <c r="AU326" s="165" t="s">
        <v>88</v>
      </c>
      <c r="AV326" s="13" t="s">
        <v>88</v>
      </c>
      <c r="AW326" s="13" t="s">
        <v>33</v>
      </c>
      <c r="AX326" s="13" t="s">
        <v>79</v>
      </c>
      <c r="AY326" s="165" t="s">
        <v>207</v>
      </c>
    </row>
    <row r="327" spans="1:65" s="15" customFormat="1" ht="11.25">
      <c r="B327" s="179"/>
      <c r="D327" s="164" t="s">
        <v>237</v>
      </c>
      <c r="E327" s="180" t="s">
        <v>1</v>
      </c>
      <c r="F327" s="181" t="s">
        <v>242</v>
      </c>
      <c r="H327" s="182">
        <v>1</v>
      </c>
      <c r="I327" s="183"/>
      <c r="L327" s="179"/>
      <c r="M327" s="184"/>
      <c r="N327" s="185"/>
      <c r="O327" s="185"/>
      <c r="P327" s="185"/>
      <c r="Q327" s="185"/>
      <c r="R327" s="185"/>
      <c r="S327" s="185"/>
      <c r="T327" s="186"/>
      <c r="AT327" s="180" t="s">
        <v>237</v>
      </c>
      <c r="AU327" s="180" t="s">
        <v>88</v>
      </c>
      <c r="AV327" s="15" t="s">
        <v>213</v>
      </c>
      <c r="AW327" s="15" t="s">
        <v>33</v>
      </c>
      <c r="AX327" s="15" t="s">
        <v>86</v>
      </c>
      <c r="AY327" s="180" t="s">
        <v>207</v>
      </c>
    </row>
    <row r="328" spans="1:65" s="2" customFormat="1" ht="33" customHeight="1">
      <c r="A328" s="31"/>
      <c r="B328" s="148"/>
      <c r="C328" s="149" t="s">
        <v>551</v>
      </c>
      <c r="D328" s="149" t="s">
        <v>209</v>
      </c>
      <c r="E328" s="150" t="s">
        <v>5495</v>
      </c>
      <c r="F328" s="151" t="s">
        <v>5496</v>
      </c>
      <c r="G328" s="152" t="s">
        <v>662</v>
      </c>
      <c r="H328" s="153">
        <v>1</v>
      </c>
      <c r="I328" s="154"/>
      <c r="J328" s="155">
        <f>ROUND(I328*H328,2)</f>
        <v>0</v>
      </c>
      <c r="K328" s="156"/>
      <c r="L328" s="32"/>
      <c r="M328" s="157" t="s">
        <v>1</v>
      </c>
      <c r="N328" s="158" t="s">
        <v>44</v>
      </c>
      <c r="O328" s="57"/>
      <c r="P328" s="159">
        <f>O328*H328</f>
        <v>0</v>
      </c>
      <c r="Q328" s="159">
        <v>0</v>
      </c>
      <c r="R328" s="159">
        <f>Q328*H328</f>
        <v>0</v>
      </c>
      <c r="S328" s="159">
        <v>0</v>
      </c>
      <c r="T328" s="160">
        <f>S328*H328</f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61" t="s">
        <v>356</v>
      </c>
      <c r="AT328" s="161" t="s">
        <v>209</v>
      </c>
      <c r="AU328" s="161" t="s">
        <v>88</v>
      </c>
      <c r="AY328" s="17" t="s">
        <v>207</v>
      </c>
      <c r="BE328" s="162">
        <f>IF(N328="základní",J328,0)</f>
        <v>0</v>
      </c>
      <c r="BF328" s="162">
        <f>IF(N328="snížená",J328,0)</f>
        <v>0</v>
      </c>
      <c r="BG328" s="162">
        <f>IF(N328="zákl. přenesená",J328,0)</f>
        <v>0</v>
      </c>
      <c r="BH328" s="162">
        <f>IF(N328="sníž. přenesená",J328,0)</f>
        <v>0</v>
      </c>
      <c r="BI328" s="162">
        <f>IF(N328="nulová",J328,0)</f>
        <v>0</v>
      </c>
      <c r="BJ328" s="17" t="s">
        <v>86</v>
      </c>
      <c r="BK328" s="162">
        <f>ROUND(I328*H328,2)</f>
        <v>0</v>
      </c>
      <c r="BL328" s="17" t="s">
        <v>356</v>
      </c>
      <c r="BM328" s="161" t="s">
        <v>554</v>
      </c>
    </row>
    <row r="329" spans="1:65" s="13" customFormat="1" ht="22.5">
      <c r="B329" s="163"/>
      <c r="D329" s="164" t="s">
        <v>237</v>
      </c>
      <c r="E329" s="165" t="s">
        <v>1</v>
      </c>
      <c r="F329" s="166" t="s">
        <v>5497</v>
      </c>
      <c r="H329" s="167">
        <v>1</v>
      </c>
      <c r="I329" s="168"/>
      <c r="L329" s="163"/>
      <c r="M329" s="169"/>
      <c r="N329" s="170"/>
      <c r="O329" s="170"/>
      <c r="P329" s="170"/>
      <c r="Q329" s="170"/>
      <c r="R329" s="170"/>
      <c r="S329" s="170"/>
      <c r="T329" s="171"/>
      <c r="AT329" s="165" t="s">
        <v>237</v>
      </c>
      <c r="AU329" s="165" t="s">
        <v>88</v>
      </c>
      <c r="AV329" s="13" t="s">
        <v>88</v>
      </c>
      <c r="AW329" s="13" t="s">
        <v>33</v>
      </c>
      <c r="AX329" s="13" t="s">
        <v>79</v>
      </c>
      <c r="AY329" s="165" t="s">
        <v>207</v>
      </c>
    </row>
    <row r="330" spans="1:65" s="14" customFormat="1" ht="22.5">
      <c r="B330" s="172"/>
      <c r="D330" s="164" t="s">
        <v>237</v>
      </c>
      <c r="E330" s="173" t="s">
        <v>1</v>
      </c>
      <c r="F330" s="174" t="s">
        <v>5498</v>
      </c>
      <c r="H330" s="173" t="s">
        <v>1</v>
      </c>
      <c r="I330" s="175"/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237</v>
      </c>
      <c r="AU330" s="173" t="s">
        <v>88</v>
      </c>
      <c r="AV330" s="14" t="s">
        <v>86</v>
      </c>
      <c r="AW330" s="14" t="s">
        <v>33</v>
      </c>
      <c r="AX330" s="14" t="s">
        <v>79</v>
      </c>
      <c r="AY330" s="173" t="s">
        <v>207</v>
      </c>
    </row>
    <row r="331" spans="1:65" s="15" customFormat="1" ht="11.25">
      <c r="B331" s="179"/>
      <c r="D331" s="164" t="s">
        <v>237</v>
      </c>
      <c r="E331" s="180" t="s">
        <v>1</v>
      </c>
      <c r="F331" s="181" t="s">
        <v>242</v>
      </c>
      <c r="H331" s="182">
        <v>1</v>
      </c>
      <c r="I331" s="183"/>
      <c r="L331" s="179"/>
      <c r="M331" s="184"/>
      <c r="N331" s="185"/>
      <c r="O331" s="185"/>
      <c r="P331" s="185"/>
      <c r="Q331" s="185"/>
      <c r="R331" s="185"/>
      <c r="S331" s="185"/>
      <c r="T331" s="186"/>
      <c r="AT331" s="180" t="s">
        <v>237</v>
      </c>
      <c r="AU331" s="180" t="s">
        <v>88</v>
      </c>
      <c r="AV331" s="15" t="s">
        <v>213</v>
      </c>
      <c r="AW331" s="15" t="s">
        <v>33</v>
      </c>
      <c r="AX331" s="15" t="s">
        <v>86</v>
      </c>
      <c r="AY331" s="180" t="s">
        <v>207</v>
      </c>
    </row>
    <row r="332" spans="1:65" s="2" customFormat="1" ht="16.5" customHeight="1">
      <c r="A332" s="31"/>
      <c r="B332" s="148"/>
      <c r="C332" s="149" t="s">
        <v>368</v>
      </c>
      <c r="D332" s="149" t="s">
        <v>209</v>
      </c>
      <c r="E332" s="150" t="s">
        <v>5499</v>
      </c>
      <c r="F332" s="151" t="s">
        <v>5500</v>
      </c>
      <c r="G332" s="152" t="s">
        <v>212</v>
      </c>
      <c r="H332" s="153">
        <v>3</v>
      </c>
      <c r="I332" s="154"/>
      <c r="J332" s="155">
        <f>ROUND(I332*H332,2)</f>
        <v>0</v>
      </c>
      <c r="K332" s="156"/>
      <c r="L332" s="32"/>
      <c r="M332" s="157" t="s">
        <v>1</v>
      </c>
      <c r="N332" s="158" t="s">
        <v>44</v>
      </c>
      <c r="O332" s="57"/>
      <c r="P332" s="159">
        <f>O332*H332</f>
        <v>0</v>
      </c>
      <c r="Q332" s="159">
        <v>0</v>
      </c>
      <c r="R332" s="159">
        <f>Q332*H332</f>
        <v>0</v>
      </c>
      <c r="S332" s="159">
        <v>0</v>
      </c>
      <c r="T332" s="160">
        <f>S332*H332</f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61" t="s">
        <v>356</v>
      </c>
      <c r="AT332" s="161" t="s">
        <v>209</v>
      </c>
      <c r="AU332" s="161" t="s">
        <v>88</v>
      </c>
      <c r="AY332" s="17" t="s">
        <v>207</v>
      </c>
      <c r="BE332" s="162">
        <f>IF(N332="základní",J332,0)</f>
        <v>0</v>
      </c>
      <c r="BF332" s="162">
        <f>IF(N332="snížená",J332,0)</f>
        <v>0</v>
      </c>
      <c r="BG332" s="162">
        <f>IF(N332="zákl. přenesená",J332,0)</f>
        <v>0</v>
      </c>
      <c r="BH332" s="162">
        <f>IF(N332="sníž. přenesená",J332,0)</f>
        <v>0</v>
      </c>
      <c r="BI332" s="162">
        <f>IF(N332="nulová",J332,0)</f>
        <v>0</v>
      </c>
      <c r="BJ332" s="17" t="s">
        <v>86</v>
      </c>
      <c r="BK332" s="162">
        <f>ROUND(I332*H332,2)</f>
        <v>0</v>
      </c>
      <c r="BL332" s="17" t="s">
        <v>356</v>
      </c>
      <c r="BM332" s="161" t="s">
        <v>557</v>
      </c>
    </row>
    <row r="333" spans="1:65" s="13" customFormat="1" ht="22.5">
      <c r="B333" s="163"/>
      <c r="D333" s="164" t="s">
        <v>237</v>
      </c>
      <c r="E333" s="165" t="s">
        <v>1</v>
      </c>
      <c r="F333" s="166" t="s">
        <v>5501</v>
      </c>
      <c r="H333" s="167">
        <v>3</v>
      </c>
      <c r="I333" s="168"/>
      <c r="L333" s="163"/>
      <c r="M333" s="169"/>
      <c r="N333" s="170"/>
      <c r="O333" s="170"/>
      <c r="P333" s="170"/>
      <c r="Q333" s="170"/>
      <c r="R333" s="170"/>
      <c r="S333" s="170"/>
      <c r="T333" s="171"/>
      <c r="AT333" s="165" t="s">
        <v>237</v>
      </c>
      <c r="AU333" s="165" t="s">
        <v>88</v>
      </c>
      <c r="AV333" s="13" t="s">
        <v>88</v>
      </c>
      <c r="AW333" s="13" t="s">
        <v>33</v>
      </c>
      <c r="AX333" s="13" t="s">
        <v>79</v>
      </c>
      <c r="AY333" s="165" t="s">
        <v>207</v>
      </c>
    </row>
    <row r="334" spans="1:65" s="14" customFormat="1" ht="11.25">
      <c r="B334" s="172"/>
      <c r="D334" s="164" t="s">
        <v>237</v>
      </c>
      <c r="E334" s="173" t="s">
        <v>1</v>
      </c>
      <c r="F334" s="174" t="s">
        <v>5502</v>
      </c>
      <c r="H334" s="173" t="s">
        <v>1</v>
      </c>
      <c r="I334" s="175"/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237</v>
      </c>
      <c r="AU334" s="173" t="s">
        <v>88</v>
      </c>
      <c r="AV334" s="14" t="s">
        <v>86</v>
      </c>
      <c r="AW334" s="14" t="s">
        <v>33</v>
      </c>
      <c r="AX334" s="14" t="s">
        <v>79</v>
      </c>
      <c r="AY334" s="173" t="s">
        <v>207</v>
      </c>
    </row>
    <row r="335" spans="1:65" s="15" customFormat="1" ht="11.25">
      <c r="B335" s="179"/>
      <c r="D335" s="164" t="s">
        <v>237</v>
      </c>
      <c r="E335" s="180" t="s">
        <v>1</v>
      </c>
      <c r="F335" s="181" t="s">
        <v>242</v>
      </c>
      <c r="H335" s="182">
        <v>3</v>
      </c>
      <c r="I335" s="183"/>
      <c r="L335" s="179"/>
      <c r="M335" s="188"/>
      <c r="N335" s="189"/>
      <c r="O335" s="189"/>
      <c r="P335" s="189"/>
      <c r="Q335" s="189"/>
      <c r="R335" s="189"/>
      <c r="S335" s="189"/>
      <c r="T335" s="190"/>
      <c r="AT335" s="180" t="s">
        <v>237</v>
      </c>
      <c r="AU335" s="180" t="s">
        <v>88</v>
      </c>
      <c r="AV335" s="15" t="s">
        <v>213</v>
      </c>
      <c r="AW335" s="15" t="s">
        <v>33</v>
      </c>
      <c r="AX335" s="15" t="s">
        <v>86</v>
      </c>
      <c r="AY335" s="180" t="s">
        <v>207</v>
      </c>
    </row>
    <row r="336" spans="1:65" s="2" customFormat="1" ht="6.95" customHeight="1">
      <c r="A336" s="31"/>
      <c r="B336" s="46"/>
      <c r="C336" s="47"/>
      <c r="D336" s="47"/>
      <c r="E336" s="47"/>
      <c r="F336" s="47"/>
      <c r="G336" s="47"/>
      <c r="H336" s="47"/>
      <c r="I336" s="47"/>
      <c r="J336" s="47"/>
      <c r="K336" s="47"/>
      <c r="L336" s="32"/>
      <c r="M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</row>
  </sheetData>
  <autoFilter ref="C131:K335" xr:uid="{00000000-0009-0000-0000-00000A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8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123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5503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ROUND(J123,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ROUND((SUM(BE123:BE179)),  2)</f>
        <v>0</v>
      </c>
      <c r="G35" s="31"/>
      <c r="H35" s="31"/>
      <c r="I35" s="104">
        <v>0.21</v>
      </c>
      <c r="J35" s="103">
        <f>ROUND(((SUM(BE123:BE179))*I35),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ROUND((SUM(BF123:BF179)),  2)</f>
        <v>0</v>
      </c>
      <c r="G36" s="31"/>
      <c r="H36" s="31"/>
      <c r="I36" s="104">
        <v>0.15</v>
      </c>
      <c r="J36" s="103">
        <f>ROUND(((SUM(BF123:BF179))*I36),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ROUND((SUM(BG123:BG179)),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ROUND((SUM(BH123:BH179)),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ROUND((SUM(BI123:BI179)),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Objekt11 - SO D.1.4.3.Chl.serverovna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J123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5504</v>
      </c>
      <c r="E99" s="118"/>
      <c r="F99" s="118"/>
      <c r="G99" s="118"/>
      <c r="H99" s="118"/>
      <c r="I99" s="118"/>
      <c r="J99" s="119">
        <f>J166</f>
        <v>0</v>
      </c>
      <c r="L99" s="116"/>
    </row>
    <row r="100" spans="1:47" s="9" customFormat="1" ht="24.95" customHeight="1">
      <c r="B100" s="116"/>
      <c r="D100" s="117" t="s">
        <v>5504</v>
      </c>
      <c r="E100" s="118"/>
      <c r="F100" s="118"/>
      <c r="G100" s="118"/>
      <c r="H100" s="118"/>
      <c r="I100" s="118"/>
      <c r="J100" s="119">
        <f>J173</f>
        <v>0</v>
      </c>
      <c r="L100" s="116"/>
    </row>
    <row r="101" spans="1:47" s="9" customFormat="1" ht="24.95" customHeight="1">
      <c r="B101" s="116"/>
      <c r="D101" s="117" t="s">
        <v>5504</v>
      </c>
      <c r="E101" s="118"/>
      <c r="F101" s="118"/>
      <c r="G101" s="118"/>
      <c r="H101" s="118"/>
      <c r="I101" s="118"/>
      <c r="J101" s="119">
        <f>J177</f>
        <v>0</v>
      </c>
      <c r="L101" s="116"/>
    </row>
    <row r="102" spans="1:47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47" s="2" customFormat="1" ht="6.95" customHeight="1">
      <c r="A103" s="31"/>
      <c r="B103" s="46"/>
      <c r="C103" s="47"/>
      <c r="D103" s="47"/>
      <c r="E103" s="47"/>
      <c r="F103" s="47"/>
      <c r="G103" s="47"/>
      <c r="H103" s="47"/>
      <c r="I103" s="47"/>
      <c r="J103" s="47"/>
      <c r="K103" s="47"/>
      <c r="L103" s="4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7" spans="1:47" s="2" customFormat="1" ht="6.95" customHeight="1">
      <c r="A107" s="31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24.95" customHeight="1">
      <c r="A108" s="31"/>
      <c r="B108" s="32"/>
      <c r="C108" s="21" t="s">
        <v>192</v>
      </c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6.95" customHeight="1">
      <c r="A109" s="31"/>
      <c r="B109" s="32"/>
      <c r="C109" s="31"/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2" customHeight="1">
      <c r="A110" s="31"/>
      <c r="B110" s="32"/>
      <c r="C110" s="27" t="s">
        <v>16</v>
      </c>
      <c r="D110" s="31"/>
      <c r="E110" s="31"/>
      <c r="F110" s="31"/>
      <c r="G110" s="31"/>
      <c r="H110" s="31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16.5" customHeight="1">
      <c r="A111" s="31"/>
      <c r="B111" s="32"/>
      <c r="C111" s="31"/>
      <c r="D111" s="31"/>
      <c r="E111" s="237" t="str">
        <f>E7</f>
        <v>ZU - rekonstrukce objektu Klatovská 51/ Chodské náměstí 1</v>
      </c>
      <c r="F111" s="238"/>
      <c r="G111" s="238"/>
      <c r="H111" s="238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1" customFormat="1" ht="12" customHeight="1">
      <c r="B112" s="20"/>
      <c r="C112" s="27" t="s">
        <v>155</v>
      </c>
      <c r="L112" s="20"/>
    </row>
    <row r="113" spans="1:65" s="2" customFormat="1" ht="16.5" customHeight="1">
      <c r="A113" s="31"/>
      <c r="B113" s="32"/>
      <c r="C113" s="31"/>
      <c r="D113" s="31"/>
      <c r="E113" s="237" t="s">
        <v>156</v>
      </c>
      <c r="F113" s="239"/>
      <c r="G113" s="239"/>
      <c r="H113" s="239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2" customHeight="1">
      <c r="A114" s="31"/>
      <c r="B114" s="32"/>
      <c r="C114" s="27" t="s">
        <v>157</v>
      </c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16.5" customHeight="1">
      <c r="A115" s="31"/>
      <c r="B115" s="32"/>
      <c r="C115" s="31"/>
      <c r="D115" s="31"/>
      <c r="E115" s="196" t="str">
        <f>E11</f>
        <v>Objekt11 - SO D.1.4.3.Chl.serverovna</v>
      </c>
      <c r="F115" s="239"/>
      <c r="G115" s="239"/>
      <c r="H115" s="239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32"/>
      <c r="C116" s="31"/>
      <c r="D116" s="31"/>
      <c r="E116" s="31"/>
      <c r="F116" s="31"/>
      <c r="G116" s="31"/>
      <c r="H116" s="31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12" customHeight="1">
      <c r="A117" s="31"/>
      <c r="B117" s="32"/>
      <c r="C117" s="27" t="s">
        <v>20</v>
      </c>
      <c r="D117" s="31"/>
      <c r="E117" s="31"/>
      <c r="F117" s="25" t="str">
        <f>F14</f>
        <v>Plzeň</v>
      </c>
      <c r="G117" s="31"/>
      <c r="H117" s="31"/>
      <c r="I117" s="27" t="s">
        <v>22</v>
      </c>
      <c r="J117" s="54" t="str">
        <f>IF(J14="","",J14)</f>
        <v>17. 11. 2022</v>
      </c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24</v>
      </c>
      <c r="D119" s="31"/>
      <c r="E119" s="31"/>
      <c r="F119" s="25" t="str">
        <f>E17</f>
        <v>Západočeská univerzita v Plzni</v>
      </c>
      <c r="G119" s="31"/>
      <c r="H119" s="31"/>
      <c r="I119" s="27" t="s">
        <v>31</v>
      </c>
      <c r="J119" s="29" t="str">
        <f>E23</f>
        <v xml:space="preserve"> 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5.2" customHeight="1">
      <c r="A120" s="31"/>
      <c r="B120" s="32"/>
      <c r="C120" s="27" t="s">
        <v>30</v>
      </c>
      <c r="D120" s="31"/>
      <c r="E120" s="31"/>
      <c r="F120" s="25">
        <f>IF(E20="","",E20)</f>
        <v>0</v>
      </c>
      <c r="G120" s="31"/>
      <c r="H120" s="31"/>
      <c r="I120" s="27" t="s">
        <v>34</v>
      </c>
      <c r="J120" s="29" t="str">
        <f>E26</f>
        <v>BAUING KV, s.r.o.</v>
      </c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10.35" customHeight="1">
      <c r="A121" s="31"/>
      <c r="B121" s="32"/>
      <c r="C121" s="31"/>
      <c r="D121" s="31"/>
      <c r="E121" s="31"/>
      <c r="F121" s="31"/>
      <c r="G121" s="31"/>
      <c r="H121" s="31"/>
      <c r="I121" s="31"/>
      <c r="J121" s="31"/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11" customFormat="1" ht="29.25" customHeight="1">
      <c r="A122" s="124"/>
      <c r="B122" s="125"/>
      <c r="C122" s="126" t="s">
        <v>193</v>
      </c>
      <c r="D122" s="127" t="s">
        <v>64</v>
      </c>
      <c r="E122" s="127" t="s">
        <v>60</v>
      </c>
      <c r="F122" s="127" t="s">
        <v>61</v>
      </c>
      <c r="G122" s="127" t="s">
        <v>194</v>
      </c>
      <c r="H122" s="127" t="s">
        <v>195</v>
      </c>
      <c r="I122" s="127" t="s">
        <v>196</v>
      </c>
      <c r="J122" s="128" t="s">
        <v>161</v>
      </c>
      <c r="K122" s="129" t="s">
        <v>197</v>
      </c>
      <c r="L122" s="130"/>
      <c r="M122" s="61" t="s">
        <v>1</v>
      </c>
      <c r="N122" s="62" t="s">
        <v>43</v>
      </c>
      <c r="O122" s="62" t="s">
        <v>198</v>
      </c>
      <c r="P122" s="62" t="s">
        <v>199</v>
      </c>
      <c r="Q122" s="62" t="s">
        <v>200</v>
      </c>
      <c r="R122" s="62" t="s">
        <v>201</v>
      </c>
      <c r="S122" s="62" t="s">
        <v>202</v>
      </c>
      <c r="T122" s="63" t="s">
        <v>203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</row>
    <row r="123" spans="1:65" s="2" customFormat="1" ht="22.9" customHeight="1">
      <c r="A123" s="31"/>
      <c r="B123" s="32"/>
      <c r="C123" s="68" t="s">
        <v>204</v>
      </c>
      <c r="D123" s="31"/>
      <c r="E123" s="31"/>
      <c r="F123" s="31"/>
      <c r="G123" s="31"/>
      <c r="H123" s="31"/>
      <c r="I123" s="31"/>
      <c r="J123" s="131">
        <f>BK123</f>
        <v>0</v>
      </c>
      <c r="K123" s="31"/>
      <c r="L123" s="32"/>
      <c r="M123" s="64"/>
      <c r="N123" s="55"/>
      <c r="O123" s="65"/>
      <c r="P123" s="132">
        <f>P124+SUM(P125:P166)+P173+P177</f>
        <v>0</v>
      </c>
      <c r="Q123" s="65"/>
      <c r="R123" s="132">
        <f>R124+SUM(R125:R166)+R173+R177</f>
        <v>0</v>
      </c>
      <c r="S123" s="65"/>
      <c r="T123" s="133">
        <f>T124+SUM(T125:T166)+T173+T177</f>
        <v>0</v>
      </c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T123" s="17" t="s">
        <v>78</v>
      </c>
      <c r="AU123" s="17" t="s">
        <v>163</v>
      </c>
      <c r="BK123" s="134">
        <f>BK124+SUM(BK125:BK166)+BK173+BK177</f>
        <v>0</v>
      </c>
    </row>
    <row r="124" spans="1:65" s="2" customFormat="1" ht="24.2" customHeight="1">
      <c r="A124" s="31"/>
      <c r="B124" s="148"/>
      <c r="C124" s="149" t="s">
        <v>5505</v>
      </c>
      <c r="D124" s="149" t="s">
        <v>209</v>
      </c>
      <c r="E124" s="150" t="s">
        <v>5506</v>
      </c>
      <c r="F124" s="151" t="s">
        <v>5507</v>
      </c>
      <c r="G124" s="152" t="s">
        <v>5508</v>
      </c>
      <c r="H124" s="153">
        <v>6</v>
      </c>
      <c r="I124" s="154"/>
      <c r="J124" s="155">
        <f t="shared" ref="J124:J133" si="0">ROUND(I124*H124,2)</f>
        <v>0</v>
      </c>
      <c r="K124" s="156"/>
      <c r="L124" s="32"/>
      <c r="M124" s="157" t="s">
        <v>1</v>
      </c>
      <c r="N124" s="158" t="s">
        <v>44</v>
      </c>
      <c r="O124" s="57"/>
      <c r="P124" s="159">
        <f t="shared" ref="P124:P133" si="1">O124*H124</f>
        <v>0</v>
      </c>
      <c r="Q124" s="159">
        <v>0</v>
      </c>
      <c r="R124" s="159">
        <f t="shared" ref="R124:R133" si="2">Q124*H124</f>
        <v>0</v>
      </c>
      <c r="S124" s="159">
        <v>0</v>
      </c>
      <c r="T124" s="160">
        <f t="shared" ref="T124:T133" si="3">S124*H124</f>
        <v>0</v>
      </c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R124" s="161" t="s">
        <v>213</v>
      </c>
      <c r="AT124" s="161" t="s">
        <v>209</v>
      </c>
      <c r="AU124" s="161" t="s">
        <v>79</v>
      </c>
      <c r="AY124" s="17" t="s">
        <v>207</v>
      </c>
      <c r="BE124" s="162">
        <f t="shared" ref="BE124:BE133" si="4">IF(N124="základní",J124,0)</f>
        <v>0</v>
      </c>
      <c r="BF124" s="162">
        <f t="shared" ref="BF124:BF133" si="5">IF(N124="snížená",J124,0)</f>
        <v>0</v>
      </c>
      <c r="BG124" s="162">
        <f t="shared" ref="BG124:BG133" si="6">IF(N124="zákl. přenesená",J124,0)</f>
        <v>0</v>
      </c>
      <c r="BH124" s="162">
        <f t="shared" ref="BH124:BH133" si="7">IF(N124="sníž. přenesená",J124,0)</f>
        <v>0</v>
      </c>
      <c r="BI124" s="162">
        <f t="shared" ref="BI124:BI133" si="8">IF(N124="nulová",J124,0)</f>
        <v>0</v>
      </c>
      <c r="BJ124" s="17" t="s">
        <v>86</v>
      </c>
      <c r="BK124" s="162">
        <f t="shared" ref="BK124:BK133" si="9">ROUND(I124*H124,2)</f>
        <v>0</v>
      </c>
      <c r="BL124" s="17" t="s">
        <v>213</v>
      </c>
      <c r="BM124" s="161" t="s">
        <v>88</v>
      </c>
    </row>
    <row r="125" spans="1:65" s="2" customFormat="1" ht="24.2" customHeight="1">
      <c r="A125" s="31"/>
      <c r="B125" s="148"/>
      <c r="C125" s="149" t="s">
        <v>5509</v>
      </c>
      <c r="D125" s="149" t="s">
        <v>209</v>
      </c>
      <c r="E125" s="150" t="s">
        <v>5510</v>
      </c>
      <c r="F125" s="151" t="s">
        <v>5511</v>
      </c>
      <c r="G125" s="152" t="s">
        <v>5508</v>
      </c>
      <c r="H125" s="153">
        <v>4</v>
      </c>
      <c r="I125" s="154"/>
      <c r="J125" s="155">
        <f t="shared" si="0"/>
        <v>0</v>
      </c>
      <c r="K125" s="156"/>
      <c r="L125" s="32"/>
      <c r="M125" s="157" t="s">
        <v>1</v>
      </c>
      <c r="N125" s="158" t="s">
        <v>44</v>
      </c>
      <c r="O125" s="57"/>
      <c r="P125" s="159">
        <f t="shared" si="1"/>
        <v>0</v>
      </c>
      <c r="Q125" s="159">
        <v>0</v>
      </c>
      <c r="R125" s="159">
        <f t="shared" si="2"/>
        <v>0</v>
      </c>
      <c r="S125" s="159">
        <v>0</v>
      </c>
      <c r="T125" s="160">
        <f t="shared" si="3"/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213</v>
      </c>
      <c r="AT125" s="161" t="s">
        <v>209</v>
      </c>
      <c r="AU125" s="161" t="s">
        <v>79</v>
      </c>
      <c r="AY125" s="17" t="s">
        <v>207</v>
      </c>
      <c r="BE125" s="162">
        <f t="shared" si="4"/>
        <v>0</v>
      </c>
      <c r="BF125" s="162">
        <f t="shared" si="5"/>
        <v>0</v>
      </c>
      <c r="BG125" s="162">
        <f t="shared" si="6"/>
        <v>0</v>
      </c>
      <c r="BH125" s="162">
        <f t="shared" si="7"/>
        <v>0</v>
      </c>
      <c r="BI125" s="162">
        <f t="shared" si="8"/>
        <v>0</v>
      </c>
      <c r="BJ125" s="17" t="s">
        <v>86</v>
      </c>
      <c r="BK125" s="162">
        <f t="shared" si="9"/>
        <v>0</v>
      </c>
      <c r="BL125" s="17" t="s">
        <v>213</v>
      </c>
      <c r="BM125" s="161" t="s">
        <v>213</v>
      </c>
    </row>
    <row r="126" spans="1:65" s="2" customFormat="1" ht="21.75" customHeight="1">
      <c r="A126" s="31"/>
      <c r="B126" s="148"/>
      <c r="C126" s="149" t="s">
        <v>5512</v>
      </c>
      <c r="D126" s="149" t="s">
        <v>209</v>
      </c>
      <c r="E126" s="150" t="s">
        <v>5513</v>
      </c>
      <c r="F126" s="151" t="s">
        <v>5514</v>
      </c>
      <c r="G126" s="152" t="s">
        <v>5508</v>
      </c>
      <c r="H126" s="153">
        <v>8</v>
      </c>
      <c r="I126" s="154"/>
      <c r="J126" s="155">
        <f t="shared" si="0"/>
        <v>0</v>
      </c>
      <c r="K126" s="156"/>
      <c r="L126" s="32"/>
      <c r="M126" s="157" t="s">
        <v>1</v>
      </c>
      <c r="N126" s="158" t="s">
        <v>44</v>
      </c>
      <c r="O126" s="57"/>
      <c r="P126" s="159">
        <f t="shared" si="1"/>
        <v>0</v>
      </c>
      <c r="Q126" s="159">
        <v>0</v>
      </c>
      <c r="R126" s="159">
        <f t="shared" si="2"/>
        <v>0</v>
      </c>
      <c r="S126" s="159">
        <v>0</v>
      </c>
      <c r="T126" s="160">
        <f t="shared" si="3"/>
        <v>0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R126" s="161" t="s">
        <v>213</v>
      </c>
      <c r="AT126" s="161" t="s">
        <v>209</v>
      </c>
      <c r="AU126" s="161" t="s">
        <v>79</v>
      </c>
      <c r="AY126" s="17" t="s">
        <v>207</v>
      </c>
      <c r="BE126" s="162">
        <f t="shared" si="4"/>
        <v>0</v>
      </c>
      <c r="BF126" s="162">
        <f t="shared" si="5"/>
        <v>0</v>
      </c>
      <c r="BG126" s="162">
        <f t="shared" si="6"/>
        <v>0</v>
      </c>
      <c r="BH126" s="162">
        <f t="shared" si="7"/>
        <v>0</v>
      </c>
      <c r="BI126" s="162">
        <f t="shared" si="8"/>
        <v>0</v>
      </c>
      <c r="BJ126" s="17" t="s">
        <v>86</v>
      </c>
      <c r="BK126" s="162">
        <f t="shared" si="9"/>
        <v>0</v>
      </c>
      <c r="BL126" s="17" t="s">
        <v>213</v>
      </c>
      <c r="BM126" s="161" t="s">
        <v>221</v>
      </c>
    </row>
    <row r="127" spans="1:65" s="2" customFormat="1" ht="24.2" customHeight="1">
      <c r="A127" s="31"/>
      <c r="B127" s="148"/>
      <c r="C127" s="149" t="s">
        <v>5515</v>
      </c>
      <c r="D127" s="149" t="s">
        <v>209</v>
      </c>
      <c r="E127" s="150" t="s">
        <v>5516</v>
      </c>
      <c r="F127" s="151" t="s">
        <v>5517</v>
      </c>
      <c r="G127" s="152" t="s">
        <v>5518</v>
      </c>
      <c r="H127" s="153">
        <v>6</v>
      </c>
      <c r="I127" s="154"/>
      <c r="J127" s="155">
        <f t="shared" si="0"/>
        <v>0</v>
      </c>
      <c r="K127" s="156"/>
      <c r="L127" s="32"/>
      <c r="M127" s="157" t="s">
        <v>1</v>
      </c>
      <c r="N127" s="158" t="s">
        <v>44</v>
      </c>
      <c r="O127" s="57"/>
      <c r="P127" s="159">
        <f t="shared" si="1"/>
        <v>0</v>
      </c>
      <c r="Q127" s="159">
        <v>0</v>
      </c>
      <c r="R127" s="159">
        <f t="shared" si="2"/>
        <v>0</v>
      </c>
      <c r="S127" s="159">
        <v>0</v>
      </c>
      <c r="T127" s="160">
        <f t="shared" si="3"/>
        <v>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R127" s="161" t="s">
        <v>213</v>
      </c>
      <c r="AT127" s="161" t="s">
        <v>209</v>
      </c>
      <c r="AU127" s="161" t="s">
        <v>79</v>
      </c>
      <c r="AY127" s="17" t="s">
        <v>207</v>
      </c>
      <c r="BE127" s="162">
        <f t="shared" si="4"/>
        <v>0</v>
      </c>
      <c r="BF127" s="162">
        <f t="shared" si="5"/>
        <v>0</v>
      </c>
      <c r="BG127" s="162">
        <f t="shared" si="6"/>
        <v>0</v>
      </c>
      <c r="BH127" s="162">
        <f t="shared" si="7"/>
        <v>0</v>
      </c>
      <c r="BI127" s="162">
        <f t="shared" si="8"/>
        <v>0</v>
      </c>
      <c r="BJ127" s="17" t="s">
        <v>86</v>
      </c>
      <c r="BK127" s="162">
        <f t="shared" si="9"/>
        <v>0</v>
      </c>
      <c r="BL127" s="17" t="s">
        <v>213</v>
      </c>
      <c r="BM127" s="161" t="s">
        <v>224</v>
      </c>
    </row>
    <row r="128" spans="1:65" s="2" customFormat="1" ht="37.9" customHeight="1">
      <c r="A128" s="31"/>
      <c r="B128" s="148"/>
      <c r="C128" s="149" t="s">
        <v>5519</v>
      </c>
      <c r="D128" s="149" t="s">
        <v>209</v>
      </c>
      <c r="E128" s="150" t="s">
        <v>5520</v>
      </c>
      <c r="F128" s="151" t="s">
        <v>5521</v>
      </c>
      <c r="G128" s="152" t="s">
        <v>5508</v>
      </c>
      <c r="H128" s="153">
        <v>12</v>
      </c>
      <c r="I128" s="154"/>
      <c r="J128" s="155">
        <f t="shared" si="0"/>
        <v>0</v>
      </c>
      <c r="K128" s="156"/>
      <c r="L128" s="32"/>
      <c r="M128" s="157" t="s">
        <v>1</v>
      </c>
      <c r="N128" s="158" t="s">
        <v>44</v>
      </c>
      <c r="O128" s="57"/>
      <c r="P128" s="159">
        <f t="shared" si="1"/>
        <v>0</v>
      </c>
      <c r="Q128" s="159">
        <v>0</v>
      </c>
      <c r="R128" s="159">
        <f t="shared" si="2"/>
        <v>0</v>
      </c>
      <c r="S128" s="159">
        <v>0</v>
      </c>
      <c r="T128" s="160">
        <f t="shared" si="3"/>
        <v>0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R128" s="161" t="s">
        <v>213</v>
      </c>
      <c r="AT128" s="161" t="s">
        <v>209</v>
      </c>
      <c r="AU128" s="161" t="s">
        <v>79</v>
      </c>
      <c r="AY128" s="17" t="s">
        <v>207</v>
      </c>
      <c r="BE128" s="162">
        <f t="shared" si="4"/>
        <v>0</v>
      </c>
      <c r="BF128" s="162">
        <f t="shared" si="5"/>
        <v>0</v>
      </c>
      <c r="BG128" s="162">
        <f t="shared" si="6"/>
        <v>0</v>
      </c>
      <c r="BH128" s="162">
        <f t="shared" si="7"/>
        <v>0</v>
      </c>
      <c r="BI128" s="162">
        <f t="shared" si="8"/>
        <v>0</v>
      </c>
      <c r="BJ128" s="17" t="s">
        <v>86</v>
      </c>
      <c r="BK128" s="162">
        <f t="shared" si="9"/>
        <v>0</v>
      </c>
      <c r="BL128" s="17" t="s">
        <v>213</v>
      </c>
      <c r="BM128" s="161" t="s">
        <v>228</v>
      </c>
    </row>
    <row r="129" spans="1:65" s="2" customFormat="1" ht="24.2" customHeight="1">
      <c r="A129" s="31"/>
      <c r="B129" s="148"/>
      <c r="C129" s="149" t="s">
        <v>5522</v>
      </c>
      <c r="D129" s="149" t="s">
        <v>209</v>
      </c>
      <c r="E129" s="150" t="s">
        <v>5523</v>
      </c>
      <c r="F129" s="151" t="s">
        <v>5524</v>
      </c>
      <c r="G129" s="152" t="s">
        <v>5518</v>
      </c>
      <c r="H129" s="153">
        <v>18</v>
      </c>
      <c r="I129" s="154"/>
      <c r="J129" s="155">
        <f t="shared" si="0"/>
        <v>0</v>
      </c>
      <c r="K129" s="156"/>
      <c r="L129" s="32"/>
      <c r="M129" s="157" t="s">
        <v>1</v>
      </c>
      <c r="N129" s="158" t="s">
        <v>44</v>
      </c>
      <c r="O129" s="57"/>
      <c r="P129" s="159">
        <f t="shared" si="1"/>
        <v>0</v>
      </c>
      <c r="Q129" s="159">
        <v>0</v>
      </c>
      <c r="R129" s="159">
        <f t="shared" si="2"/>
        <v>0</v>
      </c>
      <c r="S129" s="159">
        <v>0</v>
      </c>
      <c r="T129" s="160">
        <f t="shared" si="3"/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61" t="s">
        <v>213</v>
      </c>
      <c r="AT129" s="161" t="s">
        <v>209</v>
      </c>
      <c r="AU129" s="161" t="s">
        <v>79</v>
      </c>
      <c r="AY129" s="17" t="s">
        <v>207</v>
      </c>
      <c r="BE129" s="162">
        <f t="shared" si="4"/>
        <v>0</v>
      </c>
      <c r="BF129" s="162">
        <f t="shared" si="5"/>
        <v>0</v>
      </c>
      <c r="BG129" s="162">
        <f t="shared" si="6"/>
        <v>0</v>
      </c>
      <c r="BH129" s="162">
        <f t="shared" si="7"/>
        <v>0</v>
      </c>
      <c r="BI129" s="162">
        <f t="shared" si="8"/>
        <v>0</v>
      </c>
      <c r="BJ129" s="17" t="s">
        <v>86</v>
      </c>
      <c r="BK129" s="162">
        <f t="shared" si="9"/>
        <v>0</v>
      </c>
      <c r="BL129" s="17" t="s">
        <v>213</v>
      </c>
      <c r="BM129" s="161" t="s">
        <v>231</v>
      </c>
    </row>
    <row r="130" spans="1:65" s="2" customFormat="1" ht="24.2" customHeight="1">
      <c r="A130" s="31"/>
      <c r="B130" s="148"/>
      <c r="C130" s="149" t="s">
        <v>5525</v>
      </c>
      <c r="D130" s="149" t="s">
        <v>209</v>
      </c>
      <c r="E130" s="150" t="s">
        <v>5526</v>
      </c>
      <c r="F130" s="151" t="s">
        <v>5527</v>
      </c>
      <c r="G130" s="152" t="s">
        <v>5508</v>
      </c>
      <c r="H130" s="153">
        <v>4</v>
      </c>
      <c r="I130" s="154"/>
      <c r="J130" s="155">
        <f t="shared" si="0"/>
        <v>0</v>
      </c>
      <c r="K130" s="156"/>
      <c r="L130" s="32"/>
      <c r="M130" s="157" t="s">
        <v>1</v>
      </c>
      <c r="N130" s="158" t="s">
        <v>44</v>
      </c>
      <c r="O130" s="57"/>
      <c r="P130" s="159">
        <f t="shared" si="1"/>
        <v>0</v>
      </c>
      <c r="Q130" s="159">
        <v>0</v>
      </c>
      <c r="R130" s="159">
        <f t="shared" si="2"/>
        <v>0</v>
      </c>
      <c r="S130" s="159">
        <v>0</v>
      </c>
      <c r="T130" s="160">
        <f t="shared" si="3"/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61" t="s">
        <v>213</v>
      </c>
      <c r="AT130" s="161" t="s">
        <v>209</v>
      </c>
      <c r="AU130" s="161" t="s">
        <v>79</v>
      </c>
      <c r="AY130" s="17" t="s">
        <v>207</v>
      </c>
      <c r="BE130" s="162">
        <f t="shared" si="4"/>
        <v>0</v>
      </c>
      <c r="BF130" s="162">
        <f t="shared" si="5"/>
        <v>0</v>
      </c>
      <c r="BG130" s="162">
        <f t="shared" si="6"/>
        <v>0</v>
      </c>
      <c r="BH130" s="162">
        <f t="shared" si="7"/>
        <v>0</v>
      </c>
      <c r="BI130" s="162">
        <f t="shared" si="8"/>
        <v>0</v>
      </c>
      <c r="BJ130" s="17" t="s">
        <v>86</v>
      </c>
      <c r="BK130" s="162">
        <f t="shared" si="9"/>
        <v>0</v>
      </c>
      <c r="BL130" s="17" t="s">
        <v>213</v>
      </c>
      <c r="BM130" s="161" t="s">
        <v>236</v>
      </c>
    </row>
    <row r="131" spans="1:65" s="2" customFormat="1" ht="21.75" customHeight="1">
      <c r="A131" s="31"/>
      <c r="B131" s="148"/>
      <c r="C131" s="149" t="s">
        <v>5528</v>
      </c>
      <c r="D131" s="149" t="s">
        <v>209</v>
      </c>
      <c r="E131" s="150" t="s">
        <v>5529</v>
      </c>
      <c r="F131" s="151" t="s">
        <v>5530</v>
      </c>
      <c r="G131" s="152" t="s">
        <v>5508</v>
      </c>
      <c r="H131" s="153">
        <v>4</v>
      </c>
      <c r="I131" s="154"/>
      <c r="J131" s="155">
        <f t="shared" si="0"/>
        <v>0</v>
      </c>
      <c r="K131" s="156"/>
      <c r="L131" s="32"/>
      <c r="M131" s="157" t="s">
        <v>1</v>
      </c>
      <c r="N131" s="158" t="s">
        <v>44</v>
      </c>
      <c r="O131" s="57"/>
      <c r="P131" s="159">
        <f t="shared" si="1"/>
        <v>0</v>
      </c>
      <c r="Q131" s="159">
        <v>0</v>
      </c>
      <c r="R131" s="159">
        <f t="shared" si="2"/>
        <v>0</v>
      </c>
      <c r="S131" s="159">
        <v>0</v>
      </c>
      <c r="T131" s="160">
        <f t="shared" si="3"/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61" t="s">
        <v>213</v>
      </c>
      <c r="AT131" s="161" t="s">
        <v>209</v>
      </c>
      <c r="AU131" s="161" t="s">
        <v>79</v>
      </c>
      <c r="AY131" s="17" t="s">
        <v>207</v>
      </c>
      <c r="BE131" s="162">
        <f t="shared" si="4"/>
        <v>0</v>
      </c>
      <c r="BF131" s="162">
        <f t="shared" si="5"/>
        <v>0</v>
      </c>
      <c r="BG131" s="162">
        <f t="shared" si="6"/>
        <v>0</v>
      </c>
      <c r="BH131" s="162">
        <f t="shared" si="7"/>
        <v>0</v>
      </c>
      <c r="BI131" s="162">
        <f t="shared" si="8"/>
        <v>0</v>
      </c>
      <c r="BJ131" s="17" t="s">
        <v>86</v>
      </c>
      <c r="BK131" s="162">
        <f t="shared" si="9"/>
        <v>0</v>
      </c>
      <c r="BL131" s="17" t="s">
        <v>213</v>
      </c>
      <c r="BM131" s="161" t="s">
        <v>245</v>
      </c>
    </row>
    <row r="132" spans="1:65" s="2" customFormat="1" ht="16.5" customHeight="1">
      <c r="A132" s="31"/>
      <c r="B132" s="148"/>
      <c r="C132" s="149" t="s">
        <v>5531</v>
      </c>
      <c r="D132" s="149" t="s">
        <v>209</v>
      </c>
      <c r="E132" s="150" t="s">
        <v>5532</v>
      </c>
      <c r="F132" s="151" t="s">
        <v>5533</v>
      </c>
      <c r="G132" s="152" t="s">
        <v>5508</v>
      </c>
      <c r="H132" s="153">
        <v>4</v>
      </c>
      <c r="I132" s="154"/>
      <c r="J132" s="155">
        <f t="shared" si="0"/>
        <v>0</v>
      </c>
      <c r="K132" s="156"/>
      <c r="L132" s="32"/>
      <c r="M132" s="157" t="s">
        <v>1</v>
      </c>
      <c r="N132" s="158" t="s">
        <v>44</v>
      </c>
      <c r="O132" s="57"/>
      <c r="P132" s="159">
        <f t="shared" si="1"/>
        <v>0</v>
      </c>
      <c r="Q132" s="159">
        <v>0</v>
      </c>
      <c r="R132" s="159">
        <f t="shared" si="2"/>
        <v>0</v>
      </c>
      <c r="S132" s="159">
        <v>0</v>
      </c>
      <c r="T132" s="160">
        <f t="shared" si="3"/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61" t="s">
        <v>213</v>
      </c>
      <c r="AT132" s="161" t="s">
        <v>209</v>
      </c>
      <c r="AU132" s="161" t="s">
        <v>79</v>
      </c>
      <c r="AY132" s="17" t="s">
        <v>207</v>
      </c>
      <c r="BE132" s="162">
        <f t="shared" si="4"/>
        <v>0</v>
      </c>
      <c r="BF132" s="162">
        <f t="shared" si="5"/>
        <v>0</v>
      </c>
      <c r="BG132" s="162">
        <f t="shared" si="6"/>
        <v>0</v>
      </c>
      <c r="BH132" s="162">
        <f t="shared" si="7"/>
        <v>0</v>
      </c>
      <c r="BI132" s="162">
        <f t="shared" si="8"/>
        <v>0</v>
      </c>
      <c r="BJ132" s="17" t="s">
        <v>86</v>
      </c>
      <c r="BK132" s="162">
        <f t="shared" si="9"/>
        <v>0</v>
      </c>
      <c r="BL132" s="17" t="s">
        <v>213</v>
      </c>
      <c r="BM132" s="161" t="s">
        <v>249</v>
      </c>
    </row>
    <row r="133" spans="1:65" s="2" customFormat="1" ht="24.2" customHeight="1">
      <c r="A133" s="31"/>
      <c r="B133" s="148"/>
      <c r="C133" s="149" t="s">
        <v>5534</v>
      </c>
      <c r="D133" s="149" t="s">
        <v>209</v>
      </c>
      <c r="E133" s="150" t="s">
        <v>5535</v>
      </c>
      <c r="F133" s="151" t="s">
        <v>5536</v>
      </c>
      <c r="G133" s="152" t="s">
        <v>220</v>
      </c>
      <c r="H133" s="153">
        <v>141.02000000000001</v>
      </c>
      <c r="I133" s="154"/>
      <c r="J133" s="155">
        <f t="shared" si="0"/>
        <v>0</v>
      </c>
      <c r="K133" s="156"/>
      <c r="L133" s="32"/>
      <c r="M133" s="157" t="s">
        <v>1</v>
      </c>
      <c r="N133" s="158" t="s">
        <v>44</v>
      </c>
      <c r="O133" s="57"/>
      <c r="P133" s="159">
        <f t="shared" si="1"/>
        <v>0</v>
      </c>
      <c r="Q133" s="159">
        <v>0</v>
      </c>
      <c r="R133" s="159">
        <f t="shared" si="2"/>
        <v>0</v>
      </c>
      <c r="S133" s="159">
        <v>0</v>
      </c>
      <c r="T133" s="160">
        <f t="shared" si="3"/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213</v>
      </c>
      <c r="AT133" s="161" t="s">
        <v>209</v>
      </c>
      <c r="AU133" s="161" t="s">
        <v>79</v>
      </c>
      <c r="AY133" s="17" t="s">
        <v>207</v>
      </c>
      <c r="BE133" s="162">
        <f t="shared" si="4"/>
        <v>0</v>
      </c>
      <c r="BF133" s="162">
        <f t="shared" si="5"/>
        <v>0</v>
      </c>
      <c r="BG133" s="162">
        <f t="shared" si="6"/>
        <v>0</v>
      </c>
      <c r="BH133" s="162">
        <f t="shared" si="7"/>
        <v>0</v>
      </c>
      <c r="BI133" s="162">
        <f t="shared" si="8"/>
        <v>0</v>
      </c>
      <c r="BJ133" s="17" t="s">
        <v>86</v>
      </c>
      <c r="BK133" s="162">
        <f t="shared" si="9"/>
        <v>0</v>
      </c>
      <c r="BL133" s="17" t="s">
        <v>213</v>
      </c>
      <c r="BM133" s="161" t="s">
        <v>253</v>
      </c>
    </row>
    <row r="134" spans="1:65" s="14" customFormat="1" ht="33.75">
      <c r="B134" s="172"/>
      <c r="D134" s="164" t="s">
        <v>237</v>
      </c>
      <c r="E134" s="173" t="s">
        <v>1</v>
      </c>
      <c r="F134" s="174" t="s">
        <v>5537</v>
      </c>
      <c r="H134" s="173" t="s">
        <v>1</v>
      </c>
      <c r="I134" s="175"/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237</v>
      </c>
      <c r="AU134" s="173" t="s">
        <v>79</v>
      </c>
      <c r="AV134" s="14" t="s">
        <v>86</v>
      </c>
      <c r="AW134" s="14" t="s">
        <v>33</v>
      </c>
      <c r="AX134" s="14" t="s">
        <v>79</v>
      </c>
      <c r="AY134" s="173" t="s">
        <v>207</v>
      </c>
    </row>
    <row r="135" spans="1:65" s="13" customFormat="1" ht="11.25">
      <c r="B135" s="163"/>
      <c r="D135" s="164" t="s">
        <v>237</v>
      </c>
      <c r="E135" s="165" t="s">
        <v>1</v>
      </c>
      <c r="F135" s="166" t="s">
        <v>5538</v>
      </c>
      <c r="H135" s="167">
        <v>141.02000000000001</v>
      </c>
      <c r="I135" s="168"/>
      <c r="L135" s="163"/>
      <c r="M135" s="169"/>
      <c r="N135" s="170"/>
      <c r="O135" s="170"/>
      <c r="P135" s="170"/>
      <c r="Q135" s="170"/>
      <c r="R135" s="170"/>
      <c r="S135" s="170"/>
      <c r="T135" s="171"/>
      <c r="AT135" s="165" t="s">
        <v>237</v>
      </c>
      <c r="AU135" s="165" t="s">
        <v>79</v>
      </c>
      <c r="AV135" s="13" t="s">
        <v>88</v>
      </c>
      <c r="AW135" s="13" t="s">
        <v>33</v>
      </c>
      <c r="AX135" s="13" t="s">
        <v>79</v>
      </c>
      <c r="AY135" s="165" t="s">
        <v>207</v>
      </c>
    </row>
    <row r="136" spans="1:65" s="14" customFormat="1" ht="33.75">
      <c r="B136" s="172"/>
      <c r="D136" s="164" t="s">
        <v>237</v>
      </c>
      <c r="E136" s="173" t="s">
        <v>1</v>
      </c>
      <c r="F136" s="174" t="s">
        <v>5539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79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5" customFormat="1" ht="11.25">
      <c r="B137" s="179"/>
      <c r="D137" s="164" t="s">
        <v>237</v>
      </c>
      <c r="E137" s="180" t="s">
        <v>1</v>
      </c>
      <c r="F137" s="181" t="s">
        <v>242</v>
      </c>
      <c r="H137" s="182">
        <v>141.02000000000001</v>
      </c>
      <c r="I137" s="183"/>
      <c r="L137" s="179"/>
      <c r="M137" s="184"/>
      <c r="N137" s="185"/>
      <c r="O137" s="185"/>
      <c r="P137" s="185"/>
      <c r="Q137" s="185"/>
      <c r="R137" s="185"/>
      <c r="S137" s="185"/>
      <c r="T137" s="186"/>
      <c r="AT137" s="180" t="s">
        <v>237</v>
      </c>
      <c r="AU137" s="180" t="s">
        <v>79</v>
      </c>
      <c r="AV137" s="15" t="s">
        <v>213</v>
      </c>
      <c r="AW137" s="15" t="s">
        <v>33</v>
      </c>
      <c r="AX137" s="15" t="s">
        <v>86</v>
      </c>
      <c r="AY137" s="180" t="s">
        <v>207</v>
      </c>
    </row>
    <row r="138" spans="1:65" s="2" customFormat="1" ht="24.2" customHeight="1">
      <c r="A138" s="31"/>
      <c r="B138" s="148"/>
      <c r="C138" s="149" t="s">
        <v>5540</v>
      </c>
      <c r="D138" s="149" t="s">
        <v>209</v>
      </c>
      <c r="E138" s="150" t="s">
        <v>5541</v>
      </c>
      <c r="F138" s="151" t="s">
        <v>5542</v>
      </c>
      <c r="G138" s="152" t="s">
        <v>220</v>
      </c>
      <c r="H138" s="153">
        <v>47.08</v>
      </c>
      <c r="I138" s="154"/>
      <c r="J138" s="155">
        <f>ROUND(I138*H138,2)</f>
        <v>0</v>
      </c>
      <c r="K138" s="156"/>
      <c r="L138" s="32"/>
      <c r="M138" s="157" t="s">
        <v>1</v>
      </c>
      <c r="N138" s="158" t="s">
        <v>44</v>
      </c>
      <c r="O138" s="57"/>
      <c r="P138" s="159">
        <f>O138*H138</f>
        <v>0</v>
      </c>
      <c r="Q138" s="159">
        <v>0</v>
      </c>
      <c r="R138" s="159">
        <f>Q138*H138</f>
        <v>0</v>
      </c>
      <c r="S138" s="159">
        <v>0</v>
      </c>
      <c r="T138" s="160">
        <f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213</v>
      </c>
      <c r="AT138" s="161" t="s">
        <v>209</v>
      </c>
      <c r="AU138" s="161" t="s">
        <v>79</v>
      </c>
      <c r="AY138" s="17" t="s">
        <v>207</v>
      </c>
      <c r="BE138" s="162">
        <f>IF(N138="základní",J138,0)</f>
        <v>0</v>
      </c>
      <c r="BF138" s="162">
        <f>IF(N138="snížená",J138,0)</f>
        <v>0</v>
      </c>
      <c r="BG138" s="162">
        <f>IF(N138="zákl. přenesená",J138,0)</f>
        <v>0</v>
      </c>
      <c r="BH138" s="162">
        <f>IF(N138="sníž. přenesená",J138,0)</f>
        <v>0</v>
      </c>
      <c r="BI138" s="162">
        <f>IF(N138="nulová",J138,0)</f>
        <v>0</v>
      </c>
      <c r="BJ138" s="17" t="s">
        <v>86</v>
      </c>
      <c r="BK138" s="162">
        <f>ROUND(I138*H138,2)</f>
        <v>0</v>
      </c>
      <c r="BL138" s="17" t="s">
        <v>213</v>
      </c>
      <c r="BM138" s="161" t="s">
        <v>257</v>
      </c>
    </row>
    <row r="139" spans="1:65" s="14" customFormat="1" ht="33.75">
      <c r="B139" s="172"/>
      <c r="D139" s="164" t="s">
        <v>237</v>
      </c>
      <c r="E139" s="173" t="s">
        <v>1</v>
      </c>
      <c r="F139" s="174" t="s">
        <v>5543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79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3" customFormat="1" ht="11.25">
      <c r="B140" s="163"/>
      <c r="D140" s="164" t="s">
        <v>237</v>
      </c>
      <c r="E140" s="165" t="s">
        <v>1</v>
      </c>
      <c r="F140" s="166" t="s">
        <v>5544</v>
      </c>
      <c r="H140" s="167">
        <v>47.08</v>
      </c>
      <c r="I140" s="168"/>
      <c r="L140" s="163"/>
      <c r="M140" s="169"/>
      <c r="N140" s="170"/>
      <c r="O140" s="170"/>
      <c r="P140" s="170"/>
      <c r="Q140" s="170"/>
      <c r="R140" s="170"/>
      <c r="S140" s="170"/>
      <c r="T140" s="171"/>
      <c r="AT140" s="165" t="s">
        <v>237</v>
      </c>
      <c r="AU140" s="165" t="s">
        <v>79</v>
      </c>
      <c r="AV140" s="13" t="s">
        <v>88</v>
      </c>
      <c r="AW140" s="13" t="s">
        <v>33</v>
      </c>
      <c r="AX140" s="13" t="s">
        <v>79</v>
      </c>
      <c r="AY140" s="165" t="s">
        <v>207</v>
      </c>
    </row>
    <row r="141" spans="1:65" s="14" customFormat="1" ht="33.75">
      <c r="B141" s="172"/>
      <c r="D141" s="164" t="s">
        <v>237</v>
      </c>
      <c r="E141" s="173" t="s">
        <v>1</v>
      </c>
      <c r="F141" s="174" t="s">
        <v>5539</v>
      </c>
      <c r="H141" s="173" t="s">
        <v>1</v>
      </c>
      <c r="I141" s="175"/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237</v>
      </c>
      <c r="AU141" s="173" t="s">
        <v>79</v>
      </c>
      <c r="AV141" s="14" t="s">
        <v>86</v>
      </c>
      <c r="AW141" s="14" t="s">
        <v>33</v>
      </c>
      <c r="AX141" s="14" t="s">
        <v>79</v>
      </c>
      <c r="AY141" s="173" t="s">
        <v>207</v>
      </c>
    </row>
    <row r="142" spans="1:65" s="15" customFormat="1" ht="11.25">
      <c r="B142" s="179"/>
      <c r="D142" s="164" t="s">
        <v>237</v>
      </c>
      <c r="E142" s="180" t="s">
        <v>1</v>
      </c>
      <c r="F142" s="181" t="s">
        <v>242</v>
      </c>
      <c r="H142" s="182">
        <v>47.08</v>
      </c>
      <c r="I142" s="183"/>
      <c r="L142" s="179"/>
      <c r="M142" s="184"/>
      <c r="N142" s="185"/>
      <c r="O142" s="185"/>
      <c r="P142" s="185"/>
      <c r="Q142" s="185"/>
      <c r="R142" s="185"/>
      <c r="S142" s="185"/>
      <c r="T142" s="186"/>
      <c r="AT142" s="180" t="s">
        <v>237</v>
      </c>
      <c r="AU142" s="180" t="s">
        <v>79</v>
      </c>
      <c r="AV142" s="15" t="s">
        <v>213</v>
      </c>
      <c r="AW142" s="15" t="s">
        <v>33</v>
      </c>
      <c r="AX142" s="15" t="s">
        <v>86</v>
      </c>
      <c r="AY142" s="180" t="s">
        <v>207</v>
      </c>
    </row>
    <row r="143" spans="1:65" s="2" customFormat="1" ht="24.2" customHeight="1">
      <c r="A143" s="31"/>
      <c r="B143" s="148"/>
      <c r="C143" s="149" t="s">
        <v>5545</v>
      </c>
      <c r="D143" s="149" t="s">
        <v>209</v>
      </c>
      <c r="E143" s="150" t="s">
        <v>5546</v>
      </c>
      <c r="F143" s="151" t="s">
        <v>5547</v>
      </c>
      <c r="G143" s="152" t="s">
        <v>220</v>
      </c>
      <c r="H143" s="153">
        <v>140.47</v>
      </c>
      <c r="I143" s="154"/>
      <c r="J143" s="155">
        <f>ROUND(I143*H143,2)</f>
        <v>0</v>
      </c>
      <c r="K143" s="156"/>
      <c r="L143" s="32"/>
      <c r="M143" s="157" t="s">
        <v>1</v>
      </c>
      <c r="N143" s="158" t="s">
        <v>44</v>
      </c>
      <c r="O143" s="57"/>
      <c r="P143" s="159">
        <f>O143*H143</f>
        <v>0</v>
      </c>
      <c r="Q143" s="159">
        <v>0</v>
      </c>
      <c r="R143" s="159">
        <f>Q143*H143</f>
        <v>0</v>
      </c>
      <c r="S143" s="159">
        <v>0</v>
      </c>
      <c r="T143" s="160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213</v>
      </c>
      <c r="AT143" s="161" t="s">
        <v>209</v>
      </c>
      <c r="AU143" s="161" t="s">
        <v>79</v>
      </c>
      <c r="AY143" s="17" t="s">
        <v>207</v>
      </c>
      <c r="BE143" s="162">
        <f>IF(N143="základní",J143,0)</f>
        <v>0</v>
      </c>
      <c r="BF143" s="162">
        <f>IF(N143="snížená",J143,0)</f>
        <v>0</v>
      </c>
      <c r="BG143" s="162">
        <f>IF(N143="zákl. přenesená",J143,0)</f>
        <v>0</v>
      </c>
      <c r="BH143" s="162">
        <f>IF(N143="sníž. přenesená",J143,0)</f>
        <v>0</v>
      </c>
      <c r="BI143" s="162">
        <f>IF(N143="nulová",J143,0)</f>
        <v>0</v>
      </c>
      <c r="BJ143" s="17" t="s">
        <v>86</v>
      </c>
      <c r="BK143" s="162">
        <f>ROUND(I143*H143,2)</f>
        <v>0</v>
      </c>
      <c r="BL143" s="17" t="s">
        <v>213</v>
      </c>
      <c r="BM143" s="161" t="s">
        <v>260</v>
      </c>
    </row>
    <row r="144" spans="1:65" s="14" customFormat="1" ht="33.75">
      <c r="B144" s="172"/>
      <c r="D144" s="164" t="s">
        <v>237</v>
      </c>
      <c r="E144" s="173" t="s">
        <v>1</v>
      </c>
      <c r="F144" s="174" t="s">
        <v>5537</v>
      </c>
      <c r="H144" s="173" t="s">
        <v>1</v>
      </c>
      <c r="I144" s="175"/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237</v>
      </c>
      <c r="AU144" s="173" t="s">
        <v>79</v>
      </c>
      <c r="AV144" s="14" t="s">
        <v>86</v>
      </c>
      <c r="AW144" s="14" t="s">
        <v>33</v>
      </c>
      <c r="AX144" s="14" t="s">
        <v>79</v>
      </c>
      <c r="AY144" s="173" t="s">
        <v>207</v>
      </c>
    </row>
    <row r="145" spans="1:65" s="13" customFormat="1" ht="11.25">
      <c r="B145" s="163"/>
      <c r="D145" s="164" t="s">
        <v>237</v>
      </c>
      <c r="E145" s="165" t="s">
        <v>1</v>
      </c>
      <c r="F145" s="166" t="s">
        <v>5548</v>
      </c>
      <c r="H145" s="167">
        <v>140.47</v>
      </c>
      <c r="I145" s="168"/>
      <c r="L145" s="163"/>
      <c r="M145" s="169"/>
      <c r="N145" s="170"/>
      <c r="O145" s="170"/>
      <c r="P145" s="170"/>
      <c r="Q145" s="170"/>
      <c r="R145" s="170"/>
      <c r="S145" s="170"/>
      <c r="T145" s="171"/>
      <c r="AT145" s="165" t="s">
        <v>237</v>
      </c>
      <c r="AU145" s="165" t="s">
        <v>79</v>
      </c>
      <c r="AV145" s="13" t="s">
        <v>88</v>
      </c>
      <c r="AW145" s="13" t="s">
        <v>33</v>
      </c>
      <c r="AX145" s="13" t="s">
        <v>79</v>
      </c>
      <c r="AY145" s="165" t="s">
        <v>207</v>
      </c>
    </row>
    <row r="146" spans="1:65" s="14" customFormat="1" ht="33.75">
      <c r="B146" s="172"/>
      <c r="D146" s="164" t="s">
        <v>237</v>
      </c>
      <c r="E146" s="173" t="s">
        <v>1</v>
      </c>
      <c r="F146" s="174" t="s">
        <v>5539</v>
      </c>
      <c r="H146" s="173" t="s">
        <v>1</v>
      </c>
      <c r="I146" s="175"/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237</v>
      </c>
      <c r="AU146" s="173" t="s">
        <v>79</v>
      </c>
      <c r="AV146" s="14" t="s">
        <v>86</v>
      </c>
      <c r="AW146" s="14" t="s">
        <v>33</v>
      </c>
      <c r="AX146" s="14" t="s">
        <v>79</v>
      </c>
      <c r="AY146" s="173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140.47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79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4.2" customHeight="1">
      <c r="A148" s="31"/>
      <c r="B148" s="148"/>
      <c r="C148" s="149" t="s">
        <v>5549</v>
      </c>
      <c r="D148" s="149" t="s">
        <v>209</v>
      </c>
      <c r="E148" s="150" t="s">
        <v>5550</v>
      </c>
      <c r="F148" s="151" t="s">
        <v>5551</v>
      </c>
      <c r="G148" s="152" t="s">
        <v>220</v>
      </c>
      <c r="H148" s="153">
        <v>47.08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213</v>
      </c>
      <c r="AT148" s="161" t="s">
        <v>209</v>
      </c>
      <c r="AU148" s="161" t="s">
        <v>79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213</v>
      </c>
      <c r="BM148" s="161" t="s">
        <v>265</v>
      </c>
    </row>
    <row r="149" spans="1:65" s="14" customFormat="1" ht="33.75">
      <c r="B149" s="172"/>
      <c r="D149" s="164" t="s">
        <v>237</v>
      </c>
      <c r="E149" s="173" t="s">
        <v>1</v>
      </c>
      <c r="F149" s="174" t="s">
        <v>5543</v>
      </c>
      <c r="H149" s="173" t="s">
        <v>1</v>
      </c>
      <c r="I149" s="175"/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237</v>
      </c>
      <c r="AU149" s="173" t="s">
        <v>79</v>
      </c>
      <c r="AV149" s="14" t="s">
        <v>86</v>
      </c>
      <c r="AW149" s="14" t="s">
        <v>33</v>
      </c>
      <c r="AX149" s="14" t="s">
        <v>79</v>
      </c>
      <c r="AY149" s="173" t="s">
        <v>207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5544</v>
      </c>
      <c r="H150" s="167">
        <v>47.08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79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4" customFormat="1" ht="33.75">
      <c r="B151" s="172"/>
      <c r="D151" s="164" t="s">
        <v>237</v>
      </c>
      <c r="E151" s="173" t="s">
        <v>1</v>
      </c>
      <c r="F151" s="174" t="s">
        <v>5539</v>
      </c>
      <c r="H151" s="173" t="s">
        <v>1</v>
      </c>
      <c r="I151" s="175"/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237</v>
      </c>
      <c r="AU151" s="173" t="s">
        <v>79</v>
      </c>
      <c r="AV151" s="14" t="s">
        <v>86</v>
      </c>
      <c r="AW151" s="14" t="s">
        <v>33</v>
      </c>
      <c r="AX151" s="14" t="s">
        <v>79</v>
      </c>
      <c r="AY151" s="173" t="s">
        <v>207</v>
      </c>
    </row>
    <row r="152" spans="1:65" s="15" customFormat="1" ht="11.25">
      <c r="B152" s="179"/>
      <c r="D152" s="164" t="s">
        <v>237</v>
      </c>
      <c r="E152" s="180" t="s">
        <v>1</v>
      </c>
      <c r="F152" s="181" t="s">
        <v>242</v>
      </c>
      <c r="H152" s="182">
        <v>47.08</v>
      </c>
      <c r="I152" s="183"/>
      <c r="L152" s="179"/>
      <c r="M152" s="184"/>
      <c r="N152" s="185"/>
      <c r="O152" s="185"/>
      <c r="P152" s="185"/>
      <c r="Q152" s="185"/>
      <c r="R152" s="185"/>
      <c r="S152" s="185"/>
      <c r="T152" s="186"/>
      <c r="AT152" s="180" t="s">
        <v>237</v>
      </c>
      <c r="AU152" s="180" t="s">
        <v>79</v>
      </c>
      <c r="AV152" s="15" t="s">
        <v>213</v>
      </c>
      <c r="AW152" s="15" t="s">
        <v>33</v>
      </c>
      <c r="AX152" s="15" t="s">
        <v>86</v>
      </c>
      <c r="AY152" s="180" t="s">
        <v>207</v>
      </c>
    </row>
    <row r="153" spans="1:65" s="2" customFormat="1" ht="16.5" customHeight="1">
      <c r="A153" s="31"/>
      <c r="B153" s="148"/>
      <c r="C153" s="149" t="s">
        <v>5552</v>
      </c>
      <c r="D153" s="149" t="s">
        <v>209</v>
      </c>
      <c r="E153" s="150" t="s">
        <v>5553</v>
      </c>
      <c r="F153" s="151" t="s">
        <v>5554</v>
      </c>
      <c r="G153" s="152" t="s">
        <v>220</v>
      </c>
      <c r="H153" s="153">
        <v>341.5</v>
      </c>
      <c r="I153" s="154"/>
      <c r="J153" s="155">
        <f>ROUND(I153*H153,2)</f>
        <v>0</v>
      </c>
      <c r="K153" s="156"/>
      <c r="L153" s="32"/>
      <c r="M153" s="157" t="s">
        <v>1</v>
      </c>
      <c r="N153" s="158" t="s">
        <v>44</v>
      </c>
      <c r="O153" s="57"/>
      <c r="P153" s="159">
        <f>O153*H153</f>
        <v>0</v>
      </c>
      <c r="Q153" s="159">
        <v>0</v>
      </c>
      <c r="R153" s="159">
        <f>Q153*H153</f>
        <v>0</v>
      </c>
      <c r="S153" s="159">
        <v>0</v>
      </c>
      <c r="T153" s="160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213</v>
      </c>
      <c r="AT153" s="161" t="s">
        <v>209</v>
      </c>
      <c r="AU153" s="161" t="s">
        <v>79</v>
      </c>
      <c r="AY153" s="17" t="s">
        <v>207</v>
      </c>
      <c r="BE153" s="162">
        <f>IF(N153="základní",J153,0)</f>
        <v>0</v>
      </c>
      <c r="BF153" s="162">
        <f>IF(N153="snížená",J153,0)</f>
        <v>0</v>
      </c>
      <c r="BG153" s="162">
        <f>IF(N153="zákl. přenesená",J153,0)</f>
        <v>0</v>
      </c>
      <c r="BH153" s="162">
        <f>IF(N153="sníž. přenesená",J153,0)</f>
        <v>0</v>
      </c>
      <c r="BI153" s="162">
        <f>IF(N153="nulová",J153,0)</f>
        <v>0</v>
      </c>
      <c r="BJ153" s="17" t="s">
        <v>86</v>
      </c>
      <c r="BK153" s="162">
        <f>ROUND(I153*H153,2)</f>
        <v>0</v>
      </c>
      <c r="BL153" s="17" t="s">
        <v>213</v>
      </c>
      <c r="BM153" s="161" t="s">
        <v>271</v>
      </c>
    </row>
    <row r="154" spans="1:65" s="14" customFormat="1" ht="11.25">
      <c r="B154" s="172"/>
      <c r="D154" s="164" t="s">
        <v>237</v>
      </c>
      <c r="E154" s="173" t="s">
        <v>1</v>
      </c>
      <c r="F154" s="174" t="s">
        <v>5555</v>
      </c>
      <c r="H154" s="173" t="s">
        <v>1</v>
      </c>
      <c r="I154" s="175"/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237</v>
      </c>
      <c r="AU154" s="173" t="s">
        <v>79</v>
      </c>
      <c r="AV154" s="14" t="s">
        <v>86</v>
      </c>
      <c r="AW154" s="14" t="s">
        <v>33</v>
      </c>
      <c r="AX154" s="14" t="s">
        <v>79</v>
      </c>
      <c r="AY154" s="173" t="s">
        <v>207</v>
      </c>
    </row>
    <row r="155" spans="1:65" s="13" customFormat="1" ht="11.25">
      <c r="B155" s="163"/>
      <c r="D155" s="164" t="s">
        <v>237</v>
      </c>
      <c r="E155" s="165" t="s">
        <v>1</v>
      </c>
      <c r="F155" s="166" t="s">
        <v>5556</v>
      </c>
      <c r="H155" s="167">
        <v>171</v>
      </c>
      <c r="I155" s="168"/>
      <c r="L155" s="163"/>
      <c r="M155" s="169"/>
      <c r="N155" s="170"/>
      <c r="O155" s="170"/>
      <c r="P155" s="170"/>
      <c r="Q155" s="170"/>
      <c r="R155" s="170"/>
      <c r="S155" s="170"/>
      <c r="T155" s="171"/>
      <c r="AT155" s="165" t="s">
        <v>237</v>
      </c>
      <c r="AU155" s="165" t="s">
        <v>79</v>
      </c>
      <c r="AV155" s="13" t="s">
        <v>88</v>
      </c>
      <c r="AW155" s="13" t="s">
        <v>33</v>
      </c>
      <c r="AX155" s="13" t="s">
        <v>79</v>
      </c>
      <c r="AY155" s="165" t="s">
        <v>207</v>
      </c>
    </row>
    <row r="156" spans="1:65" s="13" customFormat="1" ht="11.25">
      <c r="B156" s="163"/>
      <c r="D156" s="164" t="s">
        <v>237</v>
      </c>
      <c r="E156" s="165" t="s">
        <v>1</v>
      </c>
      <c r="F156" s="166" t="s">
        <v>5557</v>
      </c>
      <c r="H156" s="167">
        <v>170.5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79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5" customFormat="1" ht="11.25">
      <c r="B157" s="179"/>
      <c r="D157" s="164" t="s">
        <v>237</v>
      </c>
      <c r="E157" s="180" t="s">
        <v>1</v>
      </c>
      <c r="F157" s="181" t="s">
        <v>242</v>
      </c>
      <c r="H157" s="182">
        <v>341.5</v>
      </c>
      <c r="I157" s="183"/>
      <c r="L157" s="179"/>
      <c r="M157" s="184"/>
      <c r="N157" s="185"/>
      <c r="O157" s="185"/>
      <c r="P157" s="185"/>
      <c r="Q157" s="185"/>
      <c r="R157" s="185"/>
      <c r="S157" s="185"/>
      <c r="T157" s="186"/>
      <c r="AT157" s="180" t="s">
        <v>237</v>
      </c>
      <c r="AU157" s="180" t="s">
        <v>79</v>
      </c>
      <c r="AV157" s="15" t="s">
        <v>213</v>
      </c>
      <c r="AW157" s="15" t="s">
        <v>33</v>
      </c>
      <c r="AX157" s="15" t="s">
        <v>86</v>
      </c>
      <c r="AY157" s="180" t="s">
        <v>207</v>
      </c>
    </row>
    <row r="158" spans="1:65" s="2" customFormat="1" ht="24.2" customHeight="1">
      <c r="A158" s="31"/>
      <c r="B158" s="148"/>
      <c r="C158" s="149" t="s">
        <v>5558</v>
      </c>
      <c r="D158" s="149" t="s">
        <v>209</v>
      </c>
      <c r="E158" s="150" t="s">
        <v>5559</v>
      </c>
      <c r="F158" s="151" t="s">
        <v>5560</v>
      </c>
      <c r="G158" s="152" t="s">
        <v>5508</v>
      </c>
      <c r="H158" s="153">
        <v>4</v>
      </c>
      <c r="I158" s="154"/>
      <c r="J158" s="155">
        <f>ROUND(I158*H158,2)</f>
        <v>0</v>
      </c>
      <c r="K158" s="156"/>
      <c r="L158" s="32"/>
      <c r="M158" s="157" t="s">
        <v>1</v>
      </c>
      <c r="N158" s="158" t="s">
        <v>44</v>
      </c>
      <c r="O158" s="57"/>
      <c r="P158" s="159">
        <f>O158*H158</f>
        <v>0</v>
      </c>
      <c r="Q158" s="159">
        <v>0</v>
      </c>
      <c r="R158" s="159">
        <f>Q158*H158</f>
        <v>0</v>
      </c>
      <c r="S158" s="159">
        <v>0</v>
      </c>
      <c r="T158" s="160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213</v>
      </c>
      <c r="AT158" s="161" t="s">
        <v>209</v>
      </c>
      <c r="AU158" s="161" t="s">
        <v>79</v>
      </c>
      <c r="AY158" s="17" t="s">
        <v>207</v>
      </c>
      <c r="BE158" s="162">
        <f>IF(N158="základní",J158,0)</f>
        <v>0</v>
      </c>
      <c r="BF158" s="162">
        <f>IF(N158="snížená",J158,0)</f>
        <v>0</v>
      </c>
      <c r="BG158" s="162">
        <f>IF(N158="zákl. přenesená",J158,0)</f>
        <v>0</v>
      </c>
      <c r="BH158" s="162">
        <f>IF(N158="sníž. přenesená",J158,0)</f>
        <v>0</v>
      </c>
      <c r="BI158" s="162">
        <f>IF(N158="nulová",J158,0)</f>
        <v>0</v>
      </c>
      <c r="BJ158" s="17" t="s">
        <v>86</v>
      </c>
      <c r="BK158" s="162">
        <f>ROUND(I158*H158,2)</f>
        <v>0</v>
      </c>
      <c r="BL158" s="17" t="s">
        <v>213</v>
      </c>
      <c r="BM158" s="161" t="s">
        <v>275</v>
      </c>
    </row>
    <row r="159" spans="1:65" s="13" customFormat="1" ht="22.5">
      <c r="B159" s="163"/>
      <c r="D159" s="164" t="s">
        <v>237</v>
      </c>
      <c r="E159" s="165" t="s">
        <v>1</v>
      </c>
      <c r="F159" s="166" t="s">
        <v>5561</v>
      </c>
      <c r="H159" s="167">
        <v>4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79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4" customFormat="1" ht="22.5">
      <c r="B160" s="172"/>
      <c r="D160" s="164" t="s">
        <v>237</v>
      </c>
      <c r="E160" s="173" t="s">
        <v>1</v>
      </c>
      <c r="F160" s="174" t="s">
        <v>5562</v>
      </c>
      <c r="H160" s="173" t="s">
        <v>1</v>
      </c>
      <c r="I160" s="175"/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237</v>
      </c>
      <c r="AU160" s="173" t="s">
        <v>79</v>
      </c>
      <c r="AV160" s="14" t="s">
        <v>86</v>
      </c>
      <c r="AW160" s="14" t="s">
        <v>33</v>
      </c>
      <c r="AX160" s="14" t="s">
        <v>79</v>
      </c>
      <c r="AY160" s="173" t="s">
        <v>207</v>
      </c>
    </row>
    <row r="161" spans="1:65" s="15" customFormat="1" ht="11.25">
      <c r="B161" s="179"/>
      <c r="D161" s="164" t="s">
        <v>237</v>
      </c>
      <c r="E161" s="180" t="s">
        <v>1</v>
      </c>
      <c r="F161" s="181" t="s">
        <v>242</v>
      </c>
      <c r="H161" s="182">
        <v>4</v>
      </c>
      <c r="I161" s="183"/>
      <c r="L161" s="179"/>
      <c r="M161" s="184"/>
      <c r="N161" s="185"/>
      <c r="O161" s="185"/>
      <c r="P161" s="185"/>
      <c r="Q161" s="185"/>
      <c r="R161" s="185"/>
      <c r="S161" s="185"/>
      <c r="T161" s="186"/>
      <c r="AT161" s="180" t="s">
        <v>237</v>
      </c>
      <c r="AU161" s="180" t="s">
        <v>79</v>
      </c>
      <c r="AV161" s="15" t="s">
        <v>213</v>
      </c>
      <c r="AW161" s="15" t="s">
        <v>33</v>
      </c>
      <c r="AX161" s="15" t="s">
        <v>86</v>
      </c>
      <c r="AY161" s="180" t="s">
        <v>207</v>
      </c>
    </row>
    <row r="162" spans="1:65" s="2" customFormat="1" ht="16.5" customHeight="1">
      <c r="A162" s="31"/>
      <c r="B162" s="148"/>
      <c r="C162" s="149" t="s">
        <v>5563</v>
      </c>
      <c r="D162" s="149" t="s">
        <v>209</v>
      </c>
      <c r="E162" s="150" t="s">
        <v>5564</v>
      </c>
      <c r="F162" s="151" t="s">
        <v>5565</v>
      </c>
      <c r="G162" s="152" t="s">
        <v>662</v>
      </c>
      <c r="H162" s="153">
        <v>1</v>
      </c>
      <c r="I162" s="154"/>
      <c r="J162" s="155">
        <f>ROUND(I162*H162,2)</f>
        <v>0</v>
      </c>
      <c r="K162" s="156"/>
      <c r="L162" s="32"/>
      <c r="M162" s="157" t="s">
        <v>1</v>
      </c>
      <c r="N162" s="158" t="s">
        <v>44</v>
      </c>
      <c r="O162" s="57"/>
      <c r="P162" s="159">
        <f>O162*H162</f>
        <v>0</v>
      </c>
      <c r="Q162" s="159">
        <v>0</v>
      </c>
      <c r="R162" s="159">
        <f>Q162*H162</f>
        <v>0</v>
      </c>
      <c r="S162" s="159">
        <v>0</v>
      </c>
      <c r="T162" s="160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61" t="s">
        <v>213</v>
      </c>
      <c r="AT162" s="161" t="s">
        <v>209</v>
      </c>
      <c r="AU162" s="161" t="s">
        <v>79</v>
      </c>
      <c r="AY162" s="17" t="s">
        <v>207</v>
      </c>
      <c r="BE162" s="162">
        <f>IF(N162="základní",J162,0)</f>
        <v>0</v>
      </c>
      <c r="BF162" s="162">
        <f>IF(N162="snížená",J162,0)</f>
        <v>0</v>
      </c>
      <c r="BG162" s="162">
        <f>IF(N162="zákl. přenesená",J162,0)</f>
        <v>0</v>
      </c>
      <c r="BH162" s="162">
        <f>IF(N162="sníž. přenesená",J162,0)</f>
        <v>0</v>
      </c>
      <c r="BI162" s="162">
        <f>IF(N162="nulová",J162,0)</f>
        <v>0</v>
      </c>
      <c r="BJ162" s="17" t="s">
        <v>86</v>
      </c>
      <c r="BK162" s="162">
        <f>ROUND(I162*H162,2)</f>
        <v>0</v>
      </c>
      <c r="BL162" s="17" t="s">
        <v>213</v>
      </c>
      <c r="BM162" s="161" t="s">
        <v>279</v>
      </c>
    </row>
    <row r="163" spans="1:65" s="2" customFormat="1" ht="21.75" customHeight="1">
      <c r="A163" s="31"/>
      <c r="B163" s="148"/>
      <c r="C163" s="149" t="s">
        <v>5566</v>
      </c>
      <c r="D163" s="149" t="s">
        <v>209</v>
      </c>
      <c r="E163" s="150" t="s">
        <v>5567</v>
      </c>
      <c r="F163" s="151" t="s">
        <v>5568</v>
      </c>
      <c r="G163" s="152" t="s">
        <v>662</v>
      </c>
      <c r="H163" s="153">
        <v>1</v>
      </c>
      <c r="I163" s="154"/>
      <c r="J163" s="155">
        <f>ROUND(I163*H163,2)</f>
        <v>0</v>
      </c>
      <c r="K163" s="156"/>
      <c r="L163" s="32"/>
      <c r="M163" s="157" t="s">
        <v>1</v>
      </c>
      <c r="N163" s="158" t="s">
        <v>44</v>
      </c>
      <c r="O163" s="57"/>
      <c r="P163" s="159">
        <f>O163*H163</f>
        <v>0</v>
      </c>
      <c r="Q163" s="159">
        <v>0</v>
      </c>
      <c r="R163" s="159">
        <f>Q163*H163</f>
        <v>0</v>
      </c>
      <c r="S163" s="159">
        <v>0</v>
      </c>
      <c r="T163" s="160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61" t="s">
        <v>213</v>
      </c>
      <c r="AT163" s="161" t="s">
        <v>209</v>
      </c>
      <c r="AU163" s="161" t="s">
        <v>79</v>
      </c>
      <c r="AY163" s="17" t="s">
        <v>207</v>
      </c>
      <c r="BE163" s="162">
        <f>IF(N163="základní",J163,0)</f>
        <v>0</v>
      </c>
      <c r="BF163" s="162">
        <f>IF(N163="snížená",J163,0)</f>
        <v>0</v>
      </c>
      <c r="BG163" s="162">
        <f>IF(N163="zákl. přenesená",J163,0)</f>
        <v>0</v>
      </c>
      <c r="BH163" s="162">
        <f>IF(N163="sníž. přenesená",J163,0)</f>
        <v>0</v>
      </c>
      <c r="BI163" s="162">
        <f>IF(N163="nulová",J163,0)</f>
        <v>0</v>
      </c>
      <c r="BJ163" s="17" t="s">
        <v>86</v>
      </c>
      <c r="BK163" s="162">
        <f>ROUND(I163*H163,2)</f>
        <v>0</v>
      </c>
      <c r="BL163" s="17" t="s">
        <v>213</v>
      </c>
      <c r="BM163" s="161" t="s">
        <v>289</v>
      </c>
    </row>
    <row r="164" spans="1:65" s="2" customFormat="1" ht="16.5" customHeight="1">
      <c r="A164" s="31"/>
      <c r="B164" s="148"/>
      <c r="C164" s="149" t="s">
        <v>5569</v>
      </c>
      <c r="D164" s="149" t="s">
        <v>209</v>
      </c>
      <c r="E164" s="150" t="s">
        <v>5570</v>
      </c>
      <c r="F164" s="151" t="s">
        <v>5571</v>
      </c>
      <c r="G164" s="152" t="s">
        <v>662</v>
      </c>
      <c r="H164" s="153">
        <v>1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213</v>
      </c>
      <c r="AT164" s="161" t="s">
        <v>209</v>
      </c>
      <c r="AU164" s="161" t="s">
        <v>79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213</v>
      </c>
      <c r="BM164" s="161" t="s">
        <v>293</v>
      </c>
    </row>
    <row r="165" spans="1:65" s="2" customFormat="1" ht="16.5" customHeight="1">
      <c r="A165" s="31"/>
      <c r="B165" s="148"/>
      <c r="C165" s="149" t="s">
        <v>5572</v>
      </c>
      <c r="D165" s="149" t="s">
        <v>209</v>
      </c>
      <c r="E165" s="150" t="s">
        <v>5573</v>
      </c>
      <c r="F165" s="151" t="s">
        <v>5574</v>
      </c>
      <c r="G165" s="152" t="s">
        <v>662</v>
      </c>
      <c r="H165" s="153">
        <v>1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213</v>
      </c>
      <c r="AT165" s="161" t="s">
        <v>209</v>
      </c>
      <c r="AU165" s="161" t="s">
        <v>79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213</v>
      </c>
      <c r="BM165" s="161" t="s">
        <v>297</v>
      </c>
    </row>
    <row r="166" spans="1:65" s="12" customFormat="1" ht="25.9" customHeight="1">
      <c r="B166" s="135"/>
      <c r="D166" s="136" t="s">
        <v>78</v>
      </c>
      <c r="E166" s="137" t="s">
        <v>3713</v>
      </c>
      <c r="F166" s="137" t="s">
        <v>1</v>
      </c>
      <c r="I166" s="138"/>
      <c r="J166" s="139">
        <f>BK166</f>
        <v>0</v>
      </c>
      <c r="L166" s="135"/>
      <c r="M166" s="140"/>
      <c r="N166" s="141"/>
      <c r="O166" s="141"/>
      <c r="P166" s="142">
        <f>SUM(P167:P172)</f>
        <v>0</v>
      </c>
      <c r="Q166" s="141"/>
      <c r="R166" s="142">
        <f>SUM(R167:R172)</f>
        <v>0</v>
      </c>
      <c r="S166" s="141"/>
      <c r="T166" s="143">
        <f>SUM(T167:T172)</f>
        <v>0</v>
      </c>
      <c r="AR166" s="136" t="s">
        <v>86</v>
      </c>
      <c r="AT166" s="144" t="s">
        <v>78</v>
      </c>
      <c r="AU166" s="144" t="s">
        <v>79</v>
      </c>
      <c r="AY166" s="136" t="s">
        <v>207</v>
      </c>
      <c r="BK166" s="145">
        <f>SUM(BK167:BK172)</f>
        <v>0</v>
      </c>
    </row>
    <row r="167" spans="1:65" s="2" customFormat="1" ht="24.2" customHeight="1">
      <c r="A167" s="31"/>
      <c r="B167" s="148"/>
      <c r="C167" s="149" t="s">
        <v>5575</v>
      </c>
      <c r="D167" s="149" t="s">
        <v>209</v>
      </c>
      <c r="E167" s="150" t="s">
        <v>5576</v>
      </c>
      <c r="F167" s="151" t="s">
        <v>5577</v>
      </c>
      <c r="G167" s="152" t="s">
        <v>5508</v>
      </c>
      <c r="H167" s="153">
        <v>12</v>
      </c>
      <c r="I167" s="154"/>
      <c r="J167" s="155">
        <f t="shared" ref="J167:J172" si="10">ROUND(I167*H167,2)</f>
        <v>0</v>
      </c>
      <c r="K167" s="156"/>
      <c r="L167" s="32"/>
      <c r="M167" s="157" t="s">
        <v>1</v>
      </c>
      <c r="N167" s="158" t="s">
        <v>44</v>
      </c>
      <c r="O167" s="57"/>
      <c r="P167" s="159">
        <f t="shared" ref="P167:P172" si="11">O167*H167</f>
        <v>0</v>
      </c>
      <c r="Q167" s="159">
        <v>0</v>
      </c>
      <c r="R167" s="159">
        <f t="shared" ref="R167:R172" si="12">Q167*H167</f>
        <v>0</v>
      </c>
      <c r="S167" s="159">
        <v>0</v>
      </c>
      <c r="T167" s="160">
        <f t="shared" ref="T167:T172" si="13"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213</v>
      </c>
      <c r="AT167" s="161" t="s">
        <v>209</v>
      </c>
      <c r="AU167" s="161" t="s">
        <v>86</v>
      </c>
      <c r="AY167" s="17" t="s">
        <v>207</v>
      </c>
      <c r="BE167" s="162">
        <f t="shared" ref="BE167:BE172" si="14">IF(N167="základní",J167,0)</f>
        <v>0</v>
      </c>
      <c r="BF167" s="162">
        <f t="shared" ref="BF167:BF172" si="15">IF(N167="snížená",J167,0)</f>
        <v>0</v>
      </c>
      <c r="BG167" s="162">
        <f t="shared" ref="BG167:BG172" si="16">IF(N167="zákl. přenesená",J167,0)</f>
        <v>0</v>
      </c>
      <c r="BH167" s="162">
        <f t="shared" ref="BH167:BH172" si="17">IF(N167="sníž. přenesená",J167,0)</f>
        <v>0</v>
      </c>
      <c r="BI167" s="162">
        <f t="shared" ref="BI167:BI172" si="18">IF(N167="nulová",J167,0)</f>
        <v>0</v>
      </c>
      <c r="BJ167" s="17" t="s">
        <v>86</v>
      </c>
      <c r="BK167" s="162">
        <f t="shared" ref="BK167:BK172" si="19">ROUND(I167*H167,2)</f>
        <v>0</v>
      </c>
      <c r="BL167" s="17" t="s">
        <v>213</v>
      </c>
      <c r="BM167" s="161" t="s">
        <v>302</v>
      </c>
    </row>
    <row r="168" spans="1:65" s="2" customFormat="1" ht="21.75" customHeight="1">
      <c r="A168" s="31"/>
      <c r="B168" s="148"/>
      <c r="C168" s="149" t="s">
        <v>5578</v>
      </c>
      <c r="D168" s="149" t="s">
        <v>209</v>
      </c>
      <c r="E168" s="150" t="s">
        <v>5579</v>
      </c>
      <c r="F168" s="151" t="s">
        <v>5580</v>
      </c>
      <c r="G168" s="152" t="s">
        <v>5508</v>
      </c>
      <c r="H168" s="153">
        <v>12</v>
      </c>
      <c r="I168" s="154"/>
      <c r="J168" s="155">
        <f t="shared" si="10"/>
        <v>0</v>
      </c>
      <c r="K168" s="156"/>
      <c r="L168" s="32"/>
      <c r="M168" s="157" t="s">
        <v>1</v>
      </c>
      <c r="N168" s="158" t="s">
        <v>44</v>
      </c>
      <c r="O168" s="57"/>
      <c r="P168" s="159">
        <f t="shared" si="11"/>
        <v>0</v>
      </c>
      <c r="Q168" s="159">
        <v>0</v>
      </c>
      <c r="R168" s="159">
        <f t="shared" si="12"/>
        <v>0</v>
      </c>
      <c r="S168" s="159">
        <v>0</v>
      </c>
      <c r="T168" s="160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61" t="s">
        <v>213</v>
      </c>
      <c r="AT168" s="161" t="s">
        <v>209</v>
      </c>
      <c r="AU168" s="161" t="s">
        <v>86</v>
      </c>
      <c r="AY168" s="17" t="s">
        <v>207</v>
      </c>
      <c r="BE168" s="162">
        <f t="shared" si="14"/>
        <v>0</v>
      </c>
      <c r="BF168" s="162">
        <f t="shared" si="15"/>
        <v>0</v>
      </c>
      <c r="BG168" s="162">
        <f t="shared" si="16"/>
        <v>0</v>
      </c>
      <c r="BH168" s="162">
        <f t="shared" si="17"/>
        <v>0</v>
      </c>
      <c r="BI168" s="162">
        <f t="shared" si="18"/>
        <v>0</v>
      </c>
      <c r="BJ168" s="17" t="s">
        <v>86</v>
      </c>
      <c r="BK168" s="162">
        <f t="shared" si="19"/>
        <v>0</v>
      </c>
      <c r="BL168" s="17" t="s">
        <v>213</v>
      </c>
      <c r="BM168" s="161" t="s">
        <v>314</v>
      </c>
    </row>
    <row r="169" spans="1:65" s="2" customFormat="1" ht="24.2" customHeight="1">
      <c r="A169" s="31"/>
      <c r="B169" s="148"/>
      <c r="C169" s="149" t="s">
        <v>5581</v>
      </c>
      <c r="D169" s="149" t="s">
        <v>209</v>
      </c>
      <c r="E169" s="150" t="s">
        <v>5582</v>
      </c>
      <c r="F169" s="151" t="s">
        <v>5583</v>
      </c>
      <c r="G169" s="152" t="s">
        <v>5508</v>
      </c>
      <c r="H169" s="153">
        <v>12</v>
      </c>
      <c r="I169" s="154"/>
      <c r="J169" s="155">
        <f t="shared" si="10"/>
        <v>0</v>
      </c>
      <c r="K169" s="156"/>
      <c r="L169" s="32"/>
      <c r="M169" s="157" t="s">
        <v>1</v>
      </c>
      <c r="N169" s="158" t="s">
        <v>44</v>
      </c>
      <c r="O169" s="57"/>
      <c r="P169" s="159">
        <f t="shared" si="11"/>
        <v>0</v>
      </c>
      <c r="Q169" s="159">
        <v>0</v>
      </c>
      <c r="R169" s="159">
        <f t="shared" si="12"/>
        <v>0</v>
      </c>
      <c r="S169" s="159">
        <v>0</v>
      </c>
      <c r="T169" s="160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213</v>
      </c>
      <c r="AT169" s="161" t="s">
        <v>209</v>
      </c>
      <c r="AU169" s="161" t="s">
        <v>86</v>
      </c>
      <c r="AY169" s="17" t="s">
        <v>207</v>
      </c>
      <c r="BE169" s="162">
        <f t="shared" si="14"/>
        <v>0</v>
      </c>
      <c r="BF169" s="162">
        <f t="shared" si="15"/>
        <v>0</v>
      </c>
      <c r="BG169" s="162">
        <f t="shared" si="16"/>
        <v>0</v>
      </c>
      <c r="BH169" s="162">
        <f t="shared" si="17"/>
        <v>0</v>
      </c>
      <c r="BI169" s="162">
        <f t="shared" si="18"/>
        <v>0</v>
      </c>
      <c r="BJ169" s="17" t="s">
        <v>86</v>
      </c>
      <c r="BK169" s="162">
        <f t="shared" si="19"/>
        <v>0</v>
      </c>
      <c r="BL169" s="17" t="s">
        <v>213</v>
      </c>
      <c r="BM169" s="161" t="s">
        <v>318</v>
      </c>
    </row>
    <row r="170" spans="1:65" s="2" customFormat="1" ht="24.2" customHeight="1">
      <c r="A170" s="31"/>
      <c r="B170" s="148"/>
      <c r="C170" s="149" t="s">
        <v>5584</v>
      </c>
      <c r="D170" s="149" t="s">
        <v>209</v>
      </c>
      <c r="E170" s="150" t="s">
        <v>5585</v>
      </c>
      <c r="F170" s="151" t="s">
        <v>5586</v>
      </c>
      <c r="G170" s="152" t="s">
        <v>5508</v>
      </c>
      <c r="H170" s="153">
        <v>36</v>
      </c>
      <c r="I170" s="154"/>
      <c r="J170" s="155">
        <f t="shared" si="10"/>
        <v>0</v>
      </c>
      <c r="K170" s="156"/>
      <c r="L170" s="32"/>
      <c r="M170" s="157" t="s">
        <v>1</v>
      </c>
      <c r="N170" s="158" t="s">
        <v>44</v>
      </c>
      <c r="O170" s="57"/>
      <c r="P170" s="159">
        <f t="shared" si="11"/>
        <v>0</v>
      </c>
      <c r="Q170" s="159">
        <v>0</v>
      </c>
      <c r="R170" s="159">
        <f t="shared" si="12"/>
        <v>0</v>
      </c>
      <c r="S170" s="159">
        <v>0</v>
      </c>
      <c r="T170" s="160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61" t="s">
        <v>213</v>
      </c>
      <c r="AT170" s="161" t="s">
        <v>209</v>
      </c>
      <c r="AU170" s="161" t="s">
        <v>86</v>
      </c>
      <c r="AY170" s="17" t="s">
        <v>207</v>
      </c>
      <c r="BE170" s="162">
        <f t="shared" si="14"/>
        <v>0</v>
      </c>
      <c r="BF170" s="162">
        <f t="shared" si="15"/>
        <v>0</v>
      </c>
      <c r="BG170" s="162">
        <f t="shared" si="16"/>
        <v>0</v>
      </c>
      <c r="BH170" s="162">
        <f t="shared" si="17"/>
        <v>0</v>
      </c>
      <c r="BI170" s="162">
        <f t="shared" si="18"/>
        <v>0</v>
      </c>
      <c r="BJ170" s="17" t="s">
        <v>86</v>
      </c>
      <c r="BK170" s="162">
        <f t="shared" si="19"/>
        <v>0</v>
      </c>
      <c r="BL170" s="17" t="s">
        <v>213</v>
      </c>
      <c r="BM170" s="161" t="s">
        <v>323</v>
      </c>
    </row>
    <row r="171" spans="1:65" s="2" customFormat="1" ht="21.75" customHeight="1">
      <c r="A171" s="31"/>
      <c r="B171" s="148"/>
      <c r="C171" s="149" t="s">
        <v>5587</v>
      </c>
      <c r="D171" s="149" t="s">
        <v>209</v>
      </c>
      <c r="E171" s="150" t="s">
        <v>5588</v>
      </c>
      <c r="F171" s="151" t="s">
        <v>5589</v>
      </c>
      <c r="G171" s="152" t="s">
        <v>5508</v>
      </c>
      <c r="H171" s="153">
        <v>12</v>
      </c>
      <c r="I171" s="154"/>
      <c r="J171" s="155">
        <f t="shared" si="10"/>
        <v>0</v>
      </c>
      <c r="K171" s="156"/>
      <c r="L171" s="32"/>
      <c r="M171" s="157" t="s">
        <v>1</v>
      </c>
      <c r="N171" s="158" t="s">
        <v>44</v>
      </c>
      <c r="O171" s="57"/>
      <c r="P171" s="159">
        <f t="shared" si="11"/>
        <v>0</v>
      </c>
      <c r="Q171" s="159">
        <v>0</v>
      </c>
      <c r="R171" s="159">
        <f t="shared" si="12"/>
        <v>0</v>
      </c>
      <c r="S171" s="159">
        <v>0</v>
      </c>
      <c r="T171" s="160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61" t="s">
        <v>213</v>
      </c>
      <c r="AT171" s="161" t="s">
        <v>209</v>
      </c>
      <c r="AU171" s="161" t="s">
        <v>86</v>
      </c>
      <c r="AY171" s="17" t="s">
        <v>207</v>
      </c>
      <c r="BE171" s="162">
        <f t="shared" si="14"/>
        <v>0</v>
      </c>
      <c r="BF171" s="162">
        <f t="shared" si="15"/>
        <v>0</v>
      </c>
      <c r="BG171" s="162">
        <f t="shared" si="16"/>
        <v>0</v>
      </c>
      <c r="BH171" s="162">
        <f t="shared" si="17"/>
        <v>0</v>
      </c>
      <c r="BI171" s="162">
        <f t="shared" si="18"/>
        <v>0</v>
      </c>
      <c r="BJ171" s="17" t="s">
        <v>86</v>
      </c>
      <c r="BK171" s="162">
        <f t="shared" si="19"/>
        <v>0</v>
      </c>
      <c r="BL171" s="17" t="s">
        <v>213</v>
      </c>
      <c r="BM171" s="161" t="s">
        <v>326</v>
      </c>
    </row>
    <row r="172" spans="1:65" s="2" customFormat="1" ht="24.2" customHeight="1">
      <c r="A172" s="31"/>
      <c r="B172" s="148"/>
      <c r="C172" s="149" t="s">
        <v>5590</v>
      </c>
      <c r="D172" s="149" t="s">
        <v>209</v>
      </c>
      <c r="E172" s="150" t="s">
        <v>5591</v>
      </c>
      <c r="F172" s="151" t="s">
        <v>5592</v>
      </c>
      <c r="G172" s="152" t="s">
        <v>5508</v>
      </c>
      <c r="H172" s="153">
        <v>12</v>
      </c>
      <c r="I172" s="154"/>
      <c r="J172" s="155">
        <f t="shared" si="10"/>
        <v>0</v>
      </c>
      <c r="K172" s="156"/>
      <c r="L172" s="32"/>
      <c r="M172" s="157" t="s">
        <v>1</v>
      </c>
      <c r="N172" s="158" t="s">
        <v>44</v>
      </c>
      <c r="O172" s="57"/>
      <c r="P172" s="159">
        <f t="shared" si="11"/>
        <v>0</v>
      </c>
      <c r="Q172" s="159">
        <v>0</v>
      </c>
      <c r="R172" s="159">
        <f t="shared" si="12"/>
        <v>0</v>
      </c>
      <c r="S172" s="159">
        <v>0</v>
      </c>
      <c r="T172" s="160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61" t="s">
        <v>213</v>
      </c>
      <c r="AT172" s="161" t="s">
        <v>209</v>
      </c>
      <c r="AU172" s="161" t="s">
        <v>86</v>
      </c>
      <c r="AY172" s="17" t="s">
        <v>207</v>
      </c>
      <c r="BE172" s="162">
        <f t="shared" si="14"/>
        <v>0</v>
      </c>
      <c r="BF172" s="162">
        <f t="shared" si="15"/>
        <v>0</v>
      </c>
      <c r="BG172" s="162">
        <f t="shared" si="16"/>
        <v>0</v>
      </c>
      <c r="BH172" s="162">
        <f t="shared" si="17"/>
        <v>0</v>
      </c>
      <c r="BI172" s="162">
        <f t="shared" si="18"/>
        <v>0</v>
      </c>
      <c r="BJ172" s="17" t="s">
        <v>86</v>
      </c>
      <c r="BK172" s="162">
        <f t="shared" si="19"/>
        <v>0</v>
      </c>
      <c r="BL172" s="17" t="s">
        <v>213</v>
      </c>
      <c r="BM172" s="161" t="s">
        <v>330</v>
      </c>
    </row>
    <row r="173" spans="1:65" s="12" customFormat="1" ht="25.9" customHeight="1">
      <c r="B173" s="135"/>
      <c r="D173" s="136" t="s">
        <v>78</v>
      </c>
      <c r="E173" s="137" t="s">
        <v>3713</v>
      </c>
      <c r="F173" s="137" t="s">
        <v>1</v>
      </c>
      <c r="I173" s="138"/>
      <c r="J173" s="139">
        <f>BK173</f>
        <v>0</v>
      </c>
      <c r="L173" s="135"/>
      <c r="M173" s="140"/>
      <c r="N173" s="141"/>
      <c r="O173" s="141"/>
      <c r="P173" s="142">
        <f>SUM(P174:P176)</f>
        <v>0</v>
      </c>
      <c r="Q173" s="141"/>
      <c r="R173" s="142">
        <f>SUM(R174:R176)</f>
        <v>0</v>
      </c>
      <c r="S173" s="141"/>
      <c r="T173" s="143">
        <f>SUM(T174:T176)</f>
        <v>0</v>
      </c>
      <c r="AR173" s="136" t="s">
        <v>86</v>
      </c>
      <c r="AT173" s="144" t="s">
        <v>78</v>
      </c>
      <c r="AU173" s="144" t="s">
        <v>79</v>
      </c>
      <c r="AY173" s="136" t="s">
        <v>207</v>
      </c>
      <c r="BK173" s="145">
        <f>SUM(BK174:BK176)</f>
        <v>0</v>
      </c>
    </row>
    <row r="174" spans="1:65" s="2" customFormat="1" ht="24.2" customHeight="1">
      <c r="A174" s="31"/>
      <c r="B174" s="148"/>
      <c r="C174" s="149" t="s">
        <v>79</v>
      </c>
      <c r="D174" s="149" t="s">
        <v>209</v>
      </c>
      <c r="E174" s="150" t="s">
        <v>5593</v>
      </c>
      <c r="F174" s="151" t="s">
        <v>5594</v>
      </c>
      <c r="G174" s="152" t="s">
        <v>5508</v>
      </c>
      <c r="H174" s="153">
        <v>1</v>
      </c>
      <c r="I174" s="154"/>
      <c r="J174" s="155">
        <f>ROUND(I174*H174,2)</f>
        <v>0</v>
      </c>
      <c r="K174" s="156"/>
      <c r="L174" s="32"/>
      <c r="M174" s="157" t="s">
        <v>1</v>
      </c>
      <c r="N174" s="158" t="s">
        <v>44</v>
      </c>
      <c r="O174" s="57"/>
      <c r="P174" s="159">
        <f>O174*H174</f>
        <v>0</v>
      </c>
      <c r="Q174" s="159">
        <v>0</v>
      </c>
      <c r="R174" s="159">
        <f>Q174*H174</f>
        <v>0</v>
      </c>
      <c r="S174" s="159">
        <v>0</v>
      </c>
      <c r="T174" s="160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61" t="s">
        <v>213</v>
      </c>
      <c r="AT174" s="161" t="s">
        <v>209</v>
      </c>
      <c r="AU174" s="161" t="s">
        <v>86</v>
      </c>
      <c r="AY174" s="17" t="s">
        <v>207</v>
      </c>
      <c r="BE174" s="162">
        <f>IF(N174="základní",J174,0)</f>
        <v>0</v>
      </c>
      <c r="BF174" s="162">
        <f>IF(N174="snížená",J174,0)</f>
        <v>0</v>
      </c>
      <c r="BG174" s="162">
        <f>IF(N174="zákl. přenesená",J174,0)</f>
        <v>0</v>
      </c>
      <c r="BH174" s="162">
        <f>IF(N174="sníž. přenesená",J174,0)</f>
        <v>0</v>
      </c>
      <c r="BI174" s="162">
        <f>IF(N174="nulová",J174,0)</f>
        <v>0</v>
      </c>
      <c r="BJ174" s="17" t="s">
        <v>86</v>
      </c>
      <c r="BK174" s="162">
        <f>ROUND(I174*H174,2)</f>
        <v>0</v>
      </c>
      <c r="BL174" s="17" t="s">
        <v>213</v>
      </c>
      <c r="BM174" s="161" t="s">
        <v>333</v>
      </c>
    </row>
    <row r="175" spans="1:65" s="2" customFormat="1" ht="16.5" customHeight="1">
      <c r="A175" s="31"/>
      <c r="B175" s="148"/>
      <c r="C175" s="149" t="s">
        <v>5595</v>
      </c>
      <c r="D175" s="149" t="s">
        <v>209</v>
      </c>
      <c r="E175" s="150" t="s">
        <v>5596</v>
      </c>
      <c r="F175" s="151" t="s">
        <v>5597</v>
      </c>
      <c r="G175" s="152" t="s">
        <v>5508</v>
      </c>
      <c r="H175" s="153">
        <v>1</v>
      </c>
      <c r="I175" s="154"/>
      <c r="J175" s="155">
        <f>ROUND(I175*H175,2)</f>
        <v>0</v>
      </c>
      <c r="K175" s="156"/>
      <c r="L175" s="32"/>
      <c r="M175" s="157" t="s">
        <v>1</v>
      </c>
      <c r="N175" s="158" t="s">
        <v>44</v>
      </c>
      <c r="O175" s="57"/>
      <c r="P175" s="159">
        <f>O175*H175</f>
        <v>0</v>
      </c>
      <c r="Q175" s="159">
        <v>0</v>
      </c>
      <c r="R175" s="159">
        <f>Q175*H175</f>
        <v>0</v>
      </c>
      <c r="S175" s="159">
        <v>0</v>
      </c>
      <c r="T175" s="160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61" t="s">
        <v>213</v>
      </c>
      <c r="AT175" s="161" t="s">
        <v>209</v>
      </c>
      <c r="AU175" s="161" t="s">
        <v>86</v>
      </c>
      <c r="AY175" s="17" t="s">
        <v>207</v>
      </c>
      <c r="BE175" s="162">
        <f>IF(N175="základní",J175,0)</f>
        <v>0</v>
      </c>
      <c r="BF175" s="162">
        <f>IF(N175="snížená",J175,0)</f>
        <v>0</v>
      </c>
      <c r="BG175" s="162">
        <f>IF(N175="zákl. přenesená",J175,0)</f>
        <v>0</v>
      </c>
      <c r="BH175" s="162">
        <f>IF(N175="sníž. přenesená",J175,0)</f>
        <v>0</v>
      </c>
      <c r="BI175" s="162">
        <f>IF(N175="nulová",J175,0)</f>
        <v>0</v>
      </c>
      <c r="BJ175" s="17" t="s">
        <v>86</v>
      </c>
      <c r="BK175" s="162">
        <f>ROUND(I175*H175,2)</f>
        <v>0</v>
      </c>
      <c r="BL175" s="17" t="s">
        <v>213</v>
      </c>
      <c r="BM175" s="161" t="s">
        <v>338</v>
      </c>
    </row>
    <row r="176" spans="1:65" s="2" customFormat="1" ht="16.5" customHeight="1">
      <c r="A176" s="31"/>
      <c r="B176" s="148"/>
      <c r="C176" s="149" t="s">
        <v>79</v>
      </c>
      <c r="D176" s="149" t="s">
        <v>209</v>
      </c>
      <c r="E176" s="150" t="s">
        <v>5598</v>
      </c>
      <c r="F176" s="151" t="s">
        <v>5599</v>
      </c>
      <c r="G176" s="152" t="s">
        <v>5508</v>
      </c>
      <c r="H176" s="153">
        <v>2</v>
      </c>
      <c r="I176" s="154"/>
      <c r="J176" s="155">
        <f>ROUND(I176*H176,2)</f>
        <v>0</v>
      </c>
      <c r="K176" s="156"/>
      <c r="L176" s="32"/>
      <c r="M176" s="157" t="s">
        <v>1</v>
      </c>
      <c r="N176" s="158" t="s">
        <v>44</v>
      </c>
      <c r="O176" s="57"/>
      <c r="P176" s="159">
        <f>O176*H176</f>
        <v>0</v>
      </c>
      <c r="Q176" s="159">
        <v>0</v>
      </c>
      <c r="R176" s="159">
        <f>Q176*H176</f>
        <v>0</v>
      </c>
      <c r="S176" s="159">
        <v>0</v>
      </c>
      <c r="T176" s="160">
        <f>S176*H176</f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61" t="s">
        <v>213</v>
      </c>
      <c r="AT176" s="161" t="s">
        <v>209</v>
      </c>
      <c r="AU176" s="161" t="s">
        <v>86</v>
      </c>
      <c r="AY176" s="17" t="s">
        <v>207</v>
      </c>
      <c r="BE176" s="162">
        <f>IF(N176="základní",J176,0)</f>
        <v>0</v>
      </c>
      <c r="BF176" s="162">
        <f>IF(N176="snížená",J176,0)</f>
        <v>0</v>
      </c>
      <c r="BG176" s="162">
        <f>IF(N176="zákl. přenesená",J176,0)</f>
        <v>0</v>
      </c>
      <c r="BH176" s="162">
        <f>IF(N176="sníž. přenesená",J176,0)</f>
        <v>0</v>
      </c>
      <c r="BI176" s="162">
        <f>IF(N176="nulová",J176,0)</f>
        <v>0</v>
      </c>
      <c r="BJ176" s="17" t="s">
        <v>86</v>
      </c>
      <c r="BK176" s="162">
        <f>ROUND(I176*H176,2)</f>
        <v>0</v>
      </c>
      <c r="BL176" s="17" t="s">
        <v>213</v>
      </c>
      <c r="BM176" s="161" t="s">
        <v>341</v>
      </c>
    </row>
    <row r="177" spans="1:65" s="12" customFormat="1" ht="25.9" customHeight="1">
      <c r="B177" s="135"/>
      <c r="D177" s="136" t="s">
        <v>78</v>
      </c>
      <c r="E177" s="137" t="s">
        <v>3713</v>
      </c>
      <c r="F177" s="137" t="s">
        <v>1</v>
      </c>
      <c r="I177" s="138"/>
      <c r="J177" s="139">
        <f>BK177</f>
        <v>0</v>
      </c>
      <c r="L177" s="135"/>
      <c r="M177" s="140"/>
      <c r="N177" s="141"/>
      <c r="O177" s="141"/>
      <c r="P177" s="142">
        <f>SUM(P178:P179)</f>
        <v>0</v>
      </c>
      <c r="Q177" s="141"/>
      <c r="R177" s="142">
        <f>SUM(R178:R179)</f>
        <v>0</v>
      </c>
      <c r="S177" s="141"/>
      <c r="T177" s="143">
        <f>SUM(T178:T179)</f>
        <v>0</v>
      </c>
      <c r="AR177" s="136" t="s">
        <v>86</v>
      </c>
      <c r="AT177" s="144" t="s">
        <v>78</v>
      </c>
      <c r="AU177" s="144" t="s">
        <v>79</v>
      </c>
      <c r="AY177" s="136" t="s">
        <v>207</v>
      </c>
      <c r="BK177" s="145">
        <f>SUM(BK178:BK179)</f>
        <v>0</v>
      </c>
    </row>
    <row r="178" spans="1:65" s="2" customFormat="1" ht="16.5" customHeight="1">
      <c r="A178" s="31"/>
      <c r="B178" s="148"/>
      <c r="C178" s="149" t="s">
        <v>5600</v>
      </c>
      <c r="D178" s="149" t="s">
        <v>209</v>
      </c>
      <c r="E178" s="150" t="s">
        <v>5601</v>
      </c>
      <c r="F178" s="151" t="s">
        <v>5602</v>
      </c>
      <c r="G178" s="152" t="s">
        <v>662</v>
      </c>
      <c r="H178" s="153">
        <v>1</v>
      </c>
      <c r="I178" s="154"/>
      <c r="J178" s="155">
        <f>ROUND(I178*H178,2)</f>
        <v>0</v>
      </c>
      <c r="K178" s="156"/>
      <c r="L178" s="32"/>
      <c r="M178" s="157" t="s">
        <v>1</v>
      </c>
      <c r="N178" s="158" t="s">
        <v>44</v>
      </c>
      <c r="O178" s="57"/>
      <c r="P178" s="159">
        <f>O178*H178</f>
        <v>0</v>
      </c>
      <c r="Q178" s="159">
        <v>0</v>
      </c>
      <c r="R178" s="159">
        <f>Q178*H178</f>
        <v>0</v>
      </c>
      <c r="S178" s="159">
        <v>0</v>
      </c>
      <c r="T178" s="160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61" t="s">
        <v>213</v>
      </c>
      <c r="AT178" s="161" t="s">
        <v>209</v>
      </c>
      <c r="AU178" s="161" t="s">
        <v>86</v>
      </c>
      <c r="AY178" s="17" t="s">
        <v>207</v>
      </c>
      <c r="BE178" s="162">
        <f>IF(N178="základní",J178,0)</f>
        <v>0</v>
      </c>
      <c r="BF178" s="162">
        <f>IF(N178="snížená",J178,0)</f>
        <v>0</v>
      </c>
      <c r="BG178" s="162">
        <f>IF(N178="zákl. přenesená",J178,0)</f>
        <v>0</v>
      </c>
      <c r="BH178" s="162">
        <f>IF(N178="sníž. přenesená",J178,0)</f>
        <v>0</v>
      </c>
      <c r="BI178" s="162">
        <f>IF(N178="nulová",J178,0)</f>
        <v>0</v>
      </c>
      <c r="BJ178" s="17" t="s">
        <v>86</v>
      </c>
      <c r="BK178" s="162">
        <f>ROUND(I178*H178,2)</f>
        <v>0</v>
      </c>
      <c r="BL178" s="17" t="s">
        <v>213</v>
      </c>
      <c r="BM178" s="161" t="s">
        <v>345</v>
      </c>
    </row>
    <row r="179" spans="1:65" s="2" customFormat="1" ht="24.2" customHeight="1">
      <c r="A179" s="31"/>
      <c r="B179" s="148"/>
      <c r="C179" s="149" t="s">
        <v>5603</v>
      </c>
      <c r="D179" s="149" t="s">
        <v>209</v>
      </c>
      <c r="E179" s="150" t="s">
        <v>5604</v>
      </c>
      <c r="F179" s="151" t="s">
        <v>5605</v>
      </c>
      <c r="G179" s="152" t="s">
        <v>1636</v>
      </c>
      <c r="H179" s="187"/>
      <c r="I179" s="154"/>
      <c r="J179" s="155">
        <f>ROUND(I179*H179,2)</f>
        <v>0</v>
      </c>
      <c r="K179" s="156"/>
      <c r="L179" s="32"/>
      <c r="M179" s="191" t="s">
        <v>1</v>
      </c>
      <c r="N179" s="192" t="s">
        <v>44</v>
      </c>
      <c r="O179" s="193"/>
      <c r="P179" s="194">
        <f>O179*H179</f>
        <v>0</v>
      </c>
      <c r="Q179" s="194">
        <v>0</v>
      </c>
      <c r="R179" s="194">
        <f>Q179*H179</f>
        <v>0</v>
      </c>
      <c r="S179" s="194">
        <v>0</v>
      </c>
      <c r="T179" s="195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61" t="s">
        <v>213</v>
      </c>
      <c r="AT179" s="161" t="s">
        <v>209</v>
      </c>
      <c r="AU179" s="161" t="s">
        <v>86</v>
      </c>
      <c r="AY179" s="17" t="s">
        <v>207</v>
      </c>
      <c r="BE179" s="162">
        <f>IF(N179="základní",J179,0)</f>
        <v>0</v>
      </c>
      <c r="BF179" s="162">
        <f>IF(N179="snížená",J179,0)</f>
        <v>0</v>
      </c>
      <c r="BG179" s="162">
        <f>IF(N179="zákl. přenesená",J179,0)</f>
        <v>0</v>
      </c>
      <c r="BH179" s="162">
        <f>IF(N179="sníž. přenesená",J179,0)</f>
        <v>0</v>
      </c>
      <c r="BI179" s="162">
        <f>IF(N179="nulová",J179,0)</f>
        <v>0</v>
      </c>
      <c r="BJ179" s="17" t="s">
        <v>86</v>
      </c>
      <c r="BK179" s="162">
        <f>ROUND(I179*H179,2)</f>
        <v>0</v>
      </c>
      <c r="BL179" s="17" t="s">
        <v>213</v>
      </c>
      <c r="BM179" s="161" t="s">
        <v>349</v>
      </c>
    </row>
    <row r="180" spans="1:65" s="2" customFormat="1" ht="6.95" customHeight="1">
      <c r="A180" s="31"/>
      <c r="B180" s="46"/>
      <c r="C180" s="47"/>
      <c r="D180" s="47"/>
      <c r="E180" s="47"/>
      <c r="F180" s="47"/>
      <c r="G180" s="47"/>
      <c r="H180" s="47"/>
      <c r="I180" s="47"/>
      <c r="J180" s="47"/>
      <c r="K180" s="47"/>
      <c r="L180" s="32"/>
      <c r="M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</row>
  </sheetData>
  <autoFilter ref="C122:K179" xr:uid="{00000000-0009-0000-0000-00000B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38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126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5606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ROUND(J127,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ROUND((SUM(BE127:BE1386)),  2)</f>
        <v>0</v>
      </c>
      <c r="G35" s="31"/>
      <c r="H35" s="31"/>
      <c r="I35" s="104">
        <v>0.21</v>
      </c>
      <c r="J35" s="103">
        <f>ROUND(((SUM(BE127:BE1386))*I35),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ROUND((SUM(BF127:BF1386)),  2)</f>
        <v>0</v>
      </c>
      <c r="G36" s="31"/>
      <c r="H36" s="31"/>
      <c r="I36" s="104">
        <v>0.15</v>
      </c>
      <c r="J36" s="103">
        <f>ROUND(((SUM(BF127:BF1386))*I36),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ROUND((SUM(BG127:BG1386)),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ROUND((SUM(BH127:BH1386)),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ROUND((SUM(BI127:BI1386)),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Objekt12 - SO D.1.4.3.VZT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J127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J128</f>
        <v>0</v>
      </c>
      <c r="L99" s="116"/>
    </row>
    <row r="100" spans="1:47" s="10" customFormat="1" ht="19.899999999999999" customHeight="1">
      <c r="B100" s="120"/>
      <c r="D100" s="121" t="s">
        <v>5607</v>
      </c>
      <c r="E100" s="122"/>
      <c r="F100" s="122"/>
      <c r="G100" s="122"/>
      <c r="H100" s="122"/>
      <c r="I100" s="122"/>
      <c r="J100" s="123">
        <f>J129</f>
        <v>0</v>
      </c>
      <c r="L100" s="120"/>
    </row>
    <row r="101" spans="1:47" s="10" customFormat="1" ht="19.899999999999999" customHeight="1">
      <c r="B101" s="120"/>
      <c r="D101" s="121" t="s">
        <v>5608</v>
      </c>
      <c r="E101" s="122"/>
      <c r="F101" s="122"/>
      <c r="G101" s="122"/>
      <c r="H101" s="122"/>
      <c r="I101" s="122"/>
      <c r="J101" s="123">
        <f>J348</f>
        <v>0</v>
      </c>
      <c r="L101" s="120"/>
    </row>
    <row r="102" spans="1:47" s="10" customFormat="1" ht="19.899999999999999" customHeight="1">
      <c r="B102" s="120"/>
      <c r="D102" s="121" t="s">
        <v>5609</v>
      </c>
      <c r="E102" s="122"/>
      <c r="F102" s="122"/>
      <c r="G102" s="122"/>
      <c r="H102" s="122"/>
      <c r="I102" s="122"/>
      <c r="J102" s="123">
        <f>J769</f>
        <v>0</v>
      </c>
      <c r="L102" s="120"/>
    </row>
    <row r="103" spans="1:47" s="10" customFormat="1" ht="19.899999999999999" customHeight="1">
      <c r="B103" s="120"/>
      <c r="D103" s="121" t="s">
        <v>5610</v>
      </c>
      <c r="E103" s="122"/>
      <c r="F103" s="122"/>
      <c r="G103" s="122"/>
      <c r="H103" s="122"/>
      <c r="I103" s="122"/>
      <c r="J103" s="123">
        <f>J1327</f>
        <v>0</v>
      </c>
      <c r="L103" s="120"/>
    </row>
    <row r="104" spans="1:47" s="9" customFormat="1" ht="24.95" customHeight="1">
      <c r="B104" s="116"/>
      <c r="D104" s="117" t="s">
        <v>1919</v>
      </c>
      <c r="E104" s="118"/>
      <c r="F104" s="118"/>
      <c r="G104" s="118"/>
      <c r="H104" s="118"/>
      <c r="I104" s="118"/>
      <c r="J104" s="119">
        <f>J1338</f>
        <v>0</v>
      </c>
      <c r="L104" s="116"/>
    </row>
    <row r="105" spans="1:47" s="10" customFormat="1" ht="19.899999999999999" customHeight="1">
      <c r="B105" s="120"/>
      <c r="D105" s="121" t="s">
        <v>5611</v>
      </c>
      <c r="E105" s="122"/>
      <c r="F105" s="122"/>
      <c r="G105" s="122"/>
      <c r="H105" s="122"/>
      <c r="I105" s="122"/>
      <c r="J105" s="123">
        <f>J1339</f>
        <v>0</v>
      </c>
      <c r="L105" s="120"/>
    </row>
    <row r="106" spans="1:47" s="2" customFormat="1" ht="21.7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6.95" customHeight="1">
      <c r="A107" s="31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11" spans="1:47" s="2" customFormat="1" ht="6.95" customHeight="1">
      <c r="A111" s="31"/>
      <c r="B111" s="48"/>
      <c r="C111" s="49"/>
      <c r="D111" s="49"/>
      <c r="E111" s="49"/>
      <c r="F111" s="49"/>
      <c r="G111" s="49"/>
      <c r="H111" s="49"/>
      <c r="I111" s="49"/>
      <c r="J111" s="49"/>
      <c r="K111" s="49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24.95" customHeight="1">
      <c r="A112" s="31"/>
      <c r="B112" s="32"/>
      <c r="C112" s="21" t="s">
        <v>192</v>
      </c>
      <c r="D112" s="31"/>
      <c r="E112" s="31"/>
      <c r="F112" s="31"/>
      <c r="G112" s="31"/>
      <c r="H112" s="31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6.95" customHeight="1">
      <c r="A113" s="31"/>
      <c r="B113" s="32"/>
      <c r="C113" s="31"/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12" customHeight="1">
      <c r="A114" s="31"/>
      <c r="B114" s="32"/>
      <c r="C114" s="27" t="s">
        <v>16</v>
      </c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6.5" customHeight="1">
      <c r="A115" s="31"/>
      <c r="B115" s="32"/>
      <c r="C115" s="31"/>
      <c r="D115" s="31"/>
      <c r="E115" s="237" t="str">
        <f>E7</f>
        <v>ZU - rekonstrukce objektu Klatovská 51/ Chodské náměstí 1</v>
      </c>
      <c r="F115" s="238"/>
      <c r="G115" s="238"/>
      <c r="H115" s="238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1" customFormat="1" ht="12" customHeight="1">
      <c r="B116" s="20"/>
      <c r="C116" s="27" t="s">
        <v>155</v>
      </c>
      <c r="L116" s="20"/>
    </row>
    <row r="117" spans="1:63" s="2" customFormat="1" ht="16.5" customHeight="1">
      <c r="A117" s="31"/>
      <c r="B117" s="32"/>
      <c r="C117" s="31"/>
      <c r="D117" s="31"/>
      <c r="E117" s="237" t="s">
        <v>156</v>
      </c>
      <c r="F117" s="239"/>
      <c r="G117" s="239"/>
      <c r="H117" s="239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12" customHeight="1">
      <c r="A118" s="31"/>
      <c r="B118" s="32"/>
      <c r="C118" s="27" t="s">
        <v>157</v>
      </c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16.5" customHeight="1">
      <c r="A119" s="31"/>
      <c r="B119" s="32"/>
      <c r="C119" s="31"/>
      <c r="D119" s="31"/>
      <c r="E119" s="196" t="str">
        <f>E11</f>
        <v>Objekt12 - SO D.1.4.3.VZT</v>
      </c>
      <c r="F119" s="239"/>
      <c r="G119" s="239"/>
      <c r="H119" s="239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6.9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12" customHeight="1">
      <c r="A121" s="31"/>
      <c r="B121" s="32"/>
      <c r="C121" s="27" t="s">
        <v>20</v>
      </c>
      <c r="D121" s="31"/>
      <c r="E121" s="31"/>
      <c r="F121" s="25" t="str">
        <f>F14</f>
        <v>Plzeň</v>
      </c>
      <c r="G121" s="31"/>
      <c r="H121" s="31"/>
      <c r="I121" s="27" t="s">
        <v>22</v>
      </c>
      <c r="J121" s="54" t="str">
        <f>IF(J14="","",J14)</f>
        <v>17. 11. 2022</v>
      </c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7" t="s">
        <v>24</v>
      </c>
      <c r="D123" s="31"/>
      <c r="E123" s="31"/>
      <c r="F123" s="25" t="str">
        <f>E17</f>
        <v>Západočeská univerzita v Plzni</v>
      </c>
      <c r="G123" s="31"/>
      <c r="H123" s="31"/>
      <c r="I123" s="27" t="s">
        <v>31</v>
      </c>
      <c r="J123" s="29" t="str">
        <f>E23</f>
        <v xml:space="preserve"> </v>
      </c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5.2" customHeight="1">
      <c r="A124" s="31"/>
      <c r="B124" s="32"/>
      <c r="C124" s="27" t="s">
        <v>30</v>
      </c>
      <c r="D124" s="31"/>
      <c r="E124" s="31"/>
      <c r="F124" s="25">
        <f>IF(E20="","",E20)</f>
        <v>0</v>
      </c>
      <c r="G124" s="31"/>
      <c r="H124" s="31"/>
      <c r="I124" s="27" t="s">
        <v>34</v>
      </c>
      <c r="J124" s="29" t="str">
        <f>E26</f>
        <v>BAUING KV, s.r.o.</v>
      </c>
      <c r="K124" s="31"/>
      <c r="L124" s="4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2" customFormat="1" ht="10.3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3" s="11" customFormat="1" ht="29.25" customHeight="1">
      <c r="A126" s="124"/>
      <c r="B126" s="125"/>
      <c r="C126" s="126" t="s">
        <v>193</v>
      </c>
      <c r="D126" s="127" t="s">
        <v>64</v>
      </c>
      <c r="E126" s="127" t="s">
        <v>60</v>
      </c>
      <c r="F126" s="127" t="s">
        <v>61</v>
      </c>
      <c r="G126" s="127" t="s">
        <v>194</v>
      </c>
      <c r="H126" s="127" t="s">
        <v>195</v>
      </c>
      <c r="I126" s="127" t="s">
        <v>196</v>
      </c>
      <c r="J126" s="128" t="s">
        <v>161</v>
      </c>
      <c r="K126" s="129" t="s">
        <v>197</v>
      </c>
      <c r="L126" s="130"/>
      <c r="M126" s="61" t="s">
        <v>1</v>
      </c>
      <c r="N126" s="62" t="s">
        <v>43</v>
      </c>
      <c r="O126" s="62" t="s">
        <v>198</v>
      </c>
      <c r="P126" s="62" t="s">
        <v>199</v>
      </c>
      <c r="Q126" s="62" t="s">
        <v>200</v>
      </c>
      <c r="R126" s="62" t="s">
        <v>201</v>
      </c>
      <c r="S126" s="62" t="s">
        <v>202</v>
      </c>
      <c r="T126" s="63" t="s">
        <v>203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>
      <c r="A127" s="31"/>
      <c r="B127" s="32"/>
      <c r="C127" s="68" t="s">
        <v>204</v>
      </c>
      <c r="D127" s="31"/>
      <c r="E127" s="31"/>
      <c r="F127" s="31"/>
      <c r="G127" s="31"/>
      <c r="H127" s="31"/>
      <c r="I127" s="31"/>
      <c r="J127" s="131">
        <f>BK127</f>
        <v>0</v>
      </c>
      <c r="K127" s="31"/>
      <c r="L127" s="32"/>
      <c r="M127" s="64"/>
      <c r="N127" s="55"/>
      <c r="O127" s="65"/>
      <c r="P127" s="132">
        <f>P128+P1338</f>
        <v>0</v>
      </c>
      <c r="Q127" s="65"/>
      <c r="R127" s="132">
        <f>R128+R1338</f>
        <v>0</v>
      </c>
      <c r="S127" s="65"/>
      <c r="T127" s="133">
        <f>T128+T1338</f>
        <v>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T127" s="17" t="s">
        <v>78</v>
      </c>
      <c r="AU127" s="17" t="s">
        <v>163</v>
      </c>
      <c r="BK127" s="134">
        <f>BK128+BK1338</f>
        <v>0</v>
      </c>
    </row>
    <row r="128" spans="1:63" s="12" customFormat="1" ht="25.9" customHeight="1">
      <c r="B128" s="135"/>
      <c r="D128" s="136" t="s">
        <v>78</v>
      </c>
      <c r="E128" s="137" t="s">
        <v>1240</v>
      </c>
      <c r="F128" s="137" t="s">
        <v>1241</v>
      </c>
      <c r="I128" s="138"/>
      <c r="J128" s="139">
        <f>BK128</f>
        <v>0</v>
      </c>
      <c r="L128" s="135"/>
      <c r="M128" s="140"/>
      <c r="N128" s="141"/>
      <c r="O128" s="141"/>
      <c r="P128" s="142">
        <f>P129+P348+P769+P1327</f>
        <v>0</v>
      </c>
      <c r="Q128" s="141"/>
      <c r="R128" s="142">
        <f>R129+R348+R769+R1327</f>
        <v>0</v>
      </c>
      <c r="S128" s="141"/>
      <c r="T128" s="143">
        <f>T129+T348+T769+T1327</f>
        <v>0</v>
      </c>
      <c r="AR128" s="136" t="s">
        <v>88</v>
      </c>
      <c r="AT128" s="144" t="s">
        <v>78</v>
      </c>
      <c r="AU128" s="144" t="s">
        <v>79</v>
      </c>
      <c r="AY128" s="136" t="s">
        <v>207</v>
      </c>
      <c r="BK128" s="145">
        <f>BK129+BK348+BK769+BK1327</f>
        <v>0</v>
      </c>
    </row>
    <row r="129" spans="1:65" s="12" customFormat="1" ht="22.9" customHeight="1">
      <c r="B129" s="135"/>
      <c r="D129" s="136" t="s">
        <v>78</v>
      </c>
      <c r="E129" s="146" t="s">
        <v>1451</v>
      </c>
      <c r="F129" s="146" t="s">
        <v>5612</v>
      </c>
      <c r="I129" s="138"/>
      <c r="J129" s="147">
        <f>BK129</f>
        <v>0</v>
      </c>
      <c r="L129" s="135"/>
      <c r="M129" s="140"/>
      <c r="N129" s="141"/>
      <c r="O129" s="141"/>
      <c r="P129" s="142">
        <f>SUM(P130:P347)</f>
        <v>0</v>
      </c>
      <c r="Q129" s="141"/>
      <c r="R129" s="142">
        <f>SUM(R130:R347)</f>
        <v>0</v>
      </c>
      <c r="S129" s="141"/>
      <c r="T129" s="143">
        <f>SUM(T130:T347)</f>
        <v>0</v>
      </c>
      <c r="AR129" s="136" t="s">
        <v>88</v>
      </c>
      <c r="AT129" s="144" t="s">
        <v>78</v>
      </c>
      <c r="AU129" s="144" t="s">
        <v>86</v>
      </c>
      <c r="AY129" s="136" t="s">
        <v>207</v>
      </c>
      <c r="BK129" s="145">
        <f>SUM(BK130:BK347)</f>
        <v>0</v>
      </c>
    </row>
    <row r="130" spans="1:65" s="2" customFormat="1" ht="24.2" customHeight="1">
      <c r="A130" s="31"/>
      <c r="B130" s="148"/>
      <c r="C130" s="149" t="s">
        <v>86</v>
      </c>
      <c r="D130" s="149" t="s">
        <v>209</v>
      </c>
      <c r="E130" s="150" t="s">
        <v>5613</v>
      </c>
      <c r="F130" s="151" t="s">
        <v>5614</v>
      </c>
      <c r="G130" s="152" t="s">
        <v>301</v>
      </c>
      <c r="H130" s="153">
        <v>1</v>
      </c>
      <c r="I130" s="154"/>
      <c r="J130" s="155">
        <f>ROUND(I130*H130,2)</f>
        <v>0</v>
      </c>
      <c r="K130" s="156"/>
      <c r="L130" s="32"/>
      <c r="M130" s="157" t="s">
        <v>1</v>
      </c>
      <c r="N130" s="158" t="s">
        <v>44</v>
      </c>
      <c r="O130" s="57"/>
      <c r="P130" s="159">
        <f>O130*H130</f>
        <v>0</v>
      </c>
      <c r="Q130" s="159">
        <v>0</v>
      </c>
      <c r="R130" s="159">
        <f>Q130*H130</f>
        <v>0</v>
      </c>
      <c r="S130" s="159">
        <v>0</v>
      </c>
      <c r="T130" s="160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61" t="s">
        <v>245</v>
      </c>
      <c r="AT130" s="161" t="s">
        <v>209</v>
      </c>
      <c r="AU130" s="161" t="s">
        <v>88</v>
      </c>
      <c r="AY130" s="17" t="s">
        <v>207</v>
      </c>
      <c r="BE130" s="162">
        <f>IF(N130="základní",J130,0)</f>
        <v>0</v>
      </c>
      <c r="BF130" s="162">
        <f>IF(N130="snížená",J130,0)</f>
        <v>0</v>
      </c>
      <c r="BG130" s="162">
        <f>IF(N130="zákl. přenesená",J130,0)</f>
        <v>0</v>
      </c>
      <c r="BH130" s="162">
        <f>IF(N130="sníž. přenesená",J130,0)</f>
        <v>0</v>
      </c>
      <c r="BI130" s="162">
        <f>IF(N130="nulová",J130,0)</f>
        <v>0</v>
      </c>
      <c r="BJ130" s="17" t="s">
        <v>86</v>
      </c>
      <c r="BK130" s="162">
        <f>ROUND(I130*H130,2)</f>
        <v>0</v>
      </c>
      <c r="BL130" s="17" t="s">
        <v>245</v>
      </c>
      <c r="BM130" s="161" t="s">
        <v>88</v>
      </c>
    </row>
    <row r="131" spans="1:65" s="13" customFormat="1" ht="22.5">
      <c r="B131" s="163"/>
      <c r="D131" s="164" t="s">
        <v>237</v>
      </c>
      <c r="E131" s="165" t="s">
        <v>1</v>
      </c>
      <c r="F131" s="166" t="s">
        <v>5615</v>
      </c>
      <c r="H131" s="167">
        <v>1</v>
      </c>
      <c r="I131" s="168"/>
      <c r="L131" s="163"/>
      <c r="M131" s="169"/>
      <c r="N131" s="170"/>
      <c r="O131" s="170"/>
      <c r="P131" s="170"/>
      <c r="Q131" s="170"/>
      <c r="R131" s="170"/>
      <c r="S131" s="170"/>
      <c r="T131" s="171"/>
      <c r="AT131" s="165" t="s">
        <v>237</v>
      </c>
      <c r="AU131" s="165" t="s">
        <v>88</v>
      </c>
      <c r="AV131" s="13" t="s">
        <v>88</v>
      </c>
      <c r="AW131" s="13" t="s">
        <v>33</v>
      </c>
      <c r="AX131" s="13" t="s">
        <v>79</v>
      </c>
      <c r="AY131" s="165" t="s">
        <v>207</v>
      </c>
    </row>
    <row r="132" spans="1:65" s="14" customFormat="1" ht="22.5">
      <c r="B132" s="172"/>
      <c r="D132" s="164" t="s">
        <v>237</v>
      </c>
      <c r="E132" s="173" t="s">
        <v>1</v>
      </c>
      <c r="F132" s="174" t="s">
        <v>5616</v>
      </c>
      <c r="H132" s="173" t="s">
        <v>1</v>
      </c>
      <c r="I132" s="175"/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237</v>
      </c>
      <c r="AU132" s="173" t="s">
        <v>88</v>
      </c>
      <c r="AV132" s="14" t="s">
        <v>86</v>
      </c>
      <c r="AW132" s="14" t="s">
        <v>33</v>
      </c>
      <c r="AX132" s="14" t="s">
        <v>79</v>
      </c>
      <c r="AY132" s="173" t="s">
        <v>207</v>
      </c>
    </row>
    <row r="133" spans="1:65" s="14" customFormat="1" ht="22.5">
      <c r="B133" s="172"/>
      <c r="D133" s="164" t="s">
        <v>237</v>
      </c>
      <c r="E133" s="173" t="s">
        <v>1</v>
      </c>
      <c r="F133" s="174" t="s">
        <v>5617</v>
      </c>
      <c r="H133" s="173" t="s">
        <v>1</v>
      </c>
      <c r="I133" s="175"/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237</v>
      </c>
      <c r="AU133" s="173" t="s">
        <v>88</v>
      </c>
      <c r="AV133" s="14" t="s">
        <v>86</v>
      </c>
      <c r="AW133" s="14" t="s">
        <v>33</v>
      </c>
      <c r="AX133" s="14" t="s">
        <v>79</v>
      </c>
      <c r="AY133" s="173" t="s">
        <v>207</v>
      </c>
    </row>
    <row r="134" spans="1:65" s="14" customFormat="1" ht="11.25">
      <c r="B134" s="172"/>
      <c r="D134" s="164" t="s">
        <v>237</v>
      </c>
      <c r="E134" s="173" t="s">
        <v>1</v>
      </c>
      <c r="F134" s="174" t="s">
        <v>5618</v>
      </c>
      <c r="H134" s="173" t="s">
        <v>1</v>
      </c>
      <c r="I134" s="175"/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237</v>
      </c>
      <c r="AU134" s="173" t="s">
        <v>88</v>
      </c>
      <c r="AV134" s="14" t="s">
        <v>86</v>
      </c>
      <c r="AW134" s="14" t="s">
        <v>33</v>
      </c>
      <c r="AX134" s="14" t="s">
        <v>79</v>
      </c>
      <c r="AY134" s="173" t="s">
        <v>207</v>
      </c>
    </row>
    <row r="135" spans="1:65" s="14" customFormat="1" ht="22.5">
      <c r="B135" s="172"/>
      <c r="D135" s="164" t="s">
        <v>237</v>
      </c>
      <c r="E135" s="173" t="s">
        <v>1</v>
      </c>
      <c r="F135" s="174" t="s">
        <v>5619</v>
      </c>
      <c r="H135" s="173" t="s">
        <v>1</v>
      </c>
      <c r="I135" s="175"/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237</v>
      </c>
      <c r="AU135" s="173" t="s">
        <v>88</v>
      </c>
      <c r="AV135" s="14" t="s">
        <v>86</v>
      </c>
      <c r="AW135" s="14" t="s">
        <v>33</v>
      </c>
      <c r="AX135" s="14" t="s">
        <v>79</v>
      </c>
      <c r="AY135" s="173" t="s">
        <v>207</v>
      </c>
    </row>
    <row r="136" spans="1:65" s="14" customFormat="1" ht="11.25">
      <c r="B136" s="172"/>
      <c r="D136" s="164" t="s">
        <v>237</v>
      </c>
      <c r="E136" s="173" t="s">
        <v>1</v>
      </c>
      <c r="F136" s="174" t="s">
        <v>5620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88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4" customFormat="1" ht="11.25">
      <c r="B137" s="172"/>
      <c r="D137" s="164" t="s">
        <v>237</v>
      </c>
      <c r="E137" s="173" t="s">
        <v>1</v>
      </c>
      <c r="F137" s="174" t="s">
        <v>5621</v>
      </c>
      <c r="H137" s="173" t="s">
        <v>1</v>
      </c>
      <c r="I137" s="175"/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237</v>
      </c>
      <c r="AU137" s="173" t="s">
        <v>88</v>
      </c>
      <c r="AV137" s="14" t="s">
        <v>86</v>
      </c>
      <c r="AW137" s="14" t="s">
        <v>33</v>
      </c>
      <c r="AX137" s="14" t="s">
        <v>79</v>
      </c>
      <c r="AY137" s="173" t="s">
        <v>207</v>
      </c>
    </row>
    <row r="138" spans="1:65" s="15" customFormat="1" ht="11.25">
      <c r="B138" s="179"/>
      <c r="D138" s="164" t="s">
        <v>237</v>
      </c>
      <c r="E138" s="180" t="s">
        <v>1</v>
      </c>
      <c r="F138" s="181" t="s">
        <v>242</v>
      </c>
      <c r="H138" s="182">
        <v>1</v>
      </c>
      <c r="I138" s="183"/>
      <c r="L138" s="179"/>
      <c r="M138" s="184"/>
      <c r="N138" s="185"/>
      <c r="O138" s="185"/>
      <c r="P138" s="185"/>
      <c r="Q138" s="185"/>
      <c r="R138" s="185"/>
      <c r="S138" s="185"/>
      <c r="T138" s="186"/>
      <c r="AT138" s="180" t="s">
        <v>237</v>
      </c>
      <c r="AU138" s="180" t="s">
        <v>88</v>
      </c>
      <c r="AV138" s="15" t="s">
        <v>213</v>
      </c>
      <c r="AW138" s="15" t="s">
        <v>33</v>
      </c>
      <c r="AX138" s="15" t="s">
        <v>86</v>
      </c>
      <c r="AY138" s="180" t="s">
        <v>207</v>
      </c>
    </row>
    <row r="139" spans="1:65" s="2" customFormat="1" ht="24.2" customHeight="1">
      <c r="A139" s="31"/>
      <c r="B139" s="148"/>
      <c r="C139" s="149" t="s">
        <v>88</v>
      </c>
      <c r="D139" s="149" t="s">
        <v>209</v>
      </c>
      <c r="E139" s="150" t="s">
        <v>5622</v>
      </c>
      <c r="F139" s="151" t="s">
        <v>5623</v>
      </c>
      <c r="G139" s="152" t="s">
        <v>301</v>
      </c>
      <c r="H139" s="153">
        <v>1</v>
      </c>
      <c r="I139" s="154"/>
      <c r="J139" s="155">
        <f>ROUND(I139*H139,2)</f>
        <v>0</v>
      </c>
      <c r="K139" s="156"/>
      <c r="L139" s="32"/>
      <c r="M139" s="157" t="s">
        <v>1</v>
      </c>
      <c r="N139" s="158" t="s">
        <v>44</v>
      </c>
      <c r="O139" s="57"/>
      <c r="P139" s="159">
        <f>O139*H139</f>
        <v>0</v>
      </c>
      <c r="Q139" s="159">
        <v>0</v>
      </c>
      <c r="R139" s="159">
        <f>Q139*H139</f>
        <v>0</v>
      </c>
      <c r="S139" s="159">
        <v>0</v>
      </c>
      <c r="T139" s="160">
        <f>S139*H139</f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61" t="s">
        <v>245</v>
      </c>
      <c r="AT139" s="161" t="s">
        <v>209</v>
      </c>
      <c r="AU139" s="161" t="s">
        <v>88</v>
      </c>
      <c r="AY139" s="17" t="s">
        <v>207</v>
      </c>
      <c r="BE139" s="162">
        <f>IF(N139="základní",J139,0)</f>
        <v>0</v>
      </c>
      <c r="BF139" s="162">
        <f>IF(N139="snížená",J139,0)</f>
        <v>0</v>
      </c>
      <c r="BG139" s="162">
        <f>IF(N139="zákl. přenesená",J139,0)</f>
        <v>0</v>
      </c>
      <c r="BH139" s="162">
        <f>IF(N139="sníž. přenesená",J139,0)</f>
        <v>0</v>
      </c>
      <c r="BI139" s="162">
        <f>IF(N139="nulová",J139,0)</f>
        <v>0</v>
      </c>
      <c r="BJ139" s="17" t="s">
        <v>86</v>
      </c>
      <c r="BK139" s="162">
        <f>ROUND(I139*H139,2)</f>
        <v>0</v>
      </c>
      <c r="BL139" s="17" t="s">
        <v>245</v>
      </c>
      <c r="BM139" s="161" t="s">
        <v>213</v>
      </c>
    </row>
    <row r="140" spans="1:65" s="13" customFormat="1" ht="22.5">
      <c r="B140" s="163"/>
      <c r="D140" s="164" t="s">
        <v>237</v>
      </c>
      <c r="E140" s="165" t="s">
        <v>1</v>
      </c>
      <c r="F140" s="166" t="s">
        <v>5615</v>
      </c>
      <c r="H140" s="167">
        <v>1</v>
      </c>
      <c r="I140" s="168"/>
      <c r="L140" s="163"/>
      <c r="M140" s="169"/>
      <c r="N140" s="170"/>
      <c r="O140" s="170"/>
      <c r="P140" s="170"/>
      <c r="Q140" s="170"/>
      <c r="R140" s="170"/>
      <c r="S140" s="170"/>
      <c r="T140" s="171"/>
      <c r="AT140" s="165" t="s">
        <v>237</v>
      </c>
      <c r="AU140" s="165" t="s">
        <v>88</v>
      </c>
      <c r="AV140" s="13" t="s">
        <v>88</v>
      </c>
      <c r="AW140" s="13" t="s">
        <v>33</v>
      </c>
      <c r="AX140" s="13" t="s">
        <v>79</v>
      </c>
      <c r="AY140" s="165" t="s">
        <v>207</v>
      </c>
    </row>
    <row r="141" spans="1:65" s="14" customFormat="1" ht="22.5">
      <c r="B141" s="172"/>
      <c r="D141" s="164" t="s">
        <v>237</v>
      </c>
      <c r="E141" s="173" t="s">
        <v>1</v>
      </c>
      <c r="F141" s="174" t="s">
        <v>5616</v>
      </c>
      <c r="H141" s="173" t="s">
        <v>1</v>
      </c>
      <c r="I141" s="175"/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237</v>
      </c>
      <c r="AU141" s="173" t="s">
        <v>88</v>
      </c>
      <c r="AV141" s="14" t="s">
        <v>86</v>
      </c>
      <c r="AW141" s="14" t="s">
        <v>33</v>
      </c>
      <c r="AX141" s="14" t="s">
        <v>79</v>
      </c>
      <c r="AY141" s="173" t="s">
        <v>207</v>
      </c>
    </row>
    <row r="142" spans="1:65" s="14" customFormat="1" ht="22.5">
      <c r="B142" s="172"/>
      <c r="D142" s="164" t="s">
        <v>237</v>
      </c>
      <c r="E142" s="173" t="s">
        <v>1</v>
      </c>
      <c r="F142" s="174" t="s">
        <v>5617</v>
      </c>
      <c r="H142" s="173" t="s">
        <v>1</v>
      </c>
      <c r="I142" s="175"/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237</v>
      </c>
      <c r="AU142" s="173" t="s">
        <v>88</v>
      </c>
      <c r="AV142" s="14" t="s">
        <v>86</v>
      </c>
      <c r="AW142" s="14" t="s">
        <v>33</v>
      </c>
      <c r="AX142" s="14" t="s">
        <v>79</v>
      </c>
      <c r="AY142" s="173" t="s">
        <v>207</v>
      </c>
    </row>
    <row r="143" spans="1:65" s="14" customFormat="1" ht="11.25">
      <c r="B143" s="172"/>
      <c r="D143" s="164" t="s">
        <v>237</v>
      </c>
      <c r="E143" s="173" t="s">
        <v>1</v>
      </c>
      <c r="F143" s="174" t="s">
        <v>5624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4" customFormat="1" ht="22.5">
      <c r="B144" s="172"/>
      <c r="D144" s="164" t="s">
        <v>237</v>
      </c>
      <c r="E144" s="173" t="s">
        <v>1</v>
      </c>
      <c r="F144" s="174" t="s">
        <v>5619</v>
      </c>
      <c r="H144" s="173" t="s">
        <v>1</v>
      </c>
      <c r="I144" s="175"/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237</v>
      </c>
      <c r="AU144" s="173" t="s">
        <v>88</v>
      </c>
      <c r="AV144" s="14" t="s">
        <v>86</v>
      </c>
      <c r="AW144" s="14" t="s">
        <v>33</v>
      </c>
      <c r="AX144" s="14" t="s">
        <v>79</v>
      </c>
      <c r="AY144" s="173" t="s">
        <v>207</v>
      </c>
    </row>
    <row r="145" spans="1:65" s="14" customFormat="1" ht="11.25">
      <c r="B145" s="172"/>
      <c r="D145" s="164" t="s">
        <v>237</v>
      </c>
      <c r="E145" s="173" t="s">
        <v>1</v>
      </c>
      <c r="F145" s="174" t="s">
        <v>5620</v>
      </c>
      <c r="H145" s="173" t="s">
        <v>1</v>
      </c>
      <c r="I145" s="175"/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237</v>
      </c>
      <c r="AU145" s="173" t="s">
        <v>88</v>
      </c>
      <c r="AV145" s="14" t="s">
        <v>86</v>
      </c>
      <c r="AW145" s="14" t="s">
        <v>33</v>
      </c>
      <c r="AX145" s="14" t="s">
        <v>79</v>
      </c>
      <c r="AY145" s="173" t="s">
        <v>207</v>
      </c>
    </row>
    <row r="146" spans="1:65" s="14" customFormat="1" ht="11.25">
      <c r="B146" s="172"/>
      <c r="D146" s="164" t="s">
        <v>237</v>
      </c>
      <c r="E146" s="173" t="s">
        <v>1</v>
      </c>
      <c r="F146" s="174" t="s">
        <v>5621</v>
      </c>
      <c r="H146" s="173" t="s">
        <v>1</v>
      </c>
      <c r="I146" s="175"/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237</v>
      </c>
      <c r="AU146" s="173" t="s">
        <v>88</v>
      </c>
      <c r="AV146" s="14" t="s">
        <v>86</v>
      </c>
      <c r="AW146" s="14" t="s">
        <v>33</v>
      </c>
      <c r="AX146" s="14" t="s">
        <v>79</v>
      </c>
      <c r="AY146" s="173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1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88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4.2" customHeight="1">
      <c r="A148" s="31"/>
      <c r="B148" s="148"/>
      <c r="C148" s="149" t="s">
        <v>217</v>
      </c>
      <c r="D148" s="149" t="s">
        <v>209</v>
      </c>
      <c r="E148" s="150" t="s">
        <v>5625</v>
      </c>
      <c r="F148" s="151" t="s">
        <v>5626</v>
      </c>
      <c r="G148" s="152" t="s">
        <v>301</v>
      </c>
      <c r="H148" s="153">
        <v>1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245</v>
      </c>
      <c r="AT148" s="161" t="s">
        <v>209</v>
      </c>
      <c r="AU148" s="161" t="s">
        <v>88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245</v>
      </c>
      <c r="BM148" s="161" t="s">
        <v>221</v>
      </c>
    </row>
    <row r="149" spans="1:65" s="13" customFormat="1" ht="22.5">
      <c r="B149" s="163"/>
      <c r="D149" s="164" t="s">
        <v>237</v>
      </c>
      <c r="E149" s="165" t="s">
        <v>1</v>
      </c>
      <c r="F149" s="166" t="s">
        <v>5615</v>
      </c>
      <c r="H149" s="167">
        <v>1</v>
      </c>
      <c r="I149" s="168"/>
      <c r="L149" s="163"/>
      <c r="M149" s="169"/>
      <c r="N149" s="170"/>
      <c r="O149" s="170"/>
      <c r="P149" s="170"/>
      <c r="Q149" s="170"/>
      <c r="R149" s="170"/>
      <c r="S149" s="170"/>
      <c r="T149" s="171"/>
      <c r="AT149" s="165" t="s">
        <v>237</v>
      </c>
      <c r="AU149" s="165" t="s">
        <v>88</v>
      </c>
      <c r="AV149" s="13" t="s">
        <v>88</v>
      </c>
      <c r="AW149" s="13" t="s">
        <v>33</v>
      </c>
      <c r="AX149" s="13" t="s">
        <v>79</v>
      </c>
      <c r="AY149" s="165" t="s">
        <v>207</v>
      </c>
    </row>
    <row r="150" spans="1:65" s="14" customFormat="1" ht="22.5">
      <c r="B150" s="172"/>
      <c r="D150" s="164" t="s">
        <v>237</v>
      </c>
      <c r="E150" s="173" t="s">
        <v>1</v>
      </c>
      <c r="F150" s="174" t="s">
        <v>5616</v>
      </c>
      <c r="H150" s="173" t="s">
        <v>1</v>
      </c>
      <c r="I150" s="175"/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237</v>
      </c>
      <c r="AU150" s="173" t="s">
        <v>88</v>
      </c>
      <c r="AV150" s="14" t="s">
        <v>86</v>
      </c>
      <c r="AW150" s="14" t="s">
        <v>33</v>
      </c>
      <c r="AX150" s="14" t="s">
        <v>79</v>
      </c>
      <c r="AY150" s="173" t="s">
        <v>207</v>
      </c>
    </row>
    <row r="151" spans="1:65" s="14" customFormat="1" ht="22.5">
      <c r="B151" s="172"/>
      <c r="D151" s="164" t="s">
        <v>237</v>
      </c>
      <c r="E151" s="173" t="s">
        <v>1</v>
      </c>
      <c r="F151" s="174" t="s">
        <v>5617</v>
      </c>
      <c r="H151" s="173" t="s">
        <v>1</v>
      </c>
      <c r="I151" s="175"/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237</v>
      </c>
      <c r="AU151" s="173" t="s">
        <v>88</v>
      </c>
      <c r="AV151" s="14" t="s">
        <v>86</v>
      </c>
      <c r="AW151" s="14" t="s">
        <v>33</v>
      </c>
      <c r="AX151" s="14" t="s">
        <v>79</v>
      </c>
      <c r="AY151" s="173" t="s">
        <v>207</v>
      </c>
    </row>
    <row r="152" spans="1:65" s="14" customFormat="1" ht="11.25">
      <c r="B152" s="172"/>
      <c r="D152" s="164" t="s">
        <v>237</v>
      </c>
      <c r="E152" s="173" t="s">
        <v>1</v>
      </c>
      <c r="F152" s="174" t="s">
        <v>5627</v>
      </c>
      <c r="H152" s="173" t="s">
        <v>1</v>
      </c>
      <c r="I152" s="175"/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237</v>
      </c>
      <c r="AU152" s="173" t="s">
        <v>88</v>
      </c>
      <c r="AV152" s="14" t="s">
        <v>86</v>
      </c>
      <c r="AW152" s="14" t="s">
        <v>33</v>
      </c>
      <c r="AX152" s="14" t="s">
        <v>79</v>
      </c>
      <c r="AY152" s="173" t="s">
        <v>207</v>
      </c>
    </row>
    <row r="153" spans="1:65" s="14" customFormat="1" ht="22.5">
      <c r="B153" s="172"/>
      <c r="D153" s="164" t="s">
        <v>237</v>
      </c>
      <c r="E153" s="173" t="s">
        <v>1</v>
      </c>
      <c r="F153" s="174" t="s">
        <v>5619</v>
      </c>
      <c r="H153" s="173" t="s">
        <v>1</v>
      </c>
      <c r="I153" s="175"/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237</v>
      </c>
      <c r="AU153" s="173" t="s">
        <v>88</v>
      </c>
      <c r="AV153" s="14" t="s">
        <v>86</v>
      </c>
      <c r="AW153" s="14" t="s">
        <v>33</v>
      </c>
      <c r="AX153" s="14" t="s">
        <v>79</v>
      </c>
      <c r="AY153" s="173" t="s">
        <v>207</v>
      </c>
    </row>
    <row r="154" spans="1:65" s="14" customFormat="1" ht="11.25">
      <c r="B154" s="172"/>
      <c r="D154" s="164" t="s">
        <v>237</v>
      </c>
      <c r="E154" s="173" t="s">
        <v>1</v>
      </c>
      <c r="F154" s="174" t="s">
        <v>5620</v>
      </c>
      <c r="H154" s="173" t="s">
        <v>1</v>
      </c>
      <c r="I154" s="175"/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237</v>
      </c>
      <c r="AU154" s="173" t="s">
        <v>88</v>
      </c>
      <c r="AV154" s="14" t="s">
        <v>86</v>
      </c>
      <c r="AW154" s="14" t="s">
        <v>33</v>
      </c>
      <c r="AX154" s="14" t="s">
        <v>79</v>
      </c>
      <c r="AY154" s="173" t="s">
        <v>207</v>
      </c>
    </row>
    <row r="155" spans="1:65" s="14" customFormat="1" ht="11.25">
      <c r="B155" s="172"/>
      <c r="D155" s="164" t="s">
        <v>237</v>
      </c>
      <c r="E155" s="173" t="s">
        <v>1</v>
      </c>
      <c r="F155" s="174" t="s">
        <v>5621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5" customFormat="1" ht="11.25">
      <c r="B156" s="179"/>
      <c r="D156" s="164" t="s">
        <v>237</v>
      </c>
      <c r="E156" s="180" t="s">
        <v>1</v>
      </c>
      <c r="F156" s="181" t="s">
        <v>242</v>
      </c>
      <c r="H156" s="182">
        <v>1</v>
      </c>
      <c r="I156" s="183"/>
      <c r="L156" s="179"/>
      <c r="M156" s="184"/>
      <c r="N156" s="185"/>
      <c r="O156" s="185"/>
      <c r="P156" s="185"/>
      <c r="Q156" s="185"/>
      <c r="R156" s="185"/>
      <c r="S156" s="185"/>
      <c r="T156" s="186"/>
      <c r="AT156" s="180" t="s">
        <v>237</v>
      </c>
      <c r="AU156" s="180" t="s">
        <v>88</v>
      </c>
      <c r="AV156" s="15" t="s">
        <v>213</v>
      </c>
      <c r="AW156" s="15" t="s">
        <v>33</v>
      </c>
      <c r="AX156" s="15" t="s">
        <v>86</v>
      </c>
      <c r="AY156" s="180" t="s">
        <v>207</v>
      </c>
    </row>
    <row r="157" spans="1:65" s="2" customFormat="1" ht="24.2" customHeight="1">
      <c r="A157" s="31"/>
      <c r="B157" s="148"/>
      <c r="C157" s="149" t="s">
        <v>213</v>
      </c>
      <c r="D157" s="149" t="s">
        <v>209</v>
      </c>
      <c r="E157" s="150" t="s">
        <v>5628</v>
      </c>
      <c r="F157" s="151" t="s">
        <v>5629</v>
      </c>
      <c r="G157" s="152" t="s">
        <v>301</v>
      </c>
      <c r="H157" s="153">
        <v>1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245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245</v>
      </c>
      <c r="BM157" s="161" t="s">
        <v>224</v>
      </c>
    </row>
    <row r="158" spans="1:65" s="13" customFormat="1" ht="22.5">
      <c r="B158" s="163"/>
      <c r="D158" s="164" t="s">
        <v>237</v>
      </c>
      <c r="E158" s="165" t="s">
        <v>1</v>
      </c>
      <c r="F158" s="166" t="s">
        <v>5630</v>
      </c>
      <c r="H158" s="167">
        <v>1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22.5">
      <c r="B159" s="172"/>
      <c r="D159" s="164" t="s">
        <v>237</v>
      </c>
      <c r="E159" s="173" t="s">
        <v>1</v>
      </c>
      <c r="F159" s="174" t="s">
        <v>5616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4" customFormat="1" ht="22.5">
      <c r="B160" s="172"/>
      <c r="D160" s="164" t="s">
        <v>237</v>
      </c>
      <c r="E160" s="173" t="s">
        <v>1</v>
      </c>
      <c r="F160" s="174" t="s">
        <v>5617</v>
      </c>
      <c r="H160" s="173" t="s">
        <v>1</v>
      </c>
      <c r="I160" s="175"/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237</v>
      </c>
      <c r="AU160" s="173" t="s">
        <v>88</v>
      </c>
      <c r="AV160" s="14" t="s">
        <v>86</v>
      </c>
      <c r="AW160" s="14" t="s">
        <v>33</v>
      </c>
      <c r="AX160" s="14" t="s">
        <v>79</v>
      </c>
      <c r="AY160" s="173" t="s">
        <v>207</v>
      </c>
    </row>
    <row r="161" spans="1:65" s="14" customFormat="1" ht="11.25">
      <c r="B161" s="172"/>
      <c r="D161" s="164" t="s">
        <v>237</v>
      </c>
      <c r="E161" s="173" t="s">
        <v>1</v>
      </c>
      <c r="F161" s="174" t="s">
        <v>5631</v>
      </c>
      <c r="H161" s="173" t="s">
        <v>1</v>
      </c>
      <c r="I161" s="175"/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237</v>
      </c>
      <c r="AU161" s="173" t="s">
        <v>88</v>
      </c>
      <c r="AV161" s="14" t="s">
        <v>86</v>
      </c>
      <c r="AW161" s="14" t="s">
        <v>33</v>
      </c>
      <c r="AX161" s="14" t="s">
        <v>79</v>
      </c>
      <c r="AY161" s="173" t="s">
        <v>207</v>
      </c>
    </row>
    <row r="162" spans="1:65" s="14" customFormat="1" ht="22.5">
      <c r="B162" s="172"/>
      <c r="D162" s="164" t="s">
        <v>237</v>
      </c>
      <c r="E162" s="173" t="s">
        <v>1</v>
      </c>
      <c r="F162" s="174" t="s">
        <v>5619</v>
      </c>
      <c r="H162" s="173" t="s">
        <v>1</v>
      </c>
      <c r="I162" s="175"/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237</v>
      </c>
      <c r="AU162" s="173" t="s">
        <v>88</v>
      </c>
      <c r="AV162" s="14" t="s">
        <v>86</v>
      </c>
      <c r="AW162" s="14" t="s">
        <v>33</v>
      </c>
      <c r="AX162" s="14" t="s">
        <v>79</v>
      </c>
      <c r="AY162" s="173" t="s">
        <v>207</v>
      </c>
    </row>
    <row r="163" spans="1:65" s="14" customFormat="1" ht="11.25">
      <c r="B163" s="172"/>
      <c r="D163" s="164" t="s">
        <v>237</v>
      </c>
      <c r="E163" s="173" t="s">
        <v>1</v>
      </c>
      <c r="F163" s="174" t="s">
        <v>5620</v>
      </c>
      <c r="H163" s="173" t="s">
        <v>1</v>
      </c>
      <c r="I163" s="175"/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237</v>
      </c>
      <c r="AU163" s="173" t="s">
        <v>88</v>
      </c>
      <c r="AV163" s="14" t="s">
        <v>86</v>
      </c>
      <c r="AW163" s="14" t="s">
        <v>33</v>
      </c>
      <c r="AX163" s="14" t="s">
        <v>79</v>
      </c>
      <c r="AY163" s="173" t="s">
        <v>207</v>
      </c>
    </row>
    <row r="164" spans="1:65" s="14" customFormat="1" ht="11.25">
      <c r="B164" s="172"/>
      <c r="D164" s="164" t="s">
        <v>237</v>
      </c>
      <c r="E164" s="173" t="s">
        <v>1</v>
      </c>
      <c r="F164" s="174" t="s">
        <v>5621</v>
      </c>
      <c r="H164" s="173" t="s">
        <v>1</v>
      </c>
      <c r="I164" s="175"/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237</v>
      </c>
      <c r="AU164" s="173" t="s">
        <v>88</v>
      </c>
      <c r="AV164" s="14" t="s">
        <v>86</v>
      </c>
      <c r="AW164" s="14" t="s">
        <v>33</v>
      </c>
      <c r="AX164" s="14" t="s">
        <v>79</v>
      </c>
      <c r="AY164" s="173" t="s">
        <v>207</v>
      </c>
    </row>
    <row r="165" spans="1:65" s="15" customFormat="1" ht="11.25">
      <c r="B165" s="179"/>
      <c r="D165" s="164" t="s">
        <v>237</v>
      </c>
      <c r="E165" s="180" t="s">
        <v>1</v>
      </c>
      <c r="F165" s="181" t="s">
        <v>242</v>
      </c>
      <c r="H165" s="182">
        <v>1</v>
      </c>
      <c r="I165" s="183"/>
      <c r="L165" s="179"/>
      <c r="M165" s="184"/>
      <c r="N165" s="185"/>
      <c r="O165" s="185"/>
      <c r="P165" s="185"/>
      <c r="Q165" s="185"/>
      <c r="R165" s="185"/>
      <c r="S165" s="185"/>
      <c r="T165" s="186"/>
      <c r="AT165" s="180" t="s">
        <v>237</v>
      </c>
      <c r="AU165" s="180" t="s">
        <v>88</v>
      </c>
      <c r="AV165" s="15" t="s">
        <v>213</v>
      </c>
      <c r="AW165" s="15" t="s">
        <v>33</v>
      </c>
      <c r="AX165" s="15" t="s">
        <v>86</v>
      </c>
      <c r="AY165" s="180" t="s">
        <v>207</v>
      </c>
    </row>
    <row r="166" spans="1:65" s="2" customFormat="1" ht="24.2" customHeight="1">
      <c r="A166" s="31"/>
      <c r="B166" s="148"/>
      <c r="C166" s="149" t="s">
        <v>225</v>
      </c>
      <c r="D166" s="149" t="s">
        <v>209</v>
      </c>
      <c r="E166" s="150" t="s">
        <v>5632</v>
      </c>
      <c r="F166" s="151" t="s">
        <v>5633</v>
      </c>
      <c r="G166" s="152" t="s">
        <v>301</v>
      </c>
      <c r="H166" s="153">
        <v>1</v>
      </c>
      <c r="I166" s="154"/>
      <c r="J166" s="155">
        <f>ROUND(I166*H166,2)</f>
        <v>0</v>
      </c>
      <c r="K166" s="156"/>
      <c r="L166" s="32"/>
      <c r="M166" s="157" t="s">
        <v>1</v>
      </c>
      <c r="N166" s="158" t="s">
        <v>44</v>
      </c>
      <c r="O166" s="57"/>
      <c r="P166" s="159">
        <f>O166*H166</f>
        <v>0</v>
      </c>
      <c r="Q166" s="159">
        <v>0</v>
      </c>
      <c r="R166" s="159">
        <f>Q166*H166</f>
        <v>0</v>
      </c>
      <c r="S166" s="159">
        <v>0</v>
      </c>
      <c r="T166" s="160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61" t="s">
        <v>245</v>
      </c>
      <c r="AT166" s="161" t="s">
        <v>209</v>
      </c>
      <c r="AU166" s="161" t="s">
        <v>88</v>
      </c>
      <c r="AY166" s="17" t="s">
        <v>207</v>
      </c>
      <c r="BE166" s="162">
        <f>IF(N166="základní",J166,0)</f>
        <v>0</v>
      </c>
      <c r="BF166" s="162">
        <f>IF(N166="snížená",J166,0)</f>
        <v>0</v>
      </c>
      <c r="BG166" s="162">
        <f>IF(N166="zákl. přenesená",J166,0)</f>
        <v>0</v>
      </c>
      <c r="BH166" s="162">
        <f>IF(N166="sníž. přenesená",J166,0)</f>
        <v>0</v>
      </c>
      <c r="BI166" s="162">
        <f>IF(N166="nulová",J166,0)</f>
        <v>0</v>
      </c>
      <c r="BJ166" s="17" t="s">
        <v>86</v>
      </c>
      <c r="BK166" s="162">
        <f>ROUND(I166*H166,2)</f>
        <v>0</v>
      </c>
      <c r="BL166" s="17" t="s">
        <v>245</v>
      </c>
      <c r="BM166" s="161" t="s">
        <v>228</v>
      </c>
    </row>
    <row r="167" spans="1:65" s="13" customFormat="1" ht="22.5">
      <c r="B167" s="163"/>
      <c r="D167" s="164" t="s">
        <v>237</v>
      </c>
      <c r="E167" s="165" t="s">
        <v>1</v>
      </c>
      <c r="F167" s="166" t="s">
        <v>5615</v>
      </c>
      <c r="H167" s="167">
        <v>1</v>
      </c>
      <c r="I167" s="168"/>
      <c r="L167" s="163"/>
      <c r="M167" s="169"/>
      <c r="N167" s="170"/>
      <c r="O167" s="170"/>
      <c r="P167" s="170"/>
      <c r="Q167" s="170"/>
      <c r="R167" s="170"/>
      <c r="S167" s="170"/>
      <c r="T167" s="171"/>
      <c r="AT167" s="165" t="s">
        <v>237</v>
      </c>
      <c r="AU167" s="165" t="s">
        <v>88</v>
      </c>
      <c r="AV167" s="13" t="s">
        <v>88</v>
      </c>
      <c r="AW167" s="13" t="s">
        <v>33</v>
      </c>
      <c r="AX167" s="13" t="s">
        <v>79</v>
      </c>
      <c r="AY167" s="165" t="s">
        <v>207</v>
      </c>
    </row>
    <row r="168" spans="1:65" s="14" customFormat="1" ht="22.5">
      <c r="B168" s="172"/>
      <c r="D168" s="164" t="s">
        <v>237</v>
      </c>
      <c r="E168" s="173" t="s">
        <v>1</v>
      </c>
      <c r="F168" s="174" t="s">
        <v>5616</v>
      </c>
      <c r="H168" s="173" t="s">
        <v>1</v>
      </c>
      <c r="I168" s="175"/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237</v>
      </c>
      <c r="AU168" s="173" t="s">
        <v>88</v>
      </c>
      <c r="AV168" s="14" t="s">
        <v>86</v>
      </c>
      <c r="AW168" s="14" t="s">
        <v>33</v>
      </c>
      <c r="AX168" s="14" t="s">
        <v>79</v>
      </c>
      <c r="AY168" s="173" t="s">
        <v>207</v>
      </c>
    </row>
    <row r="169" spans="1:65" s="14" customFormat="1" ht="22.5">
      <c r="B169" s="172"/>
      <c r="D169" s="164" t="s">
        <v>237</v>
      </c>
      <c r="E169" s="173" t="s">
        <v>1</v>
      </c>
      <c r="F169" s="174" t="s">
        <v>5617</v>
      </c>
      <c r="H169" s="173" t="s">
        <v>1</v>
      </c>
      <c r="I169" s="175"/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237</v>
      </c>
      <c r="AU169" s="173" t="s">
        <v>88</v>
      </c>
      <c r="AV169" s="14" t="s">
        <v>86</v>
      </c>
      <c r="AW169" s="14" t="s">
        <v>33</v>
      </c>
      <c r="AX169" s="14" t="s">
        <v>79</v>
      </c>
      <c r="AY169" s="173" t="s">
        <v>207</v>
      </c>
    </row>
    <row r="170" spans="1:65" s="14" customFormat="1" ht="11.25">
      <c r="B170" s="172"/>
      <c r="D170" s="164" t="s">
        <v>237</v>
      </c>
      <c r="E170" s="173" t="s">
        <v>1</v>
      </c>
      <c r="F170" s="174" t="s">
        <v>5634</v>
      </c>
      <c r="H170" s="173" t="s">
        <v>1</v>
      </c>
      <c r="I170" s="175"/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237</v>
      </c>
      <c r="AU170" s="173" t="s">
        <v>88</v>
      </c>
      <c r="AV170" s="14" t="s">
        <v>86</v>
      </c>
      <c r="AW170" s="14" t="s">
        <v>33</v>
      </c>
      <c r="AX170" s="14" t="s">
        <v>79</v>
      </c>
      <c r="AY170" s="173" t="s">
        <v>207</v>
      </c>
    </row>
    <row r="171" spans="1:65" s="14" customFormat="1" ht="22.5">
      <c r="B171" s="172"/>
      <c r="D171" s="164" t="s">
        <v>237</v>
      </c>
      <c r="E171" s="173" t="s">
        <v>1</v>
      </c>
      <c r="F171" s="174" t="s">
        <v>5619</v>
      </c>
      <c r="H171" s="173" t="s">
        <v>1</v>
      </c>
      <c r="I171" s="175"/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237</v>
      </c>
      <c r="AU171" s="173" t="s">
        <v>88</v>
      </c>
      <c r="AV171" s="14" t="s">
        <v>86</v>
      </c>
      <c r="AW171" s="14" t="s">
        <v>33</v>
      </c>
      <c r="AX171" s="14" t="s">
        <v>79</v>
      </c>
      <c r="AY171" s="173" t="s">
        <v>207</v>
      </c>
    </row>
    <row r="172" spans="1:65" s="14" customFormat="1" ht="11.25">
      <c r="B172" s="172"/>
      <c r="D172" s="164" t="s">
        <v>237</v>
      </c>
      <c r="E172" s="173" t="s">
        <v>1</v>
      </c>
      <c r="F172" s="174" t="s">
        <v>5620</v>
      </c>
      <c r="H172" s="173" t="s">
        <v>1</v>
      </c>
      <c r="I172" s="175"/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237</v>
      </c>
      <c r="AU172" s="173" t="s">
        <v>88</v>
      </c>
      <c r="AV172" s="14" t="s">
        <v>86</v>
      </c>
      <c r="AW172" s="14" t="s">
        <v>33</v>
      </c>
      <c r="AX172" s="14" t="s">
        <v>79</v>
      </c>
      <c r="AY172" s="173" t="s">
        <v>207</v>
      </c>
    </row>
    <row r="173" spans="1:65" s="14" customFormat="1" ht="11.25">
      <c r="B173" s="172"/>
      <c r="D173" s="164" t="s">
        <v>237</v>
      </c>
      <c r="E173" s="173" t="s">
        <v>1</v>
      </c>
      <c r="F173" s="174" t="s">
        <v>5621</v>
      </c>
      <c r="H173" s="173" t="s">
        <v>1</v>
      </c>
      <c r="I173" s="175"/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237</v>
      </c>
      <c r="AU173" s="173" t="s">
        <v>88</v>
      </c>
      <c r="AV173" s="14" t="s">
        <v>86</v>
      </c>
      <c r="AW173" s="14" t="s">
        <v>33</v>
      </c>
      <c r="AX173" s="14" t="s">
        <v>79</v>
      </c>
      <c r="AY173" s="173" t="s">
        <v>207</v>
      </c>
    </row>
    <row r="174" spans="1:65" s="15" customFormat="1" ht="11.25">
      <c r="B174" s="179"/>
      <c r="D174" s="164" t="s">
        <v>237</v>
      </c>
      <c r="E174" s="180" t="s">
        <v>1</v>
      </c>
      <c r="F174" s="181" t="s">
        <v>242</v>
      </c>
      <c r="H174" s="182">
        <v>1</v>
      </c>
      <c r="I174" s="183"/>
      <c r="L174" s="179"/>
      <c r="M174" s="184"/>
      <c r="N174" s="185"/>
      <c r="O174" s="185"/>
      <c r="P174" s="185"/>
      <c r="Q174" s="185"/>
      <c r="R174" s="185"/>
      <c r="S174" s="185"/>
      <c r="T174" s="186"/>
      <c r="AT174" s="180" t="s">
        <v>237</v>
      </c>
      <c r="AU174" s="180" t="s">
        <v>88</v>
      </c>
      <c r="AV174" s="15" t="s">
        <v>213</v>
      </c>
      <c r="AW174" s="15" t="s">
        <v>33</v>
      </c>
      <c r="AX174" s="15" t="s">
        <v>86</v>
      </c>
      <c r="AY174" s="180" t="s">
        <v>207</v>
      </c>
    </row>
    <row r="175" spans="1:65" s="2" customFormat="1" ht="24.2" customHeight="1">
      <c r="A175" s="31"/>
      <c r="B175" s="148"/>
      <c r="C175" s="149" t="s">
        <v>221</v>
      </c>
      <c r="D175" s="149" t="s">
        <v>209</v>
      </c>
      <c r="E175" s="150" t="s">
        <v>5635</v>
      </c>
      <c r="F175" s="151" t="s">
        <v>5636</v>
      </c>
      <c r="G175" s="152" t="s">
        <v>301</v>
      </c>
      <c r="H175" s="153">
        <v>1</v>
      </c>
      <c r="I175" s="154"/>
      <c r="J175" s="155">
        <f>ROUND(I175*H175,2)</f>
        <v>0</v>
      </c>
      <c r="K175" s="156"/>
      <c r="L175" s="32"/>
      <c r="M175" s="157" t="s">
        <v>1</v>
      </c>
      <c r="N175" s="158" t="s">
        <v>44</v>
      </c>
      <c r="O175" s="57"/>
      <c r="P175" s="159">
        <f>O175*H175</f>
        <v>0</v>
      </c>
      <c r="Q175" s="159">
        <v>0</v>
      </c>
      <c r="R175" s="159">
        <f>Q175*H175</f>
        <v>0</v>
      </c>
      <c r="S175" s="159">
        <v>0</v>
      </c>
      <c r="T175" s="160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61" t="s">
        <v>245</v>
      </c>
      <c r="AT175" s="161" t="s">
        <v>209</v>
      </c>
      <c r="AU175" s="161" t="s">
        <v>88</v>
      </c>
      <c r="AY175" s="17" t="s">
        <v>207</v>
      </c>
      <c r="BE175" s="162">
        <f>IF(N175="základní",J175,0)</f>
        <v>0</v>
      </c>
      <c r="BF175" s="162">
        <f>IF(N175="snížená",J175,0)</f>
        <v>0</v>
      </c>
      <c r="BG175" s="162">
        <f>IF(N175="zákl. přenesená",J175,0)</f>
        <v>0</v>
      </c>
      <c r="BH175" s="162">
        <f>IF(N175="sníž. přenesená",J175,0)</f>
        <v>0</v>
      </c>
      <c r="BI175" s="162">
        <f>IF(N175="nulová",J175,0)</f>
        <v>0</v>
      </c>
      <c r="BJ175" s="17" t="s">
        <v>86</v>
      </c>
      <c r="BK175" s="162">
        <f>ROUND(I175*H175,2)</f>
        <v>0</v>
      </c>
      <c r="BL175" s="17" t="s">
        <v>245</v>
      </c>
      <c r="BM175" s="161" t="s">
        <v>231</v>
      </c>
    </row>
    <row r="176" spans="1:65" s="13" customFormat="1" ht="22.5">
      <c r="B176" s="163"/>
      <c r="D176" s="164" t="s">
        <v>237</v>
      </c>
      <c r="E176" s="165" t="s">
        <v>1</v>
      </c>
      <c r="F176" s="166" t="s">
        <v>5615</v>
      </c>
      <c r="H176" s="167">
        <v>1</v>
      </c>
      <c r="I176" s="168"/>
      <c r="L176" s="163"/>
      <c r="M176" s="169"/>
      <c r="N176" s="170"/>
      <c r="O176" s="170"/>
      <c r="P176" s="170"/>
      <c r="Q176" s="170"/>
      <c r="R176" s="170"/>
      <c r="S176" s="170"/>
      <c r="T176" s="171"/>
      <c r="AT176" s="165" t="s">
        <v>237</v>
      </c>
      <c r="AU176" s="165" t="s">
        <v>88</v>
      </c>
      <c r="AV176" s="13" t="s">
        <v>88</v>
      </c>
      <c r="AW176" s="13" t="s">
        <v>33</v>
      </c>
      <c r="AX176" s="13" t="s">
        <v>79</v>
      </c>
      <c r="AY176" s="165" t="s">
        <v>207</v>
      </c>
    </row>
    <row r="177" spans="1:65" s="14" customFormat="1" ht="22.5">
      <c r="B177" s="172"/>
      <c r="D177" s="164" t="s">
        <v>237</v>
      </c>
      <c r="E177" s="173" t="s">
        <v>1</v>
      </c>
      <c r="F177" s="174" t="s">
        <v>5616</v>
      </c>
      <c r="H177" s="173" t="s">
        <v>1</v>
      </c>
      <c r="I177" s="175"/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237</v>
      </c>
      <c r="AU177" s="173" t="s">
        <v>88</v>
      </c>
      <c r="AV177" s="14" t="s">
        <v>86</v>
      </c>
      <c r="AW177" s="14" t="s">
        <v>33</v>
      </c>
      <c r="AX177" s="14" t="s">
        <v>79</v>
      </c>
      <c r="AY177" s="173" t="s">
        <v>207</v>
      </c>
    </row>
    <row r="178" spans="1:65" s="14" customFormat="1" ht="22.5">
      <c r="B178" s="172"/>
      <c r="D178" s="164" t="s">
        <v>237</v>
      </c>
      <c r="E178" s="173" t="s">
        <v>1</v>
      </c>
      <c r="F178" s="174" t="s">
        <v>5617</v>
      </c>
      <c r="H178" s="173" t="s">
        <v>1</v>
      </c>
      <c r="I178" s="175"/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237</v>
      </c>
      <c r="AU178" s="173" t="s">
        <v>88</v>
      </c>
      <c r="AV178" s="14" t="s">
        <v>86</v>
      </c>
      <c r="AW178" s="14" t="s">
        <v>33</v>
      </c>
      <c r="AX178" s="14" t="s">
        <v>79</v>
      </c>
      <c r="AY178" s="173" t="s">
        <v>207</v>
      </c>
    </row>
    <row r="179" spans="1:65" s="14" customFormat="1" ht="11.25">
      <c r="B179" s="172"/>
      <c r="D179" s="164" t="s">
        <v>237</v>
      </c>
      <c r="E179" s="173" t="s">
        <v>1</v>
      </c>
      <c r="F179" s="174" t="s">
        <v>5637</v>
      </c>
      <c r="H179" s="173" t="s">
        <v>1</v>
      </c>
      <c r="I179" s="175"/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237</v>
      </c>
      <c r="AU179" s="173" t="s">
        <v>88</v>
      </c>
      <c r="AV179" s="14" t="s">
        <v>86</v>
      </c>
      <c r="AW179" s="14" t="s">
        <v>33</v>
      </c>
      <c r="AX179" s="14" t="s">
        <v>79</v>
      </c>
      <c r="AY179" s="173" t="s">
        <v>207</v>
      </c>
    </row>
    <row r="180" spans="1:65" s="14" customFormat="1" ht="22.5">
      <c r="B180" s="172"/>
      <c r="D180" s="164" t="s">
        <v>237</v>
      </c>
      <c r="E180" s="173" t="s">
        <v>1</v>
      </c>
      <c r="F180" s="174" t="s">
        <v>5619</v>
      </c>
      <c r="H180" s="173" t="s">
        <v>1</v>
      </c>
      <c r="I180" s="175"/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237</v>
      </c>
      <c r="AU180" s="173" t="s">
        <v>88</v>
      </c>
      <c r="AV180" s="14" t="s">
        <v>86</v>
      </c>
      <c r="AW180" s="14" t="s">
        <v>33</v>
      </c>
      <c r="AX180" s="14" t="s">
        <v>79</v>
      </c>
      <c r="AY180" s="173" t="s">
        <v>207</v>
      </c>
    </row>
    <row r="181" spans="1:65" s="14" customFormat="1" ht="11.25">
      <c r="B181" s="172"/>
      <c r="D181" s="164" t="s">
        <v>237</v>
      </c>
      <c r="E181" s="173" t="s">
        <v>1</v>
      </c>
      <c r="F181" s="174" t="s">
        <v>5620</v>
      </c>
      <c r="H181" s="173" t="s">
        <v>1</v>
      </c>
      <c r="I181" s="175"/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237</v>
      </c>
      <c r="AU181" s="173" t="s">
        <v>88</v>
      </c>
      <c r="AV181" s="14" t="s">
        <v>86</v>
      </c>
      <c r="AW181" s="14" t="s">
        <v>33</v>
      </c>
      <c r="AX181" s="14" t="s">
        <v>79</v>
      </c>
      <c r="AY181" s="173" t="s">
        <v>207</v>
      </c>
    </row>
    <row r="182" spans="1:65" s="14" customFormat="1" ht="11.25">
      <c r="B182" s="172"/>
      <c r="D182" s="164" t="s">
        <v>237</v>
      </c>
      <c r="E182" s="173" t="s">
        <v>1</v>
      </c>
      <c r="F182" s="174" t="s">
        <v>5621</v>
      </c>
      <c r="H182" s="173" t="s">
        <v>1</v>
      </c>
      <c r="I182" s="175"/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237</v>
      </c>
      <c r="AU182" s="173" t="s">
        <v>88</v>
      </c>
      <c r="AV182" s="14" t="s">
        <v>86</v>
      </c>
      <c r="AW182" s="14" t="s">
        <v>33</v>
      </c>
      <c r="AX182" s="14" t="s">
        <v>79</v>
      </c>
      <c r="AY182" s="173" t="s">
        <v>207</v>
      </c>
    </row>
    <row r="183" spans="1:65" s="15" customFormat="1" ht="11.25">
      <c r="B183" s="179"/>
      <c r="D183" s="164" t="s">
        <v>237</v>
      </c>
      <c r="E183" s="180" t="s">
        <v>1</v>
      </c>
      <c r="F183" s="181" t="s">
        <v>242</v>
      </c>
      <c r="H183" s="182">
        <v>1</v>
      </c>
      <c r="I183" s="183"/>
      <c r="L183" s="179"/>
      <c r="M183" s="184"/>
      <c r="N183" s="185"/>
      <c r="O183" s="185"/>
      <c r="P183" s="185"/>
      <c r="Q183" s="185"/>
      <c r="R183" s="185"/>
      <c r="S183" s="185"/>
      <c r="T183" s="186"/>
      <c r="AT183" s="180" t="s">
        <v>237</v>
      </c>
      <c r="AU183" s="180" t="s">
        <v>88</v>
      </c>
      <c r="AV183" s="15" t="s">
        <v>213</v>
      </c>
      <c r="AW183" s="15" t="s">
        <v>33</v>
      </c>
      <c r="AX183" s="15" t="s">
        <v>86</v>
      </c>
      <c r="AY183" s="180" t="s">
        <v>207</v>
      </c>
    </row>
    <row r="184" spans="1:65" s="2" customFormat="1" ht="24.2" customHeight="1">
      <c r="A184" s="31"/>
      <c r="B184" s="148"/>
      <c r="C184" s="149" t="s">
        <v>232</v>
      </c>
      <c r="D184" s="149" t="s">
        <v>209</v>
      </c>
      <c r="E184" s="150" t="s">
        <v>5638</v>
      </c>
      <c r="F184" s="151" t="s">
        <v>5639</v>
      </c>
      <c r="G184" s="152" t="s">
        <v>301</v>
      </c>
      <c r="H184" s="153">
        <v>1</v>
      </c>
      <c r="I184" s="154"/>
      <c r="J184" s="155">
        <f>ROUND(I184*H184,2)</f>
        <v>0</v>
      </c>
      <c r="K184" s="156"/>
      <c r="L184" s="32"/>
      <c r="M184" s="157" t="s">
        <v>1</v>
      </c>
      <c r="N184" s="158" t="s">
        <v>44</v>
      </c>
      <c r="O184" s="57"/>
      <c r="P184" s="159">
        <f>O184*H184</f>
        <v>0</v>
      </c>
      <c r="Q184" s="159">
        <v>0</v>
      </c>
      <c r="R184" s="159">
        <f>Q184*H184</f>
        <v>0</v>
      </c>
      <c r="S184" s="159">
        <v>0</v>
      </c>
      <c r="T184" s="160">
        <f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61" t="s">
        <v>245</v>
      </c>
      <c r="AT184" s="161" t="s">
        <v>209</v>
      </c>
      <c r="AU184" s="161" t="s">
        <v>88</v>
      </c>
      <c r="AY184" s="17" t="s">
        <v>207</v>
      </c>
      <c r="BE184" s="162">
        <f>IF(N184="základní",J184,0)</f>
        <v>0</v>
      </c>
      <c r="BF184" s="162">
        <f>IF(N184="snížená",J184,0)</f>
        <v>0</v>
      </c>
      <c r="BG184" s="162">
        <f>IF(N184="zákl. přenesená",J184,0)</f>
        <v>0</v>
      </c>
      <c r="BH184" s="162">
        <f>IF(N184="sníž. přenesená",J184,0)</f>
        <v>0</v>
      </c>
      <c r="BI184" s="162">
        <f>IF(N184="nulová",J184,0)</f>
        <v>0</v>
      </c>
      <c r="BJ184" s="17" t="s">
        <v>86</v>
      </c>
      <c r="BK184" s="162">
        <f>ROUND(I184*H184,2)</f>
        <v>0</v>
      </c>
      <c r="BL184" s="17" t="s">
        <v>245</v>
      </c>
      <c r="BM184" s="161" t="s">
        <v>236</v>
      </c>
    </row>
    <row r="185" spans="1:65" s="13" customFormat="1" ht="22.5">
      <c r="B185" s="163"/>
      <c r="D185" s="164" t="s">
        <v>237</v>
      </c>
      <c r="E185" s="165" t="s">
        <v>1</v>
      </c>
      <c r="F185" s="166" t="s">
        <v>5630</v>
      </c>
      <c r="H185" s="167">
        <v>1</v>
      </c>
      <c r="I185" s="168"/>
      <c r="L185" s="163"/>
      <c r="M185" s="169"/>
      <c r="N185" s="170"/>
      <c r="O185" s="170"/>
      <c r="P185" s="170"/>
      <c r="Q185" s="170"/>
      <c r="R185" s="170"/>
      <c r="S185" s="170"/>
      <c r="T185" s="171"/>
      <c r="AT185" s="165" t="s">
        <v>237</v>
      </c>
      <c r="AU185" s="165" t="s">
        <v>88</v>
      </c>
      <c r="AV185" s="13" t="s">
        <v>88</v>
      </c>
      <c r="AW185" s="13" t="s">
        <v>33</v>
      </c>
      <c r="AX185" s="13" t="s">
        <v>79</v>
      </c>
      <c r="AY185" s="165" t="s">
        <v>207</v>
      </c>
    </row>
    <row r="186" spans="1:65" s="14" customFormat="1" ht="22.5">
      <c r="B186" s="172"/>
      <c r="D186" s="164" t="s">
        <v>237</v>
      </c>
      <c r="E186" s="173" t="s">
        <v>1</v>
      </c>
      <c r="F186" s="174" t="s">
        <v>5616</v>
      </c>
      <c r="H186" s="173" t="s">
        <v>1</v>
      </c>
      <c r="I186" s="175"/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237</v>
      </c>
      <c r="AU186" s="173" t="s">
        <v>88</v>
      </c>
      <c r="AV186" s="14" t="s">
        <v>86</v>
      </c>
      <c r="AW186" s="14" t="s">
        <v>33</v>
      </c>
      <c r="AX186" s="14" t="s">
        <v>79</v>
      </c>
      <c r="AY186" s="173" t="s">
        <v>207</v>
      </c>
    </row>
    <row r="187" spans="1:65" s="14" customFormat="1" ht="22.5">
      <c r="B187" s="172"/>
      <c r="D187" s="164" t="s">
        <v>237</v>
      </c>
      <c r="E187" s="173" t="s">
        <v>1</v>
      </c>
      <c r="F187" s="174" t="s">
        <v>5617</v>
      </c>
      <c r="H187" s="173" t="s">
        <v>1</v>
      </c>
      <c r="I187" s="175"/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237</v>
      </c>
      <c r="AU187" s="173" t="s">
        <v>88</v>
      </c>
      <c r="AV187" s="14" t="s">
        <v>86</v>
      </c>
      <c r="AW187" s="14" t="s">
        <v>33</v>
      </c>
      <c r="AX187" s="14" t="s">
        <v>79</v>
      </c>
      <c r="AY187" s="173" t="s">
        <v>207</v>
      </c>
    </row>
    <row r="188" spans="1:65" s="14" customFormat="1" ht="11.25">
      <c r="B188" s="172"/>
      <c r="D188" s="164" t="s">
        <v>237</v>
      </c>
      <c r="E188" s="173" t="s">
        <v>1</v>
      </c>
      <c r="F188" s="174" t="s">
        <v>5640</v>
      </c>
      <c r="H188" s="173" t="s">
        <v>1</v>
      </c>
      <c r="I188" s="175"/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237</v>
      </c>
      <c r="AU188" s="173" t="s">
        <v>88</v>
      </c>
      <c r="AV188" s="14" t="s">
        <v>86</v>
      </c>
      <c r="AW188" s="14" t="s">
        <v>33</v>
      </c>
      <c r="AX188" s="14" t="s">
        <v>79</v>
      </c>
      <c r="AY188" s="173" t="s">
        <v>207</v>
      </c>
    </row>
    <row r="189" spans="1:65" s="14" customFormat="1" ht="22.5">
      <c r="B189" s="172"/>
      <c r="D189" s="164" t="s">
        <v>237</v>
      </c>
      <c r="E189" s="173" t="s">
        <v>1</v>
      </c>
      <c r="F189" s="174" t="s">
        <v>5619</v>
      </c>
      <c r="H189" s="173" t="s">
        <v>1</v>
      </c>
      <c r="I189" s="175"/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237</v>
      </c>
      <c r="AU189" s="173" t="s">
        <v>88</v>
      </c>
      <c r="AV189" s="14" t="s">
        <v>86</v>
      </c>
      <c r="AW189" s="14" t="s">
        <v>33</v>
      </c>
      <c r="AX189" s="14" t="s">
        <v>79</v>
      </c>
      <c r="AY189" s="173" t="s">
        <v>207</v>
      </c>
    </row>
    <row r="190" spans="1:65" s="14" customFormat="1" ht="11.25">
      <c r="B190" s="172"/>
      <c r="D190" s="164" t="s">
        <v>237</v>
      </c>
      <c r="E190" s="173" t="s">
        <v>1</v>
      </c>
      <c r="F190" s="174" t="s">
        <v>5620</v>
      </c>
      <c r="H190" s="173" t="s">
        <v>1</v>
      </c>
      <c r="I190" s="175"/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237</v>
      </c>
      <c r="AU190" s="173" t="s">
        <v>88</v>
      </c>
      <c r="AV190" s="14" t="s">
        <v>86</v>
      </c>
      <c r="AW190" s="14" t="s">
        <v>33</v>
      </c>
      <c r="AX190" s="14" t="s">
        <v>79</v>
      </c>
      <c r="AY190" s="173" t="s">
        <v>207</v>
      </c>
    </row>
    <row r="191" spans="1:65" s="14" customFormat="1" ht="11.25">
      <c r="B191" s="172"/>
      <c r="D191" s="164" t="s">
        <v>237</v>
      </c>
      <c r="E191" s="173" t="s">
        <v>1</v>
      </c>
      <c r="F191" s="174" t="s">
        <v>5621</v>
      </c>
      <c r="H191" s="173" t="s">
        <v>1</v>
      </c>
      <c r="I191" s="175"/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237</v>
      </c>
      <c r="AU191" s="173" t="s">
        <v>88</v>
      </c>
      <c r="AV191" s="14" t="s">
        <v>86</v>
      </c>
      <c r="AW191" s="14" t="s">
        <v>33</v>
      </c>
      <c r="AX191" s="14" t="s">
        <v>79</v>
      </c>
      <c r="AY191" s="173" t="s">
        <v>207</v>
      </c>
    </row>
    <row r="192" spans="1:65" s="15" customFormat="1" ht="11.25">
      <c r="B192" s="179"/>
      <c r="D192" s="164" t="s">
        <v>237</v>
      </c>
      <c r="E192" s="180" t="s">
        <v>1</v>
      </c>
      <c r="F192" s="181" t="s">
        <v>242</v>
      </c>
      <c r="H192" s="182">
        <v>1</v>
      </c>
      <c r="I192" s="183"/>
      <c r="L192" s="179"/>
      <c r="M192" s="184"/>
      <c r="N192" s="185"/>
      <c r="O192" s="185"/>
      <c r="P192" s="185"/>
      <c r="Q192" s="185"/>
      <c r="R192" s="185"/>
      <c r="S192" s="185"/>
      <c r="T192" s="186"/>
      <c r="AT192" s="180" t="s">
        <v>237</v>
      </c>
      <c r="AU192" s="180" t="s">
        <v>88</v>
      </c>
      <c r="AV192" s="15" t="s">
        <v>213</v>
      </c>
      <c r="AW192" s="15" t="s">
        <v>33</v>
      </c>
      <c r="AX192" s="15" t="s">
        <v>86</v>
      </c>
      <c r="AY192" s="180" t="s">
        <v>207</v>
      </c>
    </row>
    <row r="193" spans="1:65" s="2" customFormat="1" ht="24.2" customHeight="1">
      <c r="A193" s="31"/>
      <c r="B193" s="148"/>
      <c r="C193" s="149" t="s">
        <v>224</v>
      </c>
      <c r="D193" s="149" t="s">
        <v>209</v>
      </c>
      <c r="E193" s="150" t="s">
        <v>5641</v>
      </c>
      <c r="F193" s="151" t="s">
        <v>5642</v>
      </c>
      <c r="G193" s="152" t="s">
        <v>301</v>
      </c>
      <c r="H193" s="153">
        <v>1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245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245</v>
      </c>
      <c r="BM193" s="161" t="s">
        <v>245</v>
      </c>
    </row>
    <row r="194" spans="1:65" s="13" customFormat="1" ht="22.5">
      <c r="B194" s="163"/>
      <c r="D194" s="164" t="s">
        <v>237</v>
      </c>
      <c r="E194" s="165" t="s">
        <v>1</v>
      </c>
      <c r="F194" s="166" t="s">
        <v>5630</v>
      </c>
      <c r="H194" s="167">
        <v>1</v>
      </c>
      <c r="I194" s="168"/>
      <c r="L194" s="163"/>
      <c r="M194" s="169"/>
      <c r="N194" s="170"/>
      <c r="O194" s="170"/>
      <c r="P194" s="170"/>
      <c r="Q194" s="170"/>
      <c r="R194" s="170"/>
      <c r="S194" s="170"/>
      <c r="T194" s="171"/>
      <c r="AT194" s="165" t="s">
        <v>237</v>
      </c>
      <c r="AU194" s="165" t="s">
        <v>88</v>
      </c>
      <c r="AV194" s="13" t="s">
        <v>88</v>
      </c>
      <c r="AW194" s="13" t="s">
        <v>33</v>
      </c>
      <c r="AX194" s="13" t="s">
        <v>79</v>
      </c>
      <c r="AY194" s="165" t="s">
        <v>207</v>
      </c>
    </row>
    <row r="195" spans="1:65" s="14" customFormat="1" ht="22.5">
      <c r="B195" s="172"/>
      <c r="D195" s="164" t="s">
        <v>237</v>
      </c>
      <c r="E195" s="173" t="s">
        <v>1</v>
      </c>
      <c r="F195" s="174" t="s">
        <v>5616</v>
      </c>
      <c r="H195" s="173" t="s">
        <v>1</v>
      </c>
      <c r="I195" s="175"/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237</v>
      </c>
      <c r="AU195" s="173" t="s">
        <v>88</v>
      </c>
      <c r="AV195" s="14" t="s">
        <v>86</v>
      </c>
      <c r="AW195" s="14" t="s">
        <v>33</v>
      </c>
      <c r="AX195" s="14" t="s">
        <v>79</v>
      </c>
      <c r="AY195" s="173" t="s">
        <v>207</v>
      </c>
    </row>
    <row r="196" spans="1:65" s="14" customFormat="1" ht="22.5">
      <c r="B196" s="172"/>
      <c r="D196" s="164" t="s">
        <v>237</v>
      </c>
      <c r="E196" s="173" t="s">
        <v>1</v>
      </c>
      <c r="F196" s="174" t="s">
        <v>5617</v>
      </c>
      <c r="H196" s="173" t="s">
        <v>1</v>
      </c>
      <c r="I196" s="175"/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237</v>
      </c>
      <c r="AU196" s="173" t="s">
        <v>88</v>
      </c>
      <c r="AV196" s="14" t="s">
        <v>86</v>
      </c>
      <c r="AW196" s="14" t="s">
        <v>33</v>
      </c>
      <c r="AX196" s="14" t="s">
        <v>79</v>
      </c>
      <c r="AY196" s="173" t="s">
        <v>207</v>
      </c>
    </row>
    <row r="197" spans="1:65" s="14" customFormat="1" ht="11.25">
      <c r="B197" s="172"/>
      <c r="D197" s="164" t="s">
        <v>237</v>
      </c>
      <c r="E197" s="173" t="s">
        <v>1</v>
      </c>
      <c r="F197" s="174" t="s">
        <v>5643</v>
      </c>
      <c r="H197" s="173" t="s">
        <v>1</v>
      </c>
      <c r="I197" s="175"/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237</v>
      </c>
      <c r="AU197" s="173" t="s">
        <v>88</v>
      </c>
      <c r="AV197" s="14" t="s">
        <v>86</v>
      </c>
      <c r="AW197" s="14" t="s">
        <v>33</v>
      </c>
      <c r="AX197" s="14" t="s">
        <v>79</v>
      </c>
      <c r="AY197" s="173" t="s">
        <v>207</v>
      </c>
    </row>
    <row r="198" spans="1:65" s="14" customFormat="1" ht="22.5">
      <c r="B198" s="172"/>
      <c r="D198" s="164" t="s">
        <v>237</v>
      </c>
      <c r="E198" s="173" t="s">
        <v>1</v>
      </c>
      <c r="F198" s="174" t="s">
        <v>5619</v>
      </c>
      <c r="H198" s="173" t="s">
        <v>1</v>
      </c>
      <c r="I198" s="175"/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237</v>
      </c>
      <c r="AU198" s="173" t="s">
        <v>88</v>
      </c>
      <c r="AV198" s="14" t="s">
        <v>86</v>
      </c>
      <c r="AW198" s="14" t="s">
        <v>33</v>
      </c>
      <c r="AX198" s="14" t="s">
        <v>79</v>
      </c>
      <c r="AY198" s="173" t="s">
        <v>207</v>
      </c>
    </row>
    <row r="199" spans="1:65" s="14" customFormat="1" ht="11.25">
      <c r="B199" s="172"/>
      <c r="D199" s="164" t="s">
        <v>237</v>
      </c>
      <c r="E199" s="173" t="s">
        <v>1</v>
      </c>
      <c r="F199" s="174" t="s">
        <v>5620</v>
      </c>
      <c r="H199" s="173" t="s">
        <v>1</v>
      </c>
      <c r="I199" s="175"/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237</v>
      </c>
      <c r="AU199" s="173" t="s">
        <v>88</v>
      </c>
      <c r="AV199" s="14" t="s">
        <v>86</v>
      </c>
      <c r="AW199" s="14" t="s">
        <v>33</v>
      </c>
      <c r="AX199" s="14" t="s">
        <v>79</v>
      </c>
      <c r="AY199" s="173" t="s">
        <v>207</v>
      </c>
    </row>
    <row r="200" spans="1:65" s="14" customFormat="1" ht="11.25">
      <c r="B200" s="172"/>
      <c r="D200" s="164" t="s">
        <v>237</v>
      </c>
      <c r="E200" s="173" t="s">
        <v>1</v>
      </c>
      <c r="F200" s="174" t="s">
        <v>5621</v>
      </c>
      <c r="H200" s="173" t="s">
        <v>1</v>
      </c>
      <c r="I200" s="175"/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237</v>
      </c>
      <c r="AU200" s="173" t="s">
        <v>88</v>
      </c>
      <c r="AV200" s="14" t="s">
        <v>86</v>
      </c>
      <c r="AW200" s="14" t="s">
        <v>33</v>
      </c>
      <c r="AX200" s="14" t="s">
        <v>79</v>
      </c>
      <c r="AY200" s="173" t="s">
        <v>207</v>
      </c>
    </row>
    <row r="201" spans="1:65" s="15" customFormat="1" ht="11.25">
      <c r="B201" s="179"/>
      <c r="D201" s="164" t="s">
        <v>237</v>
      </c>
      <c r="E201" s="180" t="s">
        <v>1</v>
      </c>
      <c r="F201" s="181" t="s">
        <v>242</v>
      </c>
      <c r="H201" s="182">
        <v>1</v>
      </c>
      <c r="I201" s="183"/>
      <c r="L201" s="179"/>
      <c r="M201" s="184"/>
      <c r="N201" s="185"/>
      <c r="O201" s="185"/>
      <c r="P201" s="185"/>
      <c r="Q201" s="185"/>
      <c r="R201" s="185"/>
      <c r="S201" s="185"/>
      <c r="T201" s="186"/>
      <c r="AT201" s="180" t="s">
        <v>237</v>
      </c>
      <c r="AU201" s="180" t="s">
        <v>88</v>
      </c>
      <c r="AV201" s="15" t="s">
        <v>213</v>
      </c>
      <c r="AW201" s="15" t="s">
        <v>33</v>
      </c>
      <c r="AX201" s="15" t="s">
        <v>86</v>
      </c>
      <c r="AY201" s="180" t="s">
        <v>207</v>
      </c>
    </row>
    <row r="202" spans="1:65" s="2" customFormat="1" ht="24.2" customHeight="1">
      <c r="A202" s="31"/>
      <c r="B202" s="148"/>
      <c r="C202" s="149" t="s">
        <v>246</v>
      </c>
      <c r="D202" s="149" t="s">
        <v>209</v>
      </c>
      <c r="E202" s="150" t="s">
        <v>5644</v>
      </c>
      <c r="F202" s="151" t="s">
        <v>5645</v>
      </c>
      <c r="G202" s="152" t="s">
        <v>301</v>
      </c>
      <c r="H202" s="153">
        <v>1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245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245</v>
      </c>
      <c r="BM202" s="161" t="s">
        <v>249</v>
      </c>
    </row>
    <row r="203" spans="1:65" s="13" customFormat="1" ht="22.5">
      <c r="B203" s="163"/>
      <c r="D203" s="164" t="s">
        <v>237</v>
      </c>
      <c r="E203" s="165" t="s">
        <v>1</v>
      </c>
      <c r="F203" s="166" t="s">
        <v>5630</v>
      </c>
      <c r="H203" s="167">
        <v>1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4" customFormat="1" ht="22.5">
      <c r="B204" s="172"/>
      <c r="D204" s="164" t="s">
        <v>237</v>
      </c>
      <c r="E204" s="173" t="s">
        <v>1</v>
      </c>
      <c r="F204" s="174" t="s">
        <v>5616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4" customFormat="1" ht="22.5">
      <c r="B205" s="172"/>
      <c r="D205" s="164" t="s">
        <v>237</v>
      </c>
      <c r="E205" s="173" t="s">
        <v>1</v>
      </c>
      <c r="F205" s="174" t="s">
        <v>5617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4" customFormat="1" ht="11.25">
      <c r="B206" s="172"/>
      <c r="D206" s="164" t="s">
        <v>237</v>
      </c>
      <c r="E206" s="173" t="s">
        <v>1</v>
      </c>
      <c r="F206" s="174" t="s">
        <v>5646</v>
      </c>
      <c r="H206" s="173" t="s">
        <v>1</v>
      </c>
      <c r="I206" s="175"/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237</v>
      </c>
      <c r="AU206" s="173" t="s">
        <v>88</v>
      </c>
      <c r="AV206" s="14" t="s">
        <v>86</v>
      </c>
      <c r="AW206" s="14" t="s">
        <v>33</v>
      </c>
      <c r="AX206" s="14" t="s">
        <v>79</v>
      </c>
      <c r="AY206" s="173" t="s">
        <v>207</v>
      </c>
    </row>
    <row r="207" spans="1:65" s="14" customFormat="1" ht="22.5">
      <c r="B207" s="172"/>
      <c r="D207" s="164" t="s">
        <v>237</v>
      </c>
      <c r="E207" s="173" t="s">
        <v>1</v>
      </c>
      <c r="F207" s="174" t="s">
        <v>5619</v>
      </c>
      <c r="H207" s="173" t="s">
        <v>1</v>
      </c>
      <c r="I207" s="175"/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237</v>
      </c>
      <c r="AU207" s="173" t="s">
        <v>88</v>
      </c>
      <c r="AV207" s="14" t="s">
        <v>86</v>
      </c>
      <c r="AW207" s="14" t="s">
        <v>33</v>
      </c>
      <c r="AX207" s="14" t="s">
        <v>79</v>
      </c>
      <c r="AY207" s="173" t="s">
        <v>207</v>
      </c>
    </row>
    <row r="208" spans="1:65" s="14" customFormat="1" ht="11.25">
      <c r="B208" s="172"/>
      <c r="D208" s="164" t="s">
        <v>237</v>
      </c>
      <c r="E208" s="173" t="s">
        <v>1</v>
      </c>
      <c r="F208" s="174" t="s">
        <v>5620</v>
      </c>
      <c r="H208" s="173" t="s">
        <v>1</v>
      </c>
      <c r="I208" s="175"/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237</v>
      </c>
      <c r="AU208" s="173" t="s">
        <v>88</v>
      </c>
      <c r="AV208" s="14" t="s">
        <v>86</v>
      </c>
      <c r="AW208" s="14" t="s">
        <v>33</v>
      </c>
      <c r="AX208" s="14" t="s">
        <v>79</v>
      </c>
      <c r="AY208" s="173" t="s">
        <v>207</v>
      </c>
    </row>
    <row r="209" spans="1:65" s="14" customFormat="1" ht="11.25">
      <c r="B209" s="172"/>
      <c r="D209" s="164" t="s">
        <v>237</v>
      </c>
      <c r="E209" s="173" t="s">
        <v>1</v>
      </c>
      <c r="F209" s="174" t="s">
        <v>5621</v>
      </c>
      <c r="H209" s="173" t="s">
        <v>1</v>
      </c>
      <c r="I209" s="175"/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237</v>
      </c>
      <c r="AU209" s="173" t="s">
        <v>88</v>
      </c>
      <c r="AV209" s="14" t="s">
        <v>86</v>
      </c>
      <c r="AW209" s="14" t="s">
        <v>33</v>
      </c>
      <c r="AX209" s="14" t="s">
        <v>79</v>
      </c>
      <c r="AY209" s="173" t="s">
        <v>207</v>
      </c>
    </row>
    <row r="210" spans="1:65" s="15" customFormat="1" ht="11.25">
      <c r="B210" s="179"/>
      <c r="D210" s="164" t="s">
        <v>237</v>
      </c>
      <c r="E210" s="180" t="s">
        <v>1</v>
      </c>
      <c r="F210" s="181" t="s">
        <v>242</v>
      </c>
      <c r="H210" s="182">
        <v>1</v>
      </c>
      <c r="I210" s="183"/>
      <c r="L210" s="179"/>
      <c r="M210" s="184"/>
      <c r="N210" s="185"/>
      <c r="O210" s="185"/>
      <c r="P210" s="185"/>
      <c r="Q210" s="185"/>
      <c r="R210" s="185"/>
      <c r="S210" s="185"/>
      <c r="T210" s="186"/>
      <c r="AT210" s="180" t="s">
        <v>237</v>
      </c>
      <c r="AU210" s="180" t="s">
        <v>88</v>
      </c>
      <c r="AV210" s="15" t="s">
        <v>213</v>
      </c>
      <c r="AW210" s="15" t="s">
        <v>33</v>
      </c>
      <c r="AX210" s="15" t="s">
        <v>86</v>
      </c>
      <c r="AY210" s="180" t="s">
        <v>207</v>
      </c>
    </row>
    <row r="211" spans="1:65" s="2" customFormat="1" ht="24.2" customHeight="1">
      <c r="A211" s="31"/>
      <c r="B211" s="148"/>
      <c r="C211" s="149" t="s">
        <v>228</v>
      </c>
      <c r="D211" s="149" t="s">
        <v>209</v>
      </c>
      <c r="E211" s="150" t="s">
        <v>5647</v>
      </c>
      <c r="F211" s="151" t="s">
        <v>5648</v>
      </c>
      <c r="G211" s="152" t="s">
        <v>301</v>
      </c>
      <c r="H211" s="153">
        <v>1</v>
      </c>
      <c r="I211" s="154"/>
      <c r="J211" s="155">
        <f>ROUND(I211*H211,2)</f>
        <v>0</v>
      </c>
      <c r="K211" s="156"/>
      <c r="L211" s="32"/>
      <c r="M211" s="157" t="s">
        <v>1</v>
      </c>
      <c r="N211" s="158" t="s">
        <v>44</v>
      </c>
      <c r="O211" s="57"/>
      <c r="P211" s="159">
        <f>O211*H211</f>
        <v>0</v>
      </c>
      <c r="Q211" s="159">
        <v>0</v>
      </c>
      <c r="R211" s="159">
        <f>Q211*H211</f>
        <v>0</v>
      </c>
      <c r="S211" s="159">
        <v>0</v>
      </c>
      <c r="T211" s="160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61" t="s">
        <v>245</v>
      </c>
      <c r="AT211" s="161" t="s">
        <v>209</v>
      </c>
      <c r="AU211" s="161" t="s">
        <v>88</v>
      </c>
      <c r="AY211" s="17" t="s">
        <v>207</v>
      </c>
      <c r="BE211" s="162">
        <f>IF(N211="základní",J211,0)</f>
        <v>0</v>
      </c>
      <c r="BF211" s="162">
        <f>IF(N211="snížená",J211,0)</f>
        <v>0</v>
      </c>
      <c r="BG211" s="162">
        <f>IF(N211="zákl. přenesená",J211,0)</f>
        <v>0</v>
      </c>
      <c r="BH211" s="162">
        <f>IF(N211="sníž. přenesená",J211,0)</f>
        <v>0</v>
      </c>
      <c r="BI211" s="162">
        <f>IF(N211="nulová",J211,0)</f>
        <v>0</v>
      </c>
      <c r="BJ211" s="17" t="s">
        <v>86</v>
      </c>
      <c r="BK211" s="162">
        <f>ROUND(I211*H211,2)</f>
        <v>0</v>
      </c>
      <c r="BL211" s="17" t="s">
        <v>245</v>
      </c>
      <c r="BM211" s="161" t="s">
        <v>253</v>
      </c>
    </row>
    <row r="212" spans="1:65" s="13" customFormat="1" ht="22.5">
      <c r="B212" s="163"/>
      <c r="D212" s="164" t="s">
        <v>237</v>
      </c>
      <c r="E212" s="165" t="s">
        <v>1</v>
      </c>
      <c r="F212" s="166" t="s">
        <v>5630</v>
      </c>
      <c r="H212" s="167">
        <v>1</v>
      </c>
      <c r="I212" s="168"/>
      <c r="L212" s="163"/>
      <c r="M212" s="169"/>
      <c r="N212" s="170"/>
      <c r="O212" s="170"/>
      <c r="P212" s="170"/>
      <c r="Q212" s="170"/>
      <c r="R212" s="170"/>
      <c r="S212" s="170"/>
      <c r="T212" s="171"/>
      <c r="AT212" s="165" t="s">
        <v>237</v>
      </c>
      <c r="AU212" s="165" t="s">
        <v>88</v>
      </c>
      <c r="AV212" s="13" t="s">
        <v>88</v>
      </c>
      <c r="AW212" s="13" t="s">
        <v>33</v>
      </c>
      <c r="AX212" s="13" t="s">
        <v>79</v>
      </c>
      <c r="AY212" s="165" t="s">
        <v>207</v>
      </c>
    </row>
    <row r="213" spans="1:65" s="14" customFormat="1" ht="22.5">
      <c r="B213" s="172"/>
      <c r="D213" s="164" t="s">
        <v>237</v>
      </c>
      <c r="E213" s="173" t="s">
        <v>1</v>
      </c>
      <c r="F213" s="174" t="s">
        <v>5616</v>
      </c>
      <c r="H213" s="173" t="s">
        <v>1</v>
      </c>
      <c r="I213" s="175"/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237</v>
      </c>
      <c r="AU213" s="173" t="s">
        <v>88</v>
      </c>
      <c r="AV213" s="14" t="s">
        <v>86</v>
      </c>
      <c r="AW213" s="14" t="s">
        <v>33</v>
      </c>
      <c r="AX213" s="14" t="s">
        <v>79</v>
      </c>
      <c r="AY213" s="173" t="s">
        <v>207</v>
      </c>
    </row>
    <row r="214" spans="1:65" s="14" customFormat="1" ht="22.5">
      <c r="B214" s="172"/>
      <c r="D214" s="164" t="s">
        <v>237</v>
      </c>
      <c r="E214" s="173" t="s">
        <v>1</v>
      </c>
      <c r="F214" s="174" t="s">
        <v>5617</v>
      </c>
      <c r="H214" s="173" t="s">
        <v>1</v>
      </c>
      <c r="I214" s="175"/>
      <c r="L214" s="172"/>
      <c r="M214" s="176"/>
      <c r="N214" s="177"/>
      <c r="O214" s="177"/>
      <c r="P214" s="177"/>
      <c r="Q214" s="177"/>
      <c r="R214" s="177"/>
      <c r="S214" s="177"/>
      <c r="T214" s="178"/>
      <c r="AT214" s="173" t="s">
        <v>237</v>
      </c>
      <c r="AU214" s="173" t="s">
        <v>88</v>
      </c>
      <c r="AV214" s="14" t="s">
        <v>86</v>
      </c>
      <c r="AW214" s="14" t="s">
        <v>33</v>
      </c>
      <c r="AX214" s="14" t="s">
        <v>79</v>
      </c>
      <c r="AY214" s="173" t="s">
        <v>207</v>
      </c>
    </row>
    <row r="215" spans="1:65" s="14" customFormat="1" ht="11.25">
      <c r="B215" s="172"/>
      <c r="D215" s="164" t="s">
        <v>237</v>
      </c>
      <c r="E215" s="173" t="s">
        <v>1</v>
      </c>
      <c r="F215" s="174" t="s">
        <v>5649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4" customFormat="1" ht="22.5">
      <c r="B216" s="172"/>
      <c r="D216" s="164" t="s">
        <v>237</v>
      </c>
      <c r="E216" s="173" t="s">
        <v>1</v>
      </c>
      <c r="F216" s="174" t="s">
        <v>5619</v>
      </c>
      <c r="H216" s="173" t="s">
        <v>1</v>
      </c>
      <c r="I216" s="175"/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237</v>
      </c>
      <c r="AU216" s="173" t="s">
        <v>88</v>
      </c>
      <c r="AV216" s="14" t="s">
        <v>86</v>
      </c>
      <c r="AW216" s="14" t="s">
        <v>33</v>
      </c>
      <c r="AX216" s="14" t="s">
        <v>79</v>
      </c>
      <c r="AY216" s="173" t="s">
        <v>207</v>
      </c>
    </row>
    <row r="217" spans="1:65" s="14" customFormat="1" ht="11.25">
      <c r="B217" s="172"/>
      <c r="D217" s="164" t="s">
        <v>237</v>
      </c>
      <c r="E217" s="173" t="s">
        <v>1</v>
      </c>
      <c r="F217" s="174" t="s">
        <v>5620</v>
      </c>
      <c r="H217" s="173" t="s">
        <v>1</v>
      </c>
      <c r="I217" s="175"/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237</v>
      </c>
      <c r="AU217" s="173" t="s">
        <v>88</v>
      </c>
      <c r="AV217" s="14" t="s">
        <v>86</v>
      </c>
      <c r="AW217" s="14" t="s">
        <v>33</v>
      </c>
      <c r="AX217" s="14" t="s">
        <v>79</v>
      </c>
      <c r="AY217" s="173" t="s">
        <v>207</v>
      </c>
    </row>
    <row r="218" spans="1:65" s="14" customFormat="1" ht="11.25">
      <c r="B218" s="172"/>
      <c r="D218" s="164" t="s">
        <v>237</v>
      </c>
      <c r="E218" s="173" t="s">
        <v>1</v>
      </c>
      <c r="F218" s="174" t="s">
        <v>5621</v>
      </c>
      <c r="H218" s="173" t="s">
        <v>1</v>
      </c>
      <c r="I218" s="175"/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237</v>
      </c>
      <c r="AU218" s="173" t="s">
        <v>88</v>
      </c>
      <c r="AV218" s="14" t="s">
        <v>86</v>
      </c>
      <c r="AW218" s="14" t="s">
        <v>33</v>
      </c>
      <c r="AX218" s="14" t="s">
        <v>79</v>
      </c>
      <c r="AY218" s="173" t="s">
        <v>207</v>
      </c>
    </row>
    <row r="219" spans="1:65" s="15" customFormat="1" ht="11.25">
      <c r="B219" s="179"/>
      <c r="D219" s="164" t="s">
        <v>237</v>
      </c>
      <c r="E219" s="180" t="s">
        <v>1</v>
      </c>
      <c r="F219" s="181" t="s">
        <v>242</v>
      </c>
      <c r="H219" s="182">
        <v>1</v>
      </c>
      <c r="I219" s="183"/>
      <c r="L219" s="179"/>
      <c r="M219" s="184"/>
      <c r="N219" s="185"/>
      <c r="O219" s="185"/>
      <c r="P219" s="185"/>
      <c r="Q219" s="185"/>
      <c r="R219" s="185"/>
      <c r="S219" s="185"/>
      <c r="T219" s="186"/>
      <c r="AT219" s="180" t="s">
        <v>237</v>
      </c>
      <c r="AU219" s="180" t="s">
        <v>88</v>
      </c>
      <c r="AV219" s="15" t="s">
        <v>213</v>
      </c>
      <c r="AW219" s="15" t="s">
        <v>33</v>
      </c>
      <c r="AX219" s="15" t="s">
        <v>86</v>
      </c>
      <c r="AY219" s="180" t="s">
        <v>207</v>
      </c>
    </row>
    <row r="220" spans="1:65" s="2" customFormat="1" ht="24.2" customHeight="1">
      <c r="A220" s="31"/>
      <c r="B220" s="148"/>
      <c r="C220" s="149" t="s">
        <v>254</v>
      </c>
      <c r="D220" s="149" t="s">
        <v>209</v>
      </c>
      <c r="E220" s="150" t="s">
        <v>5650</v>
      </c>
      <c r="F220" s="151" t="s">
        <v>5651</v>
      </c>
      <c r="G220" s="152" t="s">
        <v>301</v>
      </c>
      <c r="H220" s="153">
        <v>1</v>
      </c>
      <c r="I220" s="154"/>
      <c r="J220" s="155">
        <f>ROUND(I220*H220,2)</f>
        <v>0</v>
      </c>
      <c r="K220" s="156"/>
      <c r="L220" s="32"/>
      <c r="M220" s="157" t="s">
        <v>1</v>
      </c>
      <c r="N220" s="158" t="s">
        <v>44</v>
      </c>
      <c r="O220" s="57"/>
      <c r="P220" s="159">
        <f>O220*H220</f>
        <v>0</v>
      </c>
      <c r="Q220" s="159">
        <v>0</v>
      </c>
      <c r="R220" s="159">
        <f>Q220*H220</f>
        <v>0</v>
      </c>
      <c r="S220" s="159">
        <v>0</v>
      </c>
      <c r="T220" s="160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61" t="s">
        <v>245</v>
      </c>
      <c r="AT220" s="161" t="s">
        <v>209</v>
      </c>
      <c r="AU220" s="161" t="s">
        <v>88</v>
      </c>
      <c r="AY220" s="17" t="s">
        <v>207</v>
      </c>
      <c r="BE220" s="162">
        <f>IF(N220="základní",J220,0)</f>
        <v>0</v>
      </c>
      <c r="BF220" s="162">
        <f>IF(N220="snížená",J220,0)</f>
        <v>0</v>
      </c>
      <c r="BG220" s="162">
        <f>IF(N220="zákl. přenesená",J220,0)</f>
        <v>0</v>
      </c>
      <c r="BH220" s="162">
        <f>IF(N220="sníž. přenesená",J220,0)</f>
        <v>0</v>
      </c>
      <c r="BI220" s="162">
        <f>IF(N220="nulová",J220,0)</f>
        <v>0</v>
      </c>
      <c r="BJ220" s="17" t="s">
        <v>86</v>
      </c>
      <c r="BK220" s="162">
        <f>ROUND(I220*H220,2)</f>
        <v>0</v>
      </c>
      <c r="BL220" s="17" t="s">
        <v>245</v>
      </c>
      <c r="BM220" s="161" t="s">
        <v>257</v>
      </c>
    </row>
    <row r="221" spans="1:65" s="13" customFormat="1" ht="22.5">
      <c r="B221" s="163"/>
      <c r="D221" s="164" t="s">
        <v>237</v>
      </c>
      <c r="E221" s="165" t="s">
        <v>1</v>
      </c>
      <c r="F221" s="166" t="s">
        <v>5652</v>
      </c>
      <c r="H221" s="167">
        <v>1</v>
      </c>
      <c r="I221" s="168"/>
      <c r="L221" s="163"/>
      <c r="M221" s="169"/>
      <c r="N221" s="170"/>
      <c r="O221" s="170"/>
      <c r="P221" s="170"/>
      <c r="Q221" s="170"/>
      <c r="R221" s="170"/>
      <c r="S221" s="170"/>
      <c r="T221" s="171"/>
      <c r="AT221" s="165" t="s">
        <v>237</v>
      </c>
      <c r="AU221" s="165" t="s">
        <v>88</v>
      </c>
      <c r="AV221" s="13" t="s">
        <v>88</v>
      </c>
      <c r="AW221" s="13" t="s">
        <v>33</v>
      </c>
      <c r="AX221" s="13" t="s">
        <v>79</v>
      </c>
      <c r="AY221" s="165" t="s">
        <v>207</v>
      </c>
    </row>
    <row r="222" spans="1:65" s="14" customFormat="1" ht="11.25">
      <c r="B222" s="172"/>
      <c r="D222" s="164" t="s">
        <v>237</v>
      </c>
      <c r="E222" s="173" t="s">
        <v>1</v>
      </c>
      <c r="F222" s="174" t="s">
        <v>5653</v>
      </c>
      <c r="H222" s="173" t="s">
        <v>1</v>
      </c>
      <c r="I222" s="175"/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237</v>
      </c>
      <c r="AU222" s="173" t="s">
        <v>88</v>
      </c>
      <c r="AV222" s="14" t="s">
        <v>86</v>
      </c>
      <c r="AW222" s="14" t="s">
        <v>33</v>
      </c>
      <c r="AX222" s="14" t="s">
        <v>79</v>
      </c>
      <c r="AY222" s="173" t="s">
        <v>207</v>
      </c>
    </row>
    <row r="223" spans="1:65" s="14" customFormat="1" ht="22.5">
      <c r="B223" s="172"/>
      <c r="D223" s="164" t="s">
        <v>237</v>
      </c>
      <c r="E223" s="173" t="s">
        <v>1</v>
      </c>
      <c r="F223" s="174" t="s">
        <v>5654</v>
      </c>
      <c r="H223" s="173" t="s">
        <v>1</v>
      </c>
      <c r="I223" s="175"/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237</v>
      </c>
      <c r="AU223" s="173" t="s">
        <v>88</v>
      </c>
      <c r="AV223" s="14" t="s">
        <v>86</v>
      </c>
      <c r="AW223" s="14" t="s">
        <v>33</v>
      </c>
      <c r="AX223" s="14" t="s">
        <v>79</v>
      </c>
      <c r="AY223" s="173" t="s">
        <v>207</v>
      </c>
    </row>
    <row r="224" spans="1:65" s="14" customFormat="1" ht="11.25">
      <c r="B224" s="172"/>
      <c r="D224" s="164" t="s">
        <v>237</v>
      </c>
      <c r="E224" s="173" t="s">
        <v>1</v>
      </c>
      <c r="F224" s="174" t="s">
        <v>5655</v>
      </c>
      <c r="H224" s="173" t="s">
        <v>1</v>
      </c>
      <c r="I224" s="175"/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237</v>
      </c>
      <c r="AU224" s="173" t="s">
        <v>88</v>
      </c>
      <c r="AV224" s="14" t="s">
        <v>86</v>
      </c>
      <c r="AW224" s="14" t="s">
        <v>33</v>
      </c>
      <c r="AX224" s="14" t="s">
        <v>79</v>
      </c>
      <c r="AY224" s="173" t="s">
        <v>207</v>
      </c>
    </row>
    <row r="225" spans="1:65" s="14" customFormat="1" ht="22.5">
      <c r="B225" s="172"/>
      <c r="D225" s="164" t="s">
        <v>237</v>
      </c>
      <c r="E225" s="173" t="s">
        <v>1</v>
      </c>
      <c r="F225" s="174" t="s">
        <v>5619</v>
      </c>
      <c r="H225" s="173" t="s">
        <v>1</v>
      </c>
      <c r="I225" s="175"/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237</v>
      </c>
      <c r="AU225" s="173" t="s">
        <v>88</v>
      </c>
      <c r="AV225" s="14" t="s">
        <v>86</v>
      </c>
      <c r="AW225" s="14" t="s">
        <v>33</v>
      </c>
      <c r="AX225" s="14" t="s">
        <v>79</v>
      </c>
      <c r="AY225" s="173" t="s">
        <v>207</v>
      </c>
    </row>
    <row r="226" spans="1:65" s="14" customFormat="1" ht="11.25">
      <c r="B226" s="172"/>
      <c r="D226" s="164" t="s">
        <v>237</v>
      </c>
      <c r="E226" s="173" t="s">
        <v>1</v>
      </c>
      <c r="F226" s="174" t="s">
        <v>5620</v>
      </c>
      <c r="H226" s="173" t="s">
        <v>1</v>
      </c>
      <c r="I226" s="175"/>
      <c r="L226" s="172"/>
      <c r="M226" s="176"/>
      <c r="N226" s="177"/>
      <c r="O226" s="177"/>
      <c r="P226" s="177"/>
      <c r="Q226" s="177"/>
      <c r="R226" s="177"/>
      <c r="S226" s="177"/>
      <c r="T226" s="178"/>
      <c r="AT226" s="173" t="s">
        <v>237</v>
      </c>
      <c r="AU226" s="173" t="s">
        <v>88</v>
      </c>
      <c r="AV226" s="14" t="s">
        <v>86</v>
      </c>
      <c r="AW226" s="14" t="s">
        <v>33</v>
      </c>
      <c r="AX226" s="14" t="s">
        <v>79</v>
      </c>
      <c r="AY226" s="173" t="s">
        <v>207</v>
      </c>
    </row>
    <row r="227" spans="1:65" s="14" customFormat="1" ht="11.25">
      <c r="B227" s="172"/>
      <c r="D227" s="164" t="s">
        <v>237</v>
      </c>
      <c r="E227" s="173" t="s">
        <v>1</v>
      </c>
      <c r="F227" s="174" t="s">
        <v>5621</v>
      </c>
      <c r="H227" s="173" t="s">
        <v>1</v>
      </c>
      <c r="I227" s="175"/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237</v>
      </c>
      <c r="AU227" s="173" t="s">
        <v>88</v>
      </c>
      <c r="AV227" s="14" t="s">
        <v>86</v>
      </c>
      <c r="AW227" s="14" t="s">
        <v>33</v>
      </c>
      <c r="AX227" s="14" t="s">
        <v>79</v>
      </c>
      <c r="AY227" s="173" t="s">
        <v>207</v>
      </c>
    </row>
    <row r="228" spans="1:65" s="15" customFormat="1" ht="11.25">
      <c r="B228" s="179"/>
      <c r="D228" s="164" t="s">
        <v>237</v>
      </c>
      <c r="E228" s="180" t="s">
        <v>1</v>
      </c>
      <c r="F228" s="181" t="s">
        <v>242</v>
      </c>
      <c r="H228" s="182">
        <v>1</v>
      </c>
      <c r="I228" s="183"/>
      <c r="L228" s="179"/>
      <c r="M228" s="184"/>
      <c r="N228" s="185"/>
      <c r="O228" s="185"/>
      <c r="P228" s="185"/>
      <c r="Q228" s="185"/>
      <c r="R228" s="185"/>
      <c r="S228" s="185"/>
      <c r="T228" s="186"/>
      <c r="AT228" s="180" t="s">
        <v>237</v>
      </c>
      <c r="AU228" s="180" t="s">
        <v>88</v>
      </c>
      <c r="AV228" s="15" t="s">
        <v>213</v>
      </c>
      <c r="AW228" s="15" t="s">
        <v>33</v>
      </c>
      <c r="AX228" s="15" t="s">
        <v>86</v>
      </c>
      <c r="AY228" s="180" t="s">
        <v>207</v>
      </c>
    </row>
    <row r="229" spans="1:65" s="2" customFormat="1" ht="24.2" customHeight="1">
      <c r="A229" s="31"/>
      <c r="B229" s="148"/>
      <c r="C229" s="149" t="s">
        <v>79</v>
      </c>
      <c r="D229" s="149" t="s">
        <v>209</v>
      </c>
      <c r="E229" s="150" t="s">
        <v>5656</v>
      </c>
      <c r="F229" s="151" t="s">
        <v>5657</v>
      </c>
      <c r="G229" s="152" t="s">
        <v>301</v>
      </c>
      <c r="H229" s="153">
        <v>1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245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245</v>
      </c>
      <c r="BM229" s="161" t="s">
        <v>260</v>
      </c>
    </row>
    <row r="230" spans="1:65" s="13" customFormat="1" ht="22.5">
      <c r="B230" s="163"/>
      <c r="D230" s="164" t="s">
        <v>237</v>
      </c>
      <c r="E230" s="165" t="s">
        <v>1</v>
      </c>
      <c r="F230" s="166" t="s">
        <v>5658</v>
      </c>
      <c r="H230" s="167">
        <v>1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4" customFormat="1" ht="11.25">
      <c r="B231" s="172"/>
      <c r="D231" s="164" t="s">
        <v>237</v>
      </c>
      <c r="E231" s="173" t="s">
        <v>1</v>
      </c>
      <c r="F231" s="174" t="s">
        <v>5653</v>
      </c>
      <c r="H231" s="173" t="s">
        <v>1</v>
      </c>
      <c r="I231" s="175"/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237</v>
      </c>
      <c r="AU231" s="173" t="s">
        <v>88</v>
      </c>
      <c r="AV231" s="14" t="s">
        <v>86</v>
      </c>
      <c r="AW231" s="14" t="s">
        <v>33</v>
      </c>
      <c r="AX231" s="14" t="s">
        <v>79</v>
      </c>
      <c r="AY231" s="173" t="s">
        <v>207</v>
      </c>
    </row>
    <row r="232" spans="1:65" s="14" customFormat="1" ht="22.5">
      <c r="B232" s="172"/>
      <c r="D232" s="164" t="s">
        <v>237</v>
      </c>
      <c r="E232" s="173" t="s">
        <v>1</v>
      </c>
      <c r="F232" s="174" t="s">
        <v>5654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4" customFormat="1" ht="11.25">
      <c r="B233" s="172"/>
      <c r="D233" s="164" t="s">
        <v>237</v>
      </c>
      <c r="E233" s="173" t="s">
        <v>1</v>
      </c>
      <c r="F233" s="174" t="s">
        <v>5655</v>
      </c>
      <c r="H233" s="173" t="s">
        <v>1</v>
      </c>
      <c r="I233" s="175"/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237</v>
      </c>
      <c r="AU233" s="173" t="s">
        <v>88</v>
      </c>
      <c r="AV233" s="14" t="s">
        <v>86</v>
      </c>
      <c r="AW233" s="14" t="s">
        <v>33</v>
      </c>
      <c r="AX233" s="14" t="s">
        <v>79</v>
      </c>
      <c r="AY233" s="173" t="s">
        <v>207</v>
      </c>
    </row>
    <row r="234" spans="1:65" s="14" customFormat="1" ht="22.5">
      <c r="B234" s="172"/>
      <c r="D234" s="164" t="s">
        <v>237</v>
      </c>
      <c r="E234" s="173" t="s">
        <v>1</v>
      </c>
      <c r="F234" s="174" t="s">
        <v>5619</v>
      </c>
      <c r="H234" s="173" t="s">
        <v>1</v>
      </c>
      <c r="I234" s="175"/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237</v>
      </c>
      <c r="AU234" s="173" t="s">
        <v>88</v>
      </c>
      <c r="AV234" s="14" t="s">
        <v>86</v>
      </c>
      <c r="AW234" s="14" t="s">
        <v>33</v>
      </c>
      <c r="AX234" s="14" t="s">
        <v>79</v>
      </c>
      <c r="AY234" s="173" t="s">
        <v>207</v>
      </c>
    </row>
    <row r="235" spans="1:65" s="14" customFormat="1" ht="11.25">
      <c r="B235" s="172"/>
      <c r="D235" s="164" t="s">
        <v>237</v>
      </c>
      <c r="E235" s="173" t="s">
        <v>1</v>
      </c>
      <c r="F235" s="174" t="s">
        <v>5620</v>
      </c>
      <c r="H235" s="173" t="s">
        <v>1</v>
      </c>
      <c r="I235" s="175"/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237</v>
      </c>
      <c r="AU235" s="173" t="s">
        <v>88</v>
      </c>
      <c r="AV235" s="14" t="s">
        <v>86</v>
      </c>
      <c r="AW235" s="14" t="s">
        <v>33</v>
      </c>
      <c r="AX235" s="14" t="s">
        <v>79</v>
      </c>
      <c r="AY235" s="173" t="s">
        <v>207</v>
      </c>
    </row>
    <row r="236" spans="1:65" s="14" customFormat="1" ht="11.25">
      <c r="B236" s="172"/>
      <c r="D236" s="164" t="s">
        <v>237</v>
      </c>
      <c r="E236" s="173" t="s">
        <v>1</v>
      </c>
      <c r="F236" s="174" t="s">
        <v>5621</v>
      </c>
      <c r="H236" s="173" t="s">
        <v>1</v>
      </c>
      <c r="I236" s="175"/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237</v>
      </c>
      <c r="AU236" s="173" t="s">
        <v>88</v>
      </c>
      <c r="AV236" s="14" t="s">
        <v>86</v>
      </c>
      <c r="AW236" s="14" t="s">
        <v>33</v>
      </c>
      <c r="AX236" s="14" t="s">
        <v>79</v>
      </c>
      <c r="AY236" s="173" t="s">
        <v>207</v>
      </c>
    </row>
    <row r="237" spans="1:65" s="15" customFormat="1" ht="11.25">
      <c r="B237" s="179"/>
      <c r="D237" s="164" t="s">
        <v>237</v>
      </c>
      <c r="E237" s="180" t="s">
        <v>1</v>
      </c>
      <c r="F237" s="181" t="s">
        <v>242</v>
      </c>
      <c r="H237" s="182">
        <v>1</v>
      </c>
      <c r="I237" s="183"/>
      <c r="L237" s="179"/>
      <c r="M237" s="184"/>
      <c r="N237" s="185"/>
      <c r="O237" s="185"/>
      <c r="P237" s="185"/>
      <c r="Q237" s="185"/>
      <c r="R237" s="185"/>
      <c r="S237" s="185"/>
      <c r="T237" s="186"/>
      <c r="AT237" s="180" t="s">
        <v>237</v>
      </c>
      <c r="AU237" s="180" t="s">
        <v>88</v>
      </c>
      <c r="AV237" s="15" t="s">
        <v>213</v>
      </c>
      <c r="AW237" s="15" t="s">
        <v>33</v>
      </c>
      <c r="AX237" s="15" t="s">
        <v>86</v>
      </c>
      <c r="AY237" s="180" t="s">
        <v>207</v>
      </c>
    </row>
    <row r="238" spans="1:65" s="2" customFormat="1" ht="24.2" customHeight="1">
      <c r="A238" s="31"/>
      <c r="B238" s="148"/>
      <c r="C238" s="149" t="s">
        <v>262</v>
      </c>
      <c r="D238" s="149" t="s">
        <v>209</v>
      </c>
      <c r="E238" s="150" t="s">
        <v>5659</v>
      </c>
      <c r="F238" s="151" t="s">
        <v>5660</v>
      </c>
      <c r="G238" s="152" t="s">
        <v>301</v>
      </c>
      <c r="H238" s="153">
        <v>1</v>
      </c>
      <c r="I238" s="154"/>
      <c r="J238" s="155">
        <f>ROUND(I238*H238,2)</f>
        <v>0</v>
      </c>
      <c r="K238" s="156"/>
      <c r="L238" s="32"/>
      <c r="M238" s="157" t="s">
        <v>1</v>
      </c>
      <c r="N238" s="158" t="s">
        <v>44</v>
      </c>
      <c r="O238" s="57"/>
      <c r="P238" s="159">
        <f>O238*H238</f>
        <v>0</v>
      </c>
      <c r="Q238" s="159">
        <v>0</v>
      </c>
      <c r="R238" s="159">
        <f>Q238*H238</f>
        <v>0</v>
      </c>
      <c r="S238" s="159">
        <v>0</v>
      </c>
      <c r="T238" s="160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61" t="s">
        <v>245</v>
      </c>
      <c r="AT238" s="161" t="s">
        <v>209</v>
      </c>
      <c r="AU238" s="161" t="s">
        <v>88</v>
      </c>
      <c r="AY238" s="17" t="s">
        <v>207</v>
      </c>
      <c r="BE238" s="162">
        <f>IF(N238="základní",J238,0)</f>
        <v>0</v>
      </c>
      <c r="BF238" s="162">
        <f>IF(N238="snížená",J238,0)</f>
        <v>0</v>
      </c>
      <c r="BG238" s="162">
        <f>IF(N238="zákl. přenesená",J238,0)</f>
        <v>0</v>
      </c>
      <c r="BH238" s="162">
        <f>IF(N238="sníž. přenesená",J238,0)</f>
        <v>0</v>
      </c>
      <c r="BI238" s="162">
        <f>IF(N238="nulová",J238,0)</f>
        <v>0</v>
      </c>
      <c r="BJ238" s="17" t="s">
        <v>86</v>
      </c>
      <c r="BK238" s="162">
        <f>ROUND(I238*H238,2)</f>
        <v>0</v>
      </c>
      <c r="BL238" s="17" t="s">
        <v>245</v>
      </c>
      <c r="BM238" s="161" t="s">
        <v>265</v>
      </c>
    </row>
    <row r="239" spans="1:65" s="13" customFormat="1" ht="22.5">
      <c r="B239" s="163"/>
      <c r="D239" s="164" t="s">
        <v>237</v>
      </c>
      <c r="E239" s="165" t="s">
        <v>1</v>
      </c>
      <c r="F239" s="166" t="s">
        <v>5658</v>
      </c>
      <c r="H239" s="167">
        <v>1</v>
      </c>
      <c r="I239" s="168"/>
      <c r="L239" s="163"/>
      <c r="M239" s="169"/>
      <c r="N239" s="170"/>
      <c r="O239" s="170"/>
      <c r="P239" s="170"/>
      <c r="Q239" s="170"/>
      <c r="R239" s="170"/>
      <c r="S239" s="170"/>
      <c r="T239" s="171"/>
      <c r="AT239" s="165" t="s">
        <v>237</v>
      </c>
      <c r="AU239" s="165" t="s">
        <v>88</v>
      </c>
      <c r="AV239" s="13" t="s">
        <v>88</v>
      </c>
      <c r="AW239" s="13" t="s">
        <v>33</v>
      </c>
      <c r="AX239" s="13" t="s">
        <v>79</v>
      </c>
      <c r="AY239" s="165" t="s">
        <v>207</v>
      </c>
    </row>
    <row r="240" spans="1:65" s="14" customFormat="1" ht="11.25">
      <c r="B240" s="172"/>
      <c r="D240" s="164" t="s">
        <v>237</v>
      </c>
      <c r="E240" s="173" t="s">
        <v>1</v>
      </c>
      <c r="F240" s="174" t="s">
        <v>5653</v>
      </c>
      <c r="H240" s="173" t="s">
        <v>1</v>
      </c>
      <c r="I240" s="175"/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237</v>
      </c>
      <c r="AU240" s="173" t="s">
        <v>88</v>
      </c>
      <c r="AV240" s="14" t="s">
        <v>86</v>
      </c>
      <c r="AW240" s="14" t="s">
        <v>33</v>
      </c>
      <c r="AX240" s="14" t="s">
        <v>79</v>
      </c>
      <c r="AY240" s="173" t="s">
        <v>207</v>
      </c>
    </row>
    <row r="241" spans="1:65" s="14" customFormat="1" ht="22.5">
      <c r="B241" s="172"/>
      <c r="D241" s="164" t="s">
        <v>237</v>
      </c>
      <c r="E241" s="173" t="s">
        <v>1</v>
      </c>
      <c r="F241" s="174" t="s">
        <v>5654</v>
      </c>
      <c r="H241" s="173" t="s">
        <v>1</v>
      </c>
      <c r="I241" s="175"/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237</v>
      </c>
      <c r="AU241" s="173" t="s">
        <v>88</v>
      </c>
      <c r="AV241" s="14" t="s">
        <v>86</v>
      </c>
      <c r="AW241" s="14" t="s">
        <v>33</v>
      </c>
      <c r="AX241" s="14" t="s">
        <v>79</v>
      </c>
      <c r="AY241" s="173" t="s">
        <v>207</v>
      </c>
    </row>
    <row r="242" spans="1:65" s="14" customFormat="1" ht="11.25">
      <c r="B242" s="172"/>
      <c r="D242" s="164" t="s">
        <v>237</v>
      </c>
      <c r="E242" s="173" t="s">
        <v>1</v>
      </c>
      <c r="F242" s="174" t="s">
        <v>5661</v>
      </c>
      <c r="H242" s="173" t="s">
        <v>1</v>
      </c>
      <c r="I242" s="175"/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237</v>
      </c>
      <c r="AU242" s="173" t="s">
        <v>88</v>
      </c>
      <c r="AV242" s="14" t="s">
        <v>86</v>
      </c>
      <c r="AW242" s="14" t="s">
        <v>33</v>
      </c>
      <c r="AX242" s="14" t="s">
        <v>79</v>
      </c>
      <c r="AY242" s="173" t="s">
        <v>207</v>
      </c>
    </row>
    <row r="243" spans="1:65" s="14" customFormat="1" ht="22.5">
      <c r="B243" s="172"/>
      <c r="D243" s="164" t="s">
        <v>237</v>
      </c>
      <c r="E243" s="173" t="s">
        <v>1</v>
      </c>
      <c r="F243" s="174" t="s">
        <v>5619</v>
      </c>
      <c r="H243" s="173" t="s">
        <v>1</v>
      </c>
      <c r="I243" s="175"/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237</v>
      </c>
      <c r="AU243" s="173" t="s">
        <v>88</v>
      </c>
      <c r="AV243" s="14" t="s">
        <v>86</v>
      </c>
      <c r="AW243" s="14" t="s">
        <v>33</v>
      </c>
      <c r="AX243" s="14" t="s">
        <v>79</v>
      </c>
      <c r="AY243" s="173" t="s">
        <v>207</v>
      </c>
    </row>
    <row r="244" spans="1:65" s="14" customFormat="1" ht="11.25">
      <c r="B244" s="172"/>
      <c r="D244" s="164" t="s">
        <v>237</v>
      </c>
      <c r="E244" s="173" t="s">
        <v>1</v>
      </c>
      <c r="F244" s="174" t="s">
        <v>5620</v>
      </c>
      <c r="H244" s="173" t="s">
        <v>1</v>
      </c>
      <c r="I244" s="175"/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237</v>
      </c>
      <c r="AU244" s="173" t="s">
        <v>88</v>
      </c>
      <c r="AV244" s="14" t="s">
        <v>86</v>
      </c>
      <c r="AW244" s="14" t="s">
        <v>33</v>
      </c>
      <c r="AX244" s="14" t="s">
        <v>79</v>
      </c>
      <c r="AY244" s="173" t="s">
        <v>207</v>
      </c>
    </row>
    <row r="245" spans="1:65" s="14" customFormat="1" ht="11.25">
      <c r="B245" s="172"/>
      <c r="D245" s="164" t="s">
        <v>237</v>
      </c>
      <c r="E245" s="173" t="s">
        <v>1</v>
      </c>
      <c r="F245" s="174" t="s">
        <v>5621</v>
      </c>
      <c r="H245" s="173" t="s">
        <v>1</v>
      </c>
      <c r="I245" s="175"/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237</v>
      </c>
      <c r="AU245" s="173" t="s">
        <v>88</v>
      </c>
      <c r="AV245" s="14" t="s">
        <v>86</v>
      </c>
      <c r="AW245" s="14" t="s">
        <v>33</v>
      </c>
      <c r="AX245" s="14" t="s">
        <v>79</v>
      </c>
      <c r="AY245" s="173" t="s">
        <v>207</v>
      </c>
    </row>
    <row r="246" spans="1:65" s="15" customFormat="1" ht="11.25">
      <c r="B246" s="179"/>
      <c r="D246" s="164" t="s">
        <v>237</v>
      </c>
      <c r="E246" s="180" t="s">
        <v>1</v>
      </c>
      <c r="F246" s="181" t="s">
        <v>242</v>
      </c>
      <c r="H246" s="182">
        <v>1</v>
      </c>
      <c r="I246" s="183"/>
      <c r="L246" s="179"/>
      <c r="M246" s="184"/>
      <c r="N246" s="185"/>
      <c r="O246" s="185"/>
      <c r="P246" s="185"/>
      <c r="Q246" s="185"/>
      <c r="R246" s="185"/>
      <c r="S246" s="185"/>
      <c r="T246" s="186"/>
      <c r="AT246" s="180" t="s">
        <v>237</v>
      </c>
      <c r="AU246" s="180" t="s">
        <v>88</v>
      </c>
      <c r="AV246" s="15" t="s">
        <v>213</v>
      </c>
      <c r="AW246" s="15" t="s">
        <v>33</v>
      </c>
      <c r="AX246" s="15" t="s">
        <v>86</v>
      </c>
      <c r="AY246" s="180" t="s">
        <v>207</v>
      </c>
    </row>
    <row r="247" spans="1:65" s="2" customFormat="1" ht="24.2" customHeight="1">
      <c r="A247" s="31"/>
      <c r="B247" s="148"/>
      <c r="C247" s="149" t="s">
        <v>236</v>
      </c>
      <c r="D247" s="149" t="s">
        <v>209</v>
      </c>
      <c r="E247" s="150" t="s">
        <v>5662</v>
      </c>
      <c r="F247" s="151" t="s">
        <v>5663</v>
      </c>
      <c r="G247" s="152" t="s">
        <v>301</v>
      </c>
      <c r="H247" s="153">
        <v>1</v>
      </c>
      <c r="I247" s="154"/>
      <c r="J247" s="155">
        <f>ROUND(I247*H247,2)</f>
        <v>0</v>
      </c>
      <c r="K247" s="156"/>
      <c r="L247" s="32"/>
      <c r="M247" s="157" t="s">
        <v>1</v>
      </c>
      <c r="N247" s="158" t="s">
        <v>44</v>
      </c>
      <c r="O247" s="57"/>
      <c r="P247" s="159">
        <f>O247*H247</f>
        <v>0</v>
      </c>
      <c r="Q247" s="159">
        <v>0</v>
      </c>
      <c r="R247" s="159">
        <f>Q247*H247</f>
        <v>0</v>
      </c>
      <c r="S247" s="159">
        <v>0</v>
      </c>
      <c r="T247" s="160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61" t="s">
        <v>245</v>
      </c>
      <c r="AT247" s="161" t="s">
        <v>209</v>
      </c>
      <c r="AU247" s="161" t="s">
        <v>88</v>
      </c>
      <c r="AY247" s="17" t="s">
        <v>207</v>
      </c>
      <c r="BE247" s="162">
        <f>IF(N247="základní",J247,0)</f>
        <v>0</v>
      </c>
      <c r="BF247" s="162">
        <f>IF(N247="snížená",J247,0)</f>
        <v>0</v>
      </c>
      <c r="BG247" s="162">
        <f>IF(N247="zákl. přenesená",J247,0)</f>
        <v>0</v>
      </c>
      <c r="BH247" s="162">
        <f>IF(N247="sníž. přenesená",J247,0)</f>
        <v>0</v>
      </c>
      <c r="BI247" s="162">
        <f>IF(N247="nulová",J247,0)</f>
        <v>0</v>
      </c>
      <c r="BJ247" s="17" t="s">
        <v>86</v>
      </c>
      <c r="BK247" s="162">
        <f>ROUND(I247*H247,2)</f>
        <v>0</v>
      </c>
      <c r="BL247" s="17" t="s">
        <v>245</v>
      </c>
      <c r="BM247" s="161" t="s">
        <v>271</v>
      </c>
    </row>
    <row r="248" spans="1:65" s="13" customFormat="1" ht="22.5">
      <c r="B248" s="163"/>
      <c r="D248" s="164" t="s">
        <v>237</v>
      </c>
      <c r="E248" s="165" t="s">
        <v>1</v>
      </c>
      <c r="F248" s="166" t="s">
        <v>5664</v>
      </c>
      <c r="H248" s="167">
        <v>1</v>
      </c>
      <c r="I248" s="168"/>
      <c r="L248" s="163"/>
      <c r="M248" s="169"/>
      <c r="N248" s="170"/>
      <c r="O248" s="170"/>
      <c r="P248" s="170"/>
      <c r="Q248" s="170"/>
      <c r="R248" s="170"/>
      <c r="S248" s="170"/>
      <c r="T248" s="171"/>
      <c r="AT248" s="165" t="s">
        <v>237</v>
      </c>
      <c r="AU248" s="165" t="s">
        <v>88</v>
      </c>
      <c r="AV248" s="13" t="s">
        <v>88</v>
      </c>
      <c r="AW248" s="13" t="s">
        <v>33</v>
      </c>
      <c r="AX248" s="13" t="s">
        <v>79</v>
      </c>
      <c r="AY248" s="165" t="s">
        <v>207</v>
      </c>
    </row>
    <row r="249" spans="1:65" s="14" customFormat="1" ht="22.5">
      <c r="B249" s="172"/>
      <c r="D249" s="164" t="s">
        <v>237</v>
      </c>
      <c r="E249" s="173" t="s">
        <v>1</v>
      </c>
      <c r="F249" s="174" t="s">
        <v>5665</v>
      </c>
      <c r="H249" s="173" t="s">
        <v>1</v>
      </c>
      <c r="I249" s="175"/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237</v>
      </c>
      <c r="AU249" s="173" t="s">
        <v>88</v>
      </c>
      <c r="AV249" s="14" t="s">
        <v>86</v>
      </c>
      <c r="AW249" s="14" t="s">
        <v>33</v>
      </c>
      <c r="AX249" s="14" t="s">
        <v>79</v>
      </c>
      <c r="AY249" s="173" t="s">
        <v>207</v>
      </c>
    </row>
    <row r="250" spans="1:65" s="14" customFormat="1" ht="11.25">
      <c r="B250" s="172"/>
      <c r="D250" s="164" t="s">
        <v>237</v>
      </c>
      <c r="E250" s="173" t="s">
        <v>1</v>
      </c>
      <c r="F250" s="174" t="s">
        <v>5666</v>
      </c>
      <c r="H250" s="173" t="s">
        <v>1</v>
      </c>
      <c r="I250" s="175"/>
      <c r="L250" s="172"/>
      <c r="M250" s="176"/>
      <c r="N250" s="177"/>
      <c r="O250" s="177"/>
      <c r="P250" s="177"/>
      <c r="Q250" s="177"/>
      <c r="R250" s="177"/>
      <c r="S250" s="177"/>
      <c r="T250" s="178"/>
      <c r="AT250" s="173" t="s">
        <v>237</v>
      </c>
      <c r="AU250" s="173" t="s">
        <v>88</v>
      </c>
      <c r="AV250" s="14" t="s">
        <v>86</v>
      </c>
      <c r="AW250" s="14" t="s">
        <v>33</v>
      </c>
      <c r="AX250" s="14" t="s">
        <v>79</v>
      </c>
      <c r="AY250" s="173" t="s">
        <v>207</v>
      </c>
    </row>
    <row r="251" spans="1:65" s="14" customFormat="1" ht="11.25">
      <c r="B251" s="172"/>
      <c r="D251" s="164" t="s">
        <v>237</v>
      </c>
      <c r="E251" s="173" t="s">
        <v>1</v>
      </c>
      <c r="F251" s="174" t="s">
        <v>5620</v>
      </c>
      <c r="H251" s="173" t="s">
        <v>1</v>
      </c>
      <c r="I251" s="175"/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237</v>
      </c>
      <c r="AU251" s="173" t="s">
        <v>88</v>
      </c>
      <c r="AV251" s="14" t="s">
        <v>86</v>
      </c>
      <c r="AW251" s="14" t="s">
        <v>33</v>
      </c>
      <c r="AX251" s="14" t="s">
        <v>79</v>
      </c>
      <c r="AY251" s="173" t="s">
        <v>207</v>
      </c>
    </row>
    <row r="252" spans="1:65" s="14" customFormat="1" ht="11.25">
      <c r="B252" s="172"/>
      <c r="D252" s="164" t="s">
        <v>237</v>
      </c>
      <c r="E252" s="173" t="s">
        <v>1</v>
      </c>
      <c r="F252" s="174" t="s">
        <v>5621</v>
      </c>
      <c r="H252" s="173" t="s">
        <v>1</v>
      </c>
      <c r="I252" s="175"/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237</v>
      </c>
      <c r="AU252" s="173" t="s">
        <v>88</v>
      </c>
      <c r="AV252" s="14" t="s">
        <v>86</v>
      </c>
      <c r="AW252" s="14" t="s">
        <v>33</v>
      </c>
      <c r="AX252" s="14" t="s">
        <v>79</v>
      </c>
      <c r="AY252" s="173" t="s">
        <v>207</v>
      </c>
    </row>
    <row r="253" spans="1:65" s="15" customFormat="1" ht="11.25">
      <c r="B253" s="179"/>
      <c r="D253" s="164" t="s">
        <v>237</v>
      </c>
      <c r="E253" s="180" t="s">
        <v>1</v>
      </c>
      <c r="F253" s="181" t="s">
        <v>242</v>
      </c>
      <c r="H253" s="182">
        <v>1</v>
      </c>
      <c r="I253" s="183"/>
      <c r="L253" s="179"/>
      <c r="M253" s="184"/>
      <c r="N253" s="185"/>
      <c r="O253" s="185"/>
      <c r="P253" s="185"/>
      <c r="Q253" s="185"/>
      <c r="R253" s="185"/>
      <c r="S253" s="185"/>
      <c r="T253" s="186"/>
      <c r="AT253" s="180" t="s">
        <v>237</v>
      </c>
      <c r="AU253" s="180" t="s">
        <v>88</v>
      </c>
      <c r="AV253" s="15" t="s">
        <v>213</v>
      </c>
      <c r="AW253" s="15" t="s">
        <v>33</v>
      </c>
      <c r="AX253" s="15" t="s">
        <v>86</v>
      </c>
      <c r="AY253" s="180" t="s">
        <v>207</v>
      </c>
    </row>
    <row r="254" spans="1:65" s="2" customFormat="1" ht="24.2" customHeight="1">
      <c r="A254" s="31"/>
      <c r="B254" s="148"/>
      <c r="C254" s="149" t="s">
        <v>8</v>
      </c>
      <c r="D254" s="149" t="s">
        <v>209</v>
      </c>
      <c r="E254" s="150" t="s">
        <v>5667</v>
      </c>
      <c r="F254" s="151" t="s">
        <v>5668</v>
      </c>
      <c r="G254" s="152" t="s">
        <v>301</v>
      </c>
      <c r="H254" s="153">
        <v>1</v>
      </c>
      <c r="I254" s="154"/>
      <c r="J254" s="155">
        <f>ROUND(I254*H254,2)</f>
        <v>0</v>
      </c>
      <c r="K254" s="156"/>
      <c r="L254" s="32"/>
      <c r="M254" s="157" t="s">
        <v>1</v>
      </c>
      <c r="N254" s="158" t="s">
        <v>44</v>
      </c>
      <c r="O254" s="57"/>
      <c r="P254" s="159">
        <f>O254*H254</f>
        <v>0</v>
      </c>
      <c r="Q254" s="159">
        <v>0</v>
      </c>
      <c r="R254" s="159">
        <f>Q254*H254</f>
        <v>0</v>
      </c>
      <c r="S254" s="159">
        <v>0</v>
      </c>
      <c r="T254" s="160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61" t="s">
        <v>245</v>
      </c>
      <c r="AT254" s="161" t="s">
        <v>209</v>
      </c>
      <c r="AU254" s="161" t="s">
        <v>88</v>
      </c>
      <c r="AY254" s="17" t="s">
        <v>207</v>
      </c>
      <c r="BE254" s="162">
        <f>IF(N254="základní",J254,0)</f>
        <v>0</v>
      </c>
      <c r="BF254" s="162">
        <f>IF(N254="snížená",J254,0)</f>
        <v>0</v>
      </c>
      <c r="BG254" s="162">
        <f>IF(N254="zákl. přenesená",J254,0)</f>
        <v>0</v>
      </c>
      <c r="BH254" s="162">
        <f>IF(N254="sníž. přenesená",J254,0)</f>
        <v>0</v>
      </c>
      <c r="BI254" s="162">
        <f>IF(N254="nulová",J254,0)</f>
        <v>0</v>
      </c>
      <c r="BJ254" s="17" t="s">
        <v>86</v>
      </c>
      <c r="BK254" s="162">
        <f>ROUND(I254*H254,2)</f>
        <v>0</v>
      </c>
      <c r="BL254" s="17" t="s">
        <v>245</v>
      </c>
      <c r="BM254" s="161" t="s">
        <v>275</v>
      </c>
    </row>
    <row r="255" spans="1:65" s="13" customFormat="1" ht="22.5">
      <c r="B255" s="163"/>
      <c r="D255" s="164" t="s">
        <v>237</v>
      </c>
      <c r="E255" s="165" t="s">
        <v>1</v>
      </c>
      <c r="F255" s="166" t="s">
        <v>5669</v>
      </c>
      <c r="H255" s="167">
        <v>1</v>
      </c>
      <c r="I255" s="168"/>
      <c r="L255" s="163"/>
      <c r="M255" s="169"/>
      <c r="N255" s="170"/>
      <c r="O255" s="170"/>
      <c r="P255" s="170"/>
      <c r="Q255" s="170"/>
      <c r="R255" s="170"/>
      <c r="S255" s="170"/>
      <c r="T255" s="171"/>
      <c r="AT255" s="165" t="s">
        <v>237</v>
      </c>
      <c r="AU255" s="165" t="s">
        <v>88</v>
      </c>
      <c r="AV255" s="13" t="s">
        <v>88</v>
      </c>
      <c r="AW255" s="13" t="s">
        <v>33</v>
      </c>
      <c r="AX255" s="13" t="s">
        <v>79</v>
      </c>
      <c r="AY255" s="165" t="s">
        <v>207</v>
      </c>
    </row>
    <row r="256" spans="1:65" s="14" customFormat="1" ht="22.5">
      <c r="B256" s="172"/>
      <c r="D256" s="164" t="s">
        <v>237</v>
      </c>
      <c r="E256" s="173" t="s">
        <v>1</v>
      </c>
      <c r="F256" s="174" t="s">
        <v>5670</v>
      </c>
      <c r="H256" s="173" t="s">
        <v>1</v>
      </c>
      <c r="I256" s="175"/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237</v>
      </c>
      <c r="AU256" s="173" t="s">
        <v>88</v>
      </c>
      <c r="AV256" s="14" t="s">
        <v>86</v>
      </c>
      <c r="AW256" s="14" t="s">
        <v>33</v>
      </c>
      <c r="AX256" s="14" t="s">
        <v>79</v>
      </c>
      <c r="AY256" s="173" t="s">
        <v>207</v>
      </c>
    </row>
    <row r="257" spans="1:65" s="14" customFormat="1" ht="11.25">
      <c r="B257" s="172"/>
      <c r="D257" s="164" t="s">
        <v>237</v>
      </c>
      <c r="E257" s="173" t="s">
        <v>1</v>
      </c>
      <c r="F257" s="174" t="s">
        <v>5671</v>
      </c>
      <c r="H257" s="173" t="s">
        <v>1</v>
      </c>
      <c r="I257" s="175"/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237</v>
      </c>
      <c r="AU257" s="173" t="s">
        <v>88</v>
      </c>
      <c r="AV257" s="14" t="s">
        <v>86</v>
      </c>
      <c r="AW257" s="14" t="s">
        <v>33</v>
      </c>
      <c r="AX257" s="14" t="s">
        <v>79</v>
      </c>
      <c r="AY257" s="173" t="s">
        <v>207</v>
      </c>
    </row>
    <row r="258" spans="1:65" s="14" customFormat="1" ht="11.25">
      <c r="B258" s="172"/>
      <c r="D258" s="164" t="s">
        <v>237</v>
      </c>
      <c r="E258" s="173" t="s">
        <v>1</v>
      </c>
      <c r="F258" s="174" t="s">
        <v>5620</v>
      </c>
      <c r="H258" s="173" t="s">
        <v>1</v>
      </c>
      <c r="I258" s="175"/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237</v>
      </c>
      <c r="AU258" s="173" t="s">
        <v>88</v>
      </c>
      <c r="AV258" s="14" t="s">
        <v>86</v>
      </c>
      <c r="AW258" s="14" t="s">
        <v>33</v>
      </c>
      <c r="AX258" s="14" t="s">
        <v>79</v>
      </c>
      <c r="AY258" s="173" t="s">
        <v>207</v>
      </c>
    </row>
    <row r="259" spans="1:65" s="14" customFormat="1" ht="11.25">
      <c r="B259" s="172"/>
      <c r="D259" s="164" t="s">
        <v>237</v>
      </c>
      <c r="E259" s="173" t="s">
        <v>1</v>
      </c>
      <c r="F259" s="174" t="s">
        <v>5621</v>
      </c>
      <c r="H259" s="173" t="s">
        <v>1</v>
      </c>
      <c r="I259" s="175"/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237</v>
      </c>
      <c r="AU259" s="173" t="s">
        <v>88</v>
      </c>
      <c r="AV259" s="14" t="s">
        <v>86</v>
      </c>
      <c r="AW259" s="14" t="s">
        <v>33</v>
      </c>
      <c r="AX259" s="14" t="s">
        <v>79</v>
      </c>
      <c r="AY259" s="173" t="s">
        <v>207</v>
      </c>
    </row>
    <row r="260" spans="1:65" s="15" customFormat="1" ht="11.25">
      <c r="B260" s="179"/>
      <c r="D260" s="164" t="s">
        <v>237</v>
      </c>
      <c r="E260" s="180" t="s">
        <v>1</v>
      </c>
      <c r="F260" s="181" t="s">
        <v>242</v>
      </c>
      <c r="H260" s="182">
        <v>1</v>
      </c>
      <c r="I260" s="183"/>
      <c r="L260" s="179"/>
      <c r="M260" s="184"/>
      <c r="N260" s="185"/>
      <c r="O260" s="185"/>
      <c r="P260" s="185"/>
      <c r="Q260" s="185"/>
      <c r="R260" s="185"/>
      <c r="S260" s="185"/>
      <c r="T260" s="186"/>
      <c r="AT260" s="180" t="s">
        <v>237</v>
      </c>
      <c r="AU260" s="180" t="s">
        <v>88</v>
      </c>
      <c r="AV260" s="15" t="s">
        <v>213</v>
      </c>
      <c r="AW260" s="15" t="s">
        <v>33</v>
      </c>
      <c r="AX260" s="15" t="s">
        <v>86</v>
      </c>
      <c r="AY260" s="180" t="s">
        <v>207</v>
      </c>
    </row>
    <row r="261" spans="1:65" s="2" customFormat="1" ht="24.2" customHeight="1">
      <c r="A261" s="31"/>
      <c r="B261" s="148"/>
      <c r="C261" s="149" t="s">
        <v>245</v>
      </c>
      <c r="D261" s="149" t="s">
        <v>209</v>
      </c>
      <c r="E261" s="150" t="s">
        <v>5672</v>
      </c>
      <c r="F261" s="151" t="s">
        <v>5673</v>
      </c>
      <c r="G261" s="152" t="s">
        <v>301</v>
      </c>
      <c r="H261" s="153">
        <v>2</v>
      </c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245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245</v>
      </c>
      <c r="BM261" s="161" t="s">
        <v>279</v>
      </c>
    </row>
    <row r="262" spans="1:65" s="14" customFormat="1" ht="11.25">
      <c r="B262" s="172"/>
      <c r="D262" s="164" t="s">
        <v>237</v>
      </c>
      <c r="E262" s="173" t="s">
        <v>1</v>
      </c>
      <c r="F262" s="174" t="s">
        <v>5674</v>
      </c>
      <c r="H262" s="173" t="s">
        <v>1</v>
      </c>
      <c r="I262" s="175"/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237</v>
      </c>
      <c r="AU262" s="173" t="s">
        <v>88</v>
      </c>
      <c r="AV262" s="14" t="s">
        <v>86</v>
      </c>
      <c r="AW262" s="14" t="s">
        <v>33</v>
      </c>
      <c r="AX262" s="14" t="s">
        <v>79</v>
      </c>
      <c r="AY262" s="173" t="s">
        <v>207</v>
      </c>
    </row>
    <row r="263" spans="1:65" s="14" customFormat="1" ht="22.5">
      <c r="B263" s="172"/>
      <c r="D263" s="164" t="s">
        <v>237</v>
      </c>
      <c r="E263" s="173" t="s">
        <v>1</v>
      </c>
      <c r="F263" s="174" t="s">
        <v>5675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3" customFormat="1" ht="22.5">
      <c r="B264" s="163"/>
      <c r="D264" s="164" t="s">
        <v>237</v>
      </c>
      <c r="E264" s="165" t="s">
        <v>1</v>
      </c>
      <c r="F264" s="166" t="s">
        <v>5676</v>
      </c>
      <c r="H264" s="167">
        <v>2</v>
      </c>
      <c r="I264" s="168"/>
      <c r="L264" s="163"/>
      <c r="M264" s="169"/>
      <c r="N264" s="170"/>
      <c r="O264" s="170"/>
      <c r="P264" s="170"/>
      <c r="Q264" s="170"/>
      <c r="R264" s="170"/>
      <c r="S264" s="170"/>
      <c r="T264" s="171"/>
      <c r="AT264" s="165" t="s">
        <v>237</v>
      </c>
      <c r="AU264" s="165" t="s">
        <v>88</v>
      </c>
      <c r="AV264" s="13" t="s">
        <v>88</v>
      </c>
      <c r="AW264" s="13" t="s">
        <v>33</v>
      </c>
      <c r="AX264" s="13" t="s">
        <v>79</v>
      </c>
      <c r="AY264" s="165" t="s">
        <v>207</v>
      </c>
    </row>
    <row r="265" spans="1:65" s="14" customFormat="1" ht="11.25">
      <c r="B265" s="172"/>
      <c r="D265" s="164" t="s">
        <v>237</v>
      </c>
      <c r="E265" s="173" t="s">
        <v>1</v>
      </c>
      <c r="F265" s="174" t="s">
        <v>5621</v>
      </c>
      <c r="H265" s="173" t="s">
        <v>1</v>
      </c>
      <c r="I265" s="175"/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237</v>
      </c>
      <c r="AU265" s="173" t="s">
        <v>88</v>
      </c>
      <c r="AV265" s="14" t="s">
        <v>86</v>
      </c>
      <c r="AW265" s="14" t="s">
        <v>33</v>
      </c>
      <c r="AX265" s="14" t="s">
        <v>79</v>
      </c>
      <c r="AY265" s="173" t="s">
        <v>207</v>
      </c>
    </row>
    <row r="266" spans="1:65" s="15" customFormat="1" ht="11.25">
      <c r="B266" s="179"/>
      <c r="D266" s="164" t="s">
        <v>237</v>
      </c>
      <c r="E266" s="180" t="s">
        <v>1</v>
      </c>
      <c r="F266" s="181" t="s">
        <v>242</v>
      </c>
      <c r="H266" s="182">
        <v>2</v>
      </c>
      <c r="I266" s="183"/>
      <c r="L266" s="179"/>
      <c r="M266" s="184"/>
      <c r="N266" s="185"/>
      <c r="O266" s="185"/>
      <c r="P266" s="185"/>
      <c r="Q266" s="185"/>
      <c r="R266" s="185"/>
      <c r="S266" s="185"/>
      <c r="T266" s="186"/>
      <c r="AT266" s="180" t="s">
        <v>237</v>
      </c>
      <c r="AU266" s="180" t="s">
        <v>88</v>
      </c>
      <c r="AV266" s="15" t="s">
        <v>213</v>
      </c>
      <c r="AW266" s="15" t="s">
        <v>33</v>
      </c>
      <c r="AX266" s="15" t="s">
        <v>86</v>
      </c>
      <c r="AY266" s="180" t="s">
        <v>207</v>
      </c>
    </row>
    <row r="267" spans="1:65" s="2" customFormat="1" ht="24.2" customHeight="1">
      <c r="A267" s="31"/>
      <c r="B267" s="148"/>
      <c r="C267" s="149" t="s">
        <v>285</v>
      </c>
      <c r="D267" s="149" t="s">
        <v>209</v>
      </c>
      <c r="E267" s="150" t="s">
        <v>5677</v>
      </c>
      <c r="F267" s="151" t="s">
        <v>5678</v>
      </c>
      <c r="G267" s="152" t="s">
        <v>301</v>
      </c>
      <c r="H267" s="153">
        <v>2</v>
      </c>
      <c r="I267" s="154"/>
      <c r="J267" s="155">
        <f>ROUND(I267*H267,2)</f>
        <v>0</v>
      </c>
      <c r="K267" s="156"/>
      <c r="L267" s="32"/>
      <c r="M267" s="157" t="s">
        <v>1</v>
      </c>
      <c r="N267" s="158" t="s">
        <v>44</v>
      </c>
      <c r="O267" s="57"/>
      <c r="P267" s="159">
        <f>O267*H267</f>
        <v>0</v>
      </c>
      <c r="Q267" s="159">
        <v>0</v>
      </c>
      <c r="R267" s="159">
        <f>Q267*H267</f>
        <v>0</v>
      </c>
      <c r="S267" s="159">
        <v>0</v>
      </c>
      <c r="T267" s="160">
        <f>S267*H267</f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61" t="s">
        <v>245</v>
      </c>
      <c r="AT267" s="161" t="s">
        <v>209</v>
      </c>
      <c r="AU267" s="161" t="s">
        <v>88</v>
      </c>
      <c r="AY267" s="17" t="s">
        <v>207</v>
      </c>
      <c r="BE267" s="162">
        <f>IF(N267="základní",J267,0)</f>
        <v>0</v>
      </c>
      <c r="BF267" s="162">
        <f>IF(N267="snížená",J267,0)</f>
        <v>0</v>
      </c>
      <c r="BG267" s="162">
        <f>IF(N267="zákl. přenesená",J267,0)</f>
        <v>0</v>
      </c>
      <c r="BH267" s="162">
        <f>IF(N267="sníž. přenesená",J267,0)</f>
        <v>0</v>
      </c>
      <c r="BI267" s="162">
        <f>IF(N267="nulová",J267,0)</f>
        <v>0</v>
      </c>
      <c r="BJ267" s="17" t="s">
        <v>86</v>
      </c>
      <c r="BK267" s="162">
        <f>ROUND(I267*H267,2)</f>
        <v>0</v>
      </c>
      <c r="BL267" s="17" t="s">
        <v>245</v>
      </c>
      <c r="BM267" s="161" t="s">
        <v>289</v>
      </c>
    </row>
    <row r="268" spans="1:65" s="14" customFormat="1" ht="11.25">
      <c r="B268" s="172"/>
      <c r="D268" s="164" t="s">
        <v>237</v>
      </c>
      <c r="E268" s="173" t="s">
        <v>1</v>
      </c>
      <c r="F268" s="174" t="s">
        <v>5674</v>
      </c>
      <c r="H268" s="173" t="s">
        <v>1</v>
      </c>
      <c r="I268" s="175"/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237</v>
      </c>
      <c r="AU268" s="173" t="s">
        <v>88</v>
      </c>
      <c r="AV268" s="14" t="s">
        <v>86</v>
      </c>
      <c r="AW268" s="14" t="s">
        <v>33</v>
      </c>
      <c r="AX268" s="14" t="s">
        <v>79</v>
      </c>
      <c r="AY268" s="173" t="s">
        <v>207</v>
      </c>
    </row>
    <row r="269" spans="1:65" s="14" customFormat="1" ht="22.5">
      <c r="B269" s="172"/>
      <c r="D269" s="164" t="s">
        <v>237</v>
      </c>
      <c r="E269" s="173" t="s">
        <v>1</v>
      </c>
      <c r="F269" s="174" t="s">
        <v>5675</v>
      </c>
      <c r="H269" s="173" t="s">
        <v>1</v>
      </c>
      <c r="I269" s="175"/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237</v>
      </c>
      <c r="AU269" s="173" t="s">
        <v>88</v>
      </c>
      <c r="AV269" s="14" t="s">
        <v>86</v>
      </c>
      <c r="AW269" s="14" t="s">
        <v>33</v>
      </c>
      <c r="AX269" s="14" t="s">
        <v>79</v>
      </c>
      <c r="AY269" s="173" t="s">
        <v>207</v>
      </c>
    </row>
    <row r="270" spans="1:65" s="13" customFormat="1" ht="22.5">
      <c r="B270" s="163"/>
      <c r="D270" s="164" t="s">
        <v>237</v>
      </c>
      <c r="E270" s="165" t="s">
        <v>1</v>
      </c>
      <c r="F270" s="166" t="s">
        <v>5676</v>
      </c>
      <c r="H270" s="167">
        <v>2</v>
      </c>
      <c r="I270" s="168"/>
      <c r="L270" s="163"/>
      <c r="M270" s="169"/>
      <c r="N270" s="170"/>
      <c r="O270" s="170"/>
      <c r="P270" s="170"/>
      <c r="Q270" s="170"/>
      <c r="R270" s="170"/>
      <c r="S270" s="170"/>
      <c r="T270" s="171"/>
      <c r="AT270" s="165" t="s">
        <v>237</v>
      </c>
      <c r="AU270" s="165" t="s">
        <v>88</v>
      </c>
      <c r="AV270" s="13" t="s">
        <v>88</v>
      </c>
      <c r="AW270" s="13" t="s">
        <v>33</v>
      </c>
      <c r="AX270" s="13" t="s">
        <v>79</v>
      </c>
      <c r="AY270" s="165" t="s">
        <v>207</v>
      </c>
    </row>
    <row r="271" spans="1:65" s="14" customFormat="1" ht="11.25">
      <c r="B271" s="172"/>
      <c r="D271" s="164" t="s">
        <v>237</v>
      </c>
      <c r="E271" s="173" t="s">
        <v>1</v>
      </c>
      <c r="F271" s="174" t="s">
        <v>5621</v>
      </c>
      <c r="H271" s="173" t="s">
        <v>1</v>
      </c>
      <c r="I271" s="175"/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237</v>
      </c>
      <c r="AU271" s="173" t="s">
        <v>88</v>
      </c>
      <c r="AV271" s="14" t="s">
        <v>86</v>
      </c>
      <c r="AW271" s="14" t="s">
        <v>33</v>
      </c>
      <c r="AX271" s="14" t="s">
        <v>79</v>
      </c>
      <c r="AY271" s="173" t="s">
        <v>207</v>
      </c>
    </row>
    <row r="272" spans="1:65" s="15" customFormat="1" ht="11.25">
      <c r="B272" s="179"/>
      <c r="D272" s="164" t="s">
        <v>237</v>
      </c>
      <c r="E272" s="180" t="s">
        <v>1</v>
      </c>
      <c r="F272" s="181" t="s">
        <v>242</v>
      </c>
      <c r="H272" s="182">
        <v>2</v>
      </c>
      <c r="I272" s="183"/>
      <c r="L272" s="179"/>
      <c r="M272" s="184"/>
      <c r="N272" s="185"/>
      <c r="O272" s="185"/>
      <c r="P272" s="185"/>
      <c r="Q272" s="185"/>
      <c r="R272" s="185"/>
      <c r="S272" s="185"/>
      <c r="T272" s="186"/>
      <c r="AT272" s="180" t="s">
        <v>237</v>
      </c>
      <c r="AU272" s="180" t="s">
        <v>88</v>
      </c>
      <c r="AV272" s="15" t="s">
        <v>213</v>
      </c>
      <c r="AW272" s="15" t="s">
        <v>33</v>
      </c>
      <c r="AX272" s="15" t="s">
        <v>86</v>
      </c>
      <c r="AY272" s="180" t="s">
        <v>207</v>
      </c>
    </row>
    <row r="273" spans="1:65" s="2" customFormat="1" ht="24.2" customHeight="1">
      <c r="A273" s="31"/>
      <c r="B273" s="148"/>
      <c r="C273" s="149" t="s">
        <v>249</v>
      </c>
      <c r="D273" s="149" t="s">
        <v>209</v>
      </c>
      <c r="E273" s="150" t="s">
        <v>5679</v>
      </c>
      <c r="F273" s="151" t="s">
        <v>5680</v>
      </c>
      <c r="G273" s="152" t="s">
        <v>301</v>
      </c>
      <c r="H273" s="153">
        <v>1</v>
      </c>
      <c r="I273" s="154"/>
      <c r="J273" s="155">
        <f>ROUND(I273*H273,2)</f>
        <v>0</v>
      </c>
      <c r="K273" s="156"/>
      <c r="L273" s="32"/>
      <c r="M273" s="157" t="s">
        <v>1</v>
      </c>
      <c r="N273" s="158" t="s">
        <v>44</v>
      </c>
      <c r="O273" s="57"/>
      <c r="P273" s="159">
        <f>O273*H273</f>
        <v>0</v>
      </c>
      <c r="Q273" s="159">
        <v>0</v>
      </c>
      <c r="R273" s="159">
        <f>Q273*H273</f>
        <v>0</v>
      </c>
      <c r="S273" s="159">
        <v>0</v>
      </c>
      <c r="T273" s="160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245</v>
      </c>
      <c r="AT273" s="161" t="s">
        <v>209</v>
      </c>
      <c r="AU273" s="161" t="s">
        <v>88</v>
      </c>
      <c r="AY273" s="17" t="s">
        <v>207</v>
      </c>
      <c r="BE273" s="162">
        <f>IF(N273="základní",J273,0)</f>
        <v>0</v>
      </c>
      <c r="BF273" s="162">
        <f>IF(N273="snížená",J273,0)</f>
        <v>0</v>
      </c>
      <c r="BG273" s="162">
        <f>IF(N273="zákl. přenesená",J273,0)</f>
        <v>0</v>
      </c>
      <c r="BH273" s="162">
        <f>IF(N273="sníž. přenesená",J273,0)</f>
        <v>0</v>
      </c>
      <c r="BI273" s="162">
        <f>IF(N273="nulová",J273,0)</f>
        <v>0</v>
      </c>
      <c r="BJ273" s="17" t="s">
        <v>86</v>
      </c>
      <c r="BK273" s="162">
        <f>ROUND(I273*H273,2)</f>
        <v>0</v>
      </c>
      <c r="BL273" s="17" t="s">
        <v>245</v>
      </c>
      <c r="BM273" s="161" t="s">
        <v>293</v>
      </c>
    </row>
    <row r="274" spans="1:65" s="14" customFormat="1" ht="11.25">
      <c r="B274" s="172"/>
      <c r="D274" s="164" t="s">
        <v>237</v>
      </c>
      <c r="E274" s="173" t="s">
        <v>1</v>
      </c>
      <c r="F274" s="174" t="s">
        <v>5674</v>
      </c>
      <c r="H274" s="173" t="s">
        <v>1</v>
      </c>
      <c r="I274" s="175"/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237</v>
      </c>
      <c r="AU274" s="173" t="s">
        <v>88</v>
      </c>
      <c r="AV274" s="14" t="s">
        <v>86</v>
      </c>
      <c r="AW274" s="14" t="s">
        <v>33</v>
      </c>
      <c r="AX274" s="14" t="s">
        <v>79</v>
      </c>
      <c r="AY274" s="173" t="s">
        <v>207</v>
      </c>
    </row>
    <row r="275" spans="1:65" s="14" customFormat="1" ht="22.5">
      <c r="B275" s="172"/>
      <c r="D275" s="164" t="s">
        <v>237</v>
      </c>
      <c r="E275" s="173" t="s">
        <v>1</v>
      </c>
      <c r="F275" s="174" t="s">
        <v>5675</v>
      </c>
      <c r="H275" s="173" t="s">
        <v>1</v>
      </c>
      <c r="I275" s="175"/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237</v>
      </c>
      <c r="AU275" s="173" t="s">
        <v>88</v>
      </c>
      <c r="AV275" s="14" t="s">
        <v>86</v>
      </c>
      <c r="AW275" s="14" t="s">
        <v>33</v>
      </c>
      <c r="AX275" s="14" t="s">
        <v>79</v>
      </c>
      <c r="AY275" s="173" t="s">
        <v>207</v>
      </c>
    </row>
    <row r="276" spans="1:65" s="13" customFormat="1" ht="22.5">
      <c r="B276" s="163"/>
      <c r="D276" s="164" t="s">
        <v>237</v>
      </c>
      <c r="E276" s="165" t="s">
        <v>1</v>
      </c>
      <c r="F276" s="166" t="s">
        <v>5681</v>
      </c>
      <c r="H276" s="167">
        <v>1</v>
      </c>
      <c r="I276" s="168"/>
      <c r="L276" s="163"/>
      <c r="M276" s="169"/>
      <c r="N276" s="170"/>
      <c r="O276" s="170"/>
      <c r="P276" s="170"/>
      <c r="Q276" s="170"/>
      <c r="R276" s="170"/>
      <c r="S276" s="170"/>
      <c r="T276" s="171"/>
      <c r="AT276" s="165" t="s">
        <v>237</v>
      </c>
      <c r="AU276" s="165" t="s">
        <v>88</v>
      </c>
      <c r="AV276" s="13" t="s">
        <v>88</v>
      </c>
      <c r="AW276" s="13" t="s">
        <v>33</v>
      </c>
      <c r="AX276" s="13" t="s">
        <v>79</v>
      </c>
      <c r="AY276" s="165" t="s">
        <v>207</v>
      </c>
    </row>
    <row r="277" spans="1:65" s="14" customFormat="1" ht="11.25">
      <c r="B277" s="172"/>
      <c r="D277" s="164" t="s">
        <v>237</v>
      </c>
      <c r="E277" s="173" t="s">
        <v>1</v>
      </c>
      <c r="F277" s="174" t="s">
        <v>5621</v>
      </c>
      <c r="H277" s="173" t="s">
        <v>1</v>
      </c>
      <c r="I277" s="175"/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237</v>
      </c>
      <c r="AU277" s="173" t="s">
        <v>88</v>
      </c>
      <c r="AV277" s="14" t="s">
        <v>86</v>
      </c>
      <c r="AW277" s="14" t="s">
        <v>33</v>
      </c>
      <c r="AX277" s="14" t="s">
        <v>79</v>
      </c>
      <c r="AY277" s="173" t="s">
        <v>207</v>
      </c>
    </row>
    <row r="278" spans="1:65" s="15" customFormat="1" ht="11.25">
      <c r="B278" s="179"/>
      <c r="D278" s="164" t="s">
        <v>237</v>
      </c>
      <c r="E278" s="180" t="s">
        <v>1</v>
      </c>
      <c r="F278" s="181" t="s">
        <v>242</v>
      </c>
      <c r="H278" s="182">
        <v>1</v>
      </c>
      <c r="I278" s="183"/>
      <c r="L278" s="179"/>
      <c r="M278" s="184"/>
      <c r="N278" s="185"/>
      <c r="O278" s="185"/>
      <c r="P278" s="185"/>
      <c r="Q278" s="185"/>
      <c r="R278" s="185"/>
      <c r="S278" s="185"/>
      <c r="T278" s="186"/>
      <c r="AT278" s="180" t="s">
        <v>237</v>
      </c>
      <c r="AU278" s="180" t="s">
        <v>88</v>
      </c>
      <c r="AV278" s="15" t="s">
        <v>213</v>
      </c>
      <c r="AW278" s="15" t="s">
        <v>33</v>
      </c>
      <c r="AX278" s="15" t="s">
        <v>86</v>
      </c>
      <c r="AY278" s="180" t="s">
        <v>207</v>
      </c>
    </row>
    <row r="279" spans="1:65" s="2" customFormat="1" ht="33" customHeight="1">
      <c r="A279" s="31"/>
      <c r="B279" s="148"/>
      <c r="C279" s="149" t="s">
        <v>294</v>
      </c>
      <c r="D279" s="149" t="s">
        <v>209</v>
      </c>
      <c r="E279" s="150" t="s">
        <v>5682</v>
      </c>
      <c r="F279" s="151" t="s">
        <v>5683</v>
      </c>
      <c r="G279" s="152" t="s">
        <v>301</v>
      </c>
      <c r="H279" s="153">
        <v>2</v>
      </c>
      <c r="I279" s="154"/>
      <c r="J279" s="155">
        <f>ROUND(I279*H279,2)</f>
        <v>0</v>
      </c>
      <c r="K279" s="156"/>
      <c r="L279" s="32"/>
      <c r="M279" s="157" t="s">
        <v>1</v>
      </c>
      <c r="N279" s="158" t="s">
        <v>44</v>
      </c>
      <c r="O279" s="57"/>
      <c r="P279" s="159">
        <f>O279*H279</f>
        <v>0</v>
      </c>
      <c r="Q279" s="159">
        <v>0</v>
      </c>
      <c r="R279" s="159">
        <f>Q279*H279</f>
        <v>0</v>
      </c>
      <c r="S279" s="159">
        <v>0</v>
      </c>
      <c r="T279" s="160">
        <f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61" t="s">
        <v>245</v>
      </c>
      <c r="AT279" s="161" t="s">
        <v>209</v>
      </c>
      <c r="AU279" s="161" t="s">
        <v>88</v>
      </c>
      <c r="AY279" s="17" t="s">
        <v>207</v>
      </c>
      <c r="BE279" s="162">
        <f>IF(N279="základní",J279,0)</f>
        <v>0</v>
      </c>
      <c r="BF279" s="162">
        <f>IF(N279="snížená",J279,0)</f>
        <v>0</v>
      </c>
      <c r="BG279" s="162">
        <f>IF(N279="zákl. přenesená",J279,0)</f>
        <v>0</v>
      </c>
      <c r="BH279" s="162">
        <f>IF(N279="sníž. přenesená",J279,0)</f>
        <v>0</v>
      </c>
      <c r="BI279" s="162">
        <f>IF(N279="nulová",J279,0)</f>
        <v>0</v>
      </c>
      <c r="BJ279" s="17" t="s">
        <v>86</v>
      </c>
      <c r="BK279" s="162">
        <f>ROUND(I279*H279,2)</f>
        <v>0</v>
      </c>
      <c r="BL279" s="17" t="s">
        <v>245</v>
      </c>
      <c r="BM279" s="161" t="s">
        <v>297</v>
      </c>
    </row>
    <row r="280" spans="1:65" s="13" customFormat="1" ht="22.5">
      <c r="B280" s="163"/>
      <c r="D280" s="164" t="s">
        <v>237</v>
      </c>
      <c r="E280" s="165" t="s">
        <v>1</v>
      </c>
      <c r="F280" s="166" t="s">
        <v>5684</v>
      </c>
      <c r="H280" s="167">
        <v>2</v>
      </c>
      <c r="I280" s="168"/>
      <c r="L280" s="163"/>
      <c r="M280" s="169"/>
      <c r="N280" s="170"/>
      <c r="O280" s="170"/>
      <c r="P280" s="170"/>
      <c r="Q280" s="170"/>
      <c r="R280" s="170"/>
      <c r="S280" s="170"/>
      <c r="T280" s="171"/>
      <c r="AT280" s="165" t="s">
        <v>237</v>
      </c>
      <c r="AU280" s="165" t="s">
        <v>88</v>
      </c>
      <c r="AV280" s="13" t="s">
        <v>88</v>
      </c>
      <c r="AW280" s="13" t="s">
        <v>33</v>
      </c>
      <c r="AX280" s="13" t="s">
        <v>79</v>
      </c>
      <c r="AY280" s="165" t="s">
        <v>207</v>
      </c>
    </row>
    <row r="281" spans="1:65" s="14" customFormat="1" ht="11.25">
      <c r="B281" s="172"/>
      <c r="D281" s="164" t="s">
        <v>237</v>
      </c>
      <c r="E281" s="173" t="s">
        <v>1</v>
      </c>
      <c r="F281" s="174" t="s">
        <v>5620</v>
      </c>
      <c r="H281" s="173" t="s">
        <v>1</v>
      </c>
      <c r="I281" s="175"/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237</v>
      </c>
      <c r="AU281" s="173" t="s">
        <v>88</v>
      </c>
      <c r="AV281" s="14" t="s">
        <v>86</v>
      </c>
      <c r="AW281" s="14" t="s">
        <v>33</v>
      </c>
      <c r="AX281" s="14" t="s">
        <v>79</v>
      </c>
      <c r="AY281" s="173" t="s">
        <v>207</v>
      </c>
    </row>
    <row r="282" spans="1:65" s="14" customFormat="1" ht="11.25">
      <c r="B282" s="172"/>
      <c r="D282" s="164" t="s">
        <v>237</v>
      </c>
      <c r="E282" s="173" t="s">
        <v>1</v>
      </c>
      <c r="F282" s="174" t="s">
        <v>5621</v>
      </c>
      <c r="H282" s="173" t="s">
        <v>1</v>
      </c>
      <c r="I282" s="175"/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237</v>
      </c>
      <c r="AU282" s="173" t="s">
        <v>88</v>
      </c>
      <c r="AV282" s="14" t="s">
        <v>86</v>
      </c>
      <c r="AW282" s="14" t="s">
        <v>33</v>
      </c>
      <c r="AX282" s="14" t="s">
        <v>79</v>
      </c>
      <c r="AY282" s="173" t="s">
        <v>207</v>
      </c>
    </row>
    <row r="283" spans="1:65" s="15" customFormat="1" ht="11.25">
      <c r="B283" s="179"/>
      <c r="D283" s="164" t="s">
        <v>237</v>
      </c>
      <c r="E283" s="180" t="s">
        <v>1</v>
      </c>
      <c r="F283" s="181" t="s">
        <v>242</v>
      </c>
      <c r="H283" s="182">
        <v>2</v>
      </c>
      <c r="I283" s="183"/>
      <c r="L283" s="179"/>
      <c r="M283" s="184"/>
      <c r="N283" s="185"/>
      <c r="O283" s="185"/>
      <c r="P283" s="185"/>
      <c r="Q283" s="185"/>
      <c r="R283" s="185"/>
      <c r="S283" s="185"/>
      <c r="T283" s="186"/>
      <c r="AT283" s="180" t="s">
        <v>237</v>
      </c>
      <c r="AU283" s="180" t="s">
        <v>88</v>
      </c>
      <c r="AV283" s="15" t="s">
        <v>213</v>
      </c>
      <c r="AW283" s="15" t="s">
        <v>33</v>
      </c>
      <c r="AX283" s="15" t="s">
        <v>86</v>
      </c>
      <c r="AY283" s="180" t="s">
        <v>207</v>
      </c>
    </row>
    <row r="284" spans="1:65" s="2" customFormat="1" ht="33" customHeight="1">
      <c r="A284" s="31"/>
      <c r="B284" s="148"/>
      <c r="C284" s="149" t="s">
        <v>253</v>
      </c>
      <c r="D284" s="149" t="s">
        <v>209</v>
      </c>
      <c r="E284" s="150" t="s">
        <v>5685</v>
      </c>
      <c r="F284" s="151" t="s">
        <v>5686</v>
      </c>
      <c r="G284" s="152" t="s">
        <v>301</v>
      </c>
      <c r="H284" s="153">
        <v>2</v>
      </c>
      <c r="I284" s="154"/>
      <c r="J284" s="155">
        <f>ROUND(I284*H284,2)</f>
        <v>0</v>
      </c>
      <c r="K284" s="156"/>
      <c r="L284" s="32"/>
      <c r="M284" s="157" t="s">
        <v>1</v>
      </c>
      <c r="N284" s="158" t="s">
        <v>44</v>
      </c>
      <c r="O284" s="57"/>
      <c r="P284" s="159">
        <f>O284*H284</f>
        <v>0</v>
      </c>
      <c r="Q284" s="159">
        <v>0</v>
      </c>
      <c r="R284" s="159">
        <f>Q284*H284</f>
        <v>0</v>
      </c>
      <c r="S284" s="159">
        <v>0</v>
      </c>
      <c r="T284" s="160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61" t="s">
        <v>245</v>
      </c>
      <c r="AT284" s="161" t="s">
        <v>209</v>
      </c>
      <c r="AU284" s="161" t="s">
        <v>88</v>
      </c>
      <c r="AY284" s="17" t="s">
        <v>207</v>
      </c>
      <c r="BE284" s="162">
        <f>IF(N284="základní",J284,0)</f>
        <v>0</v>
      </c>
      <c r="BF284" s="162">
        <f>IF(N284="snížená",J284,0)</f>
        <v>0</v>
      </c>
      <c r="BG284" s="162">
        <f>IF(N284="zákl. přenesená",J284,0)</f>
        <v>0</v>
      </c>
      <c r="BH284" s="162">
        <f>IF(N284="sníž. přenesená",J284,0)</f>
        <v>0</v>
      </c>
      <c r="BI284" s="162">
        <f>IF(N284="nulová",J284,0)</f>
        <v>0</v>
      </c>
      <c r="BJ284" s="17" t="s">
        <v>86</v>
      </c>
      <c r="BK284" s="162">
        <f>ROUND(I284*H284,2)</f>
        <v>0</v>
      </c>
      <c r="BL284" s="17" t="s">
        <v>245</v>
      </c>
      <c r="BM284" s="161" t="s">
        <v>302</v>
      </c>
    </row>
    <row r="285" spans="1:65" s="13" customFormat="1" ht="22.5">
      <c r="B285" s="163"/>
      <c r="D285" s="164" t="s">
        <v>237</v>
      </c>
      <c r="E285" s="165" t="s">
        <v>1</v>
      </c>
      <c r="F285" s="166" t="s">
        <v>5687</v>
      </c>
      <c r="H285" s="167">
        <v>2</v>
      </c>
      <c r="I285" s="168"/>
      <c r="L285" s="163"/>
      <c r="M285" s="169"/>
      <c r="N285" s="170"/>
      <c r="O285" s="170"/>
      <c r="P285" s="170"/>
      <c r="Q285" s="170"/>
      <c r="R285" s="170"/>
      <c r="S285" s="170"/>
      <c r="T285" s="171"/>
      <c r="AT285" s="165" t="s">
        <v>237</v>
      </c>
      <c r="AU285" s="165" t="s">
        <v>88</v>
      </c>
      <c r="AV285" s="13" t="s">
        <v>88</v>
      </c>
      <c r="AW285" s="13" t="s">
        <v>33</v>
      </c>
      <c r="AX285" s="13" t="s">
        <v>79</v>
      </c>
      <c r="AY285" s="165" t="s">
        <v>207</v>
      </c>
    </row>
    <row r="286" spans="1:65" s="14" customFormat="1" ht="11.25">
      <c r="B286" s="172"/>
      <c r="D286" s="164" t="s">
        <v>237</v>
      </c>
      <c r="E286" s="173" t="s">
        <v>1</v>
      </c>
      <c r="F286" s="174" t="s">
        <v>5620</v>
      </c>
      <c r="H286" s="173" t="s">
        <v>1</v>
      </c>
      <c r="I286" s="175"/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237</v>
      </c>
      <c r="AU286" s="173" t="s">
        <v>88</v>
      </c>
      <c r="AV286" s="14" t="s">
        <v>86</v>
      </c>
      <c r="AW286" s="14" t="s">
        <v>33</v>
      </c>
      <c r="AX286" s="14" t="s">
        <v>79</v>
      </c>
      <c r="AY286" s="173" t="s">
        <v>207</v>
      </c>
    </row>
    <row r="287" spans="1:65" s="14" customFormat="1" ht="11.25">
      <c r="B287" s="172"/>
      <c r="D287" s="164" t="s">
        <v>237</v>
      </c>
      <c r="E287" s="173" t="s">
        <v>1</v>
      </c>
      <c r="F287" s="174" t="s">
        <v>5621</v>
      </c>
      <c r="H287" s="173" t="s">
        <v>1</v>
      </c>
      <c r="I287" s="175"/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237</v>
      </c>
      <c r="AU287" s="173" t="s">
        <v>88</v>
      </c>
      <c r="AV287" s="14" t="s">
        <v>86</v>
      </c>
      <c r="AW287" s="14" t="s">
        <v>33</v>
      </c>
      <c r="AX287" s="14" t="s">
        <v>79</v>
      </c>
      <c r="AY287" s="173" t="s">
        <v>207</v>
      </c>
    </row>
    <row r="288" spans="1:65" s="15" customFormat="1" ht="11.25">
      <c r="B288" s="179"/>
      <c r="D288" s="164" t="s">
        <v>237</v>
      </c>
      <c r="E288" s="180" t="s">
        <v>1</v>
      </c>
      <c r="F288" s="181" t="s">
        <v>242</v>
      </c>
      <c r="H288" s="182">
        <v>2</v>
      </c>
      <c r="I288" s="183"/>
      <c r="L288" s="179"/>
      <c r="M288" s="184"/>
      <c r="N288" s="185"/>
      <c r="O288" s="185"/>
      <c r="P288" s="185"/>
      <c r="Q288" s="185"/>
      <c r="R288" s="185"/>
      <c r="S288" s="185"/>
      <c r="T288" s="186"/>
      <c r="AT288" s="180" t="s">
        <v>237</v>
      </c>
      <c r="AU288" s="180" t="s">
        <v>88</v>
      </c>
      <c r="AV288" s="15" t="s">
        <v>213</v>
      </c>
      <c r="AW288" s="15" t="s">
        <v>33</v>
      </c>
      <c r="AX288" s="15" t="s">
        <v>86</v>
      </c>
      <c r="AY288" s="180" t="s">
        <v>207</v>
      </c>
    </row>
    <row r="289" spans="1:65" s="2" customFormat="1" ht="33" customHeight="1">
      <c r="A289" s="31"/>
      <c r="B289" s="148"/>
      <c r="C289" s="149" t="s">
        <v>7</v>
      </c>
      <c r="D289" s="149" t="s">
        <v>209</v>
      </c>
      <c r="E289" s="150" t="s">
        <v>5688</v>
      </c>
      <c r="F289" s="151" t="s">
        <v>5689</v>
      </c>
      <c r="G289" s="152" t="s">
        <v>301</v>
      </c>
      <c r="H289" s="153">
        <v>1</v>
      </c>
      <c r="I289" s="154"/>
      <c r="J289" s="155">
        <f>ROUND(I289*H289,2)</f>
        <v>0</v>
      </c>
      <c r="K289" s="156"/>
      <c r="L289" s="32"/>
      <c r="M289" s="157" t="s">
        <v>1</v>
      </c>
      <c r="N289" s="158" t="s">
        <v>44</v>
      </c>
      <c r="O289" s="57"/>
      <c r="P289" s="159">
        <f>O289*H289</f>
        <v>0</v>
      </c>
      <c r="Q289" s="159">
        <v>0</v>
      </c>
      <c r="R289" s="159">
        <f>Q289*H289</f>
        <v>0</v>
      </c>
      <c r="S289" s="159">
        <v>0</v>
      </c>
      <c r="T289" s="160">
        <f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61" t="s">
        <v>245</v>
      </c>
      <c r="AT289" s="161" t="s">
        <v>209</v>
      </c>
      <c r="AU289" s="161" t="s">
        <v>88</v>
      </c>
      <c r="AY289" s="17" t="s">
        <v>207</v>
      </c>
      <c r="BE289" s="162">
        <f>IF(N289="základní",J289,0)</f>
        <v>0</v>
      </c>
      <c r="BF289" s="162">
        <f>IF(N289="snížená",J289,0)</f>
        <v>0</v>
      </c>
      <c r="BG289" s="162">
        <f>IF(N289="zákl. přenesená",J289,0)</f>
        <v>0</v>
      </c>
      <c r="BH289" s="162">
        <f>IF(N289="sníž. přenesená",J289,0)</f>
        <v>0</v>
      </c>
      <c r="BI289" s="162">
        <f>IF(N289="nulová",J289,0)</f>
        <v>0</v>
      </c>
      <c r="BJ289" s="17" t="s">
        <v>86</v>
      </c>
      <c r="BK289" s="162">
        <f>ROUND(I289*H289,2)</f>
        <v>0</v>
      </c>
      <c r="BL289" s="17" t="s">
        <v>245</v>
      </c>
      <c r="BM289" s="161" t="s">
        <v>314</v>
      </c>
    </row>
    <row r="290" spans="1:65" s="13" customFormat="1" ht="22.5">
      <c r="B290" s="163"/>
      <c r="D290" s="164" t="s">
        <v>237</v>
      </c>
      <c r="E290" s="165" t="s">
        <v>1</v>
      </c>
      <c r="F290" s="166" t="s">
        <v>5690</v>
      </c>
      <c r="H290" s="167">
        <v>1</v>
      </c>
      <c r="I290" s="168"/>
      <c r="L290" s="163"/>
      <c r="M290" s="169"/>
      <c r="N290" s="170"/>
      <c r="O290" s="170"/>
      <c r="P290" s="170"/>
      <c r="Q290" s="170"/>
      <c r="R290" s="170"/>
      <c r="S290" s="170"/>
      <c r="T290" s="171"/>
      <c r="AT290" s="165" t="s">
        <v>237</v>
      </c>
      <c r="AU290" s="165" t="s">
        <v>88</v>
      </c>
      <c r="AV290" s="13" t="s">
        <v>88</v>
      </c>
      <c r="AW290" s="13" t="s">
        <v>33</v>
      </c>
      <c r="AX290" s="13" t="s">
        <v>79</v>
      </c>
      <c r="AY290" s="165" t="s">
        <v>207</v>
      </c>
    </row>
    <row r="291" spans="1:65" s="14" customFormat="1" ht="11.25">
      <c r="B291" s="172"/>
      <c r="D291" s="164" t="s">
        <v>237</v>
      </c>
      <c r="E291" s="173" t="s">
        <v>1</v>
      </c>
      <c r="F291" s="174" t="s">
        <v>5620</v>
      </c>
      <c r="H291" s="173" t="s">
        <v>1</v>
      </c>
      <c r="I291" s="175"/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237</v>
      </c>
      <c r="AU291" s="173" t="s">
        <v>88</v>
      </c>
      <c r="AV291" s="14" t="s">
        <v>86</v>
      </c>
      <c r="AW291" s="14" t="s">
        <v>33</v>
      </c>
      <c r="AX291" s="14" t="s">
        <v>79</v>
      </c>
      <c r="AY291" s="173" t="s">
        <v>207</v>
      </c>
    </row>
    <row r="292" spans="1:65" s="14" customFormat="1" ht="11.25">
      <c r="B292" s="172"/>
      <c r="D292" s="164" t="s">
        <v>237</v>
      </c>
      <c r="E292" s="173" t="s">
        <v>1</v>
      </c>
      <c r="F292" s="174" t="s">
        <v>5621</v>
      </c>
      <c r="H292" s="173" t="s">
        <v>1</v>
      </c>
      <c r="I292" s="175"/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237</v>
      </c>
      <c r="AU292" s="173" t="s">
        <v>88</v>
      </c>
      <c r="AV292" s="14" t="s">
        <v>86</v>
      </c>
      <c r="AW292" s="14" t="s">
        <v>33</v>
      </c>
      <c r="AX292" s="14" t="s">
        <v>79</v>
      </c>
      <c r="AY292" s="173" t="s">
        <v>207</v>
      </c>
    </row>
    <row r="293" spans="1:65" s="15" customFormat="1" ht="11.25">
      <c r="B293" s="179"/>
      <c r="D293" s="164" t="s">
        <v>237</v>
      </c>
      <c r="E293" s="180" t="s">
        <v>1</v>
      </c>
      <c r="F293" s="181" t="s">
        <v>242</v>
      </c>
      <c r="H293" s="182">
        <v>1</v>
      </c>
      <c r="I293" s="183"/>
      <c r="L293" s="179"/>
      <c r="M293" s="184"/>
      <c r="N293" s="185"/>
      <c r="O293" s="185"/>
      <c r="P293" s="185"/>
      <c r="Q293" s="185"/>
      <c r="R293" s="185"/>
      <c r="S293" s="185"/>
      <c r="T293" s="186"/>
      <c r="AT293" s="180" t="s">
        <v>237</v>
      </c>
      <c r="AU293" s="180" t="s">
        <v>88</v>
      </c>
      <c r="AV293" s="15" t="s">
        <v>213</v>
      </c>
      <c r="AW293" s="15" t="s">
        <v>33</v>
      </c>
      <c r="AX293" s="15" t="s">
        <v>86</v>
      </c>
      <c r="AY293" s="180" t="s">
        <v>207</v>
      </c>
    </row>
    <row r="294" spans="1:65" s="2" customFormat="1" ht="24.2" customHeight="1">
      <c r="A294" s="31"/>
      <c r="B294" s="148"/>
      <c r="C294" s="149" t="s">
        <v>257</v>
      </c>
      <c r="D294" s="149" t="s">
        <v>209</v>
      </c>
      <c r="E294" s="150" t="s">
        <v>5691</v>
      </c>
      <c r="F294" s="151" t="s">
        <v>5692</v>
      </c>
      <c r="G294" s="152" t="s">
        <v>662</v>
      </c>
      <c r="H294" s="153">
        <v>1</v>
      </c>
      <c r="I294" s="154"/>
      <c r="J294" s="155">
        <f>ROUND(I294*H294,2)</f>
        <v>0</v>
      </c>
      <c r="K294" s="156"/>
      <c r="L294" s="32"/>
      <c r="M294" s="157" t="s">
        <v>1</v>
      </c>
      <c r="N294" s="158" t="s">
        <v>44</v>
      </c>
      <c r="O294" s="57"/>
      <c r="P294" s="159">
        <f>O294*H294</f>
        <v>0</v>
      </c>
      <c r="Q294" s="159">
        <v>0</v>
      </c>
      <c r="R294" s="159">
        <f>Q294*H294</f>
        <v>0</v>
      </c>
      <c r="S294" s="159">
        <v>0</v>
      </c>
      <c r="T294" s="160">
        <f>S294*H294</f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61" t="s">
        <v>245</v>
      </c>
      <c r="AT294" s="161" t="s">
        <v>209</v>
      </c>
      <c r="AU294" s="161" t="s">
        <v>88</v>
      </c>
      <c r="AY294" s="17" t="s">
        <v>207</v>
      </c>
      <c r="BE294" s="162">
        <f>IF(N294="základní",J294,0)</f>
        <v>0</v>
      </c>
      <c r="BF294" s="162">
        <f>IF(N294="snížená",J294,0)</f>
        <v>0</v>
      </c>
      <c r="BG294" s="162">
        <f>IF(N294="zákl. přenesená",J294,0)</f>
        <v>0</v>
      </c>
      <c r="BH294" s="162">
        <f>IF(N294="sníž. přenesená",J294,0)</f>
        <v>0</v>
      </c>
      <c r="BI294" s="162">
        <f>IF(N294="nulová",J294,0)</f>
        <v>0</v>
      </c>
      <c r="BJ294" s="17" t="s">
        <v>86</v>
      </c>
      <c r="BK294" s="162">
        <f>ROUND(I294*H294,2)</f>
        <v>0</v>
      </c>
      <c r="BL294" s="17" t="s">
        <v>245</v>
      </c>
      <c r="BM294" s="161" t="s">
        <v>318</v>
      </c>
    </row>
    <row r="295" spans="1:65" s="13" customFormat="1" ht="22.5">
      <c r="B295" s="163"/>
      <c r="D295" s="164" t="s">
        <v>237</v>
      </c>
      <c r="E295" s="165" t="s">
        <v>1</v>
      </c>
      <c r="F295" s="166" t="s">
        <v>5693</v>
      </c>
      <c r="H295" s="167">
        <v>1</v>
      </c>
      <c r="I295" s="168"/>
      <c r="L295" s="163"/>
      <c r="M295" s="169"/>
      <c r="N295" s="170"/>
      <c r="O295" s="170"/>
      <c r="P295" s="170"/>
      <c r="Q295" s="170"/>
      <c r="R295" s="170"/>
      <c r="S295" s="170"/>
      <c r="T295" s="171"/>
      <c r="AT295" s="165" t="s">
        <v>237</v>
      </c>
      <c r="AU295" s="165" t="s">
        <v>88</v>
      </c>
      <c r="AV295" s="13" t="s">
        <v>88</v>
      </c>
      <c r="AW295" s="13" t="s">
        <v>33</v>
      </c>
      <c r="AX295" s="13" t="s">
        <v>79</v>
      </c>
      <c r="AY295" s="165" t="s">
        <v>207</v>
      </c>
    </row>
    <row r="296" spans="1:65" s="14" customFormat="1" ht="22.5">
      <c r="B296" s="172"/>
      <c r="D296" s="164" t="s">
        <v>237</v>
      </c>
      <c r="E296" s="173" t="s">
        <v>1</v>
      </c>
      <c r="F296" s="174" t="s">
        <v>5694</v>
      </c>
      <c r="H296" s="173" t="s">
        <v>1</v>
      </c>
      <c r="I296" s="175"/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237</v>
      </c>
      <c r="AU296" s="173" t="s">
        <v>88</v>
      </c>
      <c r="AV296" s="14" t="s">
        <v>86</v>
      </c>
      <c r="AW296" s="14" t="s">
        <v>33</v>
      </c>
      <c r="AX296" s="14" t="s">
        <v>79</v>
      </c>
      <c r="AY296" s="173" t="s">
        <v>207</v>
      </c>
    </row>
    <row r="297" spans="1:65" s="14" customFormat="1" ht="11.25">
      <c r="B297" s="172"/>
      <c r="D297" s="164" t="s">
        <v>237</v>
      </c>
      <c r="E297" s="173" t="s">
        <v>1</v>
      </c>
      <c r="F297" s="174" t="s">
        <v>5620</v>
      </c>
      <c r="H297" s="173" t="s">
        <v>1</v>
      </c>
      <c r="I297" s="175"/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237</v>
      </c>
      <c r="AU297" s="173" t="s">
        <v>88</v>
      </c>
      <c r="AV297" s="14" t="s">
        <v>86</v>
      </c>
      <c r="AW297" s="14" t="s">
        <v>33</v>
      </c>
      <c r="AX297" s="14" t="s">
        <v>79</v>
      </c>
      <c r="AY297" s="173" t="s">
        <v>207</v>
      </c>
    </row>
    <row r="298" spans="1:65" s="14" customFormat="1" ht="11.25">
      <c r="B298" s="172"/>
      <c r="D298" s="164" t="s">
        <v>237</v>
      </c>
      <c r="E298" s="173" t="s">
        <v>1</v>
      </c>
      <c r="F298" s="174" t="s">
        <v>5621</v>
      </c>
      <c r="H298" s="173" t="s">
        <v>1</v>
      </c>
      <c r="I298" s="175"/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237</v>
      </c>
      <c r="AU298" s="173" t="s">
        <v>88</v>
      </c>
      <c r="AV298" s="14" t="s">
        <v>86</v>
      </c>
      <c r="AW298" s="14" t="s">
        <v>33</v>
      </c>
      <c r="AX298" s="14" t="s">
        <v>79</v>
      </c>
      <c r="AY298" s="173" t="s">
        <v>207</v>
      </c>
    </row>
    <row r="299" spans="1:65" s="15" customFormat="1" ht="11.25">
      <c r="B299" s="179"/>
      <c r="D299" s="164" t="s">
        <v>237</v>
      </c>
      <c r="E299" s="180" t="s">
        <v>1</v>
      </c>
      <c r="F299" s="181" t="s">
        <v>242</v>
      </c>
      <c r="H299" s="182">
        <v>1</v>
      </c>
      <c r="I299" s="183"/>
      <c r="L299" s="179"/>
      <c r="M299" s="184"/>
      <c r="N299" s="185"/>
      <c r="O299" s="185"/>
      <c r="P299" s="185"/>
      <c r="Q299" s="185"/>
      <c r="R299" s="185"/>
      <c r="S299" s="185"/>
      <c r="T299" s="186"/>
      <c r="AT299" s="180" t="s">
        <v>237</v>
      </c>
      <c r="AU299" s="180" t="s">
        <v>88</v>
      </c>
      <c r="AV299" s="15" t="s">
        <v>213</v>
      </c>
      <c r="AW299" s="15" t="s">
        <v>33</v>
      </c>
      <c r="AX299" s="15" t="s">
        <v>86</v>
      </c>
      <c r="AY299" s="180" t="s">
        <v>207</v>
      </c>
    </row>
    <row r="300" spans="1:65" s="2" customFormat="1" ht="24.2" customHeight="1">
      <c r="A300" s="31"/>
      <c r="B300" s="148"/>
      <c r="C300" s="149" t="s">
        <v>320</v>
      </c>
      <c r="D300" s="149" t="s">
        <v>209</v>
      </c>
      <c r="E300" s="150" t="s">
        <v>5695</v>
      </c>
      <c r="F300" s="151" t="s">
        <v>5696</v>
      </c>
      <c r="G300" s="152" t="s">
        <v>662</v>
      </c>
      <c r="H300" s="153">
        <v>1</v>
      </c>
      <c r="I300" s="154"/>
      <c r="J300" s="155">
        <f>ROUND(I300*H300,2)</f>
        <v>0</v>
      </c>
      <c r="K300" s="156"/>
      <c r="L300" s="32"/>
      <c r="M300" s="157" t="s">
        <v>1</v>
      </c>
      <c r="N300" s="158" t="s">
        <v>44</v>
      </c>
      <c r="O300" s="57"/>
      <c r="P300" s="159">
        <f>O300*H300</f>
        <v>0</v>
      </c>
      <c r="Q300" s="159">
        <v>0</v>
      </c>
      <c r="R300" s="159">
        <f>Q300*H300</f>
        <v>0</v>
      </c>
      <c r="S300" s="159">
        <v>0</v>
      </c>
      <c r="T300" s="160">
        <f>S300*H300</f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61" t="s">
        <v>245</v>
      </c>
      <c r="AT300" s="161" t="s">
        <v>209</v>
      </c>
      <c r="AU300" s="161" t="s">
        <v>88</v>
      </c>
      <c r="AY300" s="17" t="s">
        <v>207</v>
      </c>
      <c r="BE300" s="162">
        <f>IF(N300="základní",J300,0)</f>
        <v>0</v>
      </c>
      <c r="BF300" s="162">
        <f>IF(N300="snížená",J300,0)</f>
        <v>0</v>
      </c>
      <c r="BG300" s="162">
        <f>IF(N300="zákl. přenesená",J300,0)</f>
        <v>0</v>
      </c>
      <c r="BH300" s="162">
        <f>IF(N300="sníž. přenesená",J300,0)</f>
        <v>0</v>
      </c>
      <c r="BI300" s="162">
        <f>IF(N300="nulová",J300,0)</f>
        <v>0</v>
      </c>
      <c r="BJ300" s="17" t="s">
        <v>86</v>
      </c>
      <c r="BK300" s="162">
        <f>ROUND(I300*H300,2)</f>
        <v>0</v>
      </c>
      <c r="BL300" s="17" t="s">
        <v>245</v>
      </c>
      <c r="BM300" s="161" t="s">
        <v>323</v>
      </c>
    </row>
    <row r="301" spans="1:65" s="13" customFormat="1" ht="22.5">
      <c r="B301" s="163"/>
      <c r="D301" s="164" t="s">
        <v>237</v>
      </c>
      <c r="E301" s="165" t="s">
        <v>1</v>
      </c>
      <c r="F301" s="166" t="s">
        <v>5693</v>
      </c>
      <c r="H301" s="167">
        <v>1</v>
      </c>
      <c r="I301" s="168"/>
      <c r="L301" s="163"/>
      <c r="M301" s="169"/>
      <c r="N301" s="170"/>
      <c r="O301" s="170"/>
      <c r="P301" s="170"/>
      <c r="Q301" s="170"/>
      <c r="R301" s="170"/>
      <c r="S301" s="170"/>
      <c r="T301" s="171"/>
      <c r="AT301" s="165" t="s">
        <v>237</v>
      </c>
      <c r="AU301" s="165" t="s">
        <v>88</v>
      </c>
      <c r="AV301" s="13" t="s">
        <v>88</v>
      </c>
      <c r="AW301" s="13" t="s">
        <v>33</v>
      </c>
      <c r="AX301" s="13" t="s">
        <v>79</v>
      </c>
      <c r="AY301" s="165" t="s">
        <v>207</v>
      </c>
    </row>
    <row r="302" spans="1:65" s="14" customFormat="1" ht="22.5">
      <c r="B302" s="172"/>
      <c r="D302" s="164" t="s">
        <v>237</v>
      </c>
      <c r="E302" s="173" t="s">
        <v>1</v>
      </c>
      <c r="F302" s="174" t="s">
        <v>5694</v>
      </c>
      <c r="H302" s="173" t="s">
        <v>1</v>
      </c>
      <c r="I302" s="175"/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237</v>
      </c>
      <c r="AU302" s="173" t="s">
        <v>88</v>
      </c>
      <c r="AV302" s="14" t="s">
        <v>86</v>
      </c>
      <c r="AW302" s="14" t="s">
        <v>33</v>
      </c>
      <c r="AX302" s="14" t="s">
        <v>79</v>
      </c>
      <c r="AY302" s="173" t="s">
        <v>207</v>
      </c>
    </row>
    <row r="303" spans="1:65" s="14" customFormat="1" ht="11.25">
      <c r="B303" s="172"/>
      <c r="D303" s="164" t="s">
        <v>237</v>
      </c>
      <c r="E303" s="173" t="s">
        <v>1</v>
      </c>
      <c r="F303" s="174" t="s">
        <v>5620</v>
      </c>
      <c r="H303" s="173" t="s">
        <v>1</v>
      </c>
      <c r="I303" s="175"/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237</v>
      </c>
      <c r="AU303" s="173" t="s">
        <v>88</v>
      </c>
      <c r="AV303" s="14" t="s">
        <v>86</v>
      </c>
      <c r="AW303" s="14" t="s">
        <v>33</v>
      </c>
      <c r="AX303" s="14" t="s">
        <v>79</v>
      </c>
      <c r="AY303" s="173" t="s">
        <v>207</v>
      </c>
    </row>
    <row r="304" spans="1:65" s="14" customFormat="1" ht="11.25">
      <c r="B304" s="172"/>
      <c r="D304" s="164" t="s">
        <v>237</v>
      </c>
      <c r="E304" s="173" t="s">
        <v>1</v>
      </c>
      <c r="F304" s="174" t="s">
        <v>5621</v>
      </c>
      <c r="H304" s="173" t="s">
        <v>1</v>
      </c>
      <c r="I304" s="175"/>
      <c r="L304" s="172"/>
      <c r="M304" s="176"/>
      <c r="N304" s="177"/>
      <c r="O304" s="177"/>
      <c r="P304" s="177"/>
      <c r="Q304" s="177"/>
      <c r="R304" s="177"/>
      <c r="S304" s="177"/>
      <c r="T304" s="178"/>
      <c r="AT304" s="173" t="s">
        <v>237</v>
      </c>
      <c r="AU304" s="173" t="s">
        <v>88</v>
      </c>
      <c r="AV304" s="14" t="s">
        <v>86</v>
      </c>
      <c r="AW304" s="14" t="s">
        <v>33</v>
      </c>
      <c r="AX304" s="14" t="s">
        <v>79</v>
      </c>
      <c r="AY304" s="173" t="s">
        <v>207</v>
      </c>
    </row>
    <row r="305" spans="1:65" s="15" customFormat="1" ht="11.25">
      <c r="B305" s="179"/>
      <c r="D305" s="164" t="s">
        <v>237</v>
      </c>
      <c r="E305" s="180" t="s">
        <v>1</v>
      </c>
      <c r="F305" s="181" t="s">
        <v>242</v>
      </c>
      <c r="H305" s="182">
        <v>1</v>
      </c>
      <c r="I305" s="183"/>
      <c r="L305" s="179"/>
      <c r="M305" s="184"/>
      <c r="N305" s="185"/>
      <c r="O305" s="185"/>
      <c r="P305" s="185"/>
      <c r="Q305" s="185"/>
      <c r="R305" s="185"/>
      <c r="S305" s="185"/>
      <c r="T305" s="186"/>
      <c r="AT305" s="180" t="s">
        <v>237</v>
      </c>
      <c r="AU305" s="180" t="s">
        <v>88</v>
      </c>
      <c r="AV305" s="15" t="s">
        <v>213</v>
      </c>
      <c r="AW305" s="15" t="s">
        <v>33</v>
      </c>
      <c r="AX305" s="15" t="s">
        <v>86</v>
      </c>
      <c r="AY305" s="180" t="s">
        <v>207</v>
      </c>
    </row>
    <row r="306" spans="1:65" s="2" customFormat="1" ht="24.2" customHeight="1">
      <c r="A306" s="31"/>
      <c r="B306" s="148"/>
      <c r="C306" s="149" t="s">
        <v>260</v>
      </c>
      <c r="D306" s="149" t="s">
        <v>209</v>
      </c>
      <c r="E306" s="150" t="s">
        <v>5697</v>
      </c>
      <c r="F306" s="151" t="s">
        <v>5698</v>
      </c>
      <c r="G306" s="152" t="s">
        <v>662</v>
      </c>
      <c r="H306" s="153">
        <v>1</v>
      </c>
      <c r="I306" s="154"/>
      <c r="J306" s="155">
        <f>ROUND(I306*H306,2)</f>
        <v>0</v>
      </c>
      <c r="K306" s="156"/>
      <c r="L306" s="32"/>
      <c r="M306" s="157" t="s">
        <v>1</v>
      </c>
      <c r="N306" s="158" t="s">
        <v>44</v>
      </c>
      <c r="O306" s="57"/>
      <c r="P306" s="159">
        <f>O306*H306</f>
        <v>0</v>
      </c>
      <c r="Q306" s="159">
        <v>0</v>
      </c>
      <c r="R306" s="159">
        <f>Q306*H306</f>
        <v>0</v>
      </c>
      <c r="S306" s="159">
        <v>0</v>
      </c>
      <c r="T306" s="160">
        <f>S306*H306</f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61" t="s">
        <v>245</v>
      </c>
      <c r="AT306" s="161" t="s">
        <v>209</v>
      </c>
      <c r="AU306" s="161" t="s">
        <v>88</v>
      </c>
      <c r="AY306" s="17" t="s">
        <v>207</v>
      </c>
      <c r="BE306" s="162">
        <f>IF(N306="základní",J306,0)</f>
        <v>0</v>
      </c>
      <c r="BF306" s="162">
        <f>IF(N306="snížená",J306,0)</f>
        <v>0</v>
      </c>
      <c r="BG306" s="162">
        <f>IF(N306="zákl. přenesená",J306,0)</f>
        <v>0</v>
      </c>
      <c r="BH306" s="162">
        <f>IF(N306="sníž. přenesená",J306,0)</f>
        <v>0</v>
      </c>
      <c r="BI306" s="162">
        <f>IF(N306="nulová",J306,0)</f>
        <v>0</v>
      </c>
      <c r="BJ306" s="17" t="s">
        <v>86</v>
      </c>
      <c r="BK306" s="162">
        <f>ROUND(I306*H306,2)</f>
        <v>0</v>
      </c>
      <c r="BL306" s="17" t="s">
        <v>245</v>
      </c>
      <c r="BM306" s="161" t="s">
        <v>326</v>
      </c>
    </row>
    <row r="307" spans="1:65" s="13" customFormat="1" ht="22.5">
      <c r="B307" s="163"/>
      <c r="D307" s="164" t="s">
        <v>237</v>
      </c>
      <c r="E307" s="165" t="s">
        <v>1</v>
      </c>
      <c r="F307" s="166" t="s">
        <v>5693</v>
      </c>
      <c r="H307" s="167">
        <v>1</v>
      </c>
      <c r="I307" s="168"/>
      <c r="L307" s="163"/>
      <c r="M307" s="169"/>
      <c r="N307" s="170"/>
      <c r="O307" s="170"/>
      <c r="P307" s="170"/>
      <c r="Q307" s="170"/>
      <c r="R307" s="170"/>
      <c r="S307" s="170"/>
      <c r="T307" s="171"/>
      <c r="AT307" s="165" t="s">
        <v>237</v>
      </c>
      <c r="AU307" s="165" t="s">
        <v>88</v>
      </c>
      <c r="AV307" s="13" t="s">
        <v>88</v>
      </c>
      <c r="AW307" s="13" t="s">
        <v>33</v>
      </c>
      <c r="AX307" s="13" t="s">
        <v>79</v>
      </c>
      <c r="AY307" s="165" t="s">
        <v>207</v>
      </c>
    </row>
    <row r="308" spans="1:65" s="14" customFormat="1" ht="22.5">
      <c r="B308" s="172"/>
      <c r="D308" s="164" t="s">
        <v>237</v>
      </c>
      <c r="E308" s="173" t="s">
        <v>1</v>
      </c>
      <c r="F308" s="174" t="s">
        <v>5694</v>
      </c>
      <c r="H308" s="173" t="s">
        <v>1</v>
      </c>
      <c r="I308" s="175"/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237</v>
      </c>
      <c r="AU308" s="173" t="s">
        <v>88</v>
      </c>
      <c r="AV308" s="14" t="s">
        <v>86</v>
      </c>
      <c r="AW308" s="14" t="s">
        <v>33</v>
      </c>
      <c r="AX308" s="14" t="s">
        <v>79</v>
      </c>
      <c r="AY308" s="173" t="s">
        <v>207</v>
      </c>
    </row>
    <row r="309" spans="1:65" s="14" customFormat="1" ht="11.25">
      <c r="B309" s="172"/>
      <c r="D309" s="164" t="s">
        <v>237</v>
      </c>
      <c r="E309" s="173" t="s">
        <v>1</v>
      </c>
      <c r="F309" s="174" t="s">
        <v>5620</v>
      </c>
      <c r="H309" s="173" t="s">
        <v>1</v>
      </c>
      <c r="I309" s="175"/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237</v>
      </c>
      <c r="AU309" s="173" t="s">
        <v>88</v>
      </c>
      <c r="AV309" s="14" t="s">
        <v>86</v>
      </c>
      <c r="AW309" s="14" t="s">
        <v>33</v>
      </c>
      <c r="AX309" s="14" t="s">
        <v>79</v>
      </c>
      <c r="AY309" s="173" t="s">
        <v>207</v>
      </c>
    </row>
    <row r="310" spans="1:65" s="14" customFormat="1" ht="11.25">
      <c r="B310" s="172"/>
      <c r="D310" s="164" t="s">
        <v>237</v>
      </c>
      <c r="E310" s="173" t="s">
        <v>1</v>
      </c>
      <c r="F310" s="174" t="s">
        <v>5621</v>
      </c>
      <c r="H310" s="173" t="s">
        <v>1</v>
      </c>
      <c r="I310" s="175"/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237</v>
      </c>
      <c r="AU310" s="173" t="s">
        <v>88</v>
      </c>
      <c r="AV310" s="14" t="s">
        <v>86</v>
      </c>
      <c r="AW310" s="14" t="s">
        <v>33</v>
      </c>
      <c r="AX310" s="14" t="s">
        <v>79</v>
      </c>
      <c r="AY310" s="173" t="s">
        <v>207</v>
      </c>
    </row>
    <row r="311" spans="1:65" s="15" customFormat="1" ht="11.25">
      <c r="B311" s="179"/>
      <c r="D311" s="164" t="s">
        <v>237</v>
      </c>
      <c r="E311" s="180" t="s">
        <v>1</v>
      </c>
      <c r="F311" s="181" t="s">
        <v>242</v>
      </c>
      <c r="H311" s="182">
        <v>1</v>
      </c>
      <c r="I311" s="183"/>
      <c r="L311" s="179"/>
      <c r="M311" s="184"/>
      <c r="N311" s="185"/>
      <c r="O311" s="185"/>
      <c r="P311" s="185"/>
      <c r="Q311" s="185"/>
      <c r="R311" s="185"/>
      <c r="S311" s="185"/>
      <c r="T311" s="186"/>
      <c r="AT311" s="180" t="s">
        <v>237</v>
      </c>
      <c r="AU311" s="180" t="s">
        <v>88</v>
      </c>
      <c r="AV311" s="15" t="s">
        <v>213</v>
      </c>
      <c r="AW311" s="15" t="s">
        <v>33</v>
      </c>
      <c r="AX311" s="15" t="s">
        <v>86</v>
      </c>
      <c r="AY311" s="180" t="s">
        <v>207</v>
      </c>
    </row>
    <row r="312" spans="1:65" s="2" customFormat="1" ht="24.2" customHeight="1">
      <c r="A312" s="31"/>
      <c r="B312" s="148"/>
      <c r="C312" s="149" t="s">
        <v>327</v>
      </c>
      <c r="D312" s="149" t="s">
        <v>209</v>
      </c>
      <c r="E312" s="150" t="s">
        <v>5699</v>
      </c>
      <c r="F312" s="151" t="s">
        <v>5700</v>
      </c>
      <c r="G312" s="152" t="s">
        <v>662</v>
      </c>
      <c r="H312" s="153">
        <v>1</v>
      </c>
      <c r="I312" s="154"/>
      <c r="J312" s="155">
        <f>ROUND(I312*H312,2)</f>
        <v>0</v>
      </c>
      <c r="K312" s="156"/>
      <c r="L312" s="32"/>
      <c r="M312" s="157" t="s">
        <v>1</v>
      </c>
      <c r="N312" s="158" t="s">
        <v>44</v>
      </c>
      <c r="O312" s="57"/>
      <c r="P312" s="159">
        <f>O312*H312</f>
        <v>0</v>
      </c>
      <c r="Q312" s="159">
        <v>0</v>
      </c>
      <c r="R312" s="159">
        <f>Q312*H312</f>
        <v>0</v>
      </c>
      <c r="S312" s="159">
        <v>0</v>
      </c>
      <c r="T312" s="160">
        <f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61" t="s">
        <v>245</v>
      </c>
      <c r="AT312" s="161" t="s">
        <v>209</v>
      </c>
      <c r="AU312" s="161" t="s">
        <v>88</v>
      </c>
      <c r="AY312" s="17" t="s">
        <v>207</v>
      </c>
      <c r="BE312" s="162">
        <f>IF(N312="základní",J312,0)</f>
        <v>0</v>
      </c>
      <c r="BF312" s="162">
        <f>IF(N312="snížená",J312,0)</f>
        <v>0</v>
      </c>
      <c r="BG312" s="162">
        <f>IF(N312="zákl. přenesená",J312,0)</f>
        <v>0</v>
      </c>
      <c r="BH312" s="162">
        <f>IF(N312="sníž. přenesená",J312,0)</f>
        <v>0</v>
      </c>
      <c r="BI312" s="162">
        <f>IF(N312="nulová",J312,0)</f>
        <v>0</v>
      </c>
      <c r="BJ312" s="17" t="s">
        <v>86</v>
      </c>
      <c r="BK312" s="162">
        <f>ROUND(I312*H312,2)</f>
        <v>0</v>
      </c>
      <c r="BL312" s="17" t="s">
        <v>245</v>
      </c>
      <c r="BM312" s="161" t="s">
        <v>330</v>
      </c>
    </row>
    <row r="313" spans="1:65" s="13" customFormat="1" ht="22.5">
      <c r="B313" s="163"/>
      <c r="D313" s="164" t="s">
        <v>237</v>
      </c>
      <c r="E313" s="165" t="s">
        <v>1</v>
      </c>
      <c r="F313" s="166" t="s">
        <v>5701</v>
      </c>
      <c r="H313" s="167">
        <v>1</v>
      </c>
      <c r="I313" s="168"/>
      <c r="L313" s="163"/>
      <c r="M313" s="169"/>
      <c r="N313" s="170"/>
      <c r="O313" s="170"/>
      <c r="P313" s="170"/>
      <c r="Q313" s="170"/>
      <c r="R313" s="170"/>
      <c r="S313" s="170"/>
      <c r="T313" s="171"/>
      <c r="AT313" s="165" t="s">
        <v>237</v>
      </c>
      <c r="AU313" s="165" t="s">
        <v>88</v>
      </c>
      <c r="AV313" s="13" t="s">
        <v>88</v>
      </c>
      <c r="AW313" s="13" t="s">
        <v>33</v>
      </c>
      <c r="AX313" s="13" t="s">
        <v>79</v>
      </c>
      <c r="AY313" s="165" t="s">
        <v>207</v>
      </c>
    </row>
    <row r="314" spans="1:65" s="14" customFormat="1" ht="22.5">
      <c r="B314" s="172"/>
      <c r="D314" s="164" t="s">
        <v>237</v>
      </c>
      <c r="E314" s="173" t="s">
        <v>1</v>
      </c>
      <c r="F314" s="174" t="s">
        <v>5694</v>
      </c>
      <c r="H314" s="173" t="s">
        <v>1</v>
      </c>
      <c r="I314" s="175"/>
      <c r="L314" s="172"/>
      <c r="M314" s="176"/>
      <c r="N314" s="177"/>
      <c r="O314" s="177"/>
      <c r="P314" s="177"/>
      <c r="Q314" s="177"/>
      <c r="R314" s="177"/>
      <c r="S314" s="177"/>
      <c r="T314" s="178"/>
      <c r="AT314" s="173" t="s">
        <v>237</v>
      </c>
      <c r="AU314" s="173" t="s">
        <v>88</v>
      </c>
      <c r="AV314" s="14" t="s">
        <v>86</v>
      </c>
      <c r="AW314" s="14" t="s">
        <v>33</v>
      </c>
      <c r="AX314" s="14" t="s">
        <v>79</v>
      </c>
      <c r="AY314" s="173" t="s">
        <v>207</v>
      </c>
    </row>
    <row r="315" spans="1:65" s="14" customFormat="1" ht="11.25">
      <c r="B315" s="172"/>
      <c r="D315" s="164" t="s">
        <v>237</v>
      </c>
      <c r="E315" s="173" t="s">
        <v>1</v>
      </c>
      <c r="F315" s="174" t="s">
        <v>5620</v>
      </c>
      <c r="H315" s="173" t="s">
        <v>1</v>
      </c>
      <c r="I315" s="175"/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237</v>
      </c>
      <c r="AU315" s="173" t="s">
        <v>88</v>
      </c>
      <c r="AV315" s="14" t="s">
        <v>86</v>
      </c>
      <c r="AW315" s="14" t="s">
        <v>33</v>
      </c>
      <c r="AX315" s="14" t="s">
        <v>79</v>
      </c>
      <c r="AY315" s="173" t="s">
        <v>207</v>
      </c>
    </row>
    <row r="316" spans="1:65" s="14" customFormat="1" ht="11.25">
      <c r="B316" s="172"/>
      <c r="D316" s="164" t="s">
        <v>237</v>
      </c>
      <c r="E316" s="173" t="s">
        <v>1</v>
      </c>
      <c r="F316" s="174" t="s">
        <v>5621</v>
      </c>
      <c r="H316" s="173" t="s">
        <v>1</v>
      </c>
      <c r="I316" s="175"/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237</v>
      </c>
      <c r="AU316" s="173" t="s">
        <v>88</v>
      </c>
      <c r="AV316" s="14" t="s">
        <v>86</v>
      </c>
      <c r="AW316" s="14" t="s">
        <v>33</v>
      </c>
      <c r="AX316" s="14" t="s">
        <v>79</v>
      </c>
      <c r="AY316" s="173" t="s">
        <v>207</v>
      </c>
    </row>
    <row r="317" spans="1:65" s="15" customFormat="1" ht="11.25">
      <c r="B317" s="179"/>
      <c r="D317" s="164" t="s">
        <v>237</v>
      </c>
      <c r="E317" s="180" t="s">
        <v>1</v>
      </c>
      <c r="F317" s="181" t="s">
        <v>242</v>
      </c>
      <c r="H317" s="182">
        <v>1</v>
      </c>
      <c r="I317" s="183"/>
      <c r="L317" s="179"/>
      <c r="M317" s="184"/>
      <c r="N317" s="185"/>
      <c r="O317" s="185"/>
      <c r="P317" s="185"/>
      <c r="Q317" s="185"/>
      <c r="R317" s="185"/>
      <c r="S317" s="185"/>
      <c r="T317" s="186"/>
      <c r="AT317" s="180" t="s">
        <v>237</v>
      </c>
      <c r="AU317" s="180" t="s">
        <v>88</v>
      </c>
      <c r="AV317" s="15" t="s">
        <v>213</v>
      </c>
      <c r="AW317" s="15" t="s">
        <v>33</v>
      </c>
      <c r="AX317" s="15" t="s">
        <v>86</v>
      </c>
      <c r="AY317" s="180" t="s">
        <v>207</v>
      </c>
    </row>
    <row r="318" spans="1:65" s="2" customFormat="1" ht="24.2" customHeight="1">
      <c r="A318" s="31"/>
      <c r="B318" s="148"/>
      <c r="C318" s="149" t="s">
        <v>265</v>
      </c>
      <c r="D318" s="149" t="s">
        <v>209</v>
      </c>
      <c r="E318" s="150" t="s">
        <v>5702</v>
      </c>
      <c r="F318" s="151" t="s">
        <v>5703</v>
      </c>
      <c r="G318" s="152" t="s">
        <v>662</v>
      </c>
      <c r="H318" s="153">
        <v>1</v>
      </c>
      <c r="I318" s="154"/>
      <c r="J318" s="155">
        <f>ROUND(I318*H318,2)</f>
        <v>0</v>
      </c>
      <c r="K318" s="156"/>
      <c r="L318" s="32"/>
      <c r="M318" s="157" t="s">
        <v>1</v>
      </c>
      <c r="N318" s="158" t="s">
        <v>44</v>
      </c>
      <c r="O318" s="57"/>
      <c r="P318" s="159">
        <f>O318*H318</f>
        <v>0</v>
      </c>
      <c r="Q318" s="159">
        <v>0</v>
      </c>
      <c r="R318" s="159">
        <f>Q318*H318</f>
        <v>0</v>
      </c>
      <c r="S318" s="159">
        <v>0</v>
      </c>
      <c r="T318" s="160">
        <f>S318*H318</f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61" t="s">
        <v>245</v>
      </c>
      <c r="AT318" s="161" t="s">
        <v>209</v>
      </c>
      <c r="AU318" s="161" t="s">
        <v>88</v>
      </c>
      <c r="AY318" s="17" t="s">
        <v>207</v>
      </c>
      <c r="BE318" s="162">
        <f>IF(N318="základní",J318,0)</f>
        <v>0</v>
      </c>
      <c r="BF318" s="162">
        <f>IF(N318="snížená",J318,0)</f>
        <v>0</v>
      </c>
      <c r="BG318" s="162">
        <f>IF(N318="zákl. přenesená",J318,0)</f>
        <v>0</v>
      </c>
      <c r="BH318" s="162">
        <f>IF(N318="sníž. přenesená",J318,0)</f>
        <v>0</v>
      </c>
      <c r="BI318" s="162">
        <f>IF(N318="nulová",J318,0)</f>
        <v>0</v>
      </c>
      <c r="BJ318" s="17" t="s">
        <v>86</v>
      </c>
      <c r="BK318" s="162">
        <f>ROUND(I318*H318,2)</f>
        <v>0</v>
      </c>
      <c r="BL318" s="17" t="s">
        <v>245</v>
      </c>
      <c r="BM318" s="161" t="s">
        <v>333</v>
      </c>
    </row>
    <row r="319" spans="1:65" s="13" customFormat="1" ht="22.5">
      <c r="B319" s="163"/>
      <c r="D319" s="164" t="s">
        <v>237</v>
      </c>
      <c r="E319" s="165" t="s">
        <v>1</v>
      </c>
      <c r="F319" s="166" t="s">
        <v>5693</v>
      </c>
      <c r="H319" s="167">
        <v>1</v>
      </c>
      <c r="I319" s="168"/>
      <c r="L319" s="163"/>
      <c r="M319" s="169"/>
      <c r="N319" s="170"/>
      <c r="O319" s="170"/>
      <c r="P319" s="170"/>
      <c r="Q319" s="170"/>
      <c r="R319" s="170"/>
      <c r="S319" s="170"/>
      <c r="T319" s="171"/>
      <c r="AT319" s="165" t="s">
        <v>237</v>
      </c>
      <c r="AU319" s="165" t="s">
        <v>88</v>
      </c>
      <c r="AV319" s="13" t="s">
        <v>88</v>
      </c>
      <c r="AW319" s="13" t="s">
        <v>33</v>
      </c>
      <c r="AX319" s="13" t="s">
        <v>79</v>
      </c>
      <c r="AY319" s="165" t="s">
        <v>207</v>
      </c>
    </row>
    <row r="320" spans="1:65" s="14" customFormat="1" ht="22.5">
      <c r="B320" s="172"/>
      <c r="D320" s="164" t="s">
        <v>237</v>
      </c>
      <c r="E320" s="173" t="s">
        <v>1</v>
      </c>
      <c r="F320" s="174" t="s">
        <v>5694</v>
      </c>
      <c r="H320" s="173" t="s">
        <v>1</v>
      </c>
      <c r="I320" s="175"/>
      <c r="L320" s="172"/>
      <c r="M320" s="176"/>
      <c r="N320" s="177"/>
      <c r="O320" s="177"/>
      <c r="P320" s="177"/>
      <c r="Q320" s="177"/>
      <c r="R320" s="177"/>
      <c r="S320" s="177"/>
      <c r="T320" s="178"/>
      <c r="AT320" s="173" t="s">
        <v>237</v>
      </c>
      <c r="AU320" s="173" t="s">
        <v>88</v>
      </c>
      <c r="AV320" s="14" t="s">
        <v>86</v>
      </c>
      <c r="AW320" s="14" t="s">
        <v>33</v>
      </c>
      <c r="AX320" s="14" t="s">
        <v>79</v>
      </c>
      <c r="AY320" s="173" t="s">
        <v>207</v>
      </c>
    </row>
    <row r="321" spans="1:65" s="14" customFormat="1" ht="11.25">
      <c r="B321" s="172"/>
      <c r="D321" s="164" t="s">
        <v>237</v>
      </c>
      <c r="E321" s="173" t="s">
        <v>1</v>
      </c>
      <c r="F321" s="174" t="s">
        <v>5620</v>
      </c>
      <c r="H321" s="173" t="s">
        <v>1</v>
      </c>
      <c r="I321" s="175"/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237</v>
      </c>
      <c r="AU321" s="173" t="s">
        <v>88</v>
      </c>
      <c r="AV321" s="14" t="s">
        <v>86</v>
      </c>
      <c r="AW321" s="14" t="s">
        <v>33</v>
      </c>
      <c r="AX321" s="14" t="s">
        <v>79</v>
      </c>
      <c r="AY321" s="173" t="s">
        <v>207</v>
      </c>
    </row>
    <row r="322" spans="1:65" s="14" customFormat="1" ht="11.25">
      <c r="B322" s="172"/>
      <c r="D322" s="164" t="s">
        <v>237</v>
      </c>
      <c r="E322" s="173" t="s">
        <v>1</v>
      </c>
      <c r="F322" s="174" t="s">
        <v>5621</v>
      </c>
      <c r="H322" s="173" t="s">
        <v>1</v>
      </c>
      <c r="I322" s="175"/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237</v>
      </c>
      <c r="AU322" s="173" t="s">
        <v>88</v>
      </c>
      <c r="AV322" s="14" t="s">
        <v>86</v>
      </c>
      <c r="AW322" s="14" t="s">
        <v>33</v>
      </c>
      <c r="AX322" s="14" t="s">
        <v>79</v>
      </c>
      <c r="AY322" s="173" t="s">
        <v>207</v>
      </c>
    </row>
    <row r="323" spans="1:65" s="15" customFormat="1" ht="11.25">
      <c r="B323" s="179"/>
      <c r="D323" s="164" t="s">
        <v>237</v>
      </c>
      <c r="E323" s="180" t="s">
        <v>1</v>
      </c>
      <c r="F323" s="181" t="s">
        <v>242</v>
      </c>
      <c r="H323" s="182">
        <v>1</v>
      </c>
      <c r="I323" s="183"/>
      <c r="L323" s="179"/>
      <c r="M323" s="184"/>
      <c r="N323" s="185"/>
      <c r="O323" s="185"/>
      <c r="P323" s="185"/>
      <c r="Q323" s="185"/>
      <c r="R323" s="185"/>
      <c r="S323" s="185"/>
      <c r="T323" s="186"/>
      <c r="AT323" s="180" t="s">
        <v>237</v>
      </c>
      <c r="AU323" s="180" t="s">
        <v>88</v>
      </c>
      <c r="AV323" s="15" t="s">
        <v>213</v>
      </c>
      <c r="AW323" s="15" t="s">
        <v>33</v>
      </c>
      <c r="AX323" s="15" t="s">
        <v>86</v>
      </c>
      <c r="AY323" s="180" t="s">
        <v>207</v>
      </c>
    </row>
    <row r="324" spans="1:65" s="2" customFormat="1" ht="24.2" customHeight="1">
      <c r="A324" s="31"/>
      <c r="B324" s="148"/>
      <c r="C324" s="149" t="s">
        <v>335</v>
      </c>
      <c r="D324" s="149" t="s">
        <v>209</v>
      </c>
      <c r="E324" s="150" t="s">
        <v>5704</v>
      </c>
      <c r="F324" s="151" t="s">
        <v>5705</v>
      </c>
      <c r="G324" s="152" t="s">
        <v>301</v>
      </c>
      <c r="H324" s="153">
        <v>1</v>
      </c>
      <c r="I324" s="154"/>
      <c r="J324" s="155">
        <f>ROUND(I324*H324,2)</f>
        <v>0</v>
      </c>
      <c r="K324" s="156"/>
      <c r="L324" s="32"/>
      <c r="M324" s="157" t="s">
        <v>1</v>
      </c>
      <c r="N324" s="158" t="s">
        <v>44</v>
      </c>
      <c r="O324" s="57"/>
      <c r="P324" s="159">
        <f>O324*H324</f>
        <v>0</v>
      </c>
      <c r="Q324" s="159">
        <v>0</v>
      </c>
      <c r="R324" s="159">
        <f>Q324*H324</f>
        <v>0</v>
      </c>
      <c r="S324" s="159">
        <v>0</v>
      </c>
      <c r="T324" s="160">
        <f>S324*H324</f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61" t="s">
        <v>245</v>
      </c>
      <c r="AT324" s="161" t="s">
        <v>209</v>
      </c>
      <c r="AU324" s="161" t="s">
        <v>88</v>
      </c>
      <c r="AY324" s="17" t="s">
        <v>207</v>
      </c>
      <c r="BE324" s="162">
        <f>IF(N324="základní",J324,0)</f>
        <v>0</v>
      </c>
      <c r="BF324" s="162">
        <f>IF(N324="snížená",J324,0)</f>
        <v>0</v>
      </c>
      <c r="BG324" s="162">
        <f>IF(N324="zákl. přenesená",J324,0)</f>
        <v>0</v>
      </c>
      <c r="BH324" s="162">
        <f>IF(N324="sníž. přenesená",J324,0)</f>
        <v>0</v>
      </c>
      <c r="BI324" s="162">
        <f>IF(N324="nulová",J324,0)</f>
        <v>0</v>
      </c>
      <c r="BJ324" s="17" t="s">
        <v>86</v>
      </c>
      <c r="BK324" s="162">
        <f>ROUND(I324*H324,2)</f>
        <v>0</v>
      </c>
      <c r="BL324" s="17" t="s">
        <v>245</v>
      </c>
      <c r="BM324" s="161" t="s">
        <v>338</v>
      </c>
    </row>
    <row r="325" spans="1:65" s="13" customFormat="1" ht="22.5">
      <c r="B325" s="163"/>
      <c r="D325" s="164" t="s">
        <v>237</v>
      </c>
      <c r="E325" s="165" t="s">
        <v>1</v>
      </c>
      <c r="F325" s="166" t="s">
        <v>5706</v>
      </c>
      <c r="H325" s="167">
        <v>1</v>
      </c>
      <c r="I325" s="168"/>
      <c r="L325" s="163"/>
      <c r="M325" s="169"/>
      <c r="N325" s="170"/>
      <c r="O325" s="170"/>
      <c r="P325" s="170"/>
      <c r="Q325" s="170"/>
      <c r="R325" s="170"/>
      <c r="S325" s="170"/>
      <c r="T325" s="171"/>
      <c r="AT325" s="165" t="s">
        <v>237</v>
      </c>
      <c r="AU325" s="165" t="s">
        <v>88</v>
      </c>
      <c r="AV325" s="13" t="s">
        <v>88</v>
      </c>
      <c r="AW325" s="13" t="s">
        <v>33</v>
      </c>
      <c r="AX325" s="13" t="s">
        <v>79</v>
      </c>
      <c r="AY325" s="165" t="s">
        <v>207</v>
      </c>
    </row>
    <row r="326" spans="1:65" s="14" customFormat="1" ht="22.5">
      <c r="B326" s="172"/>
      <c r="D326" s="164" t="s">
        <v>237</v>
      </c>
      <c r="E326" s="173" t="s">
        <v>1</v>
      </c>
      <c r="F326" s="174" t="s">
        <v>5694</v>
      </c>
      <c r="H326" s="173" t="s">
        <v>1</v>
      </c>
      <c r="I326" s="175"/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237</v>
      </c>
      <c r="AU326" s="173" t="s">
        <v>88</v>
      </c>
      <c r="AV326" s="14" t="s">
        <v>86</v>
      </c>
      <c r="AW326" s="14" t="s">
        <v>33</v>
      </c>
      <c r="AX326" s="14" t="s">
        <v>79</v>
      </c>
      <c r="AY326" s="173" t="s">
        <v>207</v>
      </c>
    </row>
    <row r="327" spans="1:65" s="14" customFormat="1" ht="11.25">
      <c r="B327" s="172"/>
      <c r="D327" s="164" t="s">
        <v>237</v>
      </c>
      <c r="E327" s="173" t="s">
        <v>1</v>
      </c>
      <c r="F327" s="174" t="s">
        <v>5620</v>
      </c>
      <c r="H327" s="173" t="s">
        <v>1</v>
      </c>
      <c r="I327" s="175"/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237</v>
      </c>
      <c r="AU327" s="173" t="s">
        <v>88</v>
      </c>
      <c r="AV327" s="14" t="s">
        <v>86</v>
      </c>
      <c r="AW327" s="14" t="s">
        <v>33</v>
      </c>
      <c r="AX327" s="14" t="s">
        <v>79</v>
      </c>
      <c r="AY327" s="173" t="s">
        <v>207</v>
      </c>
    </row>
    <row r="328" spans="1:65" s="14" customFormat="1" ht="11.25">
      <c r="B328" s="172"/>
      <c r="D328" s="164" t="s">
        <v>237</v>
      </c>
      <c r="E328" s="173" t="s">
        <v>1</v>
      </c>
      <c r="F328" s="174" t="s">
        <v>5621</v>
      </c>
      <c r="H328" s="173" t="s">
        <v>1</v>
      </c>
      <c r="I328" s="175"/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237</v>
      </c>
      <c r="AU328" s="173" t="s">
        <v>88</v>
      </c>
      <c r="AV328" s="14" t="s">
        <v>86</v>
      </c>
      <c r="AW328" s="14" t="s">
        <v>33</v>
      </c>
      <c r="AX328" s="14" t="s">
        <v>79</v>
      </c>
      <c r="AY328" s="173" t="s">
        <v>207</v>
      </c>
    </row>
    <row r="329" spans="1:65" s="15" customFormat="1" ht="11.25">
      <c r="B329" s="179"/>
      <c r="D329" s="164" t="s">
        <v>237</v>
      </c>
      <c r="E329" s="180" t="s">
        <v>1</v>
      </c>
      <c r="F329" s="181" t="s">
        <v>242</v>
      </c>
      <c r="H329" s="182">
        <v>1</v>
      </c>
      <c r="I329" s="183"/>
      <c r="L329" s="179"/>
      <c r="M329" s="184"/>
      <c r="N329" s="185"/>
      <c r="O329" s="185"/>
      <c r="P329" s="185"/>
      <c r="Q329" s="185"/>
      <c r="R329" s="185"/>
      <c r="S329" s="185"/>
      <c r="T329" s="186"/>
      <c r="AT329" s="180" t="s">
        <v>237</v>
      </c>
      <c r="AU329" s="180" t="s">
        <v>88</v>
      </c>
      <c r="AV329" s="15" t="s">
        <v>213</v>
      </c>
      <c r="AW329" s="15" t="s">
        <v>33</v>
      </c>
      <c r="AX329" s="15" t="s">
        <v>86</v>
      </c>
      <c r="AY329" s="180" t="s">
        <v>207</v>
      </c>
    </row>
    <row r="330" spans="1:65" s="2" customFormat="1" ht="33" customHeight="1">
      <c r="A330" s="31"/>
      <c r="B330" s="148"/>
      <c r="C330" s="149" t="s">
        <v>271</v>
      </c>
      <c r="D330" s="149" t="s">
        <v>209</v>
      </c>
      <c r="E330" s="150" t="s">
        <v>5707</v>
      </c>
      <c r="F330" s="151" t="s">
        <v>5708</v>
      </c>
      <c r="G330" s="152" t="s">
        <v>301</v>
      </c>
      <c r="H330" s="153">
        <v>12</v>
      </c>
      <c r="I330" s="154"/>
      <c r="J330" s="155">
        <f>ROUND(I330*H330,2)</f>
        <v>0</v>
      </c>
      <c r="K330" s="156"/>
      <c r="L330" s="32"/>
      <c r="M330" s="157" t="s">
        <v>1</v>
      </c>
      <c r="N330" s="158" t="s">
        <v>44</v>
      </c>
      <c r="O330" s="57"/>
      <c r="P330" s="159">
        <f>O330*H330</f>
        <v>0</v>
      </c>
      <c r="Q330" s="159">
        <v>0</v>
      </c>
      <c r="R330" s="159">
        <f>Q330*H330</f>
        <v>0</v>
      </c>
      <c r="S330" s="159">
        <v>0</v>
      </c>
      <c r="T330" s="160">
        <f>S330*H330</f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61" t="s">
        <v>245</v>
      </c>
      <c r="AT330" s="161" t="s">
        <v>209</v>
      </c>
      <c r="AU330" s="161" t="s">
        <v>88</v>
      </c>
      <c r="AY330" s="17" t="s">
        <v>207</v>
      </c>
      <c r="BE330" s="162">
        <f>IF(N330="základní",J330,0)</f>
        <v>0</v>
      </c>
      <c r="BF330" s="162">
        <f>IF(N330="snížená",J330,0)</f>
        <v>0</v>
      </c>
      <c r="BG330" s="162">
        <f>IF(N330="zákl. přenesená",J330,0)</f>
        <v>0</v>
      </c>
      <c r="BH330" s="162">
        <f>IF(N330="sníž. přenesená",J330,0)</f>
        <v>0</v>
      </c>
      <c r="BI330" s="162">
        <f>IF(N330="nulová",J330,0)</f>
        <v>0</v>
      </c>
      <c r="BJ330" s="17" t="s">
        <v>86</v>
      </c>
      <c r="BK330" s="162">
        <f>ROUND(I330*H330,2)</f>
        <v>0</v>
      </c>
      <c r="BL330" s="17" t="s">
        <v>245</v>
      </c>
      <c r="BM330" s="161" t="s">
        <v>341</v>
      </c>
    </row>
    <row r="331" spans="1:65" s="13" customFormat="1" ht="22.5">
      <c r="B331" s="163"/>
      <c r="D331" s="164" t="s">
        <v>237</v>
      </c>
      <c r="E331" s="165" t="s">
        <v>1</v>
      </c>
      <c r="F331" s="166" t="s">
        <v>5709</v>
      </c>
      <c r="H331" s="167">
        <v>12</v>
      </c>
      <c r="I331" s="168"/>
      <c r="L331" s="163"/>
      <c r="M331" s="169"/>
      <c r="N331" s="170"/>
      <c r="O331" s="170"/>
      <c r="P331" s="170"/>
      <c r="Q331" s="170"/>
      <c r="R331" s="170"/>
      <c r="S331" s="170"/>
      <c r="T331" s="171"/>
      <c r="AT331" s="165" t="s">
        <v>237</v>
      </c>
      <c r="AU331" s="165" t="s">
        <v>88</v>
      </c>
      <c r="AV331" s="13" t="s">
        <v>88</v>
      </c>
      <c r="AW331" s="13" t="s">
        <v>33</v>
      </c>
      <c r="AX331" s="13" t="s">
        <v>79</v>
      </c>
      <c r="AY331" s="165" t="s">
        <v>207</v>
      </c>
    </row>
    <row r="332" spans="1:65" s="14" customFormat="1" ht="22.5">
      <c r="B332" s="172"/>
      <c r="D332" s="164" t="s">
        <v>237</v>
      </c>
      <c r="E332" s="173" t="s">
        <v>1</v>
      </c>
      <c r="F332" s="174" t="s">
        <v>5694</v>
      </c>
      <c r="H332" s="173" t="s">
        <v>1</v>
      </c>
      <c r="I332" s="175"/>
      <c r="L332" s="172"/>
      <c r="M332" s="176"/>
      <c r="N332" s="177"/>
      <c r="O332" s="177"/>
      <c r="P332" s="177"/>
      <c r="Q332" s="177"/>
      <c r="R332" s="177"/>
      <c r="S332" s="177"/>
      <c r="T332" s="178"/>
      <c r="AT332" s="173" t="s">
        <v>237</v>
      </c>
      <c r="AU332" s="173" t="s">
        <v>88</v>
      </c>
      <c r="AV332" s="14" t="s">
        <v>86</v>
      </c>
      <c r="AW332" s="14" t="s">
        <v>33</v>
      </c>
      <c r="AX332" s="14" t="s">
        <v>79</v>
      </c>
      <c r="AY332" s="173" t="s">
        <v>207</v>
      </c>
    </row>
    <row r="333" spans="1:65" s="14" customFormat="1" ht="11.25">
      <c r="B333" s="172"/>
      <c r="D333" s="164" t="s">
        <v>237</v>
      </c>
      <c r="E333" s="173" t="s">
        <v>1</v>
      </c>
      <c r="F333" s="174" t="s">
        <v>5620</v>
      </c>
      <c r="H333" s="173" t="s">
        <v>1</v>
      </c>
      <c r="I333" s="175"/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237</v>
      </c>
      <c r="AU333" s="173" t="s">
        <v>88</v>
      </c>
      <c r="AV333" s="14" t="s">
        <v>86</v>
      </c>
      <c r="AW333" s="14" t="s">
        <v>33</v>
      </c>
      <c r="AX333" s="14" t="s">
        <v>79</v>
      </c>
      <c r="AY333" s="173" t="s">
        <v>207</v>
      </c>
    </row>
    <row r="334" spans="1:65" s="14" customFormat="1" ht="11.25">
      <c r="B334" s="172"/>
      <c r="D334" s="164" t="s">
        <v>237</v>
      </c>
      <c r="E334" s="173" t="s">
        <v>1</v>
      </c>
      <c r="F334" s="174" t="s">
        <v>5621</v>
      </c>
      <c r="H334" s="173" t="s">
        <v>1</v>
      </c>
      <c r="I334" s="175"/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237</v>
      </c>
      <c r="AU334" s="173" t="s">
        <v>88</v>
      </c>
      <c r="AV334" s="14" t="s">
        <v>86</v>
      </c>
      <c r="AW334" s="14" t="s">
        <v>33</v>
      </c>
      <c r="AX334" s="14" t="s">
        <v>79</v>
      </c>
      <c r="AY334" s="173" t="s">
        <v>207</v>
      </c>
    </row>
    <row r="335" spans="1:65" s="15" customFormat="1" ht="11.25">
      <c r="B335" s="179"/>
      <c r="D335" s="164" t="s">
        <v>237</v>
      </c>
      <c r="E335" s="180" t="s">
        <v>1</v>
      </c>
      <c r="F335" s="181" t="s">
        <v>242</v>
      </c>
      <c r="H335" s="182">
        <v>12</v>
      </c>
      <c r="I335" s="183"/>
      <c r="L335" s="179"/>
      <c r="M335" s="184"/>
      <c r="N335" s="185"/>
      <c r="O335" s="185"/>
      <c r="P335" s="185"/>
      <c r="Q335" s="185"/>
      <c r="R335" s="185"/>
      <c r="S335" s="185"/>
      <c r="T335" s="186"/>
      <c r="AT335" s="180" t="s">
        <v>237</v>
      </c>
      <c r="AU335" s="180" t="s">
        <v>88</v>
      </c>
      <c r="AV335" s="15" t="s">
        <v>213</v>
      </c>
      <c r="AW335" s="15" t="s">
        <v>33</v>
      </c>
      <c r="AX335" s="15" t="s">
        <v>86</v>
      </c>
      <c r="AY335" s="180" t="s">
        <v>207</v>
      </c>
    </row>
    <row r="336" spans="1:65" s="2" customFormat="1" ht="24.2" customHeight="1">
      <c r="A336" s="31"/>
      <c r="B336" s="148"/>
      <c r="C336" s="149" t="s">
        <v>342</v>
      </c>
      <c r="D336" s="149" t="s">
        <v>209</v>
      </c>
      <c r="E336" s="150" t="s">
        <v>5710</v>
      </c>
      <c r="F336" s="151" t="s">
        <v>5711</v>
      </c>
      <c r="G336" s="152" t="s">
        <v>662</v>
      </c>
      <c r="H336" s="153">
        <v>4</v>
      </c>
      <c r="I336" s="154"/>
      <c r="J336" s="155">
        <f>ROUND(I336*H336,2)</f>
        <v>0</v>
      </c>
      <c r="K336" s="156"/>
      <c r="L336" s="32"/>
      <c r="M336" s="157" t="s">
        <v>1</v>
      </c>
      <c r="N336" s="158" t="s">
        <v>44</v>
      </c>
      <c r="O336" s="57"/>
      <c r="P336" s="159">
        <f>O336*H336</f>
        <v>0</v>
      </c>
      <c r="Q336" s="159">
        <v>0</v>
      </c>
      <c r="R336" s="159">
        <f>Q336*H336</f>
        <v>0</v>
      </c>
      <c r="S336" s="159">
        <v>0</v>
      </c>
      <c r="T336" s="160">
        <f>S336*H336</f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61" t="s">
        <v>245</v>
      </c>
      <c r="AT336" s="161" t="s">
        <v>209</v>
      </c>
      <c r="AU336" s="161" t="s">
        <v>88</v>
      </c>
      <c r="AY336" s="17" t="s">
        <v>207</v>
      </c>
      <c r="BE336" s="162">
        <f>IF(N336="základní",J336,0)</f>
        <v>0</v>
      </c>
      <c r="BF336" s="162">
        <f>IF(N336="snížená",J336,0)</f>
        <v>0</v>
      </c>
      <c r="BG336" s="162">
        <f>IF(N336="zákl. přenesená",J336,0)</f>
        <v>0</v>
      </c>
      <c r="BH336" s="162">
        <f>IF(N336="sníž. přenesená",J336,0)</f>
        <v>0</v>
      </c>
      <c r="BI336" s="162">
        <f>IF(N336="nulová",J336,0)</f>
        <v>0</v>
      </c>
      <c r="BJ336" s="17" t="s">
        <v>86</v>
      </c>
      <c r="BK336" s="162">
        <f>ROUND(I336*H336,2)</f>
        <v>0</v>
      </c>
      <c r="BL336" s="17" t="s">
        <v>245</v>
      </c>
      <c r="BM336" s="161" t="s">
        <v>345</v>
      </c>
    </row>
    <row r="337" spans="1:65" s="13" customFormat="1" ht="22.5">
      <c r="B337" s="163"/>
      <c r="D337" s="164" t="s">
        <v>237</v>
      </c>
      <c r="E337" s="165" t="s">
        <v>1</v>
      </c>
      <c r="F337" s="166" t="s">
        <v>5712</v>
      </c>
      <c r="H337" s="167">
        <v>4</v>
      </c>
      <c r="I337" s="168"/>
      <c r="L337" s="163"/>
      <c r="M337" s="169"/>
      <c r="N337" s="170"/>
      <c r="O337" s="170"/>
      <c r="P337" s="170"/>
      <c r="Q337" s="170"/>
      <c r="R337" s="170"/>
      <c r="S337" s="170"/>
      <c r="T337" s="171"/>
      <c r="AT337" s="165" t="s">
        <v>237</v>
      </c>
      <c r="AU337" s="165" t="s">
        <v>88</v>
      </c>
      <c r="AV337" s="13" t="s">
        <v>88</v>
      </c>
      <c r="AW337" s="13" t="s">
        <v>33</v>
      </c>
      <c r="AX337" s="13" t="s">
        <v>79</v>
      </c>
      <c r="AY337" s="165" t="s">
        <v>207</v>
      </c>
    </row>
    <row r="338" spans="1:65" s="14" customFormat="1" ht="22.5">
      <c r="B338" s="172"/>
      <c r="D338" s="164" t="s">
        <v>237</v>
      </c>
      <c r="E338" s="173" t="s">
        <v>1</v>
      </c>
      <c r="F338" s="174" t="s">
        <v>5694</v>
      </c>
      <c r="H338" s="173" t="s">
        <v>1</v>
      </c>
      <c r="I338" s="175"/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237</v>
      </c>
      <c r="AU338" s="173" t="s">
        <v>88</v>
      </c>
      <c r="AV338" s="14" t="s">
        <v>86</v>
      </c>
      <c r="AW338" s="14" t="s">
        <v>33</v>
      </c>
      <c r="AX338" s="14" t="s">
        <v>79</v>
      </c>
      <c r="AY338" s="173" t="s">
        <v>207</v>
      </c>
    </row>
    <row r="339" spans="1:65" s="14" customFormat="1" ht="11.25">
      <c r="B339" s="172"/>
      <c r="D339" s="164" t="s">
        <v>237</v>
      </c>
      <c r="E339" s="173" t="s">
        <v>1</v>
      </c>
      <c r="F339" s="174" t="s">
        <v>5620</v>
      </c>
      <c r="H339" s="173" t="s">
        <v>1</v>
      </c>
      <c r="I339" s="175"/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237</v>
      </c>
      <c r="AU339" s="173" t="s">
        <v>88</v>
      </c>
      <c r="AV339" s="14" t="s">
        <v>86</v>
      </c>
      <c r="AW339" s="14" t="s">
        <v>33</v>
      </c>
      <c r="AX339" s="14" t="s">
        <v>79</v>
      </c>
      <c r="AY339" s="173" t="s">
        <v>207</v>
      </c>
    </row>
    <row r="340" spans="1:65" s="14" customFormat="1" ht="11.25">
      <c r="B340" s="172"/>
      <c r="D340" s="164" t="s">
        <v>237</v>
      </c>
      <c r="E340" s="173" t="s">
        <v>1</v>
      </c>
      <c r="F340" s="174" t="s">
        <v>5621</v>
      </c>
      <c r="H340" s="173" t="s">
        <v>1</v>
      </c>
      <c r="I340" s="175"/>
      <c r="L340" s="172"/>
      <c r="M340" s="176"/>
      <c r="N340" s="177"/>
      <c r="O340" s="177"/>
      <c r="P340" s="177"/>
      <c r="Q340" s="177"/>
      <c r="R340" s="177"/>
      <c r="S340" s="177"/>
      <c r="T340" s="178"/>
      <c r="AT340" s="173" t="s">
        <v>237</v>
      </c>
      <c r="AU340" s="173" t="s">
        <v>88</v>
      </c>
      <c r="AV340" s="14" t="s">
        <v>86</v>
      </c>
      <c r="AW340" s="14" t="s">
        <v>33</v>
      </c>
      <c r="AX340" s="14" t="s">
        <v>79</v>
      </c>
      <c r="AY340" s="173" t="s">
        <v>207</v>
      </c>
    </row>
    <row r="341" spans="1:65" s="15" customFormat="1" ht="11.25">
      <c r="B341" s="179"/>
      <c r="D341" s="164" t="s">
        <v>237</v>
      </c>
      <c r="E341" s="180" t="s">
        <v>1</v>
      </c>
      <c r="F341" s="181" t="s">
        <v>242</v>
      </c>
      <c r="H341" s="182">
        <v>4</v>
      </c>
      <c r="I341" s="183"/>
      <c r="L341" s="179"/>
      <c r="M341" s="184"/>
      <c r="N341" s="185"/>
      <c r="O341" s="185"/>
      <c r="P341" s="185"/>
      <c r="Q341" s="185"/>
      <c r="R341" s="185"/>
      <c r="S341" s="185"/>
      <c r="T341" s="186"/>
      <c r="AT341" s="180" t="s">
        <v>237</v>
      </c>
      <c r="AU341" s="180" t="s">
        <v>88</v>
      </c>
      <c r="AV341" s="15" t="s">
        <v>213</v>
      </c>
      <c r="AW341" s="15" t="s">
        <v>33</v>
      </c>
      <c r="AX341" s="15" t="s">
        <v>86</v>
      </c>
      <c r="AY341" s="180" t="s">
        <v>207</v>
      </c>
    </row>
    <row r="342" spans="1:65" s="2" customFormat="1" ht="24.2" customHeight="1">
      <c r="A342" s="31"/>
      <c r="B342" s="148"/>
      <c r="C342" s="149" t="s">
        <v>275</v>
      </c>
      <c r="D342" s="149" t="s">
        <v>209</v>
      </c>
      <c r="E342" s="150" t="s">
        <v>5713</v>
      </c>
      <c r="F342" s="151" t="s">
        <v>5714</v>
      </c>
      <c r="G342" s="152" t="s">
        <v>1636</v>
      </c>
      <c r="H342" s="187"/>
      <c r="I342" s="154"/>
      <c r="J342" s="155">
        <f>ROUND(I342*H342,2)</f>
        <v>0</v>
      </c>
      <c r="K342" s="156"/>
      <c r="L342" s="32"/>
      <c r="M342" s="157" t="s">
        <v>1</v>
      </c>
      <c r="N342" s="158" t="s">
        <v>44</v>
      </c>
      <c r="O342" s="57"/>
      <c r="P342" s="159">
        <f>O342*H342</f>
        <v>0</v>
      </c>
      <c r="Q342" s="159">
        <v>0</v>
      </c>
      <c r="R342" s="159">
        <f>Q342*H342</f>
        <v>0</v>
      </c>
      <c r="S342" s="159">
        <v>0</v>
      </c>
      <c r="T342" s="160">
        <f>S342*H342</f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61" t="s">
        <v>245</v>
      </c>
      <c r="AT342" s="161" t="s">
        <v>209</v>
      </c>
      <c r="AU342" s="161" t="s">
        <v>88</v>
      </c>
      <c r="AY342" s="17" t="s">
        <v>207</v>
      </c>
      <c r="BE342" s="162">
        <f>IF(N342="základní",J342,0)</f>
        <v>0</v>
      </c>
      <c r="BF342" s="162">
        <f>IF(N342="snížená",J342,0)</f>
        <v>0</v>
      </c>
      <c r="BG342" s="162">
        <f>IF(N342="zákl. přenesená",J342,0)</f>
        <v>0</v>
      </c>
      <c r="BH342" s="162">
        <f>IF(N342="sníž. přenesená",J342,0)</f>
        <v>0</v>
      </c>
      <c r="BI342" s="162">
        <f>IF(N342="nulová",J342,0)</f>
        <v>0</v>
      </c>
      <c r="BJ342" s="17" t="s">
        <v>86</v>
      </c>
      <c r="BK342" s="162">
        <f>ROUND(I342*H342,2)</f>
        <v>0</v>
      </c>
      <c r="BL342" s="17" t="s">
        <v>245</v>
      </c>
      <c r="BM342" s="161" t="s">
        <v>349</v>
      </c>
    </row>
    <row r="343" spans="1:65" s="2" customFormat="1" ht="24.2" customHeight="1">
      <c r="A343" s="31"/>
      <c r="B343" s="148"/>
      <c r="C343" s="149" t="s">
        <v>350</v>
      </c>
      <c r="D343" s="149" t="s">
        <v>209</v>
      </c>
      <c r="E343" s="150" t="s">
        <v>5715</v>
      </c>
      <c r="F343" s="151" t="s">
        <v>1449</v>
      </c>
      <c r="G343" s="152" t="s">
        <v>212</v>
      </c>
      <c r="H343" s="153">
        <v>50</v>
      </c>
      <c r="I343" s="154"/>
      <c r="J343" s="155">
        <f>ROUND(I343*H343,2)</f>
        <v>0</v>
      </c>
      <c r="K343" s="156"/>
      <c r="L343" s="32"/>
      <c r="M343" s="157" t="s">
        <v>1</v>
      </c>
      <c r="N343" s="158" t="s">
        <v>44</v>
      </c>
      <c r="O343" s="57"/>
      <c r="P343" s="159">
        <f>O343*H343</f>
        <v>0</v>
      </c>
      <c r="Q343" s="159">
        <v>0</v>
      </c>
      <c r="R343" s="159">
        <f>Q343*H343</f>
        <v>0</v>
      </c>
      <c r="S343" s="159">
        <v>0</v>
      </c>
      <c r="T343" s="160">
        <f>S343*H343</f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61" t="s">
        <v>245</v>
      </c>
      <c r="AT343" s="161" t="s">
        <v>209</v>
      </c>
      <c r="AU343" s="161" t="s">
        <v>88</v>
      </c>
      <c r="AY343" s="17" t="s">
        <v>207</v>
      </c>
      <c r="BE343" s="162">
        <f>IF(N343="základní",J343,0)</f>
        <v>0</v>
      </c>
      <c r="BF343" s="162">
        <f>IF(N343="snížená",J343,0)</f>
        <v>0</v>
      </c>
      <c r="BG343" s="162">
        <f>IF(N343="zákl. přenesená",J343,0)</f>
        <v>0</v>
      </c>
      <c r="BH343" s="162">
        <f>IF(N343="sníž. přenesená",J343,0)</f>
        <v>0</v>
      </c>
      <c r="BI343" s="162">
        <f>IF(N343="nulová",J343,0)</f>
        <v>0</v>
      </c>
      <c r="BJ343" s="17" t="s">
        <v>86</v>
      </c>
      <c r="BK343" s="162">
        <f>ROUND(I343*H343,2)</f>
        <v>0</v>
      </c>
      <c r="BL343" s="17" t="s">
        <v>245</v>
      </c>
      <c r="BM343" s="161" t="s">
        <v>353</v>
      </c>
    </row>
    <row r="344" spans="1:65" s="13" customFormat="1" ht="22.5">
      <c r="B344" s="163"/>
      <c r="D344" s="164" t="s">
        <v>237</v>
      </c>
      <c r="E344" s="165" t="s">
        <v>1</v>
      </c>
      <c r="F344" s="166" t="s">
        <v>5716</v>
      </c>
      <c r="H344" s="167">
        <v>50</v>
      </c>
      <c r="I344" s="168"/>
      <c r="L344" s="163"/>
      <c r="M344" s="169"/>
      <c r="N344" s="170"/>
      <c r="O344" s="170"/>
      <c r="P344" s="170"/>
      <c r="Q344" s="170"/>
      <c r="R344" s="170"/>
      <c r="S344" s="170"/>
      <c r="T344" s="171"/>
      <c r="AT344" s="165" t="s">
        <v>237</v>
      </c>
      <c r="AU344" s="165" t="s">
        <v>88</v>
      </c>
      <c r="AV344" s="13" t="s">
        <v>88</v>
      </c>
      <c r="AW344" s="13" t="s">
        <v>33</v>
      </c>
      <c r="AX344" s="13" t="s">
        <v>79</v>
      </c>
      <c r="AY344" s="165" t="s">
        <v>207</v>
      </c>
    </row>
    <row r="345" spans="1:65" s="14" customFormat="1" ht="22.5">
      <c r="B345" s="172"/>
      <c r="D345" s="164" t="s">
        <v>237</v>
      </c>
      <c r="E345" s="173" t="s">
        <v>1</v>
      </c>
      <c r="F345" s="174" t="s">
        <v>5717</v>
      </c>
      <c r="H345" s="173" t="s">
        <v>1</v>
      </c>
      <c r="I345" s="175"/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237</v>
      </c>
      <c r="AU345" s="173" t="s">
        <v>88</v>
      </c>
      <c r="AV345" s="14" t="s">
        <v>86</v>
      </c>
      <c r="AW345" s="14" t="s">
        <v>33</v>
      </c>
      <c r="AX345" s="14" t="s">
        <v>79</v>
      </c>
      <c r="AY345" s="173" t="s">
        <v>207</v>
      </c>
    </row>
    <row r="346" spans="1:65" s="14" customFormat="1" ht="22.5">
      <c r="B346" s="172"/>
      <c r="D346" s="164" t="s">
        <v>237</v>
      </c>
      <c r="E346" s="173" t="s">
        <v>1</v>
      </c>
      <c r="F346" s="174" t="s">
        <v>5718</v>
      </c>
      <c r="H346" s="173" t="s">
        <v>1</v>
      </c>
      <c r="I346" s="175"/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237</v>
      </c>
      <c r="AU346" s="173" t="s">
        <v>88</v>
      </c>
      <c r="AV346" s="14" t="s">
        <v>86</v>
      </c>
      <c r="AW346" s="14" t="s">
        <v>33</v>
      </c>
      <c r="AX346" s="14" t="s">
        <v>79</v>
      </c>
      <c r="AY346" s="173" t="s">
        <v>207</v>
      </c>
    </row>
    <row r="347" spans="1:65" s="15" customFormat="1" ht="11.25">
      <c r="B347" s="179"/>
      <c r="D347" s="164" t="s">
        <v>237</v>
      </c>
      <c r="E347" s="180" t="s">
        <v>1</v>
      </c>
      <c r="F347" s="181" t="s">
        <v>242</v>
      </c>
      <c r="H347" s="182">
        <v>50</v>
      </c>
      <c r="I347" s="183"/>
      <c r="L347" s="179"/>
      <c r="M347" s="184"/>
      <c r="N347" s="185"/>
      <c r="O347" s="185"/>
      <c r="P347" s="185"/>
      <c r="Q347" s="185"/>
      <c r="R347" s="185"/>
      <c r="S347" s="185"/>
      <c r="T347" s="186"/>
      <c r="AT347" s="180" t="s">
        <v>237</v>
      </c>
      <c r="AU347" s="180" t="s">
        <v>88</v>
      </c>
      <c r="AV347" s="15" t="s">
        <v>213</v>
      </c>
      <c r="AW347" s="15" t="s">
        <v>33</v>
      </c>
      <c r="AX347" s="15" t="s">
        <v>86</v>
      </c>
      <c r="AY347" s="180" t="s">
        <v>207</v>
      </c>
    </row>
    <row r="348" spans="1:65" s="12" customFormat="1" ht="22.9" customHeight="1">
      <c r="B348" s="135"/>
      <c r="D348" s="136" t="s">
        <v>78</v>
      </c>
      <c r="E348" s="146" t="s">
        <v>3713</v>
      </c>
      <c r="F348" s="146" t="s">
        <v>5719</v>
      </c>
      <c r="I348" s="138"/>
      <c r="J348" s="147">
        <f>BK348</f>
        <v>0</v>
      </c>
      <c r="L348" s="135"/>
      <c r="M348" s="140"/>
      <c r="N348" s="141"/>
      <c r="O348" s="141"/>
      <c r="P348" s="142">
        <f>SUM(P349:P768)</f>
        <v>0</v>
      </c>
      <c r="Q348" s="141"/>
      <c r="R348" s="142">
        <f>SUM(R349:R768)</f>
        <v>0</v>
      </c>
      <c r="S348" s="141"/>
      <c r="T348" s="143">
        <f>SUM(T349:T768)</f>
        <v>0</v>
      </c>
      <c r="AR348" s="136" t="s">
        <v>86</v>
      </c>
      <c r="AT348" s="144" t="s">
        <v>78</v>
      </c>
      <c r="AU348" s="144" t="s">
        <v>86</v>
      </c>
      <c r="AY348" s="136" t="s">
        <v>207</v>
      </c>
      <c r="BK348" s="145">
        <f>SUM(BK349:BK768)</f>
        <v>0</v>
      </c>
    </row>
    <row r="349" spans="1:65" s="2" customFormat="1" ht="24.2" customHeight="1">
      <c r="A349" s="31"/>
      <c r="B349" s="148"/>
      <c r="C349" s="149" t="s">
        <v>279</v>
      </c>
      <c r="D349" s="149" t="s">
        <v>209</v>
      </c>
      <c r="E349" s="150" t="s">
        <v>5720</v>
      </c>
      <c r="F349" s="151" t="s">
        <v>5721</v>
      </c>
      <c r="G349" s="152" t="s">
        <v>220</v>
      </c>
      <c r="H349" s="153">
        <v>53.1</v>
      </c>
      <c r="I349" s="154"/>
      <c r="J349" s="155">
        <f>ROUND(I349*H349,2)</f>
        <v>0</v>
      </c>
      <c r="K349" s="156"/>
      <c r="L349" s="32"/>
      <c r="M349" s="157" t="s">
        <v>1</v>
      </c>
      <c r="N349" s="158" t="s">
        <v>44</v>
      </c>
      <c r="O349" s="57"/>
      <c r="P349" s="159">
        <f>O349*H349</f>
        <v>0</v>
      </c>
      <c r="Q349" s="159">
        <v>0</v>
      </c>
      <c r="R349" s="159">
        <f>Q349*H349</f>
        <v>0</v>
      </c>
      <c r="S349" s="159">
        <v>0</v>
      </c>
      <c r="T349" s="160">
        <f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61" t="s">
        <v>213</v>
      </c>
      <c r="AT349" s="161" t="s">
        <v>209</v>
      </c>
      <c r="AU349" s="161" t="s">
        <v>88</v>
      </c>
      <c r="AY349" s="17" t="s">
        <v>207</v>
      </c>
      <c r="BE349" s="162">
        <f>IF(N349="základní",J349,0)</f>
        <v>0</v>
      </c>
      <c r="BF349" s="162">
        <f>IF(N349="snížená",J349,0)</f>
        <v>0</v>
      </c>
      <c r="BG349" s="162">
        <f>IF(N349="zákl. přenesená",J349,0)</f>
        <v>0</v>
      </c>
      <c r="BH349" s="162">
        <f>IF(N349="sníž. přenesená",J349,0)</f>
        <v>0</v>
      </c>
      <c r="BI349" s="162">
        <f>IF(N349="nulová",J349,0)</f>
        <v>0</v>
      </c>
      <c r="BJ349" s="17" t="s">
        <v>86</v>
      </c>
      <c r="BK349" s="162">
        <f>ROUND(I349*H349,2)</f>
        <v>0</v>
      </c>
      <c r="BL349" s="17" t="s">
        <v>213</v>
      </c>
      <c r="BM349" s="161" t="s">
        <v>356</v>
      </c>
    </row>
    <row r="350" spans="1:65" s="13" customFormat="1" ht="11.25">
      <c r="B350" s="163"/>
      <c r="D350" s="164" t="s">
        <v>237</v>
      </c>
      <c r="E350" s="165" t="s">
        <v>1</v>
      </c>
      <c r="F350" s="166" t="s">
        <v>5722</v>
      </c>
      <c r="H350" s="167">
        <v>53.1</v>
      </c>
      <c r="I350" s="168"/>
      <c r="L350" s="163"/>
      <c r="M350" s="169"/>
      <c r="N350" s="170"/>
      <c r="O350" s="170"/>
      <c r="P350" s="170"/>
      <c r="Q350" s="170"/>
      <c r="R350" s="170"/>
      <c r="S350" s="170"/>
      <c r="T350" s="171"/>
      <c r="AT350" s="165" t="s">
        <v>237</v>
      </c>
      <c r="AU350" s="165" t="s">
        <v>88</v>
      </c>
      <c r="AV350" s="13" t="s">
        <v>88</v>
      </c>
      <c r="AW350" s="13" t="s">
        <v>33</v>
      </c>
      <c r="AX350" s="13" t="s">
        <v>79</v>
      </c>
      <c r="AY350" s="165" t="s">
        <v>207</v>
      </c>
    </row>
    <row r="351" spans="1:65" s="14" customFormat="1" ht="22.5">
      <c r="B351" s="172"/>
      <c r="D351" s="164" t="s">
        <v>237</v>
      </c>
      <c r="E351" s="173" t="s">
        <v>1</v>
      </c>
      <c r="F351" s="174" t="s">
        <v>5723</v>
      </c>
      <c r="H351" s="173" t="s">
        <v>1</v>
      </c>
      <c r="I351" s="175"/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237</v>
      </c>
      <c r="AU351" s="173" t="s">
        <v>88</v>
      </c>
      <c r="AV351" s="14" t="s">
        <v>86</v>
      </c>
      <c r="AW351" s="14" t="s">
        <v>33</v>
      </c>
      <c r="AX351" s="14" t="s">
        <v>79</v>
      </c>
      <c r="AY351" s="173" t="s">
        <v>207</v>
      </c>
    </row>
    <row r="352" spans="1:65" s="14" customFormat="1" ht="11.25">
      <c r="B352" s="172"/>
      <c r="D352" s="164" t="s">
        <v>237</v>
      </c>
      <c r="E352" s="173" t="s">
        <v>1</v>
      </c>
      <c r="F352" s="174" t="s">
        <v>5724</v>
      </c>
      <c r="H352" s="173" t="s">
        <v>1</v>
      </c>
      <c r="I352" s="175"/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237</v>
      </c>
      <c r="AU352" s="173" t="s">
        <v>88</v>
      </c>
      <c r="AV352" s="14" t="s">
        <v>86</v>
      </c>
      <c r="AW352" s="14" t="s">
        <v>33</v>
      </c>
      <c r="AX352" s="14" t="s">
        <v>79</v>
      </c>
      <c r="AY352" s="173" t="s">
        <v>207</v>
      </c>
    </row>
    <row r="353" spans="1:65" s="15" customFormat="1" ht="11.25">
      <c r="B353" s="179"/>
      <c r="D353" s="164" t="s">
        <v>237</v>
      </c>
      <c r="E353" s="180" t="s">
        <v>1</v>
      </c>
      <c r="F353" s="181" t="s">
        <v>242</v>
      </c>
      <c r="H353" s="182">
        <v>53.1</v>
      </c>
      <c r="I353" s="183"/>
      <c r="L353" s="179"/>
      <c r="M353" s="184"/>
      <c r="N353" s="185"/>
      <c r="O353" s="185"/>
      <c r="P353" s="185"/>
      <c r="Q353" s="185"/>
      <c r="R353" s="185"/>
      <c r="S353" s="185"/>
      <c r="T353" s="186"/>
      <c r="AT353" s="180" t="s">
        <v>237</v>
      </c>
      <c r="AU353" s="180" t="s">
        <v>88</v>
      </c>
      <c r="AV353" s="15" t="s">
        <v>213</v>
      </c>
      <c r="AW353" s="15" t="s">
        <v>33</v>
      </c>
      <c r="AX353" s="15" t="s">
        <v>86</v>
      </c>
      <c r="AY353" s="180" t="s">
        <v>207</v>
      </c>
    </row>
    <row r="354" spans="1:65" s="2" customFormat="1" ht="24.2" customHeight="1">
      <c r="A354" s="31"/>
      <c r="B354" s="148"/>
      <c r="C354" s="149" t="s">
        <v>358</v>
      </c>
      <c r="D354" s="149" t="s">
        <v>209</v>
      </c>
      <c r="E354" s="150" t="s">
        <v>5725</v>
      </c>
      <c r="F354" s="151" t="s">
        <v>5726</v>
      </c>
      <c r="G354" s="152" t="s">
        <v>220</v>
      </c>
      <c r="H354" s="153">
        <v>50.7</v>
      </c>
      <c r="I354" s="154"/>
      <c r="J354" s="155">
        <f>ROUND(I354*H354,2)</f>
        <v>0</v>
      </c>
      <c r="K354" s="156"/>
      <c r="L354" s="32"/>
      <c r="M354" s="157" t="s">
        <v>1</v>
      </c>
      <c r="N354" s="158" t="s">
        <v>44</v>
      </c>
      <c r="O354" s="57"/>
      <c r="P354" s="159">
        <f>O354*H354</f>
        <v>0</v>
      </c>
      <c r="Q354" s="159">
        <v>0</v>
      </c>
      <c r="R354" s="159">
        <f>Q354*H354</f>
        <v>0</v>
      </c>
      <c r="S354" s="159">
        <v>0</v>
      </c>
      <c r="T354" s="160">
        <f>S354*H354</f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61" t="s">
        <v>213</v>
      </c>
      <c r="AT354" s="161" t="s">
        <v>209</v>
      </c>
      <c r="AU354" s="161" t="s">
        <v>88</v>
      </c>
      <c r="AY354" s="17" t="s">
        <v>207</v>
      </c>
      <c r="BE354" s="162">
        <f>IF(N354="základní",J354,0)</f>
        <v>0</v>
      </c>
      <c r="BF354" s="162">
        <f>IF(N354="snížená",J354,0)</f>
        <v>0</v>
      </c>
      <c r="BG354" s="162">
        <f>IF(N354="zákl. přenesená",J354,0)</f>
        <v>0</v>
      </c>
      <c r="BH354" s="162">
        <f>IF(N354="sníž. přenesená",J354,0)</f>
        <v>0</v>
      </c>
      <c r="BI354" s="162">
        <f>IF(N354="nulová",J354,0)</f>
        <v>0</v>
      </c>
      <c r="BJ354" s="17" t="s">
        <v>86</v>
      </c>
      <c r="BK354" s="162">
        <f>ROUND(I354*H354,2)</f>
        <v>0</v>
      </c>
      <c r="BL354" s="17" t="s">
        <v>213</v>
      </c>
      <c r="BM354" s="161" t="s">
        <v>361</v>
      </c>
    </row>
    <row r="355" spans="1:65" s="13" customFormat="1" ht="11.25">
      <c r="B355" s="163"/>
      <c r="D355" s="164" t="s">
        <v>237</v>
      </c>
      <c r="E355" s="165" t="s">
        <v>1</v>
      </c>
      <c r="F355" s="166" t="s">
        <v>5727</v>
      </c>
      <c r="H355" s="167">
        <v>50.7</v>
      </c>
      <c r="I355" s="168"/>
      <c r="L355" s="163"/>
      <c r="M355" s="169"/>
      <c r="N355" s="170"/>
      <c r="O355" s="170"/>
      <c r="P355" s="170"/>
      <c r="Q355" s="170"/>
      <c r="R355" s="170"/>
      <c r="S355" s="170"/>
      <c r="T355" s="171"/>
      <c r="AT355" s="165" t="s">
        <v>237</v>
      </c>
      <c r="AU355" s="165" t="s">
        <v>88</v>
      </c>
      <c r="AV355" s="13" t="s">
        <v>88</v>
      </c>
      <c r="AW355" s="13" t="s">
        <v>33</v>
      </c>
      <c r="AX355" s="13" t="s">
        <v>79</v>
      </c>
      <c r="AY355" s="165" t="s">
        <v>207</v>
      </c>
    </row>
    <row r="356" spans="1:65" s="14" customFormat="1" ht="22.5">
      <c r="B356" s="172"/>
      <c r="D356" s="164" t="s">
        <v>237</v>
      </c>
      <c r="E356" s="173" t="s">
        <v>1</v>
      </c>
      <c r="F356" s="174" t="s">
        <v>5723</v>
      </c>
      <c r="H356" s="173" t="s">
        <v>1</v>
      </c>
      <c r="I356" s="175"/>
      <c r="L356" s="172"/>
      <c r="M356" s="176"/>
      <c r="N356" s="177"/>
      <c r="O356" s="177"/>
      <c r="P356" s="177"/>
      <c r="Q356" s="177"/>
      <c r="R356" s="177"/>
      <c r="S356" s="177"/>
      <c r="T356" s="178"/>
      <c r="AT356" s="173" t="s">
        <v>237</v>
      </c>
      <c r="AU356" s="173" t="s">
        <v>88</v>
      </c>
      <c r="AV356" s="14" t="s">
        <v>86</v>
      </c>
      <c r="AW356" s="14" t="s">
        <v>33</v>
      </c>
      <c r="AX356" s="14" t="s">
        <v>79</v>
      </c>
      <c r="AY356" s="173" t="s">
        <v>207</v>
      </c>
    </row>
    <row r="357" spans="1:65" s="14" customFormat="1" ht="11.25">
      <c r="B357" s="172"/>
      <c r="D357" s="164" t="s">
        <v>237</v>
      </c>
      <c r="E357" s="173" t="s">
        <v>1</v>
      </c>
      <c r="F357" s="174" t="s">
        <v>5724</v>
      </c>
      <c r="H357" s="173" t="s">
        <v>1</v>
      </c>
      <c r="I357" s="175"/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237</v>
      </c>
      <c r="AU357" s="173" t="s">
        <v>88</v>
      </c>
      <c r="AV357" s="14" t="s">
        <v>86</v>
      </c>
      <c r="AW357" s="14" t="s">
        <v>33</v>
      </c>
      <c r="AX357" s="14" t="s">
        <v>79</v>
      </c>
      <c r="AY357" s="173" t="s">
        <v>207</v>
      </c>
    </row>
    <row r="358" spans="1:65" s="15" customFormat="1" ht="11.25">
      <c r="B358" s="179"/>
      <c r="D358" s="164" t="s">
        <v>237</v>
      </c>
      <c r="E358" s="180" t="s">
        <v>1</v>
      </c>
      <c r="F358" s="181" t="s">
        <v>242</v>
      </c>
      <c r="H358" s="182">
        <v>50.7</v>
      </c>
      <c r="I358" s="183"/>
      <c r="L358" s="179"/>
      <c r="M358" s="184"/>
      <c r="N358" s="185"/>
      <c r="O358" s="185"/>
      <c r="P358" s="185"/>
      <c r="Q358" s="185"/>
      <c r="R358" s="185"/>
      <c r="S358" s="185"/>
      <c r="T358" s="186"/>
      <c r="AT358" s="180" t="s">
        <v>237</v>
      </c>
      <c r="AU358" s="180" t="s">
        <v>88</v>
      </c>
      <c r="AV358" s="15" t="s">
        <v>213</v>
      </c>
      <c r="AW358" s="15" t="s">
        <v>33</v>
      </c>
      <c r="AX358" s="15" t="s">
        <v>86</v>
      </c>
      <c r="AY358" s="180" t="s">
        <v>207</v>
      </c>
    </row>
    <row r="359" spans="1:65" s="2" customFormat="1" ht="24.2" customHeight="1">
      <c r="A359" s="31"/>
      <c r="B359" s="148"/>
      <c r="C359" s="149" t="s">
        <v>289</v>
      </c>
      <c r="D359" s="149" t="s">
        <v>209</v>
      </c>
      <c r="E359" s="150" t="s">
        <v>5728</v>
      </c>
      <c r="F359" s="151" t="s">
        <v>5729</v>
      </c>
      <c r="G359" s="152" t="s">
        <v>220</v>
      </c>
      <c r="H359" s="153">
        <v>17.2</v>
      </c>
      <c r="I359" s="154"/>
      <c r="J359" s="155">
        <f>ROUND(I359*H359,2)</f>
        <v>0</v>
      </c>
      <c r="K359" s="156"/>
      <c r="L359" s="32"/>
      <c r="M359" s="157" t="s">
        <v>1</v>
      </c>
      <c r="N359" s="158" t="s">
        <v>44</v>
      </c>
      <c r="O359" s="57"/>
      <c r="P359" s="159">
        <f>O359*H359</f>
        <v>0</v>
      </c>
      <c r="Q359" s="159">
        <v>0</v>
      </c>
      <c r="R359" s="159">
        <f>Q359*H359</f>
        <v>0</v>
      </c>
      <c r="S359" s="159">
        <v>0</v>
      </c>
      <c r="T359" s="160">
        <f>S359*H359</f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61" t="s">
        <v>213</v>
      </c>
      <c r="AT359" s="161" t="s">
        <v>209</v>
      </c>
      <c r="AU359" s="161" t="s">
        <v>88</v>
      </c>
      <c r="AY359" s="17" t="s">
        <v>207</v>
      </c>
      <c r="BE359" s="162">
        <f>IF(N359="základní",J359,0)</f>
        <v>0</v>
      </c>
      <c r="BF359" s="162">
        <f>IF(N359="snížená",J359,0)</f>
        <v>0</v>
      </c>
      <c r="BG359" s="162">
        <f>IF(N359="zákl. přenesená",J359,0)</f>
        <v>0</v>
      </c>
      <c r="BH359" s="162">
        <f>IF(N359="sníž. přenesená",J359,0)</f>
        <v>0</v>
      </c>
      <c r="BI359" s="162">
        <f>IF(N359="nulová",J359,0)</f>
        <v>0</v>
      </c>
      <c r="BJ359" s="17" t="s">
        <v>86</v>
      </c>
      <c r="BK359" s="162">
        <f>ROUND(I359*H359,2)</f>
        <v>0</v>
      </c>
      <c r="BL359" s="17" t="s">
        <v>213</v>
      </c>
      <c r="BM359" s="161" t="s">
        <v>364</v>
      </c>
    </row>
    <row r="360" spans="1:65" s="13" customFormat="1" ht="11.25">
      <c r="B360" s="163"/>
      <c r="D360" s="164" t="s">
        <v>237</v>
      </c>
      <c r="E360" s="165" t="s">
        <v>1</v>
      </c>
      <c r="F360" s="166" t="s">
        <v>5730</v>
      </c>
      <c r="H360" s="167">
        <v>17.2</v>
      </c>
      <c r="I360" s="168"/>
      <c r="L360" s="163"/>
      <c r="M360" s="169"/>
      <c r="N360" s="170"/>
      <c r="O360" s="170"/>
      <c r="P360" s="170"/>
      <c r="Q360" s="170"/>
      <c r="R360" s="170"/>
      <c r="S360" s="170"/>
      <c r="T360" s="171"/>
      <c r="AT360" s="165" t="s">
        <v>237</v>
      </c>
      <c r="AU360" s="165" t="s">
        <v>88</v>
      </c>
      <c r="AV360" s="13" t="s">
        <v>88</v>
      </c>
      <c r="AW360" s="13" t="s">
        <v>33</v>
      </c>
      <c r="AX360" s="13" t="s">
        <v>79</v>
      </c>
      <c r="AY360" s="165" t="s">
        <v>207</v>
      </c>
    </row>
    <row r="361" spans="1:65" s="14" customFormat="1" ht="22.5">
      <c r="B361" s="172"/>
      <c r="D361" s="164" t="s">
        <v>237</v>
      </c>
      <c r="E361" s="173" t="s">
        <v>1</v>
      </c>
      <c r="F361" s="174" t="s">
        <v>5723</v>
      </c>
      <c r="H361" s="173" t="s">
        <v>1</v>
      </c>
      <c r="I361" s="175"/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237</v>
      </c>
      <c r="AU361" s="173" t="s">
        <v>88</v>
      </c>
      <c r="AV361" s="14" t="s">
        <v>86</v>
      </c>
      <c r="AW361" s="14" t="s">
        <v>33</v>
      </c>
      <c r="AX361" s="14" t="s">
        <v>79</v>
      </c>
      <c r="AY361" s="173" t="s">
        <v>207</v>
      </c>
    </row>
    <row r="362" spans="1:65" s="14" customFormat="1" ht="11.25">
      <c r="B362" s="172"/>
      <c r="D362" s="164" t="s">
        <v>237</v>
      </c>
      <c r="E362" s="173" t="s">
        <v>1</v>
      </c>
      <c r="F362" s="174" t="s">
        <v>5724</v>
      </c>
      <c r="H362" s="173" t="s">
        <v>1</v>
      </c>
      <c r="I362" s="175"/>
      <c r="L362" s="172"/>
      <c r="M362" s="176"/>
      <c r="N362" s="177"/>
      <c r="O362" s="177"/>
      <c r="P362" s="177"/>
      <c r="Q362" s="177"/>
      <c r="R362" s="177"/>
      <c r="S362" s="177"/>
      <c r="T362" s="178"/>
      <c r="AT362" s="173" t="s">
        <v>237</v>
      </c>
      <c r="AU362" s="173" t="s">
        <v>88</v>
      </c>
      <c r="AV362" s="14" t="s">
        <v>86</v>
      </c>
      <c r="AW362" s="14" t="s">
        <v>33</v>
      </c>
      <c r="AX362" s="14" t="s">
        <v>79</v>
      </c>
      <c r="AY362" s="173" t="s">
        <v>207</v>
      </c>
    </row>
    <row r="363" spans="1:65" s="15" customFormat="1" ht="11.25">
      <c r="B363" s="179"/>
      <c r="D363" s="164" t="s">
        <v>237</v>
      </c>
      <c r="E363" s="180" t="s">
        <v>1</v>
      </c>
      <c r="F363" s="181" t="s">
        <v>242</v>
      </c>
      <c r="H363" s="182">
        <v>17.2</v>
      </c>
      <c r="I363" s="183"/>
      <c r="L363" s="179"/>
      <c r="M363" s="184"/>
      <c r="N363" s="185"/>
      <c r="O363" s="185"/>
      <c r="P363" s="185"/>
      <c r="Q363" s="185"/>
      <c r="R363" s="185"/>
      <c r="S363" s="185"/>
      <c r="T363" s="186"/>
      <c r="AT363" s="180" t="s">
        <v>237</v>
      </c>
      <c r="AU363" s="180" t="s">
        <v>88</v>
      </c>
      <c r="AV363" s="15" t="s">
        <v>213</v>
      </c>
      <c r="AW363" s="15" t="s">
        <v>33</v>
      </c>
      <c r="AX363" s="15" t="s">
        <v>86</v>
      </c>
      <c r="AY363" s="180" t="s">
        <v>207</v>
      </c>
    </row>
    <row r="364" spans="1:65" s="2" customFormat="1" ht="24.2" customHeight="1">
      <c r="A364" s="31"/>
      <c r="B364" s="148"/>
      <c r="C364" s="149" t="s">
        <v>365</v>
      </c>
      <c r="D364" s="149" t="s">
        <v>209</v>
      </c>
      <c r="E364" s="150" t="s">
        <v>5731</v>
      </c>
      <c r="F364" s="151" t="s">
        <v>5732</v>
      </c>
      <c r="G364" s="152" t="s">
        <v>220</v>
      </c>
      <c r="H364" s="153">
        <v>9.4</v>
      </c>
      <c r="I364" s="154"/>
      <c r="J364" s="155">
        <f>ROUND(I364*H364,2)</f>
        <v>0</v>
      </c>
      <c r="K364" s="156"/>
      <c r="L364" s="32"/>
      <c r="M364" s="157" t="s">
        <v>1</v>
      </c>
      <c r="N364" s="158" t="s">
        <v>44</v>
      </c>
      <c r="O364" s="57"/>
      <c r="P364" s="159">
        <f>O364*H364</f>
        <v>0</v>
      </c>
      <c r="Q364" s="159">
        <v>0</v>
      </c>
      <c r="R364" s="159">
        <f>Q364*H364</f>
        <v>0</v>
      </c>
      <c r="S364" s="159">
        <v>0</v>
      </c>
      <c r="T364" s="160">
        <f>S364*H364</f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61" t="s">
        <v>213</v>
      </c>
      <c r="AT364" s="161" t="s">
        <v>209</v>
      </c>
      <c r="AU364" s="161" t="s">
        <v>88</v>
      </c>
      <c r="AY364" s="17" t="s">
        <v>207</v>
      </c>
      <c r="BE364" s="162">
        <f>IF(N364="základní",J364,0)</f>
        <v>0</v>
      </c>
      <c r="BF364" s="162">
        <f>IF(N364="snížená",J364,0)</f>
        <v>0</v>
      </c>
      <c r="BG364" s="162">
        <f>IF(N364="zákl. přenesená",J364,0)</f>
        <v>0</v>
      </c>
      <c r="BH364" s="162">
        <f>IF(N364="sníž. přenesená",J364,0)</f>
        <v>0</v>
      </c>
      <c r="BI364" s="162">
        <f>IF(N364="nulová",J364,0)</f>
        <v>0</v>
      </c>
      <c r="BJ364" s="17" t="s">
        <v>86</v>
      </c>
      <c r="BK364" s="162">
        <f>ROUND(I364*H364,2)</f>
        <v>0</v>
      </c>
      <c r="BL364" s="17" t="s">
        <v>213</v>
      </c>
      <c r="BM364" s="161" t="s">
        <v>368</v>
      </c>
    </row>
    <row r="365" spans="1:65" s="13" customFormat="1" ht="11.25">
      <c r="B365" s="163"/>
      <c r="D365" s="164" t="s">
        <v>237</v>
      </c>
      <c r="E365" s="165" t="s">
        <v>1</v>
      </c>
      <c r="F365" s="166" t="s">
        <v>5733</v>
      </c>
      <c r="H365" s="167">
        <v>9.4</v>
      </c>
      <c r="I365" s="168"/>
      <c r="L365" s="163"/>
      <c r="M365" s="169"/>
      <c r="N365" s="170"/>
      <c r="O365" s="170"/>
      <c r="P365" s="170"/>
      <c r="Q365" s="170"/>
      <c r="R365" s="170"/>
      <c r="S365" s="170"/>
      <c r="T365" s="171"/>
      <c r="AT365" s="165" t="s">
        <v>237</v>
      </c>
      <c r="AU365" s="165" t="s">
        <v>88</v>
      </c>
      <c r="AV365" s="13" t="s">
        <v>88</v>
      </c>
      <c r="AW365" s="13" t="s">
        <v>33</v>
      </c>
      <c r="AX365" s="13" t="s">
        <v>79</v>
      </c>
      <c r="AY365" s="165" t="s">
        <v>207</v>
      </c>
    </row>
    <row r="366" spans="1:65" s="14" customFormat="1" ht="22.5">
      <c r="B366" s="172"/>
      <c r="D366" s="164" t="s">
        <v>237</v>
      </c>
      <c r="E366" s="173" t="s">
        <v>1</v>
      </c>
      <c r="F366" s="174" t="s">
        <v>5723</v>
      </c>
      <c r="H366" s="173" t="s">
        <v>1</v>
      </c>
      <c r="I366" s="175"/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237</v>
      </c>
      <c r="AU366" s="173" t="s">
        <v>88</v>
      </c>
      <c r="AV366" s="14" t="s">
        <v>86</v>
      </c>
      <c r="AW366" s="14" t="s">
        <v>33</v>
      </c>
      <c r="AX366" s="14" t="s">
        <v>79</v>
      </c>
      <c r="AY366" s="173" t="s">
        <v>207</v>
      </c>
    </row>
    <row r="367" spans="1:65" s="14" customFormat="1" ht="11.25">
      <c r="B367" s="172"/>
      <c r="D367" s="164" t="s">
        <v>237</v>
      </c>
      <c r="E367" s="173" t="s">
        <v>1</v>
      </c>
      <c r="F367" s="174" t="s">
        <v>5724</v>
      </c>
      <c r="H367" s="173" t="s">
        <v>1</v>
      </c>
      <c r="I367" s="175"/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237</v>
      </c>
      <c r="AU367" s="173" t="s">
        <v>88</v>
      </c>
      <c r="AV367" s="14" t="s">
        <v>86</v>
      </c>
      <c r="AW367" s="14" t="s">
        <v>33</v>
      </c>
      <c r="AX367" s="14" t="s">
        <v>79</v>
      </c>
      <c r="AY367" s="173" t="s">
        <v>207</v>
      </c>
    </row>
    <row r="368" spans="1:65" s="15" customFormat="1" ht="11.25">
      <c r="B368" s="179"/>
      <c r="D368" s="164" t="s">
        <v>237</v>
      </c>
      <c r="E368" s="180" t="s">
        <v>1</v>
      </c>
      <c r="F368" s="181" t="s">
        <v>242</v>
      </c>
      <c r="H368" s="182">
        <v>9.4</v>
      </c>
      <c r="I368" s="183"/>
      <c r="L368" s="179"/>
      <c r="M368" s="184"/>
      <c r="N368" s="185"/>
      <c r="O368" s="185"/>
      <c r="P368" s="185"/>
      <c r="Q368" s="185"/>
      <c r="R368" s="185"/>
      <c r="S368" s="185"/>
      <c r="T368" s="186"/>
      <c r="AT368" s="180" t="s">
        <v>237</v>
      </c>
      <c r="AU368" s="180" t="s">
        <v>88</v>
      </c>
      <c r="AV368" s="15" t="s">
        <v>213</v>
      </c>
      <c r="AW368" s="15" t="s">
        <v>33</v>
      </c>
      <c r="AX368" s="15" t="s">
        <v>86</v>
      </c>
      <c r="AY368" s="180" t="s">
        <v>207</v>
      </c>
    </row>
    <row r="369" spans="1:65" s="2" customFormat="1" ht="24.2" customHeight="1">
      <c r="A369" s="31"/>
      <c r="B369" s="148"/>
      <c r="C369" s="149" t="s">
        <v>293</v>
      </c>
      <c r="D369" s="149" t="s">
        <v>209</v>
      </c>
      <c r="E369" s="150" t="s">
        <v>5734</v>
      </c>
      <c r="F369" s="151" t="s">
        <v>5735</v>
      </c>
      <c r="G369" s="152" t="s">
        <v>220</v>
      </c>
      <c r="H369" s="153">
        <v>40.200000000000003</v>
      </c>
      <c r="I369" s="154"/>
      <c r="J369" s="155">
        <f>ROUND(I369*H369,2)</f>
        <v>0</v>
      </c>
      <c r="K369" s="156"/>
      <c r="L369" s="32"/>
      <c r="M369" s="157" t="s">
        <v>1</v>
      </c>
      <c r="N369" s="158" t="s">
        <v>44</v>
      </c>
      <c r="O369" s="57"/>
      <c r="P369" s="159">
        <f>O369*H369</f>
        <v>0</v>
      </c>
      <c r="Q369" s="159">
        <v>0</v>
      </c>
      <c r="R369" s="159">
        <f>Q369*H369</f>
        <v>0</v>
      </c>
      <c r="S369" s="159">
        <v>0</v>
      </c>
      <c r="T369" s="160">
        <f>S369*H369</f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213</v>
      </c>
      <c r="AT369" s="161" t="s">
        <v>209</v>
      </c>
      <c r="AU369" s="161" t="s">
        <v>88</v>
      </c>
      <c r="AY369" s="17" t="s">
        <v>207</v>
      </c>
      <c r="BE369" s="162">
        <f>IF(N369="základní",J369,0)</f>
        <v>0</v>
      </c>
      <c r="BF369" s="162">
        <f>IF(N369="snížená",J369,0)</f>
        <v>0</v>
      </c>
      <c r="BG369" s="162">
        <f>IF(N369="zákl. přenesená",J369,0)</f>
        <v>0</v>
      </c>
      <c r="BH369" s="162">
        <f>IF(N369="sníž. přenesená",J369,0)</f>
        <v>0</v>
      </c>
      <c r="BI369" s="162">
        <f>IF(N369="nulová",J369,0)</f>
        <v>0</v>
      </c>
      <c r="BJ369" s="17" t="s">
        <v>86</v>
      </c>
      <c r="BK369" s="162">
        <f>ROUND(I369*H369,2)</f>
        <v>0</v>
      </c>
      <c r="BL369" s="17" t="s">
        <v>213</v>
      </c>
      <c r="BM369" s="161" t="s">
        <v>371</v>
      </c>
    </row>
    <row r="370" spans="1:65" s="13" customFormat="1" ht="11.25">
      <c r="B370" s="163"/>
      <c r="D370" s="164" t="s">
        <v>237</v>
      </c>
      <c r="E370" s="165" t="s">
        <v>1</v>
      </c>
      <c r="F370" s="166" t="s">
        <v>5736</v>
      </c>
      <c r="H370" s="167">
        <v>40.200000000000003</v>
      </c>
      <c r="I370" s="168"/>
      <c r="L370" s="163"/>
      <c r="M370" s="169"/>
      <c r="N370" s="170"/>
      <c r="O370" s="170"/>
      <c r="P370" s="170"/>
      <c r="Q370" s="170"/>
      <c r="R370" s="170"/>
      <c r="S370" s="170"/>
      <c r="T370" s="171"/>
      <c r="AT370" s="165" t="s">
        <v>237</v>
      </c>
      <c r="AU370" s="165" t="s">
        <v>88</v>
      </c>
      <c r="AV370" s="13" t="s">
        <v>88</v>
      </c>
      <c r="AW370" s="13" t="s">
        <v>33</v>
      </c>
      <c r="AX370" s="13" t="s">
        <v>79</v>
      </c>
      <c r="AY370" s="165" t="s">
        <v>207</v>
      </c>
    </row>
    <row r="371" spans="1:65" s="14" customFormat="1" ht="22.5">
      <c r="B371" s="172"/>
      <c r="D371" s="164" t="s">
        <v>237</v>
      </c>
      <c r="E371" s="173" t="s">
        <v>1</v>
      </c>
      <c r="F371" s="174" t="s">
        <v>5723</v>
      </c>
      <c r="H371" s="173" t="s">
        <v>1</v>
      </c>
      <c r="I371" s="175"/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237</v>
      </c>
      <c r="AU371" s="173" t="s">
        <v>88</v>
      </c>
      <c r="AV371" s="14" t="s">
        <v>86</v>
      </c>
      <c r="AW371" s="14" t="s">
        <v>33</v>
      </c>
      <c r="AX371" s="14" t="s">
        <v>79</v>
      </c>
      <c r="AY371" s="173" t="s">
        <v>207</v>
      </c>
    </row>
    <row r="372" spans="1:65" s="14" customFormat="1" ht="11.25">
      <c r="B372" s="172"/>
      <c r="D372" s="164" t="s">
        <v>237</v>
      </c>
      <c r="E372" s="173" t="s">
        <v>1</v>
      </c>
      <c r="F372" s="174" t="s">
        <v>5724</v>
      </c>
      <c r="H372" s="173" t="s">
        <v>1</v>
      </c>
      <c r="I372" s="175"/>
      <c r="L372" s="172"/>
      <c r="M372" s="176"/>
      <c r="N372" s="177"/>
      <c r="O372" s="177"/>
      <c r="P372" s="177"/>
      <c r="Q372" s="177"/>
      <c r="R372" s="177"/>
      <c r="S372" s="177"/>
      <c r="T372" s="178"/>
      <c r="AT372" s="173" t="s">
        <v>237</v>
      </c>
      <c r="AU372" s="173" t="s">
        <v>88</v>
      </c>
      <c r="AV372" s="14" t="s">
        <v>86</v>
      </c>
      <c r="AW372" s="14" t="s">
        <v>33</v>
      </c>
      <c r="AX372" s="14" t="s">
        <v>79</v>
      </c>
      <c r="AY372" s="173" t="s">
        <v>207</v>
      </c>
    </row>
    <row r="373" spans="1:65" s="15" customFormat="1" ht="11.25">
      <c r="B373" s="179"/>
      <c r="D373" s="164" t="s">
        <v>237</v>
      </c>
      <c r="E373" s="180" t="s">
        <v>1</v>
      </c>
      <c r="F373" s="181" t="s">
        <v>242</v>
      </c>
      <c r="H373" s="182">
        <v>40.200000000000003</v>
      </c>
      <c r="I373" s="183"/>
      <c r="L373" s="179"/>
      <c r="M373" s="184"/>
      <c r="N373" s="185"/>
      <c r="O373" s="185"/>
      <c r="P373" s="185"/>
      <c r="Q373" s="185"/>
      <c r="R373" s="185"/>
      <c r="S373" s="185"/>
      <c r="T373" s="186"/>
      <c r="AT373" s="180" t="s">
        <v>237</v>
      </c>
      <c r="AU373" s="180" t="s">
        <v>88</v>
      </c>
      <c r="AV373" s="15" t="s">
        <v>213</v>
      </c>
      <c r="AW373" s="15" t="s">
        <v>33</v>
      </c>
      <c r="AX373" s="15" t="s">
        <v>86</v>
      </c>
      <c r="AY373" s="180" t="s">
        <v>207</v>
      </c>
    </row>
    <row r="374" spans="1:65" s="2" customFormat="1" ht="24.2" customHeight="1">
      <c r="A374" s="31"/>
      <c r="B374" s="148"/>
      <c r="C374" s="149" t="s">
        <v>372</v>
      </c>
      <c r="D374" s="149" t="s">
        <v>209</v>
      </c>
      <c r="E374" s="150" t="s">
        <v>5737</v>
      </c>
      <c r="F374" s="151" t="s">
        <v>5738</v>
      </c>
      <c r="G374" s="152" t="s">
        <v>220</v>
      </c>
      <c r="H374" s="153">
        <v>57.2</v>
      </c>
      <c r="I374" s="154"/>
      <c r="J374" s="155">
        <f>ROUND(I374*H374,2)</f>
        <v>0</v>
      </c>
      <c r="K374" s="156"/>
      <c r="L374" s="32"/>
      <c r="M374" s="157" t="s">
        <v>1</v>
      </c>
      <c r="N374" s="158" t="s">
        <v>44</v>
      </c>
      <c r="O374" s="57"/>
      <c r="P374" s="159">
        <f>O374*H374</f>
        <v>0</v>
      </c>
      <c r="Q374" s="159">
        <v>0</v>
      </c>
      <c r="R374" s="159">
        <f>Q374*H374</f>
        <v>0</v>
      </c>
      <c r="S374" s="159">
        <v>0</v>
      </c>
      <c r="T374" s="160">
        <f>S374*H374</f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61" t="s">
        <v>213</v>
      </c>
      <c r="AT374" s="161" t="s">
        <v>209</v>
      </c>
      <c r="AU374" s="161" t="s">
        <v>88</v>
      </c>
      <c r="AY374" s="17" t="s">
        <v>207</v>
      </c>
      <c r="BE374" s="162">
        <f>IF(N374="základní",J374,0)</f>
        <v>0</v>
      </c>
      <c r="BF374" s="162">
        <f>IF(N374="snížená",J374,0)</f>
        <v>0</v>
      </c>
      <c r="BG374" s="162">
        <f>IF(N374="zákl. přenesená",J374,0)</f>
        <v>0</v>
      </c>
      <c r="BH374" s="162">
        <f>IF(N374="sníž. přenesená",J374,0)</f>
        <v>0</v>
      </c>
      <c r="BI374" s="162">
        <f>IF(N374="nulová",J374,0)</f>
        <v>0</v>
      </c>
      <c r="BJ374" s="17" t="s">
        <v>86</v>
      </c>
      <c r="BK374" s="162">
        <f>ROUND(I374*H374,2)</f>
        <v>0</v>
      </c>
      <c r="BL374" s="17" t="s">
        <v>213</v>
      </c>
      <c r="BM374" s="161" t="s">
        <v>375</v>
      </c>
    </row>
    <row r="375" spans="1:65" s="13" customFormat="1" ht="11.25">
      <c r="B375" s="163"/>
      <c r="D375" s="164" t="s">
        <v>237</v>
      </c>
      <c r="E375" s="165" t="s">
        <v>1</v>
      </c>
      <c r="F375" s="166" t="s">
        <v>5739</v>
      </c>
      <c r="H375" s="167">
        <v>57.2</v>
      </c>
      <c r="I375" s="168"/>
      <c r="L375" s="163"/>
      <c r="M375" s="169"/>
      <c r="N375" s="170"/>
      <c r="O375" s="170"/>
      <c r="P375" s="170"/>
      <c r="Q375" s="170"/>
      <c r="R375" s="170"/>
      <c r="S375" s="170"/>
      <c r="T375" s="171"/>
      <c r="AT375" s="165" t="s">
        <v>237</v>
      </c>
      <c r="AU375" s="165" t="s">
        <v>88</v>
      </c>
      <c r="AV375" s="13" t="s">
        <v>88</v>
      </c>
      <c r="AW375" s="13" t="s">
        <v>33</v>
      </c>
      <c r="AX375" s="13" t="s">
        <v>79</v>
      </c>
      <c r="AY375" s="165" t="s">
        <v>207</v>
      </c>
    </row>
    <row r="376" spans="1:65" s="14" customFormat="1" ht="22.5">
      <c r="B376" s="172"/>
      <c r="D376" s="164" t="s">
        <v>237</v>
      </c>
      <c r="E376" s="173" t="s">
        <v>1</v>
      </c>
      <c r="F376" s="174" t="s">
        <v>5740</v>
      </c>
      <c r="H376" s="173" t="s">
        <v>1</v>
      </c>
      <c r="I376" s="175"/>
      <c r="L376" s="172"/>
      <c r="M376" s="176"/>
      <c r="N376" s="177"/>
      <c r="O376" s="177"/>
      <c r="P376" s="177"/>
      <c r="Q376" s="177"/>
      <c r="R376" s="177"/>
      <c r="S376" s="177"/>
      <c r="T376" s="178"/>
      <c r="AT376" s="173" t="s">
        <v>237</v>
      </c>
      <c r="AU376" s="173" t="s">
        <v>88</v>
      </c>
      <c r="AV376" s="14" t="s">
        <v>86</v>
      </c>
      <c r="AW376" s="14" t="s">
        <v>33</v>
      </c>
      <c r="AX376" s="14" t="s">
        <v>79</v>
      </c>
      <c r="AY376" s="173" t="s">
        <v>207</v>
      </c>
    </row>
    <row r="377" spans="1:65" s="15" customFormat="1" ht="11.25">
      <c r="B377" s="179"/>
      <c r="D377" s="164" t="s">
        <v>237</v>
      </c>
      <c r="E377" s="180" t="s">
        <v>1</v>
      </c>
      <c r="F377" s="181" t="s">
        <v>242</v>
      </c>
      <c r="H377" s="182">
        <v>57.2</v>
      </c>
      <c r="I377" s="183"/>
      <c r="L377" s="179"/>
      <c r="M377" s="184"/>
      <c r="N377" s="185"/>
      <c r="O377" s="185"/>
      <c r="P377" s="185"/>
      <c r="Q377" s="185"/>
      <c r="R377" s="185"/>
      <c r="S377" s="185"/>
      <c r="T377" s="186"/>
      <c r="AT377" s="180" t="s">
        <v>237</v>
      </c>
      <c r="AU377" s="180" t="s">
        <v>88</v>
      </c>
      <c r="AV377" s="15" t="s">
        <v>213</v>
      </c>
      <c r="AW377" s="15" t="s">
        <v>33</v>
      </c>
      <c r="AX377" s="15" t="s">
        <v>86</v>
      </c>
      <c r="AY377" s="180" t="s">
        <v>207</v>
      </c>
    </row>
    <row r="378" spans="1:65" s="2" customFormat="1" ht="33" customHeight="1">
      <c r="A378" s="31"/>
      <c r="B378" s="148"/>
      <c r="C378" s="149" t="s">
        <v>297</v>
      </c>
      <c r="D378" s="149" t="s">
        <v>209</v>
      </c>
      <c r="E378" s="150" t="s">
        <v>5741</v>
      </c>
      <c r="F378" s="151" t="s">
        <v>5742</v>
      </c>
      <c r="G378" s="152" t="s">
        <v>220</v>
      </c>
      <c r="H378" s="153">
        <v>211.2</v>
      </c>
      <c r="I378" s="154"/>
      <c r="J378" s="155">
        <f>ROUND(I378*H378,2)</f>
        <v>0</v>
      </c>
      <c r="K378" s="156"/>
      <c r="L378" s="32"/>
      <c r="M378" s="157" t="s">
        <v>1</v>
      </c>
      <c r="N378" s="158" t="s">
        <v>44</v>
      </c>
      <c r="O378" s="57"/>
      <c r="P378" s="159">
        <f>O378*H378</f>
        <v>0</v>
      </c>
      <c r="Q378" s="159">
        <v>0</v>
      </c>
      <c r="R378" s="159">
        <f>Q378*H378</f>
        <v>0</v>
      </c>
      <c r="S378" s="159">
        <v>0</v>
      </c>
      <c r="T378" s="160">
        <f>S378*H378</f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61" t="s">
        <v>213</v>
      </c>
      <c r="AT378" s="161" t="s">
        <v>209</v>
      </c>
      <c r="AU378" s="161" t="s">
        <v>88</v>
      </c>
      <c r="AY378" s="17" t="s">
        <v>207</v>
      </c>
      <c r="BE378" s="162">
        <f>IF(N378="základní",J378,0)</f>
        <v>0</v>
      </c>
      <c r="BF378" s="162">
        <f>IF(N378="snížená",J378,0)</f>
        <v>0</v>
      </c>
      <c r="BG378" s="162">
        <f>IF(N378="zákl. přenesená",J378,0)</f>
        <v>0</v>
      </c>
      <c r="BH378" s="162">
        <f>IF(N378="sníž. přenesená",J378,0)</f>
        <v>0</v>
      </c>
      <c r="BI378" s="162">
        <f>IF(N378="nulová",J378,0)</f>
        <v>0</v>
      </c>
      <c r="BJ378" s="17" t="s">
        <v>86</v>
      </c>
      <c r="BK378" s="162">
        <f>ROUND(I378*H378,2)</f>
        <v>0</v>
      </c>
      <c r="BL378" s="17" t="s">
        <v>213</v>
      </c>
      <c r="BM378" s="161" t="s">
        <v>378</v>
      </c>
    </row>
    <row r="379" spans="1:65" s="2" customFormat="1" ht="33" customHeight="1">
      <c r="A379" s="31"/>
      <c r="B379" s="148"/>
      <c r="C379" s="149" t="s">
        <v>379</v>
      </c>
      <c r="D379" s="149" t="s">
        <v>209</v>
      </c>
      <c r="E379" s="150" t="s">
        <v>5743</v>
      </c>
      <c r="F379" s="151" t="s">
        <v>5744</v>
      </c>
      <c r="G379" s="152" t="s">
        <v>220</v>
      </c>
      <c r="H379" s="153">
        <v>5</v>
      </c>
      <c r="I379" s="154"/>
      <c r="J379" s="155">
        <f>ROUND(I379*H379,2)</f>
        <v>0</v>
      </c>
      <c r="K379" s="156"/>
      <c r="L379" s="32"/>
      <c r="M379" s="157" t="s">
        <v>1</v>
      </c>
      <c r="N379" s="158" t="s">
        <v>44</v>
      </c>
      <c r="O379" s="57"/>
      <c r="P379" s="159">
        <f>O379*H379</f>
        <v>0</v>
      </c>
      <c r="Q379" s="159">
        <v>0</v>
      </c>
      <c r="R379" s="159">
        <f>Q379*H379</f>
        <v>0</v>
      </c>
      <c r="S379" s="159">
        <v>0</v>
      </c>
      <c r="T379" s="160">
        <f>S379*H379</f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61" t="s">
        <v>213</v>
      </c>
      <c r="AT379" s="161" t="s">
        <v>209</v>
      </c>
      <c r="AU379" s="161" t="s">
        <v>88</v>
      </c>
      <c r="AY379" s="17" t="s">
        <v>207</v>
      </c>
      <c r="BE379" s="162">
        <f>IF(N379="základní",J379,0)</f>
        <v>0</v>
      </c>
      <c r="BF379" s="162">
        <f>IF(N379="snížená",J379,0)</f>
        <v>0</v>
      </c>
      <c r="BG379" s="162">
        <f>IF(N379="zákl. přenesená",J379,0)</f>
        <v>0</v>
      </c>
      <c r="BH379" s="162">
        <f>IF(N379="sníž. přenesená",J379,0)</f>
        <v>0</v>
      </c>
      <c r="BI379" s="162">
        <f>IF(N379="nulová",J379,0)</f>
        <v>0</v>
      </c>
      <c r="BJ379" s="17" t="s">
        <v>86</v>
      </c>
      <c r="BK379" s="162">
        <f>ROUND(I379*H379,2)</f>
        <v>0</v>
      </c>
      <c r="BL379" s="17" t="s">
        <v>213</v>
      </c>
      <c r="BM379" s="161" t="s">
        <v>382</v>
      </c>
    </row>
    <row r="380" spans="1:65" s="2" customFormat="1" ht="33" customHeight="1">
      <c r="A380" s="31"/>
      <c r="B380" s="148"/>
      <c r="C380" s="149" t="s">
        <v>302</v>
      </c>
      <c r="D380" s="149" t="s">
        <v>209</v>
      </c>
      <c r="E380" s="150" t="s">
        <v>5745</v>
      </c>
      <c r="F380" s="151" t="s">
        <v>5746</v>
      </c>
      <c r="G380" s="152" t="s">
        <v>220</v>
      </c>
      <c r="H380" s="153">
        <v>6</v>
      </c>
      <c r="I380" s="154"/>
      <c r="J380" s="155">
        <f>ROUND(I380*H380,2)</f>
        <v>0</v>
      </c>
      <c r="K380" s="156"/>
      <c r="L380" s="32"/>
      <c r="M380" s="157" t="s">
        <v>1</v>
      </c>
      <c r="N380" s="158" t="s">
        <v>44</v>
      </c>
      <c r="O380" s="57"/>
      <c r="P380" s="159">
        <f>O380*H380</f>
        <v>0</v>
      </c>
      <c r="Q380" s="159">
        <v>0</v>
      </c>
      <c r="R380" s="159">
        <f>Q380*H380</f>
        <v>0</v>
      </c>
      <c r="S380" s="159">
        <v>0</v>
      </c>
      <c r="T380" s="160">
        <f>S380*H380</f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61" t="s">
        <v>213</v>
      </c>
      <c r="AT380" s="161" t="s">
        <v>209</v>
      </c>
      <c r="AU380" s="161" t="s">
        <v>88</v>
      </c>
      <c r="AY380" s="17" t="s">
        <v>207</v>
      </c>
      <c r="BE380" s="162">
        <f>IF(N380="základní",J380,0)</f>
        <v>0</v>
      </c>
      <c r="BF380" s="162">
        <f>IF(N380="snížená",J380,0)</f>
        <v>0</v>
      </c>
      <c r="BG380" s="162">
        <f>IF(N380="zákl. přenesená",J380,0)</f>
        <v>0</v>
      </c>
      <c r="BH380" s="162">
        <f>IF(N380="sníž. přenesená",J380,0)</f>
        <v>0</v>
      </c>
      <c r="BI380" s="162">
        <f>IF(N380="nulová",J380,0)</f>
        <v>0</v>
      </c>
      <c r="BJ380" s="17" t="s">
        <v>86</v>
      </c>
      <c r="BK380" s="162">
        <f>ROUND(I380*H380,2)</f>
        <v>0</v>
      </c>
      <c r="BL380" s="17" t="s">
        <v>213</v>
      </c>
      <c r="BM380" s="161" t="s">
        <v>386</v>
      </c>
    </row>
    <row r="381" spans="1:65" s="13" customFormat="1" ht="11.25">
      <c r="B381" s="163"/>
      <c r="D381" s="164" t="s">
        <v>237</v>
      </c>
      <c r="E381" s="165" t="s">
        <v>1</v>
      </c>
      <c r="F381" s="166" t="s">
        <v>5747</v>
      </c>
      <c r="H381" s="167">
        <v>6</v>
      </c>
      <c r="I381" s="168"/>
      <c r="L381" s="163"/>
      <c r="M381" s="169"/>
      <c r="N381" s="170"/>
      <c r="O381" s="170"/>
      <c r="P381" s="170"/>
      <c r="Q381" s="170"/>
      <c r="R381" s="170"/>
      <c r="S381" s="170"/>
      <c r="T381" s="171"/>
      <c r="AT381" s="165" t="s">
        <v>237</v>
      </c>
      <c r="AU381" s="165" t="s">
        <v>88</v>
      </c>
      <c r="AV381" s="13" t="s">
        <v>88</v>
      </c>
      <c r="AW381" s="13" t="s">
        <v>33</v>
      </c>
      <c r="AX381" s="13" t="s">
        <v>79</v>
      </c>
      <c r="AY381" s="165" t="s">
        <v>207</v>
      </c>
    </row>
    <row r="382" spans="1:65" s="14" customFormat="1" ht="22.5">
      <c r="B382" s="172"/>
      <c r="D382" s="164" t="s">
        <v>237</v>
      </c>
      <c r="E382" s="173" t="s">
        <v>1</v>
      </c>
      <c r="F382" s="174" t="s">
        <v>5748</v>
      </c>
      <c r="H382" s="173" t="s">
        <v>1</v>
      </c>
      <c r="I382" s="175"/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237</v>
      </c>
      <c r="AU382" s="173" t="s">
        <v>88</v>
      </c>
      <c r="AV382" s="14" t="s">
        <v>86</v>
      </c>
      <c r="AW382" s="14" t="s">
        <v>33</v>
      </c>
      <c r="AX382" s="14" t="s">
        <v>79</v>
      </c>
      <c r="AY382" s="173" t="s">
        <v>207</v>
      </c>
    </row>
    <row r="383" spans="1:65" s="14" customFormat="1" ht="22.5">
      <c r="B383" s="172"/>
      <c r="D383" s="164" t="s">
        <v>237</v>
      </c>
      <c r="E383" s="173" t="s">
        <v>1</v>
      </c>
      <c r="F383" s="174" t="s">
        <v>5749</v>
      </c>
      <c r="H383" s="173" t="s">
        <v>1</v>
      </c>
      <c r="I383" s="175"/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237</v>
      </c>
      <c r="AU383" s="173" t="s">
        <v>88</v>
      </c>
      <c r="AV383" s="14" t="s">
        <v>86</v>
      </c>
      <c r="AW383" s="14" t="s">
        <v>33</v>
      </c>
      <c r="AX383" s="14" t="s">
        <v>79</v>
      </c>
      <c r="AY383" s="173" t="s">
        <v>207</v>
      </c>
    </row>
    <row r="384" spans="1:65" s="14" customFormat="1" ht="22.5">
      <c r="B384" s="172"/>
      <c r="D384" s="164" t="s">
        <v>237</v>
      </c>
      <c r="E384" s="173" t="s">
        <v>1</v>
      </c>
      <c r="F384" s="174" t="s">
        <v>5723</v>
      </c>
      <c r="H384" s="173" t="s">
        <v>1</v>
      </c>
      <c r="I384" s="175"/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237</v>
      </c>
      <c r="AU384" s="173" t="s">
        <v>88</v>
      </c>
      <c r="AV384" s="14" t="s">
        <v>86</v>
      </c>
      <c r="AW384" s="14" t="s">
        <v>33</v>
      </c>
      <c r="AX384" s="14" t="s">
        <v>79</v>
      </c>
      <c r="AY384" s="173" t="s">
        <v>207</v>
      </c>
    </row>
    <row r="385" spans="1:65" s="14" customFormat="1" ht="11.25">
      <c r="B385" s="172"/>
      <c r="D385" s="164" t="s">
        <v>237</v>
      </c>
      <c r="E385" s="173" t="s">
        <v>1</v>
      </c>
      <c r="F385" s="174" t="s">
        <v>5724</v>
      </c>
      <c r="H385" s="173" t="s">
        <v>1</v>
      </c>
      <c r="I385" s="175"/>
      <c r="L385" s="172"/>
      <c r="M385" s="176"/>
      <c r="N385" s="177"/>
      <c r="O385" s="177"/>
      <c r="P385" s="177"/>
      <c r="Q385" s="177"/>
      <c r="R385" s="177"/>
      <c r="S385" s="177"/>
      <c r="T385" s="178"/>
      <c r="AT385" s="173" t="s">
        <v>237</v>
      </c>
      <c r="AU385" s="173" t="s">
        <v>88</v>
      </c>
      <c r="AV385" s="14" t="s">
        <v>86</v>
      </c>
      <c r="AW385" s="14" t="s">
        <v>33</v>
      </c>
      <c r="AX385" s="14" t="s">
        <v>79</v>
      </c>
      <c r="AY385" s="173" t="s">
        <v>207</v>
      </c>
    </row>
    <row r="386" spans="1:65" s="15" customFormat="1" ht="11.25">
      <c r="B386" s="179"/>
      <c r="D386" s="164" t="s">
        <v>237</v>
      </c>
      <c r="E386" s="180" t="s">
        <v>1</v>
      </c>
      <c r="F386" s="181" t="s">
        <v>242</v>
      </c>
      <c r="H386" s="182">
        <v>6</v>
      </c>
      <c r="I386" s="183"/>
      <c r="L386" s="179"/>
      <c r="M386" s="184"/>
      <c r="N386" s="185"/>
      <c r="O386" s="185"/>
      <c r="P386" s="185"/>
      <c r="Q386" s="185"/>
      <c r="R386" s="185"/>
      <c r="S386" s="185"/>
      <c r="T386" s="186"/>
      <c r="AT386" s="180" t="s">
        <v>237</v>
      </c>
      <c r="AU386" s="180" t="s">
        <v>88</v>
      </c>
      <c r="AV386" s="15" t="s">
        <v>213</v>
      </c>
      <c r="AW386" s="15" t="s">
        <v>33</v>
      </c>
      <c r="AX386" s="15" t="s">
        <v>86</v>
      </c>
      <c r="AY386" s="180" t="s">
        <v>207</v>
      </c>
    </row>
    <row r="387" spans="1:65" s="2" customFormat="1" ht="33" customHeight="1">
      <c r="A387" s="31"/>
      <c r="B387" s="148"/>
      <c r="C387" s="149" t="s">
        <v>387</v>
      </c>
      <c r="D387" s="149" t="s">
        <v>209</v>
      </c>
      <c r="E387" s="150" t="s">
        <v>5750</v>
      </c>
      <c r="F387" s="151" t="s">
        <v>5751</v>
      </c>
      <c r="G387" s="152" t="s">
        <v>220</v>
      </c>
      <c r="H387" s="153">
        <v>196.9</v>
      </c>
      <c r="I387" s="154"/>
      <c r="J387" s="155">
        <f>ROUND(I387*H387,2)</f>
        <v>0</v>
      </c>
      <c r="K387" s="156"/>
      <c r="L387" s="32"/>
      <c r="M387" s="157" t="s">
        <v>1</v>
      </c>
      <c r="N387" s="158" t="s">
        <v>44</v>
      </c>
      <c r="O387" s="57"/>
      <c r="P387" s="159">
        <f>O387*H387</f>
        <v>0</v>
      </c>
      <c r="Q387" s="159">
        <v>0</v>
      </c>
      <c r="R387" s="159">
        <f>Q387*H387</f>
        <v>0</v>
      </c>
      <c r="S387" s="159">
        <v>0</v>
      </c>
      <c r="T387" s="160">
        <f>S387*H387</f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61" t="s">
        <v>213</v>
      </c>
      <c r="AT387" s="161" t="s">
        <v>209</v>
      </c>
      <c r="AU387" s="161" t="s">
        <v>88</v>
      </c>
      <c r="AY387" s="17" t="s">
        <v>207</v>
      </c>
      <c r="BE387" s="162">
        <f>IF(N387="základní",J387,0)</f>
        <v>0</v>
      </c>
      <c r="BF387" s="162">
        <f>IF(N387="snížená",J387,0)</f>
        <v>0</v>
      </c>
      <c r="BG387" s="162">
        <f>IF(N387="zákl. přenesená",J387,0)</f>
        <v>0</v>
      </c>
      <c r="BH387" s="162">
        <f>IF(N387="sníž. přenesená",J387,0)</f>
        <v>0</v>
      </c>
      <c r="BI387" s="162">
        <f>IF(N387="nulová",J387,0)</f>
        <v>0</v>
      </c>
      <c r="BJ387" s="17" t="s">
        <v>86</v>
      </c>
      <c r="BK387" s="162">
        <f>ROUND(I387*H387,2)</f>
        <v>0</v>
      </c>
      <c r="BL387" s="17" t="s">
        <v>213</v>
      </c>
      <c r="BM387" s="161" t="s">
        <v>390</v>
      </c>
    </row>
    <row r="388" spans="1:65" s="2" customFormat="1" ht="33" customHeight="1">
      <c r="A388" s="31"/>
      <c r="B388" s="148"/>
      <c r="C388" s="149" t="s">
        <v>314</v>
      </c>
      <c r="D388" s="149" t="s">
        <v>209</v>
      </c>
      <c r="E388" s="150" t="s">
        <v>5752</v>
      </c>
      <c r="F388" s="151" t="s">
        <v>5753</v>
      </c>
      <c r="G388" s="152" t="s">
        <v>220</v>
      </c>
      <c r="H388" s="153">
        <v>11</v>
      </c>
      <c r="I388" s="154"/>
      <c r="J388" s="155">
        <f>ROUND(I388*H388,2)</f>
        <v>0</v>
      </c>
      <c r="K388" s="156"/>
      <c r="L388" s="32"/>
      <c r="M388" s="157" t="s">
        <v>1</v>
      </c>
      <c r="N388" s="158" t="s">
        <v>44</v>
      </c>
      <c r="O388" s="57"/>
      <c r="P388" s="159">
        <f>O388*H388</f>
        <v>0</v>
      </c>
      <c r="Q388" s="159">
        <v>0</v>
      </c>
      <c r="R388" s="159">
        <f>Q388*H388</f>
        <v>0</v>
      </c>
      <c r="S388" s="159">
        <v>0</v>
      </c>
      <c r="T388" s="160">
        <f>S388*H388</f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61" t="s">
        <v>213</v>
      </c>
      <c r="AT388" s="161" t="s">
        <v>209</v>
      </c>
      <c r="AU388" s="161" t="s">
        <v>88</v>
      </c>
      <c r="AY388" s="17" t="s">
        <v>207</v>
      </c>
      <c r="BE388" s="162">
        <f>IF(N388="základní",J388,0)</f>
        <v>0</v>
      </c>
      <c r="BF388" s="162">
        <f>IF(N388="snížená",J388,0)</f>
        <v>0</v>
      </c>
      <c r="BG388" s="162">
        <f>IF(N388="zákl. přenesená",J388,0)</f>
        <v>0</v>
      </c>
      <c r="BH388" s="162">
        <f>IF(N388="sníž. přenesená",J388,0)</f>
        <v>0</v>
      </c>
      <c r="BI388" s="162">
        <f>IF(N388="nulová",J388,0)</f>
        <v>0</v>
      </c>
      <c r="BJ388" s="17" t="s">
        <v>86</v>
      </c>
      <c r="BK388" s="162">
        <f>ROUND(I388*H388,2)</f>
        <v>0</v>
      </c>
      <c r="BL388" s="17" t="s">
        <v>213</v>
      </c>
      <c r="BM388" s="161" t="s">
        <v>393</v>
      </c>
    </row>
    <row r="389" spans="1:65" s="13" customFormat="1" ht="22.5">
      <c r="B389" s="163"/>
      <c r="D389" s="164" t="s">
        <v>237</v>
      </c>
      <c r="E389" s="165" t="s">
        <v>1</v>
      </c>
      <c r="F389" s="166" t="s">
        <v>5754</v>
      </c>
      <c r="H389" s="167">
        <v>11</v>
      </c>
      <c r="I389" s="168"/>
      <c r="L389" s="163"/>
      <c r="M389" s="169"/>
      <c r="N389" s="170"/>
      <c r="O389" s="170"/>
      <c r="P389" s="170"/>
      <c r="Q389" s="170"/>
      <c r="R389" s="170"/>
      <c r="S389" s="170"/>
      <c r="T389" s="171"/>
      <c r="AT389" s="165" t="s">
        <v>237</v>
      </c>
      <c r="AU389" s="165" t="s">
        <v>88</v>
      </c>
      <c r="AV389" s="13" t="s">
        <v>88</v>
      </c>
      <c r="AW389" s="13" t="s">
        <v>33</v>
      </c>
      <c r="AX389" s="13" t="s">
        <v>79</v>
      </c>
      <c r="AY389" s="165" t="s">
        <v>207</v>
      </c>
    </row>
    <row r="390" spans="1:65" s="14" customFormat="1" ht="22.5">
      <c r="B390" s="172"/>
      <c r="D390" s="164" t="s">
        <v>237</v>
      </c>
      <c r="E390" s="173" t="s">
        <v>1</v>
      </c>
      <c r="F390" s="174" t="s">
        <v>5755</v>
      </c>
      <c r="H390" s="173" t="s">
        <v>1</v>
      </c>
      <c r="I390" s="175"/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237</v>
      </c>
      <c r="AU390" s="173" t="s">
        <v>88</v>
      </c>
      <c r="AV390" s="14" t="s">
        <v>86</v>
      </c>
      <c r="AW390" s="14" t="s">
        <v>33</v>
      </c>
      <c r="AX390" s="14" t="s">
        <v>79</v>
      </c>
      <c r="AY390" s="173" t="s">
        <v>207</v>
      </c>
    </row>
    <row r="391" spans="1:65" s="14" customFormat="1" ht="22.5">
      <c r="B391" s="172"/>
      <c r="D391" s="164" t="s">
        <v>237</v>
      </c>
      <c r="E391" s="173" t="s">
        <v>1</v>
      </c>
      <c r="F391" s="174" t="s">
        <v>5723</v>
      </c>
      <c r="H391" s="173" t="s">
        <v>1</v>
      </c>
      <c r="I391" s="175"/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237</v>
      </c>
      <c r="AU391" s="173" t="s">
        <v>88</v>
      </c>
      <c r="AV391" s="14" t="s">
        <v>86</v>
      </c>
      <c r="AW391" s="14" t="s">
        <v>33</v>
      </c>
      <c r="AX391" s="14" t="s">
        <v>79</v>
      </c>
      <c r="AY391" s="173" t="s">
        <v>207</v>
      </c>
    </row>
    <row r="392" spans="1:65" s="14" customFormat="1" ht="11.25">
      <c r="B392" s="172"/>
      <c r="D392" s="164" t="s">
        <v>237</v>
      </c>
      <c r="E392" s="173" t="s">
        <v>1</v>
      </c>
      <c r="F392" s="174" t="s">
        <v>5724</v>
      </c>
      <c r="H392" s="173" t="s">
        <v>1</v>
      </c>
      <c r="I392" s="175"/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237</v>
      </c>
      <c r="AU392" s="173" t="s">
        <v>88</v>
      </c>
      <c r="AV392" s="14" t="s">
        <v>86</v>
      </c>
      <c r="AW392" s="14" t="s">
        <v>33</v>
      </c>
      <c r="AX392" s="14" t="s">
        <v>79</v>
      </c>
      <c r="AY392" s="173" t="s">
        <v>207</v>
      </c>
    </row>
    <row r="393" spans="1:65" s="15" customFormat="1" ht="11.25">
      <c r="B393" s="179"/>
      <c r="D393" s="164" t="s">
        <v>237</v>
      </c>
      <c r="E393" s="180" t="s">
        <v>1</v>
      </c>
      <c r="F393" s="181" t="s">
        <v>242</v>
      </c>
      <c r="H393" s="182">
        <v>11</v>
      </c>
      <c r="I393" s="183"/>
      <c r="L393" s="179"/>
      <c r="M393" s="184"/>
      <c r="N393" s="185"/>
      <c r="O393" s="185"/>
      <c r="P393" s="185"/>
      <c r="Q393" s="185"/>
      <c r="R393" s="185"/>
      <c r="S393" s="185"/>
      <c r="T393" s="186"/>
      <c r="AT393" s="180" t="s">
        <v>237</v>
      </c>
      <c r="AU393" s="180" t="s">
        <v>88</v>
      </c>
      <c r="AV393" s="15" t="s">
        <v>213</v>
      </c>
      <c r="AW393" s="15" t="s">
        <v>33</v>
      </c>
      <c r="AX393" s="15" t="s">
        <v>86</v>
      </c>
      <c r="AY393" s="180" t="s">
        <v>207</v>
      </c>
    </row>
    <row r="394" spans="1:65" s="2" customFormat="1" ht="33" customHeight="1">
      <c r="A394" s="31"/>
      <c r="B394" s="148"/>
      <c r="C394" s="149" t="s">
        <v>394</v>
      </c>
      <c r="D394" s="149" t="s">
        <v>209</v>
      </c>
      <c r="E394" s="150" t="s">
        <v>5756</v>
      </c>
      <c r="F394" s="151" t="s">
        <v>5757</v>
      </c>
      <c r="G394" s="152" t="s">
        <v>220</v>
      </c>
      <c r="H394" s="153">
        <v>6</v>
      </c>
      <c r="I394" s="154"/>
      <c r="J394" s="155">
        <f>ROUND(I394*H394,2)</f>
        <v>0</v>
      </c>
      <c r="K394" s="156"/>
      <c r="L394" s="32"/>
      <c r="M394" s="157" t="s">
        <v>1</v>
      </c>
      <c r="N394" s="158" t="s">
        <v>44</v>
      </c>
      <c r="O394" s="57"/>
      <c r="P394" s="159">
        <f>O394*H394</f>
        <v>0</v>
      </c>
      <c r="Q394" s="159">
        <v>0</v>
      </c>
      <c r="R394" s="159">
        <f>Q394*H394</f>
        <v>0</v>
      </c>
      <c r="S394" s="159">
        <v>0</v>
      </c>
      <c r="T394" s="160">
        <f>S394*H394</f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61" t="s">
        <v>213</v>
      </c>
      <c r="AT394" s="161" t="s">
        <v>209</v>
      </c>
      <c r="AU394" s="161" t="s">
        <v>88</v>
      </c>
      <c r="AY394" s="17" t="s">
        <v>207</v>
      </c>
      <c r="BE394" s="162">
        <f>IF(N394="základní",J394,0)</f>
        <v>0</v>
      </c>
      <c r="BF394" s="162">
        <f>IF(N394="snížená",J394,0)</f>
        <v>0</v>
      </c>
      <c r="BG394" s="162">
        <f>IF(N394="zákl. přenesená",J394,0)</f>
        <v>0</v>
      </c>
      <c r="BH394" s="162">
        <f>IF(N394="sníž. přenesená",J394,0)</f>
        <v>0</v>
      </c>
      <c r="BI394" s="162">
        <f>IF(N394="nulová",J394,0)</f>
        <v>0</v>
      </c>
      <c r="BJ394" s="17" t="s">
        <v>86</v>
      </c>
      <c r="BK394" s="162">
        <f>ROUND(I394*H394,2)</f>
        <v>0</v>
      </c>
      <c r="BL394" s="17" t="s">
        <v>213</v>
      </c>
      <c r="BM394" s="161" t="s">
        <v>397</v>
      </c>
    </row>
    <row r="395" spans="1:65" s="13" customFormat="1" ht="11.25">
      <c r="B395" s="163"/>
      <c r="D395" s="164" t="s">
        <v>237</v>
      </c>
      <c r="E395" s="165" t="s">
        <v>1</v>
      </c>
      <c r="F395" s="166" t="s">
        <v>5747</v>
      </c>
      <c r="H395" s="167">
        <v>6</v>
      </c>
      <c r="I395" s="168"/>
      <c r="L395" s="163"/>
      <c r="M395" s="169"/>
      <c r="N395" s="170"/>
      <c r="O395" s="170"/>
      <c r="P395" s="170"/>
      <c r="Q395" s="170"/>
      <c r="R395" s="170"/>
      <c r="S395" s="170"/>
      <c r="T395" s="171"/>
      <c r="AT395" s="165" t="s">
        <v>237</v>
      </c>
      <c r="AU395" s="165" t="s">
        <v>88</v>
      </c>
      <c r="AV395" s="13" t="s">
        <v>88</v>
      </c>
      <c r="AW395" s="13" t="s">
        <v>33</v>
      </c>
      <c r="AX395" s="13" t="s">
        <v>79</v>
      </c>
      <c r="AY395" s="165" t="s">
        <v>207</v>
      </c>
    </row>
    <row r="396" spans="1:65" s="14" customFormat="1" ht="22.5">
      <c r="B396" s="172"/>
      <c r="D396" s="164" t="s">
        <v>237</v>
      </c>
      <c r="E396" s="173" t="s">
        <v>1</v>
      </c>
      <c r="F396" s="174" t="s">
        <v>5758</v>
      </c>
      <c r="H396" s="173" t="s">
        <v>1</v>
      </c>
      <c r="I396" s="175"/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237</v>
      </c>
      <c r="AU396" s="173" t="s">
        <v>88</v>
      </c>
      <c r="AV396" s="14" t="s">
        <v>86</v>
      </c>
      <c r="AW396" s="14" t="s">
        <v>33</v>
      </c>
      <c r="AX396" s="14" t="s">
        <v>79</v>
      </c>
      <c r="AY396" s="173" t="s">
        <v>207</v>
      </c>
    </row>
    <row r="397" spans="1:65" s="14" customFormat="1" ht="22.5">
      <c r="B397" s="172"/>
      <c r="D397" s="164" t="s">
        <v>237</v>
      </c>
      <c r="E397" s="173" t="s">
        <v>1</v>
      </c>
      <c r="F397" s="174" t="s">
        <v>5759</v>
      </c>
      <c r="H397" s="173" t="s">
        <v>1</v>
      </c>
      <c r="I397" s="175"/>
      <c r="L397" s="172"/>
      <c r="M397" s="176"/>
      <c r="N397" s="177"/>
      <c r="O397" s="177"/>
      <c r="P397" s="177"/>
      <c r="Q397" s="177"/>
      <c r="R397" s="177"/>
      <c r="S397" s="177"/>
      <c r="T397" s="178"/>
      <c r="AT397" s="173" t="s">
        <v>237</v>
      </c>
      <c r="AU397" s="173" t="s">
        <v>88</v>
      </c>
      <c r="AV397" s="14" t="s">
        <v>86</v>
      </c>
      <c r="AW397" s="14" t="s">
        <v>33</v>
      </c>
      <c r="AX397" s="14" t="s">
        <v>79</v>
      </c>
      <c r="AY397" s="173" t="s">
        <v>207</v>
      </c>
    </row>
    <row r="398" spans="1:65" s="14" customFormat="1" ht="22.5">
      <c r="B398" s="172"/>
      <c r="D398" s="164" t="s">
        <v>237</v>
      </c>
      <c r="E398" s="173" t="s">
        <v>1</v>
      </c>
      <c r="F398" s="174" t="s">
        <v>5723</v>
      </c>
      <c r="H398" s="173" t="s">
        <v>1</v>
      </c>
      <c r="I398" s="175"/>
      <c r="L398" s="172"/>
      <c r="M398" s="176"/>
      <c r="N398" s="177"/>
      <c r="O398" s="177"/>
      <c r="P398" s="177"/>
      <c r="Q398" s="177"/>
      <c r="R398" s="177"/>
      <c r="S398" s="177"/>
      <c r="T398" s="178"/>
      <c r="AT398" s="173" t="s">
        <v>237</v>
      </c>
      <c r="AU398" s="173" t="s">
        <v>88</v>
      </c>
      <c r="AV398" s="14" t="s">
        <v>86</v>
      </c>
      <c r="AW398" s="14" t="s">
        <v>33</v>
      </c>
      <c r="AX398" s="14" t="s">
        <v>79</v>
      </c>
      <c r="AY398" s="173" t="s">
        <v>207</v>
      </c>
    </row>
    <row r="399" spans="1:65" s="14" customFormat="1" ht="11.25">
      <c r="B399" s="172"/>
      <c r="D399" s="164" t="s">
        <v>237</v>
      </c>
      <c r="E399" s="173" t="s">
        <v>1</v>
      </c>
      <c r="F399" s="174" t="s">
        <v>5724</v>
      </c>
      <c r="H399" s="173" t="s">
        <v>1</v>
      </c>
      <c r="I399" s="175"/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237</v>
      </c>
      <c r="AU399" s="173" t="s">
        <v>88</v>
      </c>
      <c r="AV399" s="14" t="s">
        <v>86</v>
      </c>
      <c r="AW399" s="14" t="s">
        <v>33</v>
      </c>
      <c r="AX399" s="14" t="s">
        <v>79</v>
      </c>
      <c r="AY399" s="173" t="s">
        <v>207</v>
      </c>
    </row>
    <row r="400" spans="1:65" s="15" customFormat="1" ht="11.25">
      <c r="B400" s="179"/>
      <c r="D400" s="164" t="s">
        <v>237</v>
      </c>
      <c r="E400" s="180" t="s">
        <v>1</v>
      </c>
      <c r="F400" s="181" t="s">
        <v>242</v>
      </c>
      <c r="H400" s="182">
        <v>6</v>
      </c>
      <c r="I400" s="183"/>
      <c r="L400" s="179"/>
      <c r="M400" s="184"/>
      <c r="N400" s="185"/>
      <c r="O400" s="185"/>
      <c r="P400" s="185"/>
      <c r="Q400" s="185"/>
      <c r="R400" s="185"/>
      <c r="S400" s="185"/>
      <c r="T400" s="186"/>
      <c r="AT400" s="180" t="s">
        <v>237</v>
      </c>
      <c r="AU400" s="180" t="s">
        <v>88</v>
      </c>
      <c r="AV400" s="15" t="s">
        <v>213</v>
      </c>
      <c r="AW400" s="15" t="s">
        <v>33</v>
      </c>
      <c r="AX400" s="15" t="s">
        <v>86</v>
      </c>
      <c r="AY400" s="180" t="s">
        <v>207</v>
      </c>
    </row>
    <row r="401" spans="1:65" s="2" customFormat="1" ht="33" customHeight="1">
      <c r="A401" s="31"/>
      <c r="B401" s="148"/>
      <c r="C401" s="149" t="s">
        <v>318</v>
      </c>
      <c r="D401" s="149" t="s">
        <v>209</v>
      </c>
      <c r="E401" s="150" t="s">
        <v>5760</v>
      </c>
      <c r="F401" s="151" t="s">
        <v>5761</v>
      </c>
      <c r="G401" s="152" t="s">
        <v>220</v>
      </c>
      <c r="H401" s="153">
        <v>31.7</v>
      </c>
      <c r="I401" s="154"/>
      <c r="J401" s="155">
        <f>ROUND(I401*H401,2)</f>
        <v>0</v>
      </c>
      <c r="K401" s="156"/>
      <c r="L401" s="32"/>
      <c r="M401" s="157" t="s">
        <v>1</v>
      </c>
      <c r="N401" s="158" t="s">
        <v>44</v>
      </c>
      <c r="O401" s="57"/>
      <c r="P401" s="159">
        <f>O401*H401</f>
        <v>0</v>
      </c>
      <c r="Q401" s="159">
        <v>0</v>
      </c>
      <c r="R401" s="159">
        <f>Q401*H401</f>
        <v>0</v>
      </c>
      <c r="S401" s="159">
        <v>0</v>
      </c>
      <c r="T401" s="160">
        <f>S401*H401</f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61" t="s">
        <v>213</v>
      </c>
      <c r="AT401" s="161" t="s">
        <v>209</v>
      </c>
      <c r="AU401" s="161" t="s">
        <v>88</v>
      </c>
      <c r="AY401" s="17" t="s">
        <v>207</v>
      </c>
      <c r="BE401" s="162">
        <f>IF(N401="základní",J401,0)</f>
        <v>0</v>
      </c>
      <c r="BF401" s="162">
        <f>IF(N401="snížená",J401,0)</f>
        <v>0</v>
      </c>
      <c r="BG401" s="162">
        <f>IF(N401="zákl. přenesená",J401,0)</f>
        <v>0</v>
      </c>
      <c r="BH401" s="162">
        <f>IF(N401="sníž. přenesená",J401,0)</f>
        <v>0</v>
      </c>
      <c r="BI401" s="162">
        <f>IF(N401="nulová",J401,0)</f>
        <v>0</v>
      </c>
      <c r="BJ401" s="17" t="s">
        <v>86</v>
      </c>
      <c r="BK401" s="162">
        <f>ROUND(I401*H401,2)</f>
        <v>0</v>
      </c>
      <c r="BL401" s="17" t="s">
        <v>213</v>
      </c>
      <c r="BM401" s="161" t="s">
        <v>400</v>
      </c>
    </row>
    <row r="402" spans="1:65" s="2" customFormat="1" ht="33" customHeight="1">
      <c r="A402" s="31"/>
      <c r="B402" s="148"/>
      <c r="C402" s="149" t="s">
        <v>402</v>
      </c>
      <c r="D402" s="149" t="s">
        <v>209</v>
      </c>
      <c r="E402" s="150" t="s">
        <v>5762</v>
      </c>
      <c r="F402" s="151" t="s">
        <v>5763</v>
      </c>
      <c r="G402" s="152" t="s">
        <v>220</v>
      </c>
      <c r="H402" s="153">
        <v>233.9</v>
      </c>
      <c r="I402" s="154"/>
      <c r="J402" s="155">
        <f>ROUND(I402*H402,2)</f>
        <v>0</v>
      </c>
      <c r="K402" s="156"/>
      <c r="L402" s="32"/>
      <c r="M402" s="157" t="s">
        <v>1</v>
      </c>
      <c r="N402" s="158" t="s">
        <v>44</v>
      </c>
      <c r="O402" s="57"/>
      <c r="P402" s="159">
        <f>O402*H402</f>
        <v>0</v>
      </c>
      <c r="Q402" s="159">
        <v>0</v>
      </c>
      <c r="R402" s="159">
        <f>Q402*H402</f>
        <v>0</v>
      </c>
      <c r="S402" s="159">
        <v>0</v>
      </c>
      <c r="T402" s="160">
        <f>S402*H402</f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61" t="s">
        <v>213</v>
      </c>
      <c r="AT402" s="161" t="s">
        <v>209</v>
      </c>
      <c r="AU402" s="161" t="s">
        <v>88</v>
      </c>
      <c r="AY402" s="17" t="s">
        <v>207</v>
      </c>
      <c r="BE402" s="162">
        <f>IF(N402="základní",J402,0)</f>
        <v>0</v>
      </c>
      <c r="BF402" s="162">
        <f>IF(N402="snížená",J402,0)</f>
        <v>0</v>
      </c>
      <c r="BG402" s="162">
        <f>IF(N402="zákl. přenesená",J402,0)</f>
        <v>0</v>
      </c>
      <c r="BH402" s="162">
        <f>IF(N402="sníž. přenesená",J402,0)</f>
        <v>0</v>
      </c>
      <c r="BI402" s="162">
        <f>IF(N402="nulová",J402,0)</f>
        <v>0</v>
      </c>
      <c r="BJ402" s="17" t="s">
        <v>86</v>
      </c>
      <c r="BK402" s="162">
        <f>ROUND(I402*H402,2)</f>
        <v>0</v>
      </c>
      <c r="BL402" s="17" t="s">
        <v>213</v>
      </c>
      <c r="BM402" s="161" t="s">
        <v>405</v>
      </c>
    </row>
    <row r="403" spans="1:65" s="2" customFormat="1" ht="33" customHeight="1">
      <c r="A403" s="31"/>
      <c r="B403" s="148"/>
      <c r="C403" s="149" t="s">
        <v>323</v>
      </c>
      <c r="D403" s="149" t="s">
        <v>209</v>
      </c>
      <c r="E403" s="150" t="s">
        <v>5764</v>
      </c>
      <c r="F403" s="151" t="s">
        <v>5765</v>
      </c>
      <c r="G403" s="152" t="s">
        <v>220</v>
      </c>
      <c r="H403" s="153">
        <v>2</v>
      </c>
      <c r="I403" s="154"/>
      <c r="J403" s="155">
        <f>ROUND(I403*H403,2)</f>
        <v>0</v>
      </c>
      <c r="K403" s="156"/>
      <c r="L403" s="32"/>
      <c r="M403" s="157" t="s">
        <v>1</v>
      </c>
      <c r="N403" s="158" t="s">
        <v>44</v>
      </c>
      <c r="O403" s="57"/>
      <c r="P403" s="159">
        <f>O403*H403</f>
        <v>0</v>
      </c>
      <c r="Q403" s="159">
        <v>0</v>
      </c>
      <c r="R403" s="159">
        <f>Q403*H403</f>
        <v>0</v>
      </c>
      <c r="S403" s="159">
        <v>0</v>
      </c>
      <c r="T403" s="160">
        <f>S403*H403</f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61" t="s">
        <v>213</v>
      </c>
      <c r="AT403" s="161" t="s">
        <v>209</v>
      </c>
      <c r="AU403" s="161" t="s">
        <v>88</v>
      </c>
      <c r="AY403" s="17" t="s">
        <v>207</v>
      </c>
      <c r="BE403" s="162">
        <f>IF(N403="základní",J403,0)</f>
        <v>0</v>
      </c>
      <c r="BF403" s="162">
        <f>IF(N403="snížená",J403,0)</f>
        <v>0</v>
      </c>
      <c r="BG403" s="162">
        <f>IF(N403="zákl. přenesená",J403,0)</f>
        <v>0</v>
      </c>
      <c r="BH403" s="162">
        <f>IF(N403="sníž. přenesená",J403,0)</f>
        <v>0</v>
      </c>
      <c r="BI403" s="162">
        <f>IF(N403="nulová",J403,0)</f>
        <v>0</v>
      </c>
      <c r="BJ403" s="17" t="s">
        <v>86</v>
      </c>
      <c r="BK403" s="162">
        <f>ROUND(I403*H403,2)</f>
        <v>0</v>
      </c>
      <c r="BL403" s="17" t="s">
        <v>213</v>
      </c>
      <c r="BM403" s="161" t="s">
        <v>410</v>
      </c>
    </row>
    <row r="404" spans="1:65" s="13" customFormat="1" ht="11.25">
      <c r="B404" s="163"/>
      <c r="D404" s="164" t="s">
        <v>237</v>
      </c>
      <c r="E404" s="165" t="s">
        <v>1</v>
      </c>
      <c r="F404" s="166" t="s">
        <v>5766</v>
      </c>
      <c r="H404" s="167">
        <v>2</v>
      </c>
      <c r="I404" s="168"/>
      <c r="L404" s="163"/>
      <c r="M404" s="169"/>
      <c r="N404" s="170"/>
      <c r="O404" s="170"/>
      <c r="P404" s="170"/>
      <c r="Q404" s="170"/>
      <c r="R404" s="170"/>
      <c r="S404" s="170"/>
      <c r="T404" s="171"/>
      <c r="AT404" s="165" t="s">
        <v>237</v>
      </c>
      <c r="AU404" s="165" t="s">
        <v>88</v>
      </c>
      <c r="AV404" s="13" t="s">
        <v>88</v>
      </c>
      <c r="AW404" s="13" t="s">
        <v>33</v>
      </c>
      <c r="AX404" s="13" t="s">
        <v>79</v>
      </c>
      <c r="AY404" s="165" t="s">
        <v>207</v>
      </c>
    </row>
    <row r="405" spans="1:65" s="14" customFormat="1" ht="22.5">
      <c r="B405" s="172"/>
      <c r="D405" s="164" t="s">
        <v>237</v>
      </c>
      <c r="E405" s="173" t="s">
        <v>1</v>
      </c>
      <c r="F405" s="174" t="s">
        <v>5767</v>
      </c>
      <c r="H405" s="173" t="s">
        <v>1</v>
      </c>
      <c r="I405" s="175"/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237</v>
      </c>
      <c r="AU405" s="173" t="s">
        <v>88</v>
      </c>
      <c r="AV405" s="14" t="s">
        <v>86</v>
      </c>
      <c r="AW405" s="14" t="s">
        <v>33</v>
      </c>
      <c r="AX405" s="14" t="s">
        <v>79</v>
      </c>
      <c r="AY405" s="173" t="s">
        <v>207</v>
      </c>
    </row>
    <row r="406" spans="1:65" s="14" customFormat="1" ht="22.5">
      <c r="B406" s="172"/>
      <c r="D406" s="164" t="s">
        <v>237</v>
      </c>
      <c r="E406" s="173" t="s">
        <v>1</v>
      </c>
      <c r="F406" s="174" t="s">
        <v>5768</v>
      </c>
      <c r="H406" s="173" t="s">
        <v>1</v>
      </c>
      <c r="I406" s="175"/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237</v>
      </c>
      <c r="AU406" s="173" t="s">
        <v>88</v>
      </c>
      <c r="AV406" s="14" t="s">
        <v>86</v>
      </c>
      <c r="AW406" s="14" t="s">
        <v>33</v>
      </c>
      <c r="AX406" s="14" t="s">
        <v>79</v>
      </c>
      <c r="AY406" s="173" t="s">
        <v>207</v>
      </c>
    </row>
    <row r="407" spans="1:65" s="14" customFormat="1" ht="22.5">
      <c r="B407" s="172"/>
      <c r="D407" s="164" t="s">
        <v>237</v>
      </c>
      <c r="E407" s="173" t="s">
        <v>1</v>
      </c>
      <c r="F407" s="174" t="s">
        <v>5723</v>
      </c>
      <c r="H407" s="173" t="s">
        <v>1</v>
      </c>
      <c r="I407" s="175"/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237</v>
      </c>
      <c r="AU407" s="173" t="s">
        <v>88</v>
      </c>
      <c r="AV407" s="14" t="s">
        <v>86</v>
      </c>
      <c r="AW407" s="14" t="s">
        <v>33</v>
      </c>
      <c r="AX407" s="14" t="s">
        <v>79</v>
      </c>
      <c r="AY407" s="173" t="s">
        <v>207</v>
      </c>
    </row>
    <row r="408" spans="1:65" s="14" customFormat="1" ht="11.25">
      <c r="B408" s="172"/>
      <c r="D408" s="164" t="s">
        <v>237</v>
      </c>
      <c r="E408" s="173" t="s">
        <v>1</v>
      </c>
      <c r="F408" s="174" t="s">
        <v>5724</v>
      </c>
      <c r="H408" s="173" t="s">
        <v>1</v>
      </c>
      <c r="I408" s="175"/>
      <c r="L408" s="172"/>
      <c r="M408" s="176"/>
      <c r="N408" s="177"/>
      <c r="O408" s="177"/>
      <c r="P408" s="177"/>
      <c r="Q408" s="177"/>
      <c r="R408" s="177"/>
      <c r="S408" s="177"/>
      <c r="T408" s="178"/>
      <c r="AT408" s="173" t="s">
        <v>237</v>
      </c>
      <c r="AU408" s="173" t="s">
        <v>88</v>
      </c>
      <c r="AV408" s="14" t="s">
        <v>86</v>
      </c>
      <c r="AW408" s="14" t="s">
        <v>33</v>
      </c>
      <c r="AX408" s="14" t="s">
        <v>79</v>
      </c>
      <c r="AY408" s="173" t="s">
        <v>207</v>
      </c>
    </row>
    <row r="409" spans="1:65" s="15" customFormat="1" ht="11.25">
      <c r="B409" s="179"/>
      <c r="D409" s="164" t="s">
        <v>237</v>
      </c>
      <c r="E409" s="180" t="s">
        <v>1</v>
      </c>
      <c r="F409" s="181" t="s">
        <v>242</v>
      </c>
      <c r="H409" s="182">
        <v>2</v>
      </c>
      <c r="I409" s="183"/>
      <c r="L409" s="179"/>
      <c r="M409" s="184"/>
      <c r="N409" s="185"/>
      <c r="O409" s="185"/>
      <c r="P409" s="185"/>
      <c r="Q409" s="185"/>
      <c r="R409" s="185"/>
      <c r="S409" s="185"/>
      <c r="T409" s="186"/>
      <c r="AT409" s="180" t="s">
        <v>237</v>
      </c>
      <c r="AU409" s="180" t="s">
        <v>88</v>
      </c>
      <c r="AV409" s="15" t="s">
        <v>213</v>
      </c>
      <c r="AW409" s="15" t="s">
        <v>33</v>
      </c>
      <c r="AX409" s="15" t="s">
        <v>86</v>
      </c>
      <c r="AY409" s="180" t="s">
        <v>207</v>
      </c>
    </row>
    <row r="410" spans="1:65" s="2" customFormat="1" ht="33" customHeight="1">
      <c r="A410" s="31"/>
      <c r="B410" s="148"/>
      <c r="C410" s="149" t="s">
        <v>412</v>
      </c>
      <c r="D410" s="149" t="s">
        <v>209</v>
      </c>
      <c r="E410" s="150" t="s">
        <v>5769</v>
      </c>
      <c r="F410" s="151" t="s">
        <v>5770</v>
      </c>
      <c r="G410" s="152" t="s">
        <v>220</v>
      </c>
      <c r="H410" s="153">
        <v>24.6</v>
      </c>
      <c r="I410" s="154"/>
      <c r="J410" s="155">
        <f>ROUND(I410*H410,2)</f>
        <v>0</v>
      </c>
      <c r="K410" s="156"/>
      <c r="L410" s="32"/>
      <c r="M410" s="157" t="s">
        <v>1</v>
      </c>
      <c r="N410" s="158" t="s">
        <v>44</v>
      </c>
      <c r="O410" s="57"/>
      <c r="P410" s="159">
        <f>O410*H410</f>
        <v>0</v>
      </c>
      <c r="Q410" s="159">
        <v>0</v>
      </c>
      <c r="R410" s="159">
        <f>Q410*H410</f>
        <v>0</v>
      </c>
      <c r="S410" s="159">
        <v>0</v>
      </c>
      <c r="T410" s="160">
        <f>S410*H410</f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61" t="s">
        <v>213</v>
      </c>
      <c r="AT410" s="161" t="s">
        <v>209</v>
      </c>
      <c r="AU410" s="161" t="s">
        <v>88</v>
      </c>
      <c r="AY410" s="17" t="s">
        <v>207</v>
      </c>
      <c r="BE410" s="162">
        <f>IF(N410="základní",J410,0)</f>
        <v>0</v>
      </c>
      <c r="BF410" s="162">
        <f>IF(N410="snížená",J410,0)</f>
        <v>0</v>
      </c>
      <c r="BG410" s="162">
        <f>IF(N410="zákl. přenesená",J410,0)</f>
        <v>0</v>
      </c>
      <c r="BH410" s="162">
        <f>IF(N410="sníž. přenesená",J410,0)</f>
        <v>0</v>
      </c>
      <c r="BI410" s="162">
        <f>IF(N410="nulová",J410,0)</f>
        <v>0</v>
      </c>
      <c r="BJ410" s="17" t="s">
        <v>86</v>
      </c>
      <c r="BK410" s="162">
        <f>ROUND(I410*H410,2)</f>
        <v>0</v>
      </c>
      <c r="BL410" s="17" t="s">
        <v>213</v>
      </c>
      <c r="BM410" s="161" t="s">
        <v>416</v>
      </c>
    </row>
    <row r="411" spans="1:65" s="2" customFormat="1" ht="33" customHeight="1">
      <c r="A411" s="31"/>
      <c r="B411" s="148"/>
      <c r="C411" s="149" t="s">
        <v>326</v>
      </c>
      <c r="D411" s="149" t="s">
        <v>209</v>
      </c>
      <c r="E411" s="150" t="s">
        <v>5771</v>
      </c>
      <c r="F411" s="151" t="s">
        <v>5772</v>
      </c>
      <c r="G411" s="152" t="s">
        <v>220</v>
      </c>
      <c r="H411" s="153">
        <v>601.79999999999995</v>
      </c>
      <c r="I411" s="154"/>
      <c r="J411" s="155">
        <f>ROUND(I411*H411,2)</f>
        <v>0</v>
      </c>
      <c r="K411" s="156"/>
      <c r="L411" s="32"/>
      <c r="M411" s="157" t="s">
        <v>1</v>
      </c>
      <c r="N411" s="158" t="s">
        <v>44</v>
      </c>
      <c r="O411" s="57"/>
      <c r="P411" s="159">
        <f>O411*H411</f>
        <v>0</v>
      </c>
      <c r="Q411" s="159">
        <v>0</v>
      </c>
      <c r="R411" s="159">
        <f>Q411*H411</f>
        <v>0</v>
      </c>
      <c r="S411" s="159">
        <v>0</v>
      </c>
      <c r="T411" s="160">
        <f>S411*H411</f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61" t="s">
        <v>213</v>
      </c>
      <c r="AT411" s="161" t="s">
        <v>209</v>
      </c>
      <c r="AU411" s="161" t="s">
        <v>88</v>
      </c>
      <c r="AY411" s="17" t="s">
        <v>207</v>
      </c>
      <c r="BE411" s="162">
        <f>IF(N411="základní",J411,0)</f>
        <v>0</v>
      </c>
      <c r="BF411" s="162">
        <f>IF(N411="snížená",J411,0)</f>
        <v>0</v>
      </c>
      <c r="BG411" s="162">
        <f>IF(N411="zákl. přenesená",J411,0)</f>
        <v>0</v>
      </c>
      <c r="BH411" s="162">
        <f>IF(N411="sníž. přenesená",J411,0)</f>
        <v>0</v>
      </c>
      <c r="BI411" s="162">
        <f>IF(N411="nulová",J411,0)</f>
        <v>0</v>
      </c>
      <c r="BJ411" s="17" t="s">
        <v>86</v>
      </c>
      <c r="BK411" s="162">
        <f>ROUND(I411*H411,2)</f>
        <v>0</v>
      </c>
      <c r="BL411" s="17" t="s">
        <v>213</v>
      </c>
      <c r="BM411" s="161" t="s">
        <v>422</v>
      </c>
    </row>
    <row r="412" spans="1:65" s="2" customFormat="1" ht="33" customHeight="1">
      <c r="A412" s="31"/>
      <c r="B412" s="148"/>
      <c r="C412" s="149" t="s">
        <v>423</v>
      </c>
      <c r="D412" s="149" t="s">
        <v>209</v>
      </c>
      <c r="E412" s="150" t="s">
        <v>5773</v>
      </c>
      <c r="F412" s="151" t="s">
        <v>5774</v>
      </c>
      <c r="G412" s="152" t="s">
        <v>220</v>
      </c>
      <c r="H412" s="153">
        <v>44.6</v>
      </c>
      <c r="I412" s="154"/>
      <c r="J412" s="155">
        <f>ROUND(I412*H412,2)</f>
        <v>0</v>
      </c>
      <c r="K412" s="156"/>
      <c r="L412" s="32"/>
      <c r="M412" s="157" t="s">
        <v>1</v>
      </c>
      <c r="N412" s="158" t="s">
        <v>44</v>
      </c>
      <c r="O412" s="57"/>
      <c r="P412" s="159">
        <f>O412*H412</f>
        <v>0</v>
      </c>
      <c r="Q412" s="159">
        <v>0</v>
      </c>
      <c r="R412" s="159">
        <f>Q412*H412</f>
        <v>0</v>
      </c>
      <c r="S412" s="159">
        <v>0</v>
      </c>
      <c r="T412" s="160">
        <f>S412*H412</f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61" t="s">
        <v>213</v>
      </c>
      <c r="AT412" s="161" t="s">
        <v>209</v>
      </c>
      <c r="AU412" s="161" t="s">
        <v>88</v>
      </c>
      <c r="AY412" s="17" t="s">
        <v>207</v>
      </c>
      <c r="BE412" s="162">
        <f>IF(N412="základní",J412,0)</f>
        <v>0</v>
      </c>
      <c r="BF412" s="162">
        <f>IF(N412="snížená",J412,0)</f>
        <v>0</v>
      </c>
      <c r="BG412" s="162">
        <f>IF(N412="zákl. přenesená",J412,0)</f>
        <v>0</v>
      </c>
      <c r="BH412" s="162">
        <f>IF(N412="sníž. přenesená",J412,0)</f>
        <v>0</v>
      </c>
      <c r="BI412" s="162">
        <f>IF(N412="nulová",J412,0)</f>
        <v>0</v>
      </c>
      <c r="BJ412" s="17" t="s">
        <v>86</v>
      </c>
      <c r="BK412" s="162">
        <f>ROUND(I412*H412,2)</f>
        <v>0</v>
      </c>
      <c r="BL412" s="17" t="s">
        <v>213</v>
      </c>
      <c r="BM412" s="161" t="s">
        <v>426</v>
      </c>
    </row>
    <row r="413" spans="1:65" s="2" customFormat="1" ht="33" customHeight="1">
      <c r="A413" s="31"/>
      <c r="B413" s="148"/>
      <c r="C413" s="149" t="s">
        <v>330</v>
      </c>
      <c r="D413" s="149" t="s">
        <v>209</v>
      </c>
      <c r="E413" s="150" t="s">
        <v>5775</v>
      </c>
      <c r="F413" s="151" t="s">
        <v>5776</v>
      </c>
      <c r="G413" s="152" t="s">
        <v>220</v>
      </c>
      <c r="H413" s="153">
        <v>12.2</v>
      </c>
      <c r="I413" s="154"/>
      <c r="J413" s="155">
        <f>ROUND(I413*H413,2)</f>
        <v>0</v>
      </c>
      <c r="K413" s="156"/>
      <c r="L413" s="32"/>
      <c r="M413" s="157" t="s">
        <v>1</v>
      </c>
      <c r="N413" s="158" t="s">
        <v>44</v>
      </c>
      <c r="O413" s="57"/>
      <c r="P413" s="159">
        <f>O413*H413</f>
        <v>0</v>
      </c>
      <c r="Q413" s="159">
        <v>0</v>
      </c>
      <c r="R413" s="159">
        <f>Q413*H413</f>
        <v>0</v>
      </c>
      <c r="S413" s="159">
        <v>0</v>
      </c>
      <c r="T413" s="160">
        <f>S413*H413</f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61" t="s">
        <v>213</v>
      </c>
      <c r="AT413" s="161" t="s">
        <v>209</v>
      </c>
      <c r="AU413" s="161" t="s">
        <v>88</v>
      </c>
      <c r="AY413" s="17" t="s">
        <v>207</v>
      </c>
      <c r="BE413" s="162">
        <f>IF(N413="základní",J413,0)</f>
        <v>0</v>
      </c>
      <c r="BF413" s="162">
        <f>IF(N413="snížená",J413,0)</f>
        <v>0</v>
      </c>
      <c r="BG413" s="162">
        <f>IF(N413="zákl. přenesená",J413,0)</f>
        <v>0</v>
      </c>
      <c r="BH413" s="162">
        <f>IF(N413="sníž. přenesená",J413,0)</f>
        <v>0</v>
      </c>
      <c r="BI413" s="162">
        <f>IF(N413="nulová",J413,0)</f>
        <v>0</v>
      </c>
      <c r="BJ413" s="17" t="s">
        <v>86</v>
      </c>
      <c r="BK413" s="162">
        <f>ROUND(I413*H413,2)</f>
        <v>0</v>
      </c>
      <c r="BL413" s="17" t="s">
        <v>213</v>
      </c>
      <c r="BM413" s="161" t="s">
        <v>429</v>
      </c>
    </row>
    <row r="414" spans="1:65" s="13" customFormat="1" ht="22.5">
      <c r="B414" s="163"/>
      <c r="D414" s="164" t="s">
        <v>237</v>
      </c>
      <c r="E414" s="165" t="s">
        <v>1</v>
      </c>
      <c r="F414" s="166" t="s">
        <v>5777</v>
      </c>
      <c r="H414" s="167">
        <v>12.2</v>
      </c>
      <c r="I414" s="168"/>
      <c r="L414" s="163"/>
      <c r="M414" s="169"/>
      <c r="N414" s="170"/>
      <c r="O414" s="170"/>
      <c r="P414" s="170"/>
      <c r="Q414" s="170"/>
      <c r="R414" s="170"/>
      <c r="S414" s="170"/>
      <c r="T414" s="171"/>
      <c r="AT414" s="165" t="s">
        <v>237</v>
      </c>
      <c r="AU414" s="165" t="s">
        <v>88</v>
      </c>
      <c r="AV414" s="13" t="s">
        <v>88</v>
      </c>
      <c r="AW414" s="13" t="s">
        <v>33</v>
      </c>
      <c r="AX414" s="13" t="s">
        <v>79</v>
      </c>
      <c r="AY414" s="165" t="s">
        <v>207</v>
      </c>
    </row>
    <row r="415" spans="1:65" s="14" customFormat="1" ht="22.5">
      <c r="B415" s="172"/>
      <c r="D415" s="164" t="s">
        <v>237</v>
      </c>
      <c r="E415" s="173" t="s">
        <v>1</v>
      </c>
      <c r="F415" s="174" t="s">
        <v>5778</v>
      </c>
      <c r="H415" s="173" t="s">
        <v>1</v>
      </c>
      <c r="I415" s="175"/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237</v>
      </c>
      <c r="AU415" s="173" t="s">
        <v>88</v>
      </c>
      <c r="AV415" s="14" t="s">
        <v>86</v>
      </c>
      <c r="AW415" s="14" t="s">
        <v>33</v>
      </c>
      <c r="AX415" s="14" t="s">
        <v>79</v>
      </c>
      <c r="AY415" s="173" t="s">
        <v>207</v>
      </c>
    </row>
    <row r="416" spans="1:65" s="14" customFormat="1" ht="22.5">
      <c r="B416" s="172"/>
      <c r="D416" s="164" t="s">
        <v>237</v>
      </c>
      <c r="E416" s="173" t="s">
        <v>1</v>
      </c>
      <c r="F416" s="174" t="s">
        <v>5723</v>
      </c>
      <c r="H416" s="173" t="s">
        <v>1</v>
      </c>
      <c r="I416" s="175"/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237</v>
      </c>
      <c r="AU416" s="173" t="s">
        <v>88</v>
      </c>
      <c r="AV416" s="14" t="s">
        <v>86</v>
      </c>
      <c r="AW416" s="14" t="s">
        <v>33</v>
      </c>
      <c r="AX416" s="14" t="s">
        <v>79</v>
      </c>
      <c r="AY416" s="173" t="s">
        <v>207</v>
      </c>
    </row>
    <row r="417" spans="1:65" s="14" customFormat="1" ht="11.25">
      <c r="B417" s="172"/>
      <c r="D417" s="164" t="s">
        <v>237</v>
      </c>
      <c r="E417" s="173" t="s">
        <v>1</v>
      </c>
      <c r="F417" s="174" t="s">
        <v>5724</v>
      </c>
      <c r="H417" s="173" t="s">
        <v>1</v>
      </c>
      <c r="I417" s="175"/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237</v>
      </c>
      <c r="AU417" s="173" t="s">
        <v>88</v>
      </c>
      <c r="AV417" s="14" t="s">
        <v>86</v>
      </c>
      <c r="AW417" s="14" t="s">
        <v>33</v>
      </c>
      <c r="AX417" s="14" t="s">
        <v>79</v>
      </c>
      <c r="AY417" s="173" t="s">
        <v>207</v>
      </c>
    </row>
    <row r="418" spans="1:65" s="15" customFormat="1" ht="11.25">
      <c r="B418" s="179"/>
      <c r="D418" s="164" t="s">
        <v>237</v>
      </c>
      <c r="E418" s="180" t="s">
        <v>1</v>
      </c>
      <c r="F418" s="181" t="s">
        <v>242</v>
      </c>
      <c r="H418" s="182">
        <v>12.2</v>
      </c>
      <c r="I418" s="183"/>
      <c r="L418" s="179"/>
      <c r="M418" s="184"/>
      <c r="N418" s="185"/>
      <c r="O418" s="185"/>
      <c r="P418" s="185"/>
      <c r="Q418" s="185"/>
      <c r="R418" s="185"/>
      <c r="S418" s="185"/>
      <c r="T418" s="186"/>
      <c r="AT418" s="180" t="s">
        <v>237</v>
      </c>
      <c r="AU418" s="180" t="s">
        <v>88</v>
      </c>
      <c r="AV418" s="15" t="s">
        <v>213</v>
      </c>
      <c r="AW418" s="15" t="s">
        <v>33</v>
      </c>
      <c r="AX418" s="15" t="s">
        <v>86</v>
      </c>
      <c r="AY418" s="180" t="s">
        <v>207</v>
      </c>
    </row>
    <row r="419" spans="1:65" s="2" customFormat="1" ht="33" customHeight="1">
      <c r="A419" s="31"/>
      <c r="B419" s="148"/>
      <c r="C419" s="149" t="s">
        <v>432</v>
      </c>
      <c r="D419" s="149" t="s">
        <v>209</v>
      </c>
      <c r="E419" s="150" t="s">
        <v>5779</v>
      </c>
      <c r="F419" s="151" t="s">
        <v>5780</v>
      </c>
      <c r="G419" s="152" t="s">
        <v>220</v>
      </c>
      <c r="H419" s="153">
        <v>164.2</v>
      </c>
      <c r="I419" s="154"/>
      <c r="J419" s="155">
        <f>ROUND(I419*H419,2)</f>
        <v>0</v>
      </c>
      <c r="K419" s="156"/>
      <c r="L419" s="32"/>
      <c r="M419" s="157" t="s">
        <v>1</v>
      </c>
      <c r="N419" s="158" t="s">
        <v>44</v>
      </c>
      <c r="O419" s="57"/>
      <c r="P419" s="159">
        <f>O419*H419</f>
        <v>0</v>
      </c>
      <c r="Q419" s="159">
        <v>0</v>
      </c>
      <c r="R419" s="159">
        <f>Q419*H419</f>
        <v>0</v>
      </c>
      <c r="S419" s="159">
        <v>0</v>
      </c>
      <c r="T419" s="160">
        <f>S419*H419</f>
        <v>0</v>
      </c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R419" s="161" t="s">
        <v>213</v>
      </c>
      <c r="AT419" s="161" t="s">
        <v>209</v>
      </c>
      <c r="AU419" s="161" t="s">
        <v>88</v>
      </c>
      <c r="AY419" s="17" t="s">
        <v>207</v>
      </c>
      <c r="BE419" s="162">
        <f>IF(N419="základní",J419,0)</f>
        <v>0</v>
      </c>
      <c r="BF419" s="162">
        <f>IF(N419="snížená",J419,0)</f>
        <v>0</v>
      </c>
      <c r="BG419" s="162">
        <f>IF(N419="zákl. přenesená",J419,0)</f>
        <v>0</v>
      </c>
      <c r="BH419" s="162">
        <f>IF(N419="sníž. přenesená",J419,0)</f>
        <v>0</v>
      </c>
      <c r="BI419" s="162">
        <f>IF(N419="nulová",J419,0)</f>
        <v>0</v>
      </c>
      <c r="BJ419" s="17" t="s">
        <v>86</v>
      </c>
      <c r="BK419" s="162">
        <f>ROUND(I419*H419,2)</f>
        <v>0</v>
      </c>
      <c r="BL419" s="17" t="s">
        <v>213</v>
      </c>
      <c r="BM419" s="161" t="s">
        <v>435</v>
      </c>
    </row>
    <row r="420" spans="1:65" s="2" customFormat="1" ht="33" customHeight="1">
      <c r="A420" s="31"/>
      <c r="B420" s="148"/>
      <c r="C420" s="149" t="s">
        <v>333</v>
      </c>
      <c r="D420" s="149" t="s">
        <v>209</v>
      </c>
      <c r="E420" s="150" t="s">
        <v>5781</v>
      </c>
      <c r="F420" s="151" t="s">
        <v>5782</v>
      </c>
      <c r="G420" s="152" t="s">
        <v>220</v>
      </c>
      <c r="H420" s="153">
        <v>21.7</v>
      </c>
      <c r="I420" s="154"/>
      <c r="J420" s="155">
        <f>ROUND(I420*H420,2)</f>
        <v>0</v>
      </c>
      <c r="K420" s="156"/>
      <c r="L420" s="32"/>
      <c r="M420" s="157" t="s">
        <v>1</v>
      </c>
      <c r="N420" s="158" t="s">
        <v>44</v>
      </c>
      <c r="O420" s="57"/>
      <c r="P420" s="159">
        <f>O420*H420</f>
        <v>0</v>
      </c>
      <c r="Q420" s="159">
        <v>0</v>
      </c>
      <c r="R420" s="159">
        <f>Q420*H420</f>
        <v>0</v>
      </c>
      <c r="S420" s="159">
        <v>0</v>
      </c>
      <c r="T420" s="160">
        <f>S420*H420</f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61" t="s">
        <v>213</v>
      </c>
      <c r="AT420" s="161" t="s">
        <v>209</v>
      </c>
      <c r="AU420" s="161" t="s">
        <v>88</v>
      </c>
      <c r="AY420" s="17" t="s">
        <v>207</v>
      </c>
      <c r="BE420" s="162">
        <f>IF(N420="základní",J420,0)</f>
        <v>0</v>
      </c>
      <c r="BF420" s="162">
        <f>IF(N420="snížená",J420,0)</f>
        <v>0</v>
      </c>
      <c r="BG420" s="162">
        <f>IF(N420="zákl. přenesená",J420,0)</f>
        <v>0</v>
      </c>
      <c r="BH420" s="162">
        <f>IF(N420="sníž. přenesená",J420,0)</f>
        <v>0</v>
      </c>
      <c r="BI420" s="162">
        <f>IF(N420="nulová",J420,0)</f>
        <v>0</v>
      </c>
      <c r="BJ420" s="17" t="s">
        <v>86</v>
      </c>
      <c r="BK420" s="162">
        <f>ROUND(I420*H420,2)</f>
        <v>0</v>
      </c>
      <c r="BL420" s="17" t="s">
        <v>213</v>
      </c>
      <c r="BM420" s="161" t="s">
        <v>438</v>
      </c>
    </row>
    <row r="421" spans="1:65" s="2" customFormat="1" ht="33" customHeight="1">
      <c r="A421" s="31"/>
      <c r="B421" s="148"/>
      <c r="C421" s="149" t="s">
        <v>439</v>
      </c>
      <c r="D421" s="149" t="s">
        <v>209</v>
      </c>
      <c r="E421" s="150" t="s">
        <v>5783</v>
      </c>
      <c r="F421" s="151" t="s">
        <v>5784</v>
      </c>
      <c r="G421" s="152" t="s">
        <v>220</v>
      </c>
      <c r="H421" s="153">
        <v>2.6</v>
      </c>
      <c r="I421" s="154"/>
      <c r="J421" s="155">
        <f>ROUND(I421*H421,2)</f>
        <v>0</v>
      </c>
      <c r="K421" s="156"/>
      <c r="L421" s="32"/>
      <c r="M421" s="157" t="s">
        <v>1</v>
      </c>
      <c r="N421" s="158" t="s">
        <v>44</v>
      </c>
      <c r="O421" s="57"/>
      <c r="P421" s="159">
        <f>O421*H421</f>
        <v>0</v>
      </c>
      <c r="Q421" s="159">
        <v>0</v>
      </c>
      <c r="R421" s="159">
        <f>Q421*H421</f>
        <v>0</v>
      </c>
      <c r="S421" s="159">
        <v>0</v>
      </c>
      <c r="T421" s="160">
        <f>S421*H421</f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61" t="s">
        <v>213</v>
      </c>
      <c r="AT421" s="161" t="s">
        <v>209</v>
      </c>
      <c r="AU421" s="161" t="s">
        <v>88</v>
      </c>
      <c r="AY421" s="17" t="s">
        <v>207</v>
      </c>
      <c r="BE421" s="162">
        <f>IF(N421="základní",J421,0)</f>
        <v>0</v>
      </c>
      <c r="BF421" s="162">
        <f>IF(N421="snížená",J421,0)</f>
        <v>0</v>
      </c>
      <c r="BG421" s="162">
        <f>IF(N421="zákl. přenesená",J421,0)</f>
        <v>0</v>
      </c>
      <c r="BH421" s="162">
        <f>IF(N421="sníž. přenesená",J421,0)</f>
        <v>0</v>
      </c>
      <c r="BI421" s="162">
        <f>IF(N421="nulová",J421,0)</f>
        <v>0</v>
      </c>
      <c r="BJ421" s="17" t="s">
        <v>86</v>
      </c>
      <c r="BK421" s="162">
        <f>ROUND(I421*H421,2)</f>
        <v>0</v>
      </c>
      <c r="BL421" s="17" t="s">
        <v>213</v>
      </c>
      <c r="BM421" s="161" t="s">
        <v>442</v>
      </c>
    </row>
    <row r="422" spans="1:65" s="13" customFormat="1" ht="22.5">
      <c r="B422" s="163"/>
      <c r="D422" s="164" t="s">
        <v>237</v>
      </c>
      <c r="E422" s="165" t="s">
        <v>1</v>
      </c>
      <c r="F422" s="166" t="s">
        <v>5785</v>
      </c>
      <c r="H422" s="167">
        <v>2.6</v>
      </c>
      <c r="I422" s="168"/>
      <c r="L422" s="163"/>
      <c r="M422" s="169"/>
      <c r="N422" s="170"/>
      <c r="O422" s="170"/>
      <c r="P422" s="170"/>
      <c r="Q422" s="170"/>
      <c r="R422" s="170"/>
      <c r="S422" s="170"/>
      <c r="T422" s="171"/>
      <c r="AT422" s="165" t="s">
        <v>237</v>
      </c>
      <c r="AU422" s="165" t="s">
        <v>88</v>
      </c>
      <c r="AV422" s="13" t="s">
        <v>88</v>
      </c>
      <c r="AW422" s="13" t="s">
        <v>33</v>
      </c>
      <c r="AX422" s="13" t="s">
        <v>79</v>
      </c>
      <c r="AY422" s="165" t="s">
        <v>207</v>
      </c>
    </row>
    <row r="423" spans="1:65" s="14" customFormat="1" ht="11.25">
      <c r="B423" s="172"/>
      <c r="D423" s="164" t="s">
        <v>237</v>
      </c>
      <c r="E423" s="173" t="s">
        <v>1</v>
      </c>
      <c r="F423" s="174" t="s">
        <v>5786</v>
      </c>
      <c r="H423" s="173" t="s">
        <v>1</v>
      </c>
      <c r="I423" s="175"/>
      <c r="L423" s="172"/>
      <c r="M423" s="176"/>
      <c r="N423" s="177"/>
      <c r="O423" s="177"/>
      <c r="P423" s="177"/>
      <c r="Q423" s="177"/>
      <c r="R423" s="177"/>
      <c r="S423" s="177"/>
      <c r="T423" s="178"/>
      <c r="AT423" s="173" t="s">
        <v>237</v>
      </c>
      <c r="AU423" s="173" t="s">
        <v>88</v>
      </c>
      <c r="AV423" s="14" t="s">
        <v>86</v>
      </c>
      <c r="AW423" s="14" t="s">
        <v>33</v>
      </c>
      <c r="AX423" s="14" t="s">
        <v>79</v>
      </c>
      <c r="AY423" s="173" t="s">
        <v>207</v>
      </c>
    </row>
    <row r="424" spans="1:65" s="14" customFormat="1" ht="22.5">
      <c r="B424" s="172"/>
      <c r="D424" s="164" t="s">
        <v>237</v>
      </c>
      <c r="E424" s="173" t="s">
        <v>1</v>
      </c>
      <c r="F424" s="174" t="s">
        <v>5723</v>
      </c>
      <c r="H424" s="173" t="s">
        <v>1</v>
      </c>
      <c r="I424" s="175"/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237</v>
      </c>
      <c r="AU424" s="173" t="s">
        <v>88</v>
      </c>
      <c r="AV424" s="14" t="s">
        <v>86</v>
      </c>
      <c r="AW424" s="14" t="s">
        <v>33</v>
      </c>
      <c r="AX424" s="14" t="s">
        <v>79</v>
      </c>
      <c r="AY424" s="173" t="s">
        <v>207</v>
      </c>
    </row>
    <row r="425" spans="1:65" s="14" customFormat="1" ht="11.25">
      <c r="B425" s="172"/>
      <c r="D425" s="164" t="s">
        <v>237</v>
      </c>
      <c r="E425" s="173" t="s">
        <v>1</v>
      </c>
      <c r="F425" s="174" t="s">
        <v>5724</v>
      </c>
      <c r="H425" s="173" t="s">
        <v>1</v>
      </c>
      <c r="I425" s="175"/>
      <c r="L425" s="172"/>
      <c r="M425" s="176"/>
      <c r="N425" s="177"/>
      <c r="O425" s="177"/>
      <c r="P425" s="177"/>
      <c r="Q425" s="177"/>
      <c r="R425" s="177"/>
      <c r="S425" s="177"/>
      <c r="T425" s="178"/>
      <c r="AT425" s="173" t="s">
        <v>237</v>
      </c>
      <c r="AU425" s="173" t="s">
        <v>88</v>
      </c>
      <c r="AV425" s="14" t="s">
        <v>86</v>
      </c>
      <c r="AW425" s="14" t="s">
        <v>33</v>
      </c>
      <c r="AX425" s="14" t="s">
        <v>79</v>
      </c>
      <c r="AY425" s="173" t="s">
        <v>207</v>
      </c>
    </row>
    <row r="426" spans="1:65" s="15" customFormat="1" ht="11.25">
      <c r="B426" s="179"/>
      <c r="D426" s="164" t="s">
        <v>237</v>
      </c>
      <c r="E426" s="180" t="s">
        <v>1</v>
      </c>
      <c r="F426" s="181" t="s">
        <v>242</v>
      </c>
      <c r="H426" s="182">
        <v>2.6</v>
      </c>
      <c r="I426" s="183"/>
      <c r="L426" s="179"/>
      <c r="M426" s="184"/>
      <c r="N426" s="185"/>
      <c r="O426" s="185"/>
      <c r="P426" s="185"/>
      <c r="Q426" s="185"/>
      <c r="R426" s="185"/>
      <c r="S426" s="185"/>
      <c r="T426" s="186"/>
      <c r="AT426" s="180" t="s">
        <v>237</v>
      </c>
      <c r="AU426" s="180" t="s">
        <v>88</v>
      </c>
      <c r="AV426" s="15" t="s">
        <v>213</v>
      </c>
      <c r="AW426" s="15" t="s">
        <v>33</v>
      </c>
      <c r="AX426" s="15" t="s">
        <v>86</v>
      </c>
      <c r="AY426" s="180" t="s">
        <v>207</v>
      </c>
    </row>
    <row r="427" spans="1:65" s="2" customFormat="1" ht="33" customHeight="1">
      <c r="A427" s="31"/>
      <c r="B427" s="148"/>
      <c r="C427" s="149" t="s">
        <v>338</v>
      </c>
      <c r="D427" s="149" t="s">
        <v>209</v>
      </c>
      <c r="E427" s="150" t="s">
        <v>5787</v>
      </c>
      <c r="F427" s="151" t="s">
        <v>5788</v>
      </c>
      <c r="G427" s="152" t="s">
        <v>220</v>
      </c>
      <c r="H427" s="153">
        <v>55.3</v>
      </c>
      <c r="I427" s="154"/>
      <c r="J427" s="155">
        <f>ROUND(I427*H427,2)</f>
        <v>0</v>
      </c>
      <c r="K427" s="156"/>
      <c r="L427" s="32"/>
      <c r="M427" s="157" t="s">
        <v>1</v>
      </c>
      <c r="N427" s="158" t="s">
        <v>44</v>
      </c>
      <c r="O427" s="57"/>
      <c r="P427" s="159">
        <f>O427*H427</f>
        <v>0</v>
      </c>
      <c r="Q427" s="159">
        <v>0</v>
      </c>
      <c r="R427" s="159">
        <f>Q427*H427</f>
        <v>0</v>
      </c>
      <c r="S427" s="159">
        <v>0</v>
      </c>
      <c r="T427" s="160">
        <f>S427*H427</f>
        <v>0</v>
      </c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R427" s="161" t="s">
        <v>213</v>
      </c>
      <c r="AT427" s="161" t="s">
        <v>209</v>
      </c>
      <c r="AU427" s="161" t="s">
        <v>88</v>
      </c>
      <c r="AY427" s="17" t="s">
        <v>207</v>
      </c>
      <c r="BE427" s="162">
        <f>IF(N427="základní",J427,0)</f>
        <v>0</v>
      </c>
      <c r="BF427" s="162">
        <f>IF(N427="snížená",J427,0)</f>
        <v>0</v>
      </c>
      <c r="BG427" s="162">
        <f>IF(N427="zákl. přenesená",J427,0)</f>
        <v>0</v>
      </c>
      <c r="BH427" s="162">
        <f>IF(N427="sníž. přenesená",J427,0)</f>
        <v>0</v>
      </c>
      <c r="BI427" s="162">
        <f>IF(N427="nulová",J427,0)</f>
        <v>0</v>
      </c>
      <c r="BJ427" s="17" t="s">
        <v>86</v>
      </c>
      <c r="BK427" s="162">
        <f>ROUND(I427*H427,2)</f>
        <v>0</v>
      </c>
      <c r="BL427" s="17" t="s">
        <v>213</v>
      </c>
      <c r="BM427" s="161" t="s">
        <v>447</v>
      </c>
    </row>
    <row r="428" spans="1:65" s="2" customFormat="1" ht="33" customHeight="1">
      <c r="A428" s="31"/>
      <c r="B428" s="148"/>
      <c r="C428" s="149" t="s">
        <v>448</v>
      </c>
      <c r="D428" s="149" t="s">
        <v>209</v>
      </c>
      <c r="E428" s="150" t="s">
        <v>5789</v>
      </c>
      <c r="F428" s="151" t="s">
        <v>5790</v>
      </c>
      <c r="G428" s="152" t="s">
        <v>220</v>
      </c>
      <c r="H428" s="153">
        <v>54.8</v>
      </c>
      <c r="I428" s="154"/>
      <c r="J428" s="155">
        <f>ROUND(I428*H428,2)</f>
        <v>0</v>
      </c>
      <c r="K428" s="156"/>
      <c r="L428" s="32"/>
      <c r="M428" s="157" t="s">
        <v>1</v>
      </c>
      <c r="N428" s="158" t="s">
        <v>44</v>
      </c>
      <c r="O428" s="57"/>
      <c r="P428" s="159">
        <f>O428*H428</f>
        <v>0</v>
      </c>
      <c r="Q428" s="159">
        <v>0</v>
      </c>
      <c r="R428" s="159">
        <f>Q428*H428</f>
        <v>0</v>
      </c>
      <c r="S428" s="159">
        <v>0</v>
      </c>
      <c r="T428" s="160">
        <f>S428*H428</f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61" t="s">
        <v>213</v>
      </c>
      <c r="AT428" s="161" t="s">
        <v>209</v>
      </c>
      <c r="AU428" s="161" t="s">
        <v>88</v>
      </c>
      <c r="AY428" s="17" t="s">
        <v>207</v>
      </c>
      <c r="BE428" s="162">
        <f>IF(N428="základní",J428,0)</f>
        <v>0</v>
      </c>
      <c r="BF428" s="162">
        <f>IF(N428="snížená",J428,0)</f>
        <v>0</v>
      </c>
      <c r="BG428" s="162">
        <f>IF(N428="zákl. přenesená",J428,0)</f>
        <v>0</v>
      </c>
      <c r="BH428" s="162">
        <f>IF(N428="sníž. přenesená",J428,0)</f>
        <v>0</v>
      </c>
      <c r="BI428" s="162">
        <f>IF(N428="nulová",J428,0)</f>
        <v>0</v>
      </c>
      <c r="BJ428" s="17" t="s">
        <v>86</v>
      </c>
      <c r="BK428" s="162">
        <f>ROUND(I428*H428,2)</f>
        <v>0</v>
      </c>
      <c r="BL428" s="17" t="s">
        <v>213</v>
      </c>
      <c r="BM428" s="161" t="s">
        <v>451</v>
      </c>
    </row>
    <row r="429" spans="1:65" s="2" customFormat="1" ht="33" customHeight="1">
      <c r="A429" s="31"/>
      <c r="B429" s="148"/>
      <c r="C429" s="149" t="s">
        <v>341</v>
      </c>
      <c r="D429" s="149" t="s">
        <v>209</v>
      </c>
      <c r="E429" s="150" t="s">
        <v>5791</v>
      </c>
      <c r="F429" s="151" t="s">
        <v>5792</v>
      </c>
      <c r="G429" s="152" t="s">
        <v>220</v>
      </c>
      <c r="H429" s="153">
        <v>6.9</v>
      </c>
      <c r="I429" s="154"/>
      <c r="J429" s="155">
        <f>ROUND(I429*H429,2)</f>
        <v>0</v>
      </c>
      <c r="K429" s="156"/>
      <c r="L429" s="32"/>
      <c r="M429" s="157" t="s">
        <v>1</v>
      </c>
      <c r="N429" s="158" t="s">
        <v>44</v>
      </c>
      <c r="O429" s="57"/>
      <c r="P429" s="159">
        <f>O429*H429</f>
        <v>0</v>
      </c>
      <c r="Q429" s="159">
        <v>0</v>
      </c>
      <c r="R429" s="159">
        <f>Q429*H429</f>
        <v>0</v>
      </c>
      <c r="S429" s="159">
        <v>0</v>
      </c>
      <c r="T429" s="160">
        <f>S429*H429</f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61" t="s">
        <v>213</v>
      </c>
      <c r="AT429" s="161" t="s">
        <v>209</v>
      </c>
      <c r="AU429" s="161" t="s">
        <v>88</v>
      </c>
      <c r="AY429" s="17" t="s">
        <v>207</v>
      </c>
      <c r="BE429" s="162">
        <f>IF(N429="základní",J429,0)</f>
        <v>0</v>
      </c>
      <c r="BF429" s="162">
        <f>IF(N429="snížená",J429,0)</f>
        <v>0</v>
      </c>
      <c r="BG429" s="162">
        <f>IF(N429="zákl. přenesená",J429,0)</f>
        <v>0</v>
      </c>
      <c r="BH429" s="162">
        <f>IF(N429="sníž. přenesená",J429,0)</f>
        <v>0</v>
      </c>
      <c r="BI429" s="162">
        <f>IF(N429="nulová",J429,0)</f>
        <v>0</v>
      </c>
      <c r="BJ429" s="17" t="s">
        <v>86</v>
      </c>
      <c r="BK429" s="162">
        <f>ROUND(I429*H429,2)</f>
        <v>0</v>
      </c>
      <c r="BL429" s="17" t="s">
        <v>213</v>
      </c>
      <c r="BM429" s="161" t="s">
        <v>454</v>
      </c>
    </row>
    <row r="430" spans="1:65" s="2" customFormat="1" ht="33" customHeight="1">
      <c r="A430" s="31"/>
      <c r="B430" s="148"/>
      <c r="C430" s="149" t="s">
        <v>457</v>
      </c>
      <c r="D430" s="149" t="s">
        <v>209</v>
      </c>
      <c r="E430" s="150" t="s">
        <v>5793</v>
      </c>
      <c r="F430" s="151" t="s">
        <v>5794</v>
      </c>
      <c r="G430" s="152" t="s">
        <v>220</v>
      </c>
      <c r="H430" s="153">
        <v>5.7</v>
      </c>
      <c r="I430" s="154"/>
      <c r="J430" s="155">
        <f>ROUND(I430*H430,2)</f>
        <v>0</v>
      </c>
      <c r="K430" s="156"/>
      <c r="L430" s="32"/>
      <c r="M430" s="157" t="s">
        <v>1</v>
      </c>
      <c r="N430" s="158" t="s">
        <v>44</v>
      </c>
      <c r="O430" s="57"/>
      <c r="P430" s="159">
        <f>O430*H430</f>
        <v>0</v>
      </c>
      <c r="Q430" s="159">
        <v>0</v>
      </c>
      <c r="R430" s="159">
        <f>Q430*H430</f>
        <v>0</v>
      </c>
      <c r="S430" s="159">
        <v>0</v>
      </c>
      <c r="T430" s="160">
        <f>S430*H430</f>
        <v>0</v>
      </c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R430" s="161" t="s">
        <v>213</v>
      </c>
      <c r="AT430" s="161" t="s">
        <v>209</v>
      </c>
      <c r="AU430" s="161" t="s">
        <v>88</v>
      </c>
      <c r="AY430" s="17" t="s">
        <v>207</v>
      </c>
      <c r="BE430" s="162">
        <f>IF(N430="základní",J430,0)</f>
        <v>0</v>
      </c>
      <c r="BF430" s="162">
        <f>IF(N430="snížená",J430,0)</f>
        <v>0</v>
      </c>
      <c r="BG430" s="162">
        <f>IF(N430="zákl. přenesená",J430,0)</f>
        <v>0</v>
      </c>
      <c r="BH430" s="162">
        <f>IF(N430="sníž. přenesená",J430,0)</f>
        <v>0</v>
      </c>
      <c r="BI430" s="162">
        <f>IF(N430="nulová",J430,0)</f>
        <v>0</v>
      </c>
      <c r="BJ430" s="17" t="s">
        <v>86</v>
      </c>
      <c r="BK430" s="162">
        <f>ROUND(I430*H430,2)</f>
        <v>0</v>
      </c>
      <c r="BL430" s="17" t="s">
        <v>213</v>
      </c>
      <c r="BM430" s="161" t="s">
        <v>460</v>
      </c>
    </row>
    <row r="431" spans="1:65" s="13" customFormat="1" ht="22.5">
      <c r="B431" s="163"/>
      <c r="D431" s="164" t="s">
        <v>237</v>
      </c>
      <c r="E431" s="165" t="s">
        <v>1</v>
      </c>
      <c r="F431" s="166" t="s">
        <v>5795</v>
      </c>
      <c r="H431" s="167">
        <v>5.7</v>
      </c>
      <c r="I431" s="168"/>
      <c r="L431" s="163"/>
      <c r="M431" s="169"/>
      <c r="N431" s="170"/>
      <c r="O431" s="170"/>
      <c r="P431" s="170"/>
      <c r="Q431" s="170"/>
      <c r="R431" s="170"/>
      <c r="S431" s="170"/>
      <c r="T431" s="171"/>
      <c r="AT431" s="165" t="s">
        <v>237</v>
      </c>
      <c r="AU431" s="165" t="s">
        <v>88</v>
      </c>
      <c r="AV431" s="13" t="s">
        <v>88</v>
      </c>
      <c r="AW431" s="13" t="s">
        <v>33</v>
      </c>
      <c r="AX431" s="13" t="s">
        <v>79</v>
      </c>
      <c r="AY431" s="165" t="s">
        <v>207</v>
      </c>
    </row>
    <row r="432" spans="1:65" s="14" customFormat="1" ht="22.5">
      <c r="B432" s="172"/>
      <c r="D432" s="164" t="s">
        <v>237</v>
      </c>
      <c r="E432" s="173" t="s">
        <v>1</v>
      </c>
      <c r="F432" s="174" t="s">
        <v>5755</v>
      </c>
      <c r="H432" s="173" t="s">
        <v>1</v>
      </c>
      <c r="I432" s="175"/>
      <c r="L432" s="172"/>
      <c r="M432" s="176"/>
      <c r="N432" s="177"/>
      <c r="O432" s="177"/>
      <c r="P432" s="177"/>
      <c r="Q432" s="177"/>
      <c r="R432" s="177"/>
      <c r="S432" s="177"/>
      <c r="T432" s="178"/>
      <c r="AT432" s="173" t="s">
        <v>237</v>
      </c>
      <c r="AU432" s="173" t="s">
        <v>88</v>
      </c>
      <c r="AV432" s="14" t="s">
        <v>86</v>
      </c>
      <c r="AW432" s="14" t="s">
        <v>33</v>
      </c>
      <c r="AX432" s="14" t="s">
        <v>79</v>
      </c>
      <c r="AY432" s="173" t="s">
        <v>207</v>
      </c>
    </row>
    <row r="433" spans="1:65" s="14" customFormat="1" ht="22.5">
      <c r="B433" s="172"/>
      <c r="D433" s="164" t="s">
        <v>237</v>
      </c>
      <c r="E433" s="173" t="s">
        <v>1</v>
      </c>
      <c r="F433" s="174" t="s">
        <v>5723</v>
      </c>
      <c r="H433" s="173" t="s">
        <v>1</v>
      </c>
      <c r="I433" s="175"/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237</v>
      </c>
      <c r="AU433" s="173" t="s">
        <v>88</v>
      </c>
      <c r="AV433" s="14" t="s">
        <v>86</v>
      </c>
      <c r="AW433" s="14" t="s">
        <v>33</v>
      </c>
      <c r="AX433" s="14" t="s">
        <v>79</v>
      </c>
      <c r="AY433" s="173" t="s">
        <v>207</v>
      </c>
    </row>
    <row r="434" spans="1:65" s="14" customFormat="1" ht="11.25">
      <c r="B434" s="172"/>
      <c r="D434" s="164" t="s">
        <v>237</v>
      </c>
      <c r="E434" s="173" t="s">
        <v>1</v>
      </c>
      <c r="F434" s="174" t="s">
        <v>5724</v>
      </c>
      <c r="H434" s="173" t="s">
        <v>1</v>
      </c>
      <c r="I434" s="175"/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237</v>
      </c>
      <c r="AU434" s="173" t="s">
        <v>88</v>
      </c>
      <c r="AV434" s="14" t="s">
        <v>86</v>
      </c>
      <c r="AW434" s="14" t="s">
        <v>33</v>
      </c>
      <c r="AX434" s="14" t="s">
        <v>79</v>
      </c>
      <c r="AY434" s="173" t="s">
        <v>207</v>
      </c>
    </row>
    <row r="435" spans="1:65" s="15" customFormat="1" ht="11.25">
      <c r="B435" s="179"/>
      <c r="D435" s="164" t="s">
        <v>237</v>
      </c>
      <c r="E435" s="180" t="s">
        <v>1</v>
      </c>
      <c r="F435" s="181" t="s">
        <v>242</v>
      </c>
      <c r="H435" s="182">
        <v>5.7</v>
      </c>
      <c r="I435" s="183"/>
      <c r="L435" s="179"/>
      <c r="M435" s="184"/>
      <c r="N435" s="185"/>
      <c r="O435" s="185"/>
      <c r="P435" s="185"/>
      <c r="Q435" s="185"/>
      <c r="R435" s="185"/>
      <c r="S435" s="185"/>
      <c r="T435" s="186"/>
      <c r="AT435" s="180" t="s">
        <v>237</v>
      </c>
      <c r="AU435" s="180" t="s">
        <v>88</v>
      </c>
      <c r="AV435" s="15" t="s">
        <v>213</v>
      </c>
      <c r="AW435" s="15" t="s">
        <v>33</v>
      </c>
      <c r="AX435" s="15" t="s">
        <v>86</v>
      </c>
      <c r="AY435" s="180" t="s">
        <v>207</v>
      </c>
    </row>
    <row r="436" spans="1:65" s="2" customFormat="1" ht="33" customHeight="1">
      <c r="A436" s="31"/>
      <c r="B436" s="148"/>
      <c r="C436" s="149" t="s">
        <v>345</v>
      </c>
      <c r="D436" s="149" t="s">
        <v>209</v>
      </c>
      <c r="E436" s="150" t="s">
        <v>5796</v>
      </c>
      <c r="F436" s="151" t="s">
        <v>5797</v>
      </c>
      <c r="G436" s="152" t="s">
        <v>220</v>
      </c>
      <c r="H436" s="153">
        <v>118.9</v>
      </c>
      <c r="I436" s="154"/>
      <c r="J436" s="155">
        <f>ROUND(I436*H436,2)</f>
        <v>0</v>
      </c>
      <c r="K436" s="156"/>
      <c r="L436" s="32"/>
      <c r="M436" s="157" t="s">
        <v>1</v>
      </c>
      <c r="N436" s="158" t="s">
        <v>44</v>
      </c>
      <c r="O436" s="57"/>
      <c r="P436" s="159">
        <f>O436*H436</f>
        <v>0</v>
      </c>
      <c r="Q436" s="159">
        <v>0</v>
      </c>
      <c r="R436" s="159">
        <f>Q436*H436</f>
        <v>0</v>
      </c>
      <c r="S436" s="159">
        <v>0</v>
      </c>
      <c r="T436" s="160">
        <f>S436*H436</f>
        <v>0</v>
      </c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R436" s="161" t="s">
        <v>213</v>
      </c>
      <c r="AT436" s="161" t="s">
        <v>209</v>
      </c>
      <c r="AU436" s="161" t="s">
        <v>88</v>
      </c>
      <c r="AY436" s="17" t="s">
        <v>207</v>
      </c>
      <c r="BE436" s="162">
        <f>IF(N436="základní",J436,0)</f>
        <v>0</v>
      </c>
      <c r="BF436" s="162">
        <f>IF(N436="snížená",J436,0)</f>
        <v>0</v>
      </c>
      <c r="BG436" s="162">
        <f>IF(N436="zákl. přenesená",J436,0)</f>
        <v>0</v>
      </c>
      <c r="BH436" s="162">
        <f>IF(N436="sníž. přenesená",J436,0)</f>
        <v>0</v>
      </c>
      <c r="BI436" s="162">
        <f>IF(N436="nulová",J436,0)</f>
        <v>0</v>
      </c>
      <c r="BJ436" s="17" t="s">
        <v>86</v>
      </c>
      <c r="BK436" s="162">
        <f>ROUND(I436*H436,2)</f>
        <v>0</v>
      </c>
      <c r="BL436" s="17" t="s">
        <v>213</v>
      </c>
      <c r="BM436" s="161" t="s">
        <v>463</v>
      </c>
    </row>
    <row r="437" spans="1:65" s="2" customFormat="1" ht="33" customHeight="1">
      <c r="A437" s="31"/>
      <c r="B437" s="148"/>
      <c r="C437" s="149" t="s">
        <v>465</v>
      </c>
      <c r="D437" s="149" t="s">
        <v>209</v>
      </c>
      <c r="E437" s="150" t="s">
        <v>5798</v>
      </c>
      <c r="F437" s="151" t="s">
        <v>5799</v>
      </c>
      <c r="G437" s="152" t="s">
        <v>220</v>
      </c>
      <c r="H437" s="153">
        <v>117.4</v>
      </c>
      <c r="I437" s="154"/>
      <c r="J437" s="155">
        <f>ROUND(I437*H437,2)</f>
        <v>0</v>
      </c>
      <c r="K437" s="156"/>
      <c r="L437" s="32"/>
      <c r="M437" s="157" t="s">
        <v>1</v>
      </c>
      <c r="N437" s="158" t="s">
        <v>44</v>
      </c>
      <c r="O437" s="57"/>
      <c r="P437" s="159">
        <f>O437*H437</f>
        <v>0</v>
      </c>
      <c r="Q437" s="159">
        <v>0</v>
      </c>
      <c r="R437" s="159">
        <f>Q437*H437</f>
        <v>0</v>
      </c>
      <c r="S437" s="159">
        <v>0</v>
      </c>
      <c r="T437" s="160">
        <f>S437*H437</f>
        <v>0</v>
      </c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R437" s="161" t="s">
        <v>213</v>
      </c>
      <c r="AT437" s="161" t="s">
        <v>209</v>
      </c>
      <c r="AU437" s="161" t="s">
        <v>88</v>
      </c>
      <c r="AY437" s="17" t="s">
        <v>207</v>
      </c>
      <c r="BE437" s="162">
        <f>IF(N437="základní",J437,0)</f>
        <v>0</v>
      </c>
      <c r="BF437" s="162">
        <f>IF(N437="snížená",J437,0)</f>
        <v>0</v>
      </c>
      <c r="BG437" s="162">
        <f>IF(N437="zákl. přenesená",J437,0)</f>
        <v>0</v>
      </c>
      <c r="BH437" s="162">
        <f>IF(N437="sníž. přenesená",J437,0)</f>
        <v>0</v>
      </c>
      <c r="BI437" s="162">
        <f>IF(N437="nulová",J437,0)</f>
        <v>0</v>
      </c>
      <c r="BJ437" s="17" t="s">
        <v>86</v>
      </c>
      <c r="BK437" s="162">
        <f>ROUND(I437*H437,2)</f>
        <v>0</v>
      </c>
      <c r="BL437" s="17" t="s">
        <v>213</v>
      </c>
      <c r="BM437" s="161" t="s">
        <v>468</v>
      </c>
    </row>
    <row r="438" spans="1:65" s="2" customFormat="1" ht="33" customHeight="1">
      <c r="A438" s="31"/>
      <c r="B438" s="148"/>
      <c r="C438" s="149" t="s">
        <v>349</v>
      </c>
      <c r="D438" s="149" t="s">
        <v>209</v>
      </c>
      <c r="E438" s="150" t="s">
        <v>5800</v>
      </c>
      <c r="F438" s="151" t="s">
        <v>5801</v>
      </c>
      <c r="G438" s="152" t="s">
        <v>220</v>
      </c>
      <c r="H438" s="153">
        <v>1.8</v>
      </c>
      <c r="I438" s="154"/>
      <c r="J438" s="155">
        <f>ROUND(I438*H438,2)</f>
        <v>0</v>
      </c>
      <c r="K438" s="156"/>
      <c r="L438" s="32"/>
      <c r="M438" s="157" t="s">
        <v>1</v>
      </c>
      <c r="N438" s="158" t="s">
        <v>44</v>
      </c>
      <c r="O438" s="57"/>
      <c r="P438" s="159">
        <f>O438*H438</f>
        <v>0</v>
      </c>
      <c r="Q438" s="159">
        <v>0</v>
      </c>
      <c r="R438" s="159">
        <f>Q438*H438</f>
        <v>0</v>
      </c>
      <c r="S438" s="159">
        <v>0</v>
      </c>
      <c r="T438" s="160">
        <f>S438*H438</f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61" t="s">
        <v>213</v>
      </c>
      <c r="AT438" s="161" t="s">
        <v>209</v>
      </c>
      <c r="AU438" s="161" t="s">
        <v>88</v>
      </c>
      <c r="AY438" s="17" t="s">
        <v>207</v>
      </c>
      <c r="BE438" s="162">
        <f>IF(N438="základní",J438,0)</f>
        <v>0</v>
      </c>
      <c r="BF438" s="162">
        <f>IF(N438="snížená",J438,0)</f>
        <v>0</v>
      </c>
      <c r="BG438" s="162">
        <f>IF(N438="zákl. přenesená",J438,0)</f>
        <v>0</v>
      </c>
      <c r="BH438" s="162">
        <f>IF(N438="sníž. přenesená",J438,0)</f>
        <v>0</v>
      </c>
      <c r="BI438" s="162">
        <f>IF(N438="nulová",J438,0)</f>
        <v>0</v>
      </c>
      <c r="BJ438" s="17" t="s">
        <v>86</v>
      </c>
      <c r="BK438" s="162">
        <f>ROUND(I438*H438,2)</f>
        <v>0</v>
      </c>
      <c r="BL438" s="17" t="s">
        <v>213</v>
      </c>
      <c r="BM438" s="161" t="s">
        <v>472</v>
      </c>
    </row>
    <row r="439" spans="1:65" s="13" customFormat="1" ht="22.5">
      <c r="B439" s="163"/>
      <c r="D439" s="164" t="s">
        <v>237</v>
      </c>
      <c r="E439" s="165" t="s">
        <v>1</v>
      </c>
      <c r="F439" s="166" t="s">
        <v>5802</v>
      </c>
      <c r="H439" s="167">
        <v>1.8</v>
      </c>
      <c r="I439" s="168"/>
      <c r="L439" s="163"/>
      <c r="M439" s="169"/>
      <c r="N439" s="170"/>
      <c r="O439" s="170"/>
      <c r="P439" s="170"/>
      <c r="Q439" s="170"/>
      <c r="R439" s="170"/>
      <c r="S439" s="170"/>
      <c r="T439" s="171"/>
      <c r="AT439" s="165" t="s">
        <v>237</v>
      </c>
      <c r="AU439" s="165" t="s">
        <v>88</v>
      </c>
      <c r="AV439" s="13" t="s">
        <v>88</v>
      </c>
      <c r="AW439" s="13" t="s">
        <v>33</v>
      </c>
      <c r="AX439" s="13" t="s">
        <v>79</v>
      </c>
      <c r="AY439" s="165" t="s">
        <v>207</v>
      </c>
    </row>
    <row r="440" spans="1:65" s="14" customFormat="1" ht="11.25">
      <c r="B440" s="172"/>
      <c r="D440" s="164" t="s">
        <v>237</v>
      </c>
      <c r="E440" s="173" t="s">
        <v>1</v>
      </c>
      <c r="F440" s="174" t="s">
        <v>5803</v>
      </c>
      <c r="H440" s="173" t="s">
        <v>1</v>
      </c>
      <c r="I440" s="175"/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237</v>
      </c>
      <c r="AU440" s="173" t="s">
        <v>88</v>
      </c>
      <c r="AV440" s="14" t="s">
        <v>86</v>
      </c>
      <c r="AW440" s="14" t="s">
        <v>33</v>
      </c>
      <c r="AX440" s="14" t="s">
        <v>79</v>
      </c>
      <c r="AY440" s="173" t="s">
        <v>207</v>
      </c>
    </row>
    <row r="441" spans="1:65" s="14" customFormat="1" ht="22.5">
      <c r="B441" s="172"/>
      <c r="D441" s="164" t="s">
        <v>237</v>
      </c>
      <c r="E441" s="173" t="s">
        <v>1</v>
      </c>
      <c r="F441" s="174" t="s">
        <v>5723</v>
      </c>
      <c r="H441" s="173" t="s">
        <v>1</v>
      </c>
      <c r="I441" s="175"/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237</v>
      </c>
      <c r="AU441" s="173" t="s">
        <v>88</v>
      </c>
      <c r="AV441" s="14" t="s">
        <v>86</v>
      </c>
      <c r="AW441" s="14" t="s">
        <v>33</v>
      </c>
      <c r="AX441" s="14" t="s">
        <v>79</v>
      </c>
      <c r="AY441" s="173" t="s">
        <v>207</v>
      </c>
    </row>
    <row r="442" spans="1:65" s="14" customFormat="1" ht="11.25">
      <c r="B442" s="172"/>
      <c r="D442" s="164" t="s">
        <v>237</v>
      </c>
      <c r="E442" s="173" t="s">
        <v>1</v>
      </c>
      <c r="F442" s="174" t="s">
        <v>5724</v>
      </c>
      <c r="H442" s="173" t="s">
        <v>1</v>
      </c>
      <c r="I442" s="175"/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237</v>
      </c>
      <c r="AU442" s="173" t="s">
        <v>88</v>
      </c>
      <c r="AV442" s="14" t="s">
        <v>86</v>
      </c>
      <c r="AW442" s="14" t="s">
        <v>33</v>
      </c>
      <c r="AX442" s="14" t="s">
        <v>79</v>
      </c>
      <c r="AY442" s="173" t="s">
        <v>207</v>
      </c>
    </row>
    <row r="443" spans="1:65" s="15" customFormat="1" ht="11.25">
      <c r="B443" s="179"/>
      <c r="D443" s="164" t="s">
        <v>237</v>
      </c>
      <c r="E443" s="180" t="s">
        <v>1</v>
      </c>
      <c r="F443" s="181" t="s">
        <v>242</v>
      </c>
      <c r="H443" s="182">
        <v>1.8</v>
      </c>
      <c r="I443" s="183"/>
      <c r="L443" s="179"/>
      <c r="M443" s="184"/>
      <c r="N443" s="185"/>
      <c r="O443" s="185"/>
      <c r="P443" s="185"/>
      <c r="Q443" s="185"/>
      <c r="R443" s="185"/>
      <c r="S443" s="185"/>
      <c r="T443" s="186"/>
      <c r="AT443" s="180" t="s">
        <v>237</v>
      </c>
      <c r="AU443" s="180" t="s">
        <v>88</v>
      </c>
      <c r="AV443" s="15" t="s">
        <v>213</v>
      </c>
      <c r="AW443" s="15" t="s">
        <v>33</v>
      </c>
      <c r="AX443" s="15" t="s">
        <v>86</v>
      </c>
      <c r="AY443" s="180" t="s">
        <v>207</v>
      </c>
    </row>
    <row r="444" spans="1:65" s="2" customFormat="1" ht="33" customHeight="1">
      <c r="A444" s="31"/>
      <c r="B444" s="148"/>
      <c r="C444" s="149" t="s">
        <v>474</v>
      </c>
      <c r="D444" s="149" t="s">
        <v>209</v>
      </c>
      <c r="E444" s="150" t="s">
        <v>5804</v>
      </c>
      <c r="F444" s="151" t="s">
        <v>5805</v>
      </c>
      <c r="G444" s="152" t="s">
        <v>220</v>
      </c>
      <c r="H444" s="153">
        <v>4.2</v>
      </c>
      <c r="I444" s="154"/>
      <c r="J444" s="155">
        <f>ROUND(I444*H444,2)</f>
        <v>0</v>
      </c>
      <c r="K444" s="156"/>
      <c r="L444" s="32"/>
      <c r="M444" s="157" t="s">
        <v>1</v>
      </c>
      <c r="N444" s="158" t="s">
        <v>44</v>
      </c>
      <c r="O444" s="57"/>
      <c r="P444" s="159">
        <f>O444*H444</f>
        <v>0</v>
      </c>
      <c r="Q444" s="159">
        <v>0</v>
      </c>
      <c r="R444" s="159">
        <f>Q444*H444</f>
        <v>0</v>
      </c>
      <c r="S444" s="159">
        <v>0</v>
      </c>
      <c r="T444" s="160">
        <f>S444*H444</f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61" t="s">
        <v>213</v>
      </c>
      <c r="AT444" s="161" t="s">
        <v>209</v>
      </c>
      <c r="AU444" s="161" t="s">
        <v>88</v>
      </c>
      <c r="AY444" s="17" t="s">
        <v>207</v>
      </c>
      <c r="BE444" s="162">
        <f>IF(N444="základní",J444,0)</f>
        <v>0</v>
      </c>
      <c r="BF444" s="162">
        <f>IF(N444="snížená",J444,0)</f>
        <v>0</v>
      </c>
      <c r="BG444" s="162">
        <f>IF(N444="zákl. přenesená",J444,0)</f>
        <v>0</v>
      </c>
      <c r="BH444" s="162">
        <f>IF(N444="sníž. přenesená",J444,0)</f>
        <v>0</v>
      </c>
      <c r="BI444" s="162">
        <f>IF(N444="nulová",J444,0)</f>
        <v>0</v>
      </c>
      <c r="BJ444" s="17" t="s">
        <v>86</v>
      </c>
      <c r="BK444" s="162">
        <f>ROUND(I444*H444,2)</f>
        <v>0</v>
      </c>
      <c r="BL444" s="17" t="s">
        <v>213</v>
      </c>
      <c r="BM444" s="161" t="s">
        <v>477</v>
      </c>
    </row>
    <row r="445" spans="1:65" s="2" customFormat="1" ht="33" customHeight="1">
      <c r="A445" s="31"/>
      <c r="B445" s="148"/>
      <c r="C445" s="149" t="s">
        <v>353</v>
      </c>
      <c r="D445" s="149" t="s">
        <v>209</v>
      </c>
      <c r="E445" s="150" t="s">
        <v>5806</v>
      </c>
      <c r="F445" s="151" t="s">
        <v>5807</v>
      </c>
      <c r="G445" s="152" t="s">
        <v>220</v>
      </c>
      <c r="H445" s="153">
        <v>1.4</v>
      </c>
      <c r="I445" s="154"/>
      <c r="J445" s="155">
        <f>ROUND(I445*H445,2)</f>
        <v>0</v>
      </c>
      <c r="K445" s="156"/>
      <c r="L445" s="32"/>
      <c r="M445" s="157" t="s">
        <v>1</v>
      </c>
      <c r="N445" s="158" t="s">
        <v>44</v>
      </c>
      <c r="O445" s="57"/>
      <c r="P445" s="159">
        <f>O445*H445</f>
        <v>0</v>
      </c>
      <c r="Q445" s="159">
        <v>0</v>
      </c>
      <c r="R445" s="159">
        <f>Q445*H445</f>
        <v>0</v>
      </c>
      <c r="S445" s="159">
        <v>0</v>
      </c>
      <c r="T445" s="160">
        <f>S445*H445</f>
        <v>0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R445" s="161" t="s">
        <v>213</v>
      </c>
      <c r="AT445" s="161" t="s">
        <v>209</v>
      </c>
      <c r="AU445" s="161" t="s">
        <v>88</v>
      </c>
      <c r="AY445" s="17" t="s">
        <v>207</v>
      </c>
      <c r="BE445" s="162">
        <f>IF(N445="základní",J445,0)</f>
        <v>0</v>
      </c>
      <c r="BF445" s="162">
        <f>IF(N445="snížená",J445,0)</f>
        <v>0</v>
      </c>
      <c r="BG445" s="162">
        <f>IF(N445="zákl. přenesená",J445,0)</f>
        <v>0</v>
      </c>
      <c r="BH445" s="162">
        <f>IF(N445="sníž. přenesená",J445,0)</f>
        <v>0</v>
      </c>
      <c r="BI445" s="162">
        <f>IF(N445="nulová",J445,0)</f>
        <v>0</v>
      </c>
      <c r="BJ445" s="17" t="s">
        <v>86</v>
      </c>
      <c r="BK445" s="162">
        <f>ROUND(I445*H445,2)</f>
        <v>0</v>
      </c>
      <c r="BL445" s="17" t="s">
        <v>213</v>
      </c>
      <c r="BM445" s="161" t="s">
        <v>480</v>
      </c>
    </row>
    <row r="446" spans="1:65" s="13" customFormat="1" ht="22.5">
      <c r="B446" s="163"/>
      <c r="D446" s="164" t="s">
        <v>237</v>
      </c>
      <c r="E446" s="165" t="s">
        <v>1</v>
      </c>
      <c r="F446" s="166" t="s">
        <v>5808</v>
      </c>
      <c r="H446" s="167">
        <v>1.4</v>
      </c>
      <c r="I446" s="168"/>
      <c r="L446" s="163"/>
      <c r="M446" s="169"/>
      <c r="N446" s="170"/>
      <c r="O446" s="170"/>
      <c r="P446" s="170"/>
      <c r="Q446" s="170"/>
      <c r="R446" s="170"/>
      <c r="S446" s="170"/>
      <c r="T446" s="171"/>
      <c r="AT446" s="165" t="s">
        <v>237</v>
      </c>
      <c r="AU446" s="165" t="s">
        <v>88</v>
      </c>
      <c r="AV446" s="13" t="s">
        <v>88</v>
      </c>
      <c r="AW446" s="13" t="s">
        <v>33</v>
      </c>
      <c r="AX446" s="13" t="s">
        <v>79</v>
      </c>
      <c r="AY446" s="165" t="s">
        <v>207</v>
      </c>
    </row>
    <row r="447" spans="1:65" s="14" customFormat="1" ht="22.5">
      <c r="B447" s="172"/>
      <c r="D447" s="164" t="s">
        <v>237</v>
      </c>
      <c r="E447" s="173" t="s">
        <v>1</v>
      </c>
      <c r="F447" s="174" t="s">
        <v>5809</v>
      </c>
      <c r="H447" s="173" t="s">
        <v>1</v>
      </c>
      <c r="I447" s="175"/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237</v>
      </c>
      <c r="AU447" s="173" t="s">
        <v>88</v>
      </c>
      <c r="AV447" s="14" t="s">
        <v>86</v>
      </c>
      <c r="AW447" s="14" t="s">
        <v>33</v>
      </c>
      <c r="AX447" s="14" t="s">
        <v>79</v>
      </c>
      <c r="AY447" s="173" t="s">
        <v>207</v>
      </c>
    </row>
    <row r="448" spans="1:65" s="14" customFormat="1" ht="22.5">
      <c r="B448" s="172"/>
      <c r="D448" s="164" t="s">
        <v>237</v>
      </c>
      <c r="E448" s="173" t="s">
        <v>1</v>
      </c>
      <c r="F448" s="174" t="s">
        <v>5723</v>
      </c>
      <c r="H448" s="173" t="s">
        <v>1</v>
      </c>
      <c r="I448" s="175"/>
      <c r="L448" s="172"/>
      <c r="M448" s="176"/>
      <c r="N448" s="177"/>
      <c r="O448" s="177"/>
      <c r="P448" s="177"/>
      <c r="Q448" s="177"/>
      <c r="R448" s="177"/>
      <c r="S448" s="177"/>
      <c r="T448" s="178"/>
      <c r="AT448" s="173" t="s">
        <v>237</v>
      </c>
      <c r="AU448" s="173" t="s">
        <v>88</v>
      </c>
      <c r="AV448" s="14" t="s">
        <v>86</v>
      </c>
      <c r="AW448" s="14" t="s">
        <v>33</v>
      </c>
      <c r="AX448" s="14" t="s">
        <v>79</v>
      </c>
      <c r="AY448" s="173" t="s">
        <v>207</v>
      </c>
    </row>
    <row r="449" spans="1:65" s="14" customFormat="1" ht="11.25">
      <c r="B449" s="172"/>
      <c r="D449" s="164" t="s">
        <v>237</v>
      </c>
      <c r="E449" s="173" t="s">
        <v>1</v>
      </c>
      <c r="F449" s="174" t="s">
        <v>5724</v>
      </c>
      <c r="H449" s="173" t="s">
        <v>1</v>
      </c>
      <c r="I449" s="175"/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237</v>
      </c>
      <c r="AU449" s="173" t="s">
        <v>88</v>
      </c>
      <c r="AV449" s="14" t="s">
        <v>86</v>
      </c>
      <c r="AW449" s="14" t="s">
        <v>33</v>
      </c>
      <c r="AX449" s="14" t="s">
        <v>79</v>
      </c>
      <c r="AY449" s="173" t="s">
        <v>207</v>
      </c>
    </row>
    <row r="450" spans="1:65" s="15" customFormat="1" ht="11.25">
      <c r="B450" s="179"/>
      <c r="D450" s="164" t="s">
        <v>237</v>
      </c>
      <c r="E450" s="180" t="s">
        <v>1</v>
      </c>
      <c r="F450" s="181" t="s">
        <v>242</v>
      </c>
      <c r="H450" s="182">
        <v>1.4</v>
      </c>
      <c r="I450" s="183"/>
      <c r="L450" s="179"/>
      <c r="M450" s="184"/>
      <c r="N450" s="185"/>
      <c r="O450" s="185"/>
      <c r="P450" s="185"/>
      <c r="Q450" s="185"/>
      <c r="R450" s="185"/>
      <c r="S450" s="185"/>
      <c r="T450" s="186"/>
      <c r="AT450" s="180" t="s">
        <v>237</v>
      </c>
      <c r="AU450" s="180" t="s">
        <v>88</v>
      </c>
      <c r="AV450" s="15" t="s">
        <v>213</v>
      </c>
      <c r="AW450" s="15" t="s">
        <v>33</v>
      </c>
      <c r="AX450" s="15" t="s">
        <v>86</v>
      </c>
      <c r="AY450" s="180" t="s">
        <v>207</v>
      </c>
    </row>
    <row r="451" spans="1:65" s="2" customFormat="1" ht="33" customHeight="1">
      <c r="A451" s="31"/>
      <c r="B451" s="148"/>
      <c r="C451" s="149" t="s">
        <v>481</v>
      </c>
      <c r="D451" s="149" t="s">
        <v>209</v>
      </c>
      <c r="E451" s="150" t="s">
        <v>5810</v>
      </c>
      <c r="F451" s="151" t="s">
        <v>5811</v>
      </c>
      <c r="G451" s="152" t="s">
        <v>220</v>
      </c>
      <c r="H451" s="153">
        <v>3.9</v>
      </c>
      <c r="I451" s="154"/>
      <c r="J451" s="155">
        <f>ROUND(I451*H451,2)</f>
        <v>0</v>
      </c>
      <c r="K451" s="156"/>
      <c r="L451" s="32"/>
      <c r="M451" s="157" t="s">
        <v>1</v>
      </c>
      <c r="N451" s="158" t="s">
        <v>44</v>
      </c>
      <c r="O451" s="57"/>
      <c r="P451" s="159">
        <f>O451*H451</f>
        <v>0</v>
      </c>
      <c r="Q451" s="159">
        <v>0</v>
      </c>
      <c r="R451" s="159">
        <f>Q451*H451</f>
        <v>0</v>
      </c>
      <c r="S451" s="159">
        <v>0</v>
      </c>
      <c r="T451" s="160">
        <f>S451*H451</f>
        <v>0</v>
      </c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R451" s="161" t="s">
        <v>213</v>
      </c>
      <c r="AT451" s="161" t="s">
        <v>209</v>
      </c>
      <c r="AU451" s="161" t="s">
        <v>88</v>
      </c>
      <c r="AY451" s="17" t="s">
        <v>207</v>
      </c>
      <c r="BE451" s="162">
        <f>IF(N451="základní",J451,0)</f>
        <v>0</v>
      </c>
      <c r="BF451" s="162">
        <f>IF(N451="snížená",J451,0)</f>
        <v>0</v>
      </c>
      <c r="BG451" s="162">
        <f>IF(N451="zákl. přenesená",J451,0)</f>
        <v>0</v>
      </c>
      <c r="BH451" s="162">
        <f>IF(N451="sníž. přenesená",J451,0)</f>
        <v>0</v>
      </c>
      <c r="BI451" s="162">
        <f>IF(N451="nulová",J451,0)</f>
        <v>0</v>
      </c>
      <c r="BJ451" s="17" t="s">
        <v>86</v>
      </c>
      <c r="BK451" s="162">
        <f>ROUND(I451*H451,2)</f>
        <v>0</v>
      </c>
      <c r="BL451" s="17" t="s">
        <v>213</v>
      </c>
      <c r="BM451" s="161" t="s">
        <v>484</v>
      </c>
    </row>
    <row r="452" spans="1:65" s="2" customFormat="1" ht="33" customHeight="1">
      <c r="A452" s="31"/>
      <c r="B452" s="148"/>
      <c r="C452" s="149" t="s">
        <v>356</v>
      </c>
      <c r="D452" s="149" t="s">
        <v>209</v>
      </c>
      <c r="E452" s="150" t="s">
        <v>5812</v>
      </c>
      <c r="F452" s="151" t="s">
        <v>5813</v>
      </c>
      <c r="G452" s="152" t="s">
        <v>220</v>
      </c>
      <c r="H452" s="153">
        <v>301.39999999999998</v>
      </c>
      <c r="I452" s="154"/>
      <c r="J452" s="155">
        <f>ROUND(I452*H452,2)</f>
        <v>0</v>
      </c>
      <c r="K452" s="156"/>
      <c r="L452" s="32"/>
      <c r="M452" s="157" t="s">
        <v>1</v>
      </c>
      <c r="N452" s="158" t="s">
        <v>44</v>
      </c>
      <c r="O452" s="57"/>
      <c r="P452" s="159">
        <f>O452*H452</f>
        <v>0</v>
      </c>
      <c r="Q452" s="159">
        <v>0</v>
      </c>
      <c r="R452" s="159">
        <f>Q452*H452</f>
        <v>0</v>
      </c>
      <c r="S452" s="159">
        <v>0</v>
      </c>
      <c r="T452" s="160">
        <f>S452*H452</f>
        <v>0</v>
      </c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R452" s="161" t="s">
        <v>213</v>
      </c>
      <c r="AT452" s="161" t="s">
        <v>209</v>
      </c>
      <c r="AU452" s="161" t="s">
        <v>88</v>
      </c>
      <c r="AY452" s="17" t="s">
        <v>207</v>
      </c>
      <c r="BE452" s="162">
        <f>IF(N452="základní",J452,0)</f>
        <v>0</v>
      </c>
      <c r="BF452" s="162">
        <f>IF(N452="snížená",J452,0)</f>
        <v>0</v>
      </c>
      <c r="BG452" s="162">
        <f>IF(N452="zákl. přenesená",J452,0)</f>
        <v>0</v>
      </c>
      <c r="BH452" s="162">
        <f>IF(N452="sníž. přenesená",J452,0)</f>
        <v>0</v>
      </c>
      <c r="BI452" s="162">
        <f>IF(N452="nulová",J452,0)</f>
        <v>0</v>
      </c>
      <c r="BJ452" s="17" t="s">
        <v>86</v>
      </c>
      <c r="BK452" s="162">
        <f>ROUND(I452*H452,2)</f>
        <v>0</v>
      </c>
      <c r="BL452" s="17" t="s">
        <v>213</v>
      </c>
      <c r="BM452" s="161" t="s">
        <v>487</v>
      </c>
    </row>
    <row r="453" spans="1:65" s="2" customFormat="1" ht="24.2" customHeight="1">
      <c r="A453" s="31"/>
      <c r="B453" s="148"/>
      <c r="C453" s="149" t="s">
        <v>494</v>
      </c>
      <c r="D453" s="149" t="s">
        <v>209</v>
      </c>
      <c r="E453" s="150" t="s">
        <v>5814</v>
      </c>
      <c r="F453" s="151" t="s">
        <v>5815</v>
      </c>
      <c r="G453" s="152" t="s">
        <v>220</v>
      </c>
      <c r="H453" s="153">
        <v>0.3</v>
      </c>
      <c r="I453" s="154"/>
      <c r="J453" s="155">
        <f>ROUND(I453*H453,2)</f>
        <v>0</v>
      </c>
      <c r="K453" s="156"/>
      <c r="L453" s="32"/>
      <c r="M453" s="157" t="s">
        <v>1</v>
      </c>
      <c r="N453" s="158" t="s">
        <v>44</v>
      </c>
      <c r="O453" s="57"/>
      <c r="P453" s="159">
        <f>O453*H453</f>
        <v>0</v>
      </c>
      <c r="Q453" s="159">
        <v>0</v>
      </c>
      <c r="R453" s="159">
        <f>Q453*H453</f>
        <v>0</v>
      </c>
      <c r="S453" s="159">
        <v>0</v>
      </c>
      <c r="T453" s="160">
        <f>S453*H453</f>
        <v>0</v>
      </c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R453" s="161" t="s">
        <v>213</v>
      </c>
      <c r="AT453" s="161" t="s">
        <v>209</v>
      </c>
      <c r="AU453" s="161" t="s">
        <v>88</v>
      </c>
      <c r="AY453" s="17" t="s">
        <v>207</v>
      </c>
      <c r="BE453" s="162">
        <f>IF(N453="základní",J453,0)</f>
        <v>0</v>
      </c>
      <c r="BF453" s="162">
        <f>IF(N453="snížená",J453,0)</f>
        <v>0</v>
      </c>
      <c r="BG453" s="162">
        <f>IF(N453="zákl. přenesená",J453,0)</f>
        <v>0</v>
      </c>
      <c r="BH453" s="162">
        <f>IF(N453="sníž. přenesená",J453,0)</f>
        <v>0</v>
      </c>
      <c r="BI453" s="162">
        <f>IF(N453="nulová",J453,0)</f>
        <v>0</v>
      </c>
      <c r="BJ453" s="17" t="s">
        <v>86</v>
      </c>
      <c r="BK453" s="162">
        <f>ROUND(I453*H453,2)</f>
        <v>0</v>
      </c>
      <c r="BL453" s="17" t="s">
        <v>213</v>
      </c>
      <c r="BM453" s="161" t="s">
        <v>497</v>
      </c>
    </row>
    <row r="454" spans="1:65" s="13" customFormat="1" ht="11.25">
      <c r="B454" s="163"/>
      <c r="D454" s="164" t="s">
        <v>237</v>
      </c>
      <c r="E454" s="165" t="s">
        <v>1</v>
      </c>
      <c r="F454" s="166" t="s">
        <v>5816</v>
      </c>
      <c r="H454" s="167">
        <v>0.3</v>
      </c>
      <c r="I454" s="168"/>
      <c r="L454" s="163"/>
      <c r="M454" s="169"/>
      <c r="N454" s="170"/>
      <c r="O454" s="170"/>
      <c r="P454" s="170"/>
      <c r="Q454" s="170"/>
      <c r="R454" s="170"/>
      <c r="S454" s="170"/>
      <c r="T454" s="171"/>
      <c r="AT454" s="165" t="s">
        <v>237</v>
      </c>
      <c r="AU454" s="165" t="s">
        <v>88</v>
      </c>
      <c r="AV454" s="13" t="s">
        <v>88</v>
      </c>
      <c r="AW454" s="13" t="s">
        <v>33</v>
      </c>
      <c r="AX454" s="13" t="s">
        <v>79</v>
      </c>
      <c r="AY454" s="165" t="s">
        <v>207</v>
      </c>
    </row>
    <row r="455" spans="1:65" s="14" customFormat="1" ht="22.5">
      <c r="B455" s="172"/>
      <c r="D455" s="164" t="s">
        <v>237</v>
      </c>
      <c r="E455" s="173" t="s">
        <v>1</v>
      </c>
      <c r="F455" s="174" t="s">
        <v>5817</v>
      </c>
      <c r="H455" s="173" t="s">
        <v>1</v>
      </c>
      <c r="I455" s="175"/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237</v>
      </c>
      <c r="AU455" s="173" t="s">
        <v>88</v>
      </c>
      <c r="AV455" s="14" t="s">
        <v>86</v>
      </c>
      <c r="AW455" s="14" t="s">
        <v>33</v>
      </c>
      <c r="AX455" s="14" t="s">
        <v>79</v>
      </c>
      <c r="AY455" s="173" t="s">
        <v>207</v>
      </c>
    </row>
    <row r="456" spans="1:65" s="14" customFormat="1" ht="22.5">
      <c r="B456" s="172"/>
      <c r="D456" s="164" t="s">
        <v>237</v>
      </c>
      <c r="E456" s="173" t="s">
        <v>1</v>
      </c>
      <c r="F456" s="174" t="s">
        <v>5723</v>
      </c>
      <c r="H456" s="173" t="s">
        <v>1</v>
      </c>
      <c r="I456" s="175"/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237</v>
      </c>
      <c r="AU456" s="173" t="s">
        <v>88</v>
      </c>
      <c r="AV456" s="14" t="s">
        <v>86</v>
      </c>
      <c r="AW456" s="14" t="s">
        <v>33</v>
      </c>
      <c r="AX456" s="14" t="s">
        <v>79</v>
      </c>
      <c r="AY456" s="173" t="s">
        <v>207</v>
      </c>
    </row>
    <row r="457" spans="1:65" s="14" customFormat="1" ht="11.25">
      <c r="B457" s="172"/>
      <c r="D457" s="164" t="s">
        <v>237</v>
      </c>
      <c r="E457" s="173" t="s">
        <v>1</v>
      </c>
      <c r="F457" s="174" t="s">
        <v>5724</v>
      </c>
      <c r="H457" s="173" t="s">
        <v>1</v>
      </c>
      <c r="I457" s="175"/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237</v>
      </c>
      <c r="AU457" s="173" t="s">
        <v>88</v>
      </c>
      <c r="AV457" s="14" t="s">
        <v>86</v>
      </c>
      <c r="AW457" s="14" t="s">
        <v>33</v>
      </c>
      <c r="AX457" s="14" t="s">
        <v>79</v>
      </c>
      <c r="AY457" s="173" t="s">
        <v>207</v>
      </c>
    </row>
    <row r="458" spans="1:65" s="15" customFormat="1" ht="11.25">
      <c r="B458" s="179"/>
      <c r="D458" s="164" t="s">
        <v>237</v>
      </c>
      <c r="E458" s="180" t="s">
        <v>1</v>
      </c>
      <c r="F458" s="181" t="s">
        <v>242</v>
      </c>
      <c r="H458" s="182">
        <v>0.3</v>
      </c>
      <c r="I458" s="183"/>
      <c r="L458" s="179"/>
      <c r="M458" s="184"/>
      <c r="N458" s="185"/>
      <c r="O458" s="185"/>
      <c r="P458" s="185"/>
      <c r="Q458" s="185"/>
      <c r="R458" s="185"/>
      <c r="S458" s="185"/>
      <c r="T458" s="186"/>
      <c r="AT458" s="180" t="s">
        <v>237</v>
      </c>
      <c r="AU458" s="180" t="s">
        <v>88</v>
      </c>
      <c r="AV458" s="15" t="s">
        <v>213</v>
      </c>
      <c r="AW458" s="15" t="s">
        <v>33</v>
      </c>
      <c r="AX458" s="15" t="s">
        <v>86</v>
      </c>
      <c r="AY458" s="180" t="s">
        <v>207</v>
      </c>
    </row>
    <row r="459" spans="1:65" s="2" customFormat="1" ht="24.2" customHeight="1">
      <c r="A459" s="31"/>
      <c r="B459" s="148"/>
      <c r="C459" s="149" t="s">
        <v>361</v>
      </c>
      <c r="D459" s="149" t="s">
        <v>209</v>
      </c>
      <c r="E459" s="150" t="s">
        <v>5818</v>
      </c>
      <c r="F459" s="151" t="s">
        <v>5819</v>
      </c>
      <c r="G459" s="152" t="s">
        <v>220</v>
      </c>
      <c r="H459" s="153">
        <v>98.4</v>
      </c>
      <c r="I459" s="154"/>
      <c r="J459" s="155">
        <f>ROUND(I459*H459,2)</f>
        <v>0</v>
      </c>
      <c r="K459" s="156"/>
      <c r="L459" s="32"/>
      <c r="M459" s="157" t="s">
        <v>1</v>
      </c>
      <c r="N459" s="158" t="s">
        <v>44</v>
      </c>
      <c r="O459" s="57"/>
      <c r="P459" s="159">
        <f>O459*H459</f>
        <v>0</v>
      </c>
      <c r="Q459" s="159">
        <v>0</v>
      </c>
      <c r="R459" s="159">
        <f>Q459*H459</f>
        <v>0</v>
      </c>
      <c r="S459" s="159">
        <v>0</v>
      </c>
      <c r="T459" s="160">
        <f>S459*H459</f>
        <v>0</v>
      </c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R459" s="161" t="s">
        <v>213</v>
      </c>
      <c r="AT459" s="161" t="s">
        <v>209</v>
      </c>
      <c r="AU459" s="161" t="s">
        <v>88</v>
      </c>
      <c r="AY459" s="17" t="s">
        <v>207</v>
      </c>
      <c r="BE459" s="162">
        <f>IF(N459="základní",J459,0)</f>
        <v>0</v>
      </c>
      <c r="BF459" s="162">
        <f>IF(N459="snížená",J459,0)</f>
        <v>0</v>
      </c>
      <c r="BG459" s="162">
        <f>IF(N459="zákl. přenesená",J459,0)</f>
        <v>0</v>
      </c>
      <c r="BH459" s="162">
        <f>IF(N459="sníž. přenesená",J459,0)</f>
        <v>0</v>
      </c>
      <c r="BI459" s="162">
        <f>IF(N459="nulová",J459,0)</f>
        <v>0</v>
      </c>
      <c r="BJ459" s="17" t="s">
        <v>86</v>
      </c>
      <c r="BK459" s="162">
        <f>ROUND(I459*H459,2)</f>
        <v>0</v>
      </c>
      <c r="BL459" s="17" t="s">
        <v>213</v>
      </c>
      <c r="BM459" s="161" t="s">
        <v>510</v>
      </c>
    </row>
    <row r="460" spans="1:65" s="2" customFormat="1" ht="24.2" customHeight="1">
      <c r="A460" s="31"/>
      <c r="B460" s="148"/>
      <c r="C460" s="149" t="s">
        <v>519</v>
      </c>
      <c r="D460" s="149" t="s">
        <v>209</v>
      </c>
      <c r="E460" s="150" t="s">
        <v>5820</v>
      </c>
      <c r="F460" s="151" t="s">
        <v>5821</v>
      </c>
      <c r="G460" s="152" t="s">
        <v>220</v>
      </c>
      <c r="H460" s="153">
        <v>0.9</v>
      </c>
      <c r="I460" s="154"/>
      <c r="J460" s="155">
        <f>ROUND(I460*H460,2)</f>
        <v>0</v>
      </c>
      <c r="K460" s="156"/>
      <c r="L460" s="32"/>
      <c r="M460" s="157" t="s">
        <v>1</v>
      </c>
      <c r="N460" s="158" t="s">
        <v>44</v>
      </c>
      <c r="O460" s="57"/>
      <c r="P460" s="159">
        <f>O460*H460</f>
        <v>0</v>
      </c>
      <c r="Q460" s="159">
        <v>0</v>
      </c>
      <c r="R460" s="159">
        <f>Q460*H460</f>
        <v>0</v>
      </c>
      <c r="S460" s="159">
        <v>0</v>
      </c>
      <c r="T460" s="160">
        <f>S460*H460</f>
        <v>0</v>
      </c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R460" s="161" t="s">
        <v>213</v>
      </c>
      <c r="AT460" s="161" t="s">
        <v>209</v>
      </c>
      <c r="AU460" s="161" t="s">
        <v>88</v>
      </c>
      <c r="AY460" s="17" t="s">
        <v>207</v>
      </c>
      <c r="BE460" s="162">
        <f>IF(N460="základní",J460,0)</f>
        <v>0</v>
      </c>
      <c r="BF460" s="162">
        <f>IF(N460="snížená",J460,0)</f>
        <v>0</v>
      </c>
      <c r="BG460" s="162">
        <f>IF(N460="zákl. přenesená",J460,0)</f>
        <v>0</v>
      </c>
      <c r="BH460" s="162">
        <f>IF(N460="sníž. přenesená",J460,0)</f>
        <v>0</v>
      </c>
      <c r="BI460" s="162">
        <f>IF(N460="nulová",J460,0)</f>
        <v>0</v>
      </c>
      <c r="BJ460" s="17" t="s">
        <v>86</v>
      </c>
      <c r="BK460" s="162">
        <f>ROUND(I460*H460,2)</f>
        <v>0</v>
      </c>
      <c r="BL460" s="17" t="s">
        <v>213</v>
      </c>
      <c r="BM460" s="161" t="s">
        <v>522</v>
      </c>
    </row>
    <row r="461" spans="1:65" s="2" customFormat="1" ht="24.2" customHeight="1">
      <c r="A461" s="31"/>
      <c r="B461" s="148"/>
      <c r="C461" s="149" t="s">
        <v>364</v>
      </c>
      <c r="D461" s="149" t="s">
        <v>209</v>
      </c>
      <c r="E461" s="150" t="s">
        <v>5822</v>
      </c>
      <c r="F461" s="151" t="s">
        <v>5823</v>
      </c>
      <c r="G461" s="152" t="s">
        <v>220</v>
      </c>
      <c r="H461" s="153">
        <v>11.4</v>
      </c>
      <c r="I461" s="154"/>
      <c r="J461" s="155">
        <f>ROUND(I461*H461,2)</f>
        <v>0</v>
      </c>
      <c r="K461" s="156"/>
      <c r="L461" s="32"/>
      <c r="M461" s="157" t="s">
        <v>1</v>
      </c>
      <c r="N461" s="158" t="s">
        <v>44</v>
      </c>
      <c r="O461" s="57"/>
      <c r="P461" s="159">
        <f>O461*H461</f>
        <v>0</v>
      </c>
      <c r="Q461" s="159">
        <v>0</v>
      </c>
      <c r="R461" s="159">
        <f>Q461*H461</f>
        <v>0</v>
      </c>
      <c r="S461" s="159">
        <v>0</v>
      </c>
      <c r="T461" s="160">
        <f>S461*H461</f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61" t="s">
        <v>213</v>
      </c>
      <c r="AT461" s="161" t="s">
        <v>209</v>
      </c>
      <c r="AU461" s="161" t="s">
        <v>88</v>
      </c>
      <c r="AY461" s="17" t="s">
        <v>207</v>
      </c>
      <c r="BE461" s="162">
        <f>IF(N461="základní",J461,0)</f>
        <v>0</v>
      </c>
      <c r="BF461" s="162">
        <f>IF(N461="snížená",J461,0)</f>
        <v>0</v>
      </c>
      <c r="BG461" s="162">
        <f>IF(N461="zákl. přenesená",J461,0)</f>
        <v>0</v>
      </c>
      <c r="BH461" s="162">
        <f>IF(N461="sníž. přenesená",J461,0)</f>
        <v>0</v>
      </c>
      <c r="BI461" s="162">
        <f>IF(N461="nulová",J461,0)</f>
        <v>0</v>
      </c>
      <c r="BJ461" s="17" t="s">
        <v>86</v>
      </c>
      <c r="BK461" s="162">
        <f>ROUND(I461*H461,2)</f>
        <v>0</v>
      </c>
      <c r="BL461" s="17" t="s">
        <v>213</v>
      </c>
      <c r="BM461" s="161" t="s">
        <v>537</v>
      </c>
    </row>
    <row r="462" spans="1:65" s="13" customFormat="1" ht="11.25">
      <c r="B462" s="163"/>
      <c r="D462" s="164" t="s">
        <v>237</v>
      </c>
      <c r="E462" s="165" t="s">
        <v>1</v>
      </c>
      <c r="F462" s="166" t="s">
        <v>5824</v>
      </c>
      <c r="H462" s="167">
        <v>11.4</v>
      </c>
      <c r="I462" s="168"/>
      <c r="L462" s="163"/>
      <c r="M462" s="169"/>
      <c r="N462" s="170"/>
      <c r="O462" s="170"/>
      <c r="P462" s="170"/>
      <c r="Q462" s="170"/>
      <c r="R462" s="170"/>
      <c r="S462" s="170"/>
      <c r="T462" s="171"/>
      <c r="AT462" s="165" t="s">
        <v>237</v>
      </c>
      <c r="AU462" s="165" t="s">
        <v>88</v>
      </c>
      <c r="AV462" s="13" t="s">
        <v>88</v>
      </c>
      <c r="AW462" s="13" t="s">
        <v>33</v>
      </c>
      <c r="AX462" s="13" t="s">
        <v>79</v>
      </c>
      <c r="AY462" s="165" t="s">
        <v>207</v>
      </c>
    </row>
    <row r="463" spans="1:65" s="14" customFormat="1" ht="22.5">
      <c r="B463" s="172"/>
      <c r="D463" s="164" t="s">
        <v>237</v>
      </c>
      <c r="E463" s="173" t="s">
        <v>1</v>
      </c>
      <c r="F463" s="174" t="s">
        <v>5817</v>
      </c>
      <c r="H463" s="173" t="s">
        <v>1</v>
      </c>
      <c r="I463" s="175"/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237</v>
      </c>
      <c r="AU463" s="173" t="s">
        <v>88</v>
      </c>
      <c r="AV463" s="14" t="s">
        <v>86</v>
      </c>
      <c r="AW463" s="14" t="s">
        <v>33</v>
      </c>
      <c r="AX463" s="14" t="s">
        <v>79</v>
      </c>
      <c r="AY463" s="173" t="s">
        <v>207</v>
      </c>
    </row>
    <row r="464" spans="1:65" s="14" customFormat="1" ht="22.5">
      <c r="B464" s="172"/>
      <c r="D464" s="164" t="s">
        <v>237</v>
      </c>
      <c r="E464" s="173" t="s">
        <v>1</v>
      </c>
      <c r="F464" s="174" t="s">
        <v>5723</v>
      </c>
      <c r="H464" s="173" t="s">
        <v>1</v>
      </c>
      <c r="I464" s="175"/>
      <c r="L464" s="172"/>
      <c r="M464" s="176"/>
      <c r="N464" s="177"/>
      <c r="O464" s="177"/>
      <c r="P464" s="177"/>
      <c r="Q464" s="177"/>
      <c r="R464" s="177"/>
      <c r="S464" s="177"/>
      <c r="T464" s="178"/>
      <c r="AT464" s="173" t="s">
        <v>237</v>
      </c>
      <c r="AU464" s="173" t="s">
        <v>88</v>
      </c>
      <c r="AV464" s="14" t="s">
        <v>86</v>
      </c>
      <c r="AW464" s="14" t="s">
        <v>33</v>
      </c>
      <c r="AX464" s="14" t="s">
        <v>79</v>
      </c>
      <c r="AY464" s="173" t="s">
        <v>207</v>
      </c>
    </row>
    <row r="465" spans="1:65" s="14" customFormat="1" ht="11.25">
      <c r="B465" s="172"/>
      <c r="D465" s="164" t="s">
        <v>237</v>
      </c>
      <c r="E465" s="173" t="s">
        <v>1</v>
      </c>
      <c r="F465" s="174" t="s">
        <v>5724</v>
      </c>
      <c r="H465" s="173" t="s">
        <v>1</v>
      </c>
      <c r="I465" s="175"/>
      <c r="L465" s="172"/>
      <c r="M465" s="176"/>
      <c r="N465" s="177"/>
      <c r="O465" s="177"/>
      <c r="P465" s="177"/>
      <c r="Q465" s="177"/>
      <c r="R465" s="177"/>
      <c r="S465" s="177"/>
      <c r="T465" s="178"/>
      <c r="AT465" s="173" t="s">
        <v>237</v>
      </c>
      <c r="AU465" s="173" t="s">
        <v>88</v>
      </c>
      <c r="AV465" s="14" t="s">
        <v>86</v>
      </c>
      <c r="AW465" s="14" t="s">
        <v>33</v>
      </c>
      <c r="AX465" s="14" t="s">
        <v>79</v>
      </c>
      <c r="AY465" s="173" t="s">
        <v>207</v>
      </c>
    </row>
    <row r="466" spans="1:65" s="15" customFormat="1" ht="11.25">
      <c r="B466" s="179"/>
      <c r="D466" s="164" t="s">
        <v>237</v>
      </c>
      <c r="E466" s="180" t="s">
        <v>1</v>
      </c>
      <c r="F466" s="181" t="s">
        <v>242</v>
      </c>
      <c r="H466" s="182">
        <v>11.4</v>
      </c>
      <c r="I466" s="183"/>
      <c r="L466" s="179"/>
      <c r="M466" s="184"/>
      <c r="N466" s="185"/>
      <c r="O466" s="185"/>
      <c r="P466" s="185"/>
      <c r="Q466" s="185"/>
      <c r="R466" s="185"/>
      <c r="S466" s="185"/>
      <c r="T466" s="186"/>
      <c r="AT466" s="180" t="s">
        <v>237</v>
      </c>
      <c r="AU466" s="180" t="s">
        <v>88</v>
      </c>
      <c r="AV466" s="15" t="s">
        <v>213</v>
      </c>
      <c r="AW466" s="15" t="s">
        <v>33</v>
      </c>
      <c r="AX466" s="15" t="s">
        <v>86</v>
      </c>
      <c r="AY466" s="180" t="s">
        <v>207</v>
      </c>
    </row>
    <row r="467" spans="1:65" s="2" customFormat="1" ht="24.2" customHeight="1">
      <c r="A467" s="31"/>
      <c r="B467" s="148"/>
      <c r="C467" s="149" t="s">
        <v>551</v>
      </c>
      <c r="D467" s="149" t="s">
        <v>209</v>
      </c>
      <c r="E467" s="150" t="s">
        <v>5825</v>
      </c>
      <c r="F467" s="151" t="s">
        <v>5826</v>
      </c>
      <c r="G467" s="152" t="s">
        <v>220</v>
      </c>
      <c r="H467" s="153">
        <v>5.8</v>
      </c>
      <c r="I467" s="154"/>
      <c r="J467" s="155">
        <f>ROUND(I467*H467,2)</f>
        <v>0</v>
      </c>
      <c r="K467" s="156"/>
      <c r="L467" s="32"/>
      <c r="M467" s="157" t="s">
        <v>1</v>
      </c>
      <c r="N467" s="158" t="s">
        <v>44</v>
      </c>
      <c r="O467" s="57"/>
      <c r="P467" s="159">
        <f>O467*H467</f>
        <v>0</v>
      </c>
      <c r="Q467" s="159">
        <v>0</v>
      </c>
      <c r="R467" s="159">
        <f>Q467*H467</f>
        <v>0</v>
      </c>
      <c r="S467" s="159">
        <v>0</v>
      </c>
      <c r="T467" s="160">
        <f>S467*H467</f>
        <v>0</v>
      </c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R467" s="161" t="s">
        <v>213</v>
      </c>
      <c r="AT467" s="161" t="s">
        <v>209</v>
      </c>
      <c r="AU467" s="161" t="s">
        <v>88</v>
      </c>
      <c r="AY467" s="17" t="s">
        <v>207</v>
      </c>
      <c r="BE467" s="162">
        <f>IF(N467="základní",J467,0)</f>
        <v>0</v>
      </c>
      <c r="BF467" s="162">
        <f>IF(N467="snížená",J467,0)</f>
        <v>0</v>
      </c>
      <c r="BG467" s="162">
        <f>IF(N467="zákl. přenesená",J467,0)</f>
        <v>0</v>
      </c>
      <c r="BH467" s="162">
        <f>IF(N467="sníž. přenesená",J467,0)</f>
        <v>0</v>
      </c>
      <c r="BI467" s="162">
        <f>IF(N467="nulová",J467,0)</f>
        <v>0</v>
      </c>
      <c r="BJ467" s="17" t="s">
        <v>86</v>
      </c>
      <c r="BK467" s="162">
        <f>ROUND(I467*H467,2)</f>
        <v>0</v>
      </c>
      <c r="BL467" s="17" t="s">
        <v>213</v>
      </c>
      <c r="BM467" s="161" t="s">
        <v>554</v>
      </c>
    </row>
    <row r="468" spans="1:65" s="13" customFormat="1" ht="11.25">
      <c r="B468" s="163"/>
      <c r="D468" s="164" t="s">
        <v>237</v>
      </c>
      <c r="E468" s="165" t="s">
        <v>1</v>
      </c>
      <c r="F468" s="166" t="s">
        <v>5827</v>
      </c>
      <c r="H468" s="167">
        <v>5.8</v>
      </c>
      <c r="I468" s="168"/>
      <c r="L468" s="163"/>
      <c r="M468" s="169"/>
      <c r="N468" s="170"/>
      <c r="O468" s="170"/>
      <c r="P468" s="170"/>
      <c r="Q468" s="170"/>
      <c r="R468" s="170"/>
      <c r="S468" s="170"/>
      <c r="T468" s="171"/>
      <c r="AT468" s="165" t="s">
        <v>237</v>
      </c>
      <c r="AU468" s="165" t="s">
        <v>88</v>
      </c>
      <c r="AV468" s="13" t="s">
        <v>88</v>
      </c>
      <c r="AW468" s="13" t="s">
        <v>33</v>
      </c>
      <c r="AX468" s="13" t="s">
        <v>79</v>
      </c>
      <c r="AY468" s="165" t="s">
        <v>207</v>
      </c>
    </row>
    <row r="469" spans="1:65" s="14" customFormat="1" ht="22.5">
      <c r="B469" s="172"/>
      <c r="D469" s="164" t="s">
        <v>237</v>
      </c>
      <c r="E469" s="173" t="s">
        <v>1</v>
      </c>
      <c r="F469" s="174" t="s">
        <v>5817</v>
      </c>
      <c r="H469" s="173" t="s">
        <v>1</v>
      </c>
      <c r="I469" s="175"/>
      <c r="L469" s="172"/>
      <c r="M469" s="176"/>
      <c r="N469" s="177"/>
      <c r="O469" s="177"/>
      <c r="P469" s="177"/>
      <c r="Q469" s="177"/>
      <c r="R469" s="177"/>
      <c r="S469" s="177"/>
      <c r="T469" s="178"/>
      <c r="AT469" s="173" t="s">
        <v>237</v>
      </c>
      <c r="AU469" s="173" t="s">
        <v>88</v>
      </c>
      <c r="AV469" s="14" t="s">
        <v>86</v>
      </c>
      <c r="AW469" s="14" t="s">
        <v>33</v>
      </c>
      <c r="AX469" s="14" t="s">
        <v>79</v>
      </c>
      <c r="AY469" s="173" t="s">
        <v>207</v>
      </c>
    </row>
    <row r="470" spans="1:65" s="14" customFormat="1" ht="22.5">
      <c r="B470" s="172"/>
      <c r="D470" s="164" t="s">
        <v>237</v>
      </c>
      <c r="E470" s="173" t="s">
        <v>1</v>
      </c>
      <c r="F470" s="174" t="s">
        <v>5723</v>
      </c>
      <c r="H470" s="173" t="s">
        <v>1</v>
      </c>
      <c r="I470" s="175"/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237</v>
      </c>
      <c r="AU470" s="173" t="s">
        <v>88</v>
      </c>
      <c r="AV470" s="14" t="s">
        <v>86</v>
      </c>
      <c r="AW470" s="14" t="s">
        <v>33</v>
      </c>
      <c r="AX470" s="14" t="s">
        <v>79</v>
      </c>
      <c r="AY470" s="173" t="s">
        <v>207</v>
      </c>
    </row>
    <row r="471" spans="1:65" s="14" customFormat="1" ht="11.25">
      <c r="B471" s="172"/>
      <c r="D471" s="164" t="s">
        <v>237</v>
      </c>
      <c r="E471" s="173" t="s">
        <v>1</v>
      </c>
      <c r="F471" s="174" t="s">
        <v>5724</v>
      </c>
      <c r="H471" s="173" t="s">
        <v>1</v>
      </c>
      <c r="I471" s="175"/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237</v>
      </c>
      <c r="AU471" s="173" t="s">
        <v>88</v>
      </c>
      <c r="AV471" s="14" t="s">
        <v>86</v>
      </c>
      <c r="AW471" s="14" t="s">
        <v>33</v>
      </c>
      <c r="AX471" s="14" t="s">
        <v>79</v>
      </c>
      <c r="AY471" s="173" t="s">
        <v>207</v>
      </c>
    </row>
    <row r="472" spans="1:65" s="15" customFormat="1" ht="11.25">
      <c r="B472" s="179"/>
      <c r="D472" s="164" t="s">
        <v>237</v>
      </c>
      <c r="E472" s="180" t="s">
        <v>1</v>
      </c>
      <c r="F472" s="181" t="s">
        <v>242</v>
      </c>
      <c r="H472" s="182">
        <v>5.8</v>
      </c>
      <c r="I472" s="183"/>
      <c r="L472" s="179"/>
      <c r="M472" s="184"/>
      <c r="N472" s="185"/>
      <c r="O472" s="185"/>
      <c r="P472" s="185"/>
      <c r="Q472" s="185"/>
      <c r="R472" s="185"/>
      <c r="S472" s="185"/>
      <c r="T472" s="186"/>
      <c r="AT472" s="180" t="s">
        <v>237</v>
      </c>
      <c r="AU472" s="180" t="s">
        <v>88</v>
      </c>
      <c r="AV472" s="15" t="s">
        <v>213</v>
      </c>
      <c r="AW472" s="15" t="s">
        <v>33</v>
      </c>
      <c r="AX472" s="15" t="s">
        <v>86</v>
      </c>
      <c r="AY472" s="180" t="s">
        <v>207</v>
      </c>
    </row>
    <row r="473" spans="1:65" s="2" customFormat="1" ht="24.2" customHeight="1">
      <c r="A473" s="31"/>
      <c r="B473" s="148"/>
      <c r="C473" s="149" t="s">
        <v>368</v>
      </c>
      <c r="D473" s="149" t="s">
        <v>209</v>
      </c>
      <c r="E473" s="150" t="s">
        <v>5828</v>
      </c>
      <c r="F473" s="151" t="s">
        <v>5829</v>
      </c>
      <c r="G473" s="152" t="s">
        <v>220</v>
      </c>
      <c r="H473" s="153">
        <v>27.2</v>
      </c>
      <c r="I473" s="154"/>
      <c r="J473" s="155">
        <f>ROUND(I473*H473,2)</f>
        <v>0</v>
      </c>
      <c r="K473" s="156"/>
      <c r="L473" s="32"/>
      <c r="M473" s="157" t="s">
        <v>1</v>
      </c>
      <c r="N473" s="158" t="s">
        <v>44</v>
      </c>
      <c r="O473" s="57"/>
      <c r="P473" s="159">
        <f>O473*H473</f>
        <v>0</v>
      </c>
      <c r="Q473" s="159">
        <v>0</v>
      </c>
      <c r="R473" s="159">
        <f>Q473*H473</f>
        <v>0</v>
      </c>
      <c r="S473" s="159">
        <v>0</v>
      </c>
      <c r="T473" s="160">
        <f>S473*H473</f>
        <v>0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R473" s="161" t="s">
        <v>213</v>
      </c>
      <c r="AT473" s="161" t="s">
        <v>209</v>
      </c>
      <c r="AU473" s="161" t="s">
        <v>88</v>
      </c>
      <c r="AY473" s="17" t="s">
        <v>207</v>
      </c>
      <c r="BE473" s="162">
        <f>IF(N473="základní",J473,0)</f>
        <v>0</v>
      </c>
      <c r="BF473" s="162">
        <f>IF(N473="snížená",J473,0)</f>
        <v>0</v>
      </c>
      <c r="BG473" s="162">
        <f>IF(N473="zákl. přenesená",J473,0)</f>
        <v>0</v>
      </c>
      <c r="BH473" s="162">
        <f>IF(N473="sníž. přenesená",J473,0)</f>
        <v>0</v>
      </c>
      <c r="BI473" s="162">
        <f>IF(N473="nulová",J473,0)</f>
        <v>0</v>
      </c>
      <c r="BJ473" s="17" t="s">
        <v>86</v>
      </c>
      <c r="BK473" s="162">
        <f>ROUND(I473*H473,2)</f>
        <v>0</v>
      </c>
      <c r="BL473" s="17" t="s">
        <v>213</v>
      </c>
      <c r="BM473" s="161" t="s">
        <v>557</v>
      </c>
    </row>
    <row r="474" spans="1:65" s="13" customFormat="1" ht="11.25">
      <c r="B474" s="163"/>
      <c r="D474" s="164" t="s">
        <v>237</v>
      </c>
      <c r="E474" s="165" t="s">
        <v>1</v>
      </c>
      <c r="F474" s="166" t="s">
        <v>5830</v>
      </c>
      <c r="H474" s="167">
        <v>27.2</v>
      </c>
      <c r="I474" s="168"/>
      <c r="L474" s="163"/>
      <c r="M474" s="169"/>
      <c r="N474" s="170"/>
      <c r="O474" s="170"/>
      <c r="P474" s="170"/>
      <c r="Q474" s="170"/>
      <c r="R474" s="170"/>
      <c r="S474" s="170"/>
      <c r="T474" s="171"/>
      <c r="AT474" s="165" t="s">
        <v>237</v>
      </c>
      <c r="AU474" s="165" t="s">
        <v>88</v>
      </c>
      <c r="AV474" s="13" t="s">
        <v>88</v>
      </c>
      <c r="AW474" s="13" t="s">
        <v>33</v>
      </c>
      <c r="AX474" s="13" t="s">
        <v>79</v>
      </c>
      <c r="AY474" s="165" t="s">
        <v>207</v>
      </c>
    </row>
    <row r="475" spans="1:65" s="14" customFormat="1" ht="22.5">
      <c r="B475" s="172"/>
      <c r="D475" s="164" t="s">
        <v>237</v>
      </c>
      <c r="E475" s="173" t="s">
        <v>1</v>
      </c>
      <c r="F475" s="174" t="s">
        <v>5817</v>
      </c>
      <c r="H475" s="173" t="s">
        <v>1</v>
      </c>
      <c r="I475" s="175"/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237</v>
      </c>
      <c r="AU475" s="173" t="s">
        <v>88</v>
      </c>
      <c r="AV475" s="14" t="s">
        <v>86</v>
      </c>
      <c r="AW475" s="14" t="s">
        <v>33</v>
      </c>
      <c r="AX475" s="14" t="s">
        <v>79</v>
      </c>
      <c r="AY475" s="173" t="s">
        <v>207</v>
      </c>
    </row>
    <row r="476" spans="1:65" s="14" customFormat="1" ht="22.5">
      <c r="B476" s="172"/>
      <c r="D476" s="164" t="s">
        <v>237</v>
      </c>
      <c r="E476" s="173" t="s">
        <v>1</v>
      </c>
      <c r="F476" s="174" t="s">
        <v>5723</v>
      </c>
      <c r="H476" s="173" t="s">
        <v>1</v>
      </c>
      <c r="I476" s="175"/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237</v>
      </c>
      <c r="AU476" s="173" t="s">
        <v>88</v>
      </c>
      <c r="AV476" s="14" t="s">
        <v>86</v>
      </c>
      <c r="AW476" s="14" t="s">
        <v>33</v>
      </c>
      <c r="AX476" s="14" t="s">
        <v>79</v>
      </c>
      <c r="AY476" s="173" t="s">
        <v>207</v>
      </c>
    </row>
    <row r="477" spans="1:65" s="14" customFormat="1" ht="11.25">
      <c r="B477" s="172"/>
      <c r="D477" s="164" t="s">
        <v>237</v>
      </c>
      <c r="E477" s="173" t="s">
        <v>1</v>
      </c>
      <c r="F477" s="174" t="s">
        <v>5724</v>
      </c>
      <c r="H477" s="173" t="s">
        <v>1</v>
      </c>
      <c r="I477" s="175"/>
      <c r="L477" s="172"/>
      <c r="M477" s="176"/>
      <c r="N477" s="177"/>
      <c r="O477" s="177"/>
      <c r="P477" s="177"/>
      <c r="Q477" s="177"/>
      <c r="R477" s="177"/>
      <c r="S477" s="177"/>
      <c r="T477" s="178"/>
      <c r="AT477" s="173" t="s">
        <v>237</v>
      </c>
      <c r="AU477" s="173" t="s">
        <v>88</v>
      </c>
      <c r="AV477" s="14" t="s">
        <v>86</v>
      </c>
      <c r="AW477" s="14" t="s">
        <v>33</v>
      </c>
      <c r="AX477" s="14" t="s">
        <v>79</v>
      </c>
      <c r="AY477" s="173" t="s">
        <v>207</v>
      </c>
    </row>
    <row r="478" spans="1:65" s="15" customFormat="1" ht="11.25">
      <c r="B478" s="179"/>
      <c r="D478" s="164" t="s">
        <v>237</v>
      </c>
      <c r="E478" s="180" t="s">
        <v>1</v>
      </c>
      <c r="F478" s="181" t="s">
        <v>242</v>
      </c>
      <c r="H478" s="182">
        <v>27.2</v>
      </c>
      <c r="I478" s="183"/>
      <c r="L478" s="179"/>
      <c r="M478" s="184"/>
      <c r="N478" s="185"/>
      <c r="O478" s="185"/>
      <c r="P478" s="185"/>
      <c r="Q478" s="185"/>
      <c r="R478" s="185"/>
      <c r="S478" s="185"/>
      <c r="T478" s="186"/>
      <c r="AT478" s="180" t="s">
        <v>237</v>
      </c>
      <c r="AU478" s="180" t="s">
        <v>88</v>
      </c>
      <c r="AV478" s="15" t="s">
        <v>213</v>
      </c>
      <c r="AW478" s="15" t="s">
        <v>33</v>
      </c>
      <c r="AX478" s="15" t="s">
        <v>86</v>
      </c>
      <c r="AY478" s="180" t="s">
        <v>207</v>
      </c>
    </row>
    <row r="479" spans="1:65" s="2" customFormat="1" ht="33" customHeight="1">
      <c r="A479" s="31"/>
      <c r="B479" s="148"/>
      <c r="C479" s="149" t="s">
        <v>561</v>
      </c>
      <c r="D479" s="149" t="s">
        <v>209</v>
      </c>
      <c r="E479" s="150" t="s">
        <v>5831</v>
      </c>
      <c r="F479" s="151" t="s">
        <v>5832</v>
      </c>
      <c r="G479" s="152" t="s">
        <v>220</v>
      </c>
      <c r="H479" s="153">
        <v>47.4</v>
      </c>
      <c r="I479" s="154"/>
      <c r="J479" s="155">
        <f>ROUND(I479*H479,2)</f>
        <v>0</v>
      </c>
      <c r="K479" s="156"/>
      <c r="L479" s="32"/>
      <c r="M479" s="157" t="s">
        <v>1</v>
      </c>
      <c r="N479" s="158" t="s">
        <v>44</v>
      </c>
      <c r="O479" s="57"/>
      <c r="P479" s="159">
        <f>O479*H479</f>
        <v>0</v>
      </c>
      <c r="Q479" s="159">
        <v>0</v>
      </c>
      <c r="R479" s="159">
        <f>Q479*H479</f>
        <v>0</v>
      </c>
      <c r="S479" s="159">
        <v>0</v>
      </c>
      <c r="T479" s="160">
        <f>S479*H479</f>
        <v>0</v>
      </c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R479" s="161" t="s">
        <v>213</v>
      </c>
      <c r="AT479" s="161" t="s">
        <v>209</v>
      </c>
      <c r="AU479" s="161" t="s">
        <v>88</v>
      </c>
      <c r="AY479" s="17" t="s">
        <v>207</v>
      </c>
      <c r="BE479" s="162">
        <f>IF(N479="základní",J479,0)</f>
        <v>0</v>
      </c>
      <c r="BF479" s="162">
        <f>IF(N479="snížená",J479,0)</f>
        <v>0</v>
      </c>
      <c r="BG479" s="162">
        <f>IF(N479="zákl. přenesená",J479,0)</f>
        <v>0</v>
      </c>
      <c r="BH479" s="162">
        <f>IF(N479="sníž. přenesená",J479,0)</f>
        <v>0</v>
      </c>
      <c r="BI479" s="162">
        <f>IF(N479="nulová",J479,0)</f>
        <v>0</v>
      </c>
      <c r="BJ479" s="17" t="s">
        <v>86</v>
      </c>
      <c r="BK479" s="162">
        <f>ROUND(I479*H479,2)</f>
        <v>0</v>
      </c>
      <c r="BL479" s="17" t="s">
        <v>213</v>
      </c>
      <c r="BM479" s="161" t="s">
        <v>564</v>
      </c>
    </row>
    <row r="480" spans="1:65" s="2" customFormat="1" ht="24.2" customHeight="1">
      <c r="A480" s="31"/>
      <c r="B480" s="148"/>
      <c r="C480" s="149" t="s">
        <v>371</v>
      </c>
      <c r="D480" s="149" t="s">
        <v>209</v>
      </c>
      <c r="E480" s="150" t="s">
        <v>5833</v>
      </c>
      <c r="F480" s="151" t="s">
        <v>5834</v>
      </c>
      <c r="G480" s="152" t="s">
        <v>220</v>
      </c>
      <c r="H480" s="153">
        <v>15.3</v>
      </c>
      <c r="I480" s="154"/>
      <c r="J480" s="155">
        <f>ROUND(I480*H480,2)</f>
        <v>0</v>
      </c>
      <c r="K480" s="156"/>
      <c r="L480" s="32"/>
      <c r="M480" s="157" t="s">
        <v>1</v>
      </c>
      <c r="N480" s="158" t="s">
        <v>44</v>
      </c>
      <c r="O480" s="57"/>
      <c r="P480" s="159">
        <f>O480*H480</f>
        <v>0</v>
      </c>
      <c r="Q480" s="159">
        <v>0</v>
      </c>
      <c r="R480" s="159">
        <f>Q480*H480</f>
        <v>0</v>
      </c>
      <c r="S480" s="159">
        <v>0</v>
      </c>
      <c r="T480" s="160">
        <f>S480*H480</f>
        <v>0</v>
      </c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R480" s="161" t="s">
        <v>213</v>
      </c>
      <c r="AT480" s="161" t="s">
        <v>209</v>
      </c>
      <c r="AU480" s="161" t="s">
        <v>88</v>
      </c>
      <c r="AY480" s="17" t="s">
        <v>207</v>
      </c>
      <c r="BE480" s="162">
        <f>IF(N480="základní",J480,0)</f>
        <v>0</v>
      </c>
      <c r="BF480" s="162">
        <f>IF(N480="snížená",J480,0)</f>
        <v>0</v>
      </c>
      <c r="BG480" s="162">
        <f>IF(N480="zákl. přenesená",J480,0)</f>
        <v>0</v>
      </c>
      <c r="BH480" s="162">
        <f>IF(N480="sníž. přenesená",J480,0)</f>
        <v>0</v>
      </c>
      <c r="BI480" s="162">
        <f>IF(N480="nulová",J480,0)</f>
        <v>0</v>
      </c>
      <c r="BJ480" s="17" t="s">
        <v>86</v>
      </c>
      <c r="BK480" s="162">
        <f>ROUND(I480*H480,2)</f>
        <v>0</v>
      </c>
      <c r="BL480" s="17" t="s">
        <v>213</v>
      </c>
      <c r="BM480" s="161" t="s">
        <v>570</v>
      </c>
    </row>
    <row r="481" spans="1:65" s="13" customFormat="1" ht="22.5">
      <c r="B481" s="163"/>
      <c r="D481" s="164" t="s">
        <v>237</v>
      </c>
      <c r="E481" s="165" t="s">
        <v>1</v>
      </c>
      <c r="F481" s="166" t="s">
        <v>5835</v>
      </c>
      <c r="H481" s="167">
        <v>15.3</v>
      </c>
      <c r="I481" s="168"/>
      <c r="L481" s="163"/>
      <c r="M481" s="169"/>
      <c r="N481" s="170"/>
      <c r="O481" s="170"/>
      <c r="P481" s="170"/>
      <c r="Q481" s="170"/>
      <c r="R481" s="170"/>
      <c r="S481" s="170"/>
      <c r="T481" s="171"/>
      <c r="AT481" s="165" t="s">
        <v>237</v>
      </c>
      <c r="AU481" s="165" t="s">
        <v>88</v>
      </c>
      <c r="AV481" s="13" t="s">
        <v>88</v>
      </c>
      <c r="AW481" s="13" t="s">
        <v>33</v>
      </c>
      <c r="AX481" s="13" t="s">
        <v>79</v>
      </c>
      <c r="AY481" s="165" t="s">
        <v>207</v>
      </c>
    </row>
    <row r="482" spans="1:65" s="14" customFormat="1" ht="11.25">
      <c r="B482" s="172"/>
      <c r="D482" s="164" t="s">
        <v>237</v>
      </c>
      <c r="E482" s="173" t="s">
        <v>1</v>
      </c>
      <c r="F482" s="174" t="s">
        <v>5786</v>
      </c>
      <c r="H482" s="173" t="s">
        <v>1</v>
      </c>
      <c r="I482" s="175"/>
      <c r="L482" s="172"/>
      <c r="M482" s="176"/>
      <c r="N482" s="177"/>
      <c r="O482" s="177"/>
      <c r="P482" s="177"/>
      <c r="Q482" s="177"/>
      <c r="R482" s="177"/>
      <c r="S482" s="177"/>
      <c r="T482" s="178"/>
      <c r="AT482" s="173" t="s">
        <v>237</v>
      </c>
      <c r="AU482" s="173" t="s">
        <v>88</v>
      </c>
      <c r="AV482" s="14" t="s">
        <v>86</v>
      </c>
      <c r="AW482" s="14" t="s">
        <v>33</v>
      </c>
      <c r="AX482" s="14" t="s">
        <v>79</v>
      </c>
      <c r="AY482" s="173" t="s">
        <v>207</v>
      </c>
    </row>
    <row r="483" spans="1:65" s="14" customFormat="1" ht="22.5">
      <c r="B483" s="172"/>
      <c r="D483" s="164" t="s">
        <v>237</v>
      </c>
      <c r="E483" s="173" t="s">
        <v>1</v>
      </c>
      <c r="F483" s="174" t="s">
        <v>5723</v>
      </c>
      <c r="H483" s="173" t="s">
        <v>1</v>
      </c>
      <c r="I483" s="175"/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237</v>
      </c>
      <c r="AU483" s="173" t="s">
        <v>88</v>
      </c>
      <c r="AV483" s="14" t="s">
        <v>86</v>
      </c>
      <c r="AW483" s="14" t="s">
        <v>33</v>
      </c>
      <c r="AX483" s="14" t="s">
        <v>79</v>
      </c>
      <c r="AY483" s="173" t="s">
        <v>207</v>
      </c>
    </row>
    <row r="484" spans="1:65" s="14" customFormat="1" ht="11.25">
      <c r="B484" s="172"/>
      <c r="D484" s="164" t="s">
        <v>237</v>
      </c>
      <c r="E484" s="173" t="s">
        <v>1</v>
      </c>
      <c r="F484" s="174" t="s">
        <v>5724</v>
      </c>
      <c r="H484" s="173" t="s">
        <v>1</v>
      </c>
      <c r="I484" s="175"/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237</v>
      </c>
      <c r="AU484" s="173" t="s">
        <v>88</v>
      </c>
      <c r="AV484" s="14" t="s">
        <v>86</v>
      </c>
      <c r="AW484" s="14" t="s">
        <v>33</v>
      </c>
      <c r="AX484" s="14" t="s">
        <v>79</v>
      </c>
      <c r="AY484" s="173" t="s">
        <v>207</v>
      </c>
    </row>
    <row r="485" spans="1:65" s="15" customFormat="1" ht="11.25">
      <c r="B485" s="179"/>
      <c r="D485" s="164" t="s">
        <v>237</v>
      </c>
      <c r="E485" s="180" t="s">
        <v>1</v>
      </c>
      <c r="F485" s="181" t="s">
        <v>242</v>
      </c>
      <c r="H485" s="182">
        <v>15.3</v>
      </c>
      <c r="I485" s="183"/>
      <c r="L485" s="179"/>
      <c r="M485" s="184"/>
      <c r="N485" s="185"/>
      <c r="O485" s="185"/>
      <c r="P485" s="185"/>
      <c r="Q485" s="185"/>
      <c r="R485" s="185"/>
      <c r="S485" s="185"/>
      <c r="T485" s="186"/>
      <c r="AT485" s="180" t="s">
        <v>237</v>
      </c>
      <c r="AU485" s="180" t="s">
        <v>88</v>
      </c>
      <c r="AV485" s="15" t="s">
        <v>213</v>
      </c>
      <c r="AW485" s="15" t="s">
        <v>33</v>
      </c>
      <c r="AX485" s="15" t="s">
        <v>86</v>
      </c>
      <c r="AY485" s="180" t="s">
        <v>207</v>
      </c>
    </row>
    <row r="486" spans="1:65" s="2" customFormat="1" ht="24.2" customHeight="1">
      <c r="A486" s="31"/>
      <c r="B486" s="148"/>
      <c r="C486" s="149" t="s">
        <v>573</v>
      </c>
      <c r="D486" s="149" t="s">
        <v>209</v>
      </c>
      <c r="E486" s="150" t="s">
        <v>5836</v>
      </c>
      <c r="F486" s="151" t="s">
        <v>5837</v>
      </c>
      <c r="G486" s="152" t="s">
        <v>220</v>
      </c>
      <c r="H486" s="153">
        <v>1.7</v>
      </c>
      <c r="I486" s="154"/>
      <c r="J486" s="155">
        <f>ROUND(I486*H486,2)</f>
        <v>0</v>
      </c>
      <c r="K486" s="156"/>
      <c r="L486" s="32"/>
      <c r="M486" s="157" t="s">
        <v>1</v>
      </c>
      <c r="N486" s="158" t="s">
        <v>44</v>
      </c>
      <c r="O486" s="57"/>
      <c r="P486" s="159">
        <f>O486*H486</f>
        <v>0</v>
      </c>
      <c r="Q486" s="159">
        <v>0</v>
      </c>
      <c r="R486" s="159">
        <f>Q486*H486</f>
        <v>0</v>
      </c>
      <c r="S486" s="159">
        <v>0</v>
      </c>
      <c r="T486" s="160">
        <f>S486*H486</f>
        <v>0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R486" s="161" t="s">
        <v>213</v>
      </c>
      <c r="AT486" s="161" t="s">
        <v>209</v>
      </c>
      <c r="AU486" s="161" t="s">
        <v>88</v>
      </c>
      <c r="AY486" s="17" t="s">
        <v>207</v>
      </c>
      <c r="BE486" s="162">
        <f>IF(N486="základní",J486,0)</f>
        <v>0</v>
      </c>
      <c r="BF486" s="162">
        <f>IF(N486="snížená",J486,0)</f>
        <v>0</v>
      </c>
      <c r="BG486" s="162">
        <f>IF(N486="zákl. přenesená",J486,0)</f>
        <v>0</v>
      </c>
      <c r="BH486" s="162">
        <f>IF(N486="sníž. přenesená",J486,0)</f>
        <v>0</v>
      </c>
      <c r="BI486" s="162">
        <f>IF(N486="nulová",J486,0)</f>
        <v>0</v>
      </c>
      <c r="BJ486" s="17" t="s">
        <v>86</v>
      </c>
      <c r="BK486" s="162">
        <f>ROUND(I486*H486,2)</f>
        <v>0</v>
      </c>
      <c r="BL486" s="17" t="s">
        <v>213</v>
      </c>
      <c r="BM486" s="161" t="s">
        <v>576</v>
      </c>
    </row>
    <row r="487" spans="1:65" s="13" customFormat="1" ht="11.25">
      <c r="B487" s="163"/>
      <c r="D487" s="164" t="s">
        <v>237</v>
      </c>
      <c r="E487" s="165" t="s">
        <v>1</v>
      </c>
      <c r="F487" s="166" t="s">
        <v>5838</v>
      </c>
      <c r="H487" s="167">
        <v>1.7</v>
      </c>
      <c r="I487" s="168"/>
      <c r="L487" s="163"/>
      <c r="M487" s="169"/>
      <c r="N487" s="170"/>
      <c r="O487" s="170"/>
      <c r="P487" s="170"/>
      <c r="Q487" s="170"/>
      <c r="R487" s="170"/>
      <c r="S487" s="170"/>
      <c r="T487" s="171"/>
      <c r="AT487" s="165" t="s">
        <v>237</v>
      </c>
      <c r="AU487" s="165" t="s">
        <v>88</v>
      </c>
      <c r="AV487" s="13" t="s">
        <v>88</v>
      </c>
      <c r="AW487" s="13" t="s">
        <v>33</v>
      </c>
      <c r="AX487" s="13" t="s">
        <v>79</v>
      </c>
      <c r="AY487" s="165" t="s">
        <v>207</v>
      </c>
    </row>
    <row r="488" spans="1:65" s="14" customFormat="1" ht="22.5">
      <c r="B488" s="172"/>
      <c r="D488" s="164" t="s">
        <v>237</v>
      </c>
      <c r="E488" s="173" t="s">
        <v>1</v>
      </c>
      <c r="F488" s="174" t="s">
        <v>5817</v>
      </c>
      <c r="H488" s="173" t="s">
        <v>1</v>
      </c>
      <c r="I488" s="175"/>
      <c r="L488" s="172"/>
      <c r="M488" s="176"/>
      <c r="N488" s="177"/>
      <c r="O488" s="177"/>
      <c r="P488" s="177"/>
      <c r="Q488" s="177"/>
      <c r="R488" s="177"/>
      <c r="S488" s="177"/>
      <c r="T488" s="178"/>
      <c r="AT488" s="173" t="s">
        <v>237</v>
      </c>
      <c r="AU488" s="173" t="s">
        <v>88</v>
      </c>
      <c r="AV488" s="14" t="s">
        <v>86</v>
      </c>
      <c r="AW488" s="14" t="s">
        <v>33</v>
      </c>
      <c r="AX488" s="14" t="s">
        <v>79</v>
      </c>
      <c r="AY488" s="173" t="s">
        <v>207</v>
      </c>
    </row>
    <row r="489" spans="1:65" s="14" customFormat="1" ht="22.5">
      <c r="B489" s="172"/>
      <c r="D489" s="164" t="s">
        <v>237</v>
      </c>
      <c r="E489" s="173" t="s">
        <v>1</v>
      </c>
      <c r="F489" s="174" t="s">
        <v>5723</v>
      </c>
      <c r="H489" s="173" t="s">
        <v>1</v>
      </c>
      <c r="I489" s="175"/>
      <c r="L489" s="172"/>
      <c r="M489" s="176"/>
      <c r="N489" s="177"/>
      <c r="O489" s="177"/>
      <c r="P489" s="177"/>
      <c r="Q489" s="177"/>
      <c r="R489" s="177"/>
      <c r="S489" s="177"/>
      <c r="T489" s="178"/>
      <c r="AT489" s="173" t="s">
        <v>237</v>
      </c>
      <c r="AU489" s="173" t="s">
        <v>88</v>
      </c>
      <c r="AV489" s="14" t="s">
        <v>86</v>
      </c>
      <c r="AW489" s="14" t="s">
        <v>33</v>
      </c>
      <c r="AX489" s="14" t="s">
        <v>79</v>
      </c>
      <c r="AY489" s="173" t="s">
        <v>207</v>
      </c>
    </row>
    <row r="490" spans="1:65" s="14" customFormat="1" ht="11.25">
      <c r="B490" s="172"/>
      <c r="D490" s="164" t="s">
        <v>237</v>
      </c>
      <c r="E490" s="173" t="s">
        <v>1</v>
      </c>
      <c r="F490" s="174" t="s">
        <v>5724</v>
      </c>
      <c r="H490" s="173" t="s">
        <v>1</v>
      </c>
      <c r="I490" s="175"/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237</v>
      </c>
      <c r="AU490" s="173" t="s">
        <v>88</v>
      </c>
      <c r="AV490" s="14" t="s">
        <v>86</v>
      </c>
      <c r="AW490" s="14" t="s">
        <v>33</v>
      </c>
      <c r="AX490" s="14" t="s">
        <v>79</v>
      </c>
      <c r="AY490" s="173" t="s">
        <v>207</v>
      </c>
    </row>
    <row r="491" spans="1:65" s="15" customFormat="1" ht="11.25">
      <c r="B491" s="179"/>
      <c r="D491" s="164" t="s">
        <v>237</v>
      </c>
      <c r="E491" s="180" t="s">
        <v>1</v>
      </c>
      <c r="F491" s="181" t="s">
        <v>242</v>
      </c>
      <c r="H491" s="182">
        <v>1.7</v>
      </c>
      <c r="I491" s="183"/>
      <c r="L491" s="179"/>
      <c r="M491" s="184"/>
      <c r="N491" s="185"/>
      <c r="O491" s="185"/>
      <c r="P491" s="185"/>
      <c r="Q491" s="185"/>
      <c r="R491" s="185"/>
      <c r="S491" s="185"/>
      <c r="T491" s="186"/>
      <c r="AT491" s="180" t="s">
        <v>237</v>
      </c>
      <c r="AU491" s="180" t="s">
        <v>88</v>
      </c>
      <c r="AV491" s="15" t="s">
        <v>213</v>
      </c>
      <c r="AW491" s="15" t="s">
        <v>33</v>
      </c>
      <c r="AX491" s="15" t="s">
        <v>86</v>
      </c>
      <c r="AY491" s="180" t="s">
        <v>207</v>
      </c>
    </row>
    <row r="492" spans="1:65" s="2" customFormat="1" ht="24.2" customHeight="1">
      <c r="A492" s="31"/>
      <c r="B492" s="148"/>
      <c r="C492" s="149" t="s">
        <v>375</v>
      </c>
      <c r="D492" s="149" t="s">
        <v>209</v>
      </c>
      <c r="E492" s="150" t="s">
        <v>5839</v>
      </c>
      <c r="F492" s="151" t="s">
        <v>5840</v>
      </c>
      <c r="G492" s="152" t="s">
        <v>220</v>
      </c>
      <c r="H492" s="153">
        <v>8.9</v>
      </c>
      <c r="I492" s="154"/>
      <c r="J492" s="155">
        <f>ROUND(I492*H492,2)</f>
        <v>0</v>
      </c>
      <c r="K492" s="156"/>
      <c r="L492" s="32"/>
      <c r="M492" s="157" t="s">
        <v>1</v>
      </c>
      <c r="N492" s="158" t="s">
        <v>44</v>
      </c>
      <c r="O492" s="57"/>
      <c r="P492" s="159">
        <f>O492*H492</f>
        <v>0</v>
      </c>
      <c r="Q492" s="159">
        <v>0</v>
      </c>
      <c r="R492" s="159">
        <f>Q492*H492</f>
        <v>0</v>
      </c>
      <c r="S492" s="159">
        <v>0</v>
      </c>
      <c r="T492" s="160">
        <f>S492*H492</f>
        <v>0</v>
      </c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R492" s="161" t="s">
        <v>213</v>
      </c>
      <c r="AT492" s="161" t="s">
        <v>209</v>
      </c>
      <c r="AU492" s="161" t="s">
        <v>88</v>
      </c>
      <c r="AY492" s="17" t="s">
        <v>207</v>
      </c>
      <c r="BE492" s="162">
        <f>IF(N492="základní",J492,0)</f>
        <v>0</v>
      </c>
      <c r="BF492" s="162">
        <f>IF(N492="snížená",J492,0)</f>
        <v>0</v>
      </c>
      <c r="BG492" s="162">
        <f>IF(N492="zákl. přenesená",J492,0)</f>
        <v>0</v>
      </c>
      <c r="BH492" s="162">
        <f>IF(N492="sníž. přenesená",J492,0)</f>
        <v>0</v>
      </c>
      <c r="BI492" s="162">
        <f>IF(N492="nulová",J492,0)</f>
        <v>0</v>
      </c>
      <c r="BJ492" s="17" t="s">
        <v>86</v>
      </c>
      <c r="BK492" s="162">
        <f>ROUND(I492*H492,2)</f>
        <v>0</v>
      </c>
      <c r="BL492" s="17" t="s">
        <v>213</v>
      </c>
      <c r="BM492" s="161" t="s">
        <v>585</v>
      </c>
    </row>
    <row r="493" spans="1:65" s="13" customFormat="1" ht="22.5">
      <c r="B493" s="163"/>
      <c r="D493" s="164" t="s">
        <v>237</v>
      </c>
      <c r="E493" s="165" t="s">
        <v>1</v>
      </c>
      <c r="F493" s="166" t="s">
        <v>5841</v>
      </c>
      <c r="H493" s="167">
        <v>8.9</v>
      </c>
      <c r="I493" s="168"/>
      <c r="L493" s="163"/>
      <c r="M493" s="169"/>
      <c r="N493" s="170"/>
      <c r="O493" s="170"/>
      <c r="P493" s="170"/>
      <c r="Q493" s="170"/>
      <c r="R493" s="170"/>
      <c r="S493" s="170"/>
      <c r="T493" s="171"/>
      <c r="AT493" s="165" t="s">
        <v>237</v>
      </c>
      <c r="AU493" s="165" t="s">
        <v>88</v>
      </c>
      <c r="AV493" s="13" t="s">
        <v>88</v>
      </c>
      <c r="AW493" s="13" t="s">
        <v>33</v>
      </c>
      <c r="AX493" s="13" t="s">
        <v>79</v>
      </c>
      <c r="AY493" s="165" t="s">
        <v>207</v>
      </c>
    </row>
    <row r="494" spans="1:65" s="14" customFormat="1" ht="11.25">
      <c r="B494" s="172"/>
      <c r="D494" s="164" t="s">
        <v>237</v>
      </c>
      <c r="E494" s="173" t="s">
        <v>1</v>
      </c>
      <c r="F494" s="174" t="s">
        <v>5786</v>
      </c>
      <c r="H494" s="173" t="s">
        <v>1</v>
      </c>
      <c r="I494" s="175"/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237</v>
      </c>
      <c r="AU494" s="173" t="s">
        <v>88</v>
      </c>
      <c r="AV494" s="14" t="s">
        <v>86</v>
      </c>
      <c r="AW494" s="14" t="s">
        <v>33</v>
      </c>
      <c r="AX494" s="14" t="s">
        <v>79</v>
      </c>
      <c r="AY494" s="173" t="s">
        <v>207</v>
      </c>
    </row>
    <row r="495" spans="1:65" s="14" customFormat="1" ht="22.5">
      <c r="B495" s="172"/>
      <c r="D495" s="164" t="s">
        <v>237</v>
      </c>
      <c r="E495" s="173" t="s">
        <v>1</v>
      </c>
      <c r="F495" s="174" t="s">
        <v>5723</v>
      </c>
      <c r="H495" s="173" t="s">
        <v>1</v>
      </c>
      <c r="I495" s="175"/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237</v>
      </c>
      <c r="AU495" s="173" t="s">
        <v>88</v>
      </c>
      <c r="AV495" s="14" t="s">
        <v>86</v>
      </c>
      <c r="AW495" s="14" t="s">
        <v>33</v>
      </c>
      <c r="AX495" s="14" t="s">
        <v>79</v>
      </c>
      <c r="AY495" s="173" t="s">
        <v>207</v>
      </c>
    </row>
    <row r="496" spans="1:65" s="14" customFormat="1" ht="11.25">
      <c r="B496" s="172"/>
      <c r="D496" s="164" t="s">
        <v>237</v>
      </c>
      <c r="E496" s="173" t="s">
        <v>1</v>
      </c>
      <c r="F496" s="174" t="s">
        <v>5724</v>
      </c>
      <c r="H496" s="173" t="s">
        <v>1</v>
      </c>
      <c r="I496" s="175"/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237</v>
      </c>
      <c r="AU496" s="173" t="s">
        <v>88</v>
      </c>
      <c r="AV496" s="14" t="s">
        <v>86</v>
      </c>
      <c r="AW496" s="14" t="s">
        <v>33</v>
      </c>
      <c r="AX496" s="14" t="s">
        <v>79</v>
      </c>
      <c r="AY496" s="173" t="s">
        <v>207</v>
      </c>
    </row>
    <row r="497" spans="1:65" s="15" customFormat="1" ht="11.25">
      <c r="B497" s="179"/>
      <c r="D497" s="164" t="s">
        <v>237</v>
      </c>
      <c r="E497" s="180" t="s">
        <v>1</v>
      </c>
      <c r="F497" s="181" t="s">
        <v>242</v>
      </c>
      <c r="H497" s="182">
        <v>8.9</v>
      </c>
      <c r="I497" s="183"/>
      <c r="L497" s="179"/>
      <c r="M497" s="184"/>
      <c r="N497" s="185"/>
      <c r="O497" s="185"/>
      <c r="P497" s="185"/>
      <c r="Q497" s="185"/>
      <c r="R497" s="185"/>
      <c r="S497" s="185"/>
      <c r="T497" s="186"/>
      <c r="AT497" s="180" t="s">
        <v>237</v>
      </c>
      <c r="AU497" s="180" t="s">
        <v>88</v>
      </c>
      <c r="AV497" s="15" t="s">
        <v>213</v>
      </c>
      <c r="AW497" s="15" t="s">
        <v>33</v>
      </c>
      <c r="AX497" s="15" t="s">
        <v>86</v>
      </c>
      <c r="AY497" s="180" t="s">
        <v>207</v>
      </c>
    </row>
    <row r="498" spans="1:65" s="2" customFormat="1" ht="24.2" customHeight="1">
      <c r="A498" s="31"/>
      <c r="B498" s="148"/>
      <c r="C498" s="149" t="s">
        <v>595</v>
      </c>
      <c r="D498" s="149" t="s">
        <v>209</v>
      </c>
      <c r="E498" s="150" t="s">
        <v>5842</v>
      </c>
      <c r="F498" s="151" t="s">
        <v>5843</v>
      </c>
      <c r="G498" s="152" t="s">
        <v>220</v>
      </c>
      <c r="H498" s="153">
        <v>0.1</v>
      </c>
      <c r="I498" s="154"/>
      <c r="J498" s="155">
        <f>ROUND(I498*H498,2)</f>
        <v>0</v>
      </c>
      <c r="K498" s="156"/>
      <c r="L498" s="32"/>
      <c r="M498" s="157" t="s">
        <v>1</v>
      </c>
      <c r="N498" s="158" t="s">
        <v>44</v>
      </c>
      <c r="O498" s="57"/>
      <c r="P498" s="159">
        <f>O498*H498</f>
        <v>0</v>
      </c>
      <c r="Q498" s="159">
        <v>0</v>
      </c>
      <c r="R498" s="159">
        <f>Q498*H498</f>
        <v>0</v>
      </c>
      <c r="S498" s="159">
        <v>0</v>
      </c>
      <c r="T498" s="160">
        <f>S498*H498</f>
        <v>0</v>
      </c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R498" s="161" t="s">
        <v>213</v>
      </c>
      <c r="AT498" s="161" t="s">
        <v>209</v>
      </c>
      <c r="AU498" s="161" t="s">
        <v>88</v>
      </c>
      <c r="AY498" s="17" t="s">
        <v>207</v>
      </c>
      <c r="BE498" s="162">
        <f>IF(N498="základní",J498,0)</f>
        <v>0</v>
      </c>
      <c r="BF498" s="162">
        <f>IF(N498="snížená",J498,0)</f>
        <v>0</v>
      </c>
      <c r="BG498" s="162">
        <f>IF(N498="zákl. přenesená",J498,0)</f>
        <v>0</v>
      </c>
      <c r="BH498" s="162">
        <f>IF(N498="sníž. přenesená",J498,0)</f>
        <v>0</v>
      </c>
      <c r="BI498" s="162">
        <f>IF(N498="nulová",J498,0)</f>
        <v>0</v>
      </c>
      <c r="BJ498" s="17" t="s">
        <v>86</v>
      </c>
      <c r="BK498" s="162">
        <f>ROUND(I498*H498,2)</f>
        <v>0</v>
      </c>
      <c r="BL498" s="17" t="s">
        <v>213</v>
      </c>
      <c r="BM498" s="161" t="s">
        <v>598</v>
      </c>
    </row>
    <row r="499" spans="1:65" s="2" customFormat="1" ht="24.2" customHeight="1">
      <c r="A499" s="31"/>
      <c r="B499" s="148"/>
      <c r="C499" s="149" t="s">
        <v>378</v>
      </c>
      <c r="D499" s="149" t="s">
        <v>209</v>
      </c>
      <c r="E499" s="150" t="s">
        <v>5844</v>
      </c>
      <c r="F499" s="151" t="s">
        <v>5845</v>
      </c>
      <c r="G499" s="152" t="s">
        <v>220</v>
      </c>
      <c r="H499" s="153">
        <v>0.3</v>
      </c>
      <c r="I499" s="154"/>
      <c r="J499" s="155">
        <f>ROUND(I499*H499,2)</f>
        <v>0</v>
      </c>
      <c r="K499" s="156"/>
      <c r="L499" s="32"/>
      <c r="M499" s="157" t="s">
        <v>1</v>
      </c>
      <c r="N499" s="158" t="s">
        <v>44</v>
      </c>
      <c r="O499" s="57"/>
      <c r="P499" s="159">
        <f>O499*H499</f>
        <v>0</v>
      </c>
      <c r="Q499" s="159">
        <v>0</v>
      </c>
      <c r="R499" s="159">
        <f>Q499*H499</f>
        <v>0</v>
      </c>
      <c r="S499" s="159">
        <v>0</v>
      </c>
      <c r="T499" s="160">
        <f>S499*H499</f>
        <v>0</v>
      </c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R499" s="161" t="s">
        <v>213</v>
      </c>
      <c r="AT499" s="161" t="s">
        <v>209</v>
      </c>
      <c r="AU499" s="161" t="s">
        <v>88</v>
      </c>
      <c r="AY499" s="17" t="s">
        <v>207</v>
      </c>
      <c r="BE499" s="162">
        <f>IF(N499="základní",J499,0)</f>
        <v>0</v>
      </c>
      <c r="BF499" s="162">
        <f>IF(N499="snížená",J499,0)</f>
        <v>0</v>
      </c>
      <c r="BG499" s="162">
        <f>IF(N499="zákl. přenesená",J499,0)</f>
        <v>0</v>
      </c>
      <c r="BH499" s="162">
        <f>IF(N499="sníž. přenesená",J499,0)</f>
        <v>0</v>
      </c>
      <c r="BI499" s="162">
        <f>IF(N499="nulová",J499,0)</f>
        <v>0</v>
      </c>
      <c r="BJ499" s="17" t="s">
        <v>86</v>
      </c>
      <c r="BK499" s="162">
        <f>ROUND(I499*H499,2)</f>
        <v>0</v>
      </c>
      <c r="BL499" s="17" t="s">
        <v>213</v>
      </c>
      <c r="BM499" s="161" t="s">
        <v>601</v>
      </c>
    </row>
    <row r="500" spans="1:65" s="2" customFormat="1" ht="33" customHeight="1">
      <c r="A500" s="31"/>
      <c r="B500" s="148"/>
      <c r="C500" s="149" t="s">
        <v>611</v>
      </c>
      <c r="D500" s="149" t="s">
        <v>209</v>
      </c>
      <c r="E500" s="150" t="s">
        <v>5846</v>
      </c>
      <c r="F500" s="151" t="s">
        <v>5847</v>
      </c>
      <c r="G500" s="152" t="s">
        <v>220</v>
      </c>
      <c r="H500" s="153">
        <v>15.7</v>
      </c>
      <c r="I500" s="154"/>
      <c r="J500" s="155">
        <f>ROUND(I500*H500,2)</f>
        <v>0</v>
      </c>
      <c r="K500" s="156"/>
      <c r="L500" s="32"/>
      <c r="M500" s="157" t="s">
        <v>1</v>
      </c>
      <c r="N500" s="158" t="s">
        <v>44</v>
      </c>
      <c r="O500" s="57"/>
      <c r="P500" s="159">
        <f>O500*H500</f>
        <v>0</v>
      </c>
      <c r="Q500" s="159">
        <v>0</v>
      </c>
      <c r="R500" s="159">
        <f>Q500*H500</f>
        <v>0</v>
      </c>
      <c r="S500" s="159">
        <v>0</v>
      </c>
      <c r="T500" s="160">
        <f>S500*H500</f>
        <v>0</v>
      </c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R500" s="161" t="s">
        <v>213</v>
      </c>
      <c r="AT500" s="161" t="s">
        <v>209</v>
      </c>
      <c r="AU500" s="161" t="s">
        <v>88</v>
      </c>
      <c r="AY500" s="17" t="s">
        <v>207</v>
      </c>
      <c r="BE500" s="162">
        <f>IF(N500="základní",J500,0)</f>
        <v>0</v>
      </c>
      <c r="BF500" s="162">
        <f>IF(N500="snížená",J500,0)</f>
        <v>0</v>
      </c>
      <c r="BG500" s="162">
        <f>IF(N500="zákl. přenesená",J500,0)</f>
        <v>0</v>
      </c>
      <c r="BH500" s="162">
        <f>IF(N500="sníž. přenesená",J500,0)</f>
        <v>0</v>
      </c>
      <c r="BI500" s="162">
        <f>IF(N500="nulová",J500,0)</f>
        <v>0</v>
      </c>
      <c r="BJ500" s="17" t="s">
        <v>86</v>
      </c>
      <c r="BK500" s="162">
        <f>ROUND(I500*H500,2)</f>
        <v>0</v>
      </c>
      <c r="BL500" s="17" t="s">
        <v>213</v>
      </c>
      <c r="BM500" s="161" t="s">
        <v>614</v>
      </c>
    </row>
    <row r="501" spans="1:65" s="2" customFormat="1" ht="33" customHeight="1">
      <c r="A501" s="31"/>
      <c r="B501" s="148"/>
      <c r="C501" s="149" t="s">
        <v>382</v>
      </c>
      <c r="D501" s="149" t="s">
        <v>209</v>
      </c>
      <c r="E501" s="150" t="s">
        <v>5848</v>
      </c>
      <c r="F501" s="151" t="s">
        <v>5849</v>
      </c>
      <c r="G501" s="152" t="s">
        <v>220</v>
      </c>
      <c r="H501" s="153">
        <v>12.6</v>
      </c>
      <c r="I501" s="154"/>
      <c r="J501" s="155">
        <f>ROUND(I501*H501,2)</f>
        <v>0</v>
      </c>
      <c r="K501" s="156"/>
      <c r="L501" s="32"/>
      <c r="M501" s="157" t="s">
        <v>1</v>
      </c>
      <c r="N501" s="158" t="s">
        <v>44</v>
      </c>
      <c r="O501" s="57"/>
      <c r="P501" s="159">
        <f>O501*H501</f>
        <v>0</v>
      </c>
      <c r="Q501" s="159">
        <v>0</v>
      </c>
      <c r="R501" s="159">
        <f>Q501*H501</f>
        <v>0</v>
      </c>
      <c r="S501" s="159">
        <v>0</v>
      </c>
      <c r="T501" s="160">
        <f>S501*H501</f>
        <v>0</v>
      </c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R501" s="161" t="s">
        <v>213</v>
      </c>
      <c r="AT501" s="161" t="s">
        <v>209</v>
      </c>
      <c r="AU501" s="161" t="s">
        <v>88</v>
      </c>
      <c r="AY501" s="17" t="s">
        <v>207</v>
      </c>
      <c r="BE501" s="162">
        <f>IF(N501="základní",J501,0)</f>
        <v>0</v>
      </c>
      <c r="BF501" s="162">
        <f>IF(N501="snížená",J501,0)</f>
        <v>0</v>
      </c>
      <c r="BG501" s="162">
        <f>IF(N501="zákl. přenesená",J501,0)</f>
        <v>0</v>
      </c>
      <c r="BH501" s="162">
        <f>IF(N501="sníž. přenesená",J501,0)</f>
        <v>0</v>
      </c>
      <c r="BI501" s="162">
        <f>IF(N501="nulová",J501,0)</f>
        <v>0</v>
      </c>
      <c r="BJ501" s="17" t="s">
        <v>86</v>
      </c>
      <c r="BK501" s="162">
        <f>ROUND(I501*H501,2)</f>
        <v>0</v>
      </c>
      <c r="BL501" s="17" t="s">
        <v>213</v>
      </c>
      <c r="BM501" s="161" t="s">
        <v>629</v>
      </c>
    </row>
    <row r="502" spans="1:65" s="2" customFormat="1" ht="24.2" customHeight="1">
      <c r="A502" s="31"/>
      <c r="B502" s="148"/>
      <c r="C502" s="149" t="s">
        <v>638</v>
      </c>
      <c r="D502" s="149" t="s">
        <v>209</v>
      </c>
      <c r="E502" s="150" t="s">
        <v>5850</v>
      </c>
      <c r="F502" s="151" t="s">
        <v>5851</v>
      </c>
      <c r="G502" s="152" t="s">
        <v>220</v>
      </c>
      <c r="H502" s="153">
        <v>3.6</v>
      </c>
      <c r="I502" s="154"/>
      <c r="J502" s="155">
        <f>ROUND(I502*H502,2)</f>
        <v>0</v>
      </c>
      <c r="K502" s="156"/>
      <c r="L502" s="32"/>
      <c r="M502" s="157" t="s">
        <v>1</v>
      </c>
      <c r="N502" s="158" t="s">
        <v>44</v>
      </c>
      <c r="O502" s="57"/>
      <c r="P502" s="159">
        <f>O502*H502</f>
        <v>0</v>
      </c>
      <c r="Q502" s="159">
        <v>0</v>
      </c>
      <c r="R502" s="159">
        <f>Q502*H502</f>
        <v>0</v>
      </c>
      <c r="S502" s="159">
        <v>0</v>
      </c>
      <c r="T502" s="160">
        <f>S502*H502</f>
        <v>0</v>
      </c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R502" s="161" t="s">
        <v>213</v>
      </c>
      <c r="AT502" s="161" t="s">
        <v>209</v>
      </c>
      <c r="AU502" s="161" t="s">
        <v>88</v>
      </c>
      <c r="AY502" s="17" t="s">
        <v>207</v>
      </c>
      <c r="BE502" s="162">
        <f>IF(N502="základní",J502,0)</f>
        <v>0</v>
      </c>
      <c r="BF502" s="162">
        <f>IF(N502="snížená",J502,0)</f>
        <v>0</v>
      </c>
      <c r="BG502" s="162">
        <f>IF(N502="zákl. přenesená",J502,0)</f>
        <v>0</v>
      </c>
      <c r="BH502" s="162">
        <f>IF(N502="sníž. přenesená",J502,0)</f>
        <v>0</v>
      </c>
      <c r="BI502" s="162">
        <f>IF(N502="nulová",J502,0)</f>
        <v>0</v>
      </c>
      <c r="BJ502" s="17" t="s">
        <v>86</v>
      </c>
      <c r="BK502" s="162">
        <f>ROUND(I502*H502,2)</f>
        <v>0</v>
      </c>
      <c r="BL502" s="17" t="s">
        <v>213</v>
      </c>
      <c r="BM502" s="161" t="s">
        <v>641</v>
      </c>
    </row>
    <row r="503" spans="1:65" s="13" customFormat="1" ht="22.5">
      <c r="B503" s="163"/>
      <c r="D503" s="164" t="s">
        <v>237</v>
      </c>
      <c r="E503" s="165" t="s">
        <v>1</v>
      </c>
      <c r="F503" s="166" t="s">
        <v>5852</v>
      </c>
      <c r="H503" s="167">
        <v>3.6</v>
      </c>
      <c r="I503" s="168"/>
      <c r="L503" s="163"/>
      <c r="M503" s="169"/>
      <c r="N503" s="170"/>
      <c r="O503" s="170"/>
      <c r="P503" s="170"/>
      <c r="Q503" s="170"/>
      <c r="R503" s="170"/>
      <c r="S503" s="170"/>
      <c r="T503" s="171"/>
      <c r="AT503" s="165" t="s">
        <v>237</v>
      </c>
      <c r="AU503" s="165" t="s">
        <v>88</v>
      </c>
      <c r="AV503" s="13" t="s">
        <v>88</v>
      </c>
      <c r="AW503" s="13" t="s">
        <v>33</v>
      </c>
      <c r="AX503" s="13" t="s">
        <v>79</v>
      </c>
      <c r="AY503" s="165" t="s">
        <v>207</v>
      </c>
    </row>
    <row r="504" spans="1:65" s="14" customFormat="1" ht="11.25">
      <c r="B504" s="172"/>
      <c r="D504" s="164" t="s">
        <v>237</v>
      </c>
      <c r="E504" s="173" t="s">
        <v>1</v>
      </c>
      <c r="F504" s="174" t="s">
        <v>5786</v>
      </c>
      <c r="H504" s="173" t="s">
        <v>1</v>
      </c>
      <c r="I504" s="175"/>
      <c r="L504" s="172"/>
      <c r="M504" s="176"/>
      <c r="N504" s="177"/>
      <c r="O504" s="177"/>
      <c r="P504" s="177"/>
      <c r="Q504" s="177"/>
      <c r="R504" s="177"/>
      <c r="S504" s="177"/>
      <c r="T504" s="178"/>
      <c r="AT504" s="173" t="s">
        <v>237</v>
      </c>
      <c r="AU504" s="173" t="s">
        <v>88</v>
      </c>
      <c r="AV504" s="14" t="s">
        <v>86</v>
      </c>
      <c r="AW504" s="14" t="s">
        <v>33</v>
      </c>
      <c r="AX504" s="14" t="s">
        <v>79</v>
      </c>
      <c r="AY504" s="173" t="s">
        <v>207</v>
      </c>
    </row>
    <row r="505" spans="1:65" s="14" customFormat="1" ht="22.5">
      <c r="B505" s="172"/>
      <c r="D505" s="164" t="s">
        <v>237</v>
      </c>
      <c r="E505" s="173" t="s">
        <v>1</v>
      </c>
      <c r="F505" s="174" t="s">
        <v>5723</v>
      </c>
      <c r="H505" s="173" t="s">
        <v>1</v>
      </c>
      <c r="I505" s="175"/>
      <c r="L505" s="172"/>
      <c r="M505" s="176"/>
      <c r="N505" s="177"/>
      <c r="O505" s="177"/>
      <c r="P505" s="177"/>
      <c r="Q505" s="177"/>
      <c r="R505" s="177"/>
      <c r="S505" s="177"/>
      <c r="T505" s="178"/>
      <c r="AT505" s="173" t="s">
        <v>237</v>
      </c>
      <c r="AU505" s="173" t="s">
        <v>88</v>
      </c>
      <c r="AV505" s="14" t="s">
        <v>86</v>
      </c>
      <c r="AW505" s="14" t="s">
        <v>33</v>
      </c>
      <c r="AX505" s="14" t="s">
        <v>79</v>
      </c>
      <c r="AY505" s="173" t="s">
        <v>207</v>
      </c>
    </row>
    <row r="506" spans="1:65" s="14" customFormat="1" ht="11.25">
      <c r="B506" s="172"/>
      <c r="D506" s="164" t="s">
        <v>237</v>
      </c>
      <c r="E506" s="173" t="s">
        <v>1</v>
      </c>
      <c r="F506" s="174" t="s">
        <v>5724</v>
      </c>
      <c r="H506" s="173" t="s">
        <v>1</v>
      </c>
      <c r="I506" s="175"/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237</v>
      </c>
      <c r="AU506" s="173" t="s">
        <v>88</v>
      </c>
      <c r="AV506" s="14" t="s">
        <v>86</v>
      </c>
      <c r="AW506" s="14" t="s">
        <v>33</v>
      </c>
      <c r="AX506" s="14" t="s">
        <v>79</v>
      </c>
      <c r="AY506" s="173" t="s">
        <v>207</v>
      </c>
    </row>
    <row r="507" spans="1:65" s="15" customFormat="1" ht="11.25">
      <c r="B507" s="179"/>
      <c r="D507" s="164" t="s">
        <v>237</v>
      </c>
      <c r="E507" s="180" t="s">
        <v>1</v>
      </c>
      <c r="F507" s="181" t="s">
        <v>242</v>
      </c>
      <c r="H507" s="182">
        <v>3.6</v>
      </c>
      <c r="I507" s="183"/>
      <c r="L507" s="179"/>
      <c r="M507" s="184"/>
      <c r="N507" s="185"/>
      <c r="O507" s="185"/>
      <c r="P507" s="185"/>
      <c r="Q507" s="185"/>
      <c r="R507" s="185"/>
      <c r="S507" s="185"/>
      <c r="T507" s="186"/>
      <c r="AT507" s="180" t="s">
        <v>237</v>
      </c>
      <c r="AU507" s="180" t="s">
        <v>88</v>
      </c>
      <c r="AV507" s="15" t="s">
        <v>213</v>
      </c>
      <c r="AW507" s="15" t="s">
        <v>33</v>
      </c>
      <c r="AX507" s="15" t="s">
        <v>86</v>
      </c>
      <c r="AY507" s="180" t="s">
        <v>207</v>
      </c>
    </row>
    <row r="508" spans="1:65" s="2" customFormat="1" ht="24.2" customHeight="1">
      <c r="A508" s="31"/>
      <c r="B508" s="148"/>
      <c r="C508" s="149" t="s">
        <v>386</v>
      </c>
      <c r="D508" s="149" t="s">
        <v>209</v>
      </c>
      <c r="E508" s="150" t="s">
        <v>5853</v>
      </c>
      <c r="F508" s="151" t="s">
        <v>5854</v>
      </c>
      <c r="G508" s="152" t="s">
        <v>220</v>
      </c>
      <c r="H508" s="153">
        <v>13</v>
      </c>
      <c r="I508" s="154"/>
      <c r="J508" s="155">
        <f>ROUND(I508*H508,2)</f>
        <v>0</v>
      </c>
      <c r="K508" s="156"/>
      <c r="L508" s="32"/>
      <c r="M508" s="157" t="s">
        <v>1</v>
      </c>
      <c r="N508" s="158" t="s">
        <v>44</v>
      </c>
      <c r="O508" s="57"/>
      <c r="P508" s="159">
        <f>O508*H508</f>
        <v>0</v>
      </c>
      <c r="Q508" s="159">
        <v>0</v>
      </c>
      <c r="R508" s="159">
        <f>Q508*H508</f>
        <v>0</v>
      </c>
      <c r="S508" s="159">
        <v>0</v>
      </c>
      <c r="T508" s="160">
        <f>S508*H508</f>
        <v>0</v>
      </c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R508" s="161" t="s">
        <v>213</v>
      </c>
      <c r="AT508" s="161" t="s">
        <v>209</v>
      </c>
      <c r="AU508" s="161" t="s">
        <v>88</v>
      </c>
      <c r="AY508" s="17" t="s">
        <v>207</v>
      </c>
      <c r="BE508" s="162">
        <f>IF(N508="základní",J508,0)</f>
        <v>0</v>
      </c>
      <c r="BF508" s="162">
        <f>IF(N508="snížená",J508,0)</f>
        <v>0</v>
      </c>
      <c r="BG508" s="162">
        <f>IF(N508="zákl. přenesená",J508,0)</f>
        <v>0</v>
      </c>
      <c r="BH508" s="162">
        <f>IF(N508="sníž. přenesená",J508,0)</f>
        <v>0</v>
      </c>
      <c r="BI508" s="162">
        <f>IF(N508="nulová",J508,0)</f>
        <v>0</v>
      </c>
      <c r="BJ508" s="17" t="s">
        <v>86</v>
      </c>
      <c r="BK508" s="162">
        <f>ROUND(I508*H508,2)</f>
        <v>0</v>
      </c>
      <c r="BL508" s="17" t="s">
        <v>213</v>
      </c>
      <c r="BM508" s="161" t="s">
        <v>649</v>
      </c>
    </row>
    <row r="509" spans="1:65" s="2" customFormat="1" ht="24.2" customHeight="1">
      <c r="A509" s="31"/>
      <c r="B509" s="148"/>
      <c r="C509" s="149" t="s">
        <v>654</v>
      </c>
      <c r="D509" s="149" t="s">
        <v>209</v>
      </c>
      <c r="E509" s="150" t="s">
        <v>5855</v>
      </c>
      <c r="F509" s="151" t="s">
        <v>5856</v>
      </c>
      <c r="G509" s="152" t="s">
        <v>220</v>
      </c>
      <c r="H509" s="153">
        <v>1.4</v>
      </c>
      <c r="I509" s="154"/>
      <c r="J509" s="155">
        <f>ROUND(I509*H509,2)</f>
        <v>0</v>
      </c>
      <c r="K509" s="156"/>
      <c r="L509" s="32"/>
      <c r="M509" s="157" t="s">
        <v>1</v>
      </c>
      <c r="N509" s="158" t="s">
        <v>44</v>
      </c>
      <c r="O509" s="57"/>
      <c r="P509" s="159">
        <f>O509*H509</f>
        <v>0</v>
      </c>
      <c r="Q509" s="159">
        <v>0</v>
      </c>
      <c r="R509" s="159">
        <f>Q509*H509</f>
        <v>0</v>
      </c>
      <c r="S509" s="159">
        <v>0</v>
      </c>
      <c r="T509" s="160">
        <f>S509*H509</f>
        <v>0</v>
      </c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R509" s="161" t="s">
        <v>213</v>
      </c>
      <c r="AT509" s="161" t="s">
        <v>209</v>
      </c>
      <c r="AU509" s="161" t="s">
        <v>88</v>
      </c>
      <c r="AY509" s="17" t="s">
        <v>207</v>
      </c>
      <c r="BE509" s="162">
        <f>IF(N509="základní",J509,0)</f>
        <v>0</v>
      </c>
      <c r="BF509" s="162">
        <f>IF(N509="snížená",J509,0)</f>
        <v>0</v>
      </c>
      <c r="BG509" s="162">
        <f>IF(N509="zákl. přenesená",J509,0)</f>
        <v>0</v>
      </c>
      <c r="BH509" s="162">
        <f>IF(N509="sníž. přenesená",J509,0)</f>
        <v>0</v>
      </c>
      <c r="BI509" s="162">
        <f>IF(N509="nulová",J509,0)</f>
        <v>0</v>
      </c>
      <c r="BJ509" s="17" t="s">
        <v>86</v>
      </c>
      <c r="BK509" s="162">
        <f>ROUND(I509*H509,2)</f>
        <v>0</v>
      </c>
      <c r="BL509" s="17" t="s">
        <v>213</v>
      </c>
      <c r="BM509" s="161" t="s">
        <v>657</v>
      </c>
    </row>
    <row r="510" spans="1:65" s="2" customFormat="1" ht="24.2" customHeight="1">
      <c r="A510" s="31"/>
      <c r="B510" s="148"/>
      <c r="C510" s="149" t="s">
        <v>390</v>
      </c>
      <c r="D510" s="149" t="s">
        <v>209</v>
      </c>
      <c r="E510" s="150" t="s">
        <v>5857</v>
      </c>
      <c r="F510" s="151" t="s">
        <v>5858</v>
      </c>
      <c r="G510" s="152" t="s">
        <v>220</v>
      </c>
      <c r="H510" s="153">
        <v>11.9</v>
      </c>
      <c r="I510" s="154"/>
      <c r="J510" s="155">
        <f>ROUND(I510*H510,2)</f>
        <v>0</v>
      </c>
      <c r="K510" s="156"/>
      <c r="L510" s="32"/>
      <c r="M510" s="157" t="s">
        <v>1</v>
      </c>
      <c r="N510" s="158" t="s">
        <v>44</v>
      </c>
      <c r="O510" s="57"/>
      <c r="P510" s="159">
        <f>O510*H510</f>
        <v>0</v>
      </c>
      <c r="Q510" s="159">
        <v>0</v>
      </c>
      <c r="R510" s="159">
        <f>Q510*H510</f>
        <v>0</v>
      </c>
      <c r="S510" s="159">
        <v>0</v>
      </c>
      <c r="T510" s="160">
        <f>S510*H510</f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61" t="s">
        <v>213</v>
      </c>
      <c r="AT510" s="161" t="s">
        <v>209</v>
      </c>
      <c r="AU510" s="161" t="s">
        <v>88</v>
      </c>
      <c r="AY510" s="17" t="s">
        <v>207</v>
      </c>
      <c r="BE510" s="162">
        <f>IF(N510="základní",J510,0)</f>
        <v>0</v>
      </c>
      <c r="BF510" s="162">
        <f>IF(N510="snížená",J510,0)</f>
        <v>0</v>
      </c>
      <c r="BG510" s="162">
        <f>IF(N510="zákl. přenesená",J510,0)</f>
        <v>0</v>
      </c>
      <c r="BH510" s="162">
        <f>IF(N510="sníž. přenesená",J510,0)</f>
        <v>0</v>
      </c>
      <c r="BI510" s="162">
        <f>IF(N510="nulová",J510,0)</f>
        <v>0</v>
      </c>
      <c r="BJ510" s="17" t="s">
        <v>86</v>
      </c>
      <c r="BK510" s="162">
        <f>ROUND(I510*H510,2)</f>
        <v>0</v>
      </c>
      <c r="BL510" s="17" t="s">
        <v>213</v>
      </c>
      <c r="BM510" s="161" t="s">
        <v>663</v>
      </c>
    </row>
    <row r="511" spans="1:65" s="13" customFormat="1" ht="22.5">
      <c r="B511" s="163"/>
      <c r="D511" s="164" t="s">
        <v>237</v>
      </c>
      <c r="E511" s="165" t="s">
        <v>1</v>
      </c>
      <c r="F511" s="166" t="s">
        <v>5859</v>
      </c>
      <c r="H511" s="167">
        <v>11.9</v>
      </c>
      <c r="I511" s="168"/>
      <c r="L511" s="163"/>
      <c r="M511" s="169"/>
      <c r="N511" s="170"/>
      <c r="O511" s="170"/>
      <c r="P511" s="170"/>
      <c r="Q511" s="170"/>
      <c r="R511" s="170"/>
      <c r="S511" s="170"/>
      <c r="T511" s="171"/>
      <c r="AT511" s="165" t="s">
        <v>237</v>
      </c>
      <c r="AU511" s="165" t="s">
        <v>88</v>
      </c>
      <c r="AV511" s="13" t="s">
        <v>88</v>
      </c>
      <c r="AW511" s="13" t="s">
        <v>33</v>
      </c>
      <c r="AX511" s="13" t="s">
        <v>79</v>
      </c>
      <c r="AY511" s="165" t="s">
        <v>207</v>
      </c>
    </row>
    <row r="512" spans="1:65" s="14" customFormat="1" ht="11.25">
      <c r="B512" s="172"/>
      <c r="D512" s="164" t="s">
        <v>237</v>
      </c>
      <c r="E512" s="173" t="s">
        <v>1</v>
      </c>
      <c r="F512" s="174" t="s">
        <v>5786</v>
      </c>
      <c r="H512" s="173" t="s">
        <v>1</v>
      </c>
      <c r="I512" s="175"/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237</v>
      </c>
      <c r="AU512" s="173" t="s">
        <v>88</v>
      </c>
      <c r="AV512" s="14" t="s">
        <v>86</v>
      </c>
      <c r="AW512" s="14" t="s">
        <v>33</v>
      </c>
      <c r="AX512" s="14" t="s">
        <v>79</v>
      </c>
      <c r="AY512" s="173" t="s">
        <v>207</v>
      </c>
    </row>
    <row r="513" spans="1:65" s="14" customFormat="1" ht="22.5">
      <c r="B513" s="172"/>
      <c r="D513" s="164" t="s">
        <v>237</v>
      </c>
      <c r="E513" s="173" t="s">
        <v>1</v>
      </c>
      <c r="F513" s="174" t="s">
        <v>5723</v>
      </c>
      <c r="H513" s="173" t="s">
        <v>1</v>
      </c>
      <c r="I513" s="175"/>
      <c r="L513" s="172"/>
      <c r="M513" s="176"/>
      <c r="N513" s="177"/>
      <c r="O513" s="177"/>
      <c r="P513" s="177"/>
      <c r="Q513" s="177"/>
      <c r="R513" s="177"/>
      <c r="S513" s="177"/>
      <c r="T513" s="178"/>
      <c r="AT513" s="173" t="s">
        <v>237</v>
      </c>
      <c r="AU513" s="173" t="s">
        <v>88</v>
      </c>
      <c r="AV513" s="14" t="s">
        <v>86</v>
      </c>
      <c r="AW513" s="14" t="s">
        <v>33</v>
      </c>
      <c r="AX513" s="14" t="s">
        <v>79</v>
      </c>
      <c r="AY513" s="173" t="s">
        <v>207</v>
      </c>
    </row>
    <row r="514" spans="1:65" s="14" customFormat="1" ht="11.25">
      <c r="B514" s="172"/>
      <c r="D514" s="164" t="s">
        <v>237</v>
      </c>
      <c r="E514" s="173" t="s">
        <v>1</v>
      </c>
      <c r="F514" s="174" t="s">
        <v>5724</v>
      </c>
      <c r="H514" s="173" t="s">
        <v>1</v>
      </c>
      <c r="I514" s="175"/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237</v>
      </c>
      <c r="AU514" s="173" t="s">
        <v>88</v>
      </c>
      <c r="AV514" s="14" t="s">
        <v>86</v>
      </c>
      <c r="AW514" s="14" t="s">
        <v>33</v>
      </c>
      <c r="AX514" s="14" t="s">
        <v>79</v>
      </c>
      <c r="AY514" s="173" t="s">
        <v>207</v>
      </c>
    </row>
    <row r="515" spans="1:65" s="15" customFormat="1" ht="11.25">
      <c r="B515" s="179"/>
      <c r="D515" s="164" t="s">
        <v>237</v>
      </c>
      <c r="E515" s="180" t="s">
        <v>1</v>
      </c>
      <c r="F515" s="181" t="s">
        <v>242</v>
      </c>
      <c r="H515" s="182">
        <v>11.9</v>
      </c>
      <c r="I515" s="183"/>
      <c r="L515" s="179"/>
      <c r="M515" s="184"/>
      <c r="N515" s="185"/>
      <c r="O515" s="185"/>
      <c r="P515" s="185"/>
      <c r="Q515" s="185"/>
      <c r="R515" s="185"/>
      <c r="S515" s="185"/>
      <c r="T515" s="186"/>
      <c r="AT515" s="180" t="s">
        <v>237</v>
      </c>
      <c r="AU515" s="180" t="s">
        <v>88</v>
      </c>
      <c r="AV515" s="15" t="s">
        <v>213</v>
      </c>
      <c r="AW515" s="15" t="s">
        <v>33</v>
      </c>
      <c r="AX515" s="15" t="s">
        <v>86</v>
      </c>
      <c r="AY515" s="180" t="s">
        <v>207</v>
      </c>
    </row>
    <row r="516" spans="1:65" s="2" customFormat="1" ht="24.2" customHeight="1">
      <c r="A516" s="31"/>
      <c r="B516" s="148"/>
      <c r="C516" s="149" t="s">
        <v>668</v>
      </c>
      <c r="D516" s="149" t="s">
        <v>209</v>
      </c>
      <c r="E516" s="150" t="s">
        <v>5860</v>
      </c>
      <c r="F516" s="151" t="s">
        <v>5861</v>
      </c>
      <c r="G516" s="152" t="s">
        <v>220</v>
      </c>
      <c r="H516" s="153">
        <v>162.80000000000001</v>
      </c>
      <c r="I516" s="154"/>
      <c r="J516" s="155">
        <f>ROUND(I516*H516,2)</f>
        <v>0</v>
      </c>
      <c r="K516" s="156"/>
      <c r="L516" s="32"/>
      <c r="M516" s="157" t="s">
        <v>1</v>
      </c>
      <c r="N516" s="158" t="s">
        <v>44</v>
      </c>
      <c r="O516" s="57"/>
      <c r="P516" s="159">
        <f>O516*H516</f>
        <v>0</v>
      </c>
      <c r="Q516" s="159">
        <v>0</v>
      </c>
      <c r="R516" s="159">
        <f>Q516*H516</f>
        <v>0</v>
      </c>
      <c r="S516" s="159">
        <v>0</v>
      </c>
      <c r="T516" s="160">
        <f>S516*H516</f>
        <v>0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R516" s="161" t="s">
        <v>213</v>
      </c>
      <c r="AT516" s="161" t="s">
        <v>209</v>
      </c>
      <c r="AU516" s="161" t="s">
        <v>88</v>
      </c>
      <c r="AY516" s="17" t="s">
        <v>207</v>
      </c>
      <c r="BE516" s="162">
        <f>IF(N516="základní",J516,0)</f>
        <v>0</v>
      </c>
      <c r="BF516" s="162">
        <f>IF(N516="snížená",J516,0)</f>
        <v>0</v>
      </c>
      <c r="BG516" s="162">
        <f>IF(N516="zákl. přenesená",J516,0)</f>
        <v>0</v>
      </c>
      <c r="BH516" s="162">
        <f>IF(N516="sníž. přenesená",J516,0)</f>
        <v>0</v>
      </c>
      <c r="BI516" s="162">
        <f>IF(N516="nulová",J516,0)</f>
        <v>0</v>
      </c>
      <c r="BJ516" s="17" t="s">
        <v>86</v>
      </c>
      <c r="BK516" s="162">
        <f>ROUND(I516*H516,2)</f>
        <v>0</v>
      </c>
      <c r="BL516" s="17" t="s">
        <v>213</v>
      </c>
      <c r="BM516" s="161" t="s">
        <v>671</v>
      </c>
    </row>
    <row r="517" spans="1:65" s="13" customFormat="1" ht="22.5">
      <c r="B517" s="163"/>
      <c r="D517" s="164" t="s">
        <v>237</v>
      </c>
      <c r="E517" s="165" t="s">
        <v>1</v>
      </c>
      <c r="F517" s="166" t="s">
        <v>5862</v>
      </c>
      <c r="H517" s="167">
        <v>162.80000000000001</v>
      </c>
      <c r="I517" s="168"/>
      <c r="L517" s="163"/>
      <c r="M517" s="169"/>
      <c r="N517" s="170"/>
      <c r="O517" s="170"/>
      <c r="P517" s="170"/>
      <c r="Q517" s="170"/>
      <c r="R517" s="170"/>
      <c r="S517" s="170"/>
      <c r="T517" s="171"/>
      <c r="AT517" s="165" t="s">
        <v>237</v>
      </c>
      <c r="AU517" s="165" t="s">
        <v>88</v>
      </c>
      <c r="AV517" s="13" t="s">
        <v>88</v>
      </c>
      <c r="AW517" s="13" t="s">
        <v>33</v>
      </c>
      <c r="AX517" s="13" t="s">
        <v>79</v>
      </c>
      <c r="AY517" s="165" t="s">
        <v>207</v>
      </c>
    </row>
    <row r="518" spans="1:65" s="14" customFormat="1" ht="11.25">
      <c r="B518" s="172"/>
      <c r="D518" s="164" t="s">
        <v>237</v>
      </c>
      <c r="E518" s="173" t="s">
        <v>1</v>
      </c>
      <c r="F518" s="174" t="s">
        <v>5786</v>
      </c>
      <c r="H518" s="173" t="s">
        <v>1</v>
      </c>
      <c r="I518" s="175"/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237</v>
      </c>
      <c r="AU518" s="173" t="s">
        <v>88</v>
      </c>
      <c r="AV518" s="14" t="s">
        <v>86</v>
      </c>
      <c r="AW518" s="14" t="s">
        <v>33</v>
      </c>
      <c r="AX518" s="14" t="s">
        <v>79</v>
      </c>
      <c r="AY518" s="173" t="s">
        <v>207</v>
      </c>
    </row>
    <row r="519" spans="1:65" s="14" customFormat="1" ht="22.5">
      <c r="B519" s="172"/>
      <c r="D519" s="164" t="s">
        <v>237</v>
      </c>
      <c r="E519" s="173" t="s">
        <v>1</v>
      </c>
      <c r="F519" s="174" t="s">
        <v>5723</v>
      </c>
      <c r="H519" s="173" t="s">
        <v>1</v>
      </c>
      <c r="I519" s="175"/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237</v>
      </c>
      <c r="AU519" s="173" t="s">
        <v>88</v>
      </c>
      <c r="AV519" s="14" t="s">
        <v>86</v>
      </c>
      <c r="AW519" s="14" t="s">
        <v>33</v>
      </c>
      <c r="AX519" s="14" t="s">
        <v>79</v>
      </c>
      <c r="AY519" s="173" t="s">
        <v>207</v>
      </c>
    </row>
    <row r="520" spans="1:65" s="14" customFormat="1" ht="11.25">
      <c r="B520" s="172"/>
      <c r="D520" s="164" t="s">
        <v>237</v>
      </c>
      <c r="E520" s="173" t="s">
        <v>1</v>
      </c>
      <c r="F520" s="174" t="s">
        <v>5724</v>
      </c>
      <c r="H520" s="173" t="s">
        <v>1</v>
      </c>
      <c r="I520" s="175"/>
      <c r="L520" s="172"/>
      <c r="M520" s="176"/>
      <c r="N520" s="177"/>
      <c r="O520" s="177"/>
      <c r="P520" s="177"/>
      <c r="Q520" s="177"/>
      <c r="R520" s="177"/>
      <c r="S520" s="177"/>
      <c r="T520" s="178"/>
      <c r="AT520" s="173" t="s">
        <v>237</v>
      </c>
      <c r="AU520" s="173" t="s">
        <v>88</v>
      </c>
      <c r="AV520" s="14" t="s">
        <v>86</v>
      </c>
      <c r="AW520" s="14" t="s">
        <v>33</v>
      </c>
      <c r="AX520" s="14" t="s">
        <v>79</v>
      </c>
      <c r="AY520" s="173" t="s">
        <v>207</v>
      </c>
    </row>
    <row r="521" spans="1:65" s="15" customFormat="1" ht="11.25">
      <c r="B521" s="179"/>
      <c r="D521" s="164" t="s">
        <v>237</v>
      </c>
      <c r="E521" s="180" t="s">
        <v>1</v>
      </c>
      <c r="F521" s="181" t="s">
        <v>242</v>
      </c>
      <c r="H521" s="182">
        <v>162.80000000000001</v>
      </c>
      <c r="I521" s="183"/>
      <c r="L521" s="179"/>
      <c r="M521" s="184"/>
      <c r="N521" s="185"/>
      <c r="O521" s="185"/>
      <c r="P521" s="185"/>
      <c r="Q521" s="185"/>
      <c r="R521" s="185"/>
      <c r="S521" s="185"/>
      <c r="T521" s="186"/>
      <c r="AT521" s="180" t="s">
        <v>237</v>
      </c>
      <c r="AU521" s="180" t="s">
        <v>88</v>
      </c>
      <c r="AV521" s="15" t="s">
        <v>213</v>
      </c>
      <c r="AW521" s="15" t="s">
        <v>33</v>
      </c>
      <c r="AX521" s="15" t="s">
        <v>86</v>
      </c>
      <c r="AY521" s="180" t="s">
        <v>207</v>
      </c>
    </row>
    <row r="522" spans="1:65" s="2" customFormat="1" ht="24.2" customHeight="1">
      <c r="A522" s="31"/>
      <c r="B522" s="148"/>
      <c r="C522" s="149" t="s">
        <v>393</v>
      </c>
      <c r="D522" s="149" t="s">
        <v>209</v>
      </c>
      <c r="E522" s="150" t="s">
        <v>5863</v>
      </c>
      <c r="F522" s="151" t="s">
        <v>5864</v>
      </c>
      <c r="G522" s="152" t="s">
        <v>220</v>
      </c>
      <c r="H522" s="153">
        <v>5</v>
      </c>
      <c r="I522" s="154"/>
      <c r="J522" s="155">
        <f>ROUND(I522*H522,2)</f>
        <v>0</v>
      </c>
      <c r="K522" s="156"/>
      <c r="L522" s="32"/>
      <c r="M522" s="157" t="s">
        <v>1</v>
      </c>
      <c r="N522" s="158" t="s">
        <v>44</v>
      </c>
      <c r="O522" s="57"/>
      <c r="P522" s="159">
        <f>O522*H522</f>
        <v>0</v>
      </c>
      <c r="Q522" s="159">
        <v>0</v>
      </c>
      <c r="R522" s="159">
        <f>Q522*H522</f>
        <v>0</v>
      </c>
      <c r="S522" s="159">
        <v>0</v>
      </c>
      <c r="T522" s="160">
        <f>S522*H522</f>
        <v>0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R522" s="161" t="s">
        <v>213</v>
      </c>
      <c r="AT522" s="161" t="s">
        <v>209</v>
      </c>
      <c r="AU522" s="161" t="s">
        <v>88</v>
      </c>
      <c r="AY522" s="17" t="s">
        <v>207</v>
      </c>
      <c r="BE522" s="162">
        <f>IF(N522="základní",J522,0)</f>
        <v>0</v>
      </c>
      <c r="BF522" s="162">
        <f>IF(N522="snížená",J522,0)</f>
        <v>0</v>
      </c>
      <c r="BG522" s="162">
        <f>IF(N522="zákl. přenesená",J522,0)</f>
        <v>0</v>
      </c>
      <c r="BH522" s="162">
        <f>IF(N522="sníž. přenesená",J522,0)</f>
        <v>0</v>
      </c>
      <c r="BI522" s="162">
        <f>IF(N522="nulová",J522,0)</f>
        <v>0</v>
      </c>
      <c r="BJ522" s="17" t="s">
        <v>86</v>
      </c>
      <c r="BK522" s="162">
        <f>ROUND(I522*H522,2)</f>
        <v>0</v>
      </c>
      <c r="BL522" s="17" t="s">
        <v>213</v>
      </c>
      <c r="BM522" s="161" t="s">
        <v>674</v>
      </c>
    </row>
    <row r="523" spans="1:65" s="13" customFormat="1" ht="22.5">
      <c r="B523" s="163"/>
      <c r="D523" s="164" t="s">
        <v>237</v>
      </c>
      <c r="E523" s="165" t="s">
        <v>1</v>
      </c>
      <c r="F523" s="166" t="s">
        <v>5865</v>
      </c>
      <c r="H523" s="167">
        <v>5</v>
      </c>
      <c r="I523" s="168"/>
      <c r="L523" s="163"/>
      <c r="M523" s="169"/>
      <c r="N523" s="170"/>
      <c r="O523" s="170"/>
      <c r="P523" s="170"/>
      <c r="Q523" s="170"/>
      <c r="R523" s="170"/>
      <c r="S523" s="170"/>
      <c r="T523" s="171"/>
      <c r="AT523" s="165" t="s">
        <v>237</v>
      </c>
      <c r="AU523" s="165" t="s">
        <v>88</v>
      </c>
      <c r="AV523" s="13" t="s">
        <v>88</v>
      </c>
      <c r="AW523" s="13" t="s">
        <v>33</v>
      </c>
      <c r="AX523" s="13" t="s">
        <v>79</v>
      </c>
      <c r="AY523" s="165" t="s">
        <v>207</v>
      </c>
    </row>
    <row r="524" spans="1:65" s="14" customFormat="1" ht="11.25">
      <c r="B524" s="172"/>
      <c r="D524" s="164" t="s">
        <v>237</v>
      </c>
      <c r="E524" s="173" t="s">
        <v>1</v>
      </c>
      <c r="F524" s="174" t="s">
        <v>5786</v>
      </c>
      <c r="H524" s="173" t="s">
        <v>1</v>
      </c>
      <c r="I524" s="175"/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237</v>
      </c>
      <c r="AU524" s="173" t="s">
        <v>88</v>
      </c>
      <c r="AV524" s="14" t="s">
        <v>86</v>
      </c>
      <c r="AW524" s="14" t="s">
        <v>33</v>
      </c>
      <c r="AX524" s="14" t="s">
        <v>79</v>
      </c>
      <c r="AY524" s="173" t="s">
        <v>207</v>
      </c>
    </row>
    <row r="525" spans="1:65" s="14" customFormat="1" ht="22.5">
      <c r="B525" s="172"/>
      <c r="D525" s="164" t="s">
        <v>237</v>
      </c>
      <c r="E525" s="173" t="s">
        <v>1</v>
      </c>
      <c r="F525" s="174" t="s">
        <v>5723</v>
      </c>
      <c r="H525" s="173" t="s">
        <v>1</v>
      </c>
      <c r="I525" s="175"/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237</v>
      </c>
      <c r="AU525" s="173" t="s">
        <v>88</v>
      </c>
      <c r="AV525" s="14" t="s">
        <v>86</v>
      </c>
      <c r="AW525" s="14" t="s">
        <v>33</v>
      </c>
      <c r="AX525" s="14" t="s">
        <v>79</v>
      </c>
      <c r="AY525" s="173" t="s">
        <v>207</v>
      </c>
    </row>
    <row r="526" spans="1:65" s="14" customFormat="1" ht="11.25">
      <c r="B526" s="172"/>
      <c r="D526" s="164" t="s">
        <v>237</v>
      </c>
      <c r="E526" s="173" t="s">
        <v>1</v>
      </c>
      <c r="F526" s="174" t="s">
        <v>5724</v>
      </c>
      <c r="H526" s="173" t="s">
        <v>1</v>
      </c>
      <c r="I526" s="175"/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237</v>
      </c>
      <c r="AU526" s="173" t="s">
        <v>88</v>
      </c>
      <c r="AV526" s="14" t="s">
        <v>86</v>
      </c>
      <c r="AW526" s="14" t="s">
        <v>33</v>
      </c>
      <c r="AX526" s="14" t="s">
        <v>79</v>
      </c>
      <c r="AY526" s="173" t="s">
        <v>207</v>
      </c>
    </row>
    <row r="527" spans="1:65" s="15" customFormat="1" ht="11.25">
      <c r="B527" s="179"/>
      <c r="D527" s="164" t="s">
        <v>237</v>
      </c>
      <c r="E527" s="180" t="s">
        <v>1</v>
      </c>
      <c r="F527" s="181" t="s">
        <v>242</v>
      </c>
      <c r="H527" s="182">
        <v>5</v>
      </c>
      <c r="I527" s="183"/>
      <c r="L527" s="179"/>
      <c r="M527" s="184"/>
      <c r="N527" s="185"/>
      <c r="O527" s="185"/>
      <c r="P527" s="185"/>
      <c r="Q527" s="185"/>
      <c r="R527" s="185"/>
      <c r="S527" s="185"/>
      <c r="T527" s="186"/>
      <c r="AT527" s="180" t="s">
        <v>237</v>
      </c>
      <c r="AU527" s="180" t="s">
        <v>88</v>
      </c>
      <c r="AV527" s="15" t="s">
        <v>213</v>
      </c>
      <c r="AW527" s="15" t="s">
        <v>33</v>
      </c>
      <c r="AX527" s="15" t="s">
        <v>86</v>
      </c>
      <c r="AY527" s="180" t="s">
        <v>207</v>
      </c>
    </row>
    <row r="528" spans="1:65" s="2" customFormat="1" ht="33" customHeight="1">
      <c r="A528" s="31"/>
      <c r="B528" s="148"/>
      <c r="C528" s="149" t="s">
        <v>676</v>
      </c>
      <c r="D528" s="149" t="s">
        <v>209</v>
      </c>
      <c r="E528" s="150" t="s">
        <v>5866</v>
      </c>
      <c r="F528" s="151" t="s">
        <v>5867</v>
      </c>
      <c r="G528" s="152" t="s">
        <v>220</v>
      </c>
      <c r="H528" s="153">
        <v>0.5</v>
      </c>
      <c r="I528" s="154"/>
      <c r="J528" s="155">
        <f>ROUND(I528*H528,2)</f>
        <v>0</v>
      </c>
      <c r="K528" s="156"/>
      <c r="L528" s="32"/>
      <c r="M528" s="157" t="s">
        <v>1</v>
      </c>
      <c r="N528" s="158" t="s">
        <v>44</v>
      </c>
      <c r="O528" s="57"/>
      <c r="P528" s="159">
        <f>O528*H528</f>
        <v>0</v>
      </c>
      <c r="Q528" s="159">
        <v>0</v>
      </c>
      <c r="R528" s="159">
        <f>Q528*H528</f>
        <v>0</v>
      </c>
      <c r="S528" s="159">
        <v>0</v>
      </c>
      <c r="T528" s="160">
        <f>S528*H528</f>
        <v>0</v>
      </c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R528" s="161" t="s">
        <v>213</v>
      </c>
      <c r="AT528" s="161" t="s">
        <v>209</v>
      </c>
      <c r="AU528" s="161" t="s">
        <v>88</v>
      </c>
      <c r="AY528" s="17" t="s">
        <v>207</v>
      </c>
      <c r="BE528" s="162">
        <f>IF(N528="základní",J528,0)</f>
        <v>0</v>
      </c>
      <c r="BF528" s="162">
        <f>IF(N528="snížená",J528,0)</f>
        <v>0</v>
      </c>
      <c r="BG528" s="162">
        <f>IF(N528="zákl. přenesená",J528,0)</f>
        <v>0</v>
      </c>
      <c r="BH528" s="162">
        <f>IF(N528="sníž. přenesená",J528,0)</f>
        <v>0</v>
      </c>
      <c r="BI528" s="162">
        <f>IF(N528="nulová",J528,0)</f>
        <v>0</v>
      </c>
      <c r="BJ528" s="17" t="s">
        <v>86</v>
      </c>
      <c r="BK528" s="162">
        <f>ROUND(I528*H528,2)</f>
        <v>0</v>
      </c>
      <c r="BL528" s="17" t="s">
        <v>213</v>
      </c>
      <c r="BM528" s="161" t="s">
        <v>679</v>
      </c>
    </row>
    <row r="529" spans="1:65" s="2" customFormat="1" ht="24.2" customHeight="1">
      <c r="A529" s="31"/>
      <c r="B529" s="148"/>
      <c r="C529" s="149" t="s">
        <v>397</v>
      </c>
      <c r="D529" s="149" t="s">
        <v>209</v>
      </c>
      <c r="E529" s="150" t="s">
        <v>5868</v>
      </c>
      <c r="F529" s="151" t="s">
        <v>5869</v>
      </c>
      <c r="G529" s="152" t="s">
        <v>220</v>
      </c>
      <c r="H529" s="153">
        <v>3.7</v>
      </c>
      <c r="I529" s="154"/>
      <c r="J529" s="155">
        <f>ROUND(I529*H529,2)</f>
        <v>0</v>
      </c>
      <c r="K529" s="156"/>
      <c r="L529" s="32"/>
      <c r="M529" s="157" t="s">
        <v>1</v>
      </c>
      <c r="N529" s="158" t="s">
        <v>44</v>
      </c>
      <c r="O529" s="57"/>
      <c r="P529" s="159">
        <f>O529*H529</f>
        <v>0</v>
      </c>
      <c r="Q529" s="159">
        <v>0</v>
      </c>
      <c r="R529" s="159">
        <f>Q529*H529</f>
        <v>0</v>
      </c>
      <c r="S529" s="159">
        <v>0</v>
      </c>
      <c r="T529" s="160">
        <f>S529*H529</f>
        <v>0</v>
      </c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R529" s="161" t="s">
        <v>213</v>
      </c>
      <c r="AT529" s="161" t="s">
        <v>209</v>
      </c>
      <c r="AU529" s="161" t="s">
        <v>88</v>
      </c>
      <c r="AY529" s="17" t="s">
        <v>207</v>
      </c>
      <c r="BE529" s="162">
        <f>IF(N529="základní",J529,0)</f>
        <v>0</v>
      </c>
      <c r="BF529" s="162">
        <f>IF(N529="snížená",J529,0)</f>
        <v>0</v>
      </c>
      <c r="BG529" s="162">
        <f>IF(N529="zákl. přenesená",J529,0)</f>
        <v>0</v>
      </c>
      <c r="BH529" s="162">
        <f>IF(N529="sníž. přenesená",J529,0)</f>
        <v>0</v>
      </c>
      <c r="BI529" s="162">
        <f>IF(N529="nulová",J529,0)</f>
        <v>0</v>
      </c>
      <c r="BJ529" s="17" t="s">
        <v>86</v>
      </c>
      <c r="BK529" s="162">
        <f>ROUND(I529*H529,2)</f>
        <v>0</v>
      </c>
      <c r="BL529" s="17" t="s">
        <v>213</v>
      </c>
      <c r="BM529" s="161" t="s">
        <v>684</v>
      </c>
    </row>
    <row r="530" spans="1:65" s="2" customFormat="1" ht="24.2" customHeight="1">
      <c r="A530" s="31"/>
      <c r="B530" s="148"/>
      <c r="C530" s="149" t="s">
        <v>685</v>
      </c>
      <c r="D530" s="149" t="s">
        <v>209</v>
      </c>
      <c r="E530" s="150" t="s">
        <v>5870</v>
      </c>
      <c r="F530" s="151" t="s">
        <v>5871</v>
      </c>
      <c r="G530" s="152" t="s">
        <v>220</v>
      </c>
      <c r="H530" s="153">
        <v>0.8</v>
      </c>
      <c r="I530" s="154"/>
      <c r="J530" s="155">
        <f>ROUND(I530*H530,2)</f>
        <v>0</v>
      </c>
      <c r="K530" s="156"/>
      <c r="L530" s="32"/>
      <c r="M530" s="157" t="s">
        <v>1</v>
      </c>
      <c r="N530" s="158" t="s">
        <v>44</v>
      </c>
      <c r="O530" s="57"/>
      <c r="P530" s="159">
        <f>O530*H530</f>
        <v>0</v>
      </c>
      <c r="Q530" s="159">
        <v>0</v>
      </c>
      <c r="R530" s="159">
        <f>Q530*H530</f>
        <v>0</v>
      </c>
      <c r="S530" s="159">
        <v>0</v>
      </c>
      <c r="T530" s="160">
        <f>S530*H530</f>
        <v>0</v>
      </c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R530" s="161" t="s">
        <v>213</v>
      </c>
      <c r="AT530" s="161" t="s">
        <v>209</v>
      </c>
      <c r="AU530" s="161" t="s">
        <v>88</v>
      </c>
      <c r="AY530" s="17" t="s">
        <v>207</v>
      </c>
      <c r="BE530" s="162">
        <f>IF(N530="základní",J530,0)</f>
        <v>0</v>
      </c>
      <c r="BF530" s="162">
        <f>IF(N530="snížená",J530,0)</f>
        <v>0</v>
      </c>
      <c r="BG530" s="162">
        <f>IF(N530="zákl. přenesená",J530,0)</f>
        <v>0</v>
      </c>
      <c r="BH530" s="162">
        <f>IF(N530="sníž. přenesená",J530,0)</f>
        <v>0</v>
      </c>
      <c r="BI530" s="162">
        <f>IF(N530="nulová",J530,0)</f>
        <v>0</v>
      </c>
      <c r="BJ530" s="17" t="s">
        <v>86</v>
      </c>
      <c r="BK530" s="162">
        <f>ROUND(I530*H530,2)</f>
        <v>0</v>
      </c>
      <c r="BL530" s="17" t="s">
        <v>213</v>
      </c>
      <c r="BM530" s="161" t="s">
        <v>688</v>
      </c>
    </row>
    <row r="531" spans="1:65" s="13" customFormat="1" ht="22.5">
      <c r="B531" s="163"/>
      <c r="D531" s="164" t="s">
        <v>237</v>
      </c>
      <c r="E531" s="165" t="s">
        <v>1</v>
      </c>
      <c r="F531" s="166" t="s">
        <v>5872</v>
      </c>
      <c r="H531" s="167">
        <v>0.8</v>
      </c>
      <c r="I531" s="168"/>
      <c r="L531" s="163"/>
      <c r="M531" s="169"/>
      <c r="N531" s="170"/>
      <c r="O531" s="170"/>
      <c r="P531" s="170"/>
      <c r="Q531" s="170"/>
      <c r="R531" s="170"/>
      <c r="S531" s="170"/>
      <c r="T531" s="171"/>
      <c r="AT531" s="165" t="s">
        <v>237</v>
      </c>
      <c r="AU531" s="165" t="s">
        <v>88</v>
      </c>
      <c r="AV531" s="13" t="s">
        <v>88</v>
      </c>
      <c r="AW531" s="13" t="s">
        <v>33</v>
      </c>
      <c r="AX531" s="13" t="s">
        <v>79</v>
      </c>
      <c r="AY531" s="165" t="s">
        <v>207</v>
      </c>
    </row>
    <row r="532" spans="1:65" s="14" customFormat="1" ht="11.25">
      <c r="B532" s="172"/>
      <c r="D532" s="164" t="s">
        <v>237</v>
      </c>
      <c r="E532" s="173" t="s">
        <v>1</v>
      </c>
      <c r="F532" s="174" t="s">
        <v>5786</v>
      </c>
      <c r="H532" s="173" t="s">
        <v>1</v>
      </c>
      <c r="I532" s="175"/>
      <c r="L532" s="172"/>
      <c r="M532" s="176"/>
      <c r="N532" s="177"/>
      <c r="O532" s="177"/>
      <c r="P532" s="177"/>
      <c r="Q532" s="177"/>
      <c r="R532" s="177"/>
      <c r="S532" s="177"/>
      <c r="T532" s="178"/>
      <c r="AT532" s="173" t="s">
        <v>237</v>
      </c>
      <c r="AU532" s="173" t="s">
        <v>88</v>
      </c>
      <c r="AV532" s="14" t="s">
        <v>86</v>
      </c>
      <c r="AW532" s="14" t="s">
        <v>33</v>
      </c>
      <c r="AX532" s="14" t="s">
        <v>79</v>
      </c>
      <c r="AY532" s="173" t="s">
        <v>207</v>
      </c>
    </row>
    <row r="533" spans="1:65" s="14" customFormat="1" ht="22.5">
      <c r="B533" s="172"/>
      <c r="D533" s="164" t="s">
        <v>237</v>
      </c>
      <c r="E533" s="173" t="s">
        <v>1</v>
      </c>
      <c r="F533" s="174" t="s">
        <v>5723</v>
      </c>
      <c r="H533" s="173" t="s">
        <v>1</v>
      </c>
      <c r="I533" s="175"/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237</v>
      </c>
      <c r="AU533" s="173" t="s">
        <v>88</v>
      </c>
      <c r="AV533" s="14" t="s">
        <v>86</v>
      </c>
      <c r="AW533" s="14" t="s">
        <v>33</v>
      </c>
      <c r="AX533" s="14" t="s">
        <v>79</v>
      </c>
      <c r="AY533" s="173" t="s">
        <v>207</v>
      </c>
    </row>
    <row r="534" spans="1:65" s="14" customFormat="1" ht="11.25">
      <c r="B534" s="172"/>
      <c r="D534" s="164" t="s">
        <v>237</v>
      </c>
      <c r="E534" s="173" t="s">
        <v>1</v>
      </c>
      <c r="F534" s="174" t="s">
        <v>5724</v>
      </c>
      <c r="H534" s="173" t="s">
        <v>1</v>
      </c>
      <c r="I534" s="175"/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237</v>
      </c>
      <c r="AU534" s="173" t="s">
        <v>88</v>
      </c>
      <c r="AV534" s="14" t="s">
        <v>86</v>
      </c>
      <c r="AW534" s="14" t="s">
        <v>33</v>
      </c>
      <c r="AX534" s="14" t="s">
        <v>79</v>
      </c>
      <c r="AY534" s="173" t="s">
        <v>207</v>
      </c>
    </row>
    <row r="535" spans="1:65" s="15" customFormat="1" ht="11.25">
      <c r="B535" s="179"/>
      <c r="D535" s="164" t="s">
        <v>237</v>
      </c>
      <c r="E535" s="180" t="s">
        <v>1</v>
      </c>
      <c r="F535" s="181" t="s">
        <v>242</v>
      </c>
      <c r="H535" s="182">
        <v>0.8</v>
      </c>
      <c r="I535" s="183"/>
      <c r="L535" s="179"/>
      <c r="M535" s="184"/>
      <c r="N535" s="185"/>
      <c r="O535" s="185"/>
      <c r="P535" s="185"/>
      <c r="Q535" s="185"/>
      <c r="R535" s="185"/>
      <c r="S535" s="185"/>
      <c r="T535" s="186"/>
      <c r="AT535" s="180" t="s">
        <v>237</v>
      </c>
      <c r="AU535" s="180" t="s">
        <v>88</v>
      </c>
      <c r="AV535" s="15" t="s">
        <v>213</v>
      </c>
      <c r="AW535" s="15" t="s">
        <v>33</v>
      </c>
      <c r="AX535" s="15" t="s">
        <v>86</v>
      </c>
      <c r="AY535" s="180" t="s">
        <v>207</v>
      </c>
    </row>
    <row r="536" spans="1:65" s="2" customFormat="1" ht="24.2" customHeight="1">
      <c r="A536" s="31"/>
      <c r="B536" s="148"/>
      <c r="C536" s="149" t="s">
        <v>400</v>
      </c>
      <c r="D536" s="149" t="s">
        <v>209</v>
      </c>
      <c r="E536" s="150" t="s">
        <v>5873</v>
      </c>
      <c r="F536" s="151" t="s">
        <v>5874</v>
      </c>
      <c r="G536" s="152" t="s">
        <v>220</v>
      </c>
      <c r="H536" s="153">
        <v>2.9</v>
      </c>
      <c r="I536" s="154"/>
      <c r="J536" s="155">
        <f>ROUND(I536*H536,2)</f>
        <v>0</v>
      </c>
      <c r="K536" s="156"/>
      <c r="L536" s="32"/>
      <c r="M536" s="157" t="s">
        <v>1</v>
      </c>
      <c r="N536" s="158" t="s">
        <v>44</v>
      </c>
      <c r="O536" s="57"/>
      <c r="P536" s="159">
        <f>O536*H536</f>
        <v>0</v>
      </c>
      <c r="Q536" s="159">
        <v>0</v>
      </c>
      <c r="R536" s="159">
        <f>Q536*H536</f>
        <v>0</v>
      </c>
      <c r="S536" s="159">
        <v>0</v>
      </c>
      <c r="T536" s="160">
        <f>S536*H536</f>
        <v>0</v>
      </c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R536" s="161" t="s">
        <v>213</v>
      </c>
      <c r="AT536" s="161" t="s">
        <v>209</v>
      </c>
      <c r="AU536" s="161" t="s">
        <v>88</v>
      </c>
      <c r="AY536" s="17" t="s">
        <v>207</v>
      </c>
      <c r="BE536" s="162">
        <f>IF(N536="základní",J536,0)</f>
        <v>0</v>
      </c>
      <c r="BF536" s="162">
        <f>IF(N536="snížená",J536,0)</f>
        <v>0</v>
      </c>
      <c r="BG536" s="162">
        <f>IF(N536="zákl. přenesená",J536,0)</f>
        <v>0</v>
      </c>
      <c r="BH536" s="162">
        <f>IF(N536="sníž. přenesená",J536,0)</f>
        <v>0</v>
      </c>
      <c r="BI536" s="162">
        <f>IF(N536="nulová",J536,0)</f>
        <v>0</v>
      </c>
      <c r="BJ536" s="17" t="s">
        <v>86</v>
      </c>
      <c r="BK536" s="162">
        <f>ROUND(I536*H536,2)</f>
        <v>0</v>
      </c>
      <c r="BL536" s="17" t="s">
        <v>213</v>
      </c>
      <c r="BM536" s="161" t="s">
        <v>691</v>
      </c>
    </row>
    <row r="537" spans="1:65" s="13" customFormat="1" ht="22.5">
      <c r="B537" s="163"/>
      <c r="D537" s="164" t="s">
        <v>237</v>
      </c>
      <c r="E537" s="165" t="s">
        <v>1</v>
      </c>
      <c r="F537" s="166" t="s">
        <v>5875</v>
      </c>
      <c r="H537" s="167">
        <v>2.9</v>
      </c>
      <c r="I537" s="168"/>
      <c r="L537" s="163"/>
      <c r="M537" s="169"/>
      <c r="N537" s="170"/>
      <c r="O537" s="170"/>
      <c r="P537" s="170"/>
      <c r="Q537" s="170"/>
      <c r="R537" s="170"/>
      <c r="S537" s="170"/>
      <c r="T537" s="171"/>
      <c r="AT537" s="165" t="s">
        <v>237</v>
      </c>
      <c r="AU537" s="165" t="s">
        <v>88</v>
      </c>
      <c r="AV537" s="13" t="s">
        <v>88</v>
      </c>
      <c r="AW537" s="13" t="s">
        <v>33</v>
      </c>
      <c r="AX537" s="13" t="s">
        <v>79</v>
      </c>
      <c r="AY537" s="165" t="s">
        <v>207</v>
      </c>
    </row>
    <row r="538" spans="1:65" s="14" customFormat="1" ht="11.25">
      <c r="B538" s="172"/>
      <c r="D538" s="164" t="s">
        <v>237</v>
      </c>
      <c r="E538" s="173" t="s">
        <v>1</v>
      </c>
      <c r="F538" s="174" t="s">
        <v>5786</v>
      </c>
      <c r="H538" s="173" t="s">
        <v>1</v>
      </c>
      <c r="I538" s="175"/>
      <c r="L538" s="172"/>
      <c r="M538" s="176"/>
      <c r="N538" s="177"/>
      <c r="O538" s="177"/>
      <c r="P538" s="177"/>
      <c r="Q538" s="177"/>
      <c r="R538" s="177"/>
      <c r="S538" s="177"/>
      <c r="T538" s="178"/>
      <c r="AT538" s="173" t="s">
        <v>237</v>
      </c>
      <c r="AU538" s="173" t="s">
        <v>88</v>
      </c>
      <c r="AV538" s="14" t="s">
        <v>86</v>
      </c>
      <c r="AW538" s="14" t="s">
        <v>33</v>
      </c>
      <c r="AX538" s="14" t="s">
        <v>79</v>
      </c>
      <c r="AY538" s="173" t="s">
        <v>207</v>
      </c>
    </row>
    <row r="539" spans="1:65" s="14" customFormat="1" ht="22.5">
      <c r="B539" s="172"/>
      <c r="D539" s="164" t="s">
        <v>237</v>
      </c>
      <c r="E539" s="173" t="s">
        <v>1</v>
      </c>
      <c r="F539" s="174" t="s">
        <v>5723</v>
      </c>
      <c r="H539" s="173" t="s">
        <v>1</v>
      </c>
      <c r="I539" s="175"/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237</v>
      </c>
      <c r="AU539" s="173" t="s">
        <v>88</v>
      </c>
      <c r="AV539" s="14" t="s">
        <v>86</v>
      </c>
      <c r="AW539" s="14" t="s">
        <v>33</v>
      </c>
      <c r="AX539" s="14" t="s">
        <v>79</v>
      </c>
      <c r="AY539" s="173" t="s">
        <v>207</v>
      </c>
    </row>
    <row r="540" spans="1:65" s="14" customFormat="1" ht="11.25">
      <c r="B540" s="172"/>
      <c r="D540" s="164" t="s">
        <v>237</v>
      </c>
      <c r="E540" s="173" t="s">
        <v>1</v>
      </c>
      <c r="F540" s="174" t="s">
        <v>5724</v>
      </c>
      <c r="H540" s="173" t="s">
        <v>1</v>
      </c>
      <c r="I540" s="175"/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237</v>
      </c>
      <c r="AU540" s="173" t="s">
        <v>88</v>
      </c>
      <c r="AV540" s="14" t="s">
        <v>86</v>
      </c>
      <c r="AW540" s="14" t="s">
        <v>33</v>
      </c>
      <c r="AX540" s="14" t="s">
        <v>79</v>
      </c>
      <c r="AY540" s="173" t="s">
        <v>207</v>
      </c>
    </row>
    <row r="541" spans="1:65" s="15" customFormat="1" ht="11.25">
      <c r="B541" s="179"/>
      <c r="D541" s="164" t="s">
        <v>237</v>
      </c>
      <c r="E541" s="180" t="s">
        <v>1</v>
      </c>
      <c r="F541" s="181" t="s">
        <v>242</v>
      </c>
      <c r="H541" s="182">
        <v>2.9</v>
      </c>
      <c r="I541" s="183"/>
      <c r="L541" s="179"/>
      <c r="M541" s="184"/>
      <c r="N541" s="185"/>
      <c r="O541" s="185"/>
      <c r="P541" s="185"/>
      <c r="Q541" s="185"/>
      <c r="R541" s="185"/>
      <c r="S541" s="185"/>
      <c r="T541" s="186"/>
      <c r="AT541" s="180" t="s">
        <v>237</v>
      </c>
      <c r="AU541" s="180" t="s">
        <v>88</v>
      </c>
      <c r="AV541" s="15" t="s">
        <v>213</v>
      </c>
      <c r="AW541" s="15" t="s">
        <v>33</v>
      </c>
      <c r="AX541" s="15" t="s">
        <v>86</v>
      </c>
      <c r="AY541" s="180" t="s">
        <v>207</v>
      </c>
    </row>
    <row r="542" spans="1:65" s="2" customFormat="1" ht="24.2" customHeight="1">
      <c r="A542" s="31"/>
      <c r="B542" s="148"/>
      <c r="C542" s="149" t="s">
        <v>692</v>
      </c>
      <c r="D542" s="149" t="s">
        <v>209</v>
      </c>
      <c r="E542" s="150" t="s">
        <v>5876</v>
      </c>
      <c r="F542" s="151" t="s">
        <v>5877</v>
      </c>
      <c r="G542" s="152" t="s">
        <v>220</v>
      </c>
      <c r="H542" s="153">
        <v>141.9</v>
      </c>
      <c r="I542" s="154"/>
      <c r="J542" s="155">
        <f>ROUND(I542*H542,2)</f>
        <v>0</v>
      </c>
      <c r="K542" s="156"/>
      <c r="L542" s="32"/>
      <c r="M542" s="157" t="s">
        <v>1</v>
      </c>
      <c r="N542" s="158" t="s">
        <v>44</v>
      </c>
      <c r="O542" s="57"/>
      <c r="P542" s="159">
        <f>O542*H542</f>
        <v>0</v>
      </c>
      <c r="Q542" s="159">
        <v>0</v>
      </c>
      <c r="R542" s="159">
        <f>Q542*H542</f>
        <v>0</v>
      </c>
      <c r="S542" s="159">
        <v>0</v>
      </c>
      <c r="T542" s="160">
        <f>S542*H542</f>
        <v>0</v>
      </c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R542" s="161" t="s">
        <v>213</v>
      </c>
      <c r="AT542" s="161" t="s">
        <v>209</v>
      </c>
      <c r="AU542" s="161" t="s">
        <v>88</v>
      </c>
      <c r="AY542" s="17" t="s">
        <v>207</v>
      </c>
      <c r="BE542" s="162">
        <f>IF(N542="základní",J542,0)</f>
        <v>0</v>
      </c>
      <c r="BF542" s="162">
        <f>IF(N542="snížená",J542,0)</f>
        <v>0</v>
      </c>
      <c r="BG542" s="162">
        <f>IF(N542="zákl. přenesená",J542,0)</f>
        <v>0</v>
      </c>
      <c r="BH542" s="162">
        <f>IF(N542="sníž. přenesená",J542,0)</f>
        <v>0</v>
      </c>
      <c r="BI542" s="162">
        <f>IF(N542="nulová",J542,0)</f>
        <v>0</v>
      </c>
      <c r="BJ542" s="17" t="s">
        <v>86</v>
      </c>
      <c r="BK542" s="162">
        <f>ROUND(I542*H542,2)</f>
        <v>0</v>
      </c>
      <c r="BL542" s="17" t="s">
        <v>213</v>
      </c>
      <c r="BM542" s="161" t="s">
        <v>695</v>
      </c>
    </row>
    <row r="543" spans="1:65" s="13" customFormat="1" ht="22.5">
      <c r="B543" s="163"/>
      <c r="D543" s="164" t="s">
        <v>237</v>
      </c>
      <c r="E543" s="165" t="s">
        <v>1</v>
      </c>
      <c r="F543" s="166" t="s">
        <v>5878</v>
      </c>
      <c r="H543" s="167">
        <v>141.9</v>
      </c>
      <c r="I543" s="168"/>
      <c r="L543" s="163"/>
      <c r="M543" s="169"/>
      <c r="N543" s="170"/>
      <c r="O543" s="170"/>
      <c r="P543" s="170"/>
      <c r="Q543" s="170"/>
      <c r="R543" s="170"/>
      <c r="S543" s="170"/>
      <c r="T543" s="171"/>
      <c r="AT543" s="165" t="s">
        <v>237</v>
      </c>
      <c r="AU543" s="165" t="s">
        <v>88</v>
      </c>
      <c r="AV543" s="13" t="s">
        <v>88</v>
      </c>
      <c r="AW543" s="13" t="s">
        <v>33</v>
      </c>
      <c r="AX543" s="13" t="s">
        <v>79</v>
      </c>
      <c r="AY543" s="165" t="s">
        <v>207</v>
      </c>
    </row>
    <row r="544" spans="1:65" s="14" customFormat="1" ht="11.25">
      <c r="B544" s="172"/>
      <c r="D544" s="164" t="s">
        <v>237</v>
      </c>
      <c r="E544" s="173" t="s">
        <v>1</v>
      </c>
      <c r="F544" s="174" t="s">
        <v>5803</v>
      </c>
      <c r="H544" s="173" t="s">
        <v>1</v>
      </c>
      <c r="I544" s="175"/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237</v>
      </c>
      <c r="AU544" s="173" t="s">
        <v>88</v>
      </c>
      <c r="AV544" s="14" t="s">
        <v>86</v>
      </c>
      <c r="AW544" s="14" t="s">
        <v>33</v>
      </c>
      <c r="AX544" s="14" t="s">
        <v>79</v>
      </c>
      <c r="AY544" s="173" t="s">
        <v>207</v>
      </c>
    </row>
    <row r="545" spans="1:65" s="14" customFormat="1" ht="22.5">
      <c r="B545" s="172"/>
      <c r="D545" s="164" t="s">
        <v>237</v>
      </c>
      <c r="E545" s="173" t="s">
        <v>1</v>
      </c>
      <c r="F545" s="174" t="s">
        <v>5723</v>
      </c>
      <c r="H545" s="173" t="s">
        <v>1</v>
      </c>
      <c r="I545" s="175"/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237</v>
      </c>
      <c r="AU545" s="173" t="s">
        <v>88</v>
      </c>
      <c r="AV545" s="14" t="s">
        <v>86</v>
      </c>
      <c r="AW545" s="14" t="s">
        <v>33</v>
      </c>
      <c r="AX545" s="14" t="s">
        <v>79</v>
      </c>
      <c r="AY545" s="173" t="s">
        <v>207</v>
      </c>
    </row>
    <row r="546" spans="1:65" s="14" customFormat="1" ht="11.25">
      <c r="B546" s="172"/>
      <c r="D546" s="164" t="s">
        <v>237</v>
      </c>
      <c r="E546" s="173" t="s">
        <v>1</v>
      </c>
      <c r="F546" s="174" t="s">
        <v>5724</v>
      </c>
      <c r="H546" s="173" t="s">
        <v>1</v>
      </c>
      <c r="I546" s="175"/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237</v>
      </c>
      <c r="AU546" s="173" t="s">
        <v>88</v>
      </c>
      <c r="AV546" s="14" t="s">
        <v>86</v>
      </c>
      <c r="AW546" s="14" t="s">
        <v>33</v>
      </c>
      <c r="AX546" s="14" t="s">
        <v>79</v>
      </c>
      <c r="AY546" s="173" t="s">
        <v>207</v>
      </c>
    </row>
    <row r="547" spans="1:65" s="15" customFormat="1" ht="11.25">
      <c r="B547" s="179"/>
      <c r="D547" s="164" t="s">
        <v>237</v>
      </c>
      <c r="E547" s="180" t="s">
        <v>1</v>
      </c>
      <c r="F547" s="181" t="s">
        <v>242</v>
      </c>
      <c r="H547" s="182">
        <v>141.9</v>
      </c>
      <c r="I547" s="183"/>
      <c r="L547" s="179"/>
      <c r="M547" s="184"/>
      <c r="N547" s="185"/>
      <c r="O547" s="185"/>
      <c r="P547" s="185"/>
      <c r="Q547" s="185"/>
      <c r="R547" s="185"/>
      <c r="S547" s="185"/>
      <c r="T547" s="186"/>
      <c r="AT547" s="180" t="s">
        <v>237</v>
      </c>
      <c r="AU547" s="180" t="s">
        <v>88</v>
      </c>
      <c r="AV547" s="15" t="s">
        <v>213</v>
      </c>
      <c r="AW547" s="15" t="s">
        <v>33</v>
      </c>
      <c r="AX547" s="15" t="s">
        <v>86</v>
      </c>
      <c r="AY547" s="180" t="s">
        <v>207</v>
      </c>
    </row>
    <row r="548" spans="1:65" s="2" customFormat="1" ht="24.2" customHeight="1">
      <c r="A548" s="31"/>
      <c r="B548" s="148"/>
      <c r="C548" s="149" t="s">
        <v>405</v>
      </c>
      <c r="D548" s="149" t="s">
        <v>209</v>
      </c>
      <c r="E548" s="150" t="s">
        <v>5879</v>
      </c>
      <c r="F548" s="151" t="s">
        <v>5880</v>
      </c>
      <c r="G548" s="152" t="s">
        <v>220</v>
      </c>
      <c r="H548" s="153">
        <v>19.899999999999999</v>
      </c>
      <c r="I548" s="154"/>
      <c r="J548" s="155">
        <f>ROUND(I548*H548,2)</f>
        <v>0</v>
      </c>
      <c r="K548" s="156"/>
      <c r="L548" s="32"/>
      <c r="M548" s="157" t="s">
        <v>1</v>
      </c>
      <c r="N548" s="158" t="s">
        <v>44</v>
      </c>
      <c r="O548" s="57"/>
      <c r="P548" s="159">
        <f>O548*H548</f>
        <v>0</v>
      </c>
      <c r="Q548" s="159">
        <v>0</v>
      </c>
      <c r="R548" s="159">
        <f>Q548*H548</f>
        <v>0</v>
      </c>
      <c r="S548" s="159">
        <v>0</v>
      </c>
      <c r="T548" s="160">
        <f>S548*H548</f>
        <v>0</v>
      </c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R548" s="161" t="s">
        <v>213</v>
      </c>
      <c r="AT548" s="161" t="s">
        <v>209</v>
      </c>
      <c r="AU548" s="161" t="s">
        <v>88</v>
      </c>
      <c r="AY548" s="17" t="s">
        <v>207</v>
      </c>
      <c r="BE548" s="162">
        <f>IF(N548="základní",J548,0)</f>
        <v>0</v>
      </c>
      <c r="BF548" s="162">
        <f>IF(N548="snížená",J548,0)</f>
        <v>0</v>
      </c>
      <c r="BG548" s="162">
        <f>IF(N548="zákl. přenesená",J548,0)</f>
        <v>0</v>
      </c>
      <c r="BH548" s="162">
        <f>IF(N548="sníž. přenesená",J548,0)</f>
        <v>0</v>
      </c>
      <c r="BI548" s="162">
        <f>IF(N548="nulová",J548,0)</f>
        <v>0</v>
      </c>
      <c r="BJ548" s="17" t="s">
        <v>86</v>
      </c>
      <c r="BK548" s="162">
        <f>ROUND(I548*H548,2)</f>
        <v>0</v>
      </c>
      <c r="BL548" s="17" t="s">
        <v>213</v>
      </c>
      <c r="BM548" s="161" t="s">
        <v>699</v>
      </c>
    </row>
    <row r="549" spans="1:65" s="13" customFormat="1" ht="22.5">
      <c r="B549" s="163"/>
      <c r="D549" s="164" t="s">
        <v>237</v>
      </c>
      <c r="E549" s="165" t="s">
        <v>1</v>
      </c>
      <c r="F549" s="166" t="s">
        <v>5881</v>
      </c>
      <c r="H549" s="167">
        <v>19.899999999999999</v>
      </c>
      <c r="I549" s="168"/>
      <c r="L549" s="163"/>
      <c r="M549" s="169"/>
      <c r="N549" s="170"/>
      <c r="O549" s="170"/>
      <c r="P549" s="170"/>
      <c r="Q549" s="170"/>
      <c r="R549" s="170"/>
      <c r="S549" s="170"/>
      <c r="T549" s="171"/>
      <c r="AT549" s="165" t="s">
        <v>237</v>
      </c>
      <c r="AU549" s="165" t="s">
        <v>88</v>
      </c>
      <c r="AV549" s="13" t="s">
        <v>88</v>
      </c>
      <c r="AW549" s="13" t="s">
        <v>33</v>
      </c>
      <c r="AX549" s="13" t="s">
        <v>79</v>
      </c>
      <c r="AY549" s="165" t="s">
        <v>207</v>
      </c>
    </row>
    <row r="550" spans="1:65" s="14" customFormat="1" ht="11.25">
      <c r="B550" s="172"/>
      <c r="D550" s="164" t="s">
        <v>237</v>
      </c>
      <c r="E550" s="173" t="s">
        <v>1</v>
      </c>
      <c r="F550" s="174" t="s">
        <v>5786</v>
      </c>
      <c r="H550" s="173" t="s">
        <v>1</v>
      </c>
      <c r="I550" s="175"/>
      <c r="L550" s="172"/>
      <c r="M550" s="176"/>
      <c r="N550" s="177"/>
      <c r="O550" s="177"/>
      <c r="P550" s="177"/>
      <c r="Q550" s="177"/>
      <c r="R550" s="177"/>
      <c r="S550" s="177"/>
      <c r="T550" s="178"/>
      <c r="AT550" s="173" t="s">
        <v>237</v>
      </c>
      <c r="AU550" s="173" t="s">
        <v>88</v>
      </c>
      <c r="AV550" s="14" t="s">
        <v>86</v>
      </c>
      <c r="AW550" s="14" t="s">
        <v>33</v>
      </c>
      <c r="AX550" s="14" t="s">
        <v>79</v>
      </c>
      <c r="AY550" s="173" t="s">
        <v>207</v>
      </c>
    </row>
    <row r="551" spans="1:65" s="14" customFormat="1" ht="22.5">
      <c r="B551" s="172"/>
      <c r="D551" s="164" t="s">
        <v>237</v>
      </c>
      <c r="E551" s="173" t="s">
        <v>1</v>
      </c>
      <c r="F551" s="174" t="s">
        <v>5723</v>
      </c>
      <c r="H551" s="173" t="s">
        <v>1</v>
      </c>
      <c r="I551" s="175"/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237</v>
      </c>
      <c r="AU551" s="173" t="s">
        <v>88</v>
      </c>
      <c r="AV551" s="14" t="s">
        <v>86</v>
      </c>
      <c r="AW551" s="14" t="s">
        <v>33</v>
      </c>
      <c r="AX551" s="14" t="s">
        <v>79</v>
      </c>
      <c r="AY551" s="173" t="s">
        <v>207</v>
      </c>
    </row>
    <row r="552" spans="1:65" s="14" customFormat="1" ht="11.25">
      <c r="B552" s="172"/>
      <c r="D552" s="164" t="s">
        <v>237</v>
      </c>
      <c r="E552" s="173" t="s">
        <v>1</v>
      </c>
      <c r="F552" s="174" t="s">
        <v>5724</v>
      </c>
      <c r="H552" s="173" t="s">
        <v>1</v>
      </c>
      <c r="I552" s="175"/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237</v>
      </c>
      <c r="AU552" s="173" t="s">
        <v>88</v>
      </c>
      <c r="AV552" s="14" t="s">
        <v>86</v>
      </c>
      <c r="AW552" s="14" t="s">
        <v>33</v>
      </c>
      <c r="AX552" s="14" t="s">
        <v>79</v>
      </c>
      <c r="AY552" s="173" t="s">
        <v>207</v>
      </c>
    </row>
    <row r="553" spans="1:65" s="15" customFormat="1" ht="11.25">
      <c r="B553" s="179"/>
      <c r="D553" s="164" t="s">
        <v>237</v>
      </c>
      <c r="E553" s="180" t="s">
        <v>1</v>
      </c>
      <c r="F553" s="181" t="s">
        <v>242</v>
      </c>
      <c r="H553" s="182">
        <v>19.899999999999999</v>
      </c>
      <c r="I553" s="183"/>
      <c r="L553" s="179"/>
      <c r="M553" s="184"/>
      <c r="N553" s="185"/>
      <c r="O553" s="185"/>
      <c r="P553" s="185"/>
      <c r="Q553" s="185"/>
      <c r="R553" s="185"/>
      <c r="S553" s="185"/>
      <c r="T553" s="186"/>
      <c r="AT553" s="180" t="s">
        <v>237</v>
      </c>
      <c r="AU553" s="180" t="s">
        <v>88</v>
      </c>
      <c r="AV553" s="15" t="s">
        <v>213</v>
      </c>
      <c r="AW553" s="15" t="s">
        <v>33</v>
      </c>
      <c r="AX553" s="15" t="s">
        <v>86</v>
      </c>
      <c r="AY553" s="180" t="s">
        <v>207</v>
      </c>
    </row>
    <row r="554" spans="1:65" s="2" customFormat="1" ht="24.2" customHeight="1">
      <c r="A554" s="31"/>
      <c r="B554" s="148"/>
      <c r="C554" s="149" t="s">
        <v>700</v>
      </c>
      <c r="D554" s="149" t="s">
        <v>209</v>
      </c>
      <c r="E554" s="150" t="s">
        <v>5882</v>
      </c>
      <c r="F554" s="151" t="s">
        <v>5883</v>
      </c>
      <c r="G554" s="152" t="s">
        <v>220</v>
      </c>
      <c r="H554" s="153">
        <v>18.600000000000001</v>
      </c>
      <c r="I554" s="154"/>
      <c r="J554" s="155">
        <f>ROUND(I554*H554,2)</f>
        <v>0</v>
      </c>
      <c r="K554" s="156"/>
      <c r="L554" s="32"/>
      <c r="M554" s="157" t="s">
        <v>1</v>
      </c>
      <c r="N554" s="158" t="s">
        <v>44</v>
      </c>
      <c r="O554" s="57"/>
      <c r="P554" s="159">
        <f>O554*H554</f>
        <v>0</v>
      </c>
      <c r="Q554" s="159">
        <v>0</v>
      </c>
      <c r="R554" s="159">
        <f>Q554*H554</f>
        <v>0</v>
      </c>
      <c r="S554" s="159">
        <v>0</v>
      </c>
      <c r="T554" s="160">
        <f>S554*H554</f>
        <v>0</v>
      </c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R554" s="161" t="s">
        <v>213</v>
      </c>
      <c r="AT554" s="161" t="s">
        <v>209</v>
      </c>
      <c r="AU554" s="161" t="s">
        <v>88</v>
      </c>
      <c r="AY554" s="17" t="s">
        <v>207</v>
      </c>
      <c r="BE554" s="162">
        <f>IF(N554="základní",J554,0)</f>
        <v>0</v>
      </c>
      <c r="BF554" s="162">
        <f>IF(N554="snížená",J554,0)</f>
        <v>0</v>
      </c>
      <c r="BG554" s="162">
        <f>IF(N554="zákl. přenesená",J554,0)</f>
        <v>0</v>
      </c>
      <c r="BH554" s="162">
        <f>IF(N554="sníž. přenesená",J554,0)</f>
        <v>0</v>
      </c>
      <c r="BI554" s="162">
        <f>IF(N554="nulová",J554,0)</f>
        <v>0</v>
      </c>
      <c r="BJ554" s="17" t="s">
        <v>86</v>
      </c>
      <c r="BK554" s="162">
        <f>ROUND(I554*H554,2)</f>
        <v>0</v>
      </c>
      <c r="BL554" s="17" t="s">
        <v>213</v>
      </c>
      <c r="BM554" s="161" t="s">
        <v>703</v>
      </c>
    </row>
    <row r="555" spans="1:65" s="13" customFormat="1" ht="22.5">
      <c r="B555" s="163"/>
      <c r="D555" s="164" t="s">
        <v>237</v>
      </c>
      <c r="E555" s="165" t="s">
        <v>1</v>
      </c>
      <c r="F555" s="166" t="s">
        <v>5884</v>
      </c>
      <c r="H555" s="167">
        <v>18.600000000000001</v>
      </c>
      <c r="I555" s="168"/>
      <c r="L555" s="163"/>
      <c r="M555" s="169"/>
      <c r="N555" s="170"/>
      <c r="O555" s="170"/>
      <c r="P555" s="170"/>
      <c r="Q555" s="170"/>
      <c r="R555" s="170"/>
      <c r="S555" s="170"/>
      <c r="T555" s="171"/>
      <c r="AT555" s="165" t="s">
        <v>237</v>
      </c>
      <c r="AU555" s="165" t="s">
        <v>88</v>
      </c>
      <c r="AV555" s="13" t="s">
        <v>88</v>
      </c>
      <c r="AW555" s="13" t="s">
        <v>33</v>
      </c>
      <c r="AX555" s="13" t="s">
        <v>79</v>
      </c>
      <c r="AY555" s="165" t="s">
        <v>207</v>
      </c>
    </row>
    <row r="556" spans="1:65" s="14" customFormat="1" ht="22.5">
      <c r="B556" s="172"/>
      <c r="D556" s="164" t="s">
        <v>237</v>
      </c>
      <c r="E556" s="173" t="s">
        <v>1</v>
      </c>
      <c r="F556" s="174" t="s">
        <v>5755</v>
      </c>
      <c r="H556" s="173" t="s">
        <v>1</v>
      </c>
      <c r="I556" s="175"/>
      <c r="L556" s="172"/>
      <c r="M556" s="176"/>
      <c r="N556" s="177"/>
      <c r="O556" s="177"/>
      <c r="P556" s="177"/>
      <c r="Q556" s="177"/>
      <c r="R556" s="177"/>
      <c r="S556" s="177"/>
      <c r="T556" s="178"/>
      <c r="AT556" s="173" t="s">
        <v>237</v>
      </c>
      <c r="AU556" s="173" t="s">
        <v>88</v>
      </c>
      <c r="AV556" s="14" t="s">
        <v>86</v>
      </c>
      <c r="AW556" s="14" t="s">
        <v>33</v>
      </c>
      <c r="AX556" s="14" t="s">
        <v>79</v>
      </c>
      <c r="AY556" s="173" t="s">
        <v>207</v>
      </c>
    </row>
    <row r="557" spans="1:65" s="14" customFormat="1" ht="22.5">
      <c r="B557" s="172"/>
      <c r="D557" s="164" t="s">
        <v>237</v>
      </c>
      <c r="E557" s="173" t="s">
        <v>1</v>
      </c>
      <c r="F557" s="174" t="s">
        <v>5723</v>
      </c>
      <c r="H557" s="173" t="s">
        <v>1</v>
      </c>
      <c r="I557" s="175"/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237</v>
      </c>
      <c r="AU557" s="173" t="s">
        <v>88</v>
      </c>
      <c r="AV557" s="14" t="s">
        <v>86</v>
      </c>
      <c r="AW557" s="14" t="s">
        <v>33</v>
      </c>
      <c r="AX557" s="14" t="s">
        <v>79</v>
      </c>
      <c r="AY557" s="173" t="s">
        <v>207</v>
      </c>
    </row>
    <row r="558" spans="1:65" s="14" customFormat="1" ht="11.25">
      <c r="B558" s="172"/>
      <c r="D558" s="164" t="s">
        <v>237</v>
      </c>
      <c r="E558" s="173" t="s">
        <v>1</v>
      </c>
      <c r="F558" s="174" t="s">
        <v>5724</v>
      </c>
      <c r="H558" s="173" t="s">
        <v>1</v>
      </c>
      <c r="I558" s="175"/>
      <c r="L558" s="172"/>
      <c r="M558" s="176"/>
      <c r="N558" s="177"/>
      <c r="O558" s="177"/>
      <c r="P558" s="177"/>
      <c r="Q558" s="177"/>
      <c r="R558" s="177"/>
      <c r="S558" s="177"/>
      <c r="T558" s="178"/>
      <c r="AT558" s="173" t="s">
        <v>237</v>
      </c>
      <c r="AU558" s="173" t="s">
        <v>88</v>
      </c>
      <c r="AV558" s="14" t="s">
        <v>86</v>
      </c>
      <c r="AW558" s="14" t="s">
        <v>33</v>
      </c>
      <c r="AX558" s="14" t="s">
        <v>79</v>
      </c>
      <c r="AY558" s="173" t="s">
        <v>207</v>
      </c>
    </row>
    <row r="559" spans="1:65" s="15" customFormat="1" ht="11.25">
      <c r="B559" s="179"/>
      <c r="D559" s="164" t="s">
        <v>237</v>
      </c>
      <c r="E559" s="180" t="s">
        <v>1</v>
      </c>
      <c r="F559" s="181" t="s">
        <v>242</v>
      </c>
      <c r="H559" s="182">
        <v>18.600000000000001</v>
      </c>
      <c r="I559" s="183"/>
      <c r="L559" s="179"/>
      <c r="M559" s="184"/>
      <c r="N559" s="185"/>
      <c r="O559" s="185"/>
      <c r="P559" s="185"/>
      <c r="Q559" s="185"/>
      <c r="R559" s="185"/>
      <c r="S559" s="185"/>
      <c r="T559" s="186"/>
      <c r="AT559" s="180" t="s">
        <v>237</v>
      </c>
      <c r="AU559" s="180" t="s">
        <v>88</v>
      </c>
      <c r="AV559" s="15" t="s">
        <v>213</v>
      </c>
      <c r="AW559" s="15" t="s">
        <v>33</v>
      </c>
      <c r="AX559" s="15" t="s">
        <v>86</v>
      </c>
      <c r="AY559" s="180" t="s">
        <v>207</v>
      </c>
    </row>
    <row r="560" spans="1:65" s="2" customFormat="1" ht="24.2" customHeight="1">
      <c r="A560" s="31"/>
      <c r="B560" s="148"/>
      <c r="C560" s="149" t="s">
        <v>410</v>
      </c>
      <c r="D560" s="149" t="s">
        <v>209</v>
      </c>
      <c r="E560" s="150" t="s">
        <v>5885</v>
      </c>
      <c r="F560" s="151" t="s">
        <v>5886</v>
      </c>
      <c r="G560" s="152" t="s">
        <v>220</v>
      </c>
      <c r="H560" s="153">
        <v>4.8</v>
      </c>
      <c r="I560" s="154"/>
      <c r="J560" s="155">
        <f>ROUND(I560*H560,2)</f>
        <v>0</v>
      </c>
      <c r="K560" s="156"/>
      <c r="L560" s="32"/>
      <c r="M560" s="157" t="s">
        <v>1</v>
      </c>
      <c r="N560" s="158" t="s">
        <v>44</v>
      </c>
      <c r="O560" s="57"/>
      <c r="P560" s="159">
        <f>O560*H560</f>
        <v>0</v>
      </c>
      <c r="Q560" s="159">
        <v>0</v>
      </c>
      <c r="R560" s="159">
        <f>Q560*H560</f>
        <v>0</v>
      </c>
      <c r="S560" s="159">
        <v>0</v>
      </c>
      <c r="T560" s="160">
        <f>S560*H560</f>
        <v>0</v>
      </c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R560" s="161" t="s">
        <v>213</v>
      </c>
      <c r="AT560" s="161" t="s">
        <v>209</v>
      </c>
      <c r="AU560" s="161" t="s">
        <v>88</v>
      </c>
      <c r="AY560" s="17" t="s">
        <v>207</v>
      </c>
      <c r="BE560" s="162">
        <f>IF(N560="základní",J560,0)</f>
        <v>0</v>
      </c>
      <c r="BF560" s="162">
        <f>IF(N560="snížená",J560,0)</f>
        <v>0</v>
      </c>
      <c r="BG560" s="162">
        <f>IF(N560="zákl. přenesená",J560,0)</f>
        <v>0</v>
      </c>
      <c r="BH560" s="162">
        <f>IF(N560="sníž. přenesená",J560,0)</f>
        <v>0</v>
      </c>
      <c r="BI560" s="162">
        <f>IF(N560="nulová",J560,0)</f>
        <v>0</v>
      </c>
      <c r="BJ560" s="17" t="s">
        <v>86</v>
      </c>
      <c r="BK560" s="162">
        <f>ROUND(I560*H560,2)</f>
        <v>0</v>
      </c>
      <c r="BL560" s="17" t="s">
        <v>213</v>
      </c>
      <c r="BM560" s="161" t="s">
        <v>706</v>
      </c>
    </row>
    <row r="561" spans="1:65" s="13" customFormat="1" ht="22.5">
      <c r="B561" s="163"/>
      <c r="D561" s="164" t="s">
        <v>237</v>
      </c>
      <c r="E561" s="165" t="s">
        <v>1</v>
      </c>
      <c r="F561" s="166" t="s">
        <v>5887</v>
      </c>
      <c r="H561" s="167">
        <v>4.8</v>
      </c>
      <c r="I561" s="168"/>
      <c r="L561" s="163"/>
      <c r="M561" s="169"/>
      <c r="N561" s="170"/>
      <c r="O561" s="170"/>
      <c r="P561" s="170"/>
      <c r="Q561" s="170"/>
      <c r="R561" s="170"/>
      <c r="S561" s="170"/>
      <c r="T561" s="171"/>
      <c r="AT561" s="165" t="s">
        <v>237</v>
      </c>
      <c r="AU561" s="165" t="s">
        <v>88</v>
      </c>
      <c r="AV561" s="13" t="s">
        <v>88</v>
      </c>
      <c r="AW561" s="13" t="s">
        <v>33</v>
      </c>
      <c r="AX561" s="13" t="s">
        <v>79</v>
      </c>
      <c r="AY561" s="165" t="s">
        <v>207</v>
      </c>
    </row>
    <row r="562" spans="1:65" s="14" customFormat="1" ht="22.5">
      <c r="B562" s="172"/>
      <c r="D562" s="164" t="s">
        <v>237</v>
      </c>
      <c r="E562" s="173" t="s">
        <v>1</v>
      </c>
      <c r="F562" s="174" t="s">
        <v>5755</v>
      </c>
      <c r="H562" s="173" t="s">
        <v>1</v>
      </c>
      <c r="I562" s="175"/>
      <c r="L562" s="172"/>
      <c r="M562" s="176"/>
      <c r="N562" s="177"/>
      <c r="O562" s="177"/>
      <c r="P562" s="177"/>
      <c r="Q562" s="177"/>
      <c r="R562" s="177"/>
      <c r="S562" s="177"/>
      <c r="T562" s="178"/>
      <c r="AT562" s="173" t="s">
        <v>237</v>
      </c>
      <c r="AU562" s="173" t="s">
        <v>88</v>
      </c>
      <c r="AV562" s="14" t="s">
        <v>86</v>
      </c>
      <c r="AW562" s="14" t="s">
        <v>33</v>
      </c>
      <c r="AX562" s="14" t="s">
        <v>79</v>
      </c>
      <c r="AY562" s="173" t="s">
        <v>207</v>
      </c>
    </row>
    <row r="563" spans="1:65" s="14" customFormat="1" ht="22.5">
      <c r="B563" s="172"/>
      <c r="D563" s="164" t="s">
        <v>237</v>
      </c>
      <c r="E563" s="173" t="s">
        <v>1</v>
      </c>
      <c r="F563" s="174" t="s">
        <v>5723</v>
      </c>
      <c r="H563" s="173" t="s">
        <v>1</v>
      </c>
      <c r="I563" s="175"/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237</v>
      </c>
      <c r="AU563" s="173" t="s">
        <v>88</v>
      </c>
      <c r="AV563" s="14" t="s">
        <v>86</v>
      </c>
      <c r="AW563" s="14" t="s">
        <v>33</v>
      </c>
      <c r="AX563" s="14" t="s">
        <v>79</v>
      </c>
      <c r="AY563" s="173" t="s">
        <v>207</v>
      </c>
    </row>
    <row r="564" spans="1:65" s="14" customFormat="1" ht="11.25">
      <c r="B564" s="172"/>
      <c r="D564" s="164" t="s">
        <v>237</v>
      </c>
      <c r="E564" s="173" t="s">
        <v>1</v>
      </c>
      <c r="F564" s="174" t="s">
        <v>5724</v>
      </c>
      <c r="H564" s="173" t="s">
        <v>1</v>
      </c>
      <c r="I564" s="175"/>
      <c r="L564" s="172"/>
      <c r="M564" s="176"/>
      <c r="N564" s="177"/>
      <c r="O564" s="177"/>
      <c r="P564" s="177"/>
      <c r="Q564" s="177"/>
      <c r="R564" s="177"/>
      <c r="S564" s="177"/>
      <c r="T564" s="178"/>
      <c r="AT564" s="173" t="s">
        <v>237</v>
      </c>
      <c r="AU564" s="173" t="s">
        <v>88</v>
      </c>
      <c r="AV564" s="14" t="s">
        <v>86</v>
      </c>
      <c r="AW564" s="14" t="s">
        <v>33</v>
      </c>
      <c r="AX564" s="14" t="s">
        <v>79</v>
      </c>
      <c r="AY564" s="173" t="s">
        <v>207</v>
      </c>
    </row>
    <row r="565" spans="1:65" s="15" customFormat="1" ht="11.25">
      <c r="B565" s="179"/>
      <c r="D565" s="164" t="s">
        <v>237</v>
      </c>
      <c r="E565" s="180" t="s">
        <v>1</v>
      </c>
      <c r="F565" s="181" t="s">
        <v>242</v>
      </c>
      <c r="H565" s="182">
        <v>4.8</v>
      </c>
      <c r="I565" s="183"/>
      <c r="L565" s="179"/>
      <c r="M565" s="184"/>
      <c r="N565" s="185"/>
      <c r="O565" s="185"/>
      <c r="P565" s="185"/>
      <c r="Q565" s="185"/>
      <c r="R565" s="185"/>
      <c r="S565" s="185"/>
      <c r="T565" s="186"/>
      <c r="AT565" s="180" t="s">
        <v>237</v>
      </c>
      <c r="AU565" s="180" t="s">
        <v>88</v>
      </c>
      <c r="AV565" s="15" t="s">
        <v>213</v>
      </c>
      <c r="AW565" s="15" t="s">
        <v>33</v>
      </c>
      <c r="AX565" s="15" t="s">
        <v>86</v>
      </c>
      <c r="AY565" s="180" t="s">
        <v>207</v>
      </c>
    </row>
    <row r="566" spans="1:65" s="2" customFormat="1" ht="33" customHeight="1">
      <c r="A566" s="31"/>
      <c r="B566" s="148"/>
      <c r="C566" s="149" t="s">
        <v>707</v>
      </c>
      <c r="D566" s="149" t="s">
        <v>209</v>
      </c>
      <c r="E566" s="150" t="s">
        <v>5888</v>
      </c>
      <c r="F566" s="151" t="s">
        <v>5889</v>
      </c>
      <c r="G566" s="152" t="s">
        <v>220</v>
      </c>
      <c r="H566" s="153">
        <v>11.1</v>
      </c>
      <c r="I566" s="154"/>
      <c r="J566" s="155">
        <f>ROUND(I566*H566,2)</f>
        <v>0</v>
      </c>
      <c r="K566" s="156"/>
      <c r="L566" s="32"/>
      <c r="M566" s="157" t="s">
        <v>1</v>
      </c>
      <c r="N566" s="158" t="s">
        <v>44</v>
      </c>
      <c r="O566" s="57"/>
      <c r="P566" s="159">
        <f>O566*H566</f>
        <v>0</v>
      </c>
      <c r="Q566" s="159">
        <v>0</v>
      </c>
      <c r="R566" s="159">
        <f>Q566*H566</f>
        <v>0</v>
      </c>
      <c r="S566" s="159">
        <v>0</v>
      </c>
      <c r="T566" s="160">
        <f>S566*H566</f>
        <v>0</v>
      </c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R566" s="161" t="s">
        <v>213</v>
      </c>
      <c r="AT566" s="161" t="s">
        <v>209</v>
      </c>
      <c r="AU566" s="161" t="s">
        <v>88</v>
      </c>
      <c r="AY566" s="17" t="s">
        <v>207</v>
      </c>
      <c r="BE566" s="162">
        <f>IF(N566="základní",J566,0)</f>
        <v>0</v>
      </c>
      <c r="BF566" s="162">
        <f>IF(N566="snížená",J566,0)</f>
        <v>0</v>
      </c>
      <c r="BG566" s="162">
        <f>IF(N566="zákl. přenesená",J566,0)</f>
        <v>0</v>
      </c>
      <c r="BH566" s="162">
        <f>IF(N566="sníž. přenesená",J566,0)</f>
        <v>0</v>
      </c>
      <c r="BI566" s="162">
        <f>IF(N566="nulová",J566,0)</f>
        <v>0</v>
      </c>
      <c r="BJ566" s="17" t="s">
        <v>86</v>
      </c>
      <c r="BK566" s="162">
        <f>ROUND(I566*H566,2)</f>
        <v>0</v>
      </c>
      <c r="BL566" s="17" t="s">
        <v>213</v>
      </c>
      <c r="BM566" s="161" t="s">
        <v>710</v>
      </c>
    </row>
    <row r="567" spans="1:65" s="2" customFormat="1" ht="33" customHeight="1">
      <c r="A567" s="31"/>
      <c r="B567" s="148"/>
      <c r="C567" s="149" t="s">
        <v>416</v>
      </c>
      <c r="D567" s="149" t="s">
        <v>209</v>
      </c>
      <c r="E567" s="150" t="s">
        <v>5890</v>
      </c>
      <c r="F567" s="151" t="s">
        <v>5891</v>
      </c>
      <c r="G567" s="152" t="s">
        <v>220</v>
      </c>
      <c r="H567" s="153">
        <v>14.6</v>
      </c>
      <c r="I567" s="154"/>
      <c r="J567" s="155">
        <f>ROUND(I567*H567,2)</f>
        <v>0</v>
      </c>
      <c r="K567" s="156"/>
      <c r="L567" s="32"/>
      <c r="M567" s="157" t="s">
        <v>1</v>
      </c>
      <c r="N567" s="158" t="s">
        <v>44</v>
      </c>
      <c r="O567" s="57"/>
      <c r="P567" s="159">
        <f>O567*H567</f>
        <v>0</v>
      </c>
      <c r="Q567" s="159">
        <v>0</v>
      </c>
      <c r="R567" s="159">
        <f>Q567*H567</f>
        <v>0</v>
      </c>
      <c r="S567" s="159">
        <v>0</v>
      </c>
      <c r="T567" s="160">
        <f>S567*H567</f>
        <v>0</v>
      </c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R567" s="161" t="s">
        <v>213</v>
      </c>
      <c r="AT567" s="161" t="s">
        <v>209</v>
      </c>
      <c r="AU567" s="161" t="s">
        <v>88</v>
      </c>
      <c r="AY567" s="17" t="s">
        <v>207</v>
      </c>
      <c r="BE567" s="162">
        <f>IF(N567="základní",J567,0)</f>
        <v>0</v>
      </c>
      <c r="BF567" s="162">
        <f>IF(N567="snížená",J567,0)</f>
        <v>0</v>
      </c>
      <c r="BG567" s="162">
        <f>IF(N567="zákl. přenesená",J567,0)</f>
        <v>0</v>
      </c>
      <c r="BH567" s="162">
        <f>IF(N567="sníž. přenesená",J567,0)</f>
        <v>0</v>
      </c>
      <c r="BI567" s="162">
        <f>IF(N567="nulová",J567,0)</f>
        <v>0</v>
      </c>
      <c r="BJ567" s="17" t="s">
        <v>86</v>
      </c>
      <c r="BK567" s="162">
        <f>ROUND(I567*H567,2)</f>
        <v>0</v>
      </c>
      <c r="BL567" s="17" t="s">
        <v>213</v>
      </c>
      <c r="BM567" s="161" t="s">
        <v>715</v>
      </c>
    </row>
    <row r="568" spans="1:65" s="2" customFormat="1" ht="33" customHeight="1">
      <c r="A568" s="31"/>
      <c r="B568" s="148"/>
      <c r="C568" s="149" t="s">
        <v>716</v>
      </c>
      <c r="D568" s="149" t="s">
        <v>209</v>
      </c>
      <c r="E568" s="150" t="s">
        <v>5892</v>
      </c>
      <c r="F568" s="151" t="s">
        <v>5893</v>
      </c>
      <c r="G568" s="152" t="s">
        <v>220</v>
      </c>
      <c r="H568" s="153">
        <v>4.0999999999999996</v>
      </c>
      <c r="I568" s="154"/>
      <c r="J568" s="155">
        <f>ROUND(I568*H568,2)</f>
        <v>0</v>
      </c>
      <c r="K568" s="156"/>
      <c r="L568" s="32"/>
      <c r="M568" s="157" t="s">
        <v>1</v>
      </c>
      <c r="N568" s="158" t="s">
        <v>44</v>
      </c>
      <c r="O568" s="57"/>
      <c r="P568" s="159">
        <f>O568*H568</f>
        <v>0</v>
      </c>
      <c r="Q568" s="159">
        <v>0</v>
      </c>
      <c r="R568" s="159">
        <f>Q568*H568</f>
        <v>0</v>
      </c>
      <c r="S568" s="159">
        <v>0</v>
      </c>
      <c r="T568" s="160">
        <f>S568*H568</f>
        <v>0</v>
      </c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R568" s="161" t="s">
        <v>213</v>
      </c>
      <c r="AT568" s="161" t="s">
        <v>209</v>
      </c>
      <c r="AU568" s="161" t="s">
        <v>88</v>
      </c>
      <c r="AY568" s="17" t="s">
        <v>207</v>
      </c>
      <c r="BE568" s="162">
        <f>IF(N568="základní",J568,0)</f>
        <v>0</v>
      </c>
      <c r="BF568" s="162">
        <f>IF(N568="snížená",J568,0)</f>
        <v>0</v>
      </c>
      <c r="BG568" s="162">
        <f>IF(N568="zákl. přenesená",J568,0)</f>
        <v>0</v>
      </c>
      <c r="BH568" s="162">
        <f>IF(N568="sníž. přenesená",J568,0)</f>
        <v>0</v>
      </c>
      <c r="BI568" s="162">
        <f>IF(N568="nulová",J568,0)</f>
        <v>0</v>
      </c>
      <c r="BJ568" s="17" t="s">
        <v>86</v>
      </c>
      <c r="BK568" s="162">
        <f>ROUND(I568*H568,2)</f>
        <v>0</v>
      </c>
      <c r="BL568" s="17" t="s">
        <v>213</v>
      </c>
      <c r="BM568" s="161" t="s">
        <v>719</v>
      </c>
    </row>
    <row r="569" spans="1:65" s="2" customFormat="1" ht="24.2" customHeight="1">
      <c r="A569" s="31"/>
      <c r="B569" s="148"/>
      <c r="C569" s="149" t="s">
        <v>422</v>
      </c>
      <c r="D569" s="149" t="s">
        <v>209</v>
      </c>
      <c r="E569" s="150" t="s">
        <v>5894</v>
      </c>
      <c r="F569" s="151" t="s">
        <v>5895</v>
      </c>
      <c r="G569" s="152" t="s">
        <v>220</v>
      </c>
      <c r="H569" s="153">
        <v>176.7</v>
      </c>
      <c r="I569" s="154"/>
      <c r="J569" s="155">
        <f>ROUND(I569*H569,2)</f>
        <v>0</v>
      </c>
      <c r="K569" s="156"/>
      <c r="L569" s="32"/>
      <c r="M569" s="157" t="s">
        <v>1</v>
      </c>
      <c r="N569" s="158" t="s">
        <v>44</v>
      </c>
      <c r="O569" s="57"/>
      <c r="P569" s="159">
        <f>O569*H569</f>
        <v>0</v>
      </c>
      <c r="Q569" s="159">
        <v>0</v>
      </c>
      <c r="R569" s="159">
        <f>Q569*H569</f>
        <v>0</v>
      </c>
      <c r="S569" s="159">
        <v>0</v>
      </c>
      <c r="T569" s="160">
        <f>S569*H569</f>
        <v>0</v>
      </c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R569" s="161" t="s">
        <v>213</v>
      </c>
      <c r="AT569" s="161" t="s">
        <v>209</v>
      </c>
      <c r="AU569" s="161" t="s">
        <v>88</v>
      </c>
      <c r="AY569" s="17" t="s">
        <v>207</v>
      </c>
      <c r="BE569" s="162">
        <f>IF(N569="základní",J569,0)</f>
        <v>0</v>
      </c>
      <c r="BF569" s="162">
        <f>IF(N569="snížená",J569,0)</f>
        <v>0</v>
      </c>
      <c r="BG569" s="162">
        <f>IF(N569="zákl. přenesená",J569,0)</f>
        <v>0</v>
      </c>
      <c r="BH569" s="162">
        <f>IF(N569="sníž. přenesená",J569,0)</f>
        <v>0</v>
      </c>
      <c r="BI569" s="162">
        <f>IF(N569="nulová",J569,0)</f>
        <v>0</v>
      </c>
      <c r="BJ569" s="17" t="s">
        <v>86</v>
      </c>
      <c r="BK569" s="162">
        <f>ROUND(I569*H569,2)</f>
        <v>0</v>
      </c>
      <c r="BL569" s="17" t="s">
        <v>213</v>
      </c>
      <c r="BM569" s="161" t="s">
        <v>734</v>
      </c>
    </row>
    <row r="570" spans="1:65" s="2" customFormat="1" ht="24.2" customHeight="1">
      <c r="A570" s="31"/>
      <c r="B570" s="148"/>
      <c r="C570" s="149" t="s">
        <v>737</v>
      </c>
      <c r="D570" s="149" t="s">
        <v>209</v>
      </c>
      <c r="E570" s="150" t="s">
        <v>5896</v>
      </c>
      <c r="F570" s="151" t="s">
        <v>5897</v>
      </c>
      <c r="G570" s="152" t="s">
        <v>220</v>
      </c>
      <c r="H570" s="153">
        <v>1.8</v>
      </c>
      <c r="I570" s="154"/>
      <c r="J570" s="155">
        <f>ROUND(I570*H570,2)</f>
        <v>0</v>
      </c>
      <c r="K570" s="156"/>
      <c r="L570" s="32"/>
      <c r="M570" s="157" t="s">
        <v>1</v>
      </c>
      <c r="N570" s="158" t="s">
        <v>44</v>
      </c>
      <c r="O570" s="57"/>
      <c r="P570" s="159">
        <f>O570*H570</f>
        <v>0</v>
      </c>
      <c r="Q570" s="159">
        <v>0</v>
      </c>
      <c r="R570" s="159">
        <f>Q570*H570</f>
        <v>0</v>
      </c>
      <c r="S570" s="159">
        <v>0</v>
      </c>
      <c r="T570" s="160">
        <f>S570*H570</f>
        <v>0</v>
      </c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R570" s="161" t="s">
        <v>213</v>
      </c>
      <c r="AT570" s="161" t="s">
        <v>209</v>
      </c>
      <c r="AU570" s="161" t="s">
        <v>88</v>
      </c>
      <c r="AY570" s="17" t="s">
        <v>207</v>
      </c>
      <c r="BE570" s="162">
        <f>IF(N570="základní",J570,0)</f>
        <v>0</v>
      </c>
      <c r="BF570" s="162">
        <f>IF(N570="snížená",J570,0)</f>
        <v>0</v>
      </c>
      <c r="BG570" s="162">
        <f>IF(N570="zákl. přenesená",J570,0)</f>
        <v>0</v>
      </c>
      <c r="BH570" s="162">
        <f>IF(N570="sníž. přenesená",J570,0)</f>
        <v>0</v>
      </c>
      <c r="BI570" s="162">
        <f>IF(N570="nulová",J570,0)</f>
        <v>0</v>
      </c>
      <c r="BJ570" s="17" t="s">
        <v>86</v>
      </c>
      <c r="BK570" s="162">
        <f>ROUND(I570*H570,2)</f>
        <v>0</v>
      </c>
      <c r="BL570" s="17" t="s">
        <v>213</v>
      </c>
      <c r="BM570" s="161" t="s">
        <v>740</v>
      </c>
    </row>
    <row r="571" spans="1:65" s="13" customFormat="1" ht="22.5">
      <c r="B571" s="163"/>
      <c r="D571" s="164" t="s">
        <v>237</v>
      </c>
      <c r="E571" s="165" t="s">
        <v>1</v>
      </c>
      <c r="F571" s="166" t="s">
        <v>5898</v>
      </c>
      <c r="H571" s="167">
        <v>1.8</v>
      </c>
      <c r="I571" s="168"/>
      <c r="L571" s="163"/>
      <c r="M571" s="169"/>
      <c r="N571" s="170"/>
      <c r="O571" s="170"/>
      <c r="P571" s="170"/>
      <c r="Q571" s="170"/>
      <c r="R571" s="170"/>
      <c r="S571" s="170"/>
      <c r="T571" s="171"/>
      <c r="AT571" s="165" t="s">
        <v>237</v>
      </c>
      <c r="AU571" s="165" t="s">
        <v>88</v>
      </c>
      <c r="AV571" s="13" t="s">
        <v>88</v>
      </c>
      <c r="AW571" s="13" t="s">
        <v>33</v>
      </c>
      <c r="AX571" s="13" t="s">
        <v>79</v>
      </c>
      <c r="AY571" s="165" t="s">
        <v>207</v>
      </c>
    </row>
    <row r="572" spans="1:65" s="14" customFormat="1" ht="22.5">
      <c r="B572" s="172"/>
      <c r="D572" s="164" t="s">
        <v>237</v>
      </c>
      <c r="E572" s="173" t="s">
        <v>1</v>
      </c>
      <c r="F572" s="174" t="s">
        <v>5899</v>
      </c>
      <c r="H572" s="173" t="s">
        <v>1</v>
      </c>
      <c r="I572" s="175"/>
      <c r="L572" s="172"/>
      <c r="M572" s="176"/>
      <c r="N572" s="177"/>
      <c r="O572" s="177"/>
      <c r="P572" s="177"/>
      <c r="Q572" s="177"/>
      <c r="R572" s="177"/>
      <c r="S572" s="177"/>
      <c r="T572" s="178"/>
      <c r="AT572" s="173" t="s">
        <v>237</v>
      </c>
      <c r="AU572" s="173" t="s">
        <v>88</v>
      </c>
      <c r="AV572" s="14" t="s">
        <v>86</v>
      </c>
      <c r="AW572" s="14" t="s">
        <v>33</v>
      </c>
      <c r="AX572" s="14" t="s">
        <v>79</v>
      </c>
      <c r="AY572" s="173" t="s">
        <v>207</v>
      </c>
    </row>
    <row r="573" spans="1:65" s="14" customFormat="1" ht="22.5">
      <c r="B573" s="172"/>
      <c r="D573" s="164" t="s">
        <v>237</v>
      </c>
      <c r="E573" s="173" t="s">
        <v>1</v>
      </c>
      <c r="F573" s="174" t="s">
        <v>5723</v>
      </c>
      <c r="H573" s="173" t="s">
        <v>1</v>
      </c>
      <c r="I573" s="175"/>
      <c r="L573" s="172"/>
      <c r="M573" s="176"/>
      <c r="N573" s="177"/>
      <c r="O573" s="177"/>
      <c r="P573" s="177"/>
      <c r="Q573" s="177"/>
      <c r="R573" s="177"/>
      <c r="S573" s="177"/>
      <c r="T573" s="178"/>
      <c r="AT573" s="173" t="s">
        <v>237</v>
      </c>
      <c r="AU573" s="173" t="s">
        <v>88</v>
      </c>
      <c r="AV573" s="14" t="s">
        <v>86</v>
      </c>
      <c r="AW573" s="14" t="s">
        <v>33</v>
      </c>
      <c r="AX573" s="14" t="s">
        <v>79</v>
      </c>
      <c r="AY573" s="173" t="s">
        <v>207</v>
      </c>
    </row>
    <row r="574" spans="1:65" s="14" customFormat="1" ht="11.25">
      <c r="B574" s="172"/>
      <c r="D574" s="164" t="s">
        <v>237</v>
      </c>
      <c r="E574" s="173" t="s">
        <v>1</v>
      </c>
      <c r="F574" s="174" t="s">
        <v>5724</v>
      </c>
      <c r="H574" s="173" t="s">
        <v>1</v>
      </c>
      <c r="I574" s="175"/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237</v>
      </c>
      <c r="AU574" s="173" t="s">
        <v>88</v>
      </c>
      <c r="AV574" s="14" t="s">
        <v>86</v>
      </c>
      <c r="AW574" s="14" t="s">
        <v>33</v>
      </c>
      <c r="AX574" s="14" t="s">
        <v>79</v>
      </c>
      <c r="AY574" s="173" t="s">
        <v>207</v>
      </c>
    </row>
    <row r="575" spans="1:65" s="15" customFormat="1" ht="11.25">
      <c r="B575" s="179"/>
      <c r="D575" s="164" t="s">
        <v>237</v>
      </c>
      <c r="E575" s="180" t="s">
        <v>1</v>
      </c>
      <c r="F575" s="181" t="s">
        <v>242</v>
      </c>
      <c r="H575" s="182">
        <v>1.8</v>
      </c>
      <c r="I575" s="183"/>
      <c r="L575" s="179"/>
      <c r="M575" s="184"/>
      <c r="N575" s="185"/>
      <c r="O575" s="185"/>
      <c r="P575" s="185"/>
      <c r="Q575" s="185"/>
      <c r="R575" s="185"/>
      <c r="S575" s="185"/>
      <c r="T575" s="186"/>
      <c r="AT575" s="180" t="s">
        <v>237</v>
      </c>
      <c r="AU575" s="180" t="s">
        <v>88</v>
      </c>
      <c r="AV575" s="15" t="s">
        <v>213</v>
      </c>
      <c r="AW575" s="15" t="s">
        <v>33</v>
      </c>
      <c r="AX575" s="15" t="s">
        <v>86</v>
      </c>
      <c r="AY575" s="180" t="s">
        <v>207</v>
      </c>
    </row>
    <row r="576" spans="1:65" s="2" customFormat="1" ht="24.2" customHeight="1">
      <c r="A576" s="31"/>
      <c r="B576" s="148"/>
      <c r="C576" s="149" t="s">
        <v>426</v>
      </c>
      <c r="D576" s="149" t="s">
        <v>209</v>
      </c>
      <c r="E576" s="150" t="s">
        <v>5900</v>
      </c>
      <c r="F576" s="151" t="s">
        <v>5901</v>
      </c>
      <c r="G576" s="152" t="s">
        <v>220</v>
      </c>
      <c r="H576" s="153">
        <v>3</v>
      </c>
      <c r="I576" s="154"/>
      <c r="J576" s="155">
        <f>ROUND(I576*H576,2)</f>
        <v>0</v>
      </c>
      <c r="K576" s="156"/>
      <c r="L576" s="32"/>
      <c r="M576" s="157" t="s">
        <v>1</v>
      </c>
      <c r="N576" s="158" t="s">
        <v>44</v>
      </c>
      <c r="O576" s="57"/>
      <c r="P576" s="159">
        <f>O576*H576</f>
        <v>0</v>
      </c>
      <c r="Q576" s="159">
        <v>0</v>
      </c>
      <c r="R576" s="159">
        <f>Q576*H576</f>
        <v>0</v>
      </c>
      <c r="S576" s="159">
        <v>0</v>
      </c>
      <c r="T576" s="160">
        <f>S576*H576</f>
        <v>0</v>
      </c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R576" s="161" t="s">
        <v>213</v>
      </c>
      <c r="AT576" s="161" t="s">
        <v>209</v>
      </c>
      <c r="AU576" s="161" t="s">
        <v>88</v>
      </c>
      <c r="AY576" s="17" t="s">
        <v>207</v>
      </c>
      <c r="BE576" s="162">
        <f>IF(N576="základní",J576,0)</f>
        <v>0</v>
      </c>
      <c r="BF576" s="162">
        <f>IF(N576="snížená",J576,0)</f>
        <v>0</v>
      </c>
      <c r="BG576" s="162">
        <f>IF(N576="zákl. přenesená",J576,0)</f>
        <v>0</v>
      </c>
      <c r="BH576" s="162">
        <f>IF(N576="sníž. přenesená",J576,0)</f>
        <v>0</v>
      </c>
      <c r="BI576" s="162">
        <f>IF(N576="nulová",J576,0)</f>
        <v>0</v>
      </c>
      <c r="BJ576" s="17" t="s">
        <v>86</v>
      </c>
      <c r="BK576" s="162">
        <f>ROUND(I576*H576,2)</f>
        <v>0</v>
      </c>
      <c r="BL576" s="17" t="s">
        <v>213</v>
      </c>
      <c r="BM576" s="161" t="s">
        <v>743</v>
      </c>
    </row>
    <row r="577" spans="1:65" s="13" customFormat="1" ht="22.5">
      <c r="B577" s="163"/>
      <c r="D577" s="164" t="s">
        <v>237</v>
      </c>
      <c r="E577" s="165" t="s">
        <v>1</v>
      </c>
      <c r="F577" s="166" t="s">
        <v>5902</v>
      </c>
      <c r="H577" s="167">
        <v>3</v>
      </c>
      <c r="I577" s="168"/>
      <c r="L577" s="163"/>
      <c r="M577" s="169"/>
      <c r="N577" s="170"/>
      <c r="O577" s="170"/>
      <c r="P577" s="170"/>
      <c r="Q577" s="170"/>
      <c r="R577" s="170"/>
      <c r="S577" s="170"/>
      <c r="T577" s="171"/>
      <c r="AT577" s="165" t="s">
        <v>237</v>
      </c>
      <c r="AU577" s="165" t="s">
        <v>88</v>
      </c>
      <c r="AV577" s="13" t="s">
        <v>88</v>
      </c>
      <c r="AW577" s="13" t="s">
        <v>33</v>
      </c>
      <c r="AX577" s="13" t="s">
        <v>79</v>
      </c>
      <c r="AY577" s="165" t="s">
        <v>207</v>
      </c>
    </row>
    <row r="578" spans="1:65" s="14" customFormat="1" ht="11.25">
      <c r="B578" s="172"/>
      <c r="D578" s="164" t="s">
        <v>237</v>
      </c>
      <c r="E578" s="173" t="s">
        <v>1</v>
      </c>
      <c r="F578" s="174" t="s">
        <v>5803</v>
      </c>
      <c r="H578" s="173" t="s">
        <v>1</v>
      </c>
      <c r="I578" s="175"/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237</v>
      </c>
      <c r="AU578" s="173" t="s">
        <v>88</v>
      </c>
      <c r="AV578" s="14" t="s">
        <v>86</v>
      </c>
      <c r="AW578" s="14" t="s">
        <v>33</v>
      </c>
      <c r="AX578" s="14" t="s">
        <v>79</v>
      </c>
      <c r="AY578" s="173" t="s">
        <v>207</v>
      </c>
    </row>
    <row r="579" spans="1:65" s="14" customFormat="1" ht="22.5">
      <c r="B579" s="172"/>
      <c r="D579" s="164" t="s">
        <v>237</v>
      </c>
      <c r="E579" s="173" t="s">
        <v>1</v>
      </c>
      <c r="F579" s="174" t="s">
        <v>5723</v>
      </c>
      <c r="H579" s="173" t="s">
        <v>1</v>
      </c>
      <c r="I579" s="175"/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237</v>
      </c>
      <c r="AU579" s="173" t="s">
        <v>88</v>
      </c>
      <c r="AV579" s="14" t="s">
        <v>86</v>
      </c>
      <c r="AW579" s="14" t="s">
        <v>33</v>
      </c>
      <c r="AX579" s="14" t="s">
        <v>79</v>
      </c>
      <c r="AY579" s="173" t="s">
        <v>207</v>
      </c>
    </row>
    <row r="580" spans="1:65" s="14" customFormat="1" ht="11.25">
      <c r="B580" s="172"/>
      <c r="D580" s="164" t="s">
        <v>237</v>
      </c>
      <c r="E580" s="173" t="s">
        <v>1</v>
      </c>
      <c r="F580" s="174" t="s">
        <v>5724</v>
      </c>
      <c r="H580" s="173" t="s">
        <v>1</v>
      </c>
      <c r="I580" s="175"/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237</v>
      </c>
      <c r="AU580" s="173" t="s">
        <v>88</v>
      </c>
      <c r="AV580" s="14" t="s">
        <v>86</v>
      </c>
      <c r="AW580" s="14" t="s">
        <v>33</v>
      </c>
      <c r="AX580" s="14" t="s">
        <v>79</v>
      </c>
      <c r="AY580" s="173" t="s">
        <v>207</v>
      </c>
    </row>
    <row r="581" spans="1:65" s="15" customFormat="1" ht="11.25">
      <c r="B581" s="179"/>
      <c r="D581" s="164" t="s">
        <v>237</v>
      </c>
      <c r="E581" s="180" t="s">
        <v>1</v>
      </c>
      <c r="F581" s="181" t="s">
        <v>242</v>
      </c>
      <c r="H581" s="182">
        <v>3</v>
      </c>
      <c r="I581" s="183"/>
      <c r="L581" s="179"/>
      <c r="M581" s="184"/>
      <c r="N581" s="185"/>
      <c r="O581" s="185"/>
      <c r="P581" s="185"/>
      <c r="Q581" s="185"/>
      <c r="R581" s="185"/>
      <c r="S581" s="185"/>
      <c r="T581" s="186"/>
      <c r="AT581" s="180" t="s">
        <v>237</v>
      </c>
      <c r="AU581" s="180" t="s">
        <v>88</v>
      </c>
      <c r="AV581" s="15" t="s">
        <v>213</v>
      </c>
      <c r="AW581" s="15" t="s">
        <v>33</v>
      </c>
      <c r="AX581" s="15" t="s">
        <v>86</v>
      </c>
      <c r="AY581" s="180" t="s">
        <v>207</v>
      </c>
    </row>
    <row r="582" spans="1:65" s="2" customFormat="1" ht="24.2" customHeight="1">
      <c r="A582" s="31"/>
      <c r="B582" s="148"/>
      <c r="C582" s="149" t="s">
        <v>763</v>
      </c>
      <c r="D582" s="149" t="s">
        <v>209</v>
      </c>
      <c r="E582" s="150" t="s">
        <v>5903</v>
      </c>
      <c r="F582" s="151" t="s">
        <v>5904</v>
      </c>
      <c r="G582" s="152" t="s">
        <v>220</v>
      </c>
      <c r="H582" s="153">
        <v>7.1</v>
      </c>
      <c r="I582" s="154"/>
      <c r="J582" s="155">
        <f>ROUND(I582*H582,2)</f>
        <v>0</v>
      </c>
      <c r="K582" s="156"/>
      <c r="L582" s="32"/>
      <c r="M582" s="157" t="s">
        <v>1</v>
      </c>
      <c r="N582" s="158" t="s">
        <v>44</v>
      </c>
      <c r="O582" s="57"/>
      <c r="P582" s="159">
        <f>O582*H582</f>
        <v>0</v>
      </c>
      <c r="Q582" s="159">
        <v>0</v>
      </c>
      <c r="R582" s="159">
        <f>Q582*H582</f>
        <v>0</v>
      </c>
      <c r="S582" s="159">
        <v>0</v>
      </c>
      <c r="T582" s="160">
        <f>S582*H582</f>
        <v>0</v>
      </c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R582" s="161" t="s">
        <v>213</v>
      </c>
      <c r="AT582" s="161" t="s">
        <v>209</v>
      </c>
      <c r="AU582" s="161" t="s">
        <v>88</v>
      </c>
      <c r="AY582" s="17" t="s">
        <v>207</v>
      </c>
      <c r="BE582" s="162">
        <f>IF(N582="základní",J582,0)</f>
        <v>0</v>
      </c>
      <c r="BF582" s="162">
        <f>IF(N582="snížená",J582,0)</f>
        <v>0</v>
      </c>
      <c r="BG582" s="162">
        <f>IF(N582="zákl. přenesená",J582,0)</f>
        <v>0</v>
      </c>
      <c r="BH582" s="162">
        <f>IF(N582="sníž. přenesená",J582,0)</f>
        <v>0</v>
      </c>
      <c r="BI582" s="162">
        <f>IF(N582="nulová",J582,0)</f>
        <v>0</v>
      </c>
      <c r="BJ582" s="17" t="s">
        <v>86</v>
      </c>
      <c r="BK582" s="162">
        <f>ROUND(I582*H582,2)</f>
        <v>0</v>
      </c>
      <c r="BL582" s="17" t="s">
        <v>213</v>
      </c>
      <c r="BM582" s="161" t="s">
        <v>766</v>
      </c>
    </row>
    <row r="583" spans="1:65" s="2" customFormat="1" ht="24.2" customHeight="1">
      <c r="A583" s="31"/>
      <c r="B583" s="148"/>
      <c r="C583" s="149" t="s">
        <v>429</v>
      </c>
      <c r="D583" s="149" t="s">
        <v>209</v>
      </c>
      <c r="E583" s="150" t="s">
        <v>5905</v>
      </c>
      <c r="F583" s="151" t="s">
        <v>5906</v>
      </c>
      <c r="G583" s="152" t="s">
        <v>220</v>
      </c>
      <c r="H583" s="153">
        <v>13.2</v>
      </c>
      <c r="I583" s="154"/>
      <c r="J583" s="155">
        <f>ROUND(I583*H583,2)</f>
        <v>0</v>
      </c>
      <c r="K583" s="156"/>
      <c r="L583" s="32"/>
      <c r="M583" s="157" t="s">
        <v>1</v>
      </c>
      <c r="N583" s="158" t="s">
        <v>44</v>
      </c>
      <c r="O583" s="57"/>
      <c r="P583" s="159">
        <f>O583*H583</f>
        <v>0</v>
      </c>
      <c r="Q583" s="159">
        <v>0</v>
      </c>
      <c r="R583" s="159">
        <f>Q583*H583</f>
        <v>0</v>
      </c>
      <c r="S583" s="159">
        <v>0</v>
      </c>
      <c r="T583" s="160">
        <f>S583*H583</f>
        <v>0</v>
      </c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R583" s="161" t="s">
        <v>213</v>
      </c>
      <c r="AT583" s="161" t="s">
        <v>209</v>
      </c>
      <c r="AU583" s="161" t="s">
        <v>88</v>
      </c>
      <c r="AY583" s="17" t="s">
        <v>207</v>
      </c>
      <c r="BE583" s="162">
        <f>IF(N583="základní",J583,0)</f>
        <v>0</v>
      </c>
      <c r="BF583" s="162">
        <f>IF(N583="snížená",J583,0)</f>
        <v>0</v>
      </c>
      <c r="BG583" s="162">
        <f>IF(N583="zákl. přenesená",J583,0)</f>
        <v>0</v>
      </c>
      <c r="BH583" s="162">
        <f>IF(N583="sníž. přenesená",J583,0)</f>
        <v>0</v>
      </c>
      <c r="BI583" s="162">
        <f>IF(N583="nulová",J583,0)</f>
        <v>0</v>
      </c>
      <c r="BJ583" s="17" t="s">
        <v>86</v>
      </c>
      <c r="BK583" s="162">
        <f>ROUND(I583*H583,2)</f>
        <v>0</v>
      </c>
      <c r="BL583" s="17" t="s">
        <v>213</v>
      </c>
      <c r="BM583" s="161" t="s">
        <v>772</v>
      </c>
    </row>
    <row r="584" spans="1:65" s="13" customFormat="1" ht="22.5">
      <c r="B584" s="163"/>
      <c r="D584" s="164" t="s">
        <v>237</v>
      </c>
      <c r="E584" s="165" t="s">
        <v>1</v>
      </c>
      <c r="F584" s="166" t="s">
        <v>5907</v>
      </c>
      <c r="H584" s="167">
        <v>13.2</v>
      </c>
      <c r="I584" s="168"/>
      <c r="L584" s="163"/>
      <c r="M584" s="169"/>
      <c r="N584" s="170"/>
      <c r="O584" s="170"/>
      <c r="P584" s="170"/>
      <c r="Q584" s="170"/>
      <c r="R584" s="170"/>
      <c r="S584" s="170"/>
      <c r="T584" s="171"/>
      <c r="AT584" s="165" t="s">
        <v>237</v>
      </c>
      <c r="AU584" s="165" t="s">
        <v>88</v>
      </c>
      <c r="AV584" s="13" t="s">
        <v>88</v>
      </c>
      <c r="AW584" s="13" t="s">
        <v>33</v>
      </c>
      <c r="AX584" s="13" t="s">
        <v>79</v>
      </c>
      <c r="AY584" s="165" t="s">
        <v>207</v>
      </c>
    </row>
    <row r="585" spans="1:65" s="14" customFormat="1" ht="22.5">
      <c r="B585" s="172"/>
      <c r="D585" s="164" t="s">
        <v>237</v>
      </c>
      <c r="E585" s="173" t="s">
        <v>1</v>
      </c>
      <c r="F585" s="174" t="s">
        <v>5899</v>
      </c>
      <c r="H585" s="173" t="s">
        <v>1</v>
      </c>
      <c r="I585" s="175"/>
      <c r="L585" s="172"/>
      <c r="M585" s="176"/>
      <c r="N585" s="177"/>
      <c r="O585" s="177"/>
      <c r="P585" s="177"/>
      <c r="Q585" s="177"/>
      <c r="R585" s="177"/>
      <c r="S585" s="177"/>
      <c r="T585" s="178"/>
      <c r="AT585" s="173" t="s">
        <v>237</v>
      </c>
      <c r="AU585" s="173" t="s">
        <v>88</v>
      </c>
      <c r="AV585" s="14" t="s">
        <v>86</v>
      </c>
      <c r="AW585" s="14" t="s">
        <v>33</v>
      </c>
      <c r="AX585" s="14" t="s">
        <v>79</v>
      </c>
      <c r="AY585" s="173" t="s">
        <v>207</v>
      </c>
    </row>
    <row r="586" spans="1:65" s="14" customFormat="1" ht="22.5">
      <c r="B586" s="172"/>
      <c r="D586" s="164" t="s">
        <v>237</v>
      </c>
      <c r="E586" s="173" t="s">
        <v>1</v>
      </c>
      <c r="F586" s="174" t="s">
        <v>5723</v>
      </c>
      <c r="H586" s="173" t="s">
        <v>1</v>
      </c>
      <c r="I586" s="175"/>
      <c r="L586" s="172"/>
      <c r="M586" s="176"/>
      <c r="N586" s="177"/>
      <c r="O586" s="177"/>
      <c r="P586" s="177"/>
      <c r="Q586" s="177"/>
      <c r="R586" s="177"/>
      <c r="S586" s="177"/>
      <c r="T586" s="178"/>
      <c r="AT586" s="173" t="s">
        <v>237</v>
      </c>
      <c r="AU586" s="173" t="s">
        <v>88</v>
      </c>
      <c r="AV586" s="14" t="s">
        <v>86</v>
      </c>
      <c r="AW586" s="14" t="s">
        <v>33</v>
      </c>
      <c r="AX586" s="14" t="s">
        <v>79</v>
      </c>
      <c r="AY586" s="173" t="s">
        <v>207</v>
      </c>
    </row>
    <row r="587" spans="1:65" s="14" customFormat="1" ht="11.25">
      <c r="B587" s="172"/>
      <c r="D587" s="164" t="s">
        <v>237</v>
      </c>
      <c r="E587" s="173" t="s">
        <v>1</v>
      </c>
      <c r="F587" s="174" t="s">
        <v>5724</v>
      </c>
      <c r="H587" s="173" t="s">
        <v>1</v>
      </c>
      <c r="I587" s="175"/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237</v>
      </c>
      <c r="AU587" s="173" t="s">
        <v>88</v>
      </c>
      <c r="AV587" s="14" t="s">
        <v>86</v>
      </c>
      <c r="AW587" s="14" t="s">
        <v>33</v>
      </c>
      <c r="AX587" s="14" t="s">
        <v>79</v>
      </c>
      <c r="AY587" s="173" t="s">
        <v>207</v>
      </c>
    </row>
    <row r="588" spans="1:65" s="15" customFormat="1" ht="11.25">
      <c r="B588" s="179"/>
      <c r="D588" s="164" t="s">
        <v>237</v>
      </c>
      <c r="E588" s="180" t="s">
        <v>1</v>
      </c>
      <c r="F588" s="181" t="s">
        <v>242</v>
      </c>
      <c r="H588" s="182">
        <v>13.2</v>
      </c>
      <c r="I588" s="183"/>
      <c r="L588" s="179"/>
      <c r="M588" s="184"/>
      <c r="N588" s="185"/>
      <c r="O588" s="185"/>
      <c r="P588" s="185"/>
      <c r="Q588" s="185"/>
      <c r="R588" s="185"/>
      <c r="S588" s="185"/>
      <c r="T588" s="186"/>
      <c r="AT588" s="180" t="s">
        <v>237</v>
      </c>
      <c r="AU588" s="180" t="s">
        <v>88</v>
      </c>
      <c r="AV588" s="15" t="s">
        <v>213</v>
      </c>
      <c r="AW588" s="15" t="s">
        <v>33</v>
      </c>
      <c r="AX588" s="15" t="s">
        <v>86</v>
      </c>
      <c r="AY588" s="180" t="s">
        <v>207</v>
      </c>
    </row>
    <row r="589" spans="1:65" s="2" customFormat="1" ht="24.2" customHeight="1">
      <c r="A589" s="31"/>
      <c r="B589" s="148"/>
      <c r="C589" s="149" t="s">
        <v>779</v>
      </c>
      <c r="D589" s="149" t="s">
        <v>209</v>
      </c>
      <c r="E589" s="150" t="s">
        <v>5908</v>
      </c>
      <c r="F589" s="151" t="s">
        <v>5909</v>
      </c>
      <c r="G589" s="152" t="s">
        <v>220</v>
      </c>
      <c r="H589" s="153">
        <v>3.5</v>
      </c>
      <c r="I589" s="154"/>
      <c r="J589" s="155">
        <f>ROUND(I589*H589,2)</f>
        <v>0</v>
      </c>
      <c r="K589" s="156"/>
      <c r="L589" s="32"/>
      <c r="M589" s="157" t="s">
        <v>1</v>
      </c>
      <c r="N589" s="158" t="s">
        <v>44</v>
      </c>
      <c r="O589" s="57"/>
      <c r="P589" s="159">
        <f>O589*H589</f>
        <v>0</v>
      </c>
      <c r="Q589" s="159">
        <v>0</v>
      </c>
      <c r="R589" s="159">
        <f>Q589*H589</f>
        <v>0</v>
      </c>
      <c r="S589" s="159">
        <v>0</v>
      </c>
      <c r="T589" s="160">
        <f>S589*H589</f>
        <v>0</v>
      </c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R589" s="161" t="s">
        <v>213</v>
      </c>
      <c r="AT589" s="161" t="s">
        <v>209</v>
      </c>
      <c r="AU589" s="161" t="s">
        <v>88</v>
      </c>
      <c r="AY589" s="17" t="s">
        <v>207</v>
      </c>
      <c r="BE589" s="162">
        <f>IF(N589="základní",J589,0)</f>
        <v>0</v>
      </c>
      <c r="BF589" s="162">
        <f>IF(N589="snížená",J589,0)</f>
        <v>0</v>
      </c>
      <c r="BG589" s="162">
        <f>IF(N589="zákl. přenesená",J589,0)</f>
        <v>0</v>
      </c>
      <c r="BH589" s="162">
        <f>IF(N589="sníž. přenesená",J589,0)</f>
        <v>0</v>
      </c>
      <c r="BI589" s="162">
        <f>IF(N589="nulová",J589,0)</f>
        <v>0</v>
      </c>
      <c r="BJ589" s="17" t="s">
        <v>86</v>
      </c>
      <c r="BK589" s="162">
        <f>ROUND(I589*H589,2)</f>
        <v>0</v>
      </c>
      <c r="BL589" s="17" t="s">
        <v>213</v>
      </c>
      <c r="BM589" s="161" t="s">
        <v>782</v>
      </c>
    </row>
    <row r="590" spans="1:65" s="13" customFormat="1" ht="22.5">
      <c r="B590" s="163"/>
      <c r="D590" s="164" t="s">
        <v>237</v>
      </c>
      <c r="E590" s="165" t="s">
        <v>1</v>
      </c>
      <c r="F590" s="166" t="s">
        <v>5910</v>
      </c>
      <c r="H590" s="167">
        <v>3.5</v>
      </c>
      <c r="I590" s="168"/>
      <c r="L590" s="163"/>
      <c r="M590" s="169"/>
      <c r="N590" s="170"/>
      <c r="O590" s="170"/>
      <c r="P590" s="170"/>
      <c r="Q590" s="170"/>
      <c r="R590" s="170"/>
      <c r="S590" s="170"/>
      <c r="T590" s="171"/>
      <c r="AT590" s="165" t="s">
        <v>237</v>
      </c>
      <c r="AU590" s="165" t="s">
        <v>88</v>
      </c>
      <c r="AV590" s="13" t="s">
        <v>88</v>
      </c>
      <c r="AW590" s="13" t="s">
        <v>33</v>
      </c>
      <c r="AX590" s="13" t="s">
        <v>79</v>
      </c>
      <c r="AY590" s="165" t="s">
        <v>207</v>
      </c>
    </row>
    <row r="591" spans="1:65" s="14" customFormat="1" ht="22.5">
      <c r="B591" s="172"/>
      <c r="D591" s="164" t="s">
        <v>237</v>
      </c>
      <c r="E591" s="173" t="s">
        <v>1</v>
      </c>
      <c r="F591" s="174" t="s">
        <v>5755</v>
      </c>
      <c r="H591" s="173" t="s">
        <v>1</v>
      </c>
      <c r="I591" s="175"/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237</v>
      </c>
      <c r="AU591" s="173" t="s">
        <v>88</v>
      </c>
      <c r="AV591" s="14" t="s">
        <v>86</v>
      </c>
      <c r="AW591" s="14" t="s">
        <v>33</v>
      </c>
      <c r="AX591" s="14" t="s">
        <v>79</v>
      </c>
      <c r="AY591" s="173" t="s">
        <v>207</v>
      </c>
    </row>
    <row r="592" spans="1:65" s="14" customFormat="1" ht="22.5">
      <c r="B592" s="172"/>
      <c r="D592" s="164" t="s">
        <v>237</v>
      </c>
      <c r="E592" s="173" t="s">
        <v>1</v>
      </c>
      <c r="F592" s="174" t="s">
        <v>5723</v>
      </c>
      <c r="H592" s="173" t="s">
        <v>1</v>
      </c>
      <c r="I592" s="175"/>
      <c r="L592" s="172"/>
      <c r="M592" s="176"/>
      <c r="N592" s="177"/>
      <c r="O592" s="177"/>
      <c r="P592" s="177"/>
      <c r="Q592" s="177"/>
      <c r="R592" s="177"/>
      <c r="S592" s="177"/>
      <c r="T592" s="178"/>
      <c r="AT592" s="173" t="s">
        <v>237</v>
      </c>
      <c r="AU592" s="173" t="s">
        <v>88</v>
      </c>
      <c r="AV592" s="14" t="s">
        <v>86</v>
      </c>
      <c r="AW592" s="14" t="s">
        <v>33</v>
      </c>
      <c r="AX592" s="14" t="s">
        <v>79</v>
      </c>
      <c r="AY592" s="173" t="s">
        <v>207</v>
      </c>
    </row>
    <row r="593" spans="1:65" s="14" customFormat="1" ht="11.25">
      <c r="B593" s="172"/>
      <c r="D593" s="164" t="s">
        <v>237</v>
      </c>
      <c r="E593" s="173" t="s">
        <v>1</v>
      </c>
      <c r="F593" s="174" t="s">
        <v>5724</v>
      </c>
      <c r="H593" s="173" t="s">
        <v>1</v>
      </c>
      <c r="I593" s="175"/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237</v>
      </c>
      <c r="AU593" s="173" t="s">
        <v>88</v>
      </c>
      <c r="AV593" s="14" t="s">
        <v>86</v>
      </c>
      <c r="AW593" s="14" t="s">
        <v>33</v>
      </c>
      <c r="AX593" s="14" t="s">
        <v>79</v>
      </c>
      <c r="AY593" s="173" t="s">
        <v>207</v>
      </c>
    </row>
    <row r="594" spans="1:65" s="15" customFormat="1" ht="11.25">
      <c r="B594" s="179"/>
      <c r="D594" s="164" t="s">
        <v>237</v>
      </c>
      <c r="E594" s="180" t="s">
        <v>1</v>
      </c>
      <c r="F594" s="181" t="s">
        <v>242</v>
      </c>
      <c r="H594" s="182">
        <v>3.5</v>
      </c>
      <c r="I594" s="183"/>
      <c r="L594" s="179"/>
      <c r="M594" s="184"/>
      <c r="N594" s="185"/>
      <c r="O594" s="185"/>
      <c r="P594" s="185"/>
      <c r="Q594" s="185"/>
      <c r="R594" s="185"/>
      <c r="S594" s="185"/>
      <c r="T594" s="186"/>
      <c r="AT594" s="180" t="s">
        <v>237</v>
      </c>
      <c r="AU594" s="180" t="s">
        <v>88</v>
      </c>
      <c r="AV594" s="15" t="s">
        <v>213</v>
      </c>
      <c r="AW594" s="15" t="s">
        <v>33</v>
      </c>
      <c r="AX594" s="15" t="s">
        <v>86</v>
      </c>
      <c r="AY594" s="180" t="s">
        <v>207</v>
      </c>
    </row>
    <row r="595" spans="1:65" s="2" customFormat="1" ht="33" customHeight="1">
      <c r="A595" s="31"/>
      <c r="B595" s="148"/>
      <c r="C595" s="149" t="s">
        <v>435</v>
      </c>
      <c r="D595" s="149" t="s">
        <v>209</v>
      </c>
      <c r="E595" s="150" t="s">
        <v>5911</v>
      </c>
      <c r="F595" s="151" t="s">
        <v>5912</v>
      </c>
      <c r="G595" s="152" t="s">
        <v>220</v>
      </c>
      <c r="H595" s="153">
        <v>8</v>
      </c>
      <c r="I595" s="154"/>
      <c r="J595" s="155">
        <f>ROUND(I595*H595,2)</f>
        <v>0</v>
      </c>
      <c r="K595" s="156"/>
      <c r="L595" s="32"/>
      <c r="M595" s="157" t="s">
        <v>1</v>
      </c>
      <c r="N595" s="158" t="s">
        <v>44</v>
      </c>
      <c r="O595" s="57"/>
      <c r="P595" s="159">
        <f>O595*H595</f>
        <v>0</v>
      </c>
      <c r="Q595" s="159">
        <v>0</v>
      </c>
      <c r="R595" s="159">
        <f>Q595*H595</f>
        <v>0</v>
      </c>
      <c r="S595" s="159">
        <v>0</v>
      </c>
      <c r="T595" s="160">
        <f>S595*H595</f>
        <v>0</v>
      </c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R595" s="161" t="s">
        <v>213</v>
      </c>
      <c r="AT595" s="161" t="s">
        <v>209</v>
      </c>
      <c r="AU595" s="161" t="s">
        <v>88</v>
      </c>
      <c r="AY595" s="17" t="s">
        <v>207</v>
      </c>
      <c r="BE595" s="162">
        <f>IF(N595="základní",J595,0)</f>
        <v>0</v>
      </c>
      <c r="BF595" s="162">
        <f>IF(N595="snížená",J595,0)</f>
        <v>0</v>
      </c>
      <c r="BG595" s="162">
        <f>IF(N595="zákl. přenesená",J595,0)</f>
        <v>0</v>
      </c>
      <c r="BH595" s="162">
        <f>IF(N595="sníž. přenesená",J595,0)</f>
        <v>0</v>
      </c>
      <c r="BI595" s="162">
        <f>IF(N595="nulová",J595,0)</f>
        <v>0</v>
      </c>
      <c r="BJ595" s="17" t="s">
        <v>86</v>
      </c>
      <c r="BK595" s="162">
        <f>ROUND(I595*H595,2)</f>
        <v>0</v>
      </c>
      <c r="BL595" s="17" t="s">
        <v>213</v>
      </c>
      <c r="BM595" s="161" t="s">
        <v>789</v>
      </c>
    </row>
    <row r="596" spans="1:65" s="2" customFormat="1" ht="33" customHeight="1">
      <c r="A596" s="31"/>
      <c r="B596" s="148"/>
      <c r="C596" s="149" t="s">
        <v>793</v>
      </c>
      <c r="D596" s="149" t="s">
        <v>209</v>
      </c>
      <c r="E596" s="150" t="s">
        <v>5913</v>
      </c>
      <c r="F596" s="151" t="s">
        <v>5914</v>
      </c>
      <c r="G596" s="152" t="s">
        <v>220</v>
      </c>
      <c r="H596" s="153">
        <v>3.9</v>
      </c>
      <c r="I596" s="154"/>
      <c r="J596" s="155">
        <f>ROUND(I596*H596,2)</f>
        <v>0</v>
      </c>
      <c r="K596" s="156"/>
      <c r="L596" s="32"/>
      <c r="M596" s="157" t="s">
        <v>1</v>
      </c>
      <c r="N596" s="158" t="s">
        <v>44</v>
      </c>
      <c r="O596" s="57"/>
      <c r="P596" s="159">
        <f>O596*H596</f>
        <v>0</v>
      </c>
      <c r="Q596" s="159">
        <v>0</v>
      </c>
      <c r="R596" s="159">
        <f>Q596*H596</f>
        <v>0</v>
      </c>
      <c r="S596" s="159">
        <v>0</v>
      </c>
      <c r="T596" s="160">
        <f>S596*H596</f>
        <v>0</v>
      </c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R596" s="161" t="s">
        <v>213</v>
      </c>
      <c r="AT596" s="161" t="s">
        <v>209</v>
      </c>
      <c r="AU596" s="161" t="s">
        <v>88</v>
      </c>
      <c r="AY596" s="17" t="s">
        <v>207</v>
      </c>
      <c r="BE596" s="162">
        <f>IF(N596="základní",J596,0)</f>
        <v>0</v>
      </c>
      <c r="BF596" s="162">
        <f>IF(N596="snížená",J596,0)</f>
        <v>0</v>
      </c>
      <c r="BG596" s="162">
        <f>IF(N596="zákl. přenesená",J596,0)</f>
        <v>0</v>
      </c>
      <c r="BH596" s="162">
        <f>IF(N596="sníž. přenesená",J596,0)</f>
        <v>0</v>
      </c>
      <c r="BI596" s="162">
        <f>IF(N596="nulová",J596,0)</f>
        <v>0</v>
      </c>
      <c r="BJ596" s="17" t="s">
        <v>86</v>
      </c>
      <c r="BK596" s="162">
        <f>ROUND(I596*H596,2)</f>
        <v>0</v>
      </c>
      <c r="BL596" s="17" t="s">
        <v>213</v>
      </c>
      <c r="BM596" s="161" t="s">
        <v>796</v>
      </c>
    </row>
    <row r="597" spans="1:65" s="2" customFormat="1" ht="24.2" customHeight="1">
      <c r="A597" s="31"/>
      <c r="B597" s="148"/>
      <c r="C597" s="149" t="s">
        <v>438</v>
      </c>
      <c r="D597" s="149" t="s">
        <v>209</v>
      </c>
      <c r="E597" s="150" t="s">
        <v>5915</v>
      </c>
      <c r="F597" s="151" t="s">
        <v>5916</v>
      </c>
      <c r="G597" s="152" t="s">
        <v>220</v>
      </c>
      <c r="H597" s="153">
        <v>6.9</v>
      </c>
      <c r="I597" s="154"/>
      <c r="J597" s="155">
        <f>ROUND(I597*H597,2)</f>
        <v>0</v>
      </c>
      <c r="K597" s="156"/>
      <c r="L597" s="32"/>
      <c r="M597" s="157" t="s">
        <v>1</v>
      </c>
      <c r="N597" s="158" t="s">
        <v>44</v>
      </c>
      <c r="O597" s="57"/>
      <c r="P597" s="159">
        <f>O597*H597</f>
        <v>0</v>
      </c>
      <c r="Q597" s="159">
        <v>0</v>
      </c>
      <c r="R597" s="159">
        <f>Q597*H597</f>
        <v>0</v>
      </c>
      <c r="S597" s="159">
        <v>0</v>
      </c>
      <c r="T597" s="160">
        <f>S597*H597</f>
        <v>0</v>
      </c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R597" s="161" t="s">
        <v>213</v>
      </c>
      <c r="AT597" s="161" t="s">
        <v>209</v>
      </c>
      <c r="AU597" s="161" t="s">
        <v>88</v>
      </c>
      <c r="AY597" s="17" t="s">
        <v>207</v>
      </c>
      <c r="BE597" s="162">
        <f>IF(N597="základní",J597,0)</f>
        <v>0</v>
      </c>
      <c r="BF597" s="162">
        <f>IF(N597="snížená",J597,0)</f>
        <v>0</v>
      </c>
      <c r="BG597" s="162">
        <f>IF(N597="zákl. přenesená",J597,0)</f>
        <v>0</v>
      </c>
      <c r="BH597" s="162">
        <f>IF(N597="sníž. přenesená",J597,0)</f>
        <v>0</v>
      </c>
      <c r="BI597" s="162">
        <f>IF(N597="nulová",J597,0)</f>
        <v>0</v>
      </c>
      <c r="BJ597" s="17" t="s">
        <v>86</v>
      </c>
      <c r="BK597" s="162">
        <f>ROUND(I597*H597,2)</f>
        <v>0</v>
      </c>
      <c r="BL597" s="17" t="s">
        <v>213</v>
      </c>
      <c r="BM597" s="161" t="s">
        <v>801</v>
      </c>
    </row>
    <row r="598" spans="1:65" s="13" customFormat="1" ht="22.5">
      <c r="B598" s="163"/>
      <c r="D598" s="164" t="s">
        <v>237</v>
      </c>
      <c r="E598" s="165" t="s">
        <v>1</v>
      </c>
      <c r="F598" s="166" t="s">
        <v>5917</v>
      </c>
      <c r="H598" s="167">
        <v>6.9</v>
      </c>
      <c r="I598" s="168"/>
      <c r="L598" s="163"/>
      <c r="M598" s="169"/>
      <c r="N598" s="170"/>
      <c r="O598" s="170"/>
      <c r="P598" s="170"/>
      <c r="Q598" s="170"/>
      <c r="R598" s="170"/>
      <c r="S598" s="170"/>
      <c r="T598" s="171"/>
      <c r="AT598" s="165" t="s">
        <v>237</v>
      </c>
      <c r="AU598" s="165" t="s">
        <v>88</v>
      </c>
      <c r="AV598" s="13" t="s">
        <v>88</v>
      </c>
      <c r="AW598" s="13" t="s">
        <v>33</v>
      </c>
      <c r="AX598" s="13" t="s">
        <v>79</v>
      </c>
      <c r="AY598" s="165" t="s">
        <v>207</v>
      </c>
    </row>
    <row r="599" spans="1:65" s="14" customFormat="1" ht="11.25">
      <c r="B599" s="172"/>
      <c r="D599" s="164" t="s">
        <v>237</v>
      </c>
      <c r="E599" s="173" t="s">
        <v>1</v>
      </c>
      <c r="F599" s="174" t="s">
        <v>5803</v>
      </c>
      <c r="H599" s="173" t="s">
        <v>1</v>
      </c>
      <c r="I599" s="175"/>
      <c r="L599" s="172"/>
      <c r="M599" s="176"/>
      <c r="N599" s="177"/>
      <c r="O599" s="177"/>
      <c r="P599" s="177"/>
      <c r="Q599" s="177"/>
      <c r="R599" s="177"/>
      <c r="S599" s="177"/>
      <c r="T599" s="178"/>
      <c r="AT599" s="173" t="s">
        <v>237</v>
      </c>
      <c r="AU599" s="173" t="s">
        <v>88</v>
      </c>
      <c r="AV599" s="14" t="s">
        <v>86</v>
      </c>
      <c r="AW599" s="14" t="s">
        <v>33</v>
      </c>
      <c r="AX599" s="14" t="s">
        <v>79</v>
      </c>
      <c r="AY599" s="173" t="s">
        <v>207</v>
      </c>
    </row>
    <row r="600" spans="1:65" s="14" customFormat="1" ht="22.5">
      <c r="B600" s="172"/>
      <c r="D600" s="164" t="s">
        <v>237</v>
      </c>
      <c r="E600" s="173" t="s">
        <v>1</v>
      </c>
      <c r="F600" s="174" t="s">
        <v>5723</v>
      </c>
      <c r="H600" s="173" t="s">
        <v>1</v>
      </c>
      <c r="I600" s="175"/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237</v>
      </c>
      <c r="AU600" s="173" t="s">
        <v>88</v>
      </c>
      <c r="AV600" s="14" t="s">
        <v>86</v>
      </c>
      <c r="AW600" s="14" t="s">
        <v>33</v>
      </c>
      <c r="AX600" s="14" t="s">
        <v>79</v>
      </c>
      <c r="AY600" s="173" t="s">
        <v>207</v>
      </c>
    </row>
    <row r="601" spans="1:65" s="14" customFormat="1" ht="11.25">
      <c r="B601" s="172"/>
      <c r="D601" s="164" t="s">
        <v>237</v>
      </c>
      <c r="E601" s="173" t="s">
        <v>1</v>
      </c>
      <c r="F601" s="174" t="s">
        <v>5724</v>
      </c>
      <c r="H601" s="173" t="s">
        <v>1</v>
      </c>
      <c r="I601" s="175"/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237</v>
      </c>
      <c r="AU601" s="173" t="s">
        <v>88</v>
      </c>
      <c r="AV601" s="14" t="s">
        <v>86</v>
      </c>
      <c r="AW601" s="14" t="s">
        <v>33</v>
      </c>
      <c r="AX601" s="14" t="s">
        <v>79</v>
      </c>
      <c r="AY601" s="173" t="s">
        <v>207</v>
      </c>
    </row>
    <row r="602" spans="1:65" s="15" customFormat="1" ht="11.25">
      <c r="B602" s="179"/>
      <c r="D602" s="164" t="s">
        <v>237</v>
      </c>
      <c r="E602" s="180" t="s">
        <v>1</v>
      </c>
      <c r="F602" s="181" t="s">
        <v>242</v>
      </c>
      <c r="H602" s="182">
        <v>6.9</v>
      </c>
      <c r="I602" s="183"/>
      <c r="L602" s="179"/>
      <c r="M602" s="184"/>
      <c r="N602" s="185"/>
      <c r="O602" s="185"/>
      <c r="P602" s="185"/>
      <c r="Q602" s="185"/>
      <c r="R602" s="185"/>
      <c r="S602" s="185"/>
      <c r="T602" s="186"/>
      <c r="AT602" s="180" t="s">
        <v>237</v>
      </c>
      <c r="AU602" s="180" t="s">
        <v>88</v>
      </c>
      <c r="AV602" s="15" t="s">
        <v>213</v>
      </c>
      <c r="AW602" s="15" t="s">
        <v>33</v>
      </c>
      <c r="AX602" s="15" t="s">
        <v>86</v>
      </c>
      <c r="AY602" s="180" t="s">
        <v>207</v>
      </c>
    </row>
    <row r="603" spans="1:65" s="2" customFormat="1" ht="24.2" customHeight="1">
      <c r="A603" s="31"/>
      <c r="B603" s="148"/>
      <c r="C603" s="149" t="s">
        <v>803</v>
      </c>
      <c r="D603" s="149" t="s">
        <v>209</v>
      </c>
      <c r="E603" s="150" t="s">
        <v>5918</v>
      </c>
      <c r="F603" s="151" t="s">
        <v>5919</v>
      </c>
      <c r="G603" s="152" t="s">
        <v>220</v>
      </c>
      <c r="H603" s="153">
        <v>59.6</v>
      </c>
      <c r="I603" s="154"/>
      <c r="J603" s="155">
        <f>ROUND(I603*H603,2)</f>
        <v>0</v>
      </c>
      <c r="K603" s="156"/>
      <c r="L603" s="32"/>
      <c r="M603" s="157" t="s">
        <v>1</v>
      </c>
      <c r="N603" s="158" t="s">
        <v>44</v>
      </c>
      <c r="O603" s="57"/>
      <c r="P603" s="159">
        <f>O603*H603</f>
        <v>0</v>
      </c>
      <c r="Q603" s="159">
        <v>0</v>
      </c>
      <c r="R603" s="159">
        <f>Q603*H603</f>
        <v>0</v>
      </c>
      <c r="S603" s="159">
        <v>0</v>
      </c>
      <c r="T603" s="160">
        <f>S603*H603</f>
        <v>0</v>
      </c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R603" s="161" t="s">
        <v>213</v>
      </c>
      <c r="AT603" s="161" t="s">
        <v>209</v>
      </c>
      <c r="AU603" s="161" t="s">
        <v>88</v>
      </c>
      <c r="AY603" s="17" t="s">
        <v>207</v>
      </c>
      <c r="BE603" s="162">
        <f>IF(N603="základní",J603,0)</f>
        <v>0</v>
      </c>
      <c r="BF603" s="162">
        <f>IF(N603="snížená",J603,0)</f>
        <v>0</v>
      </c>
      <c r="BG603" s="162">
        <f>IF(N603="zákl. přenesená",J603,0)</f>
        <v>0</v>
      </c>
      <c r="BH603" s="162">
        <f>IF(N603="sníž. přenesená",J603,0)</f>
        <v>0</v>
      </c>
      <c r="BI603" s="162">
        <f>IF(N603="nulová",J603,0)</f>
        <v>0</v>
      </c>
      <c r="BJ603" s="17" t="s">
        <v>86</v>
      </c>
      <c r="BK603" s="162">
        <f>ROUND(I603*H603,2)</f>
        <v>0</v>
      </c>
      <c r="BL603" s="17" t="s">
        <v>213</v>
      </c>
      <c r="BM603" s="161" t="s">
        <v>806</v>
      </c>
    </row>
    <row r="604" spans="1:65" s="13" customFormat="1" ht="22.5">
      <c r="B604" s="163"/>
      <c r="D604" s="164" t="s">
        <v>237</v>
      </c>
      <c r="E604" s="165" t="s">
        <v>1</v>
      </c>
      <c r="F604" s="166" t="s">
        <v>5920</v>
      </c>
      <c r="H604" s="167">
        <v>59.6</v>
      </c>
      <c r="I604" s="168"/>
      <c r="L604" s="163"/>
      <c r="M604" s="169"/>
      <c r="N604" s="170"/>
      <c r="O604" s="170"/>
      <c r="P604" s="170"/>
      <c r="Q604" s="170"/>
      <c r="R604" s="170"/>
      <c r="S604" s="170"/>
      <c r="T604" s="171"/>
      <c r="AT604" s="165" t="s">
        <v>237</v>
      </c>
      <c r="AU604" s="165" t="s">
        <v>88</v>
      </c>
      <c r="AV604" s="13" t="s">
        <v>88</v>
      </c>
      <c r="AW604" s="13" t="s">
        <v>33</v>
      </c>
      <c r="AX604" s="13" t="s">
        <v>79</v>
      </c>
      <c r="AY604" s="165" t="s">
        <v>207</v>
      </c>
    </row>
    <row r="605" spans="1:65" s="14" customFormat="1" ht="11.25">
      <c r="B605" s="172"/>
      <c r="D605" s="164" t="s">
        <v>237</v>
      </c>
      <c r="E605" s="173" t="s">
        <v>1</v>
      </c>
      <c r="F605" s="174" t="s">
        <v>5803</v>
      </c>
      <c r="H605" s="173" t="s">
        <v>1</v>
      </c>
      <c r="I605" s="175"/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237</v>
      </c>
      <c r="AU605" s="173" t="s">
        <v>88</v>
      </c>
      <c r="AV605" s="14" t="s">
        <v>86</v>
      </c>
      <c r="AW605" s="14" t="s">
        <v>33</v>
      </c>
      <c r="AX605" s="14" t="s">
        <v>79</v>
      </c>
      <c r="AY605" s="173" t="s">
        <v>207</v>
      </c>
    </row>
    <row r="606" spans="1:65" s="14" customFormat="1" ht="22.5">
      <c r="B606" s="172"/>
      <c r="D606" s="164" t="s">
        <v>237</v>
      </c>
      <c r="E606" s="173" t="s">
        <v>1</v>
      </c>
      <c r="F606" s="174" t="s">
        <v>5723</v>
      </c>
      <c r="H606" s="173" t="s">
        <v>1</v>
      </c>
      <c r="I606" s="175"/>
      <c r="L606" s="172"/>
      <c r="M606" s="176"/>
      <c r="N606" s="177"/>
      <c r="O606" s="177"/>
      <c r="P606" s="177"/>
      <c r="Q606" s="177"/>
      <c r="R606" s="177"/>
      <c r="S606" s="177"/>
      <c r="T606" s="178"/>
      <c r="AT606" s="173" t="s">
        <v>237</v>
      </c>
      <c r="AU606" s="173" t="s">
        <v>88</v>
      </c>
      <c r="AV606" s="14" t="s">
        <v>86</v>
      </c>
      <c r="AW606" s="14" t="s">
        <v>33</v>
      </c>
      <c r="AX606" s="14" t="s">
        <v>79</v>
      </c>
      <c r="AY606" s="173" t="s">
        <v>207</v>
      </c>
    </row>
    <row r="607" spans="1:65" s="14" customFormat="1" ht="11.25">
      <c r="B607" s="172"/>
      <c r="D607" s="164" t="s">
        <v>237</v>
      </c>
      <c r="E607" s="173" t="s">
        <v>1</v>
      </c>
      <c r="F607" s="174" t="s">
        <v>5724</v>
      </c>
      <c r="H607" s="173" t="s">
        <v>1</v>
      </c>
      <c r="I607" s="175"/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237</v>
      </c>
      <c r="AU607" s="173" t="s">
        <v>88</v>
      </c>
      <c r="AV607" s="14" t="s">
        <v>86</v>
      </c>
      <c r="AW607" s="14" t="s">
        <v>33</v>
      </c>
      <c r="AX607" s="14" t="s">
        <v>79</v>
      </c>
      <c r="AY607" s="173" t="s">
        <v>207</v>
      </c>
    </row>
    <row r="608" spans="1:65" s="15" customFormat="1" ht="11.25">
      <c r="B608" s="179"/>
      <c r="D608" s="164" t="s">
        <v>237</v>
      </c>
      <c r="E608" s="180" t="s">
        <v>1</v>
      </c>
      <c r="F608" s="181" t="s">
        <v>242</v>
      </c>
      <c r="H608" s="182">
        <v>59.6</v>
      </c>
      <c r="I608" s="183"/>
      <c r="L608" s="179"/>
      <c r="M608" s="184"/>
      <c r="N608" s="185"/>
      <c r="O608" s="185"/>
      <c r="P608" s="185"/>
      <c r="Q608" s="185"/>
      <c r="R608" s="185"/>
      <c r="S608" s="185"/>
      <c r="T608" s="186"/>
      <c r="AT608" s="180" t="s">
        <v>237</v>
      </c>
      <c r="AU608" s="180" t="s">
        <v>88</v>
      </c>
      <c r="AV608" s="15" t="s">
        <v>213</v>
      </c>
      <c r="AW608" s="15" t="s">
        <v>33</v>
      </c>
      <c r="AX608" s="15" t="s">
        <v>86</v>
      </c>
      <c r="AY608" s="180" t="s">
        <v>207</v>
      </c>
    </row>
    <row r="609" spans="1:65" s="2" customFormat="1" ht="24.2" customHeight="1">
      <c r="A609" s="31"/>
      <c r="B609" s="148"/>
      <c r="C609" s="149" t="s">
        <v>442</v>
      </c>
      <c r="D609" s="149" t="s">
        <v>209</v>
      </c>
      <c r="E609" s="150" t="s">
        <v>5921</v>
      </c>
      <c r="F609" s="151" t="s">
        <v>5922</v>
      </c>
      <c r="G609" s="152" t="s">
        <v>220</v>
      </c>
      <c r="H609" s="153">
        <v>23.1</v>
      </c>
      <c r="I609" s="154"/>
      <c r="J609" s="155">
        <f>ROUND(I609*H609,2)</f>
        <v>0</v>
      </c>
      <c r="K609" s="156"/>
      <c r="L609" s="32"/>
      <c r="M609" s="157" t="s">
        <v>1</v>
      </c>
      <c r="N609" s="158" t="s">
        <v>44</v>
      </c>
      <c r="O609" s="57"/>
      <c r="P609" s="159">
        <f>O609*H609</f>
        <v>0</v>
      </c>
      <c r="Q609" s="159">
        <v>0</v>
      </c>
      <c r="R609" s="159">
        <f>Q609*H609</f>
        <v>0</v>
      </c>
      <c r="S609" s="159">
        <v>0</v>
      </c>
      <c r="T609" s="160">
        <f>S609*H609</f>
        <v>0</v>
      </c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R609" s="161" t="s">
        <v>213</v>
      </c>
      <c r="AT609" s="161" t="s">
        <v>209</v>
      </c>
      <c r="AU609" s="161" t="s">
        <v>88</v>
      </c>
      <c r="AY609" s="17" t="s">
        <v>207</v>
      </c>
      <c r="BE609" s="162">
        <f>IF(N609="základní",J609,0)</f>
        <v>0</v>
      </c>
      <c r="BF609" s="162">
        <f>IF(N609="snížená",J609,0)</f>
        <v>0</v>
      </c>
      <c r="BG609" s="162">
        <f>IF(N609="zákl. přenesená",J609,0)</f>
        <v>0</v>
      </c>
      <c r="BH609" s="162">
        <f>IF(N609="sníž. přenesená",J609,0)</f>
        <v>0</v>
      </c>
      <c r="BI609" s="162">
        <f>IF(N609="nulová",J609,0)</f>
        <v>0</v>
      </c>
      <c r="BJ609" s="17" t="s">
        <v>86</v>
      </c>
      <c r="BK609" s="162">
        <f>ROUND(I609*H609,2)</f>
        <v>0</v>
      </c>
      <c r="BL609" s="17" t="s">
        <v>213</v>
      </c>
      <c r="BM609" s="161" t="s">
        <v>809</v>
      </c>
    </row>
    <row r="610" spans="1:65" s="13" customFormat="1" ht="22.5">
      <c r="B610" s="163"/>
      <c r="D610" s="164" t="s">
        <v>237</v>
      </c>
      <c r="E610" s="165" t="s">
        <v>1</v>
      </c>
      <c r="F610" s="166" t="s">
        <v>5923</v>
      </c>
      <c r="H610" s="167">
        <v>23.1</v>
      </c>
      <c r="I610" s="168"/>
      <c r="L610" s="163"/>
      <c r="M610" s="169"/>
      <c r="N610" s="170"/>
      <c r="O610" s="170"/>
      <c r="P610" s="170"/>
      <c r="Q610" s="170"/>
      <c r="R610" s="170"/>
      <c r="S610" s="170"/>
      <c r="T610" s="171"/>
      <c r="AT610" s="165" t="s">
        <v>237</v>
      </c>
      <c r="AU610" s="165" t="s">
        <v>88</v>
      </c>
      <c r="AV610" s="13" t="s">
        <v>88</v>
      </c>
      <c r="AW610" s="13" t="s">
        <v>33</v>
      </c>
      <c r="AX610" s="13" t="s">
        <v>79</v>
      </c>
      <c r="AY610" s="165" t="s">
        <v>207</v>
      </c>
    </row>
    <row r="611" spans="1:65" s="14" customFormat="1" ht="11.25">
      <c r="B611" s="172"/>
      <c r="D611" s="164" t="s">
        <v>237</v>
      </c>
      <c r="E611" s="173" t="s">
        <v>1</v>
      </c>
      <c r="F611" s="174" t="s">
        <v>5803</v>
      </c>
      <c r="H611" s="173" t="s">
        <v>1</v>
      </c>
      <c r="I611" s="175"/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237</v>
      </c>
      <c r="AU611" s="173" t="s">
        <v>88</v>
      </c>
      <c r="AV611" s="14" t="s">
        <v>86</v>
      </c>
      <c r="AW611" s="14" t="s">
        <v>33</v>
      </c>
      <c r="AX611" s="14" t="s">
        <v>79</v>
      </c>
      <c r="AY611" s="173" t="s">
        <v>207</v>
      </c>
    </row>
    <row r="612" spans="1:65" s="14" customFormat="1" ht="22.5">
      <c r="B612" s="172"/>
      <c r="D612" s="164" t="s">
        <v>237</v>
      </c>
      <c r="E612" s="173" t="s">
        <v>1</v>
      </c>
      <c r="F612" s="174" t="s">
        <v>5723</v>
      </c>
      <c r="H612" s="173" t="s">
        <v>1</v>
      </c>
      <c r="I612" s="175"/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237</v>
      </c>
      <c r="AU612" s="173" t="s">
        <v>88</v>
      </c>
      <c r="AV612" s="14" t="s">
        <v>86</v>
      </c>
      <c r="AW612" s="14" t="s">
        <v>33</v>
      </c>
      <c r="AX612" s="14" t="s">
        <v>79</v>
      </c>
      <c r="AY612" s="173" t="s">
        <v>207</v>
      </c>
    </row>
    <row r="613" spans="1:65" s="14" customFormat="1" ht="11.25">
      <c r="B613" s="172"/>
      <c r="D613" s="164" t="s">
        <v>237</v>
      </c>
      <c r="E613" s="173" t="s">
        <v>1</v>
      </c>
      <c r="F613" s="174" t="s">
        <v>5724</v>
      </c>
      <c r="H613" s="173" t="s">
        <v>1</v>
      </c>
      <c r="I613" s="175"/>
      <c r="L613" s="172"/>
      <c r="M613" s="176"/>
      <c r="N613" s="177"/>
      <c r="O613" s="177"/>
      <c r="P613" s="177"/>
      <c r="Q613" s="177"/>
      <c r="R613" s="177"/>
      <c r="S613" s="177"/>
      <c r="T613" s="178"/>
      <c r="AT613" s="173" t="s">
        <v>237</v>
      </c>
      <c r="AU613" s="173" t="s">
        <v>88</v>
      </c>
      <c r="AV613" s="14" t="s">
        <v>86</v>
      </c>
      <c r="AW613" s="14" t="s">
        <v>33</v>
      </c>
      <c r="AX613" s="14" t="s">
        <v>79</v>
      </c>
      <c r="AY613" s="173" t="s">
        <v>207</v>
      </c>
    </row>
    <row r="614" spans="1:65" s="15" customFormat="1" ht="11.25">
      <c r="B614" s="179"/>
      <c r="D614" s="164" t="s">
        <v>237</v>
      </c>
      <c r="E614" s="180" t="s">
        <v>1</v>
      </c>
      <c r="F614" s="181" t="s">
        <v>242</v>
      </c>
      <c r="H614" s="182">
        <v>23.1</v>
      </c>
      <c r="I614" s="183"/>
      <c r="L614" s="179"/>
      <c r="M614" s="184"/>
      <c r="N614" s="185"/>
      <c r="O614" s="185"/>
      <c r="P614" s="185"/>
      <c r="Q614" s="185"/>
      <c r="R614" s="185"/>
      <c r="S614" s="185"/>
      <c r="T614" s="186"/>
      <c r="AT614" s="180" t="s">
        <v>237</v>
      </c>
      <c r="AU614" s="180" t="s">
        <v>88</v>
      </c>
      <c r="AV614" s="15" t="s">
        <v>213</v>
      </c>
      <c r="AW614" s="15" t="s">
        <v>33</v>
      </c>
      <c r="AX614" s="15" t="s">
        <v>86</v>
      </c>
      <c r="AY614" s="180" t="s">
        <v>207</v>
      </c>
    </row>
    <row r="615" spans="1:65" s="2" customFormat="1" ht="24.2" customHeight="1">
      <c r="A615" s="31"/>
      <c r="B615" s="148"/>
      <c r="C615" s="149" t="s">
        <v>810</v>
      </c>
      <c r="D615" s="149" t="s">
        <v>209</v>
      </c>
      <c r="E615" s="150" t="s">
        <v>5924</v>
      </c>
      <c r="F615" s="151" t="s">
        <v>5925</v>
      </c>
      <c r="G615" s="152" t="s">
        <v>220</v>
      </c>
      <c r="H615" s="153">
        <v>1.1000000000000001</v>
      </c>
      <c r="I615" s="154"/>
      <c r="J615" s="155">
        <f>ROUND(I615*H615,2)</f>
        <v>0</v>
      </c>
      <c r="K615" s="156"/>
      <c r="L615" s="32"/>
      <c r="M615" s="157" t="s">
        <v>1</v>
      </c>
      <c r="N615" s="158" t="s">
        <v>44</v>
      </c>
      <c r="O615" s="57"/>
      <c r="P615" s="159">
        <f>O615*H615</f>
        <v>0</v>
      </c>
      <c r="Q615" s="159">
        <v>0</v>
      </c>
      <c r="R615" s="159">
        <f>Q615*H615</f>
        <v>0</v>
      </c>
      <c r="S615" s="159">
        <v>0</v>
      </c>
      <c r="T615" s="160">
        <f>S615*H615</f>
        <v>0</v>
      </c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R615" s="161" t="s">
        <v>213</v>
      </c>
      <c r="AT615" s="161" t="s">
        <v>209</v>
      </c>
      <c r="AU615" s="161" t="s">
        <v>88</v>
      </c>
      <c r="AY615" s="17" t="s">
        <v>207</v>
      </c>
      <c r="BE615" s="162">
        <f>IF(N615="základní",J615,0)</f>
        <v>0</v>
      </c>
      <c r="BF615" s="162">
        <f>IF(N615="snížená",J615,0)</f>
        <v>0</v>
      </c>
      <c r="BG615" s="162">
        <f>IF(N615="zákl. přenesená",J615,0)</f>
        <v>0</v>
      </c>
      <c r="BH615" s="162">
        <f>IF(N615="sníž. přenesená",J615,0)</f>
        <v>0</v>
      </c>
      <c r="BI615" s="162">
        <f>IF(N615="nulová",J615,0)</f>
        <v>0</v>
      </c>
      <c r="BJ615" s="17" t="s">
        <v>86</v>
      </c>
      <c r="BK615" s="162">
        <f>ROUND(I615*H615,2)</f>
        <v>0</v>
      </c>
      <c r="BL615" s="17" t="s">
        <v>213</v>
      </c>
      <c r="BM615" s="161" t="s">
        <v>813</v>
      </c>
    </row>
    <row r="616" spans="1:65" s="13" customFormat="1" ht="22.5">
      <c r="B616" s="163"/>
      <c r="D616" s="164" t="s">
        <v>237</v>
      </c>
      <c r="E616" s="165" t="s">
        <v>1</v>
      </c>
      <c r="F616" s="166" t="s">
        <v>5926</v>
      </c>
      <c r="H616" s="167">
        <v>1.1000000000000001</v>
      </c>
      <c r="I616" s="168"/>
      <c r="L616" s="163"/>
      <c r="M616" s="169"/>
      <c r="N616" s="170"/>
      <c r="O616" s="170"/>
      <c r="P616" s="170"/>
      <c r="Q616" s="170"/>
      <c r="R616" s="170"/>
      <c r="S616" s="170"/>
      <c r="T616" s="171"/>
      <c r="AT616" s="165" t="s">
        <v>237</v>
      </c>
      <c r="AU616" s="165" t="s">
        <v>88</v>
      </c>
      <c r="AV616" s="13" t="s">
        <v>88</v>
      </c>
      <c r="AW616" s="13" t="s">
        <v>33</v>
      </c>
      <c r="AX616" s="13" t="s">
        <v>79</v>
      </c>
      <c r="AY616" s="165" t="s">
        <v>207</v>
      </c>
    </row>
    <row r="617" spans="1:65" s="14" customFormat="1" ht="11.25">
      <c r="B617" s="172"/>
      <c r="D617" s="164" t="s">
        <v>237</v>
      </c>
      <c r="E617" s="173" t="s">
        <v>1</v>
      </c>
      <c r="F617" s="174" t="s">
        <v>5803</v>
      </c>
      <c r="H617" s="173" t="s">
        <v>1</v>
      </c>
      <c r="I617" s="175"/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237</v>
      </c>
      <c r="AU617" s="173" t="s">
        <v>88</v>
      </c>
      <c r="AV617" s="14" t="s">
        <v>86</v>
      </c>
      <c r="AW617" s="14" t="s">
        <v>33</v>
      </c>
      <c r="AX617" s="14" t="s">
        <v>79</v>
      </c>
      <c r="AY617" s="173" t="s">
        <v>207</v>
      </c>
    </row>
    <row r="618" spans="1:65" s="14" customFormat="1" ht="22.5">
      <c r="B618" s="172"/>
      <c r="D618" s="164" t="s">
        <v>237</v>
      </c>
      <c r="E618" s="173" t="s">
        <v>1</v>
      </c>
      <c r="F618" s="174" t="s">
        <v>5723</v>
      </c>
      <c r="H618" s="173" t="s">
        <v>1</v>
      </c>
      <c r="I618" s="175"/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237</v>
      </c>
      <c r="AU618" s="173" t="s">
        <v>88</v>
      </c>
      <c r="AV618" s="14" t="s">
        <v>86</v>
      </c>
      <c r="AW618" s="14" t="s">
        <v>33</v>
      </c>
      <c r="AX618" s="14" t="s">
        <v>79</v>
      </c>
      <c r="AY618" s="173" t="s">
        <v>207</v>
      </c>
    </row>
    <row r="619" spans="1:65" s="14" customFormat="1" ht="11.25">
      <c r="B619" s="172"/>
      <c r="D619" s="164" t="s">
        <v>237</v>
      </c>
      <c r="E619" s="173" t="s">
        <v>1</v>
      </c>
      <c r="F619" s="174" t="s">
        <v>5724</v>
      </c>
      <c r="H619" s="173" t="s">
        <v>1</v>
      </c>
      <c r="I619" s="175"/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237</v>
      </c>
      <c r="AU619" s="173" t="s">
        <v>88</v>
      </c>
      <c r="AV619" s="14" t="s">
        <v>86</v>
      </c>
      <c r="AW619" s="14" t="s">
        <v>33</v>
      </c>
      <c r="AX619" s="14" t="s">
        <v>79</v>
      </c>
      <c r="AY619" s="173" t="s">
        <v>207</v>
      </c>
    </row>
    <row r="620" spans="1:65" s="15" customFormat="1" ht="11.25">
      <c r="B620" s="179"/>
      <c r="D620" s="164" t="s">
        <v>237</v>
      </c>
      <c r="E620" s="180" t="s">
        <v>1</v>
      </c>
      <c r="F620" s="181" t="s">
        <v>242</v>
      </c>
      <c r="H620" s="182">
        <v>1.1000000000000001</v>
      </c>
      <c r="I620" s="183"/>
      <c r="L620" s="179"/>
      <c r="M620" s="184"/>
      <c r="N620" s="185"/>
      <c r="O620" s="185"/>
      <c r="P620" s="185"/>
      <c r="Q620" s="185"/>
      <c r="R620" s="185"/>
      <c r="S620" s="185"/>
      <c r="T620" s="186"/>
      <c r="AT620" s="180" t="s">
        <v>237</v>
      </c>
      <c r="AU620" s="180" t="s">
        <v>88</v>
      </c>
      <c r="AV620" s="15" t="s">
        <v>213</v>
      </c>
      <c r="AW620" s="15" t="s">
        <v>33</v>
      </c>
      <c r="AX620" s="15" t="s">
        <v>86</v>
      </c>
      <c r="AY620" s="180" t="s">
        <v>207</v>
      </c>
    </row>
    <row r="621" spans="1:65" s="2" customFormat="1" ht="24.2" customHeight="1">
      <c r="A621" s="31"/>
      <c r="B621" s="148"/>
      <c r="C621" s="149" t="s">
        <v>447</v>
      </c>
      <c r="D621" s="149" t="s">
        <v>209</v>
      </c>
      <c r="E621" s="150" t="s">
        <v>5927</v>
      </c>
      <c r="F621" s="151" t="s">
        <v>5928</v>
      </c>
      <c r="G621" s="152" t="s">
        <v>220</v>
      </c>
      <c r="H621" s="153">
        <v>0.4</v>
      </c>
      <c r="I621" s="154"/>
      <c r="J621" s="155">
        <f>ROUND(I621*H621,2)</f>
        <v>0</v>
      </c>
      <c r="K621" s="156"/>
      <c r="L621" s="32"/>
      <c r="M621" s="157" t="s">
        <v>1</v>
      </c>
      <c r="N621" s="158" t="s">
        <v>44</v>
      </c>
      <c r="O621" s="57"/>
      <c r="P621" s="159">
        <f>O621*H621</f>
        <v>0</v>
      </c>
      <c r="Q621" s="159">
        <v>0</v>
      </c>
      <c r="R621" s="159">
        <f>Q621*H621</f>
        <v>0</v>
      </c>
      <c r="S621" s="159">
        <v>0</v>
      </c>
      <c r="T621" s="160">
        <f>S621*H621</f>
        <v>0</v>
      </c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R621" s="161" t="s">
        <v>213</v>
      </c>
      <c r="AT621" s="161" t="s">
        <v>209</v>
      </c>
      <c r="AU621" s="161" t="s">
        <v>88</v>
      </c>
      <c r="AY621" s="17" t="s">
        <v>207</v>
      </c>
      <c r="BE621" s="162">
        <f>IF(N621="základní",J621,0)</f>
        <v>0</v>
      </c>
      <c r="BF621" s="162">
        <f>IF(N621="snížená",J621,0)</f>
        <v>0</v>
      </c>
      <c r="BG621" s="162">
        <f>IF(N621="zákl. přenesená",J621,0)</f>
        <v>0</v>
      </c>
      <c r="BH621" s="162">
        <f>IF(N621="sníž. přenesená",J621,0)</f>
        <v>0</v>
      </c>
      <c r="BI621" s="162">
        <f>IF(N621="nulová",J621,0)</f>
        <v>0</v>
      </c>
      <c r="BJ621" s="17" t="s">
        <v>86</v>
      </c>
      <c r="BK621" s="162">
        <f>ROUND(I621*H621,2)</f>
        <v>0</v>
      </c>
      <c r="BL621" s="17" t="s">
        <v>213</v>
      </c>
      <c r="BM621" s="161" t="s">
        <v>816</v>
      </c>
    </row>
    <row r="622" spans="1:65" s="13" customFormat="1" ht="22.5">
      <c r="B622" s="163"/>
      <c r="D622" s="164" t="s">
        <v>237</v>
      </c>
      <c r="E622" s="165" t="s">
        <v>1</v>
      </c>
      <c r="F622" s="166" t="s">
        <v>5929</v>
      </c>
      <c r="H622" s="167">
        <v>0.4</v>
      </c>
      <c r="I622" s="168"/>
      <c r="L622" s="163"/>
      <c r="M622" s="169"/>
      <c r="N622" s="170"/>
      <c r="O622" s="170"/>
      <c r="P622" s="170"/>
      <c r="Q622" s="170"/>
      <c r="R622" s="170"/>
      <c r="S622" s="170"/>
      <c r="T622" s="171"/>
      <c r="AT622" s="165" t="s">
        <v>237</v>
      </c>
      <c r="AU622" s="165" t="s">
        <v>88</v>
      </c>
      <c r="AV622" s="13" t="s">
        <v>88</v>
      </c>
      <c r="AW622" s="13" t="s">
        <v>33</v>
      </c>
      <c r="AX622" s="13" t="s">
        <v>79</v>
      </c>
      <c r="AY622" s="165" t="s">
        <v>207</v>
      </c>
    </row>
    <row r="623" spans="1:65" s="14" customFormat="1" ht="11.25">
      <c r="B623" s="172"/>
      <c r="D623" s="164" t="s">
        <v>237</v>
      </c>
      <c r="E623" s="173" t="s">
        <v>1</v>
      </c>
      <c r="F623" s="174" t="s">
        <v>5803</v>
      </c>
      <c r="H623" s="173" t="s">
        <v>1</v>
      </c>
      <c r="I623" s="175"/>
      <c r="L623" s="172"/>
      <c r="M623" s="176"/>
      <c r="N623" s="177"/>
      <c r="O623" s="177"/>
      <c r="P623" s="177"/>
      <c r="Q623" s="177"/>
      <c r="R623" s="177"/>
      <c r="S623" s="177"/>
      <c r="T623" s="178"/>
      <c r="AT623" s="173" t="s">
        <v>237</v>
      </c>
      <c r="AU623" s="173" t="s">
        <v>88</v>
      </c>
      <c r="AV623" s="14" t="s">
        <v>86</v>
      </c>
      <c r="AW623" s="14" t="s">
        <v>33</v>
      </c>
      <c r="AX623" s="14" t="s">
        <v>79</v>
      </c>
      <c r="AY623" s="173" t="s">
        <v>207</v>
      </c>
    </row>
    <row r="624" spans="1:65" s="14" customFormat="1" ht="22.5">
      <c r="B624" s="172"/>
      <c r="D624" s="164" t="s">
        <v>237</v>
      </c>
      <c r="E624" s="173" t="s">
        <v>1</v>
      </c>
      <c r="F624" s="174" t="s">
        <v>5723</v>
      </c>
      <c r="H624" s="173" t="s">
        <v>1</v>
      </c>
      <c r="I624" s="175"/>
      <c r="L624" s="172"/>
      <c r="M624" s="176"/>
      <c r="N624" s="177"/>
      <c r="O624" s="177"/>
      <c r="P624" s="177"/>
      <c r="Q624" s="177"/>
      <c r="R624" s="177"/>
      <c r="S624" s="177"/>
      <c r="T624" s="178"/>
      <c r="AT624" s="173" t="s">
        <v>237</v>
      </c>
      <c r="AU624" s="173" t="s">
        <v>88</v>
      </c>
      <c r="AV624" s="14" t="s">
        <v>86</v>
      </c>
      <c r="AW624" s="14" t="s">
        <v>33</v>
      </c>
      <c r="AX624" s="14" t="s">
        <v>79</v>
      </c>
      <c r="AY624" s="173" t="s">
        <v>207</v>
      </c>
    </row>
    <row r="625" spans="1:65" s="14" customFormat="1" ht="11.25">
      <c r="B625" s="172"/>
      <c r="D625" s="164" t="s">
        <v>237</v>
      </c>
      <c r="E625" s="173" t="s">
        <v>1</v>
      </c>
      <c r="F625" s="174" t="s">
        <v>5724</v>
      </c>
      <c r="H625" s="173" t="s">
        <v>1</v>
      </c>
      <c r="I625" s="175"/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237</v>
      </c>
      <c r="AU625" s="173" t="s">
        <v>88</v>
      </c>
      <c r="AV625" s="14" t="s">
        <v>86</v>
      </c>
      <c r="AW625" s="14" t="s">
        <v>33</v>
      </c>
      <c r="AX625" s="14" t="s">
        <v>79</v>
      </c>
      <c r="AY625" s="173" t="s">
        <v>207</v>
      </c>
    </row>
    <row r="626" spans="1:65" s="15" customFormat="1" ht="11.25">
      <c r="B626" s="179"/>
      <c r="D626" s="164" t="s">
        <v>237</v>
      </c>
      <c r="E626" s="180" t="s">
        <v>1</v>
      </c>
      <c r="F626" s="181" t="s">
        <v>242</v>
      </c>
      <c r="H626" s="182">
        <v>0.4</v>
      </c>
      <c r="I626" s="183"/>
      <c r="L626" s="179"/>
      <c r="M626" s="184"/>
      <c r="N626" s="185"/>
      <c r="O626" s="185"/>
      <c r="P626" s="185"/>
      <c r="Q626" s="185"/>
      <c r="R626" s="185"/>
      <c r="S626" s="185"/>
      <c r="T626" s="186"/>
      <c r="AT626" s="180" t="s">
        <v>237</v>
      </c>
      <c r="AU626" s="180" t="s">
        <v>88</v>
      </c>
      <c r="AV626" s="15" t="s">
        <v>213</v>
      </c>
      <c r="AW626" s="15" t="s">
        <v>33</v>
      </c>
      <c r="AX626" s="15" t="s">
        <v>86</v>
      </c>
      <c r="AY626" s="180" t="s">
        <v>207</v>
      </c>
    </row>
    <row r="627" spans="1:65" s="2" customFormat="1" ht="24.2" customHeight="1">
      <c r="A627" s="31"/>
      <c r="B627" s="148"/>
      <c r="C627" s="149" t="s">
        <v>819</v>
      </c>
      <c r="D627" s="149" t="s">
        <v>209</v>
      </c>
      <c r="E627" s="150" t="s">
        <v>5930</v>
      </c>
      <c r="F627" s="151" t="s">
        <v>5931</v>
      </c>
      <c r="G627" s="152" t="s">
        <v>220</v>
      </c>
      <c r="H627" s="153">
        <v>2.1</v>
      </c>
      <c r="I627" s="154"/>
      <c r="J627" s="155">
        <f>ROUND(I627*H627,2)</f>
        <v>0</v>
      </c>
      <c r="K627" s="156"/>
      <c r="L627" s="32"/>
      <c r="M627" s="157" t="s">
        <v>1</v>
      </c>
      <c r="N627" s="158" t="s">
        <v>44</v>
      </c>
      <c r="O627" s="57"/>
      <c r="P627" s="159">
        <f>O627*H627</f>
        <v>0</v>
      </c>
      <c r="Q627" s="159">
        <v>0</v>
      </c>
      <c r="R627" s="159">
        <f>Q627*H627</f>
        <v>0</v>
      </c>
      <c r="S627" s="159">
        <v>0</v>
      </c>
      <c r="T627" s="160">
        <f>S627*H627</f>
        <v>0</v>
      </c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R627" s="161" t="s">
        <v>213</v>
      </c>
      <c r="AT627" s="161" t="s">
        <v>209</v>
      </c>
      <c r="AU627" s="161" t="s">
        <v>88</v>
      </c>
      <c r="AY627" s="17" t="s">
        <v>207</v>
      </c>
      <c r="BE627" s="162">
        <f>IF(N627="základní",J627,0)</f>
        <v>0</v>
      </c>
      <c r="BF627" s="162">
        <f>IF(N627="snížená",J627,0)</f>
        <v>0</v>
      </c>
      <c r="BG627" s="162">
        <f>IF(N627="zákl. přenesená",J627,0)</f>
        <v>0</v>
      </c>
      <c r="BH627" s="162">
        <f>IF(N627="sníž. přenesená",J627,0)</f>
        <v>0</v>
      </c>
      <c r="BI627" s="162">
        <f>IF(N627="nulová",J627,0)</f>
        <v>0</v>
      </c>
      <c r="BJ627" s="17" t="s">
        <v>86</v>
      </c>
      <c r="BK627" s="162">
        <f>ROUND(I627*H627,2)</f>
        <v>0</v>
      </c>
      <c r="BL627" s="17" t="s">
        <v>213</v>
      </c>
      <c r="BM627" s="161" t="s">
        <v>822</v>
      </c>
    </row>
    <row r="628" spans="1:65" s="13" customFormat="1" ht="22.5">
      <c r="B628" s="163"/>
      <c r="D628" s="164" t="s">
        <v>237</v>
      </c>
      <c r="E628" s="165" t="s">
        <v>1</v>
      </c>
      <c r="F628" s="166" t="s">
        <v>5932</v>
      </c>
      <c r="H628" s="167">
        <v>2.1</v>
      </c>
      <c r="I628" s="168"/>
      <c r="L628" s="163"/>
      <c r="M628" s="169"/>
      <c r="N628" s="170"/>
      <c r="O628" s="170"/>
      <c r="P628" s="170"/>
      <c r="Q628" s="170"/>
      <c r="R628" s="170"/>
      <c r="S628" s="170"/>
      <c r="T628" s="171"/>
      <c r="AT628" s="165" t="s">
        <v>237</v>
      </c>
      <c r="AU628" s="165" t="s">
        <v>88</v>
      </c>
      <c r="AV628" s="13" t="s">
        <v>88</v>
      </c>
      <c r="AW628" s="13" t="s">
        <v>33</v>
      </c>
      <c r="AX628" s="13" t="s">
        <v>79</v>
      </c>
      <c r="AY628" s="165" t="s">
        <v>207</v>
      </c>
    </row>
    <row r="629" spans="1:65" s="14" customFormat="1" ht="22.5">
      <c r="B629" s="172"/>
      <c r="D629" s="164" t="s">
        <v>237</v>
      </c>
      <c r="E629" s="173" t="s">
        <v>1</v>
      </c>
      <c r="F629" s="174" t="s">
        <v>5755</v>
      </c>
      <c r="H629" s="173" t="s">
        <v>1</v>
      </c>
      <c r="I629" s="175"/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237</v>
      </c>
      <c r="AU629" s="173" t="s">
        <v>88</v>
      </c>
      <c r="AV629" s="14" t="s">
        <v>86</v>
      </c>
      <c r="AW629" s="14" t="s">
        <v>33</v>
      </c>
      <c r="AX629" s="14" t="s">
        <v>79</v>
      </c>
      <c r="AY629" s="173" t="s">
        <v>207</v>
      </c>
    </row>
    <row r="630" spans="1:65" s="14" customFormat="1" ht="22.5">
      <c r="B630" s="172"/>
      <c r="D630" s="164" t="s">
        <v>237</v>
      </c>
      <c r="E630" s="173" t="s">
        <v>1</v>
      </c>
      <c r="F630" s="174" t="s">
        <v>5723</v>
      </c>
      <c r="H630" s="173" t="s">
        <v>1</v>
      </c>
      <c r="I630" s="175"/>
      <c r="L630" s="172"/>
      <c r="M630" s="176"/>
      <c r="N630" s="177"/>
      <c r="O630" s="177"/>
      <c r="P630" s="177"/>
      <c r="Q630" s="177"/>
      <c r="R630" s="177"/>
      <c r="S630" s="177"/>
      <c r="T630" s="178"/>
      <c r="AT630" s="173" t="s">
        <v>237</v>
      </c>
      <c r="AU630" s="173" t="s">
        <v>88</v>
      </c>
      <c r="AV630" s="14" t="s">
        <v>86</v>
      </c>
      <c r="AW630" s="14" t="s">
        <v>33</v>
      </c>
      <c r="AX630" s="14" t="s">
        <v>79</v>
      </c>
      <c r="AY630" s="173" t="s">
        <v>207</v>
      </c>
    </row>
    <row r="631" spans="1:65" s="14" customFormat="1" ht="11.25">
      <c r="B631" s="172"/>
      <c r="D631" s="164" t="s">
        <v>237</v>
      </c>
      <c r="E631" s="173" t="s">
        <v>1</v>
      </c>
      <c r="F631" s="174" t="s">
        <v>5724</v>
      </c>
      <c r="H631" s="173" t="s">
        <v>1</v>
      </c>
      <c r="I631" s="175"/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237</v>
      </c>
      <c r="AU631" s="173" t="s">
        <v>88</v>
      </c>
      <c r="AV631" s="14" t="s">
        <v>86</v>
      </c>
      <c r="AW631" s="14" t="s">
        <v>33</v>
      </c>
      <c r="AX631" s="14" t="s">
        <v>79</v>
      </c>
      <c r="AY631" s="173" t="s">
        <v>207</v>
      </c>
    </row>
    <row r="632" spans="1:65" s="15" customFormat="1" ht="11.25">
      <c r="B632" s="179"/>
      <c r="D632" s="164" t="s">
        <v>237</v>
      </c>
      <c r="E632" s="180" t="s">
        <v>1</v>
      </c>
      <c r="F632" s="181" t="s">
        <v>242</v>
      </c>
      <c r="H632" s="182">
        <v>2.1</v>
      </c>
      <c r="I632" s="183"/>
      <c r="L632" s="179"/>
      <c r="M632" s="184"/>
      <c r="N632" s="185"/>
      <c r="O632" s="185"/>
      <c r="P632" s="185"/>
      <c r="Q632" s="185"/>
      <c r="R632" s="185"/>
      <c r="S632" s="185"/>
      <c r="T632" s="186"/>
      <c r="AT632" s="180" t="s">
        <v>237</v>
      </c>
      <c r="AU632" s="180" t="s">
        <v>88</v>
      </c>
      <c r="AV632" s="15" t="s">
        <v>213</v>
      </c>
      <c r="AW632" s="15" t="s">
        <v>33</v>
      </c>
      <c r="AX632" s="15" t="s">
        <v>86</v>
      </c>
      <c r="AY632" s="180" t="s">
        <v>207</v>
      </c>
    </row>
    <row r="633" spans="1:65" s="2" customFormat="1" ht="24.2" customHeight="1">
      <c r="A633" s="31"/>
      <c r="B633" s="148"/>
      <c r="C633" s="149" t="s">
        <v>451</v>
      </c>
      <c r="D633" s="149" t="s">
        <v>209</v>
      </c>
      <c r="E633" s="150" t="s">
        <v>5933</v>
      </c>
      <c r="F633" s="151" t="s">
        <v>5934</v>
      </c>
      <c r="G633" s="152" t="s">
        <v>220</v>
      </c>
      <c r="H633" s="153">
        <v>36</v>
      </c>
      <c r="I633" s="154"/>
      <c r="J633" s="155">
        <f>ROUND(I633*H633,2)</f>
        <v>0</v>
      </c>
      <c r="K633" s="156"/>
      <c r="L633" s="32"/>
      <c r="M633" s="157" t="s">
        <v>1</v>
      </c>
      <c r="N633" s="158" t="s">
        <v>44</v>
      </c>
      <c r="O633" s="57"/>
      <c r="P633" s="159">
        <f>O633*H633</f>
        <v>0</v>
      </c>
      <c r="Q633" s="159">
        <v>0</v>
      </c>
      <c r="R633" s="159">
        <f>Q633*H633</f>
        <v>0</v>
      </c>
      <c r="S633" s="159">
        <v>0</v>
      </c>
      <c r="T633" s="160">
        <f>S633*H633</f>
        <v>0</v>
      </c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R633" s="161" t="s">
        <v>213</v>
      </c>
      <c r="AT633" s="161" t="s">
        <v>209</v>
      </c>
      <c r="AU633" s="161" t="s">
        <v>88</v>
      </c>
      <c r="AY633" s="17" t="s">
        <v>207</v>
      </c>
      <c r="BE633" s="162">
        <f>IF(N633="základní",J633,0)</f>
        <v>0</v>
      </c>
      <c r="BF633" s="162">
        <f>IF(N633="snížená",J633,0)</f>
        <v>0</v>
      </c>
      <c r="BG633" s="162">
        <f>IF(N633="zákl. přenesená",J633,0)</f>
        <v>0</v>
      </c>
      <c r="BH633" s="162">
        <f>IF(N633="sníž. přenesená",J633,0)</f>
        <v>0</v>
      </c>
      <c r="BI633" s="162">
        <f>IF(N633="nulová",J633,0)</f>
        <v>0</v>
      </c>
      <c r="BJ633" s="17" t="s">
        <v>86</v>
      </c>
      <c r="BK633" s="162">
        <f>ROUND(I633*H633,2)</f>
        <v>0</v>
      </c>
      <c r="BL633" s="17" t="s">
        <v>213</v>
      </c>
      <c r="BM633" s="161" t="s">
        <v>825</v>
      </c>
    </row>
    <row r="634" spans="1:65" s="13" customFormat="1" ht="22.5">
      <c r="B634" s="163"/>
      <c r="D634" s="164" t="s">
        <v>237</v>
      </c>
      <c r="E634" s="165" t="s">
        <v>1</v>
      </c>
      <c r="F634" s="166" t="s">
        <v>5935</v>
      </c>
      <c r="H634" s="167">
        <v>36</v>
      </c>
      <c r="I634" s="168"/>
      <c r="L634" s="163"/>
      <c r="M634" s="169"/>
      <c r="N634" s="170"/>
      <c r="O634" s="170"/>
      <c r="P634" s="170"/>
      <c r="Q634" s="170"/>
      <c r="R634" s="170"/>
      <c r="S634" s="170"/>
      <c r="T634" s="171"/>
      <c r="AT634" s="165" t="s">
        <v>237</v>
      </c>
      <c r="AU634" s="165" t="s">
        <v>88</v>
      </c>
      <c r="AV634" s="13" t="s">
        <v>88</v>
      </c>
      <c r="AW634" s="13" t="s">
        <v>33</v>
      </c>
      <c r="AX634" s="13" t="s">
        <v>79</v>
      </c>
      <c r="AY634" s="165" t="s">
        <v>207</v>
      </c>
    </row>
    <row r="635" spans="1:65" s="14" customFormat="1" ht="22.5">
      <c r="B635" s="172"/>
      <c r="D635" s="164" t="s">
        <v>237</v>
      </c>
      <c r="E635" s="173" t="s">
        <v>1</v>
      </c>
      <c r="F635" s="174" t="s">
        <v>5936</v>
      </c>
      <c r="H635" s="173" t="s">
        <v>1</v>
      </c>
      <c r="I635" s="175"/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237</v>
      </c>
      <c r="AU635" s="173" t="s">
        <v>88</v>
      </c>
      <c r="AV635" s="14" t="s">
        <v>86</v>
      </c>
      <c r="AW635" s="14" t="s">
        <v>33</v>
      </c>
      <c r="AX635" s="14" t="s">
        <v>79</v>
      </c>
      <c r="AY635" s="173" t="s">
        <v>207</v>
      </c>
    </row>
    <row r="636" spans="1:65" s="14" customFormat="1" ht="22.5">
      <c r="B636" s="172"/>
      <c r="D636" s="164" t="s">
        <v>237</v>
      </c>
      <c r="E636" s="173" t="s">
        <v>1</v>
      </c>
      <c r="F636" s="174" t="s">
        <v>5723</v>
      </c>
      <c r="H636" s="173" t="s">
        <v>1</v>
      </c>
      <c r="I636" s="175"/>
      <c r="L636" s="172"/>
      <c r="M636" s="176"/>
      <c r="N636" s="177"/>
      <c r="O636" s="177"/>
      <c r="P636" s="177"/>
      <c r="Q636" s="177"/>
      <c r="R636" s="177"/>
      <c r="S636" s="177"/>
      <c r="T636" s="178"/>
      <c r="AT636" s="173" t="s">
        <v>237</v>
      </c>
      <c r="AU636" s="173" t="s">
        <v>88</v>
      </c>
      <c r="AV636" s="14" t="s">
        <v>86</v>
      </c>
      <c r="AW636" s="14" t="s">
        <v>33</v>
      </c>
      <c r="AX636" s="14" t="s">
        <v>79</v>
      </c>
      <c r="AY636" s="173" t="s">
        <v>207</v>
      </c>
    </row>
    <row r="637" spans="1:65" s="14" customFormat="1" ht="11.25">
      <c r="B637" s="172"/>
      <c r="D637" s="164" t="s">
        <v>237</v>
      </c>
      <c r="E637" s="173" t="s">
        <v>1</v>
      </c>
      <c r="F637" s="174" t="s">
        <v>5724</v>
      </c>
      <c r="H637" s="173" t="s">
        <v>1</v>
      </c>
      <c r="I637" s="175"/>
      <c r="L637" s="172"/>
      <c r="M637" s="176"/>
      <c r="N637" s="177"/>
      <c r="O637" s="177"/>
      <c r="P637" s="177"/>
      <c r="Q637" s="177"/>
      <c r="R637" s="177"/>
      <c r="S637" s="177"/>
      <c r="T637" s="178"/>
      <c r="AT637" s="173" t="s">
        <v>237</v>
      </c>
      <c r="AU637" s="173" t="s">
        <v>88</v>
      </c>
      <c r="AV637" s="14" t="s">
        <v>86</v>
      </c>
      <c r="AW637" s="14" t="s">
        <v>33</v>
      </c>
      <c r="AX637" s="14" t="s">
        <v>79</v>
      </c>
      <c r="AY637" s="173" t="s">
        <v>207</v>
      </c>
    </row>
    <row r="638" spans="1:65" s="15" customFormat="1" ht="11.25">
      <c r="B638" s="179"/>
      <c r="D638" s="164" t="s">
        <v>237</v>
      </c>
      <c r="E638" s="180" t="s">
        <v>1</v>
      </c>
      <c r="F638" s="181" t="s">
        <v>242</v>
      </c>
      <c r="H638" s="182">
        <v>36</v>
      </c>
      <c r="I638" s="183"/>
      <c r="L638" s="179"/>
      <c r="M638" s="184"/>
      <c r="N638" s="185"/>
      <c r="O638" s="185"/>
      <c r="P638" s="185"/>
      <c r="Q638" s="185"/>
      <c r="R638" s="185"/>
      <c r="S638" s="185"/>
      <c r="T638" s="186"/>
      <c r="AT638" s="180" t="s">
        <v>237</v>
      </c>
      <c r="AU638" s="180" t="s">
        <v>88</v>
      </c>
      <c r="AV638" s="15" t="s">
        <v>213</v>
      </c>
      <c r="AW638" s="15" t="s">
        <v>33</v>
      </c>
      <c r="AX638" s="15" t="s">
        <v>86</v>
      </c>
      <c r="AY638" s="180" t="s">
        <v>207</v>
      </c>
    </row>
    <row r="639" spans="1:65" s="2" customFormat="1" ht="24.2" customHeight="1">
      <c r="A639" s="31"/>
      <c r="B639" s="148"/>
      <c r="C639" s="149" t="s">
        <v>840</v>
      </c>
      <c r="D639" s="149" t="s">
        <v>209</v>
      </c>
      <c r="E639" s="150" t="s">
        <v>5937</v>
      </c>
      <c r="F639" s="151" t="s">
        <v>5938</v>
      </c>
      <c r="G639" s="152" t="s">
        <v>220</v>
      </c>
      <c r="H639" s="153">
        <v>8.4</v>
      </c>
      <c r="I639" s="154"/>
      <c r="J639" s="155">
        <f>ROUND(I639*H639,2)</f>
        <v>0</v>
      </c>
      <c r="K639" s="156"/>
      <c r="L639" s="32"/>
      <c r="M639" s="157" t="s">
        <v>1</v>
      </c>
      <c r="N639" s="158" t="s">
        <v>44</v>
      </c>
      <c r="O639" s="57"/>
      <c r="P639" s="159">
        <f>O639*H639</f>
        <v>0</v>
      </c>
      <c r="Q639" s="159">
        <v>0</v>
      </c>
      <c r="R639" s="159">
        <f>Q639*H639</f>
        <v>0</v>
      </c>
      <c r="S639" s="159">
        <v>0</v>
      </c>
      <c r="T639" s="160">
        <f>S639*H639</f>
        <v>0</v>
      </c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R639" s="161" t="s">
        <v>213</v>
      </c>
      <c r="AT639" s="161" t="s">
        <v>209</v>
      </c>
      <c r="AU639" s="161" t="s">
        <v>88</v>
      </c>
      <c r="AY639" s="17" t="s">
        <v>207</v>
      </c>
      <c r="BE639" s="162">
        <f>IF(N639="základní",J639,0)</f>
        <v>0</v>
      </c>
      <c r="BF639" s="162">
        <f>IF(N639="snížená",J639,0)</f>
        <v>0</v>
      </c>
      <c r="BG639" s="162">
        <f>IF(N639="zákl. přenesená",J639,0)</f>
        <v>0</v>
      </c>
      <c r="BH639" s="162">
        <f>IF(N639="sníž. přenesená",J639,0)</f>
        <v>0</v>
      </c>
      <c r="BI639" s="162">
        <f>IF(N639="nulová",J639,0)</f>
        <v>0</v>
      </c>
      <c r="BJ639" s="17" t="s">
        <v>86</v>
      </c>
      <c r="BK639" s="162">
        <f>ROUND(I639*H639,2)</f>
        <v>0</v>
      </c>
      <c r="BL639" s="17" t="s">
        <v>213</v>
      </c>
      <c r="BM639" s="161" t="s">
        <v>843</v>
      </c>
    </row>
    <row r="640" spans="1:65" s="13" customFormat="1" ht="22.5">
      <c r="B640" s="163"/>
      <c r="D640" s="164" t="s">
        <v>237</v>
      </c>
      <c r="E640" s="165" t="s">
        <v>1</v>
      </c>
      <c r="F640" s="166" t="s">
        <v>5939</v>
      </c>
      <c r="H640" s="167">
        <v>8.4</v>
      </c>
      <c r="I640" s="168"/>
      <c r="L640" s="163"/>
      <c r="M640" s="169"/>
      <c r="N640" s="170"/>
      <c r="O640" s="170"/>
      <c r="P640" s="170"/>
      <c r="Q640" s="170"/>
      <c r="R640" s="170"/>
      <c r="S640" s="170"/>
      <c r="T640" s="171"/>
      <c r="AT640" s="165" t="s">
        <v>237</v>
      </c>
      <c r="AU640" s="165" t="s">
        <v>88</v>
      </c>
      <c r="AV640" s="13" t="s">
        <v>88</v>
      </c>
      <c r="AW640" s="13" t="s">
        <v>33</v>
      </c>
      <c r="AX640" s="13" t="s">
        <v>79</v>
      </c>
      <c r="AY640" s="165" t="s">
        <v>207</v>
      </c>
    </row>
    <row r="641" spans="1:65" s="14" customFormat="1" ht="22.5">
      <c r="B641" s="172"/>
      <c r="D641" s="164" t="s">
        <v>237</v>
      </c>
      <c r="E641" s="173" t="s">
        <v>1</v>
      </c>
      <c r="F641" s="174" t="s">
        <v>5940</v>
      </c>
      <c r="H641" s="173" t="s">
        <v>1</v>
      </c>
      <c r="I641" s="175"/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237</v>
      </c>
      <c r="AU641" s="173" t="s">
        <v>88</v>
      </c>
      <c r="AV641" s="14" t="s">
        <v>86</v>
      </c>
      <c r="AW641" s="14" t="s">
        <v>33</v>
      </c>
      <c r="AX641" s="14" t="s">
        <v>79</v>
      </c>
      <c r="AY641" s="173" t="s">
        <v>207</v>
      </c>
    </row>
    <row r="642" spans="1:65" s="14" customFormat="1" ht="22.5">
      <c r="B642" s="172"/>
      <c r="D642" s="164" t="s">
        <v>237</v>
      </c>
      <c r="E642" s="173" t="s">
        <v>1</v>
      </c>
      <c r="F642" s="174" t="s">
        <v>5723</v>
      </c>
      <c r="H642" s="173" t="s">
        <v>1</v>
      </c>
      <c r="I642" s="175"/>
      <c r="L642" s="172"/>
      <c r="M642" s="176"/>
      <c r="N642" s="177"/>
      <c r="O642" s="177"/>
      <c r="P642" s="177"/>
      <c r="Q642" s="177"/>
      <c r="R642" s="177"/>
      <c r="S642" s="177"/>
      <c r="T642" s="178"/>
      <c r="AT642" s="173" t="s">
        <v>237</v>
      </c>
      <c r="AU642" s="173" t="s">
        <v>88</v>
      </c>
      <c r="AV642" s="14" t="s">
        <v>86</v>
      </c>
      <c r="AW642" s="14" t="s">
        <v>33</v>
      </c>
      <c r="AX642" s="14" t="s">
        <v>79</v>
      </c>
      <c r="AY642" s="173" t="s">
        <v>207</v>
      </c>
    </row>
    <row r="643" spans="1:65" s="14" customFormat="1" ht="11.25">
      <c r="B643" s="172"/>
      <c r="D643" s="164" t="s">
        <v>237</v>
      </c>
      <c r="E643" s="173" t="s">
        <v>1</v>
      </c>
      <c r="F643" s="174" t="s">
        <v>5724</v>
      </c>
      <c r="H643" s="173" t="s">
        <v>1</v>
      </c>
      <c r="I643" s="175"/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237</v>
      </c>
      <c r="AU643" s="173" t="s">
        <v>88</v>
      </c>
      <c r="AV643" s="14" t="s">
        <v>86</v>
      </c>
      <c r="AW643" s="14" t="s">
        <v>33</v>
      </c>
      <c r="AX643" s="14" t="s">
        <v>79</v>
      </c>
      <c r="AY643" s="173" t="s">
        <v>207</v>
      </c>
    </row>
    <row r="644" spans="1:65" s="15" customFormat="1" ht="11.25">
      <c r="B644" s="179"/>
      <c r="D644" s="164" t="s">
        <v>237</v>
      </c>
      <c r="E644" s="180" t="s">
        <v>1</v>
      </c>
      <c r="F644" s="181" t="s">
        <v>242</v>
      </c>
      <c r="H644" s="182">
        <v>8.4</v>
      </c>
      <c r="I644" s="183"/>
      <c r="L644" s="179"/>
      <c r="M644" s="184"/>
      <c r="N644" s="185"/>
      <c r="O644" s="185"/>
      <c r="P644" s="185"/>
      <c r="Q644" s="185"/>
      <c r="R644" s="185"/>
      <c r="S644" s="185"/>
      <c r="T644" s="186"/>
      <c r="AT644" s="180" t="s">
        <v>237</v>
      </c>
      <c r="AU644" s="180" t="s">
        <v>88</v>
      </c>
      <c r="AV644" s="15" t="s">
        <v>213</v>
      </c>
      <c r="AW644" s="15" t="s">
        <v>33</v>
      </c>
      <c r="AX644" s="15" t="s">
        <v>86</v>
      </c>
      <c r="AY644" s="180" t="s">
        <v>207</v>
      </c>
    </row>
    <row r="645" spans="1:65" s="2" customFormat="1" ht="24.2" customHeight="1">
      <c r="A645" s="31"/>
      <c r="B645" s="148"/>
      <c r="C645" s="149" t="s">
        <v>454</v>
      </c>
      <c r="D645" s="149" t="s">
        <v>209</v>
      </c>
      <c r="E645" s="150" t="s">
        <v>5941</v>
      </c>
      <c r="F645" s="151" t="s">
        <v>5942</v>
      </c>
      <c r="G645" s="152" t="s">
        <v>220</v>
      </c>
      <c r="H645" s="153">
        <v>2</v>
      </c>
      <c r="I645" s="154"/>
      <c r="J645" s="155">
        <f>ROUND(I645*H645,2)</f>
        <v>0</v>
      </c>
      <c r="K645" s="156"/>
      <c r="L645" s="32"/>
      <c r="M645" s="157" t="s">
        <v>1</v>
      </c>
      <c r="N645" s="158" t="s">
        <v>44</v>
      </c>
      <c r="O645" s="57"/>
      <c r="P645" s="159">
        <f>O645*H645</f>
        <v>0</v>
      </c>
      <c r="Q645" s="159">
        <v>0</v>
      </c>
      <c r="R645" s="159">
        <f>Q645*H645</f>
        <v>0</v>
      </c>
      <c r="S645" s="159">
        <v>0</v>
      </c>
      <c r="T645" s="160">
        <f>S645*H645</f>
        <v>0</v>
      </c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R645" s="161" t="s">
        <v>213</v>
      </c>
      <c r="AT645" s="161" t="s">
        <v>209</v>
      </c>
      <c r="AU645" s="161" t="s">
        <v>88</v>
      </c>
      <c r="AY645" s="17" t="s">
        <v>207</v>
      </c>
      <c r="BE645" s="162">
        <f>IF(N645="základní",J645,0)</f>
        <v>0</v>
      </c>
      <c r="BF645" s="162">
        <f>IF(N645="snížená",J645,0)</f>
        <v>0</v>
      </c>
      <c r="BG645" s="162">
        <f>IF(N645="zákl. přenesená",J645,0)</f>
        <v>0</v>
      </c>
      <c r="BH645" s="162">
        <f>IF(N645="sníž. přenesená",J645,0)</f>
        <v>0</v>
      </c>
      <c r="BI645" s="162">
        <f>IF(N645="nulová",J645,0)</f>
        <v>0</v>
      </c>
      <c r="BJ645" s="17" t="s">
        <v>86</v>
      </c>
      <c r="BK645" s="162">
        <f>ROUND(I645*H645,2)</f>
        <v>0</v>
      </c>
      <c r="BL645" s="17" t="s">
        <v>213</v>
      </c>
      <c r="BM645" s="161" t="s">
        <v>857</v>
      </c>
    </row>
    <row r="646" spans="1:65" s="13" customFormat="1" ht="22.5">
      <c r="B646" s="163"/>
      <c r="D646" s="164" t="s">
        <v>237</v>
      </c>
      <c r="E646" s="165" t="s">
        <v>1</v>
      </c>
      <c r="F646" s="166" t="s">
        <v>5943</v>
      </c>
      <c r="H646" s="167">
        <v>2</v>
      </c>
      <c r="I646" s="168"/>
      <c r="L646" s="163"/>
      <c r="M646" s="169"/>
      <c r="N646" s="170"/>
      <c r="O646" s="170"/>
      <c r="P646" s="170"/>
      <c r="Q646" s="170"/>
      <c r="R646" s="170"/>
      <c r="S646" s="170"/>
      <c r="T646" s="171"/>
      <c r="AT646" s="165" t="s">
        <v>237</v>
      </c>
      <c r="AU646" s="165" t="s">
        <v>88</v>
      </c>
      <c r="AV646" s="13" t="s">
        <v>88</v>
      </c>
      <c r="AW646" s="13" t="s">
        <v>33</v>
      </c>
      <c r="AX646" s="13" t="s">
        <v>79</v>
      </c>
      <c r="AY646" s="165" t="s">
        <v>207</v>
      </c>
    </row>
    <row r="647" spans="1:65" s="14" customFormat="1" ht="22.5">
      <c r="B647" s="172"/>
      <c r="D647" s="164" t="s">
        <v>237</v>
      </c>
      <c r="E647" s="173" t="s">
        <v>1</v>
      </c>
      <c r="F647" s="174" t="s">
        <v>5944</v>
      </c>
      <c r="H647" s="173" t="s">
        <v>1</v>
      </c>
      <c r="I647" s="175"/>
      <c r="L647" s="172"/>
      <c r="M647" s="176"/>
      <c r="N647" s="177"/>
      <c r="O647" s="177"/>
      <c r="P647" s="177"/>
      <c r="Q647" s="177"/>
      <c r="R647" s="177"/>
      <c r="S647" s="177"/>
      <c r="T647" s="178"/>
      <c r="AT647" s="173" t="s">
        <v>237</v>
      </c>
      <c r="AU647" s="173" t="s">
        <v>88</v>
      </c>
      <c r="AV647" s="14" t="s">
        <v>86</v>
      </c>
      <c r="AW647" s="14" t="s">
        <v>33</v>
      </c>
      <c r="AX647" s="14" t="s">
        <v>79</v>
      </c>
      <c r="AY647" s="173" t="s">
        <v>207</v>
      </c>
    </row>
    <row r="648" spans="1:65" s="14" customFormat="1" ht="22.5">
      <c r="B648" s="172"/>
      <c r="D648" s="164" t="s">
        <v>237</v>
      </c>
      <c r="E648" s="173" t="s">
        <v>1</v>
      </c>
      <c r="F648" s="174" t="s">
        <v>5723</v>
      </c>
      <c r="H648" s="173" t="s">
        <v>1</v>
      </c>
      <c r="I648" s="175"/>
      <c r="L648" s="172"/>
      <c r="M648" s="176"/>
      <c r="N648" s="177"/>
      <c r="O648" s="177"/>
      <c r="P648" s="177"/>
      <c r="Q648" s="177"/>
      <c r="R648" s="177"/>
      <c r="S648" s="177"/>
      <c r="T648" s="178"/>
      <c r="AT648" s="173" t="s">
        <v>237</v>
      </c>
      <c r="AU648" s="173" t="s">
        <v>88</v>
      </c>
      <c r="AV648" s="14" t="s">
        <v>86</v>
      </c>
      <c r="AW648" s="14" t="s">
        <v>33</v>
      </c>
      <c r="AX648" s="14" t="s">
        <v>79</v>
      </c>
      <c r="AY648" s="173" t="s">
        <v>207</v>
      </c>
    </row>
    <row r="649" spans="1:65" s="14" customFormat="1" ht="11.25">
      <c r="B649" s="172"/>
      <c r="D649" s="164" t="s">
        <v>237</v>
      </c>
      <c r="E649" s="173" t="s">
        <v>1</v>
      </c>
      <c r="F649" s="174" t="s">
        <v>5724</v>
      </c>
      <c r="H649" s="173" t="s">
        <v>1</v>
      </c>
      <c r="I649" s="175"/>
      <c r="L649" s="172"/>
      <c r="M649" s="176"/>
      <c r="N649" s="177"/>
      <c r="O649" s="177"/>
      <c r="P649" s="177"/>
      <c r="Q649" s="177"/>
      <c r="R649" s="177"/>
      <c r="S649" s="177"/>
      <c r="T649" s="178"/>
      <c r="AT649" s="173" t="s">
        <v>237</v>
      </c>
      <c r="AU649" s="173" t="s">
        <v>88</v>
      </c>
      <c r="AV649" s="14" t="s">
        <v>86</v>
      </c>
      <c r="AW649" s="14" t="s">
        <v>33</v>
      </c>
      <c r="AX649" s="14" t="s">
        <v>79</v>
      </c>
      <c r="AY649" s="173" t="s">
        <v>207</v>
      </c>
    </row>
    <row r="650" spans="1:65" s="15" customFormat="1" ht="11.25">
      <c r="B650" s="179"/>
      <c r="D650" s="164" t="s">
        <v>237</v>
      </c>
      <c r="E650" s="180" t="s">
        <v>1</v>
      </c>
      <c r="F650" s="181" t="s">
        <v>242</v>
      </c>
      <c r="H650" s="182">
        <v>2</v>
      </c>
      <c r="I650" s="183"/>
      <c r="L650" s="179"/>
      <c r="M650" s="184"/>
      <c r="N650" s="185"/>
      <c r="O650" s="185"/>
      <c r="P650" s="185"/>
      <c r="Q650" s="185"/>
      <c r="R650" s="185"/>
      <c r="S650" s="185"/>
      <c r="T650" s="186"/>
      <c r="AT650" s="180" t="s">
        <v>237</v>
      </c>
      <c r="AU650" s="180" t="s">
        <v>88</v>
      </c>
      <c r="AV650" s="15" t="s">
        <v>213</v>
      </c>
      <c r="AW650" s="15" t="s">
        <v>33</v>
      </c>
      <c r="AX650" s="15" t="s">
        <v>86</v>
      </c>
      <c r="AY650" s="180" t="s">
        <v>207</v>
      </c>
    </row>
    <row r="651" spans="1:65" s="2" customFormat="1" ht="24.2" customHeight="1">
      <c r="A651" s="31"/>
      <c r="B651" s="148"/>
      <c r="C651" s="149" t="s">
        <v>885</v>
      </c>
      <c r="D651" s="149" t="s">
        <v>209</v>
      </c>
      <c r="E651" s="150" t="s">
        <v>5945</v>
      </c>
      <c r="F651" s="151" t="s">
        <v>5946</v>
      </c>
      <c r="G651" s="152" t="s">
        <v>220</v>
      </c>
      <c r="H651" s="153">
        <v>0.3</v>
      </c>
      <c r="I651" s="154"/>
      <c r="J651" s="155">
        <f>ROUND(I651*H651,2)</f>
        <v>0</v>
      </c>
      <c r="K651" s="156"/>
      <c r="L651" s="32"/>
      <c r="M651" s="157" t="s">
        <v>1</v>
      </c>
      <c r="N651" s="158" t="s">
        <v>44</v>
      </c>
      <c r="O651" s="57"/>
      <c r="P651" s="159">
        <f>O651*H651</f>
        <v>0</v>
      </c>
      <c r="Q651" s="159">
        <v>0</v>
      </c>
      <c r="R651" s="159">
        <f>Q651*H651</f>
        <v>0</v>
      </c>
      <c r="S651" s="159">
        <v>0</v>
      </c>
      <c r="T651" s="160">
        <f>S651*H651</f>
        <v>0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R651" s="161" t="s">
        <v>213</v>
      </c>
      <c r="AT651" s="161" t="s">
        <v>209</v>
      </c>
      <c r="AU651" s="161" t="s">
        <v>88</v>
      </c>
      <c r="AY651" s="17" t="s">
        <v>207</v>
      </c>
      <c r="BE651" s="162">
        <f>IF(N651="základní",J651,0)</f>
        <v>0</v>
      </c>
      <c r="BF651" s="162">
        <f>IF(N651="snížená",J651,0)</f>
        <v>0</v>
      </c>
      <c r="BG651" s="162">
        <f>IF(N651="zákl. přenesená",J651,0)</f>
        <v>0</v>
      </c>
      <c r="BH651" s="162">
        <f>IF(N651="sníž. přenesená",J651,0)</f>
        <v>0</v>
      </c>
      <c r="BI651" s="162">
        <f>IF(N651="nulová",J651,0)</f>
        <v>0</v>
      </c>
      <c r="BJ651" s="17" t="s">
        <v>86</v>
      </c>
      <c r="BK651" s="162">
        <f>ROUND(I651*H651,2)</f>
        <v>0</v>
      </c>
      <c r="BL651" s="17" t="s">
        <v>213</v>
      </c>
      <c r="BM651" s="161" t="s">
        <v>888</v>
      </c>
    </row>
    <row r="652" spans="1:65" s="13" customFormat="1" ht="22.5">
      <c r="B652" s="163"/>
      <c r="D652" s="164" t="s">
        <v>237</v>
      </c>
      <c r="E652" s="165" t="s">
        <v>1</v>
      </c>
      <c r="F652" s="166" t="s">
        <v>5947</v>
      </c>
      <c r="H652" s="167">
        <v>0.3</v>
      </c>
      <c r="I652" s="168"/>
      <c r="L652" s="163"/>
      <c r="M652" s="169"/>
      <c r="N652" s="170"/>
      <c r="O652" s="170"/>
      <c r="P652" s="170"/>
      <c r="Q652" s="170"/>
      <c r="R652" s="170"/>
      <c r="S652" s="170"/>
      <c r="T652" s="171"/>
      <c r="AT652" s="165" t="s">
        <v>237</v>
      </c>
      <c r="AU652" s="165" t="s">
        <v>88</v>
      </c>
      <c r="AV652" s="13" t="s">
        <v>88</v>
      </c>
      <c r="AW652" s="13" t="s">
        <v>33</v>
      </c>
      <c r="AX652" s="13" t="s">
        <v>79</v>
      </c>
      <c r="AY652" s="165" t="s">
        <v>207</v>
      </c>
    </row>
    <row r="653" spans="1:65" s="14" customFormat="1" ht="22.5">
      <c r="B653" s="172"/>
      <c r="D653" s="164" t="s">
        <v>237</v>
      </c>
      <c r="E653" s="173" t="s">
        <v>1</v>
      </c>
      <c r="F653" s="174" t="s">
        <v>5936</v>
      </c>
      <c r="H653" s="173" t="s">
        <v>1</v>
      </c>
      <c r="I653" s="175"/>
      <c r="L653" s="172"/>
      <c r="M653" s="176"/>
      <c r="N653" s="177"/>
      <c r="O653" s="177"/>
      <c r="P653" s="177"/>
      <c r="Q653" s="177"/>
      <c r="R653" s="177"/>
      <c r="S653" s="177"/>
      <c r="T653" s="178"/>
      <c r="AT653" s="173" t="s">
        <v>237</v>
      </c>
      <c r="AU653" s="173" t="s">
        <v>88</v>
      </c>
      <c r="AV653" s="14" t="s">
        <v>86</v>
      </c>
      <c r="AW653" s="14" t="s">
        <v>33</v>
      </c>
      <c r="AX653" s="14" t="s">
        <v>79</v>
      </c>
      <c r="AY653" s="173" t="s">
        <v>207</v>
      </c>
    </row>
    <row r="654" spans="1:65" s="14" customFormat="1" ht="22.5">
      <c r="B654" s="172"/>
      <c r="D654" s="164" t="s">
        <v>237</v>
      </c>
      <c r="E654" s="173" t="s">
        <v>1</v>
      </c>
      <c r="F654" s="174" t="s">
        <v>5723</v>
      </c>
      <c r="H654" s="173" t="s">
        <v>1</v>
      </c>
      <c r="I654" s="175"/>
      <c r="L654" s="172"/>
      <c r="M654" s="176"/>
      <c r="N654" s="177"/>
      <c r="O654" s="177"/>
      <c r="P654" s="177"/>
      <c r="Q654" s="177"/>
      <c r="R654" s="177"/>
      <c r="S654" s="177"/>
      <c r="T654" s="178"/>
      <c r="AT654" s="173" t="s">
        <v>237</v>
      </c>
      <c r="AU654" s="173" t="s">
        <v>88</v>
      </c>
      <c r="AV654" s="14" t="s">
        <v>86</v>
      </c>
      <c r="AW654" s="14" t="s">
        <v>33</v>
      </c>
      <c r="AX654" s="14" t="s">
        <v>79</v>
      </c>
      <c r="AY654" s="173" t="s">
        <v>207</v>
      </c>
    </row>
    <row r="655" spans="1:65" s="14" customFormat="1" ht="11.25">
      <c r="B655" s="172"/>
      <c r="D655" s="164" t="s">
        <v>237</v>
      </c>
      <c r="E655" s="173" t="s">
        <v>1</v>
      </c>
      <c r="F655" s="174" t="s">
        <v>5724</v>
      </c>
      <c r="H655" s="173" t="s">
        <v>1</v>
      </c>
      <c r="I655" s="175"/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237</v>
      </c>
      <c r="AU655" s="173" t="s">
        <v>88</v>
      </c>
      <c r="AV655" s="14" t="s">
        <v>86</v>
      </c>
      <c r="AW655" s="14" t="s">
        <v>33</v>
      </c>
      <c r="AX655" s="14" t="s">
        <v>79</v>
      </c>
      <c r="AY655" s="173" t="s">
        <v>207</v>
      </c>
    </row>
    <row r="656" spans="1:65" s="15" customFormat="1" ht="11.25">
      <c r="B656" s="179"/>
      <c r="D656" s="164" t="s">
        <v>237</v>
      </c>
      <c r="E656" s="180" t="s">
        <v>1</v>
      </c>
      <c r="F656" s="181" t="s">
        <v>242</v>
      </c>
      <c r="H656" s="182">
        <v>0.3</v>
      </c>
      <c r="I656" s="183"/>
      <c r="L656" s="179"/>
      <c r="M656" s="184"/>
      <c r="N656" s="185"/>
      <c r="O656" s="185"/>
      <c r="P656" s="185"/>
      <c r="Q656" s="185"/>
      <c r="R656" s="185"/>
      <c r="S656" s="185"/>
      <c r="T656" s="186"/>
      <c r="AT656" s="180" t="s">
        <v>237</v>
      </c>
      <c r="AU656" s="180" t="s">
        <v>88</v>
      </c>
      <c r="AV656" s="15" t="s">
        <v>213</v>
      </c>
      <c r="AW656" s="15" t="s">
        <v>33</v>
      </c>
      <c r="AX656" s="15" t="s">
        <v>86</v>
      </c>
      <c r="AY656" s="180" t="s">
        <v>207</v>
      </c>
    </row>
    <row r="657" spans="1:65" s="2" customFormat="1" ht="33" customHeight="1">
      <c r="A657" s="31"/>
      <c r="B657" s="148"/>
      <c r="C657" s="149" t="s">
        <v>460</v>
      </c>
      <c r="D657" s="149" t="s">
        <v>209</v>
      </c>
      <c r="E657" s="150" t="s">
        <v>5948</v>
      </c>
      <c r="F657" s="151" t="s">
        <v>5949</v>
      </c>
      <c r="G657" s="152" t="s">
        <v>220</v>
      </c>
      <c r="H657" s="153">
        <v>3.3</v>
      </c>
      <c r="I657" s="154"/>
      <c r="J657" s="155">
        <f t="shared" ref="J657:J662" si="0">ROUND(I657*H657,2)</f>
        <v>0</v>
      </c>
      <c r="K657" s="156"/>
      <c r="L657" s="32"/>
      <c r="M657" s="157" t="s">
        <v>1</v>
      </c>
      <c r="N657" s="158" t="s">
        <v>44</v>
      </c>
      <c r="O657" s="57"/>
      <c r="P657" s="159">
        <f t="shared" ref="P657:P662" si="1">O657*H657</f>
        <v>0</v>
      </c>
      <c r="Q657" s="159">
        <v>0</v>
      </c>
      <c r="R657" s="159">
        <f t="shared" ref="R657:R662" si="2">Q657*H657</f>
        <v>0</v>
      </c>
      <c r="S657" s="159">
        <v>0</v>
      </c>
      <c r="T657" s="160">
        <f t="shared" ref="T657:T662" si="3">S657*H657</f>
        <v>0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R657" s="161" t="s">
        <v>213</v>
      </c>
      <c r="AT657" s="161" t="s">
        <v>209</v>
      </c>
      <c r="AU657" s="161" t="s">
        <v>88</v>
      </c>
      <c r="AY657" s="17" t="s">
        <v>207</v>
      </c>
      <c r="BE657" s="162">
        <f t="shared" ref="BE657:BE662" si="4">IF(N657="základní",J657,0)</f>
        <v>0</v>
      </c>
      <c r="BF657" s="162">
        <f t="shared" ref="BF657:BF662" si="5">IF(N657="snížená",J657,0)</f>
        <v>0</v>
      </c>
      <c r="BG657" s="162">
        <f t="shared" ref="BG657:BG662" si="6">IF(N657="zákl. přenesená",J657,0)</f>
        <v>0</v>
      </c>
      <c r="BH657" s="162">
        <f t="shared" ref="BH657:BH662" si="7">IF(N657="sníž. přenesená",J657,0)</f>
        <v>0</v>
      </c>
      <c r="BI657" s="162">
        <f t="shared" ref="BI657:BI662" si="8">IF(N657="nulová",J657,0)</f>
        <v>0</v>
      </c>
      <c r="BJ657" s="17" t="s">
        <v>86</v>
      </c>
      <c r="BK657" s="162">
        <f t="shared" ref="BK657:BK662" si="9">ROUND(I657*H657,2)</f>
        <v>0</v>
      </c>
      <c r="BL657" s="17" t="s">
        <v>213</v>
      </c>
      <c r="BM657" s="161" t="s">
        <v>898</v>
      </c>
    </row>
    <row r="658" spans="1:65" s="2" customFormat="1" ht="33" customHeight="1">
      <c r="A658" s="31"/>
      <c r="B658" s="148"/>
      <c r="C658" s="149" t="s">
        <v>916</v>
      </c>
      <c r="D658" s="149" t="s">
        <v>209</v>
      </c>
      <c r="E658" s="150" t="s">
        <v>5950</v>
      </c>
      <c r="F658" s="151" t="s">
        <v>5951</v>
      </c>
      <c r="G658" s="152" t="s">
        <v>220</v>
      </c>
      <c r="H658" s="153">
        <v>27.3</v>
      </c>
      <c r="I658" s="154"/>
      <c r="J658" s="155">
        <f t="shared" si="0"/>
        <v>0</v>
      </c>
      <c r="K658" s="156"/>
      <c r="L658" s="32"/>
      <c r="M658" s="157" t="s">
        <v>1</v>
      </c>
      <c r="N658" s="158" t="s">
        <v>44</v>
      </c>
      <c r="O658" s="57"/>
      <c r="P658" s="159">
        <f t="shared" si="1"/>
        <v>0</v>
      </c>
      <c r="Q658" s="159">
        <v>0</v>
      </c>
      <c r="R658" s="159">
        <f t="shared" si="2"/>
        <v>0</v>
      </c>
      <c r="S658" s="159">
        <v>0</v>
      </c>
      <c r="T658" s="160">
        <f t="shared" si="3"/>
        <v>0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R658" s="161" t="s">
        <v>213</v>
      </c>
      <c r="AT658" s="161" t="s">
        <v>209</v>
      </c>
      <c r="AU658" s="161" t="s">
        <v>88</v>
      </c>
      <c r="AY658" s="17" t="s">
        <v>207</v>
      </c>
      <c r="BE658" s="162">
        <f t="shared" si="4"/>
        <v>0</v>
      </c>
      <c r="BF658" s="162">
        <f t="shared" si="5"/>
        <v>0</v>
      </c>
      <c r="BG658" s="162">
        <f t="shared" si="6"/>
        <v>0</v>
      </c>
      <c r="BH658" s="162">
        <f t="shared" si="7"/>
        <v>0</v>
      </c>
      <c r="BI658" s="162">
        <f t="shared" si="8"/>
        <v>0</v>
      </c>
      <c r="BJ658" s="17" t="s">
        <v>86</v>
      </c>
      <c r="BK658" s="162">
        <f t="shared" si="9"/>
        <v>0</v>
      </c>
      <c r="BL658" s="17" t="s">
        <v>213</v>
      </c>
      <c r="BM658" s="161" t="s">
        <v>919</v>
      </c>
    </row>
    <row r="659" spans="1:65" s="2" customFormat="1" ht="24.2" customHeight="1">
      <c r="A659" s="31"/>
      <c r="B659" s="148"/>
      <c r="C659" s="149" t="s">
        <v>463</v>
      </c>
      <c r="D659" s="149" t="s">
        <v>209</v>
      </c>
      <c r="E659" s="150" t="s">
        <v>5952</v>
      </c>
      <c r="F659" s="151" t="s">
        <v>5953</v>
      </c>
      <c r="G659" s="152" t="s">
        <v>220</v>
      </c>
      <c r="H659" s="153">
        <v>0.2</v>
      </c>
      <c r="I659" s="154"/>
      <c r="J659" s="155">
        <f t="shared" si="0"/>
        <v>0</v>
      </c>
      <c r="K659" s="156"/>
      <c r="L659" s="32"/>
      <c r="M659" s="157" t="s">
        <v>1</v>
      </c>
      <c r="N659" s="158" t="s">
        <v>44</v>
      </c>
      <c r="O659" s="57"/>
      <c r="P659" s="159">
        <f t="shared" si="1"/>
        <v>0</v>
      </c>
      <c r="Q659" s="159">
        <v>0</v>
      </c>
      <c r="R659" s="159">
        <f t="shared" si="2"/>
        <v>0</v>
      </c>
      <c r="S659" s="159">
        <v>0</v>
      </c>
      <c r="T659" s="160">
        <f t="shared" si="3"/>
        <v>0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R659" s="161" t="s">
        <v>213</v>
      </c>
      <c r="AT659" s="161" t="s">
        <v>209</v>
      </c>
      <c r="AU659" s="161" t="s">
        <v>88</v>
      </c>
      <c r="AY659" s="17" t="s">
        <v>207</v>
      </c>
      <c r="BE659" s="162">
        <f t="shared" si="4"/>
        <v>0</v>
      </c>
      <c r="BF659" s="162">
        <f t="shared" si="5"/>
        <v>0</v>
      </c>
      <c r="BG659" s="162">
        <f t="shared" si="6"/>
        <v>0</v>
      </c>
      <c r="BH659" s="162">
        <f t="shared" si="7"/>
        <v>0</v>
      </c>
      <c r="BI659" s="162">
        <f t="shared" si="8"/>
        <v>0</v>
      </c>
      <c r="BJ659" s="17" t="s">
        <v>86</v>
      </c>
      <c r="BK659" s="162">
        <f t="shared" si="9"/>
        <v>0</v>
      </c>
      <c r="BL659" s="17" t="s">
        <v>213</v>
      </c>
      <c r="BM659" s="161" t="s">
        <v>923</v>
      </c>
    </row>
    <row r="660" spans="1:65" s="2" customFormat="1" ht="33" customHeight="1">
      <c r="A660" s="31"/>
      <c r="B660" s="148"/>
      <c r="C660" s="149" t="s">
        <v>924</v>
      </c>
      <c r="D660" s="149" t="s">
        <v>209</v>
      </c>
      <c r="E660" s="150" t="s">
        <v>5954</v>
      </c>
      <c r="F660" s="151" t="s">
        <v>5955</v>
      </c>
      <c r="G660" s="152" t="s">
        <v>220</v>
      </c>
      <c r="H660" s="153">
        <v>46.1</v>
      </c>
      <c r="I660" s="154"/>
      <c r="J660" s="155">
        <f t="shared" si="0"/>
        <v>0</v>
      </c>
      <c r="K660" s="156"/>
      <c r="L660" s="32"/>
      <c r="M660" s="157" t="s">
        <v>1</v>
      </c>
      <c r="N660" s="158" t="s">
        <v>44</v>
      </c>
      <c r="O660" s="57"/>
      <c r="P660" s="159">
        <f t="shared" si="1"/>
        <v>0</v>
      </c>
      <c r="Q660" s="159">
        <v>0</v>
      </c>
      <c r="R660" s="159">
        <f t="shared" si="2"/>
        <v>0</v>
      </c>
      <c r="S660" s="159">
        <v>0</v>
      </c>
      <c r="T660" s="160">
        <f t="shared" si="3"/>
        <v>0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R660" s="161" t="s">
        <v>213</v>
      </c>
      <c r="AT660" s="161" t="s">
        <v>209</v>
      </c>
      <c r="AU660" s="161" t="s">
        <v>88</v>
      </c>
      <c r="AY660" s="17" t="s">
        <v>207</v>
      </c>
      <c r="BE660" s="162">
        <f t="shared" si="4"/>
        <v>0</v>
      </c>
      <c r="BF660" s="162">
        <f t="shared" si="5"/>
        <v>0</v>
      </c>
      <c r="BG660" s="162">
        <f t="shared" si="6"/>
        <v>0</v>
      </c>
      <c r="BH660" s="162">
        <f t="shared" si="7"/>
        <v>0</v>
      </c>
      <c r="BI660" s="162">
        <f t="shared" si="8"/>
        <v>0</v>
      </c>
      <c r="BJ660" s="17" t="s">
        <v>86</v>
      </c>
      <c r="BK660" s="162">
        <f t="shared" si="9"/>
        <v>0</v>
      </c>
      <c r="BL660" s="17" t="s">
        <v>213</v>
      </c>
      <c r="BM660" s="161" t="s">
        <v>927</v>
      </c>
    </row>
    <row r="661" spans="1:65" s="2" customFormat="1" ht="24.2" customHeight="1">
      <c r="A661" s="31"/>
      <c r="B661" s="148"/>
      <c r="C661" s="149" t="s">
        <v>468</v>
      </c>
      <c r="D661" s="149" t="s">
        <v>209</v>
      </c>
      <c r="E661" s="150" t="s">
        <v>5956</v>
      </c>
      <c r="F661" s="151" t="s">
        <v>5957</v>
      </c>
      <c r="G661" s="152" t="s">
        <v>220</v>
      </c>
      <c r="H661" s="153">
        <v>130.80000000000001</v>
      </c>
      <c r="I661" s="154"/>
      <c r="J661" s="155">
        <f t="shared" si="0"/>
        <v>0</v>
      </c>
      <c r="K661" s="156"/>
      <c r="L661" s="32"/>
      <c r="M661" s="157" t="s">
        <v>1</v>
      </c>
      <c r="N661" s="158" t="s">
        <v>44</v>
      </c>
      <c r="O661" s="57"/>
      <c r="P661" s="159">
        <f t="shared" si="1"/>
        <v>0</v>
      </c>
      <c r="Q661" s="159">
        <v>0</v>
      </c>
      <c r="R661" s="159">
        <f t="shared" si="2"/>
        <v>0</v>
      </c>
      <c r="S661" s="159">
        <v>0</v>
      </c>
      <c r="T661" s="160">
        <f t="shared" si="3"/>
        <v>0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R661" s="161" t="s">
        <v>213</v>
      </c>
      <c r="AT661" s="161" t="s">
        <v>209</v>
      </c>
      <c r="AU661" s="161" t="s">
        <v>88</v>
      </c>
      <c r="AY661" s="17" t="s">
        <v>207</v>
      </c>
      <c r="BE661" s="162">
        <f t="shared" si="4"/>
        <v>0</v>
      </c>
      <c r="BF661" s="162">
        <f t="shared" si="5"/>
        <v>0</v>
      </c>
      <c r="BG661" s="162">
        <f t="shared" si="6"/>
        <v>0</v>
      </c>
      <c r="BH661" s="162">
        <f t="shared" si="7"/>
        <v>0</v>
      </c>
      <c r="BI661" s="162">
        <f t="shared" si="8"/>
        <v>0</v>
      </c>
      <c r="BJ661" s="17" t="s">
        <v>86</v>
      </c>
      <c r="BK661" s="162">
        <f t="shared" si="9"/>
        <v>0</v>
      </c>
      <c r="BL661" s="17" t="s">
        <v>213</v>
      </c>
      <c r="BM661" s="161" t="s">
        <v>932</v>
      </c>
    </row>
    <row r="662" spans="1:65" s="2" customFormat="1" ht="24.2" customHeight="1">
      <c r="A662" s="31"/>
      <c r="B662" s="148"/>
      <c r="C662" s="149" t="s">
        <v>933</v>
      </c>
      <c r="D662" s="149" t="s">
        <v>209</v>
      </c>
      <c r="E662" s="150" t="s">
        <v>5958</v>
      </c>
      <c r="F662" s="151" t="s">
        <v>5959</v>
      </c>
      <c r="G662" s="152" t="s">
        <v>220</v>
      </c>
      <c r="H662" s="153">
        <v>0.2</v>
      </c>
      <c r="I662" s="154"/>
      <c r="J662" s="155">
        <f t="shared" si="0"/>
        <v>0</v>
      </c>
      <c r="K662" s="156"/>
      <c r="L662" s="32"/>
      <c r="M662" s="157" t="s">
        <v>1</v>
      </c>
      <c r="N662" s="158" t="s">
        <v>44</v>
      </c>
      <c r="O662" s="57"/>
      <c r="P662" s="159">
        <f t="shared" si="1"/>
        <v>0</v>
      </c>
      <c r="Q662" s="159">
        <v>0</v>
      </c>
      <c r="R662" s="159">
        <f t="shared" si="2"/>
        <v>0</v>
      </c>
      <c r="S662" s="159">
        <v>0</v>
      </c>
      <c r="T662" s="160">
        <f t="shared" si="3"/>
        <v>0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R662" s="161" t="s">
        <v>213</v>
      </c>
      <c r="AT662" s="161" t="s">
        <v>209</v>
      </c>
      <c r="AU662" s="161" t="s">
        <v>88</v>
      </c>
      <c r="AY662" s="17" t="s">
        <v>207</v>
      </c>
      <c r="BE662" s="162">
        <f t="shared" si="4"/>
        <v>0</v>
      </c>
      <c r="BF662" s="162">
        <f t="shared" si="5"/>
        <v>0</v>
      </c>
      <c r="BG662" s="162">
        <f t="shared" si="6"/>
        <v>0</v>
      </c>
      <c r="BH662" s="162">
        <f t="shared" si="7"/>
        <v>0</v>
      </c>
      <c r="BI662" s="162">
        <f t="shared" si="8"/>
        <v>0</v>
      </c>
      <c r="BJ662" s="17" t="s">
        <v>86</v>
      </c>
      <c r="BK662" s="162">
        <f t="shared" si="9"/>
        <v>0</v>
      </c>
      <c r="BL662" s="17" t="s">
        <v>213</v>
      </c>
      <c r="BM662" s="161" t="s">
        <v>936</v>
      </c>
    </row>
    <row r="663" spans="1:65" s="13" customFormat="1" ht="22.5">
      <c r="B663" s="163"/>
      <c r="D663" s="164" t="s">
        <v>237</v>
      </c>
      <c r="E663" s="165" t="s">
        <v>1</v>
      </c>
      <c r="F663" s="166" t="s">
        <v>5960</v>
      </c>
      <c r="H663" s="167">
        <v>0.2</v>
      </c>
      <c r="I663" s="168"/>
      <c r="L663" s="163"/>
      <c r="M663" s="169"/>
      <c r="N663" s="170"/>
      <c r="O663" s="170"/>
      <c r="P663" s="170"/>
      <c r="Q663" s="170"/>
      <c r="R663" s="170"/>
      <c r="S663" s="170"/>
      <c r="T663" s="171"/>
      <c r="AT663" s="165" t="s">
        <v>237</v>
      </c>
      <c r="AU663" s="165" t="s">
        <v>88</v>
      </c>
      <c r="AV663" s="13" t="s">
        <v>88</v>
      </c>
      <c r="AW663" s="13" t="s">
        <v>33</v>
      </c>
      <c r="AX663" s="13" t="s">
        <v>79</v>
      </c>
      <c r="AY663" s="165" t="s">
        <v>207</v>
      </c>
    </row>
    <row r="664" spans="1:65" s="14" customFormat="1" ht="22.5">
      <c r="B664" s="172"/>
      <c r="D664" s="164" t="s">
        <v>237</v>
      </c>
      <c r="E664" s="173" t="s">
        <v>1</v>
      </c>
      <c r="F664" s="174" t="s">
        <v>5778</v>
      </c>
      <c r="H664" s="173" t="s">
        <v>1</v>
      </c>
      <c r="I664" s="175"/>
      <c r="L664" s="172"/>
      <c r="M664" s="176"/>
      <c r="N664" s="177"/>
      <c r="O664" s="177"/>
      <c r="P664" s="177"/>
      <c r="Q664" s="177"/>
      <c r="R664" s="177"/>
      <c r="S664" s="177"/>
      <c r="T664" s="178"/>
      <c r="AT664" s="173" t="s">
        <v>237</v>
      </c>
      <c r="AU664" s="173" t="s">
        <v>88</v>
      </c>
      <c r="AV664" s="14" t="s">
        <v>86</v>
      </c>
      <c r="AW664" s="14" t="s">
        <v>33</v>
      </c>
      <c r="AX664" s="14" t="s">
        <v>79</v>
      </c>
      <c r="AY664" s="173" t="s">
        <v>207</v>
      </c>
    </row>
    <row r="665" spans="1:65" s="14" customFormat="1" ht="22.5">
      <c r="B665" s="172"/>
      <c r="D665" s="164" t="s">
        <v>237</v>
      </c>
      <c r="E665" s="173" t="s">
        <v>1</v>
      </c>
      <c r="F665" s="174" t="s">
        <v>5723</v>
      </c>
      <c r="H665" s="173" t="s">
        <v>1</v>
      </c>
      <c r="I665" s="175"/>
      <c r="L665" s="172"/>
      <c r="M665" s="176"/>
      <c r="N665" s="177"/>
      <c r="O665" s="177"/>
      <c r="P665" s="177"/>
      <c r="Q665" s="177"/>
      <c r="R665" s="177"/>
      <c r="S665" s="177"/>
      <c r="T665" s="178"/>
      <c r="AT665" s="173" t="s">
        <v>237</v>
      </c>
      <c r="AU665" s="173" t="s">
        <v>88</v>
      </c>
      <c r="AV665" s="14" t="s">
        <v>86</v>
      </c>
      <c r="AW665" s="14" t="s">
        <v>33</v>
      </c>
      <c r="AX665" s="14" t="s">
        <v>79</v>
      </c>
      <c r="AY665" s="173" t="s">
        <v>207</v>
      </c>
    </row>
    <row r="666" spans="1:65" s="14" customFormat="1" ht="11.25">
      <c r="B666" s="172"/>
      <c r="D666" s="164" t="s">
        <v>237</v>
      </c>
      <c r="E666" s="173" t="s">
        <v>1</v>
      </c>
      <c r="F666" s="174" t="s">
        <v>5724</v>
      </c>
      <c r="H666" s="173" t="s">
        <v>1</v>
      </c>
      <c r="I666" s="175"/>
      <c r="L666" s="172"/>
      <c r="M666" s="176"/>
      <c r="N666" s="177"/>
      <c r="O666" s="177"/>
      <c r="P666" s="177"/>
      <c r="Q666" s="177"/>
      <c r="R666" s="177"/>
      <c r="S666" s="177"/>
      <c r="T666" s="178"/>
      <c r="AT666" s="173" t="s">
        <v>237</v>
      </c>
      <c r="AU666" s="173" t="s">
        <v>88</v>
      </c>
      <c r="AV666" s="14" t="s">
        <v>86</v>
      </c>
      <c r="AW666" s="14" t="s">
        <v>33</v>
      </c>
      <c r="AX666" s="14" t="s">
        <v>79</v>
      </c>
      <c r="AY666" s="173" t="s">
        <v>207</v>
      </c>
    </row>
    <row r="667" spans="1:65" s="15" customFormat="1" ht="11.25">
      <c r="B667" s="179"/>
      <c r="D667" s="164" t="s">
        <v>237</v>
      </c>
      <c r="E667" s="180" t="s">
        <v>1</v>
      </c>
      <c r="F667" s="181" t="s">
        <v>242</v>
      </c>
      <c r="H667" s="182">
        <v>0.2</v>
      </c>
      <c r="I667" s="183"/>
      <c r="L667" s="179"/>
      <c r="M667" s="184"/>
      <c r="N667" s="185"/>
      <c r="O667" s="185"/>
      <c r="P667" s="185"/>
      <c r="Q667" s="185"/>
      <c r="R667" s="185"/>
      <c r="S667" s="185"/>
      <c r="T667" s="186"/>
      <c r="AT667" s="180" t="s">
        <v>237</v>
      </c>
      <c r="AU667" s="180" t="s">
        <v>88</v>
      </c>
      <c r="AV667" s="15" t="s">
        <v>213</v>
      </c>
      <c r="AW667" s="15" t="s">
        <v>33</v>
      </c>
      <c r="AX667" s="15" t="s">
        <v>86</v>
      </c>
      <c r="AY667" s="180" t="s">
        <v>207</v>
      </c>
    </row>
    <row r="668" spans="1:65" s="2" customFormat="1" ht="24.2" customHeight="1">
      <c r="A668" s="31"/>
      <c r="B668" s="148"/>
      <c r="C668" s="149" t="s">
        <v>472</v>
      </c>
      <c r="D668" s="149" t="s">
        <v>209</v>
      </c>
      <c r="E668" s="150" t="s">
        <v>5961</v>
      </c>
      <c r="F668" s="151" t="s">
        <v>5962</v>
      </c>
      <c r="G668" s="152" t="s">
        <v>220</v>
      </c>
      <c r="H668" s="153">
        <v>10.1</v>
      </c>
      <c r="I668" s="154"/>
      <c r="J668" s="155">
        <f>ROUND(I668*H668,2)</f>
        <v>0</v>
      </c>
      <c r="K668" s="156"/>
      <c r="L668" s="32"/>
      <c r="M668" s="157" t="s">
        <v>1</v>
      </c>
      <c r="N668" s="158" t="s">
        <v>44</v>
      </c>
      <c r="O668" s="57"/>
      <c r="P668" s="159">
        <f>O668*H668</f>
        <v>0</v>
      </c>
      <c r="Q668" s="159">
        <v>0</v>
      </c>
      <c r="R668" s="159">
        <f>Q668*H668</f>
        <v>0</v>
      </c>
      <c r="S668" s="159">
        <v>0</v>
      </c>
      <c r="T668" s="160">
        <f>S668*H668</f>
        <v>0</v>
      </c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R668" s="161" t="s">
        <v>213</v>
      </c>
      <c r="AT668" s="161" t="s">
        <v>209</v>
      </c>
      <c r="AU668" s="161" t="s">
        <v>88</v>
      </c>
      <c r="AY668" s="17" t="s">
        <v>207</v>
      </c>
      <c r="BE668" s="162">
        <f>IF(N668="základní",J668,0)</f>
        <v>0</v>
      </c>
      <c r="BF668" s="162">
        <f>IF(N668="snížená",J668,0)</f>
        <v>0</v>
      </c>
      <c r="BG668" s="162">
        <f>IF(N668="zákl. přenesená",J668,0)</f>
        <v>0</v>
      </c>
      <c r="BH668" s="162">
        <f>IF(N668="sníž. přenesená",J668,0)</f>
        <v>0</v>
      </c>
      <c r="BI668" s="162">
        <f>IF(N668="nulová",J668,0)</f>
        <v>0</v>
      </c>
      <c r="BJ668" s="17" t="s">
        <v>86</v>
      </c>
      <c r="BK668" s="162">
        <f>ROUND(I668*H668,2)</f>
        <v>0</v>
      </c>
      <c r="BL668" s="17" t="s">
        <v>213</v>
      </c>
      <c r="BM668" s="161" t="s">
        <v>939</v>
      </c>
    </row>
    <row r="669" spans="1:65" s="14" customFormat="1" ht="22.5">
      <c r="B669" s="172"/>
      <c r="D669" s="164" t="s">
        <v>237</v>
      </c>
      <c r="E669" s="173" t="s">
        <v>1</v>
      </c>
      <c r="F669" s="174" t="s">
        <v>5963</v>
      </c>
      <c r="H669" s="173" t="s">
        <v>1</v>
      </c>
      <c r="I669" s="175"/>
      <c r="L669" s="172"/>
      <c r="M669" s="176"/>
      <c r="N669" s="177"/>
      <c r="O669" s="177"/>
      <c r="P669" s="177"/>
      <c r="Q669" s="177"/>
      <c r="R669" s="177"/>
      <c r="S669" s="177"/>
      <c r="T669" s="178"/>
      <c r="AT669" s="173" t="s">
        <v>237</v>
      </c>
      <c r="AU669" s="173" t="s">
        <v>88</v>
      </c>
      <c r="AV669" s="14" t="s">
        <v>86</v>
      </c>
      <c r="AW669" s="14" t="s">
        <v>33</v>
      </c>
      <c r="AX669" s="14" t="s">
        <v>79</v>
      </c>
      <c r="AY669" s="173" t="s">
        <v>207</v>
      </c>
    </row>
    <row r="670" spans="1:65" s="13" customFormat="1" ht="22.5">
      <c r="B670" s="163"/>
      <c r="D670" s="164" t="s">
        <v>237</v>
      </c>
      <c r="E670" s="165" t="s">
        <v>1</v>
      </c>
      <c r="F670" s="166" t="s">
        <v>5964</v>
      </c>
      <c r="H670" s="167">
        <v>10.1</v>
      </c>
      <c r="I670" s="168"/>
      <c r="L670" s="163"/>
      <c r="M670" s="169"/>
      <c r="N670" s="170"/>
      <c r="O670" s="170"/>
      <c r="P670" s="170"/>
      <c r="Q670" s="170"/>
      <c r="R670" s="170"/>
      <c r="S670" s="170"/>
      <c r="T670" s="171"/>
      <c r="AT670" s="165" t="s">
        <v>237</v>
      </c>
      <c r="AU670" s="165" t="s">
        <v>88</v>
      </c>
      <c r="AV670" s="13" t="s">
        <v>88</v>
      </c>
      <c r="AW670" s="13" t="s">
        <v>33</v>
      </c>
      <c r="AX670" s="13" t="s">
        <v>79</v>
      </c>
      <c r="AY670" s="165" t="s">
        <v>207</v>
      </c>
    </row>
    <row r="671" spans="1:65" s="14" customFormat="1" ht="22.5">
      <c r="B671" s="172"/>
      <c r="D671" s="164" t="s">
        <v>237</v>
      </c>
      <c r="E671" s="173" t="s">
        <v>1</v>
      </c>
      <c r="F671" s="174" t="s">
        <v>5723</v>
      </c>
      <c r="H671" s="173" t="s">
        <v>1</v>
      </c>
      <c r="I671" s="175"/>
      <c r="L671" s="172"/>
      <c r="M671" s="176"/>
      <c r="N671" s="177"/>
      <c r="O671" s="177"/>
      <c r="P671" s="177"/>
      <c r="Q671" s="177"/>
      <c r="R671" s="177"/>
      <c r="S671" s="177"/>
      <c r="T671" s="178"/>
      <c r="AT671" s="173" t="s">
        <v>237</v>
      </c>
      <c r="AU671" s="173" t="s">
        <v>88</v>
      </c>
      <c r="AV671" s="14" t="s">
        <v>86</v>
      </c>
      <c r="AW671" s="14" t="s">
        <v>33</v>
      </c>
      <c r="AX671" s="14" t="s">
        <v>79</v>
      </c>
      <c r="AY671" s="173" t="s">
        <v>207</v>
      </c>
    </row>
    <row r="672" spans="1:65" s="14" customFormat="1" ht="11.25">
      <c r="B672" s="172"/>
      <c r="D672" s="164" t="s">
        <v>237</v>
      </c>
      <c r="E672" s="173" t="s">
        <v>1</v>
      </c>
      <c r="F672" s="174" t="s">
        <v>5724</v>
      </c>
      <c r="H672" s="173" t="s">
        <v>1</v>
      </c>
      <c r="I672" s="175"/>
      <c r="L672" s="172"/>
      <c r="M672" s="176"/>
      <c r="N672" s="177"/>
      <c r="O672" s="177"/>
      <c r="P672" s="177"/>
      <c r="Q672" s="177"/>
      <c r="R672" s="177"/>
      <c r="S672" s="177"/>
      <c r="T672" s="178"/>
      <c r="AT672" s="173" t="s">
        <v>237</v>
      </c>
      <c r="AU672" s="173" t="s">
        <v>88</v>
      </c>
      <c r="AV672" s="14" t="s">
        <v>86</v>
      </c>
      <c r="AW672" s="14" t="s">
        <v>33</v>
      </c>
      <c r="AX672" s="14" t="s">
        <v>79</v>
      </c>
      <c r="AY672" s="173" t="s">
        <v>207</v>
      </c>
    </row>
    <row r="673" spans="1:65" s="15" customFormat="1" ht="11.25">
      <c r="B673" s="179"/>
      <c r="D673" s="164" t="s">
        <v>237</v>
      </c>
      <c r="E673" s="180" t="s">
        <v>1</v>
      </c>
      <c r="F673" s="181" t="s">
        <v>242</v>
      </c>
      <c r="H673" s="182">
        <v>10.1</v>
      </c>
      <c r="I673" s="183"/>
      <c r="L673" s="179"/>
      <c r="M673" s="184"/>
      <c r="N673" s="185"/>
      <c r="O673" s="185"/>
      <c r="P673" s="185"/>
      <c r="Q673" s="185"/>
      <c r="R673" s="185"/>
      <c r="S673" s="185"/>
      <c r="T673" s="186"/>
      <c r="AT673" s="180" t="s">
        <v>237</v>
      </c>
      <c r="AU673" s="180" t="s">
        <v>88</v>
      </c>
      <c r="AV673" s="15" t="s">
        <v>213</v>
      </c>
      <c r="AW673" s="15" t="s">
        <v>33</v>
      </c>
      <c r="AX673" s="15" t="s">
        <v>86</v>
      </c>
      <c r="AY673" s="180" t="s">
        <v>207</v>
      </c>
    </row>
    <row r="674" spans="1:65" s="2" customFormat="1" ht="24.2" customHeight="1">
      <c r="A674" s="31"/>
      <c r="B674" s="148"/>
      <c r="C674" s="149" t="s">
        <v>940</v>
      </c>
      <c r="D674" s="149" t="s">
        <v>209</v>
      </c>
      <c r="E674" s="150" t="s">
        <v>5965</v>
      </c>
      <c r="F674" s="151" t="s">
        <v>5966</v>
      </c>
      <c r="G674" s="152" t="s">
        <v>220</v>
      </c>
      <c r="H674" s="153">
        <v>0.2</v>
      </c>
      <c r="I674" s="154"/>
      <c r="J674" s="155">
        <f>ROUND(I674*H674,2)</f>
        <v>0</v>
      </c>
      <c r="K674" s="156"/>
      <c r="L674" s="32"/>
      <c r="M674" s="157" t="s">
        <v>1</v>
      </c>
      <c r="N674" s="158" t="s">
        <v>44</v>
      </c>
      <c r="O674" s="57"/>
      <c r="P674" s="159">
        <f>O674*H674</f>
        <v>0</v>
      </c>
      <c r="Q674" s="159">
        <v>0</v>
      </c>
      <c r="R674" s="159">
        <f>Q674*H674</f>
        <v>0</v>
      </c>
      <c r="S674" s="159">
        <v>0</v>
      </c>
      <c r="T674" s="160">
        <f>S674*H674</f>
        <v>0</v>
      </c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R674" s="161" t="s">
        <v>213</v>
      </c>
      <c r="AT674" s="161" t="s">
        <v>209</v>
      </c>
      <c r="AU674" s="161" t="s">
        <v>88</v>
      </c>
      <c r="AY674" s="17" t="s">
        <v>207</v>
      </c>
      <c r="BE674" s="162">
        <f>IF(N674="základní",J674,0)</f>
        <v>0</v>
      </c>
      <c r="BF674" s="162">
        <f>IF(N674="snížená",J674,0)</f>
        <v>0</v>
      </c>
      <c r="BG674" s="162">
        <f>IF(N674="zákl. přenesená",J674,0)</f>
        <v>0</v>
      </c>
      <c r="BH674" s="162">
        <f>IF(N674="sníž. přenesená",J674,0)</f>
        <v>0</v>
      </c>
      <c r="BI674" s="162">
        <f>IF(N674="nulová",J674,0)</f>
        <v>0</v>
      </c>
      <c r="BJ674" s="17" t="s">
        <v>86</v>
      </c>
      <c r="BK674" s="162">
        <f>ROUND(I674*H674,2)</f>
        <v>0</v>
      </c>
      <c r="BL674" s="17" t="s">
        <v>213</v>
      </c>
      <c r="BM674" s="161" t="s">
        <v>943</v>
      </c>
    </row>
    <row r="675" spans="1:65" s="13" customFormat="1" ht="22.5">
      <c r="B675" s="163"/>
      <c r="D675" s="164" t="s">
        <v>237</v>
      </c>
      <c r="E675" s="165" t="s">
        <v>1</v>
      </c>
      <c r="F675" s="166" t="s">
        <v>5967</v>
      </c>
      <c r="H675" s="167">
        <v>0.2</v>
      </c>
      <c r="I675" s="168"/>
      <c r="L675" s="163"/>
      <c r="M675" s="169"/>
      <c r="N675" s="170"/>
      <c r="O675" s="170"/>
      <c r="P675" s="170"/>
      <c r="Q675" s="170"/>
      <c r="R675" s="170"/>
      <c r="S675" s="170"/>
      <c r="T675" s="171"/>
      <c r="AT675" s="165" t="s">
        <v>237</v>
      </c>
      <c r="AU675" s="165" t="s">
        <v>88</v>
      </c>
      <c r="AV675" s="13" t="s">
        <v>88</v>
      </c>
      <c r="AW675" s="13" t="s">
        <v>33</v>
      </c>
      <c r="AX675" s="13" t="s">
        <v>79</v>
      </c>
      <c r="AY675" s="165" t="s">
        <v>207</v>
      </c>
    </row>
    <row r="676" spans="1:65" s="14" customFormat="1" ht="22.5">
      <c r="B676" s="172"/>
      <c r="D676" s="164" t="s">
        <v>237</v>
      </c>
      <c r="E676" s="173" t="s">
        <v>1</v>
      </c>
      <c r="F676" s="174" t="s">
        <v>5809</v>
      </c>
      <c r="H676" s="173" t="s">
        <v>1</v>
      </c>
      <c r="I676" s="175"/>
      <c r="L676" s="172"/>
      <c r="M676" s="176"/>
      <c r="N676" s="177"/>
      <c r="O676" s="177"/>
      <c r="P676" s="177"/>
      <c r="Q676" s="177"/>
      <c r="R676" s="177"/>
      <c r="S676" s="177"/>
      <c r="T676" s="178"/>
      <c r="AT676" s="173" t="s">
        <v>237</v>
      </c>
      <c r="AU676" s="173" t="s">
        <v>88</v>
      </c>
      <c r="AV676" s="14" t="s">
        <v>86</v>
      </c>
      <c r="AW676" s="14" t="s">
        <v>33</v>
      </c>
      <c r="AX676" s="14" t="s">
        <v>79</v>
      </c>
      <c r="AY676" s="173" t="s">
        <v>207</v>
      </c>
    </row>
    <row r="677" spans="1:65" s="14" customFormat="1" ht="22.5">
      <c r="B677" s="172"/>
      <c r="D677" s="164" t="s">
        <v>237</v>
      </c>
      <c r="E677" s="173" t="s">
        <v>1</v>
      </c>
      <c r="F677" s="174" t="s">
        <v>5723</v>
      </c>
      <c r="H677" s="173" t="s">
        <v>1</v>
      </c>
      <c r="I677" s="175"/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237</v>
      </c>
      <c r="AU677" s="173" t="s">
        <v>88</v>
      </c>
      <c r="AV677" s="14" t="s">
        <v>86</v>
      </c>
      <c r="AW677" s="14" t="s">
        <v>33</v>
      </c>
      <c r="AX677" s="14" t="s">
        <v>79</v>
      </c>
      <c r="AY677" s="173" t="s">
        <v>207</v>
      </c>
    </row>
    <row r="678" spans="1:65" s="14" customFormat="1" ht="11.25">
      <c r="B678" s="172"/>
      <c r="D678" s="164" t="s">
        <v>237</v>
      </c>
      <c r="E678" s="173" t="s">
        <v>1</v>
      </c>
      <c r="F678" s="174" t="s">
        <v>5724</v>
      </c>
      <c r="H678" s="173" t="s">
        <v>1</v>
      </c>
      <c r="I678" s="175"/>
      <c r="L678" s="172"/>
      <c r="M678" s="176"/>
      <c r="N678" s="177"/>
      <c r="O678" s="177"/>
      <c r="P678" s="177"/>
      <c r="Q678" s="177"/>
      <c r="R678" s="177"/>
      <c r="S678" s="177"/>
      <c r="T678" s="178"/>
      <c r="AT678" s="173" t="s">
        <v>237</v>
      </c>
      <c r="AU678" s="173" t="s">
        <v>88</v>
      </c>
      <c r="AV678" s="14" t="s">
        <v>86</v>
      </c>
      <c r="AW678" s="14" t="s">
        <v>33</v>
      </c>
      <c r="AX678" s="14" t="s">
        <v>79</v>
      </c>
      <c r="AY678" s="173" t="s">
        <v>207</v>
      </c>
    </row>
    <row r="679" spans="1:65" s="15" customFormat="1" ht="11.25">
      <c r="B679" s="179"/>
      <c r="D679" s="164" t="s">
        <v>237</v>
      </c>
      <c r="E679" s="180" t="s">
        <v>1</v>
      </c>
      <c r="F679" s="181" t="s">
        <v>242</v>
      </c>
      <c r="H679" s="182">
        <v>0.2</v>
      </c>
      <c r="I679" s="183"/>
      <c r="L679" s="179"/>
      <c r="M679" s="184"/>
      <c r="N679" s="185"/>
      <c r="O679" s="185"/>
      <c r="P679" s="185"/>
      <c r="Q679" s="185"/>
      <c r="R679" s="185"/>
      <c r="S679" s="185"/>
      <c r="T679" s="186"/>
      <c r="AT679" s="180" t="s">
        <v>237</v>
      </c>
      <c r="AU679" s="180" t="s">
        <v>88</v>
      </c>
      <c r="AV679" s="15" t="s">
        <v>213</v>
      </c>
      <c r="AW679" s="15" t="s">
        <v>33</v>
      </c>
      <c r="AX679" s="15" t="s">
        <v>86</v>
      </c>
      <c r="AY679" s="180" t="s">
        <v>207</v>
      </c>
    </row>
    <row r="680" spans="1:65" s="2" customFormat="1" ht="24.2" customHeight="1">
      <c r="A680" s="31"/>
      <c r="B680" s="148"/>
      <c r="C680" s="149" t="s">
        <v>477</v>
      </c>
      <c r="D680" s="149" t="s">
        <v>209</v>
      </c>
      <c r="E680" s="150" t="s">
        <v>5968</v>
      </c>
      <c r="F680" s="151" t="s">
        <v>5969</v>
      </c>
      <c r="G680" s="152" t="s">
        <v>220</v>
      </c>
      <c r="H680" s="153">
        <v>2.5</v>
      </c>
      <c r="I680" s="154"/>
      <c r="J680" s="155">
        <f>ROUND(I680*H680,2)</f>
        <v>0</v>
      </c>
      <c r="K680" s="156"/>
      <c r="L680" s="32"/>
      <c r="M680" s="157" t="s">
        <v>1</v>
      </c>
      <c r="N680" s="158" t="s">
        <v>44</v>
      </c>
      <c r="O680" s="57"/>
      <c r="P680" s="159">
        <f>O680*H680</f>
        <v>0</v>
      </c>
      <c r="Q680" s="159">
        <v>0</v>
      </c>
      <c r="R680" s="159">
        <f>Q680*H680</f>
        <v>0</v>
      </c>
      <c r="S680" s="159">
        <v>0</v>
      </c>
      <c r="T680" s="160">
        <f>S680*H680</f>
        <v>0</v>
      </c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R680" s="161" t="s">
        <v>213</v>
      </c>
      <c r="AT680" s="161" t="s">
        <v>209</v>
      </c>
      <c r="AU680" s="161" t="s">
        <v>88</v>
      </c>
      <c r="AY680" s="17" t="s">
        <v>207</v>
      </c>
      <c r="BE680" s="162">
        <f>IF(N680="základní",J680,0)</f>
        <v>0</v>
      </c>
      <c r="BF680" s="162">
        <f>IF(N680="snížená",J680,0)</f>
        <v>0</v>
      </c>
      <c r="BG680" s="162">
        <f>IF(N680="zákl. přenesená",J680,0)</f>
        <v>0</v>
      </c>
      <c r="BH680" s="162">
        <f>IF(N680="sníž. přenesená",J680,0)</f>
        <v>0</v>
      </c>
      <c r="BI680" s="162">
        <f>IF(N680="nulová",J680,0)</f>
        <v>0</v>
      </c>
      <c r="BJ680" s="17" t="s">
        <v>86</v>
      </c>
      <c r="BK680" s="162">
        <f>ROUND(I680*H680,2)</f>
        <v>0</v>
      </c>
      <c r="BL680" s="17" t="s">
        <v>213</v>
      </c>
      <c r="BM680" s="161" t="s">
        <v>946</v>
      </c>
    </row>
    <row r="681" spans="1:65" s="13" customFormat="1" ht="22.5">
      <c r="B681" s="163"/>
      <c r="D681" s="164" t="s">
        <v>237</v>
      </c>
      <c r="E681" s="165" t="s">
        <v>1</v>
      </c>
      <c r="F681" s="166" t="s">
        <v>5970</v>
      </c>
      <c r="H681" s="167">
        <v>2.5</v>
      </c>
      <c r="I681" s="168"/>
      <c r="L681" s="163"/>
      <c r="M681" s="169"/>
      <c r="N681" s="170"/>
      <c r="O681" s="170"/>
      <c r="P681" s="170"/>
      <c r="Q681" s="170"/>
      <c r="R681" s="170"/>
      <c r="S681" s="170"/>
      <c r="T681" s="171"/>
      <c r="AT681" s="165" t="s">
        <v>237</v>
      </c>
      <c r="AU681" s="165" t="s">
        <v>88</v>
      </c>
      <c r="AV681" s="13" t="s">
        <v>88</v>
      </c>
      <c r="AW681" s="13" t="s">
        <v>33</v>
      </c>
      <c r="AX681" s="13" t="s">
        <v>79</v>
      </c>
      <c r="AY681" s="165" t="s">
        <v>207</v>
      </c>
    </row>
    <row r="682" spans="1:65" s="14" customFormat="1" ht="22.5">
      <c r="B682" s="172"/>
      <c r="D682" s="164" t="s">
        <v>237</v>
      </c>
      <c r="E682" s="173" t="s">
        <v>1</v>
      </c>
      <c r="F682" s="174" t="s">
        <v>5936</v>
      </c>
      <c r="H682" s="173" t="s">
        <v>1</v>
      </c>
      <c r="I682" s="175"/>
      <c r="L682" s="172"/>
      <c r="M682" s="176"/>
      <c r="N682" s="177"/>
      <c r="O682" s="177"/>
      <c r="P682" s="177"/>
      <c r="Q682" s="177"/>
      <c r="R682" s="177"/>
      <c r="S682" s="177"/>
      <c r="T682" s="178"/>
      <c r="AT682" s="173" t="s">
        <v>237</v>
      </c>
      <c r="AU682" s="173" t="s">
        <v>88</v>
      </c>
      <c r="AV682" s="14" t="s">
        <v>86</v>
      </c>
      <c r="AW682" s="14" t="s">
        <v>33</v>
      </c>
      <c r="AX682" s="14" t="s">
        <v>79</v>
      </c>
      <c r="AY682" s="173" t="s">
        <v>207</v>
      </c>
    </row>
    <row r="683" spans="1:65" s="14" customFormat="1" ht="22.5">
      <c r="B683" s="172"/>
      <c r="D683" s="164" t="s">
        <v>237</v>
      </c>
      <c r="E683" s="173" t="s">
        <v>1</v>
      </c>
      <c r="F683" s="174" t="s">
        <v>5723</v>
      </c>
      <c r="H683" s="173" t="s">
        <v>1</v>
      </c>
      <c r="I683" s="175"/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237</v>
      </c>
      <c r="AU683" s="173" t="s">
        <v>88</v>
      </c>
      <c r="AV683" s="14" t="s">
        <v>86</v>
      </c>
      <c r="AW683" s="14" t="s">
        <v>33</v>
      </c>
      <c r="AX683" s="14" t="s">
        <v>79</v>
      </c>
      <c r="AY683" s="173" t="s">
        <v>207</v>
      </c>
    </row>
    <row r="684" spans="1:65" s="14" customFormat="1" ht="11.25">
      <c r="B684" s="172"/>
      <c r="D684" s="164" t="s">
        <v>237</v>
      </c>
      <c r="E684" s="173" t="s">
        <v>1</v>
      </c>
      <c r="F684" s="174" t="s">
        <v>5724</v>
      </c>
      <c r="H684" s="173" t="s">
        <v>1</v>
      </c>
      <c r="I684" s="175"/>
      <c r="L684" s="172"/>
      <c r="M684" s="176"/>
      <c r="N684" s="177"/>
      <c r="O684" s="177"/>
      <c r="P684" s="177"/>
      <c r="Q684" s="177"/>
      <c r="R684" s="177"/>
      <c r="S684" s="177"/>
      <c r="T684" s="178"/>
      <c r="AT684" s="173" t="s">
        <v>237</v>
      </c>
      <c r="AU684" s="173" t="s">
        <v>88</v>
      </c>
      <c r="AV684" s="14" t="s">
        <v>86</v>
      </c>
      <c r="AW684" s="14" t="s">
        <v>33</v>
      </c>
      <c r="AX684" s="14" t="s">
        <v>79</v>
      </c>
      <c r="AY684" s="173" t="s">
        <v>207</v>
      </c>
    </row>
    <row r="685" spans="1:65" s="15" customFormat="1" ht="11.25">
      <c r="B685" s="179"/>
      <c r="D685" s="164" t="s">
        <v>237</v>
      </c>
      <c r="E685" s="180" t="s">
        <v>1</v>
      </c>
      <c r="F685" s="181" t="s">
        <v>242</v>
      </c>
      <c r="H685" s="182">
        <v>2.5</v>
      </c>
      <c r="I685" s="183"/>
      <c r="L685" s="179"/>
      <c r="M685" s="184"/>
      <c r="N685" s="185"/>
      <c r="O685" s="185"/>
      <c r="P685" s="185"/>
      <c r="Q685" s="185"/>
      <c r="R685" s="185"/>
      <c r="S685" s="185"/>
      <c r="T685" s="186"/>
      <c r="AT685" s="180" t="s">
        <v>237</v>
      </c>
      <c r="AU685" s="180" t="s">
        <v>88</v>
      </c>
      <c r="AV685" s="15" t="s">
        <v>213</v>
      </c>
      <c r="AW685" s="15" t="s">
        <v>33</v>
      </c>
      <c r="AX685" s="15" t="s">
        <v>86</v>
      </c>
      <c r="AY685" s="180" t="s">
        <v>207</v>
      </c>
    </row>
    <row r="686" spans="1:65" s="2" customFormat="1" ht="24.2" customHeight="1">
      <c r="A686" s="31"/>
      <c r="B686" s="148"/>
      <c r="C686" s="149" t="s">
        <v>947</v>
      </c>
      <c r="D686" s="149" t="s">
        <v>209</v>
      </c>
      <c r="E686" s="150" t="s">
        <v>5971</v>
      </c>
      <c r="F686" s="151" t="s">
        <v>5972</v>
      </c>
      <c r="G686" s="152" t="s">
        <v>220</v>
      </c>
      <c r="H686" s="153">
        <v>23.7</v>
      </c>
      <c r="I686" s="154"/>
      <c r="J686" s="155">
        <f>ROUND(I686*H686,2)</f>
        <v>0</v>
      </c>
      <c r="K686" s="156"/>
      <c r="L686" s="32"/>
      <c r="M686" s="157" t="s">
        <v>1</v>
      </c>
      <c r="N686" s="158" t="s">
        <v>44</v>
      </c>
      <c r="O686" s="57"/>
      <c r="P686" s="159">
        <f>O686*H686</f>
        <v>0</v>
      </c>
      <c r="Q686" s="159">
        <v>0</v>
      </c>
      <c r="R686" s="159">
        <f>Q686*H686</f>
        <v>0</v>
      </c>
      <c r="S686" s="159">
        <v>0</v>
      </c>
      <c r="T686" s="160">
        <f>S686*H686</f>
        <v>0</v>
      </c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R686" s="161" t="s">
        <v>213</v>
      </c>
      <c r="AT686" s="161" t="s">
        <v>209</v>
      </c>
      <c r="AU686" s="161" t="s">
        <v>88</v>
      </c>
      <c r="AY686" s="17" t="s">
        <v>207</v>
      </c>
      <c r="BE686" s="162">
        <f>IF(N686="základní",J686,0)</f>
        <v>0</v>
      </c>
      <c r="BF686" s="162">
        <f>IF(N686="snížená",J686,0)</f>
        <v>0</v>
      </c>
      <c r="BG686" s="162">
        <f>IF(N686="zákl. přenesená",J686,0)</f>
        <v>0</v>
      </c>
      <c r="BH686" s="162">
        <f>IF(N686="sníž. přenesená",J686,0)</f>
        <v>0</v>
      </c>
      <c r="BI686" s="162">
        <f>IF(N686="nulová",J686,0)</f>
        <v>0</v>
      </c>
      <c r="BJ686" s="17" t="s">
        <v>86</v>
      </c>
      <c r="BK686" s="162">
        <f>ROUND(I686*H686,2)</f>
        <v>0</v>
      </c>
      <c r="BL686" s="17" t="s">
        <v>213</v>
      </c>
      <c r="BM686" s="161" t="s">
        <v>950</v>
      </c>
    </row>
    <row r="687" spans="1:65" s="2" customFormat="1" ht="24.2" customHeight="1">
      <c r="A687" s="31"/>
      <c r="B687" s="148"/>
      <c r="C687" s="149" t="s">
        <v>480</v>
      </c>
      <c r="D687" s="149" t="s">
        <v>209</v>
      </c>
      <c r="E687" s="150" t="s">
        <v>5973</v>
      </c>
      <c r="F687" s="151" t="s">
        <v>5974</v>
      </c>
      <c r="G687" s="152" t="s">
        <v>220</v>
      </c>
      <c r="H687" s="153">
        <v>3.3</v>
      </c>
      <c r="I687" s="154"/>
      <c r="J687" s="155">
        <f>ROUND(I687*H687,2)</f>
        <v>0</v>
      </c>
      <c r="K687" s="156"/>
      <c r="L687" s="32"/>
      <c r="M687" s="157" t="s">
        <v>1</v>
      </c>
      <c r="N687" s="158" t="s">
        <v>44</v>
      </c>
      <c r="O687" s="57"/>
      <c r="P687" s="159">
        <f>O687*H687</f>
        <v>0</v>
      </c>
      <c r="Q687" s="159">
        <v>0</v>
      </c>
      <c r="R687" s="159">
        <f>Q687*H687</f>
        <v>0</v>
      </c>
      <c r="S687" s="159">
        <v>0</v>
      </c>
      <c r="T687" s="160">
        <f>S687*H687</f>
        <v>0</v>
      </c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R687" s="161" t="s">
        <v>213</v>
      </c>
      <c r="AT687" s="161" t="s">
        <v>209</v>
      </c>
      <c r="AU687" s="161" t="s">
        <v>88</v>
      </c>
      <c r="AY687" s="17" t="s">
        <v>207</v>
      </c>
      <c r="BE687" s="162">
        <f>IF(N687="základní",J687,0)</f>
        <v>0</v>
      </c>
      <c r="BF687" s="162">
        <f>IF(N687="snížená",J687,0)</f>
        <v>0</v>
      </c>
      <c r="BG687" s="162">
        <f>IF(N687="zákl. přenesená",J687,0)</f>
        <v>0</v>
      </c>
      <c r="BH687" s="162">
        <f>IF(N687="sníž. přenesená",J687,0)</f>
        <v>0</v>
      </c>
      <c r="BI687" s="162">
        <f>IF(N687="nulová",J687,0)</f>
        <v>0</v>
      </c>
      <c r="BJ687" s="17" t="s">
        <v>86</v>
      </c>
      <c r="BK687" s="162">
        <f>ROUND(I687*H687,2)</f>
        <v>0</v>
      </c>
      <c r="BL687" s="17" t="s">
        <v>213</v>
      </c>
      <c r="BM687" s="161" t="s">
        <v>957</v>
      </c>
    </row>
    <row r="688" spans="1:65" s="13" customFormat="1" ht="22.5">
      <c r="B688" s="163"/>
      <c r="D688" s="164" t="s">
        <v>237</v>
      </c>
      <c r="E688" s="165" t="s">
        <v>1</v>
      </c>
      <c r="F688" s="166" t="s">
        <v>5975</v>
      </c>
      <c r="H688" s="167">
        <v>3.3</v>
      </c>
      <c r="I688" s="168"/>
      <c r="L688" s="163"/>
      <c r="M688" s="169"/>
      <c r="N688" s="170"/>
      <c r="O688" s="170"/>
      <c r="P688" s="170"/>
      <c r="Q688" s="170"/>
      <c r="R688" s="170"/>
      <c r="S688" s="170"/>
      <c r="T688" s="171"/>
      <c r="AT688" s="165" t="s">
        <v>237</v>
      </c>
      <c r="AU688" s="165" t="s">
        <v>88</v>
      </c>
      <c r="AV688" s="13" t="s">
        <v>88</v>
      </c>
      <c r="AW688" s="13" t="s">
        <v>33</v>
      </c>
      <c r="AX688" s="13" t="s">
        <v>79</v>
      </c>
      <c r="AY688" s="165" t="s">
        <v>207</v>
      </c>
    </row>
    <row r="689" spans="1:65" s="14" customFormat="1" ht="22.5">
      <c r="B689" s="172"/>
      <c r="D689" s="164" t="s">
        <v>237</v>
      </c>
      <c r="E689" s="173" t="s">
        <v>1</v>
      </c>
      <c r="F689" s="174" t="s">
        <v>5755</v>
      </c>
      <c r="H689" s="173" t="s">
        <v>1</v>
      </c>
      <c r="I689" s="175"/>
      <c r="L689" s="172"/>
      <c r="M689" s="176"/>
      <c r="N689" s="177"/>
      <c r="O689" s="177"/>
      <c r="P689" s="177"/>
      <c r="Q689" s="177"/>
      <c r="R689" s="177"/>
      <c r="S689" s="177"/>
      <c r="T689" s="178"/>
      <c r="AT689" s="173" t="s">
        <v>237</v>
      </c>
      <c r="AU689" s="173" t="s">
        <v>88</v>
      </c>
      <c r="AV689" s="14" t="s">
        <v>86</v>
      </c>
      <c r="AW689" s="14" t="s">
        <v>33</v>
      </c>
      <c r="AX689" s="14" t="s">
        <v>79</v>
      </c>
      <c r="AY689" s="173" t="s">
        <v>207</v>
      </c>
    </row>
    <row r="690" spans="1:65" s="14" customFormat="1" ht="22.5">
      <c r="B690" s="172"/>
      <c r="D690" s="164" t="s">
        <v>237</v>
      </c>
      <c r="E690" s="173" t="s">
        <v>1</v>
      </c>
      <c r="F690" s="174" t="s">
        <v>5723</v>
      </c>
      <c r="H690" s="173" t="s">
        <v>1</v>
      </c>
      <c r="I690" s="175"/>
      <c r="L690" s="172"/>
      <c r="M690" s="176"/>
      <c r="N690" s="177"/>
      <c r="O690" s="177"/>
      <c r="P690" s="177"/>
      <c r="Q690" s="177"/>
      <c r="R690" s="177"/>
      <c r="S690" s="177"/>
      <c r="T690" s="178"/>
      <c r="AT690" s="173" t="s">
        <v>237</v>
      </c>
      <c r="AU690" s="173" t="s">
        <v>88</v>
      </c>
      <c r="AV690" s="14" t="s">
        <v>86</v>
      </c>
      <c r="AW690" s="14" t="s">
        <v>33</v>
      </c>
      <c r="AX690" s="14" t="s">
        <v>79</v>
      </c>
      <c r="AY690" s="173" t="s">
        <v>207</v>
      </c>
    </row>
    <row r="691" spans="1:65" s="14" customFormat="1" ht="11.25">
      <c r="B691" s="172"/>
      <c r="D691" s="164" t="s">
        <v>237</v>
      </c>
      <c r="E691" s="173" t="s">
        <v>1</v>
      </c>
      <c r="F691" s="174" t="s">
        <v>5724</v>
      </c>
      <c r="H691" s="173" t="s">
        <v>1</v>
      </c>
      <c r="I691" s="175"/>
      <c r="L691" s="172"/>
      <c r="M691" s="176"/>
      <c r="N691" s="177"/>
      <c r="O691" s="177"/>
      <c r="P691" s="177"/>
      <c r="Q691" s="177"/>
      <c r="R691" s="177"/>
      <c r="S691" s="177"/>
      <c r="T691" s="178"/>
      <c r="AT691" s="173" t="s">
        <v>237</v>
      </c>
      <c r="AU691" s="173" t="s">
        <v>88</v>
      </c>
      <c r="AV691" s="14" t="s">
        <v>86</v>
      </c>
      <c r="AW691" s="14" t="s">
        <v>33</v>
      </c>
      <c r="AX691" s="14" t="s">
        <v>79</v>
      </c>
      <c r="AY691" s="173" t="s">
        <v>207</v>
      </c>
    </row>
    <row r="692" spans="1:65" s="15" customFormat="1" ht="11.25">
      <c r="B692" s="179"/>
      <c r="D692" s="164" t="s">
        <v>237</v>
      </c>
      <c r="E692" s="180" t="s">
        <v>1</v>
      </c>
      <c r="F692" s="181" t="s">
        <v>242</v>
      </c>
      <c r="H692" s="182">
        <v>3.3</v>
      </c>
      <c r="I692" s="183"/>
      <c r="L692" s="179"/>
      <c r="M692" s="184"/>
      <c r="N692" s="185"/>
      <c r="O692" s="185"/>
      <c r="P692" s="185"/>
      <c r="Q692" s="185"/>
      <c r="R692" s="185"/>
      <c r="S692" s="185"/>
      <c r="T692" s="186"/>
      <c r="AT692" s="180" t="s">
        <v>237</v>
      </c>
      <c r="AU692" s="180" t="s">
        <v>88</v>
      </c>
      <c r="AV692" s="15" t="s">
        <v>213</v>
      </c>
      <c r="AW692" s="15" t="s">
        <v>33</v>
      </c>
      <c r="AX692" s="15" t="s">
        <v>86</v>
      </c>
      <c r="AY692" s="180" t="s">
        <v>207</v>
      </c>
    </row>
    <row r="693" spans="1:65" s="2" customFormat="1" ht="24.2" customHeight="1">
      <c r="A693" s="31"/>
      <c r="B693" s="148"/>
      <c r="C693" s="149" t="s">
        <v>960</v>
      </c>
      <c r="D693" s="149" t="s">
        <v>209</v>
      </c>
      <c r="E693" s="150" t="s">
        <v>5976</v>
      </c>
      <c r="F693" s="151" t="s">
        <v>5977</v>
      </c>
      <c r="G693" s="152" t="s">
        <v>220</v>
      </c>
      <c r="H693" s="153">
        <v>128.5</v>
      </c>
      <c r="I693" s="154"/>
      <c r="J693" s="155">
        <f>ROUND(I693*H693,2)</f>
        <v>0</v>
      </c>
      <c r="K693" s="156"/>
      <c r="L693" s="32"/>
      <c r="M693" s="157" t="s">
        <v>1</v>
      </c>
      <c r="N693" s="158" t="s">
        <v>44</v>
      </c>
      <c r="O693" s="57"/>
      <c r="P693" s="159">
        <f>O693*H693</f>
        <v>0</v>
      </c>
      <c r="Q693" s="159">
        <v>0</v>
      </c>
      <c r="R693" s="159">
        <f>Q693*H693</f>
        <v>0</v>
      </c>
      <c r="S693" s="159">
        <v>0</v>
      </c>
      <c r="T693" s="160">
        <f>S693*H693</f>
        <v>0</v>
      </c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R693" s="161" t="s">
        <v>213</v>
      </c>
      <c r="AT693" s="161" t="s">
        <v>209</v>
      </c>
      <c r="AU693" s="161" t="s">
        <v>88</v>
      </c>
      <c r="AY693" s="17" t="s">
        <v>207</v>
      </c>
      <c r="BE693" s="162">
        <f>IF(N693="základní",J693,0)</f>
        <v>0</v>
      </c>
      <c r="BF693" s="162">
        <f>IF(N693="snížená",J693,0)</f>
        <v>0</v>
      </c>
      <c r="BG693" s="162">
        <f>IF(N693="zákl. přenesená",J693,0)</f>
        <v>0</v>
      </c>
      <c r="BH693" s="162">
        <f>IF(N693="sníž. přenesená",J693,0)</f>
        <v>0</v>
      </c>
      <c r="BI693" s="162">
        <f>IF(N693="nulová",J693,0)</f>
        <v>0</v>
      </c>
      <c r="BJ693" s="17" t="s">
        <v>86</v>
      </c>
      <c r="BK693" s="162">
        <f>ROUND(I693*H693,2)</f>
        <v>0</v>
      </c>
      <c r="BL693" s="17" t="s">
        <v>213</v>
      </c>
      <c r="BM693" s="161" t="s">
        <v>963</v>
      </c>
    </row>
    <row r="694" spans="1:65" s="13" customFormat="1" ht="22.5">
      <c r="B694" s="163"/>
      <c r="D694" s="164" t="s">
        <v>237</v>
      </c>
      <c r="E694" s="165" t="s">
        <v>1</v>
      </c>
      <c r="F694" s="166" t="s">
        <v>5978</v>
      </c>
      <c r="H694" s="167">
        <v>128.5</v>
      </c>
      <c r="I694" s="168"/>
      <c r="L694" s="163"/>
      <c r="M694" s="169"/>
      <c r="N694" s="170"/>
      <c r="O694" s="170"/>
      <c r="P694" s="170"/>
      <c r="Q694" s="170"/>
      <c r="R694" s="170"/>
      <c r="S694" s="170"/>
      <c r="T694" s="171"/>
      <c r="AT694" s="165" t="s">
        <v>237</v>
      </c>
      <c r="AU694" s="165" t="s">
        <v>88</v>
      </c>
      <c r="AV694" s="13" t="s">
        <v>88</v>
      </c>
      <c r="AW694" s="13" t="s">
        <v>33</v>
      </c>
      <c r="AX694" s="13" t="s">
        <v>79</v>
      </c>
      <c r="AY694" s="165" t="s">
        <v>207</v>
      </c>
    </row>
    <row r="695" spans="1:65" s="14" customFormat="1" ht="22.5">
      <c r="B695" s="172"/>
      <c r="D695" s="164" t="s">
        <v>237</v>
      </c>
      <c r="E695" s="173" t="s">
        <v>1</v>
      </c>
      <c r="F695" s="174" t="s">
        <v>5936</v>
      </c>
      <c r="H695" s="173" t="s">
        <v>1</v>
      </c>
      <c r="I695" s="175"/>
      <c r="L695" s="172"/>
      <c r="M695" s="176"/>
      <c r="N695" s="177"/>
      <c r="O695" s="177"/>
      <c r="P695" s="177"/>
      <c r="Q695" s="177"/>
      <c r="R695" s="177"/>
      <c r="S695" s="177"/>
      <c r="T695" s="178"/>
      <c r="AT695" s="173" t="s">
        <v>237</v>
      </c>
      <c r="AU695" s="173" t="s">
        <v>88</v>
      </c>
      <c r="AV695" s="14" t="s">
        <v>86</v>
      </c>
      <c r="AW695" s="14" t="s">
        <v>33</v>
      </c>
      <c r="AX695" s="14" t="s">
        <v>79</v>
      </c>
      <c r="AY695" s="173" t="s">
        <v>207</v>
      </c>
    </row>
    <row r="696" spans="1:65" s="14" customFormat="1" ht="22.5">
      <c r="B696" s="172"/>
      <c r="D696" s="164" t="s">
        <v>237</v>
      </c>
      <c r="E696" s="173" t="s">
        <v>1</v>
      </c>
      <c r="F696" s="174" t="s">
        <v>5723</v>
      </c>
      <c r="H696" s="173" t="s">
        <v>1</v>
      </c>
      <c r="I696" s="175"/>
      <c r="L696" s="172"/>
      <c r="M696" s="176"/>
      <c r="N696" s="177"/>
      <c r="O696" s="177"/>
      <c r="P696" s="177"/>
      <c r="Q696" s="177"/>
      <c r="R696" s="177"/>
      <c r="S696" s="177"/>
      <c r="T696" s="178"/>
      <c r="AT696" s="173" t="s">
        <v>237</v>
      </c>
      <c r="AU696" s="173" t="s">
        <v>88</v>
      </c>
      <c r="AV696" s="14" t="s">
        <v>86</v>
      </c>
      <c r="AW696" s="14" t="s">
        <v>33</v>
      </c>
      <c r="AX696" s="14" t="s">
        <v>79</v>
      </c>
      <c r="AY696" s="173" t="s">
        <v>207</v>
      </c>
    </row>
    <row r="697" spans="1:65" s="14" customFormat="1" ht="11.25">
      <c r="B697" s="172"/>
      <c r="D697" s="164" t="s">
        <v>237</v>
      </c>
      <c r="E697" s="173" t="s">
        <v>1</v>
      </c>
      <c r="F697" s="174" t="s">
        <v>5724</v>
      </c>
      <c r="H697" s="173" t="s">
        <v>1</v>
      </c>
      <c r="I697" s="175"/>
      <c r="L697" s="172"/>
      <c r="M697" s="176"/>
      <c r="N697" s="177"/>
      <c r="O697" s="177"/>
      <c r="P697" s="177"/>
      <c r="Q697" s="177"/>
      <c r="R697" s="177"/>
      <c r="S697" s="177"/>
      <c r="T697" s="178"/>
      <c r="AT697" s="173" t="s">
        <v>237</v>
      </c>
      <c r="AU697" s="173" t="s">
        <v>88</v>
      </c>
      <c r="AV697" s="14" t="s">
        <v>86</v>
      </c>
      <c r="AW697" s="14" t="s">
        <v>33</v>
      </c>
      <c r="AX697" s="14" t="s">
        <v>79</v>
      </c>
      <c r="AY697" s="173" t="s">
        <v>207</v>
      </c>
    </row>
    <row r="698" spans="1:65" s="15" customFormat="1" ht="11.25">
      <c r="B698" s="179"/>
      <c r="D698" s="164" t="s">
        <v>237</v>
      </c>
      <c r="E698" s="180" t="s">
        <v>1</v>
      </c>
      <c r="F698" s="181" t="s">
        <v>242</v>
      </c>
      <c r="H698" s="182">
        <v>128.5</v>
      </c>
      <c r="I698" s="183"/>
      <c r="L698" s="179"/>
      <c r="M698" s="184"/>
      <c r="N698" s="185"/>
      <c r="O698" s="185"/>
      <c r="P698" s="185"/>
      <c r="Q698" s="185"/>
      <c r="R698" s="185"/>
      <c r="S698" s="185"/>
      <c r="T698" s="186"/>
      <c r="AT698" s="180" t="s">
        <v>237</v>
      </c>
      <c r="AU698" s="180" t="s">
        <v>88</v>
      </c>
      <c r="AV698" s="15" t="s">
        <v>213</v>
      </c>
      <c r="AW698" s="15" t="s">
        <v>33</v>
      </c>
      <c r="AX698" s="15" t="s">
        <v>86</v>
      </c>
      <c r="AY698" s="180" t="s">
        <v>207</v>
      </c>
    </row>
    <row r="699" spans="1:65" s="2" customFormat="1" ht="33" customHeight="1">
      <c r="A699" s="31"/>
      <c r="B699" s="148"/>
      <c r="C699" s="149" t="s">
        <v>484</v>
      </c>
      <c r="D699" s="149" t="s">
        <v>209</v>
      </c>
      <c r="E699" s="150" t="s">
        <v>5979</v>
      </c>
      <c r="F699" s="151" t="s">
        <v>5980</v>
      </c>
      <c r="G699" s="152" t="s">
        <v>220</v>
      </c>
      <c r="H699" s="153">
        <v>16.7</v>
      </c>
      <c r="I699" s="154"/>
      <c r="J699" s="155">
        <f>ROUND(I699*H699,2)</f>
        <v>0</v>
      </c>
      <c r="K699" s="156"/>
      <c r="L699" s="32"/>
      <c r="M699" s="157" t="s">
        <v>1</v>
      </c>
      <c r="N699" s="158" t="s">
        <v>44</v>
      </c>
      <c r="O699" s="57"/>
      <c r="P699" s="159">
        <f>O699*H699</f>
        <v>0</v>
      </c>
      <c r="Q699" s="159">
        <v>0</v>
      </c>
      <c r="R699" s="159">
        <f>Q699*H699</f>
        <v>0</v>
      </c>
      <c r="S699" s="159">
        <v>0</v>
      </c>
      <c r="T699" s="160">
        <f>S699*H699</f>
        <v>0</v>
      </c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R699" s="161" t="s">
        <v>213</v>
      </c>
      <c r="AT699" s="161" t="s">
        <v>209</v>
      </c>
      <c r="AU699" s="161" t="s">
        <v>88</v>
      </c>
      <c r="AY699" s="17" t="s">
        <v>207</v>
      </c>
      <c r="BE699" s="162">
        <f>IF(N699="základní",J699,0)</f>
        <v>0</v>
      </c>
      <c r="BF699" s="162">
        <f>IF(N699="snížená",J699,0)</f>
        <v>0</v>
      </c>
      <c r="BG699" s="162">
        <f>IF(N699="zákl. přenesená",J699,0)</f>
        <v>0</v>
      </c>
      <c r="BH699" s="162">
        <f>IF(N699="sníž. přenesená",J699,0)</f>
        <v>0</v>
      </c>
      <c r="BI699" s="162">
        <f>IF(N699="nulová",J699,0)</f>
        <v>0</v>
      </c>
      <c r="BJ699" s="17" t="s">
        <v>86</v>
      </c>
      <c r="BK699" s="162">
        <f>ROUND(I699*H699,2)</f>
        <v>0</v>
      </c>
      <c r="BL699" s="17" t="s">
        <v>213</v>
      </c>
      <c r="BM699" s="161" t="s">
        <v>971</v>
      </c>
    </row>
    <row r="700" spans="1:65" s="2" customFormat="1" ht="24.2" customHeight="1">
      <c r="A700" s="31"/>
      <c r="B700" s="148"/>
      <c r="C700" s="149" t="s">
        <v>979</v>
      </c>
      <c r="D700" s="149" t="s">
        <v>209</v>
      </c>
      <c r="E700" s="150" t="s">
        <v>5981</v>
      </c>
      <c r="F700" s="151" t="s">
        <v>5982</v>
      </c>
      <c r="G700" s="152" t="s">
        <v>220</v>
      </c>
      <c r="H700" s="153">
        <v>0.6</v>
      </c>
      <c r="I700" s="154"/>
      <c r="J700" s="155">
        <f>ROUND(I700*H700,2)</f>
        <v>0</v>
      </c>
      <c r="K700" s="156"/>
      <c r="L700" s="32"/>
      <c r="M700" s="157" t="s">
        <v>1</v>
      </c>
      <c r="N700" s="158" t="s">
        <v>44</v>
      </c>
      <c r="O700" s="57"/>
      <c r="P700" s="159">
        <f>O700*H700</f>
        <v>0</v>
      </c>
      <c r="Q700" s="159">
        <v>0</v>
      </c>
      <c r="R700" s="159">
        <f>Q700*H700</f>
        <v>0</v>
      </c>
      <c r="S700" s="159">
        <v>0</v>
      </c>
      <c r="T700" s="160">
        <f>S700*H700</f>
        <v>0</v>
      </c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R700" s="161" t="s">
        <v>213</v>
      </c>
      <c r="AT700" s="161" t="s">
        <v>209</v>
      </c>
      <c r="AU700" s="161" t="s">
        <v>88</v>
      </c>
      <c r="AY700" s="17" t="s">
        <v>207</v>
      </c>
      <c r="BE700" s="162">
        <f>IF(N700="základní",J700,0)</f>
        <v>0</v>
      </c>
      <c r="BF700" s="162">
        <f>IF(N700="snížená",J700,0)</f>
        <v>0</v>
      </c>
      <c r="BG700" s="162">
        <f>IF(N700="zákl. přenesená",J700,0)</f>
        <v>0</v>
      </c>
      <c r="BH700" s="162">
        <f>IF(N700="sníž. přenesená",J700,0)</f>
        <v>0</v>
      </c>
      <c r="BI700" s="162">
        <f>IF(N700="nulová",J700,0)</f>
        <v>0</v>
      </c>
      <c r="BJ700" s="17" t="s">
        <v>86</v>
      </c>
      <c r="BK700" s="162">
        <f>ROUND(I700*H700,2)</f>
        <v>0</v>
      </c>
      <c r="BL700" s="17" t="s">
        <v>213</v>
      </c>
      <c r="BM700" s="161" t="s">
        <v>982</v>
      </c>
    </row>
    <row r="701" spans="1:65" s="2" customFormat="1" ht="24.2" customHeight="1">
      <c r="A701" s="31"/>
      <c r="B701" s="148"/>
      <c r="C701" s="149" t="s">
        <v>487</v>
      </c>
      <c r="D701" s="149" t="s">
        <v>209</v>
      </c>
      <c r="E701" s="150" t="s">
        <v>5983</v>
      </c>
      <c r="F701" s="151" t="s">
        <v>5984</v>
      </c>
      <c r="G701" s="152" t="s">
        <v>220</v>
      </c>
      <c r="H701" s="153">
        <v>13.2</v>
      </c>
      <c r="I701" s="154"/>
      <c r="J701" s="155">
        <f>ROUND(I701*H701,2)</f>
        <v>0</v>
      </c>
      <c r="K701" s="156"/>
      <c r="L701" s="32"/>
      <c r="M701" s="157" t="s">
        <v>1</v>
      </c>
      <c r="N701" s="158" t="s">
        <v>44</v>
      </c>
      <c r="O701" s="57"/>
      <c r="P701" s="159">
        <f>O701*H701</f>
        <v>0</v>
      </c>
      <c r="Q701" s="159">
        <v>0</v>
      </c>
      <c r="R701" s="159">
        <f>Q701*H701</f>
        <v>0</v>
      </c>
      <c r="S701" s="159">
        <v>0</v>
      </c>
      <c r="T701" s="160">
        <f>S701*H701</f>
        <v>0</v>
      </c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R701" s="161" t="s">
        <v>213</v>
      </c>
      <c r="AT701" s="161" t="s">
        <v>209</v>
      </c>
      <c r="AU701" s="161" t="s">
        <v>88</v>
      </c>
      <c r="AY701" s="17" t="s">
        <v>207</v>
      </c>
      <c r="BE701" s="162">
        <f>IF(N701="základní",J701,0)</f>
        <v>0</v>
      </c>
      <c r="BF701" s="162">
        <f>IF(N701="snížená",J701,0)</f>
        <v>0</v>
      </c>
      <c r="BG701" s="162">
        <f>IF(N701="zákl. přenesená",J701,0)</f>
        <v>0</v>
      </c>
      <c r="BH701" s="162">
        <f>IF(N701="sníž. přenesená",J701,0)</f>
        <v>0</v>
      </c>
      <c r="BI701" s="162">
        <f>IF(N701="nulová",J701,0)</f>
        <v>0</v>
      </c>
      <c r="BJ701" s="17" t="s">
        <v>86</v>
      </c>
      <c r="BK701" s="162">
        <f>ROUND(I701*H701,2)</f>
        <v>0</v>
      </c>
      <c r="BL701" s="17" t="s">
        <v>213</v>
      </c>
      <c r="BM701" s="161" t="s">
        <v>987</v>
      </c>
    </row>
    <row r="702" spans="1:65" s="13" customFormat="1" ht="22.5">
      <c r="B702" s="163"/>
      <c r="D702" s="164" t="s">
        <v>237</v>
      </c>
      <c r="E702" s="165" t="s">
        <v>1</v>
      </c>
      <c r="F702" s="166" t="s">
        <v>5985</v>
      </c>
      <c r="H702" s="167">
        <v>13.2</v>
      </c>
      <c r="I702" s="168"/>
      <c r="L702" s="163"/>
      <c r="M702" s="169"/>
      <c r="N702" s="170"/>
      <c r="O702" s="170"/>
      <c r="P702" s="170"/>
      <c r="Q702" s="170"/>
      <c r="R702" s="170"/>
      <c r="S702" s="170"/>
      <c r="T702" s="171"/>
      <c r="AT702" s="165" t="s">
        <v>237</v>
      </c>
      <c r="AU702" s="165" t="s">
        <v>88</v>
      </c>
      <c r="AV702" s="13" t="s">
        <v>88</v>
      </c>
      <c r="AW702" s="13" t="s">
        <v>33</v>
      </c>
      <c r="AX702" s="13" t="s">
        <v>79</v>
      </c>
      <c r="AY702" s="165" t="s">
        <v>207</v>
      </c>
    </row>
    <row r="703" spans="1:65" s="14" customFormat="1" ht="22.5">
      <c r="B703" s="172"/>
      <c r="D703" s="164" t="s">
        <v>237</v>
      </c>
      <c r="E703" s="173" t="s">
        <v>1</v>
      </c>
      <c r="F703" s="174" t="s">
        <v>5940</v>
      </c>
      <c r="H703" s="173" t="s">
        <v>1</v>
      </c>
      <c r="I703" s="175"/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237</v>
      </c>
      <c r="AU703" s="173" t="s">
        <v>88</v>
      </c>
      <c r="AV703" s="14" t="s">
        <v>86</v>
      </c>
      <c r="AW703" s="14" t="s">
        <v>33</v>
      </c>
      <c r="AX703" s="14" t="s">
        <v>79</v>
      </c>
      <c r="AY703" s="173" t="s">
        <v>207</v>
      </c>
    </row>
    <row r="704" spans="1:65" s="14" customFormat="1" ht="22.5">
      <c r="B704" s="172"/>
      <c r="D704" s="164" t="s">
        <v>237</v>
      </c>
      <c r="E704" s="173" t="s">
        <v>1</v>
      </c>
      <c r="F704" s="174" t="s">
        <v>5723</v>
      </c>
      <c r="H704" s="173" t="s">
        <v>1</v>
      </c>
      <c r="I704" s="175"/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237</v>
      </c>
      <c r="AU704" s="173" t="s">
        <v>88</v>
      </c>
      <c r="AV704" s="14" t="s">
        <v>86</v>
      </c>
      <c r="AW704" s="14" t="s">
        <v>33</v>
      </c>
      <c r="AX704" s="14" t="s">
        <v>79</v>
      </c>
      <c r="AY704" s="173" t="s">
        <v>207</v>
      </c>
    </row>
    <row r="705" spans="1:65" s="14" customFormat="1" ht="11.25">
      <c r="B705" s="172"/>
      <c r="D705" s="164" t="s">
        <v>237</v>
      </c>
      <c r="E705" s="173" t="s">
        <v>1</v>
      </c>
      <c r="F705" s="174" t="s">
        <v>5724</v>
      </c>
      <c r="H705" s="173" t="s">
        <v>1</v>
      </c>
      <c r="I705" s="175"/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237</v>
      </c>
      <c r="AU705" s="173" t="s">
        <v>88</v>
      </c>
      <c r="AV705" s="14" t="s">
        <v>86</v>
      </c>
      <c r="AW705" s="14" t="s">
        <v>33</v>
      </c>
      <c r="AX705" s="14" t="s">
        <v>79</v>
      </c>
      <c r="AY705" s="173" t="s">
        <v>207</v>
      </c>
    </row>
    <row r="706" spans="1:65" s="15" customFormat="1" ht="11.25">
      <c r="B706" s="179"/>
      <c r="D706" s="164" t="s">
        <v>237</v>
      </c>
      <c r="E706" s="180" t="s">
        <v>1</v>
      </c>
      <c r="F706" s="181" t="s">
        <v>242</v>
      </c>
      <c r="H706" s="182">
        <v>13.2</v>
      </c>
      <c r="I706" s="183"/>
      <c r="L706" s="179"/>
      <c r="M706" s="184"/>
      <c r="N706" s="185"/>
      <c r="O706" s="185"/>
      <c r="P706" s="185"/>
      <c r="Q706" s="185"/>
      <c r="R706" s="185"/>
      <c r="S706" s="185"/>
      <c r="T706" s="186"/>
      <c r="AT706" s="180" t="s">
        <v>237</v>
      </c>
      <c r="AU706" s="180" t="s">
        <v>88</v>
      </c>
      <c r="AV706" s="15" t="s">
        <v>213</v>
      </c>
      <c r="AW706" s="15" t="s">
        <v>33</v>
      </c>
      <c r="AX706" s="15" t="s">
        <v>86</v>
      </c>
      <c r="AY706" s="180" t="s">
        <v>207</v>
      </c>
    </row>
    <row r="707" spans="1:65" s="2" customFormat="1" ht="24.2" customHeight="1">
      <c r="A707" s="31"/>
      <c r="B707" s="148"/>
      <c r="C707" s="149" t="s">
        <v>995</v>
      </c>
      <c r="D707" s="149" t="s">
        <v>209</v>
      </c>
      <c r="E707" s="150" t="s">
        <v>5986</v>
      </c>
      <c r="F707" s="151" t="s">
        <v>5987</v>
      </c>
      <c r="G707" s="152" t="s">
        <v>220</v>
      </c>
      <c r="H707" s="153">
        <v>2.1</v>
      </c>
      <c r="I707" s="154"/>
      <c r="J707" s="155">
        <f>ROUND(I707*H707,2)</f>
        <v>0</v>
      </c>
      <c r="K707" s="156"/>
      <c r="L707" s="32"/>
      <c r="M707" s="157" t="s">
        <v>1</v>
      </c>
      <c r="N707" s="158" t="s">
        <v>44</v>
      </c>
      <c r="O707" s="57"/>
      <c r="P707" s="159">
        <f>O707*H707</f>
        <v>0</v>
      </c>
      <c r="Q707" s="159">
        <v>0</v>
      </c>
      <c r="R707" s="159">
        <f>Q707*H707</f>
        <v>0</v>
      </c>
      <c r="S707" s="159">
        <v>0</v>
      </c>
      <c r="T707" s="160">
        <f>S707*H707</f>
        <v>0</v>
      </c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R707" s="161" t="s">
        <v>213</v>
      </c>
      <c r="AT707" s="161" t="s">
        <v>209</v>
      </c>
      <c r="AU707" s="161" t="s">
        <v>88</v>
      </c>
      <c r="AY707" s="17" t="s">
        <v>207</v>
      </c>
      <c r="BE707" s="162">
        <f>IF(N707="základní",J707,0)</f>
        <v>0</v>
      </c>
      <c r="BF707" s="162">
        <f>IF(N707="snížená",J707,0)</f>
        <v>0</v>
      </c>
      <c r="BG707" s="162">
        <f>IF(N707="zákl. přenesená",J707,0)</f>
        <v>0</v>
      </c>
      <c r="BH707" s="162">
        <f>IF(N707="sníž. přenesená",J707,0)</f>
        <v>0</v>
      </c>
      <c r="BI707" s="162">
        <f>IF(N707="nulová",J707,0)</f>
        <v>0</v>
      </c>
      <c r="BJ707" s="17" t="s">
        <v>86</v>
      </c>
      <c r="BK707" s="162">
        <f>ROUND(I707*H707,2)</f>
        <v>0</v>
      </c>
      <c r="BL707" s="17" t="s">
        <v>213</v>
      </c>
      <c r="BM707" s="161" t="s">
        <v>998</v>
      </c>
    </row>
    <row r="708" spans="1:65" s="2" customFormat="1" ht="24.2" customHeight="1">
      <c r="A708" s="31"/>
      <c r="B708" s="148"/>
      <c r="C708" s="149" t="s">
        <v>497</v>
      </c>
      <c r="D708" s="149" t="s">
        <v>209</v>
      </c>
      <c r="E708" s="150" t="s">
        <v>5988</v>
      </c>
      <c r="F708" s="151" t="s">
        <v>5989</v>
      </c>
      <c r="G708" s="152" t="s">
        <v>220</v>
      </c>
      <c r="H708" s="153">
        <v>3.4</v>
      </c>
      <c r="I708" s="154"/>
      <c r="J708" s="155">
        <f>ROUND(I708*H708,2)</f>
        <v>0</v>
      </c>
      <c r="K708" s="156"/>
      <c r="L708" s="32"/>
      <c r="M708" s="157" t="s">
        <v>1</v>
      </c>
      <c r="N708" s="158" t="s">
        <v>44</v>
      </c>
      <c r="O708" s="57"/>
      <c r="P708" s="159">
        <f>O708*H708</f>
        <v>0</v>
      </c>
      <c r="Q708" s="159">
        <v>0</v>
      </c>
      <c r="R708" s="159">
        <f>Q708*H708</f>
        <v>0</v>
      </c>
      <c r="S708" s="159">
        <v>0</v>
      </c>
      <c r="T708" s="160">
        <f>S708*H708</f>
        <v>0</v>
      </c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R708" s="161" t="s">
        <v>213</v>
      </c>
      <c r="AT708" s="161" t="s">
        <v>209</v>
      </c>
      <c r="AU708" s="161" t="s">
        <v>88</v>
      </c>
      <c r="AY708" s="17" t="s">
        <v>207</v>
      </c>
      <c r="BE708" s="162">
        <f>IF(N708="základní",J708,0)</f>
        <v>0</v>
      </c>
      <c r="BF708" s="162">
        <f>IF(N708="snížená",J708,0)</f>
        <v>0</v>
      </c>
      <c r="BG708" s="162">
        <f>IF(N708="zákl. přenesená",J708,0)</f>
        <v>0</v>
      </c>
      <c r="BH708" s="162">
        <f>IF(N708="sníž. přenesená",J708,0)</f>
        <v>0</v>
      </c>
      <c r="BI708" s="162">
        <f>IF(N708="nulová",J708,0)</f>
        <v>0</v>
      </c>
      <c r="BJ708" s="17" t="s">
        <v>86</v>
      </c>
      <c r="BK708" s="162">
        <f>ROUND(I708*H708,2)</f>
        <v>0</v>
      </c>
      <c r="BL708" s="17" t="s">
        <v>213</v>
      </c>
      <c r="BM708" s="161" t="s">
        <v>1002</v>
      </c>
    </row>
    <row r="709" spans="1:65" s="2" customFormat="1" ht="33" customHeight="1">
      <c r="A709" s="31"/>
      <c r="B709" s="148"/>
      <c r="C709" s="149" t="s">
        <v>1006</v>
      </c>
      <c r="D709" s="149" t="s">
        <v>209</v>
      </c>
      <c r="E709" s="150" t="s">
        <v>5990</v>
      </c>
      <c r="F709" s="151" t="s">
        <v>5991</v>
      </c>
      <c r="G709" s="152" t="s">
        <v>220</v>
      </c>
      <c r="H709" s="153">
        <v>55.2</v>
      </c>
      <c r="I709" s="154"/>
      <c r="J709" s="155">
        <f>ROUND(I709*H709,2)</f>
        <v>0</v>
      </c>
      <c r="K709" s="156"/>
      <c r="L709" s="32"/>
      <c r="M709" s="157" t="s">
        <v>1</v>
      </c>
      <c r="N709" s="158" t="s">
        <v>44</v>
      </c>
      <c r="O709" s="57"/>
      <c r="P709" s="159">
        <f>O709*H709</f>
        <v>0</v>
      </c>
      <c r="Q709" s="159">
        <v>0</v>
      </c>
      <c r="R709" s="159">
        <f>Q709*H709</f>
        <v>0</v>
      </c>
      <c r="S709" s="159">
        <v>0</v>
      </c>
      <c r="T709" s="160">
        <f>S709*H709</f>
        <v>0</v>
      </c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R709" s="161" t="s">
        <v>213</v>
      </c>
      <c r="AT709" s="161" t="s">
        <v>209</v>
      </c>
      <c r="AU709" s="161" t="s">
        <v>88</v>
      </c>
      <c r="AY709" s="17" t="s">
        <v>207</v>
      </c>
      <c r="BE709" s="162">
        <f>IF(N709="základní",J709,0)</f>
        <v>0</v>
      </c>
      <c r="BF709" s="162">
        <f>IF(N709="snížená",J709,0)</f>
        <v>0</v>
      </c>
      <c r="BG709" s="162">
        <f>IF(N709="zákl. přenesená",J709,0)</f>
        <v>0</v>
      </c>
      <c r="BH709" s="162">
        <f>IF(N709="sníž. přenesená",J709,0)</f>
        <v>0</v>
      </c>
      <c r="BI709" s="162">
        <f>IF(N709="nulová",J709,0)</f>
        <v>0</v>
      </c>
      <c r="BJ709" s="17" t="s">
        <v>86</v>
      </c>
      <c r="BK709" s="162">
        <f>ROUND(I709*H709,2)</f>
        <v>0</v>
      </c>
      <c r="BL709" s="17" t="s">
        <v>213</v>
      </c>
      <c r="BM709" s="161" t="s">
        <v>1009</v>
      </c>
    </row>
    <row r="710" spans="1:65" s="2" customFormat="1" ht="24.2" customHeight="1">
      <c r="A710" s="31"/>
      <c r="B710" s="148"/>
      <c r="C710" s="149" t="s">
        <v>510</v>
      </c>
      <c r="D710" s="149" t="s">
        <v>209</v>
      </c>
      <c r="E710" s="150" t="s">
        <v>5992</v>
      </c>
      <c r="F710" s="151" t="s">
        <v>5993</v>
      </c>
      <c r="G710" s="152" t="s">
        <v>220</v>
      </c>
      <c r="H710" s="153">
        <v>2.2999999999999998</v>
      </c>
      <c r="I710" s="154"/>
      <c r="J710" s="155">
        <f>ROUND(I710*H710,2)</f>
        <v>0</v>
      </c>
      <c r="K710" s="156"/>
      <c r="L710" s="32"/>
      <c r="M710" s="157" t="s">
        <v>1</v>
      </c>
      <c r="N710" s="158" t="s">
        <v>44</v>
      </c>
      <c r="O710" s="57"/>
      <c r="P710" s="159">
        <f>O710*H710</f>
        <v>0</v>
      </c>
      <c r="Q710" s="159">
        <v>0</v>
      </c>
      <c r="R710" s="159">
        <f>Q710*H710</f>
        <v>0</v>
      </c>
      <c r="S710" s="159">
        <v>0</v>
      </c>
      <c r="T710" s="160">
        <f>S710*H710</f>
        <v>0</v>
      </c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R710" s="161" t="s">
        <v>213</v>
      </c>
      <c r="AT710" s="161" t="s">
        <v>209</v>
      </c>
      <c r="AU710" s="161" t="s">
        <v>88</v>
      </c>
      <c r="AY710" s="17" t="s">
        <v>207</v>
      </c>
      <c r="BE710" s="162">
        <f>IF(N710="základní",J710,0)</f>
        <v>0</v>
      </c>
      <c r="BF710" s="162">
        <f>IF(N710="snížená",J710,0)</f>
        <v>0</v>
      </c>
      <c r="BG710" s="162">
        <f>IF(N710="zákl. přenesená",J710,0)</f>
        <v>0</v>
      </c>
      <c r="BH710" s="162">
        <f>IF(N710="sníž. přenesená",J710,0)</f>
        <v>0</v>
      </c>
      <c r="BI710" s="162">
        <f>IF(N710="nulová",J710,0)</f>
        <v>0</v>
      </c>
      <c r="BJ710" s="17" t="s">
        <v>86</v>
      </c>
      <c r="BK710" s="162">
        <f>ROUND(I710*H710,2)</f>
        <v>0</v>
      </c>
      <c r="BL710" s="17" t="s">
        <v>213</v>
      </c>
      <c r="BM710" s="161" t="s">
        <v>1015</v>
      </c>
    </row>
    <row r="711" spans="1:65" s="13" customFormat="1" ht="22.5">
      <c r="B711" s="163"/>
      <c r="D711" s="164" t="s">
        <v>237</v>
      </c>
      <c r="E711" s="165" t="s">
        <v>1</v>
      </c>
      <c r="F711" s="166" t="s">
        <v>5994</v>
      </c>
      <c r="H711" s="167">
        <v>2.2999999999999998</v>
      </c>
      <c r="I711" s="168"/>
      <c r="L711" s="163"/>
      <c r="M711" s="169"/>
      <c r="N711" s="170"/>
      <c r="O711" s="170"/>
      <c r="P711" s="170"/>
      <c r="Q711" s="170"/>
      <c r="R711" s="170"/>
      <c r="S711" s="170"/>
      <c r="T711" s="171"/>
      <c r="AT711" s="165" t="s">
        <v>237</v>
      </c>
      <c r="AU711" s="165" t="s">
        <v>88</v>
      </c>
      <c r="AV711" s="13" t="s">
        <v>88</v>
      </c>
      <c r="AW711" s="13" t="s">
        <v>33</v>
      </c>
      <c r="AX711" s="13" t="s">
        <v>79</v>
      </c>
      <c r="AY711" s="165" t="s">
        <v>207</v>
      </c>
    </row>
    <row r="712" spans="1:65" s="14" customFormat="1" ht="22.5">
      <c r="B712" s="172"/>
      <c r="D712" s="164" t="s">
        <v>237</v>
      </c>
      <c r="E712" s="173" t="s">
        <v>1</v>
      </c>
      <c r="F712" s="174" t="s">
        <v>5778</v>
      </c>
      <c r="H712" s="173" t="s">
        <v>1</v>
      </c>
      <c r="I712" s="175"/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237</v>
      </c>
      <c r="AU712" s="173" t="s">
        <v>88</v>
      </c>
      <c r="AV712" s="14" t="s">
        <v>86</v>
      </c>
      <c r="AW712" s="14" t="s">
        <v>33</v>
      </c>
      <c r="AX712" s="14" t="s">
        <v>79</v>
      </c>
      <c r="AY712" s="173" t="s">
        <v>207</v>
      </c>
    </row>
    <row r="713" spans="1:65" s="14" customFormat="1" ht="22.5">
      <c r="B713" s="172"/>
      <c r="D713" s="164" t="s">
        <v>237</v>
      </c>
      <c r="E713" s="173" t="s">
        <v>1</v>
      </c>
      <c r="F713" s="174" t="s">
        <v>5723</v>
      </c>
      <c r="H713" s="173" t="s">
        <v>1</v>
      </c>
      <c r="I713" s="175"/>
      <c r="L713" s="172"/>
      <c r="M713" s="176"/>
      <c r="N713" s="177"/>
      <c r="O713" s="177"/>
      <c r="P713" s="177"/>
      <c r="Q713" s="177"/>
      <c r="R713" s="177"/>
      <c r="S713" s="177"/>
      <c r="T713" s="178"/>
      <c r="AT713" s="173" t="s">
        <v>237</v>
      </c>
      <c r="AU713" s="173" t="s">
        <v>88</v>
      </c>
      <c r="AV713" s="14" t="s">
        <v>86</v>
      </c>
      <c r="AW713" s="14" t="s">
        <v>33</v>
      </c>
      <c r="AX713" s="14" t="s">
        <v>79</v>
      </c>
      <c r="AY713" s="173" t="s">
        <v>207</v>
      </c>
    </row>
    <row r="714" spans="1:65" s="14" customFormat="1" ht="11.25">
      <c r="B714" s="172"/>
      <c r="D714" s="164" t="s">
        <v>237</v>
      </c>
      <c r="E714" s="173" t="s">
        <v>1</v>
      </c>
      <c r="F714" s="174" t="s">
        <v>5724</v>
      </c>
      <c r="H714" s="173" t="s">
        <v>1</v>
      </c>
      <c r="I714" s="175"/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237</v>
      </c>
      <c r="AU714" s="173" t="s">
        <v>88</v>
      </c>
      <c r="AV714" s="14" t="s">
        <v>86</v>
      </c>
      <c r="AW714" s="14" t="s">
        <v>33</v>
      </c>
      <c r="AX714" s="14" t="s">
        <v>79</v>
      </c>
      <c r="AY714" s="173" t="s">
        <v>207</v>
      </c>
    </row>
    <row r="715" spans="1:65" s="15" customFormat="1" ht="11.25">
      <c r="B715" s="179"/>
      <c r="D715" s="164" t="s">
        <v>237</v>
      </c>
      <c r="E715" s="180" t="s">
        <v>1</v>
      </c>
      <c r="F715" s="181" t="s">
        <v>242</v>
      </c>
      <c r="H715" s="182">
        <v>2.2999999999999998</v>
      </c>
      <c r="I715" s="183"/>
      <c r="L715" s="179"/>
      <c r="M715" s="184"/>
      <c r="N715" s="185"/>
      <c r="O715" s="185"/>
      <c r="P715" s="185"/>
      <c r="Q715" s="185"/>
      <c r="R715" s="185"/>
      <c r="S715" s="185"/>
      <c r="T715" s="186"/>
      <c r="AT715" s="180" t="s">
        <v>237</v>
      </c>
      <c r="AU715" s="180" t="s">
        <v>88</v>
      </c>
      <c r="AV715" s="15" t="s">
        <v>213</v>
      </c>
      <c r="AW715" s="15" t="s">
        <v>33</v>
      </c>
      <c r="AX715" s="15" t="s">
        <v>86</v>
      </c>
      <c r="AY715" s="180" t="s">
        <v>207</v>
      </c>
    </row>
    <row r="716" spans="1:65" s="2" customFormat="1" ht="24.2" customHeight="1">
      <c r="A716" s="31"/>
      <c r="B716" s="148"/>
      <c r="C716" s="149" t="s">
        <v>1019</v>
      </c>
      <c r="D716" s="149" t="s">
        <v>209</v>
      </c>
      <c r="E716" s="150" t="s">
        <v>5995</v>
      </c>
      <c r="F716" s="151" t="s">
        <v>5996</v>
      </c>
      <c r="G716" s="152" t="s">
        <v>220</v>
      </c>
      <c r="H716" s="153">
        <v>0.5</v>
      </c>
      <c r="I716" s="154"/>
      <c r="J716" s="155">
        <f>ROUND(I716*H716,2)</f>
        <v>0</v>
      </c>
      <c r="K716" s="156"/>
      <c r="L716" s="32"/>
      <c r="M716" s="157" t="s">
        <v>1</v>
      </c>
      <c r="N716" s="158" t="s">
        <v>44</v>
      </c>
      <c r="O716" s="57"/>
      <c r="P716" s="159">
        <f>O716*H716</f>
        <v>0</v>
      </c>
      <c r="Q716" s="159">
        <v>0</v>
      </c>
      <c r="R716" s="159">
        <f>Q716*H716</f>
        <v>0</v>
      </c>
      <c r="S716" s="159">
        <v>0</v>
      </c>
      <c r="T716" s="160">
        <f>S716*H716</f>
        <v>0</v>
      </c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R716" s="161" t="s">
        <v>213</v>
      </c>
      <c r="AT716" s="161" t="s">
        <v>209</v>
      </c>
      <c r="AU716" s="161" t="s">
        <v>88</v>
      </c>
      <c r="AY716" s="17" t="s">
        <v>207</v>
      </c>
      <c r="BE716" s="162">
        <f>IF(N716="základní",J716,0)</f>
        <v>0</v>
      </c>
      <c r="BF716" s="162">
        <f>IF(N716="snížená",J716,0)</f>
        <v>0</v>
      </c>
      <c r="BG716" s="162">
        <f>IF(N716="zákl. přenesená",J716,0)</f>
        <v>0</v>
      </c>
      <c r="BH716" s="162">
        <f>IF(N716="sníž. přenesená",J716,0)</f>
        <v>0</v>
      </c>
      <c r="BI716" s="162">
        <f>IF(N716="nulová",J716,0)</f>
        <v>0</v>
      </c>
      <c r="BJ716" s="17" t="s">
        <v>86</v>
      </c>
      <c r="BK716" s="162">
        <f>ROUND(I716*H716,2)</f>
        <v>0</v>
      </c>
      <c r="BL716" s="17" t="s">
        <v>213</v>
      </c>
      <c r="BM716" s="161" t="s">
        <v>1022</v>
      </c>
    </row>
    <row r="717" spans="1:65" s="13" customFormat="1" ht="22.5">
      <c r="B717" s="163"/>
      <c r="D717" s="164" t="s">
        <v>237</v>
      </c>
      <c r="E717" s="165" t="s">
        <v>1</v>
      </c>
      <c r="F717" s="166" t="s">
        <v>5997</v>
      </c>
      <c r="H717" s="167">
        <v>0.5</v>
      </c>
      <c r="I717" s="168"/>
      <c r="L717" s="163"/>
      <c r="M717" s="169"/>
      <c r="N717" s="170"/>
      <c r="O717" s="170"/>
      <c r="P717" s="170"/>
      <c r="Q717" s="170"/>
      <c r="R717" s="170"/>
      <c r="S717" s="170"/>
      <c r="T717" s="171"/>
      <c r="AT717" s="165" t="s">
        <v>237</v>
      </c>
      <c r="AU717" s="165" t="s">
        <v>88</v>
      </c>
      <c r="AV717" s="13" t="s">
        <v>88</v>
      </c>
      <c r="AW717" s="13" t="s">
        <v>33</v>
      </c>
      <c r="AX717" s="13" t="s">
        <v>79</v>
      </c>
      <c r="AY717" s="165" t="s">
        <v>207</v>
      </c>
    </row>
    <row r="718" spans="1:65" s="14" customFormat="1" ht="11.25">
      <c r="B718" s="172"/>
      <c r="D718" s="164" t="s">
        <v>237</v>
      </c>
      <c r="E718" s="173" t="s">
        <v>1</v>
      </c>
      <c r="F718" s="174" t="s">
        <v>5803</v>
      </c>
      <c r="H718" s="173" t="s">
        <v>1</v>
      </c>
      <c r="I718" s="175"/>
      <c r="L718" s="172"/>
      <c r="M718" s="176"/>
      <c r="N718" s="177"/>
      <c r="O718" s="177"/>
      <c r="P718" s="177"/>
      <c r="Q718" s="177"/>
      <c r="R718" s="177"/>
      <c r="S718" s="177"/>
      <c r="T718" s="178"/>
      <c r="AT718" s="173" t="s">
        <v>237</v>
      </c>
      <c r="AU718" s="173" t="s">
        <v>88</v>
      </c>
      <c r="AV718" s="14" t="s">
        <v>86</v>
      </c>
      <c r="AW718" s="14" t="s">
        <v>33</v>
      </c>
      <c r="AX718" s="14" t="s">
        <v>79</v>
      </c>
      <c r="AY718" s="173" t="s">
        <v>207</v>
      </c>
    </row>
    <row r="719" spans="1:65" s="14" customFormat="1" ht="22.5">
      <c r="B719" s="172"/>
      <c r="D719" s="164" t="s">
        <v>237</v>
      </c>
      <c r="E719" s="173" t="s">
        <v>1</v>
      </c>
      <c r="F719" s="174" t="s">
        <v>5723</v>
      </c>
      <c r="H719" s="173" t="s">
        <v>1</v>
      </c>
      <c r="I719" s="175"/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237</v>
      </c>
      <c r="AU719" s="173" t="s">
        <v>88</v>
      </c>
      <c r="AV719" s="14" t="s">
        <v>86</v>
      </c>
      <c r="AW719" s="14" t="s">
        <v>33</v>
      </c>
      <c r="AX719" s="14" t="s">
        <v>79</v>
      </c>
      <c r="AY719" s="173" t="s">
        <v>207</v>
      </c>
    </row>
    <row r="720" spans="1:65" s="14" customFormat="1" ht="11.25">
      <c r="B720" s="172"/>
      <c r="D720" s="164" t="s">
        <v>237</v>
      </c>
      <c r="E720" s="173" t="s">
        <v>1</v>
      </c>
      <c r="F720" s="174" t="s">
        <v>5724</v>
      </c>
      <c r="H720" s="173" t="s">
        <v>1</v>
      </c>
      <c r="I720" s="175"/>
      <c r="L720" s="172"/>
      <c r="M720" s="176"/>
      <c r="N720" s="177"/>
      <c r="O720" s="177"/>
      <c r="P720" s="177"/>
      <c r="Q720" s="177"/>
      <c r="R720" s="177"/>
      <c r="S720" s="177"/>
      <c r="T720" s="178"/>
      <c r="AT720" s="173" t="s">
        <v>237</v>
      </c>
      <c r="AU720" s="173" t="s">
        <v>88</v>
      </c>
      <c r="AV720" s="14" t="s">
        <v>86</v>
      </c>
      <c r="AW720" s="14" t="s">
        <v>33</v>
      </c>
      <c r="AX720" s="14" t="s">
        <v>79</v>
      </c>
      <c r="AY720" s="173" t="s">
        <v>207</v>
      </c>
    </row>
    <row r="721" spans="1:65" s="15" customFormat="1" ht="11.25">
      <c r="B721" s="179"/>
      <c r="D721" s="164" t="s">
        <v>237</v>
      </c>
      <c r="E721" s="180" t="s">
        <v>1</v>
      </c>
      <c r="F721" s="181" t="s">
        <v>242</v>
      </c>
      <c r="H721" s="182">
        <v>0.5</v>
      </c>
      <c r="I721" s="183"/>
      <c r="L721" s="179"/>
      <c r="M721" s="184"/>
      <c r="N721" s="185"/>
      <c r="O721" s="185"/>
      <c r="P721" s="185"/>
      <c r="Q721" s="185"/>
      <c r="R721" s="185"/>
      <c r="S721" s="185"/>
      <c r="T721" s="186"/>
      <c r="AT721" s="180" t="s">
        <v>237</v>
      </c>
      <c r="AU721" s="180" t="s">
        <v>88</v>
      </c>
      <c r="AV721" s="15" t="s">
        <v>213</v>
      </c>
      <c r="AW721" s="15" t="s">
        <v>33</v>
      </c>
      <c r="AX721" s="15" t="s">
        <v>86</v>
      </c>
      <c r="AY721" s="180" t="s">
        <v>207</v>
      </c>
    </row>
    <row r="722" spans="1:65" s="2" customFormat="1" ht="24.2" customHeight="1">
      <c r="A722" s="31"/>
      <c r="B722" s="148"/>
      <c r="C722" s="149" t="s">
        <v>522</v>
      </c>
      <c r="D722" s="149" t="s">
        <v>209</v>
      </c>
      <c r="E722" s="150" t="s">
        <v>5998</v>
      </c>
      <c r="F722" s="151" t="s">
        <v>5999</v>
      </c>
      <c r="G722" s="152" t="s">
        <v>220</v>
      </c>
      <c r="H722" s="153">
        <v>2.6</v>
      </c>
      <c r="I722" s="154"/>
      <c r="J722" s="155">
        <f>ROUND(I722*H722,2)</f>
        <v>0</v>
      </c>
      <c r="K722" s="156"/>
      <c r="L722" s="32"/>
      <c r="M722" s="157" t="s">
        <v>1</v>
      </c>
      <c r="N722" s="158" t="s">
        <v>44</v>
      </c>
      <c r="O722" s="57"/>
      <c r="P722" s="159">
        <f>O722*H722</f>
        <v>0</v>
      </c>
      <c r="Q722" s="159">
        <v>0</v>
      </c>
      <c r="R722" s="159">
        <f>Q722*H722</f>
        <v>0</v>
      </c>
      <c r="S722" s="159">
        <v>0</v>
      </c>
      <c r="T722" s="160">
        <f>S722*H722</f>
        <v>0</v>
      </c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R722" s="161" t="s">
        <v>213</v>
      </c>
      <c r="AT722" s="161" t="s">
        <v>209</v>
      </c>
      <c r="AU722" s="161" t="s">
        <v>88</v>
      </c>
      <c r="AY722" s="17" t="s">
        <v>207</v>
      </c>
      <c r="BE722" s="162">
        <f>IF(N722="základní",J722,0)</f>
        <v>0</v>
      </c>
      <c r="BF722" s="162">
        <f>IF(N722="snížená",J722,0)</f>
        <v>0</v>
      </c>
      <c r="BG722" s="162">
        <f>IF(N722="zákl. přenesená",J722,0)</f>
        <v>0</v>
      </c>
      <c r="BH722" s="162">
        <f>IF(N722="sníž. přenesená",J722,0)</f>
        <v>0</v>
      </c>
      <c r="BI722" s="162">
        <f>IF(N722="nulová",J722,0)</f>
        <v>0</v>
      </c>
      <c r="BJ722" s="17" t="s">
        <v>86</v>
      </c>
      <c r="BK722" s="162">
        <f>ROUND(I722*H722,2)</f>
        <v>0</v>
      </c>
      <c r="BL722" s="17" t="s">
        <v>213</v>
      </c>
      <c r="BM722" s="161" t="s">
        <v>1025</v>
      </c>
    </row>
    <row r="723" spans="1:65" s="2" customFormat="1" ht="24.2" customHeight="1">
      <c r="A723" s="31"/>
      <c r="B723" s="148"/>
      <c r="C723" s="149" t="s">
        <v>1032</v>
      </c>
      <c r="D723" s="149" t="s">
        <v>209</v>
      </c>
      <c r="E723" s="150" t="s">
        <v>6000</v>
      </c>
      <c r="F723" s="151" t="s">
        <v>6001</v>
      </c>
      <c r="G723" s="152" t="s">
        <v>220</v>
      </c>
      <c r="H723" s="153">
        <v>49.2</v>
      </c>
      <c r="I723" s="154"/>
      <c r="J723" s="155">
        <f>ROUND(I723*H723,2)</f>
        <v>0</v>
      </c>
      <c r="K723" s="156"/>
      <c r="L723" s="32"/>
      <c r="M723" s="157" t="s">
        <v>1</v>
      </c>
      <c r="N723" s="158" t="s">
        <v>44</v>
      </c>
      <c r="O723" s="57"/>
      <c r="P723" s="159">
        <f>O723*H723</f>
        <v>0</v>
      </c>
      <c r="Q723" s="159">
        <v>0</v>
      </c>
      <c r="R723" s="159">
        <f>Q723*H723</f>
        <v>0</v>
      </c>
      <c r="S723" s="159">
        <v>0</v>
      </c>
      <c r="T723" s="160">
        <f>S723*H723</f>
        <v>0</v>
      </c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R723" s="161" t="s">
        <v>213</v>
      </c>
      <c r="AT723" s="161" t="s">
        <v>209</v>
      </c>
      <c r="AU723" s="161" t="s">
        <v>88</v>
      </c>
      <c r="AY723" s="17" t="s">
        <v>207</v>
      </c>
      <c r="BE723" s="162">
        <f>IF(N723="základní",J723,0)</f>
        <v>0</v>
      </c>
      <c r="BF723" s="162">
        <f>IF(N723="snížená",J723,0)</f>
        <v>0</v>
      </c>
      <c r="BG723" s="162">
        <f>IF(N723="zákl. přenesená",J723,0)</f>
        <v>0</v>
      </c>
      <c r="BH723" s="162">
        <f>IF(N723="sníž. přenesená",J723,0)</f>
        <v>0</v>
      </c>
      <c r="BI723" s="162">
        <f>IF(N723="nulová",J723,0)</f>
        <v>0</v>
      </c>
      <c r="BJ723" s="17" t="s">
        <v>86</v>
      </c>
      <c r="BK723" s="162">
        <f>ROUND(I723*H723,2)</f>
        <v>0</v>
      </c>
      <c r="BL723" s="17" t="s">
        <v>213</v>
      </c>
      <c r="BM723" s="161" t="s">
        <v>1035</v>
      </c>
    </row>
    <row r="724" spans="1:65" s="13" customFormat="1" ht="22.5">
      <c r="B724" s="163"/>
      <c r="D724" s="164" t="s">
        <v>237</v>
      </c>
      <c r="E724" s="165" t="s">
        <v>1</v>
      </c>
      <c r="F724" s="166" t="s">
        <v>6002</v>
      </c>
      <c r="H724" s="167">
        <v>49.2</v>
      </c>
      <c r="I724" s="168"/>
      <c r="L724" s="163"/>
      <c r="M724" s="169"/>
      <c r="N724" s="170"/>
      <c r="O724" s="170"/>
      <c r="P724" s="170"/>
      <c r="Q724" s="170"/>
      <c r="R724" s="170"/>
      <c r="S724" s="170"/>
      <c r="T724" s="171"/>
      <c r="AT724" s="165" t="s">
        <v>237</v>
      </c>
      <c r="AU724" s="165" t="s">
        <v>88</v>
      </c>
      <c r="AV724" s="13" t="s">
        <v>88</v>
      </c>
      <c r="AW724" s="13" t="s">
        <v>33</v>
      </c>
      <c r="AX724" s="13" t="s">
        <v>79</v>
      </c>
      <c r="AY724" s="165" t="s">
        <v>207</v>
      </c>
    </row>
    <row r="725" spans="1:65" s="14" customFormat="1" ht="11.25">
      <c r="B725" s="172"/>
      <c r="D725" s="164" t="s">
        <v>237</v>
      </c>
      <c r="E725" s="173" t="s">
        <v>1</v>
      </c>
      <c r="F725" s="174" t="s">
        <v>5803</v>
      </c>
      <c r="H725" s="173" t="s">
        <v>1</v>
      </c>
      <c r="I725" s="175"/>
      <c r="L725" s="172"/>
      <c r="M725" s="176"/>
      <c r="N725" s="177"/>
      <c r="O725" s="177"/>
      <c r="P725" s="177"/>
      <c r="Q725" s="177"/>
      <c r="R725" s="177"/>
      <c r="S725" s="177"/>
      <c r="T725" s="178"/>
      <c r="AT725" s="173" t="s">
        <v>237</v>
      </c>
      <c r="AU725" s="173" t="s">
        <v>88</v>
      </c>
      <c r="AV725" s="14" t="s">
        <v>86</v>
      </c>
      <c r="AW725" s="14" t="s">
        <v>33</v>
      </c>
      <c r="AX725" s="14" t="s">
        <v>79</v>
      </c>
      <c r="AY725" s="173" t="s">
        <v>207</v>
      </c>
    </row>
    <row r="726" spans="1:65" s="14" customFormat="1" ht="22.5">
      <c r="B726" s="172"/>
      <c r="D726" s="164" t="s">
        <v>237</v>
      </c>
      <c r="E726" s="173" t="s">
        <v>1</v>
      </c>
      <c r="F726" s="174" t="s">
        <v>5723</v>
      </c>
      <c r="H726" s="173" t="s">
        <v>1</v>
      </c>
      <c r="I726" s="175"/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237</v>
      </c>
      <c r="AU726" s="173" t="s">
        <v>88</v>
      </c>
      <c r="AV726" s="14" t="s">
        <v>86</v>
      </c>
      <c r="AW726" s="14" t="s">
        <v>33</v>
      </c>
      <c r="AX726" s="14" t="s">
        <v>79</v>
      </c>
      <c r="AY726" s="173" t="s">
        <v>207</v>
      </c>
    </row>
    <row r="727" spans="1:65" s="14" customFormat="1" ht="11.25">
      <c r="B727" s="172"/>
      <c r="D727" s="164" t="s">
        <v>237</v>
      </c>
      <c r="E727" s="173" t="s">
        <v>1</v>
      </c>
      <c r="F727" s="174" t="s">
        <v>5724</v>
      </c>
      <c r="H727" s="173" t="s">
        <v>1</v>
      </c>
      <c r="I727" s="175"/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237</v>
      </c>
      <c r="AU727" s="173" t="s">
        <v>88</v>
      </c>
      <c r="AV727" s="14" t="s">
        <v>86</v>
      </c>
      <c r="AW727" s="14" t="s">
        <v>33</v>
      </c>
      <c r="AX727" s="14" t="s">
        <v>79</v>
      </c>
      <c r="AY727" s="173" t="s">
        <v>207</v>
      </c>
    </row>
    <row r="728" spans="1:65" s="15" customFormat="1" ht="11.25">
      <c r="B728" s="179"/>
      <c r="D728" s="164" t="s">
        <v>237</v>
      </c>
      <c r="E728" s="180" t="s">
        <v>1</v>
      </c>
      <c r="F728" s="181" t="s">
        <v>242</v>
      </c>
      <c r="H728" s="182">
        <v>49.2</v>
      </c>
      <c r="I728" s="183"/>
      <c r="L728" s="179"/>
      <c r="M728" s="184"/>
      <c r="N728" s="185"/>
      <c r="O728" s="185"/>
      <c r="P728" s="185"/>
      <c r="Q728" s="185"/>
      <c r="R728" s="185"/>
      <c r="S728" s="185"/>
      <c r="T728" s="186"/>
      <c r="AT728" s="180" t="s">
        <v>237</v>
      </c>
      <c r="AU728" s="180" t="s">
        <v>88</v>
      </c>
      <c r="AV728" s="15" t="s">
        <v>213</v>
      </c>
      <c r="AW728" s="15" t="s">
        <v>33</v>
      </c>
      <c r="AX728" s="15" t="s">
        <v>86</v>
      </c>
      <c r="AY728" s="180" t="s">
        <v>207</v>
      </c>
    </row>
    <row r="729" spans="1:65" s="2" customFormat="1" ht="24.2" customHeight="1">
      <c r="A729" s="31"/>
      <c r="B729" s="148"/>
      <c r="C729" s="149" t="s">
        <v>537</v>
      </c>
      <c r="D729" s="149" t="s">
        <v>209</v>
      </c>
      <c r="E729" s="150" t="s">
        <v>6003</v>
      </c>
      <c r="F729" s="151" t="s">
        <v>6004</v>
      </c>
      <c r="G729" s="152" t="s">
        <v>220</v>
      </c>
      <c r="H729" s="153">
        <v>0.6</v>
      </c>
      <c r="I729" s="154"/>
      <c r="J729" s="155">
        <f>ROUND(I729*H729,2)</f>
        <v>0</v>
      </c>
      <c r="K729" s="156"/>
      <c r="L729" s="32"/>
      <c r="M729" s="157" t="s">
        <v>1</v>
      </c>
      <c r="N729" s="158" t="s">
        <v>44</v>
      </c>
      <c r="O729" s="57"/>
      <c r="P729" s="159">
        <f>O729*H729</f>
        <v>0</v>
      </c>
      <c r="Q729" s="159">
        <v>0</v>
      </c>
      <c r="R729" s="159">
        <f>Q729*H729</f>
        <v>0</v>
      </c>
      <c r="S729" s="159">
        <v>0</v>
      </c>
      <c r="T729" s="160">
        <f>S729*H729</f>
        <v>0</v>
      </c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R729" s="161" t="s">
        <v>213</v>
      </c>
      <c r="AT729" s="161" t="s">
        <v>209</v>
      </c>
      <c r="AU729" s="161" t="s">
        <v>88</v>
      </c>
      <c r="AY729" s="17" t="s">
        <v>207</v>
      </c>
      <c r="BE729" s="162">
        <f>IF(N729="základní",J729,0)</f>
        <v>0</v>
      </c>
      <c r="BF729" s="162">
        <f>IF(N729="snížená",J729,0)</f>
        <v>0</v>
      </c>
      <c r="BG729" s="162">
        <f>IF(N729="zákl. přenesená",J729,0)</f>
        <v>0</v>
      </c>
      <c r="BH729" s="162">
        <f>IF(N729="sníž. přenesená",J729,0)</f>
        <v>0</v>
      </c>
      <c r="BI729" s="162">
        <f>IF(N729="nulová",J729,0)</f>
        <v>0</v>
      </c>
      <c r="BJ729" s="17" t="s">
        <v>86</v>
      </c>
      <c r="BK729" s="162">
        <f>ROUND(I729*H729,2)</f>
        <v>0</v>
      </c>
      <c r="BL729" s="17" t="s">
        <v>213</v>
      </c>
      <c r="BM729" s="161" t="s">
        <v>1039</v>
      </c>
    </row>
    <row r="730" spans="1:65" s="13" customFormat="1" ht="22.5">
      <c r="B730" s="163"/>
      <c r="D730" s="164" t="s">
        <v>237</v>
      </c>
      <c r="E730" s="165" t="s">
        <v>1</v>
      </c>
      <c r="F730" s="166" t="s">
        <v>6005</v>
      </c>
      <c r="H730" s="167">
        <v>0.6</v>
      </c>
      <c r="I730" s="168"/>
      <c r="L730" s="163"/>
      <c r="M730" s="169"/>
      <c r="N730" s="170"/>
      <c r="O730" s="170"/>
      <c r="P730" s="170"/>
      <c r="Q730" s="170"/>
      <c r="R730" s="170"/>
      <c r="S730" s="170"/>
      <c r="T730" s="171"/>
      <c r="AT730" s="165" t="s">
        <v>237</v>
      </c>
      <c r="AU730" s="165" t="s">
        <v>88</v>
      </c>
      <c r="AV730" s="13" t="s">
        <v>88</v>
      </c>
      <c r="AW730" s="13" t="s">
        <v>33</v>
      </c>
      <c r="AX730" s="13" t="s">
        <v>79</v>
      </c>
      <c r="AY730" s="165" t="s">
        <v>207</v>
      </c>
    </row>
    <row r="731" spans="1:65" s="14" customFormat="1" ht="22.5">
      <c r="B731" s="172"/>
      <c r="D731" s="164" t="s">
        <v>237</v>
      </c>
      <c r="E731" s="173" t="s">
        <v>1</v>
      </c>
      <c r="F731" s="174" t="s">
        <v>5755</v>
      </c>
      <c r="H731" s="173" t="s">
        <v>1</v>
      </c>
      <c r="I731" s="175"/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237</v>
      </c>
      <c r="AU731" s="173" t="s">
        <v>88</v>
      </c>
      <c r="AV731" s="14" t="s">
        <v>86</v>
      </c>
      <c r="AW731" s="14" t="s">
        <v>33</v>
      </c>
      <c r="AX731" s="14" t="s">
        <v>79</v>
      </c>
      <c r="AY731" s="173" t="s">
        <v>207</v>
      </c>
    </row>
    <row r="732" spans="1:65" s="14" customFormat="1" ht="22.5">
      <c r="B732" s="172"/>
      <c r="D732" s="164" t="s">
        <v>237</v>
      </c>
      <c r="E732" s="173" t="s">
        <v>1</v>
      </c>
      <c r="F732" s="174" t="s">
        <v>5723</v>
      </c>
      <c r="H732" s="173" t="s">
        <v>1</v>
      </c>
      <c r="I732" s="175"/>
      <c r="L732" s="172"/>
      <c r="M732" s="176"/>
      <c r="N732" s="177"/>
      <c r="O732" s="177"/>
      <c r="P732" s="177"/>
      <c r="Q732" s="177"/>
      <c r="R732" s="177"/>
      <c r="S732" s="177"/>
      <c r="T732" s="178"/>
      <c r="AT732" s="173" t="s">
        <v>237</v>
      </c>
      <c r="AU732" s="173" t="s">
        <v>88</v>
      </c>
      <c r="AV732" s="14" t="s">
        <v>86</v>
      </c>
      <c r="AW732" s="14" t="s">
        <v>33</v>
      </c>
      <c r="AX732" s="14" t="s">
        <v>79</v>
      </c>
      <c r="AY732" s="173" t="s">
        <v>207</v>
      </c>
    </row>
    <row r="733" spans="1:65" s="14" customFormat="1" ht="11.25">
      <c r="B733" s="172"/>
      <c r="D733" s="164" t="s">
        <v>237</v>
      </c>
      <c r="E733" s="173" t="s">
        <v>1</v>
      </c>
      <c r="F733" s="174" t="s">
        <v>5724</v>
      </c>
      <c r="H733" s="173" t="s">
        <v>1</v>
      </c>
      <c r="I733" s="175"/>
      <c r="L733" s="172"/>
      <c r="M733" s="176"/>
      <c r="N733" s="177"/>
      <c r="O733" s="177"/>
      <c r="P733" s="177"/>
      <c r="Q733" s="177"/>
      <c r="R733" s="177"/>
      <c r="S733" s="177"/>
      <c r="T733" s="178"/>
      <c r="AT733" s="173" t="s">
        <v>237</v>
      </c>
      <c r="AU733" s="173" t="s">
        <v>88</v>
      </c>
      <c r="AV733" s="14" t="s">
        <v>86</v>
      </c>
      <c r="AW733" s="14" t="s">
        <v>33</v>
      </c>
      <c r="AX733" s="14" t="s">
        <v>79</v>
      </c>
      <c r="AY733" s="173" t="s">
        <v>207</v>
      </c>
    </row>
    <row r="734" spans="1:65" s="15" customFormat="1" ht="11.25">
      <c r="B734" s="179"/>
      <c r="D734" s="164" t="s">
        <v>237</v>
      </c>
      <c r="E734" s="180" t="s">
        <v>1</v>
      </c>
      <c r="F734" s="181" t="s">
        <v>242</v>
      </c>
      <c r="H734" s="182">
        <v>0.6</v>
      </c>
      <c r="I734" s="183"/>
      <c r="L734" s="179"/>
      <c r="M734" s="184"/>
      <c r="N734" s="185"/>
      <c r="O734" s="185"/>
      <c r="P734" s="185"/>
      <c r="Q734" s="185"/>
      <c r="R734" s="185"/>
      <c r="S734" s="185"/>
      <c r="T734" s="186"/>
      <c r="AT734" s="180" t="s">
        <v>237</v>
      </c>
      <c r="AU734" s="180" t="s">
        <v>88</v>
      </c>
      <c r="AV734" s="15" t="s">
        <v>213</v>
      </c>
      <c r="AW734" s="15" t="s">
        <v>33</v>
      </c>
      <c r="AX734" s="15" t="s">
        <v>86</v>
      </c>
      <c r="AY734" s="180" t="s">
        <v>207</v>
      </c>
    </row>
    <row r="735" spans="1:65" s="2" customFormat="1" ht="24.2" customHeight="1">
      <c r="A735" s="31"/>
      <c r="B735" s="148"/>
      <c r="C735" s="149" t="s">
        <v>1042</v>
      </c>
      <c r="D735" s="149" t="s">
        <v>209</v>
      </c>
      <c r="E735" s="150" t="s">
        <v>6006</v>
      </c>
      <c r="F735" s="151" t="s">
        <v>6007</v>
      </c>
      <c r="G735" s="152" t="s">
        <v>220</v>
      </c>
      <c r="H735" s="153">
        <v>9.1999999999999993</v>
      </c>
      <c r="I735" s="154"/>
      <c r="J735" s="155">
        <f>ROUND(I735*H735,2)</f>
        <v>0</v>
      </c>
      <c r="K735" s="156"/>
      <c r="L735" s="32"/>
      <c r="M735" s="157" t="s">
        <v>1</v>
      </c>
      <c r="N735" s="158" t="s">
        <v>44</v>
      </c>
      <c r="O735" s="57"/>
      <c r="P735" s="159">
        <f>O735*H735</f>
        <v>0</v>
      </c>
      <c r="Q735" s="159">
        <v>0</v>
      </c>
      <c r="R735" s="159">
        <f>Q735*H735</f>
        <v>0</v>
      </c>
      <c r="S735" s="159">
        <v>0</v>
      </c>
      <c r="T735" s="160">
        <f>S735*H735</f>
        <v>0</v>
      </c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R735" s="161" t="s">
        <v>213</v>
      </c>
      <c r="AT735" s="161" t="s">
        <v>209</v>
      </c>
      <c r="AU735" s="161" t="s">
        <v>88</v>
      </c>
      <c r="AY735" s="17" t="s">
        <v>207</v>
      </c>
      <c r="BE735" s="162">
        <f>IF(N735="základní",J735,0)</f>
        <v>0</v>
      </c>
      <c r="BF735" s="162">
        <f>IF(N735="snížená",J735,0)</f>
        <v>0</v>
      </c>
      <c r="BG735" s="162">
        <f>IF(N735="zákl. přenesená",J735,0)</f>
        <v>0</v>
      </c>
      <c r="BH735" s="162">
        <f>IF(N735="sníž. přenesená",J735,0)</f>
        <v>0</v>
      </c>
      <c r="BI735" s="162">
        <f>IF(N735="nulová",J735,0)</f>
        <v>0</v>
      </c>
      <c r="BJ735" s="17" t="s">
        <v>86</v>
      </c>
      <c r="BK735" s="162">
        <f>ROUND(I735*H735,2)</f>
        <v>0</v>
      </c>
      <c r="BL735" s="17" t="s">
        <v>213</v>
      </c>
      <c r="BM735" s="161" t="s">
        <v>1045</v>
      </c>
    </row>
    <row r="736" spans="1:65" s="2" customFormat="1" ht="24.2" customHeight="1">
      <c r="A736" s="31"/>
      <c r="B736" s="148"/>
      <c r="C736" s="149" t="s">
        <v>554</v>
      </c>
      <c r="D736" s="149" t="s">
        <v>209</v>
      </c>
      <c r="E736" s="150" t="s">
        <v>6008</v>
      </c>
      <c r="F736" s="151" t="s">
        <v>6009</v>
      </c>
      <c r="G736" s="152" t="s">
        <v>220</v>
      </c>
      <c r="H736" s="153">
        <v>0.8</v>
      </c>
      <c r="I736" s="154"/>
      <c r="J736" s="155">
        <f>ROUND(I736*H736,2)</f>
        <v>0</v>
      </c>
      <c r="K736" s="156"/>
      <c r="L736" s="32"/>
      <c r="M736" s="157" t="s">
        <v>1</v>
      </c>
      <c r="N736" s="158" t="s">
        <v>44</v>
      </c>
      <c r="O736" s="57"/>
      <c r="P736" s="159">
        <f>O736*H736</f>
        <v>0</v>
      </c>
      <c r="Q736" s="159">
        <v>0</v>
      </c>
      <c r="R736" s="159">
        <f>Q736*H736</f>
        <v>0</v>
      </c>
      <c r="S736" s="159">
        <v>0</v>
      </c>
      <c r="T736" s="160">
        <f>S736*H736</f>
        <v>0</v>
      </c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R736" s="161" t="s">
        <v>213</v>
      </c>
      <c r="AT736" s="161" t="s">
        <v>209</v>
      </c>
      <c r="AU736" s="161" t="s">
        <v>88</v>
      </c>
      <c r="AY736" s="17" t="s">
        <v>207</v>
      </c>
      <c r="BE736" s="162">
        <f>IF(N736="základní",J736,0)</f>
        <v>0</v>
      </c>
      <c r="BF736" s="162">
        <f>IF(N736="snížená",J736,0)</f>
        <v>0</v>
      </c>
      <c r="BG736" s="162">
        <f>IF(N736="zákl. přenesená",J736,0)</f>
        <v>0</v>
      </c>
      <c r="BH736" s="162">
        <f>IF(N736="sníž. přenesená",J736,0)</f>
        <v>0</v>
      </c>
      <c r="BI736" s="162">
        <f>IF(N736="nulová",J736,0)</f>
        <v>0</v>
      </c>
      <c r="BJ736" s="17" t="s">
        <v>86</v>
      </c>
      <c r="BK736" s="162">
        <f>ROUND(I736*H736,2)</f>
        <v>0</v>
      </c>
      <c r="BL736" s="17" t="s">
        <v>213</v>
      </c>
      <c r="BM736" s="161" t="s">
        <v>1050</v>
      </c>
    </row>
    <row r="737" spans="1:65" s="13" customFormat="1" ht="22.5">
      <c r="B737" s="163"/>
      <c r="D737" s="164" t="s">
        <v>237</v>
      </c>
      <c r="E737" s="165" t="s">
        <v>1</v>
      </c>
      <c r="F737" s="166" t="s">
        <v>5872</v>
      </c>
      <c r="H737" s="167">
        <v>0.8</v>
      </c>
      <c r="I737" s="168"/>
      <c r="L737" s="163"/>
      <c r="M737" s="169"/>
      <c r="N737" s="170"/>
      <c r="O737" s="170"/>
      <c r="P737" s="170"/>
      <c r="Q737" s="170"/>
      <c r="R737" s="170"/>
      <c r="S737" s="170"/>
      <c r="T737" s="171"/>
      <c r="AT737" s="165" t="s">
        <v>237</v>
      </c>
      <c r="AU737" s="165" t="s">
        <v>88</v>
      </c>
      <c r="AV737" s="13" t="s">
        <v>88</v>
      </c>
      <c r="AW737" s="13" t="s">
        <v>33</v>
      </c>
      <c r="AX737" s="13" t="s">
        <v>79</v>
      </c>
      <c r="AY737" s="165" t="s">
        <v>207</v>
      </c>
    </row>
    <row r="738" spans="1:65" s="14" customFormat="1" ht="11.25">
      <c r="B738" s="172"/>
      <c r="D738" s="164" t="s">
        <v>237</v>
      </c>
      <c r="E738" s="173" t="s">
        <v>1</v>
      </c>
      <c r="F738" s="174" t="s">
        <v>5803</v>
      </c>
      <c r="H738" s="173" t="s">
        <v>1</v>
      </c>
      <c r="I738" s="175"/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237</v>
      </c>
      <c r="AU738" s="173" t="s">
        <v>88</v>
      </c>
      <c r="AV738" s="14" t="s">
        <v>86</v>
      </c>
      <c r="AW738" s="14" t="s">
        <v>33</v>
      </c>
      <c r="AX738" s="14" t="s">
        <v>79</v>
      </c>
      <c r="AY738" s="173" t="s">
        <v>207</v>
      </c>
    </row>
    <row r="739" spans="1:65" s="14" customFormat="1" ht="22.5">
      <c r="B739" s="172"/>
      <c r="D739" s="164" t="s">
        <v>237</v>
      </c>
      <c r="E739" s="173" t="s">
        <v>1</v>
      </c>
      <c r="F739" s="174" t="s">
        <v>5723</v>
      </c>
      <c r="H739" s="173" t="s">
        <v>1</v>
      </c>
      <c r="I739" s="175"/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237</v>
      </c>
      <c r="AU739" s="173" t="s">
        <v>88</v>
      </c>
      <c r="AV739" s="14" t="s">
        <v>86</v>
      </c>
      <c r="AW739" s="14" t="s">
        <v>33</v>
      </c>
      <c r="AX739" s="14" t="s">
        <v>79</v>
      </c>
      <c r="AY739" s="173" t="s">
        <v>207</v>
      </c>
    </row>
    <row r="740" spans="1:65" s="14" customFormat="1" ht="11.25">
      <c r="B740" s="172"/>
      <c r="D740" s="164" t="s">
        <v>237</v>
      </c>
      <c r="E740" s="173" t="s">
        <v>1</v>
      </c>
      <c r="F740" s="174" t="s">
        <v>5724</v>
      </c>
      <c r="H740" s="173" t="s">
        <v>1</v>
      </c>
      <c r="I740" s="175"/>
      <c r="L740" s="172"/>
      <c r="M740" s="176"/>
      <c r="N740" s="177"/>
      <c r="O740" s="177"/>
      <c r="P740" s="177"/>
      <c r="Q740" s="177"/>
      <c r="R740" s="177"/>
      <c r="S740" s="177"/>
      <c r="T740" s="178"/>
      <c r="AT740" s="173" t="s">
        <v>237</v>
      </c>
      <c r="AU740" s="173" t="s">
        <v>88</v>
      </c>
      <c r="AV740" s="14" t="s">
        <v>86</v>
      </c>
      <c r="AW740" s="14" t="s">
        <v>33</v>
      </c>
      <c r="AX740" s="14" t="s">
        <v>79</v>
      </c>
      <c r="AY740" s="173" t="s">
        <v>207</v>
      </c>
    </row>
    <row r="741" spans="1:65" s="15" customFormat="1" ht="11.25">
      <c r="B741" s="179"/>
      <c r="D741" s="164" t="s">
        <v>237</v>
      </c>
      <c r="E741" s="180" t="s">
        <v>1</v>
      </c>
      <c r="F741" s="181" t="s">
        <v>242</v>
      </c>
      <c r="H741" s="182">
        <v>0.8</v>
      </c>
      <c r="I741" s="183"/>
      <c r="L741" s="179"/>
      <c r="M741" s="184"/>
      <c r="N741" s="185"/>
      <c r="O741" s="185"/>
      <c r="P741" s="185"/>
      <c r="Q741" s="185"/>
      <c r="R741" s="185"/>
      <c r="S741" s="185"/>
      <c r="T741" s="186"/>
      <c r="AT741" s="180" t="s">
        <v>237</v>
      </c>
      <c r="AU741" s="180" t="s">
        <v>88</v>
      </c>
      <c r="AV741" s="15" t="s">
        <v>213</v>
      </c>
      <c r="AW741" s="15" t="s">
        <v>33</v>
      </c>
      <c r="AX741" s="15" t="s">
        <v>86</v>
      </c>
      <c r="AY741" s="180" t="s">
        <v>207</v>
      </c>
    </row>
    <row r="742" spans="1:65" s="2" customFormat="1" ht="24.2" customHeight="1">
      <c r="A742" s="31"/>
      <c r="B742" s="148"/>
      <c r="C742" s="149" t="s">
        <v>1051</v>
      </c>
      <c r="D742" s="149" t="s">
        <v>209</v>
      </c>
      <c r="E742" s="150" t="s">
        <v>6010</v>
      </c>
      <c r="F742" s="151" t="s">
        <v>6011</v>
      </c>
      <c r="G742" s="152" t="s">
        <v>220</v>
      </c>
      <c r="H742" s="153">
        <v>0.1</v>
      </c>
      <c r="I742" s="154"/>
      <c r="J742" s="155">
        <f>ROUND(I742*H742,2)</f>
        <v>0</v>
      </c>
      <c r="K742" s="156"/>
      <c r="L742" s="32"/>
      <c r="M742" s="157" t="s">
        <v>1</v>
      </c>
      <c r="N742" s="158" t="s">
        <v>44</v>
      </c>
      <c r="O742" s="57"/>
      <c r="P742" s="159">
        <f>O742*H742</f>
        <v>0</v>
      </c>
      <c r="Q742" s="159">
        <v>0</v>
      </c>
      <c r="R742" s="159">
        <f>Q742*H742</f>
        <v>0</v>
      </c>
      <c r="S742" s="159">
        <v>0</v>
      </c>
      <c r="T742" s="160">
        <f>S742*H742</f>
        <v>0</v>
      </c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R742" s="161" t="s">
        <v>213</v>
      </c>
      <c r="AT742" s="161" t="s">
        <v>209</v>
      </c>
      <c r="AU742" s="161" t="s">
        <v>88</v>
      </c>
      <c r="AY742" s="17" t="s">
        <v>207</v>
      </c>
      <c r="BE742" s="162">
        <f>IF(N742="základní",J742,0)</f>
        <v>0</v>
      </c>
      <c r="BF742" s="162">
        <f>IF(N742="snížená",J742,0)</f>
        <v>0</v>
      </c>
      <c r="BG742" s="162">
        <f>IF(N742="zákl. přenesená",J742,0)</f>
        <v>0</v>
      </c>
      <c r="BH742" s="162">
        <f>IF(N742="sníž. přenesená",J742,0)</f>
        <v>0</v>
      </c>
      <c r="BI742" s="162">
        <f>IF(N742="nulová",J742,0)</f>
        <v>0</v>
      </c>
      <c r="BJ742" s="17" t="s">
        <v>86</v>
      </c>
      <c r="BK742" s="162">
        <f>ROUND(I742*H742,2)</f>
        <v>0</v>
      </c>
      <c r="BL742" s="17" t="s">
        <v>213</v>
      </c>
      <c r="BM742" s="161" t="s">
        <v>1054</v>
      </c>
    </row>
    <row r="743" spans="1:65" s="13" customFormat="1" ht="22.5">
      <c r="B743" s="163"/>
      <c r="D743" s="164" t="s">
        <v>237</v>
      </c>
      <c r="E743" s="165" t="s">
        <v>1</v>
      </c>
      <c r="F743" s="166" t="s">
        <v>6012</v>
      </c>
      <c r="H743" s="167">
        <v>0.1</v>
      </c>
      <c r="I743" s="168"/>
      <c r="L743" s="163"/>
      <c r="M743" s="169"/>
      <c r="N743" s="170"/>
      <c r="O743" s="170"/>
      <c r="P743" s="170"/>
      <c r="Q743" s="170"/>
      <c r="R743" s="170"/>
      <c r="S743" s="170"/>
      <c r="T743" s="171"/>
      <c r="AT743" s="165" t="s">
        <v>237</v>
      </c>
      <c r="AU743" s="165" t="s">
        <v>88</v>
      </c>
      <c r="AV743" s="13" t="s">
        <v>88</v>
      </c>
      <c r="AW743" s="13" t="s">
        <v>33</v>
      </c>
      <c r="AX743" s="13" t="s">
        <v>79</v>
      </c>
      <c r="AY743" s="165" t="s">
        <v>207</v>
      </c>
    </row>
    <row r="744" spans="1:65" s="14" customFormat="1" ht="11.25">
      <c r="B744" s="172"/>
      <c r="D744" s="164" t="s">
        <v>237</v>
      </c>
      <c r="E744" s="173" t="s">
        <v>1</v>
      </c>
      <c r="F744" s="174" t="s">
        <v>5803</v>
      </c>
      <c r="H744" s="173" t="s">
        <v>1</v>
      </c>
      <c r="I744" s="175"/>
      <c r="L744" s="172"/>
      <c r="M744" s="176"/>
      <c r="N744" s="177"/>
      <c r="O744" s="177"/>
      <c r="P744" s="177"/>
      <c r="Q744" s="177"/>
      <c r="R744" s="177"/>
      <c r="S744" s="177"/>
      <c r="T744" s="178"/>
      <c r="AT744" s="173" t="s">
        <v>237</v>
      </c>
      <c r="AU744" s="173" t="s">
        <v>88</v>
      </c>
      <c r="AV744" s="14" t="s">
        <v>86</v>
      </c>
      <c r="AW744" s="14" t="s">
        <v>33</v>
      </c>
      <c r="AX744" s="14" t="s">
        <v>79</v>
      </c>
      <c r="AY744" s="173" t="s">
        <v>207</v>
      </c>
    </row>
    <row r="745" spans="1:65" s="14" customFormat="1" ht="22.5">
      <c r="B745" s="172"/>
      <c r="D745" s="164" t="s">
        <v>237</v>
      </c>
      <c r="E745" s="173" t="s">
        <v>1</v>
      </c>
      <c r="F745" s="174" t="s">
        <v>5723</v>
      </c>
      <c r="H745" s="173" t="s">
        <v>1</v>
      </c>
      <c r="I745" s="175"/>
      <c r="L745" s="172"/>
      <c r="M745" s="176"/>
      <c r="N745" s="177"/>
      <c r="O745" s="177"/>
      <c r="P745" s="177"/>
      <c r="Q745" s="177"/>
      <c r="R745" s="177"/>
      <c r="S745" s="177"/>
      <c r="T745" s="178"/>
      <c r="AT745" s="173" t="s">
        <v>237</v>
      </c>
      <c r="AU745" s="173" t="s">
        <v>88</v>
      </c>
      <c r="AV745" s="14" t="s">
        <v>86</v>
      </c>
      <c r="AW745" s="14" t="s">
        <v>33</v>
      </c>
      <c r="AX745" s="14" t="s">
        <v>79</v>
      </c>
      <c r="AY745" s="173" t="s">
        <v>207</v>
      </c>
    </row>
    <row r="746" spans="1:65" s="14" customFormat="1" ht="11.25">
      <c r="B746" s="172"/>
      <c r="D746" s="164" t="s">
        <v>237</v>
      </c>
      <c r="E746" s="173" t="s">
        <v>1</v>
      </c>
      <c r="F746" s="174" t="s">
        <v>5724</v>
      </c>
      <c r="H746" s="173" t="s">
        <v>1</v>
      </c>
      <c r="I746" s="175"/>
      <c r="L746" s="172"/>
      <c r="M746" s="176"/>
      <c r="N746" s="177"/>
      <c r="O746" s="177"/>
      <c r="P746" s="177"/>
      <c r="Q746" s="177"/>
      <c r="R746" s="177"/>
      <c r="S746" s="177"/>
      <c r="T746" s="178"/>
      <c r="AT746" s="173" t="s">
        <v>237</v>
      </c>
      <c r="AU746" s="173" t="s">
        <v>88</v>
      </c>
      <c r="AV746" s="14" t="s">
        <v>86</v>
      </c>
      <c r="AW746" s="14" t="s">
        <v>33</v>
      </c>
      <c r="AX746" s="14" t="s">
        <v>79</v>
      </c>
      <c r="AY746" s="173" t="s">
        <v>207</v>
      </c>
    </row>
    <row r="747" spans="1:65" s="15" customFormat="1" ht="11.25">
      <c r="B747" s="179"/>
      <c r="D747" s="164" t="s">
        <v>237</v>
      </c>
      <c r="E747" s="180" t="s">
        <v>1</v>
      </c>
      <c r="F747" s="181" t="s">
        <v>242</v>
      </c>
      <c r="H747" s="182">
        <v>0.1</v>
      </c>
      <c r="I747" s="183"/>
      <c r="L747" s="179"/>
      <c r="M747" s="184"/>
      <c r="N747" s="185"/>
      <c r="O747" s="185"/>
      <c r="P747" s="185"/>
      <c r="Q747" s="185"/>
      <c r="R747" s="185"/>
      <c r="S747" s="185"/>
      <c r="T747" s="186"/>
      <c r="AT747" s="180" t="s">
        <v>237</v>
      </c>
      <c r="AU747" s="180" t="s">
        <v>88</v>
      </c>
      <c r="AV747" s="15" t="s">
        <v>213</v>
      </c>
      <c r="AW747" s="15" t="s">
        <v>33</v>
      </c>
      <c r="AX747" s="15" t="s">
        <v>86</v>
      </c>
      <c r="AY747" s="180" t="s">
        <v>207</v>
      </c>
    </row>
    <row r="748" spans="1:65" s="2" customFormat="1" ht="24.2" customHeight="1">
      <c r="A748" s="31"/>
      <c r="B748" s="148"/>
      <c r="C748" s="149" t="s">
        <v>557</v>
      </c>
      <c r="D748" s="149" t="s">
        <v>209</v>
      </c>
      <c r="E748" s="150" t="s">
        <v>6013</v>
      </c>
      <c r="F748" s="151" t="s">
        <v>6014</v>
      </c>
      <c r="G748" s="152" t="s">
        <v>220</v>
      </c>
      <c r="H748" s="153">
        <v>94.1</v>
      </c>
      <c r="I748" s="154"/>
      <c r="J748" s="155">
        <f>ROUND(I748*H748,2)</f>
        <v>0</v>
      </c>
      <c r="K748" s="156"/>
      <c r="L748" s="32"/>
      <c r="M748" s="157" t="s">
        <v>1</v>
      </c>
      <c r="N748" s="158" t="s">
        <v>44</v>
      </c>
      <c r="O748" s="57"/>
      <c r="P748" s="159">
        <f>O748*H748</f>
        <v>0</v>
      </c>
      <c r="Q748" s="159">
        <v>0</v>
      </c>
      <c r="R748" s="159">
        <f>Q748*H748</f>
        <v>0</v>
      </c>
      <c r="S748" s="159">
        <v>0</v>
      </c>
      <c r="T748" s="160">
        <f>S748*H748</f>
        <v>0</v>
      </c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R748" s="161" t="s">
        <v>213</v>
      </c>
      <c r="AT748" s="161" t="s">
        <v>209</v>
      </c>
      <c r="AU748" s="161" t="s">
        <v>88</v>
      </c>
      <c r="AY748" s="17" t="s">
        <v>207</v>
      </c>
      <c r="BE748" s="162">
        <f>IF(N748="základní",J748,0)</f>
        <v>0</v>
      </c>
      <c r="BF748" s="162">
        <f>IF(N748="snížená",J748,0)</f>
        <v>0</v>
      </c>
      <c r="BG748" s="162">
        <f>IF(N748="zákl. přenesená",J748,0)</f>
        <v>0</v>
      </c>
      <c r="BH748" s="162">
        <f>IF(N748="sníž. přenesená",J748,0)</f>
        <v>0</v>
      </c>
      <c r="BI748" s="162">
        <f>IF(N748="nulová",J748,0)</f>
        <v>0</v>
      </c>
      <c r="BJ748" s="17" t="s">
        <v>86</v>
      </c>
      <c r="BK748" s="162">
        <f>ROUND(I748*H748,2)</f>
        <v>0</v>
      </c>
      <c r="BL748" s="17" t="s">
        <v>213</v>
      </c>
      <c r="BM748" s="161" t="s">
        <v>1066</v>
      </c>
    </row>
    <row r="749" spans="1:65" s="2" customFormat="1" ht="24.2" customHeight="1">
      <c r="A749" s="31"/>
      <c r="B749" s="148"/>
      <c r="C749" s="149" t="s">
        <v>1074</v>
      </c>
      <c r="D749" s="149" t="s">
        <v>209</v>
      </c>
      <c r="E749" s="150" t="s">
        <v>6015</v>
      </c>
      <c r="F749" s="151" t="s">
        <v>6016</v>
      </c>
      <c r="G749" s="152" t="s">
        <v>220</v>
      </c>
      <c r="H749" s="153">
        <v>9</v>
      </c>
      <c r="I749" s="154"/>
      <c r="J749" s="155">
        <f>ROUND(I749*H749,2)</f>
        <v>0</v>
      </c>
      <c r="K749" s="156"/>
      <c r="L749" s="32"/>
      <c r="M749" s="157" t="s">
        <v>1</v>
      </c>
      <c r="N749" s="158" t="s">
        <v>44</v>
      </c>
      <c r="O749" s="57"/>
      <c r="P749" s="159">
        <f>O749*H749</f>
        <v>0</v>
      </c>
      <c r="Q749" s="159">
        <v>0</v>
      </c>
      <c r="R749" s="159">
        <f>Q749*H749</f>
        <v>0</v>
      </c>
      <c r="S749" s="159">
        <v>0</v>
      </c>
      <c r="T749" s="160">
        <f>S749*H749</f>
        <v>0</v>
      </c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R749" s="161" t="s">
        <v>213</v>
      </c>
      <c r="AT749" s="161" t="s">
        <v>209</v>
      </c>
      <c r="AU749" s="161" t="s">
        <v>88</v>
      </c>
      <c r="AY749" s="17" t="s">
        <v>207</v>
      </c>
      <c r="BE749" s="162">
        <f>IF(N749="základní",J749,0)</f>
        <v>0</v>
      </c>
      <c r="BF749" s="162">
        <f>IF(N749="snížená",J749,0)</f>
        <v>0</v>
      </c>
      <c r="BG749" s="162">
        <f>IF(N749="zákl. přenesená",J749,0)</f>
        <v>0</v>
      </c>
      <c r="BH749" s="162">
        <f>IF(N749="sníž. přenesená",J749,0)</f>
        <v>0</v>
      </c>
      <c r="BI749" s="162">
        <f>IF(N749="nulová",J749,0)</f>
        <v>0</v>
      </c>
      <c r="BJ749" s="17" t="s">
        <v>86</v>
      </c>
      <c r="BK749" s="162">
        <f>ROUND(I749*H749,2)</f>
        <v>0</v>
      </c>
      <c r="BL749" s="17" t="s">
        <v>213</v>
      </c>
      <c r="BM749" s="161" t="s">
        <v>1077</v>
      </c>
    </row>
    <row r="750" spans="1:65" s="2" customFormat="1" ht="24.2" customHeight="1">
      <c r="A750" s="31"/>
      <c r="B750" s="148"/>
      <c r="C750" s="149" t="s">
        <v>564</v>
      </c>
      <c r="D750" s="149" t="s">
        <v>209</v>
      </c>
      <c r="E750" s="150" t="s">
        <v>6017</v>
      </c>
      <c r="F750" s="151" t="s">
        <v>6018</v>
      </c>
      <c r="G750" s="152" t="s">
        <v>220</v>
      </c>
      <c r="H750" s="153">
        <v>0.5</v>
      </c>
      <c r="I750" s="154"/>
      <c r="J750" s="155">
        <f>ROUND(I750*H750,2)</f>
        <v>0</v>
      </c>
      <c r="K750" s="156"/>
      <c r="L750" s="32"/>
      <c r="M750" s="157" t="s">
        <v>1</v>
      </c>
      <c r="N750" s="158" t="s">
        <v>44</v>
      </c>
      <c r="O750" s="57"/>
      <c r="P750" s="159">
        <f>O750*H750</f>
        <v>0</v>
      </c>
      <c r="Q750" s="159">
        <v>0</v>
      </c>
      <c r="R750" s="159">
        <f>Q750*H750</f>
        <v>0</v>
      </c>
      <c r="S750" s="159">
        <v>0</v>
      </c>
      <c r="T750" s="160">
        <f>S750*H750</f>
        <v>0</v>
      </c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R750" s="161" t="s">
        <v>213</v>
      </c>
      <c r="AT750" s="161" t="s">
        <v>209</v>
      </c>
      <c r="AU750" s="161" t="s">
        <v>88</v>
      </c>
      <c r="AY750" s="17" t="s">
        <v>207</v>
      </c>
      <c r="BE750" s="162">
        <f>IF(N750="základní",J750,0)</f>
        <v>0</v>
      </c>
      <c r="BF750" s="162">
        <f>IF(N750="snížená",J750,0)</f>
        <v>0</v>
      </c>
      <c r="BG750" s="162">
        <f>IF(N750="zákl. přenesená",J750,0)</f>
        <v>0</v>
      </c>
      <c r="BH750" s="162">
        <f>IF(N750="sníž. přenesená",J750,0)</f>
        <v>0</v>
      </c>
      <c r="BI750" s="162">
        <f>IF(N750="nulová",J750,0)</f>
        <v>0</v>
      </c>
      <c r="BJ750" s="17" t="s">
        <v>86</v>
      </c>
      <c r="BK750" s="162">
        <f>ROUND(I750*H750,2)</f>
        <v>0</v>
      </c>
      <c r="BL750" s="17" t="s">
        <v>213</v>
      </c>
      <c r="BM750" s="161" t="s">
        <v>1080</v>
      </c>
    </row>
    <row r="751" spans="1:65" s="13" customFormat="1" ht="22.5">
      <c r="B751" s="163"/>
      <c r="D751" s="164" t="s">
        <v>237</v>
      </c>
      <c r="E751" s="165" t="s">
        <v>1</v>
      </c>
      <c r="F751" s="166" t="s">
        <v>5997</v>
      </c>
      <c r="H751" s="167">
        <v>0.5</v>
      </c>
      <c r="I751" s="168"/>
      <c r="L751" s="163"/>
      <c r="M751" s="169"/>
      <c r="N751" s="170"/>
      <c r="O751" s="170"/>
      <c r="P751" s="170"/>
      <c r="Q751" s="170"/>
      <c r="R751" s="170"/>
      <c r="S751" s="170"/>
      <c r="T751" s="171"/>
      <c r="AT751" s="165" t="s">
        <v>237</v>
      </c>
      <c r="AU751" s="165" t="s">
        <v>88</v>
      </c>
      <c r="AV751" s="13" t="s">
        <v>88</v>
      </c>
      <c r="AW751" s="13" t="s">
        <v>33</v>
      </c>
      <c r="AX751" s="13" t="s">
        <v>79</v>
      </c>
      <c r="AY751" s="165" t="s">
        <v>207</v>
      </c>
    </row>
    <row r="752" spans="1:65" s="14" customFormat="1" ht="11.25">
      <c r="B752" s="172"/>
      <c r="D752" s="164" t="s">
        <v>237</v>
      </c>
      <c r="E752" s="173" t="s">
        <v>1</v>
      </c>
      <c r="F752" s="174" t="s">
        <v>5803</v>
      </c>
      <c r="H752" s="173" t="s">
        <v>1</v>
      </c>
      <c r="I752" s="175"/>
      <c r="L752" s="172"/>
      <c r="M752" s="176"/>
      <c r="N752" s="177"/>
      <c r="O752" s="177"/>
      <c r="P752" s="177"/>
      <c r="Q752" s="177"/>
      <c r="R752" s="177"/>
      <c r="S752" s="177"/>
      <c r="T752" s="178"/>
      <c r="AT752" s="173" t="s">
        <v>237</v>
      </c>
      <c r="AU752" s="173" t="s">
        <v>88</v>
      </c>
      <c r="AV752" s="14" t="s">
        <v>86</v>
      </c>
      <c r="AW752" s="14" t="s">
        <v>33</v>
      </c>
      <c r="AX752" s="14" t="s">
        <v>79</v>
      </c>
      <c r="AY752" s="173" t="s">
        <v>207</v>
      </c>
    </row>
    <row r="753" spans="1:65" s="14" customFormat="1" ht="22.5">
      <c r="B753" s="172"/>
      <c r="D753" s="164" t="s">
        <v>237</v>
      </c>
      <c r="E753" s="173" t="s">
        <v>1</v>
      </c>
      <c r="F753" s="174" t="s">
        <v>5723</v>
      </c>
      <c r="H753" s="173" t="s">
        <v>1</v>
      </c>
      <c r="I753" s="175"/>
      <c r="L753" s="172"/>
      <c r="M753" s="176"/>
      <c r="N753" s="177"/>
      <c r="O753" s="177"/>
      <c r="P753" s="177"/>
      <c r="Q753" s="177"/>
      <c r="R753" s="177"/>
      <c r="S753" s="177"/>
      <c r="T753" s="178"/>
      <c r="AT753" s="173" t="s">
        <v>237</v>
      </c>
      <c r="AU753" s="173" t="s">
        <v>88</v>
      </c>
      <c r="AV753" s="14" t="s">
        <v>86</v>
      </c>
      <c r="AW753" s="14" t="s">
        <v>33</v>
      </c>
      <c r="AX753" s="14" t="s">
        <v>79</v>
      </c>
      <c r="AY753" s="173" t="s">
        <v>207</v>
      </c>
    </row>
    <row r="754" spans="1:65" s="14" customFormat="1" ht="11.25">
      <c r="B754" s="172"/>
      <c r="D754" s="164" t="s">
        <v>237</v>
      </c>
      <c r="E754" s="173" t="s">
        <v>1</v>
      </c>
      <c r="F754" s="174" t="s">
        <v>5724</v>
      </c>
      <c r="H754" s="173" t="s">
        <v>1</v>
      </c>
      <c r="I754" s="175"/>
      <c r="L754" s="172"/>
      <c r="M754" s="176"/>
      <c r="N754" s="177"/>
      <c r="O754" s="177"/>
      <c r="P754" s="177"/>
      <c r="Q754" s="177"/>
      <c r="R754" s="177"/>
      <c r="S754" s="177"/>
      <c r="T754" s="178"/>
      <c r="AT754" s="173" t="s">
        <v>237</v>
      </c>
      <c r="AU754" s="173" t="s">
        <v>88</v>
      </c>
      <c r="AV754" s="14" t="s">
        <v>86</v>
      </c>
      <c r="AW754" s="14" t="s">
        <v>33</v>
      </c>
      <c r="AX754" s="14" t="s">
        <v>79</v>
      </c>
      <c r="AY754" s="173" t="s">
        <v>207</v>
      </c>
    </row>
    <row r="755" spans="1:65" s="15" customFormat="1" ht="11.25">
      <c r="B755" s="179"/>
      <c r="D755" s="164" t="s">
        <v>237</v>
      </c>
      <c r="E755" s="180" t="s">
        <v>1</v>
      </c>
      <c r="F755" s="181" t="s">
        <v>242</v>
      </c>
      <c r="H755" s="182">
        <v>0.5</v>
      </c>
      <c r="I755" s="183"/>
      <c r="L755" s="179"/>
      <c r="M755" s="184"/>
      <c r="N755" s="185"/>
      <c r="O755" s="185"/>
      <c r="P755" s="185"/>
      <c r="Q755" s="185"/>
      <c r="R755" s="185"/>
      <c r="S755" s="185"/>
      <c r="T755" s="186"/>
      <c r="AT755" s="180" t="s">
        <v>237</v>
      </c>
      <c r="AU755" s="180" t="s">
        <v>88</v>
      </c>
      <c r="AV755" s="15" t="s">
        <v>213</v>
      </c>
      <c r="AW755" s="15" t="s">
        <v>33</v>
      </c>
      <c r="AX755" s="15" t="s">
        <v>86</v>
      </c>
      <c r="AY755" s="180" t="s">
        <v>207</v>
      </c>
    </row>
    <row r="756" spans="1:65" s="2" customFormat="1" ht="24.2" customHeight="1">
      <c r="A756" s="31"/>
      <c r="B756" s="148"/>
      <c r="C756" s="149" t="s">
        <v>1083</v>
      </c>
      <c r="D756" s="149" t="s">
        <v>209</v>
      </c>
      <c r="E756" s="150" t="s">
        <v>6019</v>
      </c>
      <c r="F756" s="151" t="s">
        <v>6020</v>
      </c>
      <c r="G756" s="152" t="s">
        <v>220</v>
      </c>
      <c r="H756" s="153">
        <v>2.6</v>
      </c>
      <c r="I756" s="154"/>
      <c r="J756" s="155">
        <f>ROUND(I756*H756,2)</f>
        <v>0</v>
      </c>
      <c r="K756" s="156"/>
      <c r="L756" s="32"/>
      <c r="M756" s="157" t="s">
        <v>1</v>
      </c>
      <c r="N756" s="158" t="s">
        <v>44</v>
      </c>
      <c r="O756" s="57"/>
      <c r="P756" s="159">
        <f>O756*H756</f>
        <v>0</v>
      </c>
      <c r="Q756" s="159">
        <v>0</v>
      </c>
      <c r="R756" s="159">
        <f>Q756*H756</f>
        <v>0</v>
      </c>
      <c r="S756" s="159">
        <v>0</v>
      </c>
      <c r="T756" s="160">
        <f>S756*H756</f>
        <v>0</v>
      </c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R756" s="161" t="s">
        <v>213</v>
      </c>
      <c r="AT756" s="161" t="s">
        <v>209</v>
      </c>
      <c r="AU756" s="161" t="s">
        <v>88</v>
      </c>
      <c r="AY756" s="17" t="s">
        <v>207</v>
      </c>
      <c r="BE756" s="162">
        <f>IF(N756="základní",J756,0)</f>
        <v>0</v>
      </c>
      <c r="BF756" s="162">
        <f>IF(N756="snížená",J756,0)</f>
        <v>0</v>
      </c>
      <c r="BG756" s="162">
        <f>IF(N756="zákl. přenesená",J756,0)</f>
        <v>0</v>
      </c>
      <c r="BH756" s="162">
        <f>IF(N756="sníž. přenesená",J756,0)</f>
        <v>0</v>
      </c>
      <c r="BI756" s="162">
        <f>IF(N756="nulová",J756,0)</f>
        <v>0</v>
      </c>
      <c r="BJ756" s="17" t="s">
        <v>86</v>
      </c>
      <c r="BK756" s="162">
        <f>ROUND(I756*H756,2)</f>
        <v>0</v>
      </c>
      <c r="BL756" s="17" t="s">
        <v>213</v>
      </c>
      <c r="BM756" s="161" t="s">
        <v>1086</v>
      </c>
    </row>
    <row r="757" spans="1:65" s="13" customFormat="1" ht="22.5">
      <c r="B757" s="163"/>
      <c r="D757" s="164" t="s">
        <v>237</v>
      </c>
      <c r="E757" s="165" t="s">
        <v>1</v>
      </c>
      <c r="F757" s="166" t="s">
        <v>5785</v>
      </c>
      <c r="H757" s="167">
        <v>2.6</v>
      </c>
      <c r="I757" s="168"/>
      <c r="L757" s="163"/>
      <c r="M757" s="169"/>
      <c r="N757" s="170"/>
      <c r="O757" s="170"/>
      <c r="P757" s="170"/>
      <c r="Q757" s="170"/>
      <c r="R757" s="170"/>
      <c r="S757" s="170"/>
      <c r="T757" s="171"/>
      <c r="AT757" s="165" t="s">
        <v>237</v>
      </c>
      <c r="AU757" s="165" t="s">
        <v>88</v>
      </c>
      <c r="AV757" s="13" t="s">
        <v>88</v>
      </c>
      <c r="AW757" s="13" t="s">
        <v>33</v>
      </c>
      <c r="AX757" s="13" t="s">
        <v>79</v>
      </c>
      <c r="AY757" s="165" t="s">
        <v>207</v>
      </c>
    </row>
    <row r="758" spans="1:65" s="14" customFormat="1" ht="11.25">
      <c r="B758" s="172"/>
      <c r="D758" s="164" t="s">
        <v>237</v>
      </c>
      <c r="E758" s="173" t="s">
        <v>1</v>
      </c>
      <c r="F758" s="174" t="s">
        <v>5803</v>
      </c>
      <c r="H758" s="173" t="s">
        <v>1</v>
      </c>
      <c r="I758" s="175"/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237</v>
      </c>
      <c r="AU758" s="173" t="s">
        <v>88</v>
      </c>
      <c r="AV758" s="14" t="s">
        <v>86</v>
      </c>
      <c r="AW758" s="14" t="s">
        <v>33</v>
      </c>
      <c r="AX758" s="14" t="s">
        <v>79</v>
      </c>
      <c r="AY758" s="173" t="s">
        <v>207</v>
      </c>
    </row>
    <row r="759" spans="1:65" s="14" customFormat="1" ht="22.5">
      <c r="B759" s="172"/>
      <c r="D759" s="164" t="s">
        <v>237</v>
      </c>
      <c r="E759" s="173" t="s">
        <v>1</v>
      </c>
      <c r="F759" s="174" t="s">
        <v>5723</v>
      </c>
      <c r="H759" s="173" t="s">
        <v>1</v>
      </c>
      <c r="I759" s="175"/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237</v>
      </c>
      <c r="AU759" s="173" t="s">
        <v>88</v>
      </c>
      <c r="AV759" s="14" t="s">
        <v>86</v>
      </c>
      <c r="AW759" s="14" t="s">
        <v>33</v>
      </c>
      <c r="AX759" s="14" t="s">
        <v>79</v>
      </c>
      <c r="AY759" s="173" t="s">
        <v>207</v>
      </c>
    </row>
    <row r="760" spans="1:65" s="14" customFormat="1" ht="11.25">
      <c r="B760" s="172"/>
      <c r="D760" s="164" t="s">
        <v>237</v>
      </c>
      <c r="E760" s="173" t="s">
        <v>1</v>
      </c>
      <c r="F760" s="174" t="s">
        <v>5724</v>
      </c>
      <c r="H760" s="173" t="s">
        <v>1</v>
      </c>
      <c r="I760" s="175"/>
      <c r="L760" s="172"/>
      <c r="M760" s="176"/>
      <c r="N760" s="177"/>
      <c r="O760" s="177"/>
      <c r="P760" s="177"/>
      <c r="Q760" s="177"/>
      <c r="R760" s="177"/>
      <c r="S760" s="177"/>
      <c r="T760" s="178"/>
      <c r="AT760" s="173" t="s">
        <v>237</v>
      </c>
      <c r="AU760" s="173" t="s">
        <v>88</v>
      </c>
      <c r="AV760" s="14" t="s">
        <v>86</v>
      </c>
      <c r="AW760" s="14" t="s">
        <v>33</v>
      </c>
      <c r="AX760" s="14" t="s">
        <v>79</v>
      </c>
      <c r="AY760" s="173" t="s">
        <v>207</v>
      </c>
    </row>
    <row r="761" spans="1:65" s="15" customFormat="1" ht="11.25">
      <c r="B761" s="179"/>
      <c r="D761" s="164" t="s">
        <v>237</v>
      </c>
      <c r="E761" s="180" t="s">
        <v>1</v>
      </c>
      <c r="F761" s="181" t="s">
        <v>242</v>
      </c>
      <c r="H761" s="182">
        <v>2.6</v>
      </c>
      <c r="I761" s="183"/>
      <c r="L761" s="179"/>
      <c r="M761" s="184"/>
      <c r="N761" s="185"/>
      <c r="O761" s="185"/>
      <c r="P761" s="185"/>
      <c r="Q761" s="185"/>
      <c r="R761" s="185"/>
      <c r="S761" s="185"/>
      <c r="T761" s="186"/>
      <c r="AT761" s="180" t="s">
        <v>237</v>
      </c>
      <c r="AU761" s="180" t="s">
        <v>88</v>
      </c>
      <c r="AV761" s="15" t="s">
        <v>213</v>
      </c>
      <c r="AW761" s="15" t="s">
        <v>33</v>
      </c>
      <c r="AX761" s="15" t="s">
        <v>86</v>
      </c>
      <c r="AY761" s="180" t="s">
        <v>207</v>
      </c>
    </row>
    <row r="762" spans="1:65" s="2" customFormat="1" ht="24.2" customHeight="1">
      <c r="A762" s="31"/>
      <c r="B762" s="148"/>
      <c r="C762" s="149" t="s">
        <v>570</v>
      </c>
      <c r="D762" s="149" t="s">
        <v>209</v>
      </c>
      <c r="E762" s="150" t="s">
        <v>6021</v>
      </c>
      <c r="F762" s="151" t="s">
        <v>6022</v>
      </c>
      <c r="G762" s="152" t="s">
        <v>220</v>
      </c>
      <c r="H762" s="153">
        <v>1.2</v>
      </c>
      <c r="I762" s="154"/>
      <c r="J762" s="155">
        <f t="shared" ref="J762:J768" si="10">ROUND(I762*H762,2)</f>
        <v>0</v>
      </c>
      <c r="K762" s="156"/>
      <c r="L762" s="32"/>
      <c r="M762" s="157" t="s">
        <v>1</v>
      </c>
      <c r="N762" s="158" t="s">
        <v>44</v>
      </c>
      <c r="O762" s="57"/>
      <c r="P762" s="159">
        <f t="shared" ref="P762:P768" si="11">O762*H762</f>
        <v>0</v>
      </c>
      <c r="Q762" s="159">
        <v>0</v>
      </c>
      <c r="R762" s="159">
        <f t="shared" ref="R762:R768" si="12">Q762*H762</f>
        <v>0</v>
      </c>
      <c r="S762" s="159">
        <v>0</v>
      </c>
      <c r="T762" s="160">
        <f t="shared" ref="T762:T768" si="13">S762*H762</f>
        <v>0</v>
      </c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R762" s="161" t="s">
        <v>213</v>
      </c>
      <c r="AT762" s="161" t="s">
        <v>209</v>
      </c>
      <c r="AU762" s="161" t="s">
        <v>88</v>
      </c>
      <c r="AY762" s="17" t="s">
        <v>207</v>
      </c>
      <c r="BE762" s="162">
        <f t="shared" ref="BE762:BE768" si="14">IF(N762="základní",J762,0)</f>
        <v>0</v>
      </c>
      <c r="BF762" s="162">
        <f t="shared" ref="BF762:BF768" si="15">IF(N762="snížená",J762,0)</f>
        <v>0</v>
      </c>
      <c r="BG762" s="162">
        <f t="shared" ref="BG762:BG768" si="16">IF(N762="zákl. přenesená",J762,0)</f>
        <v>0</v>
      </c>
      <c r="BH762" s="162">
        <f t="shared" ref="BH762:BH768" si="17">IF(N762="sníž. přenesená",J762,0)</f>
        <v>0</v>
      </c>
      <c r="BI762" s="162">
        <f t="shared" ref="BI762:BI768" si="18">IF(N762="nulová",J762,0)</f>
        <v>0</v>
      </c>
      <c r="BJ762" s="17" t="s">
        <v>86</v>
      </c>
      <c r="BK762" s="162">
        <f t="shared" ref="BK762:BK768" si="19">ROUND(I762*H762,2)</f>
        <v>0</v>
      </c>
      <c r="BL762" s="17" t="s">
        <v>213</v>
      </c>
      <c r="BM762" s="161" t="s">
        <v>1089</v>
      </c>
    </row>
    <row r="763" spans="1:65" s="2" customFormat="1" ht="24.2" customHeight="1">
      <c r="A763" s="31"/>
      <c r="B763" s="148"/>
      <c r="C763" s="149" t="s">
        <v>1090</v>
      </c>
      <c r="D763" s="149" t="s">
        <v>209</v>
      </c>
      <c r="E763" s="150" t="s">
        <v>6023</v>
      </c>
      <c r="F763" s="151" t="s">
        <v>6024</v>
      </c>
      <c r="G763" s="152" t="s">
        <v>220</v>
      </c>
      <c r="H763" s="153">
        <v>14.9</v>
      </c>
      <c r="I763" s="154"/>
      <c r="J763" s="155">
        <f t="shared" si="10"/>
        <v>0</v>
      </c>
      <c r="K763" s="156"/>
      <c r="L763" s="32"/>
      <c r="M763" s="157" t="s">
        <v>1</v>
      </c>
      <c r="N763" s="158" t="s">
        <v>44</v>
      </c>
      <c r="O763" s="57"/>
      <c r="P763" s="159">
        <f t="shared" si="11"/>
        <v>0</v>
      </c>
      <c r="Q763" s="159">
        <v>0</v>
      </c>
      <c r="R763" s="159">
        <f t="shared" si="12"/>
        <v>0</v>
      </c>
      <c r="S763" s="159">
        <v>0</v>
      </c>
      <c r="T763" s="160">
        <f t="shared" si="13"/>
        <v>0</v>
      </c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R763" s="161" t="s">
        <v>213</v>
      </c>
      <c r="AT763" s="161" t="s">
        <v>209</v>
      </c>
      <c r="AU763" s="161" t="s">
        <v>88</v>
      </c>
      <c r="AY763" s="17" t="s">
        <v>207</v>
      </c>
      <c r="BE763" s="162">
        <f t="shared" si="14"/>
        <v>0</v>
      </c>
      <c r="BF763" s="162">
        <f t="shared" si="15"/>
        <v>0</v>
      </c>
      <c r="BG763" s="162">
        <f t="shared" si="16"/>
        <v>0</v>
      </c>
      <c r="BH763" s="162">
        <f t="shared" si="17"/>
        <v>0</v>
      </c>
      <c r="BI763" s="162">
        <f t="shared" si="18"/>
        <v>0</v>
      </c>
      <c r="BJ763" s="17" t="s">
        <v>86</v>
      </c>
      <c r="BK763" s="162">
        <f t="shared" si="19"/>
        <v>0</v>
      </c>
      <c r="BL763" s="17" t="s">
        <v>213</v>
      </c>
      <c r="BM763" s="161" t="s">
        <v>1093</v>
      </c>
    </row>
    <row r="764" spans="1:65" s="2" customFormat="1" ht="24.2" customHeight="1">
      <c r="A764" s="31"/>
      <c r="B764" s="148"/>
      <c r="C764" s="149" t="s">
        <v>576</v>
      </c>
      <c r="D764" s="149" t="s">
        <v>209</v>
      </c>
      <c r="E764" s="150" t="s">
        <v>6025</v>
      </c>
      <c r="F764" s="151" t="s">
        <v>6026</v>
      </c>
      <c r="G764" s="152" t="s">
        <v>220</v>
      </c>
      <c r="H764" s="153">
        <v>15.8</v>
      </c>
      <c r="I764" s="154"/>
      <c r="J764" s="155">
        <f t="shared" si="10"/>
        <v>0</v>
      </c>
      <c r="K764" s="156"/>
      <c r="L764" s="32"/>
      <c r="M764" s="157" t="s">
        <v>1</v>
      </c>
      <c r="N764" s="158" t="s">
        <v>44</v>
      </c>
      <c r="O764" s="57"/>
      <c r="P764" s="159">
        <f t="shared" si="11"/>
        <v>0</v>
      </c>
      <c r="Q764" s="159">
        <v>0</v>
      </c>
      <c r="R764" s="159">
        <f t="shared" si="12"/>
        <v>0</v>
      </c>
      <c r="S764" s="159">
        <v>0</v>
      </c>
      <c r="T764" s="160">
        <f t="shared" si="13"/>
        <v>0</v>
      </c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R764" s="161" t="s">
        <v>213</v>
      </c>
      <c r="AT764" s="161" t="s">
        <v>209</v>
      </c>
      <c r="AU764" s="161" t="s">
        <v>88</v>
      </c>
      <c r="AY764" s="17" t="s">
        <v>207</v>
      </c>
      <c r="BE764" s="162">
        <f t="shared" si="14"/>
        <v>0</v>
      </c>
      <c r="BF764" s="162">
        <f t="shared" si="15"/>
        <v>0</v>
      </c>
      <c r="BG764" s="162">
        <f t="shared" si="16"/>
        <v>0</v>
      </c>
      <c r="BH764" s="162">
        <f t="shared" si="17"/>
        <v>0</v>
      </c>
      <c r="BI764" s="162">
        <f t="shared" si="18"/>
        <v>0</v>
      </c>
      <c r="BJ764" s="17" t="s">
        <v>86</v>
      </c>
      <c r="BK764" s="162">
        <f t="shared" si="19"/>
        <v>0</v>
      </c>
      <c r="BL764" s="17" t="s">
        <v>213</v>
      </c>
      <c r="BM764" s="161" t="s">
        <v>1110</v>
      </c>
    </row>
    <row r="765" spans="1:65" s="2" customFormat="1" ht="33" customHeight="1">
      <c r="A765" s="31"/>
      <c r="B765" s="148"/>
      <c r="C765" s="149" t="s">
        <v>1111</v>
      </c>
      <c r="D765" s="149" t="s">
        <v>209</v>
      </c>
      <c r="E765" s="150" t="s">
        <v>6027</v>
      </c>
      <c r="F765" s="151" t="s">
        <v>6028</v>
      </c>
      <c r="G765" s="152" t="s">
        <v>220</v>
      </c>
      <c r="H765" s="153">
        <v>0.2</v>
      </c>
      <c r="I765" s="154"/>
      <c r="J765" s="155">
        <f t="shared" si="10"/>
        <v>0</v>
      </c>
      <c r="K765" s="156"/>
      <c r="L765" s="32"/>
      <c r="M765" s="157" t="s">
        <v>1</v>
      </c>
      <c r="N765" s="158" t="s">
        <v>44</v>
      </c>
      <c r="O765" s="57"/>
      <c r="P765" s="159">
        <f t="shared" si="11"/>
        <v>0</v>
      </c>
      <c r="Q765" s="159">
        <v>0</v>
      </c>
      <c r="R765" s="159">
        <f t="shared" si="12"/>
        <v>0</v>
      </c>
      <c r="S765" s="159">
        <v>0</v>
      </c>
      <c r="T765" s="160">
        <f t="shared" si="13"/>
        <v>0</v>
      </c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R765" s="161" t="s">
        <v>213</v>
      </c>
      <c r="AT765" s="161" t="s">
        <v>209</v>
      </c>
      <c r="AU765" s="161" t="s">
        <v>88</v>
      </c>
      <c r="AY765" s="17" t="s">
        <v>207</v>
      </c>
      <c r="BE765" s="162">
        <f t="shared" si="14"/>
        <v>0</v>
      </c>
      <c r="BF765" s="162">
        <f t="shared" si="15"/>
        <v>0</v>
      </c>
      <c r="BG765" s="162">
        <f t="shared" si="16"/>
        <v>0</v>
      </c>
      <c r="BH765" s="162">
        <f t="shared" si="17"/>
        <v>0</v>
      </c>
      <c r="BI765" s="162">
        <f t="shared" si="18"/>
        <v>0</v>
      </c>
      <c r="BJ765" s="17" t="s">
        <v>86</v>
      </c>
      <c r="BK765" s="162">
        <f t="shared" si="19"/>
        <v>0</v>
      </c>
      <c r="BL765" s="17" t="s">
        <v>213</v>
      </c>
      <c r="BM765" s="161" t="s">
        <v>1114</v>
      </c>
    </row>
    <row r="766" spans="1:65" s="2" customFormat="1" ht="24.2" customHeight="1">
      <c r="A766" s="31"/>
      <c r="B766" s="148"/>
      <c r="C766" s="149" t="s">
        <v>585</v>
      </c>
      <c r="D766" s="149" t="s">
        <v>209</v>
      </c>
      <c r="E766" s="150" t="s">
        <v>6029</v>
      </c>
      <c r="F766" s="151" t="s">
        <v>5112</v>
      </c>
      <c r="G766" s="152" t="s">
        <v>662</v>
      </c>
      <c r="H766" s="153">
        <v>1</v>
      </c>
      <c r="I766" s="154"/>
      <c r="J766" s="155">
        <f t="shared" si="10"/>
        <v>0</v>
      </c>
      <c r="K766" s="156"/>
      <c r="L766" s="32"/>
      <c r="M766" s="157" t="s">
        <v>1</v>
      </c>
      <c r="N766" s="158" t="s">
        <v>44</v>
      </c>
      <c r="O766" s="57"/>
      <c r="P766" s="159">
        <f t="shared" si="11"/>
        <v>0</v>
      </c>
      <c r="Q766" s="159">
        <v>0</v>
      </c>
      <c r="R766" s="159">
        <f t="shared" si="12"/>
        <v>0</v>
      </c>
      <c r="S766" s="159">
        <v>0</v>
      </c>
      <c r="T766" s="160">
        <f t="shared" si="13"/>
        <v>0</v>
      </c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R766" s="161" t="s">
        <v>213</v>
      </c>
      <c r="AT766" s="161" t="s">
        <v>209</v>
      </c>
      <c r="AU766" s="161" t="s">
        <v>88</v>
      </c>
      <c r="AY766" s="17" t="s">
        <v>207</v>
      </c>
      <c r="BE766" s="162">
        <f t="shared" si="14"/>
        <v>0</v>
      </c>
      <c r="BF766" s="162">
        <f t="shared" si="15"/>
        <v>0</v>
      </c>
      <c r="BG766" s="162">
        <f t="shared" si="16"/>
        <v>0</v>
      </c>
      <c r="BH766" s="162">
        <f t="shared" si="17"/>
        <v>0</v>
      </c>
      <c r="BI766" s="162">
        <f t="shared" si="18"/>
        <v>0</v>
      </c>
      <c r="BJ766" s="17" t="s">
        <v>86</v>
      </c>
      <c r="BK766" s="162">
        <f t="shared" si="19"/>
        <v>0</v>
      </c>
      <c r="BL766" s="17" t="s">
        <v>213</v>
      </c>
      <c r="BM766" s="161" t="s">
        <v>1117</v>
      </c>
    </row>
    <row r="767" spans="1:65" s="2" customFormat="1" ht="24.2" customHeight="1">
      <c r="A767" s="31"/>
      <c r="B767" s="148"/>
      <c r="C767" s="149" t="s">
        <v>1118</v>
      </c>
      <c r="D767" s="149" t="s">
        <v>209</v>
      </c>
      <c r="E767" s="150" t="s">
        <v>5713</v>
      </c>
      <c r="F767" s="151" t="s">
        <v>5714</v>
      </c>
      <c r="G767" s="152" t="s">
        <v>1636</v>
      </c>
      <c r="H767" s="187"/>
      <c r="I767" s="154"/>
      <c r="J767" s="155">
        <f t="shared" si="10"/>
        <v>0</v>
      </c>
      <c r="K767" s="156"/>
      <c r="L767" s="32"/>
      <c r="M767" s="157" t="s">
        <v>1</v>
      </c>
      <c r="N767" s="158" t="s">
        <v>44</v>
      </c>
      <c r="O767" s="57"/>
      <c r="P767" s="159">
        <f t="shared" si="11"/>
        <v>0</v>
      </c>
      <c r="Q767" s="159">
        <v>0</v>
      </c>
      <c r="R767" s="159">
        <f t="shared" si="12"/>
        <v>0</v>
      </c>
      <c r="S767" s="159">
        <v>0</v>
      </c>
      <c r="T767" s="160">
        <f t="shared" si="13"/>
        <v>0</v>
      </c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R767" s="161" t="s">
        <v>213</v>
      </c>
      <c r="AT767" s="161" t="s">
        <v>209</v>
      </c>
      <c r="AU767" s="161" t="s">
        <v>88</v>
      </c>
      <c r="AY767" s="17" t="s">
        <v>207</v>
      </c>
      <c r="BE767" s="162">
        <f t="shared" si="14"/>
        <v>0</v>
      </c>
      <c r="BF767" s="162">
        <f t="shared" si="15"/>
        <v>0</v>
      </c>
      <c r="BG767" s="162">
        <f t="shared" si="16"/>
        <v>0</v>
      </c>
      <c r="BH767" s="162">
        <f t="shared" si="17"/>
        <v>0</v>
      </c>
      <c r="BI767" s="162">
        <f t="shared" si="18"/>
        <v>0</v>
      </c>
      <c r="BJ767" s="17" t="s">
        <v>86</v>
      </c>
      <c r="BK767" s="162">
        <f t="shared" si="19"/>
        <v>0</v>
      </c>
      <c r="BL767" s="17" t="s">
        <v>213</v>
      </c>
      <c r="BM767" s="161" t="s">
        <v>1121</v>
      </c>
    </row>
    <row r="768" spans="1:65" s="2" customFormat="1" ht="24.2" customHeight="1">
      <c r="A768" s="31"/>
      <c r="B768" s="148"/>
      <c r="C768" s="149" t="s">
        <v>598</v>
      </c>
      <c r="D768" s="149" t="s">
        <v>209</v>
      </c>
      <c r="E768" s="150" t="s">
        <v>5715</v>
      </c>
      <c r="F768" s="151" t="s">
        <v>1449</v>
      </c>
      <c r="G768" s="152" t="s">
        <v>212</v>
      </c>
      <c r="H768" s="153">
        <v>50</v>
      </c>
      <c r="I768" s="154"/>
      <c r="J768" s="155">
        <f t="shared" si="10"/>
        <v>0</v>
      </c>
      <c r="K768" s="156"/>
      <c r="L768" s="32"/>
      <c r="M768" s="157" t="s">
        <v>1</v>
      </c>
      <c r="N768" s="158" t="s">
        <v>44</v>
      </c>
      <c r="O768" s="57"/>
      <c r="P768" s="159">
        <f t="shared" si="11"/>
        <v>0</v>
      </c>
      <c r="Q768" s="159">
        <v>0</v>
      </c>
      <c r="R768" s="159">
        <f t="shared" si="12"/>
        <v>0</v>
      </c>
      <c r="S768" s="159">
        <v>0</v>
      </c>
      <c r="T768" s="160">
        <f t="shared" si="13"/>
        <v>0</v>
      </c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R768" s="161" t="s">
        <v>213</v>
      </c>
      <c r="AT768" s="161" t="s">
        <v>209</v>
      </c>
      <c r="AU768" s="161" t="s">
        <v>88</v>
      </c>
      <c r="AY768" s="17" t="s">
        <v>207</v>
      </c>
      <c r="BE768" s="162">
        <f t="shared" si="14"/>
        <v>0</v>
      </c>
      <c r="BF768" s="162">
        <f t="shared" si="15"/>
        <v>0</v>
      </c>
      <c r="BG768" s="162">
        <f t="shared" si="16"/>
        <v>0</v>
      </c>
      <c r="BH768" s="162">
        <f t="shared" si="17"/>
        <v>0</v>
      </c>
      <c r="BI768" s="162">
        <f t="shared" si="18"/>
        <v>0</v>
      </c>
      <c r="BJ768" s="17" t="s">
        <v>86</v>
      </c>
      <c r="BK768" s="162">
        <f t="shared" si="19"/>
        <v>0</v>
      </c>
      <c r="BL768" s="17" t="s">
        <v>213</v>
      </c>
      <c r="BM768" s="161" t="s">
        <v>1131</v>
      </c>
    </row>
    <row r="769" spans="1:65" s="12" customFormat="1" ht="22.9" customHeight="1">
      <c r="B769" s="135"/>
      <c r="D769" s="136" t="s">
        <v>78</v>
      </c>
      <c r="E769" s="146" t="s">
        <v>6030</v>
      </c>
      <c r="F769" s="146" t="s">
        <v>6031</v>
      </c>
      <c r="I769" s="138"/>
      <c r="J769" s="147">
        <f>BK769</f>
        <v>0</v>
      </c>
      <c r="L769" s="135"/>
      <c r="M769" s="140"/>
      <c r="N769" s="141"/>
      <c r="O769" s="141"/>
      <c r="P769" s="142">
        <f>SUM(P770:P1326)</f>
        <v>0</v>
      </c>
      <c r="Q769" s="141"/>
      <c r="R769" s="142">
        <f>SUM(R770:R1326)</f>
        <v>0</v>
      </c>
      <c r="S769" s="141"/>
      <c r="T769" s="143">
        <f>SUM(T770:T1326)</f>
        <v>0</v>
      </c>
      <c r="AR769" s="136" t="s">
        <v>86</v>
      </c>
      <c r="AT769" s="144" t="s">
        <v>78</v>
      </c>
      <c r="AU769" s="144" t="s">
        <v>86</v>
      </c>
      <c r="AY769" s="136" t="s">
        <v>207</v>
      </c>
      <c r="BK769" s="145">
        <f>SUM(BK770:BK1326)</f>
        <v>0</v>
      </c>
    </row>
    <row r="770" spans="1:65" s="2" customFormat="1" ht="24.2" customHeight="1">
      <c r="A770" s="31"/>
      <c r="B770" s="148"/>
      <c r="C770" s="149" t="s">
        <v>1141</v>
      </c>
      <c r="D770" s="149" t="s">
        <v>209</v>
      </c>
      <c r="E770" s="150" t="s">
        <v>6032</v>
      </c>
      <c r="F770" s="151" t="s">
        <v>6033</v>
      </c>
      <c r="G770" s="152" t="s">
        <v>301</v>
      </c>
      <c r="H770" s="153">
        <v>13</v>
      </c>
      <c r="I770" s="154"/>
      <c r="J770" s="155">
        <f>ROUND(I770*H770,2)</f>
        <v>0</v>
      </c>
      <c r="K770" s="156"/>
      <c r="L770" s="32"/>
      <c r="M770" s="157" t="s">
        <v>1</v>
      </c>
      <c r="N770" s="158" t="s">
        <v>44</v>
      </c>
      <c r="O770" s="57"/>
      <c r="P770" s="159">
        <f>O770*H770</f>
        <v>0</v>
      </c>
      <c r="Q770" s="159">
        <v>0</v>
      </c>
      <c r="R770" s="159">
        <f>Q770*H770</f>
        <v>0</v>
      </c>
      <c r="S770" s="159">
        <v>0</v>
      </c>
      <c r="T770" s="160">
        <f>S770*H770</f>
        <v>0</v>
      </c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R770" s="161" t="s">
        <v>213</v>
      </c>
      <c r="AT770" s="161" t="s">
        <v>209</v>
      </c>
      <c r="AU770" s="161" t="s">
        <v>88</v>
      </c>
      <c r="AY770" s="17" t="s">
        <v>207</v>
      </c>
      <c r="BE770" s="162">
        <f>IF(N770="základní",J770,0)</f>
        <v>0</v>
      </c>
      <c r="BF770" s="162">
        <f>IF(N770="snížená",J770,0)</f>
        <v>0</v>
      </c>
      <c r="BG770" s="162">
        <f>IF(N770="zákl. přenesená",J770,0)</f>
        <v>0</v>
      </c>
      <c r="BH770" s="162">
        <f>IF(N770="sníž. přenesená",J770,0)</f>
        <v>0</v>
      </c>
      <c r="BI770" s="162">
        <f>IF(N770="nulová",J770,0)</f>
        <v>0</v>
      </c>
      <c r="BJ770" s="17" t="s">
        <v>86</v>
      </c>
      <c r="BK770" s="162">
        <f>ROUND(I770*H770,2)</f>
        <v>0</v>
      </c>
      <c r="BL770" s="17" t="s">
        <v>213</v>
      </c>
      <c r="BM770" s="161" t="s">
        <v>1144</v>
      </c>
    </row>
    <row r="771" spans="1:65" s="14" customFormat="1" ht="11.25">
      <c r="B771" s="172"/>
      <c r="D771" s="164" t="s">
        <v>237</v>
      </c>
      <c r="E771" s="173" t="s">
        <v>1</v>
      </c>
      <c r="F771" s="174" t="s">
        <v>6034</v>
      </c>
      <c r="H771" s="173" t="s">
        <v>1</v>
      </c>
      <c r="I771" s="175"/>
      <c r="L771" s="172"/>
      <c r="M771" s="176"/>
      <c r="N771" s="177"/>
      <c r="O771" s="177"/>
      <c r="P771" s="177"/>
      <c r="Q771" s="177"/>
      <c r="R771" s="177"/>
      <c r="S771" s="177"/>
      <c r="T771" s="178"/>
      <c r="AT771" s="173" t="s">
        <v>237</v>
      </c>
      <c r="AU771" s="173" t="s">
        <v>88</v>
      </c>
      <c r="AV771" s="14" t="s">
        <v>86</v>
      </c>
      <c r="AW771" s="14" t="s">
        <v>33</v>
      </c>
      <c r="AX771" s="14" t="s">
        <v>79</v>
      </c>
      <c r="AY771" s="173" t="s">
        <v>207</v>
      </c>
    </row>
    <row r="772" spans="1:65" s="13" customFormat="1" ht="11.25">
      <c r="B772" s="163"/>
      <c r="D772" s="164" t="s">
        <v>237</v>
      </c>
      <c r="E772" s="165" t="s">
        <v>1</v>
      </c>
      <c r="F772" s="166" t="s">
        <v>6035</v>
      </c>
      <c r="H772" s="167">
        <v>6</v>
      </c>
      <c r="I772" s="168"/>
      <c r="L772" s="163"/>
      <c r="M772" s="169"/>
      <c r="N772" s="170"/>
      <c r="O772" s="170"/>
      <c r="P772" s="170"/>
      <c r="Q772" s="170"/>
      <c r="R772" s="170"/>
      <c r="S772" s="170"/>
      <c r="T772" s="171"/>
      <c r="AT772" s="165" t="s">
        <v>237</v>
      </c>
      <c r="AU772" s="165" t="s">
        <v>88</v>
      </c>
      <c r="AV772" s="13" t="s">
        <v>88</v>
      </c>
      <c r="AW772" s="13" t="s">
        <v>33</v>
      </c>
      <c r="AX772" s="13" t="s">
        <v>79</v>
      </c>
      <c r="AY772" s="165" t="s">
        <v>207</v>
      </c>
    </row>
    <row r="773" spans="1:65" s="13" customFormat="1" ht="11.25">
      <c r="B773" s="163"/>
      <c r="D773" s="164" t="s">
        <v>237</v>
      </c>
      <c r="E773" s="165" t="s">
        <v>1</v>
      </c>
      <c r="F773" s="166" t="s">
        <v>6036</v>
      </c>
      <c r="H773" s="167">
        <v>5</v>
      </c>
      <c r="I773" s="168"/>
      <c r="L773" s="163"/>
      <c r="M773" s="169"/>
      <c r="N773" s="170"/>
      <c r="O773" s="170"/>
      <c r="P773" s="170"/>
      <c r="Q773" s="170"/>
      <c r="R773" s="170"/>
      <c r="S773" s="170"/>
      <c r="T773" s="171"/>
      <c r="AT773" s="165" t="s">
        <v>237</v>
      </c>
      <c r="AU773" s="165" t="s">
        <v>88</v>
      </c>
      <c r="AV773" s="13" t="s">
        <v>88</v>
      </c>
      <c r="AW773" s="13" t="s">
        <v>33</v>
      </c>
      <c r="AX773" s="13" t="s">
        <v>79</v>
      </c>
      <c r="AY773" s="165" t="s">
        <v>207</v>
      </c>
    </row>
    <row r="774" spans="1:65" s="13" customFormat="1" ht="11.25">
      <c r="B774" s="163"/>
      <c r="D774" s="164" t="s">
        <v>237</v>
      </c>
      <c r="E774" s="165" t="s">
        <v>1</v>
      </c>
      <c r="F774" s="166" t="s">
        <v>6037</v>
      </c>
      <c r="H774" s="167">
        <v>2</v>
      </c>
      <c r="I774" s="168"/>
      <c r="L774" s="163"/>
      <c r="M774" s="169"/>
      <c r="N774" s="170"/>
      <c r="O774" s="170"/>
      <c r="P774" s="170"/>
      <c r="Q774" s="170"/>
      <c r="R774" s="170"/>
      <c r="S774" s="170"/>
      <c r="T774" s="171"/>
      <c r="AT774" s="165" t="s">
        <v>237</v>
      </c>
      <c r="AU774" s="165" t="s">
        <v>88</v>
      </c>
      <c r="AV774" s="13" t="s">
        <v>88</v>
      </c>
      <c r="AW774" s="13" t="s">
        <v>33</v>
      </c>
      <c r="AX774" s="13" t="s">
        <v>79</v>
      </c>
      <c r="AY774" s="165" t="s">
        <v>207</v>
      </c>
    </row>
    <row r="775" spans="1:65" s="15" customFormat="1" ht="11.25">
      <c r="B775" s="179"/>
      <c r="D775" s="164" t="s">
        <v>237</v>
      </c>
      <c r="E775" s="180" t="s">
        <v>1</v>
      </c>
      <c r="F775" s="181" t="s">
        <v>242</v>
      </c>
      <c r="H775" s="182">
        <v>13</v>
      </c>
      <c r="I775" s="183"/>
      <c r="L775" s="179"/>
      <c r="M775" s="184"/>
      <c r="N775" s="185"/>
      <c r="O775" s="185"/>
      <c r="P775" s="185"/>
      <c r="Q775" s="185"/>
      <c r="R775" s="185"/>
      <c r="S775" s="185"/>
      <c r="T775" s="186"/>
      <c r="AT775" s="180" t="s">
        <v>237</v>
      </c>
      <c r="AU775" s="180" t="s">
        <v>88</v>
      </c>
      <c r="AV775" s="15" t="s">
        <v>213</v>
      </c>
      <c r="AW775" s="15" t="s">
        <v>33</v>
      </c>
      <c r="AX775" s="15" t="s">
        <v>86</v>
      </c>
      <c r="AY775" s="180" t="s">
        <v>207</v>
      </c>
    </row>
    <row r="776" spans="1:65" s="2" customFormat="1" ht="24.2" customHeight="1">
      <c r="A776" s="31"/>
      <c r="B776" s="148"/>
      <c r="C776" s="149" t="s">
        <v>601</v>
      </c>
      <c r="D776" s="149" t="s">
        <v>209</v>
      </c>
      <c r="E776" s="150" t="s">
        <v>6038</v>
      </c>
      <c r="F776" s="151" t="s">
        <v>6039</v>
      </c>
      <c r="G776" s="152" t="s">
        <v>301</v>
      </c>
      <c r="H776" s="153">
        <v>39</v>
      </c>
      <c r="I776" s="154"/>
      <c r="J776" s="155">
        <f>ROUND(I776*H776,2)</f>
        <v>0</v>
      </c>
      <c r="K776" s="156"/>
      <c r="L776" s="32"/>
      <c r="M776" s="157" t="s">
        <v>1</v>
      </c>
      <c r="N776" s="158" t="s">
        <v>44</v>
      </c>
      <c r="O776" s="57"/>
      <c r="P776" s="159">
        <f>O776*H776</f>
        <v>0</v>
      </c>
      <c r="Q776" s="159">
        <v>0</v>
      </c>
      <c r="R776" s="159">
        <f>Q776*H776</f>
        <v>0</v>
      </c>
      <c r="S776" s="159">
        <v>0</v>
      </c>
      <c r="T776" s="160">
        <f>S776*H776</f>
        <v>0</v>
      </c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R776" s="161" t="s">
        <v>213</v>
      </c>
      <c r="AT776" s="161" t="s">
        <v>209</v>
      </c>
      <c r="AU776" s="161" t="s">
        <v>88</v>
      </c>
      <c r="AY776" s="17" t="s">
        <v>207</v>
      </c>
      <c r="BE776" s="162">
        <f>IF(N776="základní",J776,0)</f>
        <v>0</v>
      </c>
      <c r="BF776" s="162">
        <f>IF(N776="snížená",J776,0)</f>
        <v>0</v>
      </c>
      <c r="BG776" s="162">
        <f>IF(N776="zákl. přenesená",J776,0)</f>
        <v>0</v>
      </c>
      <c r="BH776" s="162">
        <f>IF(N776="sníž. přenesená",J776,0)</f>
        <v>0</v>
      </c>
      <c r="BI776" s="162">
        <f>IF(N776="nulová",J776,0)</f>
        <v>0</v>
      </c>
      <c r="BJ776" s="17" t="s">
        <v>86</v>
      </c>
      <c r="BK776" s="162">
        <f>ROUND(I776*H776,2)</f>
        <v>0</v>
      </c>
      <c r="BL776" s="17" t="s">
        <v>213</v>
      </c>
      <c r="BM776" s="161" t="s">
        <v>1153</v>
      </c>
    </row>
    <row r="777" spans="1:65" s="14" customFormat="1" ht="11.25">
      <c r="B777" s="172"/>
      <c r="D777" s="164" t="s">
        <v>237</v>
      </c>
      <c r="E777" s="173" t="s">
        <v>1</v>
      </c>
      <c r="F777" s="174" t="s">
        <v>6034</v>
      </c>
      <c r="H777" s="173" t="s">
        <v>1</v>
      </c>
      <c r="I777" s="175"/>
      <c r="L777" s="172"/>
      <c r="M777" s="176"/>
      <c r="N777" s="177"/>
      <c r="O777" s="177"/>
      <c r="P777" s="177"/>
      <c r="Q777" s="177"/>
      <c r="R777" s="177"/>
      <c r="S777" s="177"/>
      <c r="T777" s="178"/>
      <c r="AT777" s="173" t="s">
        <v>237</v>
      </c>
      <c r="AU777" s="173" t="s">
        <v>88</v>
      </c>
      <c r="AV777" s="14" t="s">
        <v>86</v>
      </c>
      <c r="AW777" s="14" t="s">
        <v>33</v>
      </c>
      <c r="AX777" s="14" t="s">
        <v>79</v>
      </c>
      <c r="AY777" s="173" t="s">
        <v>207</v>
      </c>
    </row>
    <row r="778" spans="1:65" s="13" customFormat="1" ht="11.25">
      <c r="B778" s="163"/>
      <c r="D778" s="164" t="s">
        <v>237</v>
      </c>
      <c r="E778" s="165" t="s">
        <v>1</v>
      </c>
      <c r="F778" s="166" t="s">
        <v>6040</v>
      </c>
      <c r="H778" s="167">
        <v>7</v>
      </c>
      <c r="I778" s="168"/>
      <c r="L778" s="163"/>
      <c r="M778" s="169"/>
      <c r="N778" s="170"/>
      <c r="O778" s="170"/>
      <c r="P778" s="170"/>
      <c r="Q778" s="170"/>
      <c r="R778" s="170"/>
      <c r="S778" s="170"/>
      <c r="T778" s="171"/>
      <c r="AT778" s="165" t="s">
        <v>237</v>
      </c>
      <c r="AU778" s="165" t="s">
        <v>88</v>
      </c>
      <c r="AV778" s="13" t="s">
        <v>88</v>
      </c>
      <c r="AW778" s="13" t="s">
        <v>33</v>
      </c>
      <c r="AX778" s="13" t="s">
        <v>79</v>
      </c>
      <c r="AY778" s="165" t="s">
        <v>207</v>
      </c>
    </row>
    <row r="779" spans="1:65" s="13" customFormat="1" ht="11.25">
      <c r="B779" s="163"/>
      <c r="D779" s="164" t="s">
        <v>237</v>
      </c>
      <c r="E779" s="165" t="s">
        <v>1</v>
      </c>
      <c r="F779" s="166" t="s">
        <v>6041</v>
      </c>
      <c r="H779" s="167">
        <v>27</v>
      </c>
      <c r="I779" s="168"/>
      <c r="L779" s="163"/>
      <c r="M779" s="169"/>
      <c r="N779" s="170"/>
      <c r="O779" s="170"/>
      <c r="P779" s="170"/>
      <c r="Q779" s="170"/>
      <c r="R779" s="170"/>
      <c r="S779" s="170"/>
      <c r="T779" s="171"/>
      <c r="AT779" s="165" t="s">
        <v>237</v>
      </c>
      <c r="AU779" s="165" t="s">
        <v>88</v>
      </c>
      <c r="AV779" s="13" t="s">
        <v>88</v>
      </c>
      <c r="AW779" s="13" t="s">
        <v>33</v>
      </c>
      <c r="AX779" s="13" t="s">
        <v>79</v>
      </c>
      <c r="AY779" s="165" t="s">
        <v>207</v>
      </c>
    </row>
    <row r="780" spans="1:65" s="13" customFormat="1" ht="11.25">
      <c r="B780" s="163"/>
      <c r="D780" s="164" t="s">
        <v>237</v>
      </c>
      <c r="E780" s="165" t="s">
        <v>1</v>
      </c>
      <c r="F780" s="166" t="s">
        <v>6042</v>
      </c>
      <c r="H780" s="167">
        <v>5</v>
      </c>
      <c r="I780" s="168"/>
      <c r="L780" s="163"/>
      <c r="M780" s="169"/>
      <c r="N780" s="170"/>
      <c r="O780" s="170"/>
      <c r="P780" s="170"/>
      <c r="Q780" s="170"/>
      <c r="R780" s="170"/>
      <c r="S780" s="170"/>
      <c r="T780" s="171"/>
      <c r="AT780" s="165" t="s">
        <v>237</v>
      </c>
      <c r="AU780" s="165" t="s">
        <v>88</v>
      </c>
      <c r="AV780" s="13" t="s">
        <v>88</v>
      </c>
      <c r="AW780" s="13" t="s">
        <v>33</v>
      </c>
      <c r="AX780" s="13" t="s">
        <v>79</v>
      </c>
      <c r="AY780" s="165" t="s">
        <v>207</v>
      </c>
    </row>
    <row r="781" spans="1:65" s="15" customFormat="1" ht="11.25">
      <c r="B781" s="179"/>
      <c r="D781" s="164" t="s">
        <v>237</v>
      </c>
      <c r="E781" s="180" t="s">
        <v>1</v>
      </c>
      <c r="F781" s="181" t="s">
        <v>242</v>
      </c>
      <c r="H781" s="182">
        <v>39</v>
      </c>
      <c r="I781" s="183"/>
      <c r="L781" s="179"/>
      <c r="M781" s="184"/>
      <c r="N781" s="185"/>
      <c r="O781" s="185"/>
      <c r="P781" s="185"/>
      <c r="Q781" s="185"/>
      <c r="R781" s="185"/>
      <c r="S781" s="185"/>
      <c r="T781" s="186"/>
      <c r="AT781" s="180" t="s">
        <v>237</v>
      </c>
      <c r="AU781" s="180" t="s">
        <v>88</v>
      </c>
      <c r="AV781" s="15" t="s">
        <v>213</v>
      </c>
      <c r="AW781" s="15" t="s">
        <v>33</v>
      </c>
      <c r="AX781" s="15" t="s">
        <v>86</v>
      </c>
      <c r="AY781" s="180" t="s">
        <v>207</v>
      </c>
    </row>
    <row r="782" spans="1:65" s="2" customFormat="1" ht="24.2" customHeight="1">
      <c r="A782" s="31"/>
      <c r="B782" s="148"/>
      <c r="C782" s="149" t="s">
        <v>1154</v>
      </c>
      <c r="D782" s="149" t="s">
        <v>209</v>
      </c>
      <c r="E782" s="150" t="s">
        <v>6043</v>
      </c>
      <c r="F782" s="151" t="s">
        <v>6044</v>
      </c>
      <c r="G782" s="152" t="s">
        <v>301</v>
      </c>
      <c r="H782" s="153">
        <v>43</v>
      </c>
      <c r="I782" s="154"/>
      <c r="J782" s="155">
        <f>ROUND(I782*H782,2)</f>
        <v>0</v>
      </c>
      <c r="K782" s="156"/>
      <c r="L782" s="32"/>
      <c r="M782" s="157" t="s">
        <v>1</v>
      </c>
      <c r="N782" s="158" t="s">
        <v>44</v>
      </c>
      <c r="O782" s="57"/>
      <c r="P782" s="159">
        <f>O782*H782</f>
        <v>0</v>
      </c>
      <c r="Q782" s="159">
        <v>0</v>
      </c>
      <c r="R782" s="159">
        <f>Q782*H782</f>
        <v>0</v>
      </c>
      <c r="S782" s="159">
        <v>0</v>
      </c>
      <c r="T782" s="160">
        <f>S782*H782</f>
        <v>0</v>
      </c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R782" s="161" t="s">
        <v>213</v>
      </c>
      <c r="AT782" s="161" t="s">
        <v>209</v>
      </c>
      <c r="AU782" s="161" t="s">
        <v>88</v>
      </c>
      <c r="AY782" s="17" t="s">
        <v>207</v>
      </c>
      <c r="BE782" s="162">
        <f>IF(N782="základní",J782,0)</f>
        <v>0</v>
      </c>
      <c r="BF782" s="162">
        <f>IF(N782="snížená",J782,0)</f>
        <v>0</v>
      </c>
      <c r="BG782" s="162">
        <f>IF(N782="zákl. přenesená",J782,0)</f>
        <v>0</v>
      </c>
      <c r="BH782" s="162">
        <f>IF(N782="sníž. přenesená",J782,0)</f>
        <v>0</v>
      </c>
      <c r="BI782" s="162">
        <f>IF(N782="nulová",J782,0)</f>
        <v>0</v>
      </c>
      <c r="BJ782" s="17" t="s">
        <v>86</v>
      </c>
      <c r="BK782" s="162">
        <f>ROUND(I782*H782,2)</f>
        <v>0</v>
      </c>
      <c r="BL782" s="17" t="s">
        <v>213</v>
      </c>
      <c r="BM782" s="161" t="s">
        <v>1157</v>
      </c>
    </row>
    <row r="783" spans="1:65" s="14" customFormat="1" ht="11.25">
      <c r="B783" s="172"/>
      <c r="D783" s="164" t="s">
        <v>237</v>
      </c>
      <c r="E783" s="173" t="s">
        <v>1</v>
      </c>
      <c r="F783" s="174" t="s">
        <v>6034</v>
      </c>
      <c r="H783" s="173" t="s">
        <v>1</v>
      </c>
      <c r="I783" s="175"/>
      <c r="L783" s="172"/>
      <c r="M783" s="176"/>
      <c r="N783" s="177"/>
      <c r="O783" s="177"/>
      <c r="P783" s="177"/>
      <c r="Q783" s="177"/>
      <c r="R783" s="177"/>
      <c r="S783" s="177"/>
      <c r="T783" s="178"/>
      <c r="AT783" s="173" t="s">
        <v>237</v>
      </c>
      <c r="AU783" s="173" t="s">
        <v>88</v>
      </c>
      <c r="AV783" s="14" t="s">
        <v>86</v>
      </c>
      <c r="AW783" s="14" t="s">
        <v>33</v>
      </c>
      <c r="AX783" s="14" t="s">
        <v>79</v>
      </c>
      <c r="AY783" s="173" t="s">
        <v>207</v>
      </c>
    </row>
    <row r="784" spans="1:65" s="13" customFormat="1" ht="11.25">
      <c r="B784" s="163"/>
      <c r="D784" s="164" t="s">
        <v>237</v>
      </c>
      <c r="E784" s="165" t="s">
        <v>1</v>
      </c>
      <c r="F784" s="166" t="s">
        <v>1317</v>
      </c>
      <c r="H784" s="167">
        <v>3</v>
      </c>
      <c r="I784" s="168"/>
      <c r="L784" s="163"/>
      <c r="M784" s="169"/>
      <c r="N784" s="170"/>
      <c r="O784" s="170"/>
      <c r="P784" s="170"/>
      <c r="Q784" s="170"/>
      <c r="R784" s="170"/>
      <c r="S784" s="170"/>
      <c r="T784" s="171"/>
      <c r="AT784" s="165" t="s">
        <v>237</v>
      </c>
      <c r="AU784" s="165" t="s">
        <v>88</v>
      </c>
      <c r="AV784" s="13" t="s">
        <v>88</v>
      </c>
      <c r="AW784" s="13" t="s">
        <v>33</v>
      </c>
      <c r="AX784" s="13" t="s">
        <v>79</v>
      </c>
      <c r="AY784" s="165" t="s">
        <v>207</v>
      </c>
    </row>
    <row r="785" spans="1:65" s="13" customFormat="1" ht="11.25">
      <c r="B785" s="163"/>
      <c r="D785" s="164" t="s">
        <v>237</v>
      </c>
      <c r="E785" s="165" t="s">
        <v>1</v>
      </c>
      <c r="F785" s="166" t="s">
        <v>6045</v>
      </c>
      <c r="H785" s="167">
        <v>17</v>
      </c>
      <c r="I785" s="168"/>
      <c r="L785" s="163"/>
      <c r="M785" s="169"/>
      <c r="N785" s="170"/>
      <c r="O785" s="170"/>
      <c r="P785" s="170"/>
      <c r="Q785" s="170"/>
      <c r="R785" s="170"/>
      <c r="S785" s="170"/>
      <c r="T785" s="171"/>
      <c r="AT785" s="165" t="s">
        <v>237</v>
      </c>
      <c r="AU785" s="165" t="s">
        <v>88</v>
      </c>
      <c r="AV785" s="13" t="s">
        <v>88</v>
      </c>
      <c r="AW785" s="13" t="s">
        <v>33</v>
      </c>
      <c r="AX785" s="13" t="s">
        <v>79</v>
      </c>
      <c r="AY785" s="165" t="s">
        <v>207</v>
      </c>
    </row>
    <row r="786" spans="1:65" s="13" customFormat="1" ht="11.25">
      <c r="B786" s="163"/>
      <c r="D786" s="164" t="s">
        <v>237</v>
      </c>
      <c r="E786" s="165" t="s">
        <v>1</v>
      </c>
      <c r="F786" s="166" t="s">
        <v>6046</v>
      </c>
      <c r="H786" s="167">
        <v>9</v>
      </c>
      <c r="I786" s="168"/>
      <c r="L786" s="163"/>
      <c r="M786" s="169"/>
      <c r="N786" s="170"/>
      <c r="O786" s="170"/>
      <c r="P786" s="170"/>
      <c r="Q786" s="170"/>
      <c r="R786" s="170"/>
      <c r="S786" s="170"/>
      <c r="T786" s="171"/>
      <c r="AT786" s="165" t="s">
        <v>237</v>
      </c>
      <c r="AU786" s="165" t="s">
        <v>88</v>
      </c>
      <c r="AV786" s="13" t="s">
        <v>88</v>
      </c>
      <c r="AW786" s="13" t="s">
        <v>33</v>
      </c>
      <c r="AX786" s="13" t="s">
        <v>79</v>
      </c>
      <c r="AY786" s="165" t="s">
        <v>207</v>
      </c>
    </row>
    <row r="787" spans="1:65" s="13" customFormat="1" ht="11.25">
      <c r="B787" s="163"/>
      <c r="D787" s="164" t="s">
        <v>237</v>
      </c>
      <c r="E787" s="165" t="s">
        <v>1</v>
      </c>
      <c r="F787" s="166" t="s">
        <v>6047</v>
      </c>
      <c r="H787" s="167">
        <v>14</v>
      </c>
      <c r="I787" s="168"/>
      <c r="L787" s="163"/>
      <c r="M787" s="169"/>
      <c r="N787" s="170"/>
      <c r="O787" s="170"/>
      <c r="P787" s="170"/>
      <c r="Q787" s="170"/>
      <c r="R787" s="170"/>
      <c r="S787" s="170"/>
      <c r="T787" s="171"/>
      <c r="AT787" s="165" t="s">
        <v>237</v>
      </c>
      <c r="AU787" s="165" t="s">
        <v>88</v>
      </c>
      <c r="AV787" s="13" t="s">
        <v>88</v>
      </c>
      <c r="AW787" s="13" t="s">
        <v>33</v>
      </c>
      <c r="AX787" s="13" t="s">
        <v>79</v>
      </c>
      <c r="AY787" s="165" t="s">
        <v>207</v>
      </c>
    </row>
    <row r="788" spans="1:65" s="15" customFormat="1" ht="11.25">
      <c r="B788" s="179"/>
      <c r="D788" s="164" t="s">
        <v>237</v>
      </c>
      <c r="E788" s="180" t="s">
        <v>1</v>
      </c>
      <c r="F788" s="181" t="s">
        <v>242</v>
      </c>
      <c r="H788" s="182">
        <v>43</v>
      </c>
      <c r="I788" s="183"/>
      <c r="L788" s="179"/>
      <c r="M788" s="184"/>
      <c r="N788" s="185"/>
      <c r="O788" s="185"/>
      <c r="P788" s="185"/>
      <c r="Q788" s="185"/>
      <c r="R788" s="185"/>
      <c r="S788" s="185"/>
      <c r="T788" s="186"/>
      <c r="AT788" s="180" t="s">
        <v>237</v>
      </c>
      <c r="AU788" s="180" t="s">
        <v>88</v>
      </c>
      <c r="AV788" s="15" t="s">
        <v>213</v>
      </c>
      <c r="AW788" s="15" t="s">
        <v>33</v>
      </c>
      <c r="AX788" s="15" t="s">
        <v>86</v>
      </c>
      <c r="AY788" s="180" t="s">
        <v>207</v>
      </c>
    </row>
    <row r="789" spans="1:65" s="2" customFormat="1" ht="24.2" customHeight="1">
      <c r="A789" s="31"/>
      <c r="B789" s="148"/>
      <c r="C789" s="149" t="s">
        <v>614</v>
      </c>
      <c r="D789" s="149" t="s">
        <v>209</v>
      </c>
      <c r="E789" s="150" t="s">
        <v>6048</v>
      </c>
      <c r="F789" s="151" t="s">
        <v>6049</v>
      </c>
      <c r="G789" s="152" t="s">
        <v>301</v>
      </c>
      <c r="H789" s="153">
        <v>189</v>
      </c>
      <c r="I789" s="154"/>
      <c r="J789" s="155">
        <f>ROUND(I789*H789,2)</f>
        <v>0</v>
      </c>
      <c r="K789" s="156"/>
      <c r="L789" s="32"/>
      <c r="M789" s="157" t="s">
        <v>1</v>
      </c>
      <c r="N789" s="158" t="s">
        <v>44</v>
      </c>
      <c r="O789" s="57"/>
      <c r="P789" s="159">
        <f>O789*H789</f>
        <v>0</v>
      </c>
      <c r="Q789" s="159">
        <v>0</v>
      </c>
      <c r="R789" s="159">
        <f>Q789*H789</f>
        <v>0</v>
      </c>
      <c r="S789" s="159">
        <v>0</v>
      </c>
      <c r="T789" s="160">
        <f>S789*H789</f>
        <v>0</v>
      </c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R789" s="161" t="s">
        <v>213</v>
      </c>
      <c r="AT789" s="161" t="s">
        <v>209</v>
      </c>
      <c r="AU789" s="161" t="s">
        <v>88</v>
      </c>
      <c r="AY789" s="17" t="s">
        <v>207</v>
      </c>
      <c r="BE789" s="162">
        <f>IF(N789="základní",J789,0)</f>
        <v>0</v>
      </c>
      <c r="BF789" s="162">
        <f>IF(N789="snížená",J789,0)</f>
        <v>0</v>
      </c>
      <c r="BG789" s="162">
        <f>IF(N789="zákl. přenesená",J789,0)</f>
        <v>0</v>
      </c>
      <c r="BH789" s="162">
        <f>IF(N789="sníž. přenesená",J789,0)</f>
        <v>0</v>
      </c>
      <c r="BI789" s="162">
        <f>IF(N789="nulová",J789,0)</f>
        <v>0</v>
      </c>
      <c r="BJ789" s="17" t="s">
        <v>86</v>
      </c>
      <c r="BK789" s="162">
        <f>ROUND(I789*H789,2)</f>
        <v>0</v>
      </c>
      <c r="BL789" s="17" t="s">
        <v>213</v>
      </c>
      <c r="BM789" s="161" t="s">
        <v>1160</v>
      </c>
    </row>
    <row r="790" spans="1:65" s="14" customFormat="1" ht="11.25">
      <c r="B790" s="172"/>
      <c r="D790" s="164" t="s">
        <v>237</v>
      </c>
      <c r="E790" s="173" t="s">
        <v>1</v>
      </c>
      <c r="F790" s="174" t="s">
        <v>6034</v>
      </c>
      <c r="H790" s="173" t="s">
        <v>1</v>
      </c>
      <c r="I790" s="175"/>
      <c r="L790" s="172"/>
      <c r="M790" s="176"/>
      <c r="N790" s="177"/>
      <c r="O790" s="177"/>
      <c r="P790" s="177"/>
      <c r="Q790" s="177"/>
      <c r="R790" s="177"/>
      <c r="S790" s="177"/>
      <c r="T790" s="178"/>
      <c r="AT790" s="173" t="s">
        <v>237</v>
      </c>
      <c r="AU790" s="173" t="s">
        <v>88</v>
      </c>
      <c r="AV790" s="14" t="s">
        <v>86</v>
      </c>
      <c r="AW790" s="14" t="s">
        <v>33</v>
      </c>
      <c r="AX790" s="14" t="s">
        <v>79</v>
      </c>
      <c r="AY790" s="173" t="s">
        <v>207</v>
      </c>
    </row>
    <row r="791" spans="1:65" s="13" customFormat="1" ht="11.25">
      <c r="B791" s="163"/>
      <c r="D791" s="164" t="s">
        <v>237</v>
      </c>
      <c r="E791" s="165" t="s">
        <v>1</v>
      </c>
      <c r="F791" s="166" t="s">
        <v>1347</v>
      </c>
      <c r="H791" s="167">
        <v>1</v>
      </c>
      <c r="I791" s="168"/>
      <c r="L791" s="163"/>
      <c r="M791" s="169"/>
      <c r="N791" s="170"/>
      <c r="O791" s="170"/>
      <c r="P791" s="170"/>
      <c r="Q791" s="170"/>
      <c r="R791" s="170"/>
      <c r="S791" s="170"/>
      <c r="T791" s="171"/>
      <c r="AT791" s="165" t="s">
        <v>237</v>
      </c>
      <c r="AU791" s="165" t="s">
        <v>88</v>
      </c>
      <c r="AV791" s="13" t="s">
        <v>88</v>
      </c>
      <c r="AW791" s="13" t="s">
        <v>33</v>
      </c>
      <c r="AX791" s="13" t="s">
        <v>79</v>
      </c>
      <c r="AY791" s="165" t="s">
        <v>207</v>
      </c>
    </row>
    <row r="792" spans="1:65" s="13" customFormat="1" ht="11.25">
      <c r="B792" s="163"/>
      <c r="D792" s="164" t="s">
        <v>237</v>
      </c>
      <c r="E792" s="165" t="s">
        <v>1</v>
      </c>
      <c r="F792" s="166" t="s">
        <v>6050</v>
      </c>
      <c r="H792" s="167">
        <v>56</v>
      </c>
      <c r="I792" s="168"/>
      <c r="L792" s="163"/>
      <c r="M792" s="169"/>
      <c r="N792" s="170"/>
      <c r="O792" s="170"/>
      <c r="P792" s="170"/>
      <c r="Q792" s="170"/>
      <c r="R792" s="170"/>
      <c r="S792" s="170"/>
      <c r="T792" s="171"/>
      <c r="AT792" s="165" t="s">
        <v>237</v>
      </c>
      <c r="AU792" s="165" t="s">
        <v>88</v>
      </c>
      <c r="AV792" s="13" t="s">
        <v>88</v>
      </c>
      <c r="AW792" s="13" t="s">
        <v>33</v>
      </c>
      <c r="AX792" s="13" t="s">
        <v>79</v>
      </c>
      <c r="AY792" s="165" t="s">
        <v>207</v>
      </c>
    </row>
    <row r="793" spans="1:65" s="13" customFormat="1" ht="11.25">
      <c r="B793" s="163"/>
      <c r="D793" s="164" t="s">
        <v>237</v>
      </c>
      <c r="E793" s="165" t="s">
        <v>1</v>
      </c>
      <c r="F793" s="166" t="s">
        <v>6051</v>
      </c>
      <c r="H793" s="167">
        <v>66</v>
      </c>
      <c r="I793" s="168"/>
      <c r="L793" s="163"/>
      <c r="M793" s="169"/>
      <c r="N793" s="170"/>
      <c r="O793" s="170"/>
      <c r="P793" s="170"/>
      <c r="Q793" s="170"/>
      <c r="R793" s="170"/>
      <c r="S793" s="170"/>
      <c r="T793" s="171"/>
      <c r="AT793" s="165" t="s">
        <v>237</v>
      </c>
      <c r="AU793" s="165" t="s">
        <v>88</v>
      </c>
      <c r="AV793" s="13" t="s">
        <v>88</v>
      </c>
      <c r="AW793" s="13" t="s">
        <v>33</v>
      </c>
      <c r="AX793" s="13" t="s">
        <v>79</v>
      </c>
      <c r="AY793" s="165" t="s">
        <v>207</v>
      </c>
    </row>
    <row r="794" spans="1:65" s="13" customFormat="1" ht="11.25">
      <c r="B794" s="163"/>
      <c r="D794" s="164" t="s">
        <v>237</v>
      </c>
      <c r="E794" s="165" t="s">
        <v>1</v>
      </c>
      <c r="F794" s="166" t="s">
        <v>6052</v>
      </c>
      <c r="H794" s="167">
        <v>66</v>
      </c>
      <c r="I794" s="168"/>
      <c r="L794" s="163"/>
      <c r="M794" s="169"/>
      <c r="N794" s="170"/>
      <c r="O794" s="170"/>
      <c r="P794" s="170"/>
      <c r="Q794" s="170"/>
      <c r="R794" s="170"/>
      <c r="S794" s="170"/>
      <c r="T794" s="171"/>
      <c r="AT794" s="165" t="s">
        <v>237</v>
      </c>
      <c r="AU794" s="165" t="s">
        <v>88</v>
      </c>
      <c r="AV794" s="13" t="s">
        <v>88</v>
      </c>
      <c r="AW794" s="13" t="s">
        <v>33</v>
      </c>
      <c r="AX794" s="13" t="s">
        <v>79</v>
      </c>
      <c r="AY794" s="165" t="s">
        <v>207</v>
      </c>
    </row>
    <row r="795" spans="1:65" s="15" customFormat="1" ht="11.25">
      <c r="B795" s="179"/>
      <c r="D795" s="164" t="s">
        <v>237</v>
      </c>
      <c r="E795" s="180" t="s">
        <v>1</v>
      </c>
      <c r="F795" s="181" t="s">
        <v>242</v>
      </c>
      <c r="H795" s="182">
        <v>189</v>
      </c>
      <c r="I795" s="183"/>
      <c r="L795" s="179"/>
      <c r="M795" s="184"/>
      <c r="N795" s="185"/>
      <c r="O795" s="185"/>
      <c r="P795" s="185"/>
      <c r="Q795" s="185"/>
      <c r="R795" s="185"/>
      <c r="S795" s="185"/>
      <c r="T795" s="186"/>
      <c r="AT795" s="180" t="s">
        <v>237</v>
      </c>
      <c r="AU795" s="180" t="s">
        <v>88</v>
      </c>
      <c r="AV795" s="15" t="s">
        <v>213</v>
      </c>
      <c r="AW795" s="15" t="s">
        <v>33</v>
      </c>
      <c r="AX795" s="15" t="s">
        <v>86</v>
      </c>
      <c r="AY795" s="180" t="s">
        <v>207</v>
      </c>
    </row>
    <row r="796" spans="1:65" s="2" customFormat="1" ht="24.2" customHeight="1">
      <c r="A796" s="31"/>
      <c r="B796" s="148"/>
      <c r="C796" s="149" t="s">
        <v>1163</v>
      </c>
      <c r="D796" s="149" t="s">
        <v>209</v>
      </c>
      <c r="E796" s="150" t="s">
        <v>6053</v>
      </c>
      <c r="F796" s="151" t="s">
        <v>6054</v>
      </c>
      <c r="G796" s="152" t="s">
        <v>301</v>
      </c>
      <c r="H796" s="153">
        <v>6</v>
      </c>
      <c r="I796" s="154"/>
      <c r="J796" s="155">
        <f>ROUND(I796*H796,2)</f>
        <v>0</v>
      </c>
      <c r="K796" s="156"/>
      <c r="L796" s="32"/>
      <c r="M796" s="157" t="s">
        <v>1</v>
      </c>
      <c r="N796" s="158" t="s">
        <v>44</v>
      </c>
      <c r="O796" s="57"/>
      <c r="P796" s="159">
        <f>O796*H796</f>
        <v>0</v>
      </c>
      <c r="Q796" s="159">
        <v>0</v>
      </c>
      <c r="R796" s="159">
        <f>Q796*H796</f>
        <v>0</v>
      </c>
      <c r="S796" s="159">
        <v>0</v>
      </c>
      <c r="T796" s="160">
        <f>S796*H796</f>
        <v>0</v>
      </c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R796" s="161" t="s">
        <v>213</v>
      </c>
      <c r="AT796" s="161" t="s">
        <v>209</v>
      </c>
      <c r="AU796" s="161" t="s">
        <v>88</v>
      </c>
      <c r="AY796" s="17" t="s">
        <v>207</v>
      </c>
      <c r="BE796" s="162">
        <f>IF(N796="základní",J796,0)</f>
        <v>0</v>
      </c>
      <c r="BF796" s="162">
        <f>IF(N796="snížená",J796,0)</f>
        <v>0</v>
      </c>
      <c r="BG796" s="162">
        <f>IF(N796="zákl. přenesená",J796,0)</f>
        <v>0</v>
      </c>
      <c r="BH796" s="162">
        <f>IF(N796="sníž. přenesená",J796,0)</f>
        <v>0</v>
      </c>
      <c r="BI796" s="162">
        <f>IF(N796="nulová",J796,0)</f>
        <v>0</v>
      </c>
      <c r="BJ796" s="17" t="s">
        <v>86</v>
      </c>
      <c r="BK796" s="162">
        <f>ROUND(I796*H796,2)</f>
        <v>0</v>
      </c>
      <c r="BL796" s="17" t="s">
        <v>213</v>
      </c>
      <c r="BM796" s="161" t="s">
        <v>1166</v>
      </c>
    </row>
    <row r="797" spans="1:65" s="14" customFormat="1" ht="11.25">
      <c r="B797" s="172"/>
      <c r="D797" s="164" t="s">
        <v>237</v>
      </c>
      <c r="E797" s="173" t="s">
        <v>1</v>
      </c>
      <c r="F797" s="174" t="s">
        <v>6034</v>
      </c>
      <c r="H797" s="173" t="s">
        <v>1</v>
      </c>
      <c r="I797" s="175"/>
      <c r="L797" s="172"/>
      <c r="M797" s="176"/>
      <c r="N797" s="177"/>
      <c r="O797" s="177"/>
      <c r="P797" s="177"/>
      <c r="Q797" s="177"/>
      <c r="R797" s="177"/>
      <c r="S797" s="177"/>
      <c r="T797" s="178"/>
      <c r="AT797" s="173" t="s">
        <v>237</v>
      </c>
      <c r="AU797" s="173" t="s">
        <v>88</v>
      </c>
      <c r="AV797" s="14" t="s">
        <v>86</v>
      </c>
      <c r="AW797" s="14" t="s">
        <v>33</v>
      </c>
      <c r="AX797" s="14" t="s">
        <v>79</v>
      </c>
      <c r="AY797" s="173" t="s">
        <v>207</v>
      </c>
    </row>
    <row r="798" spans="1:65" s="13" customFormat="1" ht="11.25">
      <c r="B798" s="163"/>
      <c r="D798" s="164" t="s">
        <v>237</v>
      </c>
      <c r="E798" s="165" t="s">
        <v>1</v>
      </c>
      <c r="F798" s="166" t="s">
        <v>1326</v>
      </c>
      <c r="H798" s="167">
        <v>6</v>
      </c>
      <c r="I798" s="168"/>
      <c r="L798" s="163"/>
      <c r="M798" s="169"/>
      <c r="N798" s="170"/>
      <c r="O798" s="170"/>
      <c r="P798" s="170"/>
      <c r="Q798" s="170"/>
      <c r="R798" s="170"/>
      <c r="S798" s="170"/>
      <c r="T798" s="171"/>
      <c r="AT798" s="165" t="s">
        <v>237</v>
      </c>
      <c r="AU798" s="165" t="s">
        <v>88</v>
      </c>
      <c r="AV798" s="13" t="s">
        <v>88</v>
      </c>
      <c r="AW798" s="13" t="s">
        <v>33</v>
      </c>
      <c r="AX798" s="13" t="s">
        <v>79</v>
      </c>
      <c r="AY798" s="165" t="s">
        <v>207</v>
      </c>
    </row>
    <row r="799" spans="1:65" s="15" customFormat="1" ht="11.25">
      <c r="B799" s="179"/>
      <c r="D799" s="164" t="s">
        <v>237</v>
      </c>
      <c r="E799" s="180" t="s">
        <v>1</v>
      </c>
      <c r="F799" s="181" t="s">
        <v>242</v>
      </c>
      <c r="H799" s="182">
        <v>6</v>
      </c>
      <c r="I799" s="183"/>
      <c r="L799" s="179"/>
      <c r="M799" s="184"/>
      <c r="N799" s="185"/>
      <c r="O799" s="185"/>
      <c r="P799" s="185"/>
      <c r="Q799" s="185"/>
      <c r="R799" s="185"/>
      <c r="S799" s="185"/>
      <c r="T799" s="186"/>
      <c r="AT799" s="180" t="s">
        <v>237</v>
      </c>
      <c r="AU799" s="180" t="s">
        <v>88</v>
      </c>
      <c r="AV799" s="15" t="s">
        <v>213</v>
      </c>
      <c r="AW799" s="15" t="s">
        <v>33</v>
      </c>
      <c r="AX799" s="15" t="s">
        <v>86</v>
      </c>
      <c r="AY799" s="180" t="s">
        <v>207</v>
      </c>
    </row>
    <row r="800" spans="1:65" s="2" customFormat="1" ht="24.2" customHeight="1">
      <c r="A800" s="31"/>
      <c r="B800" s="148"/>
      <c r="C800" s="149" t="s">
        <v>629</v>
      </c>
      <c r="D800" s="149" t="s">
        <v>209</v>
      </c>
      <c r="E800" s="150" t="s">
        <v>6055</v>
      </c>
      <c r="F800" s="151" t="s">
        <v>6056</v>
      </c>
      <c r="G800" s="152" t="s">
        <v>301</v>
      </c>
      <c r="H800" s="153">
        <v>58</v>
      </c>
      <c r="I800" s="154"/>
      <c r="J800" s="155">
        <f>ROUND(I800*H800,2)</f>
        <v>0</v>
      </c>
      <c r="K800" s="156"/>
      <c r="L800" s="32"/>
      <c r="M800" s="157" t="s">
        <v>1</v>
      </c>
      <c r="N800" s="158" t="s">
        <v>44</v>
      </c>
      <c r="O800" s="57"/>
      <c r="P800" s="159">
        <f>O800*H800</f>
        <v>0</v>
      </c>
      <c r="Q800" s="159">
        <v>0</v>
      </c>
      <c r="R800" s="159">
        <f>Q800*H800</f>
        <v>0</v>
      </c>
      <c r="S800" s="159">
        <v>0</v>
      </c>
      <c r="T800" s="160">
        <f>S800*H800</f>
        <v>0</v>
      </c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R800" s="161" t="s">
        <v>213</v>
      </c>
      <c r="AT800" s="161" t="s">
        <v>209</v>
      </c>
      <c r="AU800" s="161" t="s">
        <v>88</v>
      </c>
      <c r="AY800" s="17" t="s">
        <v>207</v>
      </c>
      <c r="BE800" s="162">
        <f>IF(N800="základní",J800,0)</f>
        <v>0</v>
      </c>
      <c r="BF800" s="162">
        <f>IF(N800="snížená",J800,0)</f>
        <v>0</v>
      </c>
      <c r="BG800" s="162">
        <f>IF(N800="zákl. přenesená",J800,0)</f>
        <v>0</v>
      </c>
      <c r="BH800" s="162">
        <f>IF(N800="sníž. přenesená",J800,0)</f>
        <v>0</v>
      </c>
      <c r="BI800" s="162">
        <f>IF(N800="nulová",J800,0)</f>
        <v>0</v>
      </c>
      <c r="BJ800" s="17" t="s">
        <v>86</v>
      </c>
      <c r="BK800" s="162">
        <f>ROUND(I800*H800,2)</f>
        <v>0</v>
      </c>
      <c r="BL800" s="17" t="s">
        <v>213</v>
      </c>
      <c r="BM800" s="161" t="s">
        <v>1175</v>
      </c>
    </row>
    <row r="801" spans="1:65" s="14" customFormat="1" ht="11.25">
      <c r="B801" s="172"/>
      <c r="D801" s="164" t="s">
        <v>237</v>
      </c>
      <c r="E801" s="173" t="s">
        <v>1</v>
      </c>
      <c r="F801" s="174" t="s">
        <v>6057</v>
      </c>
      <c r="H801" s="173" t="s">
        <v>1</v>
      </c>
      <c r="I801" s="175"/>
      <c r="L801" s="172"/>
      <c r="M801" s="176"/>
      <c r="N801" s="177"/>
      <c r="O801" s="177"/>
      <c r="P801" s="177"/>
      <c r="Q801" s="177"/>
      <c r="R801" s="177"/>
      <c r="S801" s="177"/>
      <c r="T801" s="178"/>
      <c r="AT801" s="173" t="s">
        <v>237</v>
      </c>
      <c r="AU801" s="173" t="s">
        <v>88</v>
      </c>
      <c r="AV801" s="14" t="s">
        <v>86</v>
      </c>
      <c r="AW801" s="14" t="s">
        <v>33</v>
      </c>
      <c r="AX801" s="14" t="s">
        <v>79</v>
      </c>
      <c r="AY801" s="173" t="s">
        <v>207</v>
      </c>
    </row>
    <row r="802" spans="1:65" s="13" customFormat="1" ht="11.25">
      <c r="B802" s="163"/>
      <c r="D802" s="164" t="s">
        <v>237</v>
      </c>
      <c r="E802" s="165" t="s">
        <v>1</v>
      </c>
      <c r="F802" s="166" t="s">
        <v>6058</v>
      </c>
      <c r="H802" s="167">
        <v>5</v>
      </c>
      <c r="I802" s="168"/>
      <c r="L802" s="163"/>
      <c r="M802" s="169"/>
      <c r="N802" s="170"/>
      <c r="O802" s="170"/>
      <c r="P802" s="170"/>
      <c r="Q802" s="170"/>
      <c r="R802" s="170"/>
      <c r="S802" s="170"/>
      <c r="T802" s="171"/>
      <c r="AT802" s="165" t="s">
        <v>237</v>
      </c>
      <c r="AU802" s="165" t="s">
        <v>88</v>
      </c>
      <c r="AV802" s="13" t="s">
        <v>88</v>
      </c>
      <c r="AW802" s="13" t="s">
        <v>33</v>
      </c>
      <c r="AX802" s="13" t="s">
        <v>79</v>
      </c>
      <c r="AY802" s="165" t="s">
        <v>207</v>
      </c>
    </row>
    <row r="803" spans="1:65" s="13" customFormat="1" ht="11.25">
      <c r="B803" s="163"/>
      <c r="D803" s="164" t="s">
        <v>237</v>
      </c>
      <c r="E803" s="165" t="s">
        <v>1</v>
      </c>
      <c r="F803" s="166" t="s">
        <v>6059</v>
      </c>
      <c r="H803" s="167">
        <v>15</v>
      </c>
      <c r="I803" s="168"/>
      <c r="L803" s="163"/>
      <c r="M803" s="169"/>
      <c r="N803" s="170"/>
      <c r="O803" s="170"/>
      <c r="P803" s="170"/>
      <c r="Q803" s="170"/>
      <c r="R803" s="170"/>
      <c r="S803" s="170"/>
      <c r="T803" s="171"/>
      <c r="AT803" s="165" t="s">
        <v>237</v>
      </c>
      <c r="AU803" s="165" t="s">
        <v>88</v>
      </c>
      <c r="AV803" s="13" t="s">
        <v>88</v>
      </c>
      <c r="AW803" s="13" t="s">
        <v>33</v>
      </c>
      <c r="AX803" s="13" t="s">
        <v>79</v>
      </c>
      <c r="AY803" s="165" t="s">
        <v>207</v>
      </c>
    </row>
    <row r="804" spans="1:65" s="13" customFormat="1" ht="11.25">
      <c r="B804" s="163"/>
      <c r="D804" s="164" t="s">
        <v>237</v>
      </c>
      <c r="E804" s="165" t="s">
        <v>1</v>
      </c>
      <c r="F804" s="166" t="s">
        <v>6060</v>
      </c>
      <c r="H804" s="167">
        <v>15</v>
      </c>
      <c r="I804" s="168"/>
      <c r="L804" s="163"/>
      <c r="M804" s="169"/>
      <c r="N804" s="170"/>
      <c r="O804" s="170"/>
      <c r="P804" s="170"/>
      <c r="Q804" s="170"/>
      <c r="R804" s="170"/>
      <c r="S804" s="170"/>
      <c r="T804" s="171"/>
      <c r="AT804" s="165" t="s">
        <v>237</v>
      </c>
      <c r="AU804" s="165" t="s">
        <v>88</v>
      </c>
      <c r="AV804" s="13" t="s">
        <v>88</v>
      </c>
      <c r="AW804" s="13" t="s">
        <v>33</v>
      </c>
      <c r="AX804" s="13" t="s">
        <v>79</v>
      </c>
      <c r="AY804" s="165" t="s">
        <v>207</v>
      </c>
    </row>
    <row r="805" spans="1:65" s="13" customFormat="1" ht="11.25">
      <c r="B805" s="163"/>
      <c r="D805" s="164" t="s">
        <v>237</v>
      </c>
      <c r="E805" s="165" t="s">
        <v>1</v>
      </c>
      <c r="F805" s="166" t="s">
        <v>1320</v>
      </c>
      <c r="H805" s="167">
        <v>8</v>
      </c>
      <c r="I805" s="168"/>
      <c r="L805" s="163"/>
      <c r="M805" s="169"/>
      <c r="N805" s="170"/>
      <c r="O805" s="170"/>
      <c r="P805" s="170"/>
      <c r="Q805" s="170"/>
      <c r="R805" s="170"/>
      <c r="S805" s="170"/>
      <c r="T805" s="171"/>
      <c r="AT805" s="165" t="s">
        <v>237</v>
      </c>
      <c r="AU805" s="165" t="s">
        <v>88</v>
      </c>
      <c r="AV805" s="13" t="s">
        <v>88</v>
      </c>
      <c r="AW805" s="13" t="s">
        <v>33</v>
      </c>
      <c r="AX805" s="13" t="s">
        <v>79</v>
      </c>
      <c r="AY805" s="165" t="s">
        <v>207</v>
      </c>
    </row>
    <row r="806" spans="1:65" s="13" customFormat="1" ht="11.25">
      <c r="B806" s="163"/>
      <c r="D806" s="164" t="s">
        <v>237</v>
      </c>
      <c r="E806" s="165" t="s">
        <v>1</v>
      </c>
      <c r="F806" s="166" t="s">
        <v>6061</v>
      </c>
      <c r="H806" s="167">
        <v>15</v>
      </c>
      <c r="I806" s="168"/>
      <c r="L806" s="163"/>
      <c r="M806" s="169"/>
      <c r="N806" s="170"/>
      <c r="O806" s="170"/>
      <c r="P806" s="170"/>
      <c r="Q806" s="170"/>
      <c r="R806" s="170"/>
      <c r="S806" s="170"/>
      <c r="T806" s="171"/>
      <c r="AT806" s="165" t="s">
        <v>237</v>
      </c>
      <c r="AU806" s="165" t="s">
        <v>88</v>
      </c>
      <c r="AV806" s="13" t="s">
        <v>88</v>
      </c>
      <c r="AW806" s="13" t="s">
        <v>33</v>
      </c>
      <c r="AX806" s="13" t="s">
        <v>79</v>
      </c>
      <c r="AY806" s="165" t="s">
        <v>207</v>
      </c>
    </row>
    <row r="807" spans="1:65" s="15" customFormat="1" ht="11.25">
      <c r="B807" s="179"/>
      <c r="D807" s="164" t="s">
        <v>237</v>
      </c>
      <c r="E807" s="180" t="s">
        <v>1</v>
      </c>
      <c r="F807" s="181" t="s">
        <v>242</v>
      </c>
      <c r="H807" s="182">
        <v>58</v>
      </c>
      <c r="I807" s="183"/>
      <c r="L807" s="179"/>
      <c r="M807" s="184"/>
      <c r="N807" s="185"/>
      <c r="O807" s="185"/>
      <c r="P807" s="185"/>
      <c r="Q807" s="185"/>
      <c r="R807" s="185"/>
      <c r="S807" s="185"/>
      <c r="T807" s="186"/>
      <c r="AT807" s="180" t="s">
        <v>237</v>
      </c>
      <c r="AU807" s="180" t="s">
        <v>88</v>
      </c>
      <c r="AV807" s="15" t="s">
        <v>213</v>
      </c>
      <c r="AW807" s="15" t="s">
        <v>33</v>
      </c>
      <c r="AX807" s="15" t="s">
        <v>86</v>
      </c>
      <c r="AY807" s="180" t="s">
        <v>207</v>
      </c>
    </row>
    <row r="808" spans="1:65" s="2" customFormat="1" ht="24.2" customHeight="1">
      <c r="A808" s="31"/>
      <c r="B808" s="148"/>
      <c r="C808" s="149" t="s">
        <v>1185</v>
      </c>
      <c r="D808" s="149" t="s">
        <v>209</v>
      </c>
      <c r="E808" s="150" t="s">
        <v>6062</v>
      </c>
      <c r="F808" s="151" t="s">
        <v>6063</v>
      </c>
      <c r="G808" s="152" t="s">
        <v>301</v>
      </c>
      <c r="H808" s="153">
        <v>29</v>
      </c>
      <c r="I808" s="154"/>
      <c r="J808" s="155">
        <f>ROUND(I808*H808,2)</f>
        <v>0</v>
      </c>
      <c r="K808" s="156"/>
      <c r="L808" s="32"/>
      <c r="M808" s="157" t="s">
        <v>1</v>
      </c>
      <c r="N808" s="158" t="s">
        <v>44</v>
      </c>
      <c r="O808" s="57"/>
      <c r="P808" s="159">
        <f>O808*H808</f>
        <v>0</v>
      </c>
      <c r="Q808" s="159">
        <v>0</v>
      </c>
      <c r="R808" s="159">
        <f>Q808*H808</f>
        <v>0</v>
      </c>
      <c r="S808" s="159">
        <v>0</v>
      </c>
      <c r="T808" s="160">
        <f>S808*H808</f>
        <v>0</v>
      </c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R808" s="161" t="s">
        <v>213</v>
      </c>
      <c r="AT808" s="161" t="s">
        <v>209</v>
      </c>
      <c r="AU808" s="161" t="s">
        <v>88</v>
      </c>
      <c r="AY808" s="17" t="s">
        <v>207</v>
      </c>
      <c r="BE808" s="162">
        <f>IF(N808="základní",J808,0)</f>
        <v>0</v>
      </c>
      <c r="BF808" s="162">
        <f>IF(N808="snížená",J808,0)</f>
        <v>0</v>
      </c>
      <c r="BG808" s="162">
        <f>IF(N808="zákl. přenesená",J808,0)</f>
        <v>0</v>
      </c>
      <c r="BH808" s="162">
        <f>IF(N808="sníž. přenesená",J808,0)</f>
        <v>0</v>
      </c>
      <c r="BI808" s="162">
        <f>IF(N808="nulová",J808,0)</f>
        <v>0</v>
      </c>
      <c r="BJ808" s="17" t="s">
        <v>86</v>
      </c>
      <c r="BK808" s="162">
        <f>ROUND(I808*H808,2)</f>
        <v>0</v>
      </c>
      <c r="BL808" s="17" t="s">
        <v>213</v>
      </c>
      <c r="BM808" s="161" t="s">
        <v>1188</v>
      </c>
    </row>
    <row r="809" spans="1:65" s="14" customFormat="1" ht="11.25">
      <c r="B809" s="172"/>
      <c r="D809" s="164" t="s">
        <v>237</v>
      </c>
      <c r="E809" s="173" t="s">
        <v>1</v>
      </c>
      <c r="F809" s="174" t="s">
        <v>6057</v>
      </c>
      <c r="H809" s="173" t="s">
        <v>1</v>
      </c>
      <c r="I809" s="175"/>
      <c r="L809" s="172"/>
      <c r="M809" s="176"/>
      <c r="N809" s="177"/>
      <c r="O809" s="177"/>
      <c r="P809" s="177"/>
      <c r="Q809" s="177"/>
      <c r="R809" s="177"/>
      <c r="S809" s="177"/>
      <c r="T809" s="178"/>
      <c r="AT809" s="173" t="s">
        <v>237</v>
      </c>
      <c r="AU809" s="173" t="s">
        <v>88</v>
      </c>
      <c r="AV809" s="14" t="s">
        <v>86</v>
      </c>
      <c r="AW809" s="14" t="s">
        <v>33</v>
      </c>
      <c r="AX809" s="14" t="s">
        <v>79</v>
      </c>
      <c r="AY809" s="173" t="s">
        <v>207</v>
      </c>
    </row>
    <row r="810" spans="1:65" s="13" customFormat="1" ht="11.25">
      <c r="B810" s="163"/>
      <c r="D810" s="164" t="s">
        <v>237</v>
      </c>
      <c r="E810" s="165" t="s">
        <v>1</v>
      </c>
      <c r="F810" s="166" t="s">
        <v>6064</v>
      </c>
      <c r="H810" s="167">
        <v>12</v>
      </c>
      <c r="I810" s="168"/>
      <c r="L810" s="163"/>
      <c r="M810" s="169"/>
      <c r="N810" s="170"/>
      <c r="O810" s="170"/>
      <c r="P810" s="170"/>
      <c r="Q810" s="170"/>
      <c r="R810" s="170"/>
      <c r="S810" s="170"/>
      <c r="T810" s="171"/>
      <c r="AT810" s="165" t="s">
        <v>237</v>
      </c>
      <c r="AU810" s="165" t="s">
        <v>88</v>
      </c>
      <c r="AV810" s="13" t="s">
        <v>88</v>
      </c>
      <c r="AW810" s="13" t="s">
        <v>33</v>
      </c>
      <c r="AX810" s="13" t="s">
        <v>79</v>
      </c>
      <c r="AY810" s="165" t="s">
        <v>207</v>
      </c>
    </row>
    <row r="811" spans="1:65" s="13" customFormat="1" ht="11.25">
      <c r="B811" s="163"/>
      <c r="D811" s="164" t="s">
        <v>237</v>
      </c>
      <c r="E811" s="165" t="s">
        <v>1</v>
      </c>
      <c r="F811" s="166" t="s">
        <v>6065</v>
      </c>
      <c r="H811" s="167">
        <v>10</v>
      </c>
      <c r="I811" s="168"/>
      <c r="L811" s="163"/>
      <c r="M811" s="169"/>
      <c r="N811" s="170"/>
      <c r="O811" s="170"/>
      <c r="P811" s="170"/>
      <c r="Q811" s="170"/>
      <c r="R811" s="170"/>
      <c r="S811" s="170"/>
      <c r="T811" s="171"/>
      <c r="AT811" s="165" t="s">
        <v>237</v>
      </c>
      <c r="AU811" s="165" t="s">
        <v>88</v>
      </c>
      <c r="AV811" s="13" t="s">
        <v>88</v>
      </c>
      <c r="AW811" s="13" t="s">
        <v>33</v>
      </c>
      <c r="AX811" s="13" t="s">
        <v>79</v>
      </c>
      <c r="AY811" s="165" t="s">
        <v>207</v>
      </c>
    </row>
    <row r="812" spans="1:65" s="13" customFormat="1" ht="11.25">
      <c r="B812" s="163"/>
      <c r="D812" s="164" t="s">
        <v>237</v>
      </c>
      <c r="E812" s="165" t="s">
        <v>1</v>
      </c>
      <c r="F812" s="166" t="s">
        <v>6066</v>
      </c>
      <c r="H812" s="167">
        <v>4</v>
      </c>
      <c r="I812" s="168"/>
      <c r="L812" s="163"/>
      <c r="M812" s="169"/>
      <c r="N812" s="170"/>
      <c r="O812" s="170"/>
      <c r="P812" s="170"/>
      <c r="Q812" s="170"/>
      <c r="R812" s="170"/>
      <c r="S812" s="170"/>
      <c r="T812" s="171"/>
      <c r="AT812" s="165" t="s">
        <v>237</v>
      </c>
      <c r="AU812" s="165" t="s">
        <v>88</v>
      </c>
      <c r="AV812" s="13" t="s">
        <v>88</v>
      </c>
      <c r="AW812" s="13" t="s">
        <v>33</v>
      </c>
      <c r="AX812" s="13" t="s">
        <v>79</v>
      </c>
      <c r="AY812" s="165" t="s">
        <v>207</v>
      </c>
    </row>
    <row r="813" spans="1:65" s="13" customFormat="1" ht="11.25">
      <c r="B813" s="163"/>
      <c r="D813" s="164" t="s">
        <v>237</v>
      </c>
      <c r="E813" s="165" t="s">
        <v>1</v>
      </c>
      <c r="F813" s="166" t="s">
        <v>6067</v>
      </c>
      <c r="H813" s="167">
        <v>3</v>
      </c>
      <c r="I813" s="168"/>
      <c r="L813" s="163"/>
      <c r="M813" s="169"/>
      <c r="N813" s="170"/>
      <c r="O813" s="170"/>
      <c r="P813" s="170"/>
      <c r="Q813" s="170"/>
      <c r="R813" s="170"/>
      <c r="S813" s="170"/>
      <c r="T813" s="171"/>
      <c r="AT813" s="165" t="s">
        <v>237</v>
      </c>
      <c r="AU813" s="165" t="s">
        <v>88</v>
      </c>
      <c r="AV813" s="13" t="s">
        <v>88</v>
      </c>
      <c r="AW813" s="13" t="s">
        <v>33</v>
      </c>
      <c r="AX813" s="13" t="s">
        <v>79</v>
      </c>
      <c r="AY813" s="165" t="s">
        <v>207</v>
      </c>
    </row>
    <row r="814" spans="1:65" s="15" customFormat="1" ht="11.25">
      <c r="B814" s="179"/>
      <c r="D814" s="164" t="s">
        <v>237</v>
      </c>
      <c r="E814" s="180" t="s">
        <v>1</v>
      </c>
      <c r="F814" s="181" t="s">
        <v>242</v>
      </c>
      <c r="H814" s="182">
        <v>29</v>
      </c>
      <c r="I814" s="183"/>
      <c r="L814" s="179"/>
      <c r="M814" s="184"/>
      <c r="N814" s="185"/>
      <c r="O814" s="185"/>
      <c r="P814" s="185"/>
      <c r="Q814" s="185"/>
      <c r="R814" s="185"/>
      <c r="S814" s="185"/>
      <c r="T814" s="186"/>
      <c r="AT814" s="180" t="s">
        <v>237</v>
      </c>
      <c r="AU814" s="180" t="s">
        <v>88</v>
      </c>
      <c r="AV814" s="15" t="s">
        <v>213</v>
      </c>
      <c r="AW814" s="15" t="s">
        <v>33</v>
      </c>
      <c r="AX814" s="15" t="s">
        <v>86</v>
      </c>
      <c r="AY814" s="180" t="s">
        <v>207</v>
      </c>
    </row>
    <row r="815" spans="1:65" s="2" customFormat="1" ht="24.2" customHeight="1">
      <c r="A815" s="31"/>
      <c r="B815" s="148"/>
      <c r="C815" s="149" t="s">
        <v>641</v>
      </c>
      <c r="D815" s="149" t="s">
        <v>209</v>
      </c>
      <c r="E815" s="150" t="s">
        <v>6068</v>
      </c>
      <c r="F815" s="151" t="s">
        <v>6069</v>
      </c>
      <c r="G815" s="152" t="s">
        <v>301</v>
      </c>
      <c r="H815" s="153">
        <v>10</v>
      </c>
      <c r="I815" s="154"/>
      <c r="J815" s="155">
        <f>ROUND(I815*H815,2)</f>
        <v>0</v>
      </c>
      <c r="K815" s="156"/>
      <c r="L815" s="32"/>
      <c r="M815" s="157" t="s">
        <v>1</v>
      </c>
      <c r="N815" s="158" t="s">
        <v>44</v>
      </c>
      <c r="O815" s="57"/>
      <c r="P815" s="159">
        <f>O815*H815</f>
        <v>0</v>
      </c>
      <c r="Q815" s="159">
        <v>0</v>
      </c>
      <c r="R815" s="159">
        <f>Q815*H815</f>
        <v>0</v>
      </c>
      <c r="S815" s="159">
        <v>0</v>
      </c>
      <c r="T815" s="160">
        <f>S815*H815</f>
        <v>0</v>
      </c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R815" s="161" t="s">
        <v>213</v>
      </c>
      <c r="AT815" s="161" t="s">
        <v>209</v>
      </c>
      <c r="AU815" s="161" t="s">
        <v>88</v>
      </c>
      <c r="AY815" s="17" t="s">
        <v>207</v>
      </c>
      <c r="BE815" s="162">
        <f>IF(N815="základní",J815,0)</f>
        <v>0</v>
      </c>
      <c r="BF815" s="162">
        <f>IF(N815="snížená",J815,0)</f>
        <v>0</v>
      </c>
      <c r="BG815" s="162">
        <f>IF(N815="zákl. přenesená",J815,0)</f>
        <v>0</v>
      </c>
      <c r="BH815" s="162">
        <f>IF(N815="sníž. přenesená",J815,0)</f>
        <v>0</v>
      </c>
      <c r="BI815" s="162">
        <f>IF(N815="nulová",J815,0)</f>
        <v>0</v>
      </c>
      <c r="BJ815" s="17" t="s">
        <v>86</v>
      </c>
      <c r="BK815" s="162">
        <f>ROUND(I815*H815,2)</f>
        <v>0</v>
      </c>
      <c r="BL815" s="17" t="s">
        <v>213</v>
      </c>
      <c r="BM815" s="161" t="s">
        <v>1194</v>
      </c>
    </row>
    <row r="816" spans="1:65" s="14" customFormat="1" ht="11.25">
      <c r="B816" s="172"/>
      <c r="D816" s="164" t="s">
        <v>237</v>
      </c>
      <c r="E816" s="173" t="s">
        <v>1</v>
      </c>
      <c r="F816" s="174" t="s">
        <v>6057</v>
      </c>
      <c r="H816" s="173" t="s">
        <v>1</v>
      </c>
      <c r="I816" s="175"/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237</v>
      </c>
      <c r="AU816" s="173" t="s">
        <v>88</v>
      </c>
      <c r="AV816" s="14" t="s">
        <v>86</v>
      </c>
      <c r="AW816" s="14" t="s">
        <v>33</v>
      </c>
      <c r="AX816" s="14" t="s">
        <v>79</v>
      </c>
      <c r="AY816" s="173" t="s">
        <v>207</v>
      </c>
    </row>
    <row r="817" spans="1:65" s="13" customFormat="1" ht="11.25">
      <c r="B817" s="163"/>
      <c r="D817" s="164" t="s">
        <v>237</v>
      </c>
      <c r="E817" s="165" t="s">
        <v>1</v>
      </c>
      <c r="F817" s="166" t="s">
        <v>6070</v>
      </c>
      <c r="H817" s="167">
        <v>3</v>
      </c>
      <c r="I817" s="168"/>
      <c r="L817" s="163"/>
      <c r="M817" s="169"/>
      <c r="N817" s="170"/>
      <c r="O817" s="170"/>
      <c r="P817" s="170"/>
      <c r="Q817" s="170"/>
      <c r="R817" s="170"/>
      <c r="S817" s="170"/>
      <c r="T817" s="171"/>
      <c r="AT817" s="165" t="s">
        <v>237</v>
      </c>
      <c r="AU817" s="165" t="s">
        <v>88</v>
      </c>
      <c r="AV817" s="13" t="s">
        <v>88</v>
      </c>
      <c r="AW817" s="13" t="s">
        <v>33</v>
      </c>
      <c r="AX817" s="13" t="s">
        <v>79</v>
      </c>
      <c r="AY817" s="165" t="s">
        <v>207</v>
      </c>
    </row>
    <row r="818" spans="1:65" s="13" customFormat="1" ht="11.25">
      <c r="B818" s="163"/>
      <c r="D818" s="164" t="s">
        <v>237</v>
      </c>
      <c r="E818" s="165" t="s">
        <v>1</v>
      </c>
      <c r="F818" s="166" t="s">
        <v>6071</v>
      </c>
      <c r="H818" s="167">
        <v>6</v>
      </c>
      <c r="I818" s="168"/>
      <c r="L818" s="163"/>
      <c r="M818" s="169"/>
      <c r="N818" s="170"/>
      <c r="O818" s="170"/>
      <c r="P818" s="170"/>
      <c r="Q818" s="170"/>
      <c r="R818" s="170"/>
      <c r="S818" s="170"/>
      <c r="T818" s="171"/>
      <c r="AT818" s="165" t="s">
        <v>237</v>
      </c>
      <c r="AU818" s="165" t="s">
        <v>88</v>
      </c>
      <c r="AV818" s="13" t="s">
        <v>88</v>
      </c>
      <c r="AW818" s="13" t="s">
        <v>33</v>
      </c>
      <c r="AX818" s="13" t="s">
        <v>79</v>
      </c>
      <c r="AY818" s="165" t="s">
        <v>207</v>
      </c>
    </row>
    <row r="819" spans="1:65" s="13" customFormat="1" ht="11.25">
      <c r="B819" s="163"/>
      <c r="D819" s="164" t="s">
        <v>237</v>
      </c>
      <c r="E819" s="165" t="s">
        <v>1</v>
      </c>
      <c r="F819" s="166" t="s">
        <v>1383</v>
      </c>
      <c r="H819" s="167">
        <v>1</v>
      </c>
      <c r="I819" s="168"/>
      <c r="L819" s="163"/>
      <c r="M819" s="169"/>
      <c r="N819" s="170"/>
      <c r="O819" s="170"/>
      <c r="P819" s="170"/>
      <c r="Q819" s="170"/>
      <c r="R819" s="170"/>
      <c r="S819" s="170"/>
      <c r="T819" s="171"/>
      <c r="AT819" s="165" t="s">
        <v>237</v>
      </c>
      <c r="AU819" s="165" t="s">
        <v>88</v>
      </c>
      <c r="AV819" s="13" t="s">
        <v>88</v>
      </c>
      <c r="AW819" s="13" t="s">
        <v>33</v>
      </c>
      <c r="AX819" s="13" t="s">
        <v>79</v>
      </c>
      <c r="AY819" s="165" t="s">
        <v>207</v>
      </c>
    </row>
    <row r="820" spans="1:65" s="15" customFormat="1" ht="11.25">
      <c r="B820" s="179"/>
      <c r="D820" s="164" t="s">
        <v>237</v>
      </c>
      <c r="E820" s="180" t="s">
        <v>1</v>
      </c>
      <c r="F820" s="181" t="s">
        <v>242</v>
      </c>
      <c r="H820" s="182">
        <v>10</v>
      </c>
      <c r="I820" s="183"/>
      <c r="L820" s="179"/>
      <c r="M820" s="184"/>
      <c r="N820" s="185"/>
      <c r="O820" s="185"/>
      <c r="P820" s="185"/>
      <c r="Q820" s="185"/>
      <c r="R820" s="185"/>
      <c r="S820" s="185"/>
      <c r="T820" s="186"/>
      <c r="AT820" s="180" t="s">
        <v>237</v>
      </c>
      <c r="AU820" s="180" t="s">
        <v>88</v>
      </c>
      <c r="AV820" s="15" t="s">
        <v>213</v>
      </c>
      <c r="AW820" s="15" t="s">
        <v>33</v>
      </c>
      <c r="AX820" s="15" t="s">
        <v>86</v>
      </c>
      <c r="AY820" s="180" t="s">
        <v>207</v>
      </c>
    </row>
    <row r="821" spans="1:65" s="2" customFormat="1" ht="24.2" customHeight="1">
      <c r="A821" s="31"/>
      <c r="B821" s="148"/>
      <c r="C821" s="149" t="s">
        <v>1195</v>
      </c>
      <c r="D821" s="149" t="s">
        <v>209</v>
      </c>
      <c r="E821" s="150" t="s">
        <v>6072</v>
      </c>
      <c r="F821" s="151" t="s">
        <v>6073</v>
      </c>
      <c r="G821" s="152" t="s">
        <v>301</v>
      </c>
      <c r="H821" s="153">
        <v>14</v>
      </c>
      <c r="I821" s="154"/>
      <c r="J821" s="155">
        <f>ROUND(I821*H821,2)</f>
        <v>0</v>
      </c>
      <c r="K821" s="156"/>
      <c r="L821" s="32"/>
      <c r="M821" s="157" t="s">
        <v>1</v>
      </c>
      <c r="N821" s="158" t="s">
        <v>44</v>
      </c>
      <c r="O821" s="57"/>
      <c r="P821" s="159">
        <f>O821*H821</f>
        <v>0</v>
      </c>
      <c r="Q821" s="159">
        <v>0</v>
      </c>
      <c r="R821" s="159">
        <f>Q821*H821</f>
        <v>0</v>
      </c>
      <c r="S821" s="159">
        <v>0</v>
      </c>
      <c r="T821" s="160">
        <f>S821*H821</f>
        <v>0</v>
      </c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R821" s="161" t="s">
        <v>213</v>
      </c>
      <c r="AT821" s="161" t="s">
        <v>209</v>
      </c>
      <c r="AU821" s="161" t="s">
        <v>88</v>
      </c>
      <c r="AY821" s="17" t="s">
        <v>207</v>
      </c>
      <c r="BE821" s="162">
        <f>IF(N821="základní",J821,0)</f>
        <v>0</v>
      </c>
      <c r="BF821" s="162">
        <f>IF(N821="snížená",J821,0)</f>
        <v>0</v>
      </c>
      <c r="BG821" s="162">
        <f>IF(N821="zákl. přenesená",J821,0)</f>
        <v>0</v>
      </c>
      <c r="BH821" s="162">
        <f>IF(N821="sníž. přenesená",J821,0)</f>
        <v>0</v>
      </c>
      <c r="BI821" s="162">
        <f>IF(N821="nulová",J821,0)</f>
        <v>0</v>
      </c>
      <c r="BJ821" s="17" t="s">
        <v>86</v>
      </c>
      <c r="BK821" s="162">
        <f>ROUND(I821*H821,2)</f>
        <v>0</v>
      </c>
      <c r="BL821" s="17" t="s">
        <v>213</v>
      </c>
      <c r="BM821" s="161" t="s">
        <v>1198</v>
      </c>
    </row>
    <row r="822" spans="1:65" s="13" customFormat="1" ht="11.25">
      <c r="B822" s="163"/>
      <c r="D822" s="164" t="s">
        <v>237</v>
      </c>
      <c r="E822" s="165" t="s">
        <v>1</v>
      </c>
      <c r="F822" s="166" t="s">
        <v>6074</v>
      </c>
      <c r="H822" s="167">
        <v>14</v>
      </c>
      <c r="I822" s="168"/>
      <c r="L822" s="163"/>
      <c r="M822" s="169"/>
      <c r="N822" s="170"/>
      <c r="O822" s="170"/>
      <c r="P822" s="170"/>
      <c r="Q822" s="170"/>
      <c r="R822" s="170"/>
      <c r="S822" s="170"/>
      <c r="T822" s="171"/>
      <c r="AT822" s="165" t="s">
        <v>237</v>
      </c>
      <c r="AU822" s="165" t="s">
        <v>88</v>
      </c>
      <c r="AV822" s="13" t="s">
        <v>88</v>
      </c>
      <c r="AW822" s="13" t="s">
        <v>33</v>
      </c>
      <c r="AX822" s="13" t="s">
        <v>79</v>
      </c>
      <c r="AY822" s="165" t="s">
        <v>207</v>
      </c>
    </row>
    <row r="823" spans="1:65" s="14" customFormat="1" ht="11.25">
      <c r="B823" s="172"/>
      <c r="D823" s="164" t="s">
        <v>237</v>
      </c>
      <c r="E823" s="173" t="s">
        <v>1</v>
      </c>
      <c r="F823" s="174" t="s">
        <v>6057</v>
      </c>
      <c r="H823" s="173" t="s">
        <v>1</v>
      </c>
      <c r="I823" s="175"/>
      <c r="L823" s="172"/>
      <c r="M823" s="176"/>
      <c r="N823" s="177"/>
      <c r="O823" s="177"/>
      <c r="P823" s="177"/>
      <c r="Q823" s="177"/>
      <c r="R823" s="177"/>
      <c r="S823" s="177"/>
      <c r="T823" s="178"/>
      <c r="AT823" s="173" t="s">
        <v>237</v>
      </c>
      <c r="AU823" s="173" t="s">
        <v>88</v>
      </c>
      <c r="AV823" s="14" t="s">
        <v>86</v>
      </c>
      <c r="AW823" s="14" t="s">
        <v>33</v>
      </c>
      <c r="AX823" s="14" t="s">
        <v>79</v>
      </c>
      <c r="AY823" s="173" t="s">
        <v>207</v>
      </c>
    </row>
    <row r="824" spans="1:65" s="15" customFormat="1" ht="11.25">
      <c r="B824" s="179"/>
      <c r="D824" s="164" t="s">
        <v>237</v>
      </c>
      <c r="E824" s="180" t="s">
        <v>1</v>
      </c>
      <c r="F824" s="181" t="s">
        <v>242</v>
      </c>
      <c r="H824" s="182">
        <v>14</v>
      </c>
      <c r="I824" s="183"/>
      <c r="L824" s="179"/>
      <c r="M824" s="184"/>
      <c r="N824" s="185"/>
      <c r="O824" s="185"/>
      <c r="P824" s="185"/>
      <c r="Q824" s="185"/>
      <c r="R824" s="185"/>
      <c r="S824" s="185"/>
      <c r="T824" s="186"/>
      <c r="AT824" s="180" t="s">
        <v>237</v>
      </c>
      <c r="AU824" s="180" t="s">
        <v>88</v>
      </c>
      <c r="AV824" s="15" t="s">
        <v>213</v>
      </c>
      <c r="AW824" s="15" t="s">
        <v>33</v>
      </c>
      <c r="AX824" s="15" t="s">
        <v>86</v>
      </c>
      <c r="AY824" s="180" t="s">
        <v>207</v>
      </c>
    </row>
    <row r="825" spans="1:65" s="2" customFormat="1" ht="44.25" customHeight="1">
      <c r="A825" s="31"/>
      <c r="B825" s="148"/>
      <c r="C825" s="149" t="s">
        <v>649</v>
      </c>
      <c r="D825" s="149" t="s">
        <v>209</v>
      </c>
      <c r="E825" s="150" t="s">
        <v>6075</v>
      </c>
      <c r="F825" s="151" t="s">
        <v>6076</v>
      </c>
      <c r="G825" s="152" t="s">
        <v>301</v>
      </c>
      <c r="H825" s="153">
        <v>5</v>
      </c>
      <c r="I825" s="154"/>
      <c r="J825" s="155">
        <f>ROUND(I825*H825,2)</f>
        <v>0</v>
      </c>
      <c r="K825" s="156"/>
      <c r="L825" s="32"/>
      <c r="M825" s="157" t="s">
        <v>1</v>
      </c>
      <c r="N825" s="158" t="s">
        <v>44</v>
      </c>
      <c r="O825" s="57"/>
      <c r="P825" s="159">
        <f>O825*H825</f>
        <v>0</v>
      </c>
      <c r="Q825" s="159">
        <v>0</v>
      </c>
      <c r="R825" s="159">
        <f>Q825*H825</f>
        <v>0</v>
      </c>
      <c r="S825" s="159">
        <v>0</v>
      </c>
      <c r="T825" s="160">
        <f>S825*H825</f>
        <v>0</v>
      </c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R825" s="161" t="s">
        <v>213</v>
      </c>
      <c r="AT825" s="161" t="s">
        <v>209</v>
      </c>
      <c r="AU825" s="161" t="s">
        <v>88</v>
      </c>
      <c r="AY825" s="17" t="s">
        <v>207</v>
      </c>
      <c r="BE825" s="162">
        <f>IF(N825="základní",J825,0)</f>
        <v>0</v>
      </c>
      <c r="BF825" s="162">
        <f>IF(N825="snížená",J825,0)</f>
        <v>0</v>
      </c>
      <c r="BG825" s="162">
        <f>IF(N825="zákl. přenesená",J825,0)</f>
        <v>0</v>
      </c>
      <c r="BH825" s="162">
        <f>IF(N825="sníž. přenesená",J825,0)</f>
        <v>0</v>
      </c>
      <c r="BI825" s="162">
        <f>IF(N825="nulová",J825,0)</f>
        <v>0</v>
      </c>
      <c r="BJ825" s="17" t="s">
        <v>86</v>
      </c>
      <c r="BK825" s="162">
        <f>ROUND(I825*H825,2)</f>
        <v>0</v>
      </c>
      <c r="BL825" s="17" t="s">
        <v>213</v>
      </c>
      <c r="BM825" s="161" t="s">
        <v>1201</v>
      </c>
    </row>
    <row r="826" spans="1:65" s="13" customFormat="1" ht="11.25">
      <c r="B826" s="163"/>
      <c r="D826" s="164" t="s">
        <v>237</v>
      </c>
      <c r="E826" s="165" t="s">
        <v>1</v>
      </c>
      <c r="F826" s="166" t="s">
        <v>6077</v>
      </c>
      <c r="H826" s="167">
        <v>5</v>
      </c>
      <c r="I826" s="168"/>
      <c r="L826" s="163"/>
      <c r="M826" s="169"/>
      <c r="N826" s="170"/>
      <c r="O826" s="170"/>
      <c r="P826" s="170"/>
      <c r="Q826" s="170"/>
      <c r="R826" s="170"/>
      <c r="S826" s="170"/>
      <c r="T826" s="171"/>
      <c r="AT826" s="165" t="s">
        <v>237</v>
      </c>
      <c r="AU826" s="165" t="s">
        <v>88</v>
      </c>
      <c r="AV826" s="13" t="s">
        <v>88</v>
      </c>
      <c r="AW826" s="13" t="s">
        <v>33</v>
      </c>
      <c r="AX826" s="13" t="s">
        <v>79</v>
      </c>
      <c r="AY826" s="165" t="s">
        <v>207</v>
      </c>
    </row>
    <row r="827" spans="1:65" s="14" customFormat="1" ht="11.25">
      <c r="B827" s="172"/>
      <c r="D827" s="164" t="s">
        <v>237</v>
      </c>
      <c r="E827" s="173" t="s">
        <v>1</v>
      </c>
      <c r="F827" s="174" t="s">
        <v>6057</v>
      </c>
      <c r="H827" s="173" t="s">
        <v>1</v>
      </c>
      <c r="I827" s="175"/>
      <c r="L827" s="172"/>
      <c r="M827" s="176"/>
      <c r="N827" s="177"/>
      <c r="O827" s="177"/>
      <c r="P827" s="177"/>
      <c r="Q827" s="177"/>
      <c r="R827" s="177"/>
      <c r="S827" s="177"/>
      <c r="T827" s="178"/>
      <c r="AT827" s="173" t="s">
        <v>237</v>
      </c>
      <c r="AU827" s="173" t="s">
        <v>88</v>
      </c>
      <c r="AV827" s="14" t="s">
        <v>86</v>
      </c>
      <c r="AW827" s="14" t="s">
        <v>33</v>
      </c>
      <c r="AX827" s="14" t="s">
        <v>79</v>
      </c>
      <c r="AY827" s="173" t="s">
        <v>207</v>
      </c>
    </row>
    <row r="828" spans="1:65" s="15" customFormat="1" ht="11.25">
      <c r="B828" s="179"/>
      <c r="D828" s="164" t="s">
        <v>237</v>
      </c>
      <c r="E828" s="180" t="s">
        <v>1</v>
      </c>
      <c r="F828" s="181" t="s">
        <v>242</v>
      </c>
      <c r="H828" s="182">
        <v>5</v>
      </c>
      <c r="I828" s="183"/>
      <c r="L828" s="179"/>
      <c r="M828" s="184"/>
      <c r="N828" s="185"/>
      <c r="O828" s="185"/>
      <c r="P828" s="185"/>
      <c r="Q828" s="185"/>
      <c r="R828" s="185"/>
      <c r="S828" s="185"/>
      <c r="T828" s="186"/>
      <c r="AT828" s="180" t="s">
        <v>237</v>
      </c>
      <c r="AU828" s="180" t="s">
        <v>88</v>
      </c>
      <c r="AV828" s="15" t="s">
        <v>213</v>
      </c>
      <c r="AW828" s="15" t="s">
        <v>33</v>
      </c>
      <c r="AX828" s="15" t="s">
        <v>86</v>
      </c>
      <c r="AY828" s="180" t="s">
        <v>207</v>
      </c>
    </row>
    <row r="829" spans="1:65" s="2" customFormat="1" ht="44.25" customHeight="1">
      <c r="A829" s="31"/>
      <c r="B829" s="148"/>
      <c r="C829" s="149" t="s">
        <v>1208</v>
      </c>
      <c r="D829" s="149" t="s">
        <v>209</v>
      </c>
      <c r="E829" s="150" t="s">
        <v>6078</v>
      </c>
      <c r="F829" s="151" t="s">
        <v>6079</v>
      </c>
      <c r="G829" s="152" t="s">
        <v>301</v>
      </c>
      <c r="H829" s="153">
        <v>2</v>
      </c>
      <c r="I829" s="154"/>
      <c r="J829" s="155">
        <f>ROUND(I829*H829,2)</f>
        <v>0</v>
      </c>
      <c r="K829" s="156"/>
      <c r="L829" s="32"/>
      <c r="M829" s="157" t="s">
        <v>1</v>
      </c>
      <c r="N829" s="158" t="s">
        <v>44</v>
      </c>
      <c r="O829" s="57"/>
      <c r="P829" s="159">
        <f>O829*H829</f>
        <v>0</v>
      </c>
      <c r="Q829" s="159">
        <v>0</v>
      </c>
      <c r="R829" s="159">
        <f>Q829*H829</f>
        <v>0</v>
      </c>
      <c r="S829" s="159">
        <v>0</v>
      </c>
      <c r="T829" s="160">
        <f>S829*H829</f>
        <v>0</v>
      </c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R829" s="161" t="s">
        <v>213</v>
      </c>
      <c r="AT829" s="161" t="s">
        <v>209</v>
      </c>
      <c r="AU829" s="161" t="s">
        <v>88</v>
      </c>
      <c r="AY829" s="17" t="s">
        <v>207</v>
      </c>
      <c r="BE829" s="162">
        <f>IF(N829="základní",J829,0)</f>
        <v>0</v>
      </c>
      <c r="BF829" s="162">
        <f>IF(N829="snížená",J829,0)</f>
        <v>0</v>
      </c>
      <c r="BG829" s="162">
        <f>IF(N829="zákl. přenesená",J829,0)</f>
        <v>0</v>
      </c>
      <c r="BH829" s="162">
        <f>IF(N829="sníž. přenesená",J829,0)</f>
        <v>0</v>
      </c>
      <c r="BI829" s="162">
        <f>IF(N829="nulová",J829,0)</f>
        <v>0</v>
      </c>
      <c r="BJ829" s="17" t="s">
        <v>86</v>
      </c>
      <c r="BK829" s="162">
        <f>ROUND(I829*H829,2)</f>
        <v>0</v>
      </c>
      <c r="BL829" s="17" t="s">
        <v>213</v>
      </c>
      <c r="BM829" s="161" t="s">
        <v>1211</v>
      </c>
    </row>
    <row r="830" spans="1:65" s="13" customFormat="1" ht="11.25">
      <c r="B830" s="163"/>
      <c r="D830" s="164" t="s">
        <v>237</v>
      </c>
      <c r="E830" s="165" t="s">
        <v>1</v>
      </c>
      <c r="F830" s="166" t="s">
        <v>6080</v>
      </c>
      <c r="H830" s="167">
        <v>2</v>
      </c>
      <c r="I830" s="168"/>
      <c r="L830" s="163"/>
      <c r="M830" s="169"/>
      <c r="N830" s="170"/>
      <c r="O830" s="170"/>
      <c r="P830" s="170"/>
      <c r="Q830" s="170"/>
      <c r="R830" s="170"/>
      <c r="S830" s="170"/>
      <c r="T830" s="171"/>
      <c r="AT830" s="165" t="s">
        <v>237</v>
      </c>
      <c r="AU830" s="165" t="s">
        <v>88</v>
      </c>
      <c r="AV830" s="13" t="s">
        <v>88</v>
      </c>
      <c r="AW830" s="13" t="s">
        <v>33</v>
      </c>
      <c r="AX830" s="13" t="s">
        <v>79</v>
      </c>
      <c r="AY830" s="165" t="s">
        <v>207</v>
      </c>
    </row>
    <row r="831" spans="1:65" s="14" customFormat="1" ht="11.25">
      <c r="B831" s="172"/>
      <c r="D831" s="164" t="s">
        <v>237</v>
      </c>
      <c r="E831" s="173" t="s">
        <v>1</v>
      </c>
      <c r="F831" s="174" t="s">
        <v>6057</v>
      </c>
      <c r="H831" s="173" t="s">
        <v>1</v>
      </c>
      <c r="I831" s="175"/>
      <c r="L831" s="172"/>
      <c r="M831" s="176"/>
      <c r="N831" s="177"/>
      <c r="O831" s="177"/>
      <c r="P831" s="177"/>
      <c r="Q831" s="177"/>
      <c r="R831" s="177"/>
      <c r="S831" s="177"/>
      <c r="T831" s="178"/>
      <c r="AT831" s="173" t="s">
        <v>237</v>
      </c>
      <c r="AU831" s="173" t="s">
        <v>88</v>
      </c>
      <c r="AV831" s="14" t="s">
        <v>86</v>
      </c>
      <c r="AW831" s="14" t="s">
        <v>33</v>
      </c>
      <c r="AX831" s="14" t="s">
        <v>79</v>
      </c>
      <c r="AY831" s="173" t="s">
        <v>207</v>
      </c>
    </row>
    <row r="832" spans="1:65" s="15" customFormat="1" ht="11.25">
      <c r="B832" s="179"/>
      <c r="D832" s="164" t="s">
        <v>237</v>
      </c>
      <c r="E832" s="180" t="s">
        <v>1</v>
      </c>
      <c r="F832" s="181" t="s">
        <v>242</v>
      </c>
      <c r="H832" s="182">
        <v>2</v>
      </c>
      <c r="I832" s="183"/>
      <c r="L832" s="179"/>
      <c r="M832" s="184"/>
      <c r="N832" s="185"/>
      <c r="O832" s="185"/>
      <c r="P832" s="185"/>
      <c r="Q832" s="185"/>
      <c r="R832" s="185"/>
      <c r="S832" s="185"/>
      <c r="T832" s="186"/>
      <c r="AT832" s="180" t="s">
        <v>237</v>
      </c>
      <c r="AU832" s="180" t="s">
        <v>88</v>
      </c>
      <c r="AV832" s="15" t="s">
        <v>213</v>
      </c>
      <c r="AW832" s="15" t="s">
        <v>33</v>
      </c>
      <c r="AX832" s="15" t="s">
        <v>86</v>
      </c>
      <c r="AY832" s="180" t="s">
        <v>207</v>
      </c>
    </row>
    <row r="833" spans="1:65" s="2" customFormat="1" ht="24.2" customHeight="1">
      <c r="A833" s="31"/>
      <c r="B833" s="148"/>
      <c r="C833" s="149" t="s">
        <v>657</v>
      </c>
      <c r="D833" s="149" t="s">
        <v>209</v>
      </c>
      <c r="E833" s="150" t="s">
        <v>6081</v>
      </c>
      <c r="F833" s="151" t="s">
        <v>6082</v>
      </c>
      <c r="G833" s="152" t="s">
        <v>301</v>
      </c>
      <c r="H833" s="153">
        <v>2</v>
      </c>
      <c r="I833" s="154"/>
      <c r="J833" s="155">
        <f>ROUND(I833*H833,2)</f>
        <v>0</v>
      </c>
      <c r="K833" s="156"/>
      <c r="L833" s="32"/>
      <c r="M833" s="157" t="s">
        <v>1</v>
      </c>
      <c r="N833" s="158" t="s">
        <v>44</v>
      </c>
      <c r="O833" s="57"/>
      <c r="P833" s="159">
        <f>O833*H833</f>
        <v>0</v>
      </c>
      <c r="Q833" s="159">
        <v>0</v>
      </c>
      <c r="R833" s="159">
        <f>Q833*H833</f>
        <v>0</v>
      </c>
      <c r="S833" s="159">
        <v>0</v>
      </c>
      <c r="T833" s="160">
        <f>S833*H833</f>
        <v>0</v>
      </c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R833" s="161" t="s">
        <v>213</v>
      </c>
      <c r="AT833" s="161" t="s">
        <v>209</v>
      </c>
      <c r="AU833" s="161" t="s">
        <v>88</v>
      </c>
      <c r="AY833" s="17" t="s">
        <v>207</v>
      </c>
      <c r="BE833" s="162">
        <f>IF(N833="základní",J833,0)</f>
        <v>0</v>
      </c>
      <c r="BF833" s="162">
        <f>IF(N833="snížená",J833,0)</f>
        <v>0</v>
      </c>
      <c r="BG833" s="162">
        <f>IF(N833="zákl. přenesená",J833,0)</f>
        <v>0</v>
      </c>
      <c r="BH833" s="162">
        <f>IF(N833="sníž. přenesená",J833,0)</f>
        <v>0</v>
      </c>
      <c r="BI833" s="162">
        <f>IF(N833="nulová",J833,0)</f>
        <v>0</v>
      </c>
      <c r="BJ833" s="17" t="s">
        <v>86</v>
      </c>
      <c r="BK833" s="162">
        <f>ROUND(I833*H833,2)</f>
        <v>0</v>
      </c>
      <c r="BL833" s="17" t="s">
        <v>213</v>
      </c>
      <c r="BM833" s="161" t="s">
        <v>1214</v>
      </c>
    </row>
    <row r="834" spans="1:65" s="13" customFormat="1" ht="11.25">
      <c r="B834" s="163"/>
      <c r="D834" s="164" t="s">
        <v>237</v>
      </c>
      <c r="E834" s="165" t="s">
        <v>1</v>
      </c>
      <c r="F834" s="166" t="s">
        <v>1321</v>
      </c>
      <c r="H834" s="167">
        <v>2</v>
      </c>
      <c r="I834" s="168"/>
      <c r="L834" s="163"/>
      <c r="M834" s="169"/>
      <c r="N834" s="170"/>
      <c r="O834" s="170"/>
      <c r="P834" s="170"/>
      <c r="Q834" s="170"/>
      <c r="R834" s="170"/>
      <c r="S834" s="170"/>
      <c r="T834" s="171"/>
      <c r="AT834" s="165" t="s">
        <v>237</v>
      </c>
      <c r="AU834" s="165" t="s">
        <v>88</v>
      </c>
      <c r="AV834" s="13" t="s">
        <v>88</v>
      </c>
      <c r="AW834" s="13" t="s">
        <v>33</v>
      </c>
      <c r="AX834" s="13" t="s">
        <v>79</v>
      </c>
      <c r="AY834" s="165" t="s">
        <v>207</v>
      </c>
    </row>
    <row r="835" spans="1:65" s="14" customFormat="1" ht="22.5">
      <c r="B835" s="172"/>
      <c r="D835" s="164" t="s">
        <v>237</v>
      </c>
      <c r="E835" s="173" t="s">
        <v>1</v>
      </c>
      <c r="F835" s="174" t="s">
        <v>6083</v>
      </c>
      <c r="H835" s="173" t="s">
        <v>1</v>
      </c>
      <c r="I835" s="175"/>
      <c r="L835" s="172"/>
      <c r="M835" s="176"/>
      <c r="N835" s="177"/>
      <c r="O835" s="177"/>
      <c r="P835" s="177"/>
      <c r="Q835" s="177"/>
      <c r="R835" s="177"/>
      <c r="S835" s="177"/>
      <c r="T835" s="178"/>
      <c r="AT835" s="173" t="s">
        <v>237</v>
      </c>
      <c r="AU835" s="173" t="s">
        <v>88</v>
      </c>
      <c r="AV835" s="14" t="s">
        <v>86</v>
      </c>
      <c r="AW835" s="14" t="s">
        <v>33</v>
      </c>
      <c r="AX835" s="14" t="s">
        <v>79</v>
      </c>
      <c r="AY835" s="173" t="s">
        <v>207</v>
      </c>
    </row>
    <row r="836" spans="1:65" s="15" customFormat="1" ht="11.25">
      <c r="B836" s="179"/>
      <c r="D836" s="164" t="s">
        <v>237</v>
      </c>
      <c r="E836" s="180" t="s">
        <v>1</v>
      </c>
      <c r="F836" s="181" t="s">
        <v>242</v>
      </c>
      <c r="H836" s="182">
        <v>2</v>
      </c>
      <c r="I836" s="183"/>
      <c r="L836" s="179"/>
      <c r="M836" s="184"/>
      <c r="N836" s="185"/>
      <c r="O836" s="185"/>
      <c r="P836" s="185"/>
      <c r="Q836" s="185"/>
      <c r="R836" s="185"/>
      <c r="S836" s="185"/>
      <c r="T836" s="186"/>
      <c r="AT836" s="180" t="s">
        <v>237</v>
      </c>
      <c r="AU836" s="180" t="s">
        <v>88</v>
      </c>
      <c r="AV836" s="15" t="s">
        <v>213</v>
      </c>
      <c r="AW836" s="15" t="s">
        <v>33</v>
      </c>
      <c r="AX836" s="15" t="s">
        <v>86</v>
      </c>
      <c r="AY836" s="180" t="s">
        <v>207</v>
      </c>
    </row>
    <row r="837" spans="1:65" s="2" customFormat="1" ht="24.2" customHeight="1">
      <c r="A837" s="31"/>
      <c r="B837" s="148"/>
      <c r="C837" s="149" t="s">
        <v>1215</v>
      </c>
      <c r="D837" s="149" t="s">
        <v>209</v>
      </c>
      <c r="E837" s="150" t="s">
        <v>6084</v>
      </c>
      <c r="F837" s="151" t="s">
        <v>6085</v>
      </c>
      <c r="G837" s="152" t="s">
        <v>301</v>
      </c>
      <c r="H837" s="153">
        <v>4</v>
      </c>
      <c r="I837" s="154"/>
      <c r="J837" s="155">
        <f>ROUND(I837*H837,2)</f>
        <v>0</v>
      </c>
      <c r="K837" s="156"/>
      <c r="L837" s="32"/>
      <c r="M837" s="157" t="s">
        <v>1</v>
      </c>
      <c r="N837" s="158" t="s">
        <v>44</v>
      </c>
      <c r="O837" s="57"/>
      <c r="P837" s="159">
        <f>O837*H837</f>
        <v>0</v>
      </c>
      <c r="Q837" s="159">
        <v>0</v>
      </c>
      <c r="R837" s="159">
        <f>Q837*H837</f>
        <v>0</v>
      </c>
      <c r="S837" s="159">
        <v>0</v>
      </c>
      <c r="T837" s="160">
        <f>S837*H837</f>
        <v>0</v>
      </c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R837" s="161" t="s">
        <v>213</v>
      </c>
      <c r="AT837" s="161" t="s">
        <v>209</v>
      </c>
      <c r="AU837" s="161" t="s">
        <v>88</v>
      </c>
      <c r="AY837" s="17" t="s">
        <v>207</v>
      </c>
      <c r="BE837" s="162">
        <f>IF(N837="základní",J837,0)</f>
        <v>0</v>
      </c>
      <c r="BF837" s="162">
        <f>IF(N837="snížená",J837,0)</f>
        <v>0</v>
      </c>
      <c r="BG837" s="162">
        <f>IF(N837="zákl. přenesená",J837,0)</f>
        <v>0</v>
      </c>
      <c r="BH837" s="162">
        <f>IF(N837="sníž. přenesená",J837,0)</f>
        <v>0</v>
      </c>
      <c r="BI837" s="162">
        <f>IF(N837="nulová",J837,0)</f>
        <v>0</v>
      </c>
      <c r="BJ837" s="17" t="s">
        <v>86</v>
      </c>
      <c r="BK837" s="162">
        <f>ROUND(I837*H837,2)</f>
        <v>0</v>
      </c>
      <c r="BL837" s="17" t="s">
        <v>213</v>
      </c>
      <c r="BM837" s="161" t="s">
        <v>1218</v>
      </c>
    </row>
    <row r="838" spans="1:65" s="13" customFormat="1" ht="11.25">
      <c r="B838" s="163"/>
      <c r="D838" s="164" t="s">
        <v>237</v>
      </c>
      <c r="E838" s="165" t="s">
        <v>1</v>
      </c>
      <c r="F838" s="166" t="s">
        <v>1357</v>
      </c>
      <c r="H838" s="167">
        <v>2</v>
      </c>
      <c r="I838" s="168"/>
      <c r="L838" s="163"/>
      <c r="M838" s="169"/>
      <c r="N838" s="170"/>
      <c r="O838" s="170"/>
      <c r="P838" s="170"/>
      <c r="Q838" s="170"/>
      <c r="R838" s="170"/>
      <c r="S838" s="170"/>
      <c r="T838" s="171"/>
      <c r="AT838" s="165" t="s">
        <v>237</v>
      </c>
      <c r="AU838" s="165" t="s">
        <v>88</v>
      </c>
      <c r="AV838" s="13" t="s">
        <v>88</v>
      </c>
      <c r="AW838" s="13" t="s">
        <v>33</v>
      </c>
      <c r="AX838" s="13" t="s">
        <v>79</v>
      </c>
      <c r="AY838" s="165" t="s">
        <v>207</v>
      </c>
    </row>
    <row r="839" spans="1:65" s="13" customFormat="1" ht="11.25">
      <c r="B839" s="163"/>
      <c r="D839" s="164" t="s">
        <v>237</v>
      </c>
      <c r="E839" s="165" t="s">
        <v>1</v>
      </c>
      <c r="F839" s="166" t="s">
        <v>6086</v>
      </c>
      <c r="H839" s="167">
        <v>2</v>
      </c>
      <c r="I839" s="168"/>
      <c r="L839" s="163"/>
      <c r="M839" s="169"/>
      <c r="N839" s="170"/>
      <c r="O839" s="170"/>
      <c r="P839" s="170"/>
      <c r="Q839" s="170"/>
      <c r="R839" s="170"/>
      <c r="S839" s="170"/>
      <c r="T839" s="171"/>
      <c r="AT839" s="165" t="s">
        <v>237</v>
      </c>
      <c r="AU839" s="165" t="s">
        <v>88</v>
      </c>
      <c r="AV839" s="13" t="s">
        <v>88</v>
      </c>
      <c r="AW839" s="13" t="s">
        <v>33</v>
      </c>
      <c r="AX839" s="13" t="s">
        <v>79</v>
      </c>
      <c r="AY839" s="165" t="s">
        <v>207</v>
      </c>
    </row>
    <row r="840" spans="1:65" s="14" customFormat="1" ht="22.5">
      <c r="B840" s="172"/>
      <c r="D840" s="164" t="s">
        <v>237</v>
      </c>
      <c r="E840" s="173" t="s">
        <v>1</v>
      </c>
      <c r="F840" s="174" t="s">
        <v>6083</v>
      </c>
      <c r="H840" s="173" t="s">
        <v>1</v>
      </c>
      <c r="I840" s="175"/>
      <c r="L840" s="172"/>
      <c r="M840" s="176"/>
      <c r="N840" s="177"/>
      <c r="O840" s="177"/>
      <c r="P840" s="177"/>
      <c r="Q840" s="177"/>
      <c r="R840" s="177"/>
      <c r="S840" s="177"/>
      <c r="T840" s="178"/>
      <c r="AT840" s="173" t="s">
        <v>237</v>
      </c>
      <c r="AU840" s="173" t="s">
        <v>88</v>
      </c>
      <c r="AV840" s="14" t="s">
        <v>86</v>
      </c>
      <c r="AW840" s="14" t="s">
        <v>33</v>
      </c>
      <c r="AX840" s="14" t="s">
        <v>79</v>
      </c>
      <c r="AY840" s="173" t="s">
        <v>207</v>
      </c>
    </row>
    <row r="841" spans="1:65" s="15" customFormat="1" ht="11.25">
      <c r="B841" s="179"/>
      <c r="D841" s="164" t="s">
        <v>237</v>
      </c>
      <c r="E841" s="180" t="s">
        <v>1</v>
      </c>
      <c r="F841" s="181" t="s">
        <v>242</v>
      </c>
      <c r="H841" s="182">
        <v>4</v>
      </c>
      <c r="I841" s="183"/>
      <c r="L841" s="179"/>
      <c r="M841" s="184"/>
      <c r="N841" s="185"/>
      <c r="O841" s="185"/>
      <c r="P841" s="185"/>
      <c r="Q841" s="185"/>
      <c r="R841" s="185"/>
      <c r="S841" s="185"/>
      <c r="T841" s="186"/>
      <c r="AT841" s="180" t="s">
        <v>237</v>
      </c>
      <c r="AU841" s="180" t="s">
        <v>88</v>
      </c>
      <c r="AV841" s="15" t="s">
        <v>213</v>
      </c>
      <c r="AW841" s="15" t="s">
        <v>33</v>
      </c>
      <c r="AX841" s="15" t="s">
        <v>86</v>
      </c>
      <c r="AY841" s="180" t="s">
        <v>207</v>
      </c>
    </row>
    <row r="842" spans="1:65" s="2" customFormat="1" ht="24.2" customHeight="1">
      <c r="A842" s="31"/>
      <c r="B842" s="148"/>
      <c r="C842" s="149" t="s">
        <v>663</v>
      </c>
      <c r="D842" s="149" t="s">
        <v>209</v>
      </c>
      <c r="E842" s="150" t="s">
        <v>6087</v>
      </c>
      <c r="F842" s="151" t="s">
        <v>6088</v>
      </c>
      <c r="G842" s="152" t="s">
        <v>301</v>
      </c>
      <c r="H842" s="153">
        <v>12</v>
      </c>
      <c r="I842" s="154"/>
      <c r="J842" s="155">
        <f>ROUND(I842*H842,2)</f>
        <v>0</v>
      </c>
      <c r="K842" s="156"/>
      <c r="L842" s="32"/>
      <c r="M842" s="157" t="s">
        <v>1</v>
      </c>
      <c r="N842" s="158" t="s">
        <v>44</v>
      </c>
      <c r="O842" s="57"/>
      <c r="P842" s="159">
        <f>O842*H842</f>
        <v>0</v>
      </c>
      <c r="Q842" s="159">
        <v>0</v>
      </c>
      <c r="R842" s="159">
        <f>Q842*H842</f>
        <v>0</v>
      </c>
      <c r="S842" s="159">
        <v>0</v>
      </c>
      <c r="T842" s="160">
        <f>S842*H842</f>
        <v>0</v>
      </c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R842" s="161" t="s">
        <v>213</v>
      </c>
      <c r="AT842" s="161" t="s">
        <v>209</v>
      </c>
      <c r="AU842" s="161" t="s">
        <v>88</v>
      </c>
      <c r="AY842" s="17" t="s">
        <v>207</v>
      </c>
      <c r="BE842" s="162">
        <f>IF(N842="základní",J842,0)</f>
        <v>0</v>
      </c>
      <c r="BF842" s="162">
        <f>IF(N842="snížená",J842,0)</f>
        <v>0</v>
      </c>
      <c r="BG842" s="162">
        <f>IF(N842="zákl. přenesená",J842,0)</f>
        <v>0</v>
      </c>
      <c r="BH842" s="162">
        <f>IF(N842="sníž. přenesená",J842,0)</f>
        <v>0</v>
      </c>
      <c r="BI842" s="162">
        <f>IF(N842="nulová",J842,0)</f>
        <v>0</v>
      </c>
      <c r="BJ842" s="17" t="s">
        <v>86</v>
      </c>
      <c r="BK842" s="162">
        <f>ROUND(I842*H842,2)</f>
        <v>0</v>
      </c>
      <c r="BL842" s="17" t="s">
        <v>213</v>
      </c>
      <c r="BM842" s="161" t="s">
        <v>1221</v>
      </c>
    </row>
    <row r="843" spans="1:65" s="13" customFormat="1" ht="11.25">
      <c r="B843" s="163"/>
      <c r="D843" s="164" t="s">
        <v>237</v>
      </c>
      <c r="E843" s="165" t="s">
        <v>1</v>
      </c>
      <c r="F843" s="166" t="s">
        <v>6089</v>
      </c>
      <c r="H843" s="167">
        <v>2</v>
      </c>
      <c r="I843" s="168"/>
      <c r="L843" s="163"/>
      <c r="M843" s="169"/>
      <c r="N843" s="170"/>
      <c r="O843" s="170"/>
      <c r="P843" s="170"/>
      <c r="Q843" s="170"/>
      <c r="R843" s="170"/>
      <c r="S843" s="170"/>
      <c r="T843" s="171"/>
      <c r="AT843" s="165" t="s">
        <v>237</v>
      </c>
      <c r="AU843" s="165" t="s">
        <v>88</v>
      </c>
      <c r="AV843" s="13" t="s">
        <v>88</v>
      </c>
      <c r="AW843" s="13" t="s">
        <v>33</v>
      </c>
      <c r="AX843" s="13" t="s">
        <v>79</v>
      </c>
      <c r="AY843" s="165" t="s">
        <v>207</v>
      </c>
    </row>
    <row r="844" spans="1:65" s="13" customFormat="1" ht="11.25">
      <c r="B844" s="163"/>
      <c r="D844" s="164" t="s">
        <v>237</v>
      </c>
      <c r="E844" s="165" t="s">
        <v>1</v>
      </c>
      <c r="F844" s="166" t="s">
        <v>6090</v>
      </c>
      <c r="H844" s="167">
        <v>6</v>
      </c>
      <c r="I844" s="168"/>
      <c r="L844" s="163"/>
      <c r="M844" s="169"/>
      <c r="N844" s="170"/>
      <c r="O844" s="170"/>
      <c r="P844" s="170"/>
      <c r="Q844" s="170"/>
      <c r="R844" s="170"/>
      <c r="S844" s="170"/>
      <c r="T844" s="171"/>
      <c r="AT844" s="165" t="s">
        <v>237</v>
      </c>
      <c r="AU844" s="165" t="s">
        <v>88</v>
      </c>
      <c r="AV844" s="13" t="s">
        <v>88</v>
      </c>
      <c r="AW844" s="13" t="s">
        <v>33</v>
      </c>
      <c r="AX844" s="13" t="s">
        <v>79</v>
      </c>
      <c r="AY844" s="165" t="s">
        <v>207</v>
      </c>
    </row>
    <row r="845" spans="1:65" s="13" customFormat="1" ht="11.25">
      <c r="B845" s="163"/>
      <c r="D845" s="164" t="s">
        <v>237</v>
      </c>
      <c r="E845" s="165" t="s">
        <v>1</v>
      </c>
      <c r="F845" s="166" t="s">
        <v>6091</v>
      </c>
      <c r="H845" s="167">
        <v>2</v>
      </c>
      <c r="I845" s="168"/>
      <c r="L845" s="163"/>
      <c r="M845" s="169"/>
      <c r="N845" s="170"/>
      <c r="O845" s="170"/>
      <c r="P845" s="170"/>
      <c r="Q845" s="170"/>
      <c r="R845" s="170"/>
      <c r="S845" s="170"/>
      <c r="T845" s="171"/>
      <c r="AT845" s="165" t="s">
        <v>237</v>
      </c>
      <c r="AU845" s="165" t="s">
        <v>88</v>
      </c>
      <c r="AV845" s="13" t="s">
        <v>88</v>
      </c>
      <c r="AW845" s="13" t="s">
        <v>33</v>
      </c>
      <c r="AX845" s="13" t="s">
        <v>79</v>
      </c>
      <c r="AY845" s="165" t="s">
        <v>207</v>
      </c>
    </row>
    <row r="846" spans="1:65" s="13" customFormat="1" ht="11.25">
      <c r="B846" s="163"/>
      <c r="D846" s="164" t="s">
        <v>237</v>
      </c>
      <c r="E846" s="165" t="s">
        <v>1</v>
      </c>
      <c r="F846" s="166" t="s">
        <v>1321</v>
      </c>
      <c r="H846" s="167">
        <v>2</v>
      </c>
      <c r="I846" s="168"/>
      <c r="L846" s="163"/>
      <c r="M846" s="169"/>
      <c r="N846" s="170"/>
      <c r="O846" s="170"/>
      <c r="P846" s="170"/>
      <c r="Q846" s="170"/>
      <c r="R846" s="170"/>
      <c r="S846" s="170"/>
      <c r="T846" s="171"/>
      <c r="AT846" s="165" t="s">
        <v>237</v>
      </c>
      <c r="AU846" s="165" t="s">
        <v>88</v>
      </c>
      <c r="AV846" s="13" t="s">
        <v>88</v>
      </c>
      <c r="AW846" s="13" t="s">
        <v>33</v>
      </c>
      <c r="AX846" s="13" t="s">
        <v>79</v>
      </c>
      <c r="AY846" s="165" t="s">
        <v>207</v>
      </c>
    </row>
    <row r="847" spans="1:65" s="14" customFormat="1" ht="22.5">
      <c r="B847" s="172"/>
      <c r="D847" s="164" t="s">
        <v>237</v>
      </c>
      <c r="E847" s="173" t="s">
        <v>1</v>
      </c>
      <c r="F847" s="174" t="s">
        <v>6083</v>
      </c>
      <c r="H847" s="173" t="s">
        <v>1</v>
      </c>
      <c r="I847" s="175"/>
      <c r="L847" s="172"/>
      <c r="M847" s="176"/>
      <c r="N847" s="177"/>
      <c r="O847" s="177"/>
      <c r="P847" s="177"/>
      <c r="Q847" s="177"/>
      <c r="R847" s="177"/>
      <c r="S847" s="177"/>
      <c r="T847" s="178"/>
      <c r="AT847" s="173" t="s">
        <v>237</v>
      </c>
      <c r="AU847" s="173" t="s">
        <v>88</v>
      </c>
      <c r="AV847" s="14" t="s">
        <v>86</v>
      </c>
      <c r="AW847" s="14" t="s">
        <v>33</v>
      </c>
      <c r="AX847" s="14" t="s">
        <v>79</v>
      </c>
      <c r="AY847" s="173" t="s">
        <v>207</v>
      </c>
    </row>
    <row r="848" spans="1:65" s="15" customFormat="1" ht="11.25">
      <c r="B848" s="179"/>
      <c r="D848" s="164" t="s">
        <v>237</v>
      </c>
      <c r="E848" s="180" t="s">
        <v>1</v>
      </c>
      <c r="F848" s="181" t="s">
        <v>242</v>
      </c>
      <c r="H848" s="182">
        <v>12</v>
      </c>
      <c r="I848" s="183"/>
      <c r="L848" s="179"/>
      <c r="M848" s="184"/>
      <c r="N848" s="185"/>
      <c r="O848" s="185"/>
      <c r="P848" s="185"/>
      <c r="Q848" s="185"/>
      <c r="R848" s="185"/>
      <c r="S848" s="185"/>
      <c r="T848" s="186"/>
      <c r="AT848" s="180" t="s">
        <v>237</v>
      </c>
      <c r="AU848" s="180" t="s">
        <v>88</v>
      </c>
      <c r="AV848" s="15" t="s">
        <v>213</v>
      </c>
      <c r="AW848" s="15" t="s">
        <v>33</v>
      </c>
      <c r="AX848" s="15" t="s">
        <v>86</v>
      </c>
      <c r="AY848" s="180" t="s">
        <v>207</v>
      </c>
    </row>
    <row r="849" spans="1:65" s="2" customFormat="1" ht="33" customHeight="1">
      <c r="A849" s="31"/>
      <c r="B849" s="148"/>
      <c r="C849" s="149" t="s">
        <v>1222</v>
      </c>
      <c r="D849" s="149" t="s">
        <v>209</v>
      </c>
      <c r="E849" s="150" t="s">
        <v>6092</v>
      </c>
      <c r="F849" s="151" t="s">
        <v>6093</v>
      </c>
      <c r="G849" s="152" t="s">
        <v>301</v>
      </c>
      <c r="H849" s="153">
        <v>4</v>
      </c>
      <c r="I849" s="154"/>
      <c r="J849" s="155">
        <f>ROUND(I849*H849,2)</f>
        <v>0</v>
      </c>
      <c r="K849" s="156"/>
      <c r="L849" s="32"/>
      <c r="M849" s="157" t="s">
        <v>1</v>
      </c>
      <c r="N849" s="158" t="s">
        <v>44</v>
      </c>
      <c r="O849" s="57"/>
      <c r="P849" s="159">
        <f>O849*H849</f>
        <v>0</v>
      </c>
      <c r="Q849" s="159">
        <v>0</v>
      </c>
      <c r="R849" s="159">
        <f>Q849*H849</f>
        <v>0</v>
      </c>
      <c r="S849" s="159">
        <v>0</v>
      </c>
      <c r="T849" s="160">
        <f>S849*H849</f>
        <v>0</v>
      </c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R849" s="161" t="s">
        <v>213</v>
      </c>
      <c r="AT849" s="161" t="s">
        <v>209</v>
      </c>
      <c r="AU849" s="161" t="s">
        <v>88</v>
      </c>
      <c r="AY849" s="17" t="s">
        <v>207</v>
      </c>
      <c r="BE849" s="162">
        <f>IF(N849="základní",J849,0)</f>
        <v>0</v>
      </c>
      <c r="BF849" s="162">
        <f>IF(N849="snížená",J849,0)</f>
        <v>0</v>
      </c>
      <c r="BG849" s="162">
        <f>IF(N849="zákl. přenesená",J849,0)</f>
        <v>0</v>
      </c>
      <c r="BH849" s="162">
        <f>IF(N849="sníž. přenesená",J849,0)</f>
        <v>0</v>
      </c>
      <c r="BI849" s="162">
        <f>IF(N849="nulová",J849,0)</f>
        <v>0</v>
      </c>
      <c r="BJ849" s="17" t="s">
        <v>86</v>
      </c>
      <c r="BK849" s="162">
        <f>ROUND(I849*H849,2)</f>
        <v>0</v>
      </c>
      <c r="BL849" s="17" t="s">
        <v>213</v>
      </c>
      <c r="BM849" s="161" t="s">
        <v>1225</v>
      </c>
    </row>
    <row r="850" spans="1:65" s="13" customFormat="1" ht="11.25">
      <c r="B850" s="163"/>
      <c r="D850" s="164" t="s">
        <v>237</v>
      </c>
      <c r="E850" s="165" t="s">
        <v>1</v>
      </c>
      <c r="F850" s="166" t="s">
        <v>6066</v>
      </c>
      <c r="H850" s="167">
        <v>4</v>
      </c>
      <c r="I850" s="168"/>
      <c r="L850" s="163"/>
      <c r="M850" s="169"/>
      <c r="N850" s="170"/>
      <c r="O850" s="170"/>
      <c r="P850" s="170"/>
      <c r="Q850" s="170"/>
      <c r="R850" s="170"/>
      <c r="S850" s="170"/>
      <c r="T850" s="171"/>
      <c r="AT850" s="165" t="s">
        <v>237</v>
      </c>
      <c r="AU850" s="165" t="s">
        <v>88</v>
      </c>
      <c r="AV850" s="13" t="s">
        <v>88</v>
      </c>
      <c r="AW850" s="13" t="s">
        <v>33</v>
      </c>
      <c r="AX850" s="13" t="s">
        <v>79</v>
      </c>
      <c r="AY850" s="165" t="s">
        <v>207</v>
      </c>
    </row>
    <row r="851" spans="1:65" s="14" customFormat="1" ht="22.5">
      <c r="B851" s="172"/>
      <c r="D851" s="164" t="s">
        <v>237</v>
      </c>
      <c r="E851" s="173" t="s">
        <v>1</v>
      </c>
      <c r="F851" s="174" t="s">
        <v>6083</v>
      </c>
      <c r="H851" s="173" t="s">
        <v>1</v>
      </c>
      <c r="I851" s="175"/>
      <c r="L851" s="172"/>
      <c r="M851" s="176"/>
      <c r="N851" s="177"/>
      <c r="O851" s="177"/>
      <c r="P851" s="177"/>
      <c r="Q851" s="177"/>
      <c r="R851" s="177"/>
      <c r="S851" s="177"/>
      <c r="T851" s="178"/>
      <c r="AT851" s="173" t="s">
        <v>237</v>
      </c>
      <c r="AU851" s="173" t="s">
        <v>88</v>
      </c>
      <c r="AV851" s="14" t="s">
        <v>86</v>
      </c>
      <c r="AW851" s="14" t="s">
        <v>33</v>
      </c>
      <c r="AX851" s="14" t="s">
        <v>79</v>
      </c>
      <c r="AY851" s="173" t="s">
        <v>207</v>
      </c>
    </row>
    <row r="852" spans="1:65" s="15" customFormat="1" ht="11.25">
      <c r="B852" s="179"/>
      <c r="D852" s="164" t="s">
        <v>237</v>
      </c>
      <c r="E852" s="180" t="s">
        <v>1</v>
      </c>
      <c r="F852" s="181" t="s">
        <v>242</v>
      </c>
      <c r="H852" s="182">
        <v>4</v>
      </c>
      <c r="I852" s="183"/>
      <c r="L852" s="179"/>
      <c r="M852" s="184"/>
      <c r="N852" s="185"/>
      <c r="O852" s="185"/>
      <c r="P852" s="185"/>
      <c r="Q852" s="185"/>
      <c r="R852" s="185"/>
      <c r="S852" s="185"/>
      <c r="T852" s="186"/>
      <c r="AT852" s="180" t="s">
        <v>237</v>
      </c>
      <c r="AU852" s="180" t="s">
        <v>88</v>
      </c>
      <c r="AV852" s="15" t="s">
        <v>213</v>
      </c>
      <c r="AW852" s="15" t="s">
        <v>33</v>
      </c>
      <c r="AX852" s="15" t="s">
        <v>86</v>
      </c>
      <c r="AY852" s="180" t="s">
        <v>207</v>
      </c>
    </row>
    <row r="853" spans="1:65" s="2" customFormat="1" ht="24.2" customHeight="1">
      <c r="A853" s="31"/>
      <c r="B853" s="148"/>
      <c r="C853" s="149" t="s">
        <v>671</v>
      </c>
      <c r="D853" s="149" t="s">
        <v>209</v>
      </c>
      <c r="E853" s="150" t="s">
        <v>6094</v>
      </c>
      <c r="F853" s="151" t="s">
        <v>6095</v>
      </c>
      <c r="G853" s="152" t="s">
        <v>301</v>
      </c>
      <c r="H853" s="153">
        <v>6</v>
      </c>
      <c r="I853" s="154"/>
      <c r="J853" s="155">
        <f>ROUND(I853*H853,2)</f>
        <v>0</v>
      </c>
      <c r="K853" s="156"/>
      <c r="L853" s="32"/>
      <c r="M853" s="157" t="s">
        <v>1</v>
      </c>
      <c r="N853" s="158" t="s">
        <v>44</v>
      </c>
      <c r="O853" s="57"/>
      <c r="P853" s="159">
        <f>O853*H853</f>
        <v>0</v>
      </c>
      <c r="Q853" s="159">
        <v>0</v>
      </c>
      <c r="R853" s="159">
        <f>Q853*H853</f>
        <v>0</v>
      </c>
      <c r="S853" s="159">
        <v>0</v>
      </c>
      <c r="T853" s="160">
        <f>S853*H853</f>
        <v>0</v>
      </c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R853" s="161" t="s">
        <v>213</v>
      </c>
      <c r="AT853" s="161" t="s">
        <v>209</v>
      </c>
      <c r="AU853" s="161" t="s">
        <v>88</v>
      </c>
      <c r="AY853" s="17" t="s">
        <v>207</v>
      </c>
      <c r="BE853" s="162">
        <f>IF(N853="základní",J853,0)</f>
        <v>0</v>
      </c>
      <c r="BF853" s="162">
        <f>IF(N853="snížená",J853,0)</f>
        <v>0</v>
      </c>
      <c r="BG853" s="162">
        <f>IF(N853="zákl. přenesená",J853,0)</f>
        <v>0</v>
      </c>
      <c r="BH853" s="162">
        <f>IF(N853="sníž. přenesená",J853,0)</f>
        <v>0</v>
      </c>
      <c r="BI853" s="162">
        <f>IF(N853="nulová",J853,0)</f>
        <v>0</v>
      </c>
      <c r="BJ853" s="17" t="s">
        <v>86</v>
      </c>
      <c r="BK853" s="162">
        <f>ROUND(I853*H853,2)</f>
        <v>0</v>
      </c>
      <c r="BL853" s="17" t="s">
        <v>213</v>
      </c>
      <c r="BM853" s="161" t="s">
        <v>1233</v>
      </c>
    </row>
    <row r="854" spans="1:65" s="13" customFormat="1" ht="11.25">
      <c r="B854" s="163"/>
      <c r="D854" s="164" t="s">
        <v>237</v>
      </c>
      <c r="E854" s="165" t="s">
        <v>1</v>
      </c>
      <c r="F854" s="166" t="s">
        <v>6089</v>
      </c>
      <c r="H854" s="167">
        <v>2</v>
      </c>
      <c r="I854" s="168"/>
      <c r="L854" s="163"/>
      <c r="M854" s="169"/>
      <c r="N854" s="170"/>
      <c r="O854" s="170"/>
      <c r="P854" s="170"/>
      <c r="Q854" s="170"/>
      <c r="R854" s="170"/>
      <c r="S854" s="170"/>
      <c r="T854" s="171"/>
      <c r="AT854" s="165" t="s">
        <v>237</v>
      </c>
      <c r="AU854" s="165" t="s">
        <v>88</v>
      </c>
      <c r="AV854" s="13" t="s">
        <v>88</v>
      </c>
      <c r="AW854" s="13" t="s">
        <v>33</v>
      </c>
      <c r="AX854" s="13" t="s">
        <v>79</v>
      </c>
      <c r="AY854" s="165" t="s">
        <v>207</v>
      </c>
    </row>
    <row r="855" spans="1:65" s="13" customFormat="1" ht="11.25">
      <c r="B855" s="163"/>
      <c r="D855" s="164" t="s">
        <v>237</v>
      </c>
      <c r="E855" s="165" t="s">
        <v>1</v>
      </c>
      <c r="F855" s="166" t="s">
        <v>6086</v>
      </c>
      <c r="H855" s="167">
        <v>2</v>
      </c>
      <c r="I855" s="168"/>
      <c r="L855" s="163"/>
      <c r="M855" s="169"/>
      <c r="N855" s="170"/>
      <c r="O855" s="170"/>
      <c r="P855" s="170"/>
      <c r="Q855" s="170"/>
      <c r="R855" s="170"/>
      <c r="S855" s="170"/>
      <c r="T855" s="171"/>
      <c r="AT855" s="165" t="s">
        <v>237</v>
      </c>
      <c r="AU855" s="165" t="s">
        <v>88</v>
      </c>
      <c r="AV855" s="13" t="s">
        <v>88</v>
      </c>
      <c r="AW855" s="13" t="s">
        <v>33</v>
      </c>
      <c r="AX855" s="13" t="s">
        <v>79</v>
      </c>
      <c r="AY855" s="165" t="s">
        <v>207</v>
      </c>
    </row>
    <row r="856" spans="1:65" s="13" customFormat="1" ht="11.25">
      <c r="B856" s="163"/>
      <c r="D856" s="164" t="s">
        <v>237</v>
      </c>
      <c r="E856" s="165" t="s">
        <v>1</v>
      </c>
      <c r="F856" s="166" t="s">
        <v>6091</v>
      </c>
      <c r="H856" s="167">
        <v>2</v>
      </c>
      <c r="I856" s="168"/>
      <c r="L856" s="163"/>
      <c r="M856" s="169"/>
      <c r="N856" s="170"/>
      <c r="O856" s="170"/>
      <c r="P856" s="170"/>
      <c r="Q856" s="170"/>
      <c r="R856" s="170"/>
      <c r="S856" s="170"/>
      <c r="T856" s="171"/>
      <c r="AT856" s="165" t="s">
        <v>237</v>
      </c>
      <c r="AU856" s="165" t="s">
        <v>88</v>
      </c>
      <c r="AV856" s="13" t="s">
        <v>88</v>
      </c>
      <c r="AW856" s="13" t="s">
        <v>33</v>
      </c>
      <c r="AX856" s="13" t="s">
        <v>79</v>
      </c>
      <c r="AY856" s="165" t="s">
        <v>207</v>
      </c>
    </row>
    <row r="857" spans="1:65" s="14" customFormat="1" ht="22.5">
      <c r="B857" s="172"/>
      <c r="D857" s="164" t="s">
        <v>237</v>
      </c>
      <c r="E857" s="173" t="s">
        <v>1</v>
      </c>
      <c r="F857" s="174" t="s">
        <v>6083</v>
      </c>
      <c r="H857" s="173" t="s">
        <v>1</v>
      </c>
      <c r="I857" s="175"/>
      <c r="L857" s="172"/>
      <c r="M857" s="176"/>
      <c r="N857" s="177"/>
      <c r="O857" s="177"/>
      <c r="P857" s="177"/>
      <c r="Q857" s="177"/>
      <c r="R857" s="177"/>
      <c r="S857" s="177"/>
      <c r="T857" s="178"/>
      <c r="AT857" s="173" t="s">
        <v>237</v>
      </c>
      <c r="AU857" s="173" t="s">
        <v>88</v>
      </c>
      <c r="AV857" s="14" t="s">
        <v>86</v>
      </c>
      <c r="AW857" s="14" t="s">
        <v>33</v>
      </c>
      <c r="AX857" s="14" t="s">
        <v>79</v>
      </c>
      <c r="AY857" s="173" t="s">
        <v>207</v>
      </c>
    </row>
    <row r="858" spans="1:65" s="15" customFormat="1" ht="11.25">
      <c r="B858" s="179"/>
      <c r="D858" s="164" t="s">
        <v>237</v>
      </c>
      <c r="E858" s="180" t="s">
        <v>1</v>
      </c>
      <c r="F858" s="181" t="s">
        <v>242</v>
      </c>
      <c r="H858" s="182">
        <v>6</v>
      </c>
      <c r="I858" s="183"/>
      <c r="L858" s="179"/>
      <c r="M858" s="184"/>
      <c r="N858" s="185"/>
      <c r="O858" s="185"/>
      <c r="P858" s="185"/>
      <c r="Q858" s="185"/>
      <c r="R858" s="185"/>
      <c r="S858" s="185"/>
      <c r="T858" s="186"/>
      <c r="AT858" s="180" t="s">
        <v>237</v>
      </c>
      <c r="AU858" s="180" t="s">
        <v>88</v>
      </c>
      <c r="AV858" s="15" t="s">
        <v>213</v>
      </c>
      <c r="AW858" s="15" t="s">
        <v>33</v>
      </c>
      <c r="AX858" s="15" t="s">
        <v>86</v>
      </c>
      <c r="AY858" s="180" t="s">
        <v>207</v>
      </c>
    </row>
    <row r="859" spans="1:65" s="2" customFormat="1" ht="33" customHeight="1">
      <c r="A859" s="31"/>
      <c r="B859" s="148"/>
      <c r="C859" s="149" t="s">
        <v>1234</v>
      </c>
      <c r="D859" s="149" t="s">
        <v>209</v>
      </c>
      <c r="E859" s="150" t="s">
        <v>6096</v>
      </c>
      <c r="F859" s="151" t="s">
        <v>6097</v>
      </c>
      <c r="G859" s="152" t="s">
        <v>301</v>
      </c>
      <c r="H859" s="153">
        <v>4</v>
      </c>
      <c r="I859" s="154"/>
      <c r="J859" s="155">
        <f>ROUND(I859*H859,2)</f>
        <v>0</v>
      </c>
      <c r="K859" s="156"/>
      <c r="L859" s="32"/>
      <c r="M859" s="157" t="s">
        <v>1</v>
      </c>
      <c r="N859" s="158" t="s">
        <v>44</v>
      </c>
      <c r="O859" s="57"/>
      <c r="P859" s="159">
        <f>O859*H859</f>
        <v>0</v>
      </c>
      <c r="Q859" s="159">
        <v>0</v>
      </c>
      <c r="R859" s="159">
        <f>Q859*H859</f>
        <v>0</v>
      </c>
      <c r="S859" s="159">
        <v>0</v>
      </c>
      <c r="T859" s="160">
        <f>S859*H859</f>
        <v>0</v>
      </c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R859" s="161" t="s">
        <v>213</v>
      </c>
      <c r="AT859" s="161" t="s">
        <v>209</v>
      </c>
      <c r="AU859" s="161" t="s">
        <v>88</v>
      </c>
      <c r="AY859" s="17" t="s">
        <v>207</v>
      </c>
      <c r="BE859" s="162">
        <f>IF(N859="základní",J859,0)</f>
        <v>0</v>
      </c>
      <c r="BF859" s="162">
        <f>IF(N859="snížená",J859,0)</f>
        <v>0</v>
      </c>
      <c r="BG859" s="162">
        <f>IF(N859="zákl. přenesená",J859,0)</f>
        <v>0</v>
      </c>
      <c r="BH859" s="162">
        <f>IF(N859="sníž. přenesená",J859,0)</f>
        <v>0</v>
      </c>
      <c r="BI859" s="162">
        <f>IF(N859="nulová",J859,0)</f>
        <v>0</v>
      </c>
      <c r="BJ859" s="17" t="s">
        <v>86</v>
      </c>
      <c r="BK859" s="162">
        <f>ROUND(I859*H859,2)</f>
        <v>0</v>
      </c>
      <c r="BL859" s="17" t="s">
        <v>213</v>
      </c>
      <c r="BM859" s="161" t="s">
        <v>1237</v>
      </c>
    </row>
    <row r="860" spans="1:65" s="13" customFormat="1" ht="11.25">
      <c r="B860" s="163"/>
      <c r="D860" s="164" t="s">
        <v>237</v>
      </c>
      <c r="E860" s="165" t="s">
        <v>1</v>
      </c>
      <c r="F860" s="166" t="s">
        <v>6098</v>
      </c>
      <c r="H860" s="167">
        <v>4</v>
      </c>
      <c r="I860" s="168"/>
      <c r="L860" s="163"/>
      <c r="M860" s="169"/>
      <c r="N860" s="170"/>
      <c r="O860" s="170"/>
      <c r="P860" s="170"/>
      <c r="Q860" s="170"/>
      <c r="R860" s="170"/>
      <c r="S860" s="170"/>
      <c r="T860" s="171"/>
      <c r="AT860" s="165" t="s">
        <v>237</v>
      </c>
      <c r="AU860" s="165" t="s">
        <v>88</v>
      </c>
      <c r="AV860" s="13" t="s">
        <v>88</v>
      </c>
      <c r="AW860" s="13" t="s">
        <v>33</v>
      </c>
      <c r="AX860" s="13" t="s">
        <v>79</v>
      </c>
      <c r="AY860" s="165" t="s">
        <v>207</v>
      </c>
    </row>
    <row r="861" spans="1:65" s="14" customFormat="1" ht="22.5">
      <c r="B861" s="172"/>
      <c r="D861" s="164" t="s">
        <v>237</v>
      </c>
      <c r="E861" s="173" t="s">
        <v>1</v>
      </c>
      <c r="F861" s="174" t="s">
        <v>6083</v>
      </c>
      <c r="H861" s="173" t="s">
        <v>1</v>
      </c>
      <c r="I861" s="175"/>
      <c r="L861" s="172"/>
      <c r="M861" s="176"/>
      <c r="N861" s="177"/>
      <c r="O861" s="177"/>
      <c r="P861" s="177"/>
      <c r="Q861" s="177"/>
      <c r="R861" s="177"/>
      <c r="S861" s="177"/>
      <c r="T861" s="178"/>
      <c r="AT861" s="173" t="s">
        <v>237</v>
      </c>
      <c r="AU861" s="173" t="s">
        <v>88</v>
      </c>
      <c r="AV861" s="14" t="s">
        <v>86</v>
      </c>
      <c r="AW861" s="14" t="s">
        <v>33</v>
      </c>
      <c r="AX861" s="14" t="s">
        <v>79</v>
      </c>
      <c r="AY861" s="173" t="s">
        <v>207</v>
      </c>
    </row>
    <row r="862" spans="1:65" s="15" customFormat="1" ht="11.25">
      <c r="B862" s="179"/>
      <c r="D862" s="164" t="s">
        <v>237</v>
      </c>
      <c r="E862" s="180" t="s">
        <v>1</v>
      </c>
      <c r="F862" s="181" t="s">
        <v>242</v>
      </c>
      <c r="H862" s="182">
        <v>4</v>
      </c>
      <c r="I862" s="183"/>
      <c r="L862" s="179"/>
      <c r="M862" s="184"/>
      <c r="N862" s="185"/>
      <c r="O862" s="185"/>
      <c r="P862" s="185"/>
      <c r="Q862" s="185"/>
      <c r="R862" s="185"/>
      <c r="S862" s="185"/>
      <c r="T862" s="186"/>
      <c r="AT862" s="180" t="s">
        <v>237</v>
      </c>
      <c r="AU862" s="180" t="s">
        <v>88</v>
      </c>
      <c r="AV862" s="15" t="s">
        <v>213</v>
      </c>
      <c r="AW862" s="15" t="s">
        <v>33</v>
      </c>
      <c r="AX862" s="15" t="s">
        <v>86</v>
      </c>
      <c r="AY862" s="180" t="s">
        <v>207</v>
      </c>
    </row>
    <row r="863" spans="1:65" s="2" customFormat="1" ht="33" customHeight="1">
      <c r="A863" s="31"/>
      <c r="B863" s="148"/>
      <c r="C863" s="149" t="s">
        <v>674</v>
      </c>
      <c r="D863" s="149" t="s">
        <v>209</v>
      </c>
      <c r="E863" s="150" t="s">
        <v>6099</v>
      </c>
      <c r="F863" s="151" t="s">
        <v>6100</v>
      </c>
      <c r="G863" s="152" t="s">
        <v>301</v>
      </c>
      <c r="H863" s="153">
        <v>4</v>
      </c>
      <c r="I863" s="154"/>
      <c r="J863" s="155">
        <f>ROUND(I863*H863,2)</f>
        <v>0</v>
      </c>
      <c r="K863" s="156"/>
      <c r="L863" s="32"/>
      <c r="M863" s="157" t="s">
        <v>1</v>
      </c>
      <c r="N863" s="158" t="s">
        <v>44</v>
      </c>
      <c r="O863" s="57"/>
      <c r="P863" s="159">
        <f>O863*H863</f>
        <v>0</v>
      </c>
      <c r="Q863" s="159">
        <v>0</v>
      </c>
      <c r="R863" s="159">
        <f>Q863*H863</f>
        <v>0</v>
      </c>
      <c r="S863" s="159">
        <v>0</v>
      </c>
      <c r="T863" s="160">
        <f>S863*H863</f>
        <v>0</v>
      </c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R863" s="161" t="s">
        <v>213</v>
      </c>
      <c r="AT863" s="161" t="s">
        <v>209</v>
      </c>
      <c r="AU863" s="161" t="s">
        <v>88</v>
      </c>
      <c r="AY863" s="17" t="s">
        <v>207</v>
      </c>
      <c r="BE863" s="162">
        <f>IF(N863="základní",J863,0)</f>
        <v>0</v>
      </c>
      <c r="BF863" s="162">
        <f>IF(N863="snížená",J863,0)</f>
        <v>0</v>
      </c>
      <c r="BG863" s="162">
        <f>IF(N863="zákl. přenesená",J863,0)</f>
        <v>0</v>
      </c>
      <c r="BH863" s="162">
        <f>IF(N863="sníž. přenesená",J863,0)</f>
        <v>0</v>
      </c>
      <c r="BI863" s="162">
        <f>IF(N863="nulová",J863,0)</f>
        <v>0</v>
      </c>
      <c r="BJ863" s="17" t="s">
        <v>86</v>
      </c>
      <c r="BK863" s="162">
        <f>ROUND(I863*H863,2)</f>
        <v>0</v>
      </c>
      <c r="BL863" s="17" t="s">
        <v>213</v>
      </c>
      <c r="BM863" s="161" t="s">
        <v>1246</v>
      </c>
    </row>
    <row r="864" spans="1:65" s="13" customFormat="1" ht="11.25">
      <c r="B864" s="163"/>
      <c r="D864" s="164" t="s">
        <v>237</v>
      </c>
      <c r="E864" s="165" t="s">
        <v>1</v>
      </c>
      <c r="F864" s="166" t="s">
        <v>6101</v>
      </c>
      <c r="H864" s="167">
        <v>4</v>
      </c>
      <c r="I864" s="168"/>
      <c r="L864" s="163"/>
      <c r="M864" s="169"/>
      <c r="N864" s="170"/>
      <c r="O864" s="170"/>
      <c r="P864" s="170"/>
      <c r="Q864" s="170"/>
      <c r="R864" s="170"/>
      <c r="S864" s="170"/>
      <c r="T864" s="171"/>
      <c r="AT864" s="165" t="s">
        <v>237</v>
      </c>
      <c r="AU864" s="165" t="s">
        <v>88</v>
      </c>
      <c r="AV864" s="13" t="s">
        <v>88</v>
      </c>
      <c r="AW864" s="13" t="s">
        <v>33</v>
      </c>
      <c r="AX864" s="13" t="s">
        <v>79</v>
      </c>
      <c r="AY864" s="165" t="s">
        <v>207</v>
      </c>
    </row>
    <row r="865" spans="1:65" s="14" customFormat="1" ht="22.5">
      <c r="B865" s="172"/>
      <c r="D865" s="164" t="s">
        <v>237</v>
      </c>
      <c r="E865" s="173" t="s">
        <v>1</v>
      </c>
      <c r="F865" s="174" t="s">
        <v>6083</v>
      </c>
      <c r="H865" s="173" t="s">
        <v>1</v>
      </c>
      <c r="I865" s="175"/>
      <c r="L865" s="172"/>
      <c r="M865" s="176"/>
      <c r="N865" s="177"/>
      <c r="O865" s="177"/>
      <c r="P865" s="177"/>
      <c r="Q865" s="177"/>
      <c r="R865" s="177"/>
      <c r="S865" s="177"/>
      <c r="T865" s="178"/>
      <c r="AT865" s="173" t="s">
        <v>237</v>
      </c>
      <c r="AU865" s="173" t="s">
        <v>88</v>
      </c>
      <c r="AV865" s="14" t="s">
        <v>86</v>
      </c>
      <c r="AW865" s="14" t="s">
        <v>33</v>
      </c>
      <c r="AX865" s="14" t="s">
        <v>79</v>
      </c>
      <c r="AY865" s="173" t="s">
        <v>207</v>
      </c>
    </row>
    <row r="866" spans="1:65" s="15" customFormat="1" ht="11.25">
      <c r="B866" s="179"/>
      <c r="D866" s="164" t="s">
        <v>237</v>
      </c>
      <c r="E866" s="180" t="s">
        <v>1</v>
      </c>
      <c r="F866" s="181" t="s">
        <v>242</v>
      </c>
      <c r="H866" s="182">
        <v>4</v>
      </c>
      <c r="I866" s="183"/>
      <c r="L866" s="179"/>
      <c r="M866" s="184"/>
      <c r="N866" s="185"/>
      <c r="O866" s="185"/>
      <c r="P866" s="185"/>
      <c r="Q866" s="185"/>
      <c r="R866" s="185"/>
      <c r="S866" s="185"/>
      <c r="T866" s="186"/>
      <c r="AT866" s="180" t="s">
        <v>237</v>
      </c>
      <c r="AU866" s="180" t="s">
        <v>88</v>
      </c>
      <c r="AV866" s="15" t="s">
        <v>213</v>
      </c>
      <c r="AW866" s="15" t="s">
        <v>33</v>
      </c>
      <c r="AX866" s="15" t="s">
        <v>86</v>
      </c>
      <c r="AY866" s="180" t="s">
        <v>207</v>
      </c>
    </row>
    <row r="867" spans="1:65" s="2" customFormat="1" ht="33" customHeight="1">
      <c r="A867" s="31"/>
      <c r="B867" s="148"/>
      <c r="C867" s="149" t="s">
        <v>1251</v>
      </c>
      <c r="D867" s="149" t="s">
        <v>209</v>
      </c>
      <c r="E867" s="150" t="s">
        <v>6102</v>
      </c>
      <c r="F867" s="151" t="s">
        <v>6103</v>
      </c>
      <c r="G867" s="152" t="s">
        <v>301</v>
      </c>
      <c r="H867" s="153">
        <v>8</v>
      </c>
      <c r="I867" s="154"/>
      <c r="J867" s="155">
        <f>ROUND(I867*H867,2)</f>
        <v>0</v>
      </c>
      <c r="K867" s="156"/>
      <c r="L867" s="32"/>
      <c r="M867" s="157" t="s">
        <v>1</v>
      </c>
      <c r="N867" s="158" t="s">
        <v>44</v>
      </c>
      <c r="O867" s="57"/>
      <c r="P867" s="159">
        <f>O867*H867</f>
        <v>0</v>
      </c>
      <c r="Q867" s="159">
        <v>0</v>
      </c>
      <c r="R867" s="159">
        <f>Q867*H867</f>
        <v>0</v>
      </c>
      <c r="S867" s="159">
        <v>0</v>
      </c>
      <c r="T867" s="160">
        <f>S867*H867</f>
        <v>0</v>
      </c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R867" s="161" t="s">
        <v>213</v>
      </c>
      <c r="AT867" s="161" t="s">
        <v>209</v>
      </c>
      <c r="AU867" s="161" t="s">
        <v>88</v>
      </c>
      <c r="AY867" s="17" t="s">
        <v>207</v>
      </c>
      <c r="BE867" s="162">
        <f>IF(N867="základní",J867,0)</f>
        <v>0</v>
      </c>
      <c r="BF867" s="162">
        <f>IF(N867="snížená",J867,0)</f>
        <v>0</v>
      </c>
      <c r="BG867" s="162">
        <f>IF(N867="zákl. přenesená",J867,0)</f>
        <v>0</v>
      </c>
      <c r="BH867" s="162">
        <f>IF(N867="sníž. přenesená",J867,0)</f>
        <v>0</v>
      </c>
      <c r="BI867" s="162">
        <f>IF(N867="nulová",J867,0)</f>
        <v>0</v>
      </c>
      <c r="BJ867" s="17" t="s">
        <v>86</v>
      </c>
      <c r="BK867" s="162">
        <f>ROUND(I867*H867,2)</f>
        <v>0</v>
      </c>
      <c r="BL867" s="17" t="s">
        <v>213</v>
      </c>
      <c r="BM867" s="161" t="s">
        <v>1254</v>
      </c>
    </row>
    <row r="868" spans="1:65" s="13" customFormat="1" ht="11.25">
      <c r="B868" s="163"/>
      <c r="D868" s="164" t="s">
        <v>237</v>
      </c>
      <c r="E868" s="165" t="s">
        <v>1</v>
      </c>
      <c r="F868" s="166" t="s">
        <v>6104</v>
      </c>
      <c r="H868" s="167">
        <v>8</v>
      </c>
      <c r="I868" s="168"/>
      <c r="L868" s="163"/>
      <c r="M868" s="169"/>
      <c r="N868" s="170"/>
      <c r="O868" s="170"/>
      <c r="P868" s="170"/>
      <c r="Q868" s="170"/>
      <c r="R868" s="170"/>
      <c r="S868" s="170"/>
      <c r="T868" s="171"/>
      <c r="AT868" s="165" t="s">
        <v>237</v>
      </c>
      <c r="AU868" s="165" t="s">
        <v>88</v>
      </c>
      <c r="AV868" s="13" t="s">
        <v>88</v>
      </c>
      <c r="AW868" s="13" t="s">
        <v>33</v>
      </c>
      <c r="AX868" s="13" t="s">
        <v>79</v>
      </c>
      <c r="AY868" s="165" t="s">
        <v>207</v>
      </c>
    </row>
    <row r="869" spans="1:65" s="14" customFormat="1" ht="22.5">
      <c r="B869" s="172"/>
      <c r="D869" s="164" t="s">
        <v>237</v>
      </c>
      <c r="E869" s="173" t="s">
        <v>1</v>
      </c>
      <c r="F869" s="174" t="s">
        <v>6083</v>
      </c>
      <c r="H869" s="173" t="s">
        <v>1</v>
      </c>
      <c r="I869" s="175"/>
      <c r="L869" s="172"/>
      <c r="M869" s="176"/>
      <c r="N869" s="177"/>
      <c r="O869" s="177"/>
      <c r="P869" s="177"/>
      <c r="Q869" s="177"/>
      <c r="R869" s="177"/>
      <c r="S869" s="177"/>
      <c r="T869" s="178"/>
      <c r="AT869" s="173" t="s">
        <v>237</v>
      </c>
      <c r="AU869" s="173" t="s">
        <v>88</v>
      </c>
      <c r="AV869" s="14" t="s">
        <v>86</v>
      </c>
      <c r="AW869" s="14" t="s">
        <v>33</v>
      </c>
      <c r="AX869" s="14" t="s">
        <v>79</v>
      </c>
      <c r="AY869" s="173" t="s">
        <v>207</v>
      </c>
    </row>
    <row r="870" spans="1:65" s="15" customFormat="1" ht="11.25">
      <c r="B870" s="179"/>
      <c r="D870" s="164" t="s">
        <v>237</v>
      </c>
      <c r="E870" s="180" t="s">
        <v>1</v>
      </c>
      <c r="F870" s="181" t="s">
        <v>242</v>
      </c>
      <c r="H870" s="182">
        <v>8</v>
      </c>
      <c r="I870" s="183"/>
      <c r="L870" s="179"/>
      <c r="M870" s="184"/>
      <c r="N870" s="185"/>
      <c r="O870" s="185"/>
      <c r="P870" s="185"/>
      <c r="Q870" s="185"/>
      <c r="R870" s="185"/>
      <c r="S870" s="185"/>
      <c r="T870" s="186"/>
      <c r="AT870" s="180" t="s">
        <v>237</v>
      </c>
      <c r="AU870" s="180" t="s">
        <v>88</v>
      </c>
      <c r="AV870" s="15" t="s">
        <v>213</v>
      </c>
      <c r="AW870" s="15" t="s">
        <v>33</v>
      </c>
      <c r="AX870" s="15" t="s">
        <v>86</v>
      </c>
      <c r="AY870" s="180" t="s">
        <v>207</v>
      </c>
    </row>
    <row r="871" spans="1:65" s="2" customFormat="1" ht="33" customHeight="1">
      <c r="A871" s="31"/>
      <c r="B871" s="148"/>
      <c r="C871" s="149" t="s">
        <v>679</v>
      </c>
      <c r="D871" s="149" t="s">
        <v>209</v>
      </c>
      <c r="E871" s="150" t="s">
        <v>6105</v>
      </c>
      <c r="F871" s="151" t="s">
        <v>6106</v>
      </c>
      <c r="G871" s="152" t="s">
        <v>301</v>
      </c>
      <c r="H871" s="153">
        <v>6</v>
      </c>
      <c r="I871" s="154"/>
      <c r="J871" s="155">
        <f>ROUND(I871*H871,2)</f>
        <v>0</v>
      </c>
      <c r="K871" s="156"/>
      <c r="L871" s="32"/>
      <c r="M871" s="157" t="s">
        <v>1</v>
      </c>
      <c r="N871" s="158" t="s">
        <v>44</v>
      </c>
      <c r="O871" s="57"/>
      <c r="P871" s="159">
        <f>O871*H871</f>
        <v>0</v>
      </c>
      <c r="Q871" s="159">
        <v>0</v>
      </c>
      <c r="R871" s="159">
        <f>Q871*H871</f>
        <v>0</v>
      </c>
      <c r="S871" s="159">
        <v>0</v>
      </c>
      <c r="T871" s="160">
        <f>S871*H871</f>
        <v>0</v>
      </c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R871" s="161" t="s">
        <v>213</v>
      </c>
      <c r="AT871" s="161" t="s">
        <v>209</v>
      </c>
      <c r="AU871" s="161" t="s">
        <v>88</v>
      </c>
      <c r="AY871" s="17" t="s">
        <v>207</v>
      </c>
      <c r="BE871" s="162">
        <f>IF(N871="základní",J871,0)</f>
        <v>0</v>
      </c>
      <c r="BF871" s="162">
        <f>IF(N871="snížená",J871,0)</f>
        <v>0</v>
      </c>
      <c r="BG871" s="162">
        <f>IF(N871="zákl. přenesená",J871,0)</f>
        <v>0</v>
      </c>
      <c r="BH871" s="162">
        <f>IF(N871="sníž. přenesená",J871,0)</f>
        <v>0</v>
      </c>
      <c r="BI871" s="162">
        <f>IF(N871="nulová",J871,0)</f>
        <v>0</v>
      </c>
      <c r="BJ871" s="17" t="s">
        <v>86</v>
      </c>
      <c r="BK871" s="162">
        <f>ROUND(I871*H871,2)</f>
        <v>0</v>
      </c>
      <c r="BL871" s="17" t="s">
        <v>213</v>
      </c>
      <c r="BM871" s="161" t="s">
        <v>1259</v>
      </c>
    </row>
    <row r="872" spans="1:65" s="13" customFormat="1" ht="11.25">
      <c r="B872" s="163"/>
      <c r="D872" s="164" t="s">
        <v>237</v>
      </c>
      <c r="E872" s="165" t="s">
        <v>1</v>
      </c>
      <c r="F872" s="166" t="s">
        <v>6107</v>
      </c>
      <c r="H872" s="167">
        <v>6</v>
      </c>
      <c r="I872" s="168"/>
      <c r="L872" s="163"/>
      <c r="M872" s="169"/>
      <c r="N872" s="170"/>
      <c r="O872" s="170"/>
      <c r="P872" s="170"/>
      <c r="Q872" s="170"/>
      <c r="R872" s="170"/>
      <c r="S872" s="170"/>
      <c r="T872" s="171"/>
      <c r="AT872" s="165" t="s">
        <v>237</v>
      </c>
      <c r="AU872" s="165" t="s">
        <v>88</v>
      </c>
      <c r="AV872" s="13" t="s">
        <v>88</v>
      </c>
      <c r="AW872" s="13" t="s">
        <v>33</v>
      </c>
      <c r="AX872" s="13" t="s">
        <v>79</v>
      </c>
      <c r="AY872" s="165" t="s">
        <v>207</v>
      </c>
    </row>
    <row r="873" spans="1:65" s="14" customFormat="1" ht="22.5">
      <c r="B873" s="172"/>
      <c r="D873" s="164" t="s">
        <v>237</v>
      </c>
      <c r="E873" s="173" t="s">
        <v>1</v>
      </c>
      <c r="F873" s="174" t="s">
        <v>6083</v>
      </c>
      <c r="H873" s="173" t="s">
        <v>1</v>
      </c>
      <c r="I873" s="175"/>
      <c r="L873" s="172"/>
      <c r="M873" s="176"/>
      <c r="N873" s="177"/>
      <c r="O873" s="177"/>
      <c r="P873" s="177"/>
      <c r="Q873" s="177"/>
      <c r="R873" s="177"/>
      <c r="S873" s="177"/>
      <c r="T873" s="178"/>
      <c r="AT873" s="173" t="s">
        <v>237</v>
      </c>
      <c r="AU873" s="173" t="s">
        <v>88</v>
      </c>
      <c r="AV873" s="14" t="s">
        <v>86</v>
      </c>
      <c r="AW873" s="14" t="s">
        <v>33</v>
      </c>
      <c r="AX873" s="14" t="s">
        <v>79</v>
      </c>
      <c r="AY873" s="173" t="s">
        <v>207</v>
      </c>
    </row>
    <row r="874" spans="1:65" s="15" customFormat="1" ht="11.25">
      <c r="B874" s="179"/>
      <c r="D874" s="164" t="s">
        <v>237</v>
      </c>
      <c r="E874" s="180" t="s">
        <v>1</v>
      </c>
      <c r="F874" s="181" t="s">
        <v>242</v>
      </c>
      <c r="H874" s="182">
        <v>6</v>
      </c>
      <c r="I874" s="183"/>
      <c r="L874" s="179"/>
      <c r="M874" s="184"/>
      <c r="N874" s="185"/>
      <c r="O874" s="185"/>
      <c r="P874" s="185"/>
      <c r="Q874" s="185"/>
      <c r="R874" s="185"/>
      <c r="S874" s="185"/>
      <c r="T874" s="186"/>
      <c r="AT874" s="180" t="s">
        <v>237</v>
      </c>
      <c r="AU874" s="180" t="s">
        <v>88</v>
      </c>
      <c r="AV874" s="15" t="s">
        <v>213</v>
      </c>
      <c r="AW874" s="15" t="s">
        <v>33</v>
      </c>
      <c r="AX874" s="15" t="s">
        <v>86</v>
      </c>
      <c r="AY874" s="180" t="s">
        <v>207</v>
      </c>
    </row>
    <row r="875" spans="1:65" s="2" customFormat="1" ht="33" customHeight="1">
      <c r="A875" s="31"/>
      <c r="B875" s="148"/>
      <c r="C875" s="149" t="s">
        <v>1261</v>
      </c>
      <c r="D875" s="149" t="s">
        <v>209</v>
      </c>
      <c r="E875" s="150" t="s">
        <v>6108</v>
      </c>
      <c r="F875" s="151" t="s">
        <v>6109</v>
      </c>
      <c r="G875" s="152" t="s">
        <v>301</v>
      </c>
      <c r="H875" s="153">
        <v>4</v>
      </c>
      <c r="I875" s="154"/>
      <c r="J875" s="155">
        <f>ROUND(I875*H875,2)</f>
        <v>0</v>
      </c>
      <c r="K875" s="156"/>
      <c r="L875" s="32"/>
      <c r="M875" s="157" t="s">
        <v>1</v>
      </c>
      <c r="N875" s="158" t="s">
        <v>44</v>
      </c>
      <c r="O875" s="57"/>
      <c r="P875" s="159">
        <f>O875*H875</f>
        <v>0</v>
      </c>
      <c r="Q875" s="159">
        <v>0</v>
      </c>
      <c r="R875" s="159">
        <f>Q875*H875</f>
        <v>0</v>
      </c>
      <c r="S875" s="159">
        <v>0</v>
      </c>
      <c r="T875" s="160">
        <f>S875*H875</f>
        <v>0</v>
      </c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R875" s="161" t="s">
        <v>213</v>
      </c>
      <c r="AT875" s="161" t="s">
        <v>209</v>
      </c>
      <c r="AU875" s="161" t="s">
        <v>88</v>
      </c>
      <c r="AY875" s="17" t="s">
        <v>207</v>
      </c>
      <c r="BE875" s="162">
        <f>IF(N875="základní",J875,0)</f>
        <v>0</v>
      </c>
      <c r="BF875" s="162">
        <f>IF(N875="snížená",J875,0)</f>
        <v>0</v>
      </c>
      <c r="BG875" s="162">
        <f>IF(N875="zákl. přenesená",J875,0)</f>
        <v>0</v>
      </c>
      <c r="BH875" s="162">
        <f>IF(N875="sníž. přenesená",J875,0)</f>
        <v>0</v>
      </c>
      <c r="BI875" s="162">
        <f>IF(N875="nulová",J875,0)</f>
        <v>0</v>
      </c>
      <c r="BJ875" s="17" t="s">
        <v>86</v>
      </c>
      <c r="BK875" s="162">
        <f>ROUND(I875*H875,2)</f>
        <v>0</v>
      </c>
      <c r="BL875" s="17" t="s">
        <v>213</v>
      </c>
      <c r="BM875" s="161" t="s">
        <v>1264</v>
      </c>
    </row>
    <row r="876" spans="1:65" s="13" customFormat="1" ht="11.25">
      <c r="B876" s="163"/>
      <c r="D876" s="164" t="s">
        <v>237</v>
      </c>
      <c r="E876" s="165" t="s">
        <v>1</v>
      </c>
      <c r="F876" s="166" t="s">
        <v>6110</v>
      </c>
      <c r="H876" s="167">
        <v>4</v>
      </c>
      <c r="I876" s="168"/>
      <c r="L876" s="163"/>
      <c r="M876" s="169"/>
      <c r="N876" s="170"/>
      <c r="O876" s="170"/>
      <c r="P876" s="170"/>
      <c r="Q876" s="170"/>
      <c r="R876" s="170"/>
      <c r="S876" s="170"/>
      <c r="T876" s="171"/>
      <c r="AT876" s="165" t="s">
        <v>237</v>
      </c>
      <c r="AU876" s="165" t="s">
        <v>88</v>
      </c>
      <c r="AV876" s="13" t="s">
        <v>88</v>
      </c>
      <c r="AW876" s="13" t="s">
        <v>33</v>
      </c>
      <c r="AX876" s="13" t="s">
        <v>79</v>
      </c>
      <c r="AY876" s="165" t="s">
        <v>207</v>
      </c>
    </row>
    <row r="877" spans="1:65" s="14" customFormat="1" ht="22.5">
      <c r="B877" s="172"/>
      <c r="D877" s="164" t="s">
        <v>237</v>
      </c>
      <c r="E877" s="173" t="s">
        <v>1</v>
      </c>
      <c r="F877" s="174" t="s">
        <v>6083</v>
      </c>
      <c r="H877" s="173" t="s">
        <v>1</v>
      </c>
      <c r="I877" s="175"/>
      <c r="L877" s="172"/>
      <c r="M877" s="176"/>
      <c r="N877" s="177"/>
      <c r="O877" s="177"/>
      <c r="P877" s="177"/>
      <c r="Q877" s="177"/>
      <c r="R877" s="177"/>
      <c r="S877" s="177"/>
      <c r="T877" s="178"/>
      <c r="AT877" s="173" t="s">
        <v>237</v>
      </c>
      <c r="AU877" s="173" t="s">
        <v>88</v>
      </c>
      <c r="AV877" s="14" t="s">
        <v>86</v>
      </c>
      <c r="AW877" s="14" t="s">
        <v>33</v>
      </c>
      <c r="AX877" s="14" t="s">
        <v>79</v>
      </c>
      <c r="AY877" s="173" t="s">
        <v>207</v>
      </c>
    </row>
    <row r="878" spans="1:65" s="15" customFormat="1" ht="11.25">
      <c r="B878" s="179"/>
      <c r="D878" s="164" t="s">
        <v>237</v>
      </c>
      <c r="E878" s="180" t="s">
        <v>1</v>
      </c>
      <c r="F878" s="181" t="s">
        <v>242</v>
      </c>
      <c r="H878" s="182">
        <v>4</v>
      </c>
      <c r="I878" s="183"/>
      <c r="L878" s="179"/>
      <c r="M878" s="184"/>
      <c r="N878" s="185"/>
      <c r="O878" s="185"/>
      <c r="P878" s="185"/>
      <c r="Q878" s="185"/>
      <c r="R878" s="185"/>
      <c r="S878" s="185"/>
      <c r="T878" s="186"/>
      <c r="AT878" s="180" t="s">
        <v>237</v>
      </c>
      <c r="AU878" s="180" t="s">
        <v>88</v>
      </c>
      <c r="AV878" s="15" t="s">
        <v>213</v>
      </c>
      <c r="AW878" s="15" t="s">
        <v>33</v>
      </c>
      <c r="AX878" s="15" t="s">
        <v>86</v>
      </c>
      <c r="AY878" s="180" t="s">
        <v>207</v>
      </c>
    </row>
    <row r="879" spans="1:65" s="2" customFormat="1" ht="33" customHeight="1">
      <c r="A879" s="31"/>
      <c r="B879" s="148"/>
      <c r="C879" s="149" t="s">
        <v>684</v>
      </c>
      <c r="D879" s="149" t="s">
        <v>209</v>
      </c>
      <c r="E879" s="150" t="s">
        <v>6111</v>
      </c>
      <c r="F879" s="151" t="s">
        <v>6112</v>
      </c>
      <c r="G879" s="152" t="s">
        <v>301</v>
      </c>
      <c r="H879" s="153">
        <v>4</v>
      </c>
      <c r="I879" s="154"/>
      <c r="J879" s="155">
        <f>ROUND(I879*H879,2)</f>
        <v>0</v>
      </c>
      <c r="K879" s="156"/>
      <c r="L879" s="32"/>
      <c r="M879" s="157" t="s">
        <v>1</v>
      </c>
      <c r="N879" s="158" t="s">
        <v>44</v>
      </c>
      <c r="O879" s="57"/>
      <c r="P879" s="159">
        <f>O879*H879</f>
        <v>0</v>
      </c>
      <c r="Q879" s="159">
        <v>0</v>
      </c>
      <c r="R879" s="159">
        <f>Q879*H879</f>
        <v>0</v>
      </c>
      <c r="S879" s="159">
        <v>0</v>
      </c>
      <c r="T879" s="160">
        <f>S879*H879</f>
        <v>0</v>
      </c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R879" s="161" t="s">
        <v>213</v>
      </c>
      <c r="AT879" s="161" t="s">
        <v>209</v>
      </c>
      <c r="AU879" s="161" t="s">
        <v>88</v>
      </c>
      <c r="AY879" s="17" t="s">
        <v>207</v>
      </c>
      <c r="BE879" s="162">
        <f>IF(N879="základní",J879,0)</f>
        <v>0</v>
      </c>
      <c r="BF879" s="162">
        <f>IF(N879="snížená",J879,0)</f>
        <v>0</v>
      </c>
      <c r="BG879" s="162">
        <f>IF(N879="zákl. přenesená",J879,0)</f>
        <v>0</v>
      </c>
      <c r="BH879" s="162">
        <f>IF(N879="sníž. přenesená",J879,0)</f>
        <v>0</v>
      </c>
      <c r="BI879" s="162">
        <f>IF(N879="nulová",J879,0)</f>
        <v>0</v>
      </c>
      <c r="BJ879" s="17" t="s">
        <v>86</v>
      </c>
      <c r="BK879" s="162">
        <f>ROUND(I879*H879,2)</f>
        <v>0</v>
      </c>
      <c r="BL879" s="17" t="s">
        <v>213</v>
      </c>
      <c r="BM879" s="161" t="s">
        <v>1268</v>
      </c>
    </row>
    <row r="880" spans="1:65" s="13" customFormat="1" ht="11.25">
      <c r="B880" s="163"/>
      <c r="D880" s="164" t="s">
        <v>237</v>
      </c>
      <c r="E880" s="165" t="s">
        <v>1</v>
      </c>
      <c r="F880" s="166" t="s">
        <v>6110</v>
      </c>
      <c r="H880" s="167">
        <v>4</v>
      </c>
      <c r="I880" s="168"/>
      <c r="L880" s="163"/>
      <c r="M880" s="169"/>
      <c r="N880" s="170"/>
      <c r="O880" s="170"/>
      <c r="P880" s="170"/>
      <c r="Q880" s="170"/>
      <c r="R880" s="170"/>
      <c r="S880" s="170"/>
      <c r="T880" s="171"/>
      <c r="AT880" s="165" t="s">
        <v>237</v>
      </c>
      <c r="AU880" s="165" t="s">
        <v>88</v>
      </c>
      <c r="AV880" s="13" t="s">
        <v>88</v>
      </c>
      <c r="AW880" s="13" t="s">
        <v>33</v>
      </c>
      <c r="AX880" s="13" t="s">
        <v>79</v>
      </c>
      <c r="AY880" s="165" t="s">
        <v>207</v>
      </c>
    </row>
    <row r="881" spans="1:65" s="14" customFormat="1" ht="22.5">
      <c r="B881" s="172"/>
      <c r="D881" s="164" t="s">
        <v>237</v>
      </c>
      <c r="E881" s="173" t="s">
        <v>1</v>
      </c>
      <c r="F881" s="174" t="s">
        <v>6083</v>
      </c>
      <c r="H881" s="173" t="s">
        <v>1</v>
      </c>
      <c r="I881" s="175"/>
      <c r="L881" s="172"/>
      <c r="M881" s="176"/>
      <c r="N881" s="177"/>
      <c r="O881" s="177"/>
      <c r="P881" s="177"/>
      <c r="Q881" s="177"/>
      <c r="R881" s="177"/>
      <c r="S881" s="177"/>
      <c r="T881" s="178"/>
      <c r="AT881" s="173" t="s">
        <v>237</v>
      </c>
      <c r="AU881" s="173" t="s">
        <v>88</v>
      </c>
      <c r="AV881" s="14" t="s">
        <v>86</v>
      </c>
      <c r="AW881" s="14" t="s">
        <v>33</v>
      </c>
      <c r="AX881" s="14" t="s">
        <v>79</v>
      </c>
      <c r="AY881" s="173" t="s">
        <v>207</v>
      </c>
    </row>
    <row r="882" spans="1:65" s="15" customFormat="1" ht="11.25">
      <c r="B882" s="179"/>
      <c r="D882" s="164" t="s">
        <v>237</v>
      </c>
      <c r="E882" s="180" t="s">
        <v>1</v>
      </c>
      <c r="F882" s="181" t="s">
        <v>242</v>
      </c>
      <c r="H882" s="182">
        <v>4</v>
      </c>
      <c r="I882" s="183"/>
      <c r="L882" s="179"/>
      <c r="M882" s="184"/>
      <c r="N882" s="185"/>
      <c r="O882" s="185"/>
      <c r="P882" s="185"/>
      <c r="Q882" s="185"/>
      <c r="R882" s="185"/>
      <c r="S882" s="185"/>
      <c r="T882" s="186"/>
      <c r="AT882" s="180" t="s">
        <v>237</v>
      </c>
      <c r="AU882" s="180" t="s">
        <v>88</v>
      </c>
      <c r="AV882" s="15" t="s">
        <v>213</v>
      </c>
      <c r="AW882" s="15" t="s">
        <v>33</v>
      </c>
      <c r="AX882" s="15" t="s">
        <v>86</v>
      </c>
      <c r="AY882" s="180" t="s">
        <v>207</v>
      </c>
    </row>
    <row r="883" spans="1:65" s="2" customFormat="1" ht="33" customHeight="1">
      <c r="A883" s="31"/>
      <c r="B883" s="148"/>
      <c r="C883" s="149" t="s">
        <v>1273</v>
      </c>
      <c r="D883" s="149" t="s">
        <v>209</v>
      </c>
      <c r="E883" s="150" t="s">
        <v>6113</v>
      </c>
      <c r="F883" s="151" t="s">
        <v>6114</v>
      </c>
      <c r="G883" s="152" t="s">
        <v>301</v>
      </c>
      <c r="H883" s="153">
        <v>6</v>
      </c>
      <c r="I883" s="154"/>
      <c r="J883" s="155">
        <f>ROUND(I883*H883,2)</f>
        <v>0</v>
      </c>
      <c r="K883" s="156"/>
      <c r="L883" s="32"/>
      <c r="M883" s="157" t="s">
        <v>1</v>
      </c>
      <c r="N883" s="158" t="s">
        <v>44</v>
      </c>
      <c r="O883" s="57"/>
      <c r="P883" s="159">
        <f>O883*H883</f>
        <v>0</v>
      </c>
      <c r="Q883" s="159">
        <v>0</v>
      </c>
      <c r="R883" s="159">
        <f>Q883*H883</f>
        <v>0</v>
      </c>
      <c r="S883" s="159">
        <v>0</v>
      </c>
      <c r="T883" s="160">
        <f>S883*H883</f>
        <v>0</v>
      </c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R883" s="161" t="s">
        <v>213</v>
      </c>
      <c r="AT883" s="161" t="s">
        <v>209</v>
      </c>
      <c r="AU883" s="161" t="s">
        <v>88</v>
      </c>
      <c r="AY883" s="17" t="s">
        <v>207</v>
      </c>
      <c r="BE883" s="162">
        <f>IF(N883="základní",J883,0)</f>
        <v>0</v>
      </c>
      <c r="BF883" s="162">
        <f>IF(N883="snížená",J883,0)</f>
        <v>0</v>
      </c>
      <c r="BG883" s="162">
        <f>IF(N883="zákl. přenesená",J883,0)</f>
        <v>0</v>
      </c>
      <c r="BH883" s="162">
        <f>IF(N883="sníž. přenesená",J883,0)</f>
        <v>0</v>
      </c>
      <c r="BI883" s="162">
        <f>IF(N883="nulová",J883,0)</f>
        <v>0</v>
      </c>
      <c r="BJ883" s="17" t="s">
        <v>86</v>
      </c>
      <c r="BK883" s="162">
        <f>ROUND(I883*H883,2)</f>
        <v>0</v>
      </c>
      <c r="BL883" s="17" t="s">
        <v>213</v>
      </c>
      <c r="BM883" s="161" t="s">
        <v>1276</v>
      </c>
    </row>
    <row r="884" spans="1:65" s="13" customFormat="1" ht="11.25">
      <c r="B884" s="163"/>
      <c r="D884" s="164" t="s">
        <v>237</v>
      </c>
      <c r="E884" s="165" t="s">
        <v>1</v>
      </c>
      <c r="F884" s="166" t="s">
        <v>6115</v>
      </c>
      <c r="H884" s="167">
        <v>6</v>
      </c>
      <c r="I884" s="168"/>
      <c r="L884" s="163"/>
      <c r="M884" s="169"/>
      <c r="N884" s="170"/>
      <c r="O884" s="170"/>
      <c r="P884" s="170"/>
      <c r="Q884" s="170"/>
      <c r="R884" s="170"/>
      <c r="S884" s="170"/>
      <c r="T884" s="171"/>
      <c r="AT884" s="165" t="s">
        <v>237</v>
      </c>
      <c r="AU884" s="165" t="s">
        <v>88</v>
      </c>
      <c r="AV884" s="13" t="s">
        <v>88</v>
      </c>
      <c r="AW884" s="13" t="s">
        <v>33</v>
      </c>
      <c r="AX884" s="13" t="s">
        <v>79</v>
      </c>
      <c r="AY884" s="165" t="s">
        <v>207</v>
      </c>
    </row>
    <row r="885" spans="1:65" s="14" customFormat="1" ht="22.5">
      <c r="B885" s="172"/>
      <c r="D885" s="164" t="s">
        <v>237</v>
      </c>
      <c r="E885" s="173" t="s">
        <v>1</v>
      </c>
      <c r="F885" s="174" t="s">
        <v>6083</v>
      </c>
      <c r="H885" s="173" t="s">
        <v>1</v>
      </c>
      <c r="I885" s="175"/>
      <c r="L885" s="172"/>
      <c r="M885" s="176"/>
      <c r="N885" s="177"/>
      <c r="O885" s="177"/>
      <c r="P885" s="177"/>
      <c r="Q885" s="177"/>
      <c r="R885" s="177"/>
      <c r="S885" s="177"/>
      <c r="T885" s="178"/>
      <c r="AT885" s="173" t="s">
        <v>237</v>
      </c>
      <c r="AU885" s="173" t="s">
        <v>88</v>
      </c>
      <c r="AV885" s="14" t="s">
        <v>86</v>
      </c>
      <c r="AW885" s="14" t="s">
        <v>33</v>
      </c>
      <c r="AX885" s="14" t="s">
        <v>79</v>
      </c>
      <c r="AY885" s="173" t="s">
        <v>207</v>
      </c>
    </row>
    <row r="886" spans="1:65" s="15" customFormat="1" ht="11.25">
      <c r="B886" s="179"/>
      <c r="D886" s="164" t="s">
        <v>237</v>
      </c>
      <c r="E886" s="180" t="s">
        <v>1</v>
      </c>
      <c r="F886" s="181" t="s">
        <v>242</v>
      </c>
      <c r="H886" s="182">
        <v>6</v>
      </c>
      <c r="I886" s="183"/>
      <c r="L886" s="179"/>
      <c r="M886" s="184"/>
      <c r="N886" s="185"/>
      <c r="O886" s="185"/>
      <c r="P886" s="185"/>
      <c r="Q886" s="185"/>
      <c r="R886" s="185"/>
      <c r="S886" s="185"/>
      <c r="T886" s="186"/>
      <c r="AT886" s="180" t="s">
        <v>237</v>
      </c>
      <c r="AU886" s="180" t="s">
        <v>88</v>
      </c>
      <c r="AV886" s="15" t="s">
        <v>213</v>
      </c>
      <c r="AW886" s="15" t="s">
        <v>33</v>
      </c>
      <c r="AX886" s="15" t="s">
        <v>86</v>
      </c>
      <c r="AY886" s="180" t="s">
        <v>207</v>
      </c>
    </row>
    <row r="887" spans="1:65" s="2" customFormat="1" ht="33" customHeight="1">
      <c r="A887" s="31"/>
      <c r="B887" s="148"/>
      <c r="C887" s="149" t="s">
        <v>688</v>
      </c>
      <c r="D887" s="149" t="s">
        <v>209</v>
      </c>
      <c r="E887" s="150" t="s">
        <v>6116</v>
      </c>
      <c r="F887" s="151" t="s">
        <v>6117</v>
      </c>
      <c r="G887" s="152" t="s">
        <v>301</v>
      </c>
      <c r="H887" s="153">
        <v>12</v>
      </c>
      <c r="I887" s="154"/>
      <c r="J887" s="155">
        <f>ROUND(I887*H887,2)</f>
        <v>0</v>
      </c>
      <c r="K887" s="156"/>
      <c r="L887" s="32"/>
      <c r="M887" s="157" t="s">
        <v>1</v>
      </c>
      <c r="N887" s="158" t="s">
        <v>44</v>
      </c>
      <c r="O887" s="57"/>
      <c r="P887" s="159">
        <f>O887*H887</f>
        <v>0</v>
      </c>
      <c r="Q887" s="159">
        <v>0</v>
      </c>
      <c r="R887" s="159">
        <f>Q887*H887</f>
        <v>0</v>
      </c>
      <c r="S887" s="159">
        <v>0</v>
      </c>
      <c r="T887" s="160">
        <f>S887*H887</f>
        <v>0</v>
      </c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R887" s="161" t="s">
        <v>213</v>
      </c>
      <c r="AT887" s="161" t="s">
        <v>209</v>
      </c>
      <c r="AU887" s="161" t="s">
        <v>88</v>
      </c>
      <c r="AY887" s="17" t="s">
        <v>207</v>
      </c>
      <c r="BE887" s="162">
        <f>IF(N887="základní",J887,0)</f>
        <v>0</v>
      </c>
      <c r="BF887" s="162">
        <f>IF(N887="snížená",J887,0)</f>
        <v>0</v>
      </c>
      <c r="BG887" s="162">
        <f>IF(N887="zákl. přenesená",J887,0)</f>
        <v>0</v>
      </c>
      <c r="BH887" s="162">
        <f>IF(N887="sníž. přenesená",J887,0)</f>
        <v>0</v>
      </c>
      <c r="BI887" s="162">
        <f>IF(N887="nulová",J887,0)</f>
        <v>0</v>
      </c>
      <c r="BJ887" s="17" t="s">
        <v>86</v>
      </c>
      <c r="BK887" s="162">
        <f>ROUND(I887*H887,2)</f>
        <v>0</v>
      </c>
      <c r="BL887" s="17" t="s">
        <v>213</v>
      </c>
      <c r="BM887" s="161" t="s">
        <v>1282</v>
      </c>
    </row>
    <row r="888" spans="1:65" s="13" customFormat="1" ht="11.25">
      <c r="B888" s="163"/>
      <c r="D888" s="164" t="s">
        <v>237</v>
      </c>
      <c r="E888" s="165" t="s">
        <v>1</v>
      </c>
      <c r="F888" s="166" t="s">
        <v>6118</v>
      </c>
      <c r="H888" s="167">
        <v>4</v>
      </c>
      <c r="I888" s="168"/>
      <c r="L888" s="163"/>
      <c r="M888" s="169"/>
      <c r="N888" s="170"/>
      <c r="O888" s="170"/>
      <c r="P888" s="170"/>
      <c r="Q888" s="170"/>
      <c r="R888" s="170"/>
      <c r="S888" s="170"/>
      <c r="T888" s="171"/>
      <c r="AT888" s="165" t="s">
        <v>237</v>
      </c>
      <c r="AU888" s="165" t="s">
        <v>88</v>
      </c>
      <c r="AV888" s="13" t="s">
        <v>88</v>
      </c>
      <c r="AW888" s="13" t="s">
        <v>33</v>
      </c>
      <c r="AX888" s="13" t="s">
        <v>79</v>
      </c>
      <c r="AY888" s="165" t="s">
        <v>207</v>
      </c>
    </row>
    <row r="889" spans="1:65" s="13" customFormat="1" ht="11.25">
      <c r="B889" s="163"/>
      <c r="D889" s="164" t="s">
        <v>237</v>
      </c>
      <c r="E889" s="165" t="s">
        <v>1</v>
      </c>
      <c r="F889" s="166" t="s">
        <v>6119</v>
      </c>
      <c r="H889" s="167">
        <v>8</v>
      </c>
      <c r="I889" s="168"/>
      <c r="L889" s="163"/>
      <c r="M889" s="169"/>
      <c r="N889" s="170"/>
      <c r="O889" s="170"/>
      <c r="P889" s="170"/>
      <c r="Q889" s="170"/>
      <c r="R889" s="170"/>
      <c r="S889" s="170"/>
      <c r="T889" s="171"/>
      <c r="AT889" s="165" t="s">
        <v>237</v>
      </c>
      <c r="AU889" s="165" t="s">
        <v>88</v>
      </c>
      <c r="AV889" s="13" t="s">
        <v>88</v>
      </c>
      <c r="AW889" s="13" t="s">
        <v>33</v>
      </c>
      <c r="AX889" s="13" t="s">
        <v>79</v>
      </c>
      <c r="AY889" s="165" t="s">
        <v>207</v>
      </c>
    </row>
    <row r="890" spans="1:65" s="14" customFormat="1" ht="22.5">
      <c r="B890" s="172"/>
      <c r="D890" s="164" t="s">
        <v>237</v>
      </c>
      <c r="E890" s="173" t="s">
        <v>1</v>
      </c>
      <c r="F890" s="174" t="s">
        <v>6083</v>
      </c>
      <c r="H890" s="173" t="s">
        <v>1</v>
      </c>
      <c r="I890" s="175"/>
      <c r="L890" s="172"/>
      <c r="M890" s="176"/>
      <c r="N890" s="177"/>
      <c r="O890" s="177"/>
      <c r="P890" s="177"/>
      <c r="Q890" s="177"/>
      <c r="R890" s="177"/>
      <c r="S890" s="177"/>
      <c r="T890" s="178"/>
      <c r="AT890" s="173" t="s">
        <v>237</v>
      </c>
      <c r="AU890" s="173" t="s">
        <v>88</v>
      </c>
      <c r="AV890" s="14" t="s">
        <v>86</v>
      </c>
      <c r="AW890" s="14" t="s">
        <v>33</v>
      </c>
      <c r="AX890" s="14" t="s">
        <v>79</v>
      </c>
      <c r="AY890" s="173" t="s">
        <v>207</v>
      </c>
    </row>
    <row r="891" spans="1:65" s="15" customFormat="1" ht="11.25">
      <c r="B891" s="179"/>
      <c r="D891" s="164" t="s">
        <v>237</v>
      </c>
      <c r="E891" s="180" t="s">
        <v>1</v>
      </c>
      <c r="F891" s="181" t="s">
        <v>242</v>
      </c>
      <c r="H891" s="182">
        <v>12</v>
      </c>
      <c r="I891" s="183"/>
      <c r="L891" s="179"/>
      <c r="M891" s="184"/>
      <c r="N891" s="185"/>
      <c r="O891" s="185"/>
      <c r="P891" s="185"/>
      <c r="Q891" s="185"/>
      <c r="R891" s="185"/>
      <c r="S891" s="185"/>
      <c r="T891" s="186"/>
      <c r="AT891" s="180" t="s">
        <v>237</v>
      </c>
      <c r="AU891" s="180" t="s">
        <v>88</v>
      </c>
      <c r="AV891" s="15" t="s">
        <v>213</v>
      </c>
      <c r="AW891" s="15" t="s">
        <v>33</v>
      </c>
      <c r="AX891" s="15" t="s">
        <v>86</v>
      </c>
      <c r="AY891" s="180" t="s">
        <v>207</v>
      </c>
    </row>
    <row r="892" spans="1:65" s="2" customFormat="1" ht="33" customHeight="1">
      <c r="A892" s="31"/>
      <c r="B892" s="148"/>
      <c r="C892" s="149" t="s">
        <v>1287</v>
      </c>
      <c r="D892" s="149" t="s">
        <v>209</v>
      </c>
      <c r="E892" s="150" t="s">
        <v>6120</v>
      </c>
      <c r="F892" s="151" t="s">
        <v>6121</v>
      </c>
      <c r="G892" s="152" t="s">
        <v>301</v>
      </c>
      <c r="H892" s="153">
        <v>43</v>
      </c>
      <c r="I892" s="154"/>
      <c r="J892" s="155">
        <f>ROUND(I892*H892,2)</f>
        <v>0</v>
      </c>
      <c r="K892" s="156"/>
      <c r="L892" s="32"/>
      <c r="M892" s="157" t="s">
        <v>1</v>
      </c>
      <c r="N892" s="158" t="s">
        <v>44</v>
      </c>
      <c r="O892" s="57"/>
      <c r="P892" s="159">
        <f>O892*H892</f>
        <v>0</v>
      </c>
      <c r="Q892" s="159">
        <v>0</v>
      </c>
      <c r="R892" s="159">
        <f>Q892*H892</f>
        <v>0</v>
      </c>
      <c r="S892" s="159">
        <v>0</v>
      </c>
      <c r="T892" s="160">
        <f>S892*H892</f>
        <v>0</v>
      </c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R892" s="161" t="s">
        <v>213</v>
      </c>
      <c r="AT892" s="161" t="s">
        <v>209</v>
      </c>
      <c r="AU892" s="161" t="s">
        <v>88</v>
      </c>
      <c r="AY892" s="17" t="s">
        <v>207</v>
      </c>
      <c r="BE892" s="162">
        <f>IF(N892="základní",J892,0)</f>
        <v>0</v>
      </c>
      <c r="BF892" s="162">
        <f>IF(N892="snížená",J892,0)</f>
        <v>0</v>
      </c>
      <c r="BG892" s="162">
        <f>IF(N892="zákl. přenesená",J892,0)</f>
        <v>0</v>
      </c>
      <c r="BH892" s="162">
        <f>IF(N892="sníž. přenesená",J892,0)</f>
        <v>0</v>
      </c>
      <c r="BI892" s="162">
        <f>IF(N892="nulová",J892,0)</f>
        <v>0</v>
      </c>
      <c r="BJ892" s="17" t="s">
        <v>86</v>
      </c>
      <c r="BK892" s="162">
        <f>ROUND(I892*H892,2)</f>
        <v>0</v>
      </c>
      <c r="BL892" s="17" t="s">
        <v>213</v>
      </c>
      <c r="BM892" s="161" t="s">
        <v>1290</v>
      </c>
    </row>
    <row r="893" spans="1:65" s="13" customFormat="1" ht="11.25">
      <c r="B893" s="163"/>
      <c r="D893" s="164" t="s">
        <v>237</v>
      </c>
      <c r="E893" s="165" t="s">
        <v>1</v>
      </c>
      <c r="F893" s="166" t="s">
        <v>6122</v>
      </c>
      <c r="H893" s="167">
        <v>12</v>
      </c>
      <c r="I893" s="168"/>
      <c r="L893" s="163"/>
      <c r="M893" s="169"/>
      <c r="N893" s="170"/>
      <c r="O893" s="170"/>
      <c r="P893" s="170"/>
      <c r="Q893" s="170"/>
      <c r="R893" s="170"/>
      <c r="S893" s="170"/>
      <c r="T893" s="171"/>
      <c r="AT893" s="165" t="s">
        <v>237</v>
      </c>
      <c r="AU893" s="165" t="s">
        <v>88</v>
      </c>
      <c r="AV893" s="13" t="s">
        <v>88</v>
      </c>
      <c r="AW893" s="13" t="s">
        <v>33</v>
      </c>
      <c r="AX893" s="13" t="s">
        <v>79</v>
      </c>
      <c r="AY893" s="165" t="s">
        <v>207</v>
      </c>
    </row>
    <row r="894" spans="1:65" s="13" customFormat="1" ht="11.25">
      <c r="B894" s="163"/>
      <c r="D894" s="164" t="s">
        <v>237</v>
      </c>
      <c r="E894" s="165" t="s">
        <v>1</v>
      </c>
      <c r="F894" s="166" t="s">
        <v>6123</v>
      </c>
      <c r="H894" s="167">
        <v>31</v>
      </c>
      <c r="I894" s="168"/>
      <c r="L894" s="163"/>
      <c r="M894" s="169"/>
      <c r="N894" s="170"/>
      <c r="O894" s="170"/>
      <c r="P894" s="170"/>
      <c r="Q894" s="170"/>
      <c r="R894" s="170"/>
      <c r="S894" s="170"/>
      <c r="T894" s="171"/>
      <c r="AT894" s="165" t="s">
        <v>237</v>
      </c>
      <c r="AU894" s="165" t="s">
        <v>88</v>
      </c>
      <c r="AV894" s="13" t="s">
        <v>88</v>
      </c>
      <c r="AW894" s="13" t="s">
        <v>33</v>
      </c>
      <c r="AX894" s="13" t="s">
        <v>79</v>
      </c>
      <c r="AY894" s="165" t="s">
        <v>207</v>
      </c>
    </row>
    <row r="895" spans="1:65" s="14" customFormat="1" ht="22.5">
      <c r="B895" s="172"/>
      <c r="D895" s="164" t="s">
        <v>237</v>
      </c>
      <c r="E895" s="173" t="s">
        <v>1</v>
      </c>
      <c r="F895" s="174" t="s">
        <v>6083</v>
      </c>
      <c r="H895" s="173" t="s">
        <v>1</v>
      </c>
      <c r="I895" s="175"/>
      <c r="L895" s="172"/>
      <c r="M895" s="176"/>
      <c r="N895" s="177"/>
      <c r="O895" s="177"/>
      <c r="P895" s="177"/>
      <c r="Q895" s="177"/>
      <c r="R895" s="177"/>
      <c r="S895" s="177"/>
      <c r="T895" s="178"/>
      <c r="AT895" s="173" t="s">
        <v>237</v>
      </c>
      <c r="AU895" s="173" t="s">
        <v>88</v>
      </c>
      <c r="AV895" s="14" t="s">
        <v>86</v>
      </c>
      <c r="AW895" s="14" t="s">
        <v>33</v>
      </c>
      <c r="AX895" s="14" t="s">
        <v>79</v>
      </c>
      <c r="AY895" s="173" t="s">
        <v>207</v>
      </c>
    </row>
    <row r="896" spans="1:65" s="15" customFormat="1" ht="11.25">
      <c r="B896" s="179"/>
      <c r="D896" s="164" t="s">
        <v>237</v>
      </c>
      <c r="E896" s="180" t="s">
        <v>1</v>
      </c>
      <c r="F896" s="181" t="s">
        <v>242</v>
      </c>
      <c r="H896" s="182">
        <v>43</v>
      </c>
      <c r="I896" s="183"/>
      <c r="L896" s="179"/>
      <c r="M896" s="184"/>
      <c r="N896" s="185"/>
      <c r="O896" s="185"/>
      <c r="P896" s="185"/>
      <c r="Q896" s="185"/>
      <c r="R896" s="185"/>
      <c r="S896" s="185"/>
      <c r="T896" s="186"/>
      <c r="AT896" s="180" t="s">
        <v>237</v>
      </c>
      <c r="AU896" s="180" t="s">
        <v>88</v>
      </c>
      <c r="AV896" s="15" t="s">
        <v>213</v>
      </c>
      <c r="AW896" s="15" t="s">
        <v>33</v>
      </c>
      <c r="AX896" s="15" t="s">
        <v>86</v>
      </c>
      <c r="AY896" s="180" t="s">
        <v>207</v>
      </c>
    </row>
    <row r="897" spans="1:65" s="2" customFormat="1" ht="33" customHeight="1">
      <c r="A897" s="31"/>
      <c r="B897" s="148"/>
      <c r="C897" s="149" t="s">
        <v>691</v>
      </c>
      <c r="D897" s="149" t="s">
        <v>209</v>
      </c>
      <c r="E897" s="150" t="s">
        <v>6124</v>
      </c>
      <c r="F897" s="151" t="s">
        <v>6125</v>
      </c>
      <c r="G897" s="152" t="s">
        <v>301</v>
      </c>
      <c r="H897" s="153">
        <v>8</v>
      </c>
      <c r="I897" s="154"/>
      <c r="J897" s="155">
        <f>ROUND(I897*H897,2)</f>
        <v>0</v>
      </c>
      <c r="K897" s="156"/>
      <c r="L897" s="32"/>
      <c r="M897" s="157" t="s">
        <v>1</v>
      </c>
      <c r="N897" s="158" t="s">
        <v>44</v>
      </c>
      <c r="O897" s="57"/>
      <c r="P897" s="159">
        <f>O897*H897</f>
        <v>0</v>
      </c>
      <c r="Q897" s="159">
        <v>0</v>
      </c>
      <c r="R897" s="159">
        <f>Q897*H897</f>
        <v>0</v>
      </c>
      <c r="S897" s="159">
        <v>0</v>
      </c>
      <c r="T897" s="160">
        <f>S897*H897</f>
        <v>0</v>
      </c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R897" s="161" t="s">
        <v>213</v>
      </c>
      <c r="AT897" s="161" t="s">
        <v>209</v>
      </c>
      <c r="AU897" s="161" t="s">
        <v>88</v>
      </c>
      <c r="AY897" s="17" t="s">
        <v>207</v>
      </c>
      <c r="BE897" s="162">
        <f>IF(N897="základní",J897,0)</f>
        <v>0</v>
      </c>
      <c r="BF897" s="162">
        <f>IF(N897="snížená",J897,0)</f>
        <v>0</v>
      </c>
      <c r="BG897" s="162">
        <f>IF(N897="zákl. přenesená",J897,0)</f>
        <v>0</v>
      </c>
      <c r="BH897" s="162">
        <f>IF(N897="sníž. přenesená",J897,0)</f>
        <v>0</v>
      </c>
      <c r="BI897" s="162">
        <f>IF(N897="nulová",J897,0)</f>
        <v>0</v>
      </c>
      <c r="BJ897" s="17" t="s">
        <v>86</v>
      </c>
      <c r="BK897" s="162">
        <f>ROUND(I897*H897,2)</f>
        <v>0</v>
      </c>
      <c r="BL897" s="17" t="s">
        <v>213</v>
      </c>
      <c r="BM897" s="161" t="s">
        <v>1295</v>
      </c>
    </row>
    <row r="898" spans="1:65" s="13" customFormat="1" ht="11.25">
      <c r="B898" s="163"/>
      <c r="D898" s="164" t="s">
        <v>237</v>
      </c>
      <c r="E898" s="165" t="s">
        <v>1</v>
      </c>
      <c r="F898" s="166" t="s">
        <v>6104</v>
      </c>
      <c r="H898" s="167">
        <v>8</v>
      </c>
      <c r="I898" s="168"/>
      <c r="L898" s="163"/>
      <c r="M898" s="169"/>
      <c r="N898" s="170"/>
      <c r="O898" s="170"/>
      <c r="P898" s="170"/>
      <c r="Q898" s="170"/>
      <c r="R898" s="170"/>
      <c r="S898" s="170"/>
      <c r="T898" s="171"/>
      <c r="AT898" s="165" t="s">
        <v>237</v>
      </c>
      <c r="AU898" s="165" t="s">
        <v>88</v>
      </c>
      <c r="AV898" s="13" t="s">
        <v>88</v>
      </c>
      <c r="AW898" s="13" t="s">
        <v>33</v>
      </c>
      <c r="AX898" s="13" t="s">
        <v>79</v>
      </c>
      <c r="AY898" s="165" t="s">
        <v>207</v>
      </c>
    </row>
    <row r="899" spans="1:65" s="14" customFormat="1" ht="22.5">
      <c r="B899" s="172"/>
      <c r="D899" s="164" t="s">
        <v>237</v>
      </c>
      <c r="E899" s="173" t="s">
        <v>1</v>
      </c>
      <c r="F899" s="174" t="s">
        <v>6083</v>
      </c>
      <c r="H899" s="173" t="s">
        <v>1</v>
      </c>
      <c r="I899" s="175"/>
      <c r="L899" s="172"/>
      <c r="M899" s="176"/>
      <c r="N899" s="177"/>
      <c r="O899" s="177"/>
      <c r="P899" s="177"/>
      <c r="Q899" s="177"/>
      <c r="R899" s="177"/>
      <c r="S899" s="177"/>
      <c r="T899" s="178"/>
      <c r="AT899" s="173" t="s">
        <v>237</v>
      </c>
      <c r="AU899" s="173" t="s">
        <v>88</v>
      </c>
      <c r="AV899" s="14" t="s">
        <v>86</v>
      </c>
      <c r="AW899" s="14" t="s">
        <v>33</v>
      </c>
      <c r="AX899" s="14" t="s">
        <v>79</v>
      </c>
      <c r="AY899" s="173" t="s">
        <v>207</v>
      </c>
    </row>
    <row r="900" spans="1:65" s="15" customFormat="1" ht="11.25">
      <c r="B900" s="179"/>
      <c r="D900" s="164" t="s">
        <v>237</v>
      </c>
      <c r="E900" s="180" t="s">
        <v>1</v>
      </c>
      <c r="F900" s="181" t="s">
        <v>242</v>
      </c>
      <c r="H900" s="182">
        <v>8</v>
      </c>
      <c r="I900" s="183"/>
      <c r="L900" s="179"/>
      <c r="M900" s="184"/>
      <c r="N900" s="185"/>
      <c r="O900" s="185"/>
      <c r="P900" s="185"/>
      <c r="Q900" s="185"/>
      <c r="R900" s="185"/>
      <c r="S900" s="185"/>
      <c r="T900" s="186"/>
      <c r="AT900" s="180" t="s">
        <v>237</v>
      </c>
      <c r="AU900" s="180" t="s">
        <v>88</v>
      </c>
      <c r="AV900" s="15" t="s">
        <v>213</v>
      </c>
      <c r="AW900" s="15" t="s">
        <v>33</v>
      </c>
      <c r="AX900" s="15" t="s">
        <v>86</v>
      </c>
      <c r="AY900" s="180" t="s">
        <v>207</v>
      </c>
    </row>
    <row r="901" spans="1:65" s="2" customFormat="1" ht="33" customHeight="1">
      <c r="A901" s="31"/>
      <c r="B901" s="148"/>
      <c r="C901" s="149" t="s">
        <v>1298</v>
      </c>
      <c r="D901" s="149" t="s">
        <v>209</v>
      </c>
      <c r="E901" s="150" t="s">
        <v>6126</v>
      </c>
      <c r="F901" s="151" t="s">
        <v>6127</v>
      </c>
      <c r="G901" s="152" t="s">
        <v>301</v>
      </c>
      <c r="H901" s="153">
        <v>8</v>
      </c>
      <c r="I901" s="154"/>
      <c r="J901" s="155">
        <f>ROUND(I901*H901,2)</f>
        <v>0</v>
      </c>
      <c r="K901" s="156"/>
      <c r="L901" s="32"/>
      <c r="M901" s="157" t="s">
        <v>1</v>
      </c>
      <c r="N901" s="158" t="s">
        <v>44</v>
      </c>
      <c r="O901" s="57"/>
      <c r="P901" s="159">
        <f>O901*H901</f>
        <v>0</v>
      </c>
      <c r="Q901" s="159">
        <v>0</v>
      </c>
      <c r="R901" s="159">
        <f>Q901*H901</f>
        <v>0</v>
      </c>
      <c r="S901" s="159">
        <v>0</v>
      </c>
      <c r="T901" s="160">
        <f>S901*H901</f>
        <v>0</v>
      </c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R901" s="161" t="s">
        <v>213</v>
      </c>
      <c r="AT901" s="161" t="s">
        <v>209</v>
      </c>
      <c r="AU901" s="161" t="s">
        <v>88</v>
      </c>
      <c r="AY901" s="17" t="s">
        <v>207</v>
      </c>
      <c r="BE901" s="162">
        <f>IF(N901="základní",J901,0)</f>
        <v>0</v>
      </c>
      <c r="BF901" s="162">
        <f>IF(N901="snížená",J901,0)</f>
        <v>0</v>
      </c>
      <c r="BG901" s="162">
        <f>IF(N901="zákl. přenesená",J901,0)</f>
        <v>0</v>
      </c>
      <c r="BH901" s="162">
        <f>IF(N901="sníž. přenesená",J901,0)</f>
        <v>0</v>
      </c>
      <c r="BI901" s="162">
        <f>IF(N901="nulová",J901,0)</f>
        <v>0</v>
      </c>
      <c r="BJ901" s="17" t="s">
        <v>86</v>
      </c>
      <c r="BK901" s="162">
        <f>ROUND(I901*H901,2)</f>
        <v>0</v>
      </c>
      <c r="BL901" s="17" t="s">
        <v>213</v>
      </c>
      <c r="BM901" s="161" t="s">
        <v>1299</v>
      </c>
    </row>
    <row r="902" spans="1:65" s="13" customFormat="1" ht="11.25">
      <c r="B902" s="163"/>
      <c r="D902" s="164" t="s">
        <v>237</v>
      </c>
      <c r="E902" s="165" t="s">
        <v>1</v>
      </c>
      <c r="F902" s="166" t="s">
        <v>6104</v>
      </c>
      <c r="H902" s="167">
        <v>8</v>
      </c>
      <c r="I902" s="168"/>
      <c r="L902" s="163"/>
      <c r="M902" s="169"/>
      <c r="N902" s="170"/>
      <c r="O902" s="170"/>
      <c r="P902" s="170"/>
      <c r="Q902" s="170"/>
      <c r="R902" s="170"/>
      <c r="S902" s="170"/>
      <c r="T902" s="171"/>
      <c r="AT902" s="165" t="s">
        <v>237</v>
      </c>
      <c r="AU902" s="165" t="s">
        <v>88</v>
      </c>
      <c r="AV902" s="13" t="s">
        <v>88</v>
      </c>
      <c r="AW902" s="13" t="s">
        <v>33</v>
      </c>
      <c r="AX902" s="13" t="s">
        <v>79</v>
      </c>
      <c r="AY902" s="165" t="s">
        <v>207</v>
      </c>
    </row>
    <row r="903" spans="1:65" s="14" customFormat="1" ht="22.5">
      <c r="B903" s="172"/>
      <c r="D903" s="164" t="s">
        <v>237</v>
      </c>
      <c r="E903" s="173" t="s">
        <v>1</v>
      </c>
      <c r="F903" s="174" t="s">
        <v>6083</v>
      </c>
      <c r="H903" s="173" t="s">
        <v>1</v>
      </c>
      <c r="I903" s="175"/>
      <c r="L903" s="172"/>
      <c r="M903" s="176"/>
      <c r="N903" s="177"/>
      <c r="O903" s="177"/>
      <c r="P903" s="177"/>
      <c r="Q903" s="177"/>
      <c r="R903" s="177"/>
      <c r="S903" s="177"/>
      <c r="T903" s="178"/>
      <c r="AT903" s="173" t="s">
        <v>237</v>
      </c>
      <c r="AU903" s="173" t="s">
        <v>88</v>
      </c>
      <c r="AV903" s="14" t="s">
        <v>86</v>
      </c>
      <c r="AW903" s="14" t="s">
        <v>33</v>
      </c>
      <c r="AX903" s="14" t="s">
        <v>79</v>
      </c>
      <c r="AY903" s="173" t="s">
        <v>207</v>
      </c>
    </row>
    <row r="904" spans="1:65" s="15" customFormat="1" ht="11.25">
      <c r="B904" s="179"/>
      <c r="D904" s="164" t="s">
        <v>237</v>
      </c>
      <c r="E904" s="180" t="s">
        <v>1</v>
      </c>
      <c r="F904" s="181" t="s">
        <v>242</v>
      </c>
      <c r="H904" s="182">
        <v>8</v>
      </c>
      <c r="I904" s="183"/>
      <c r="L904" s="179"/>
      <c r="M904" s="184"/>
      <c r="N904" s="185"/>
      <c r="O904" s="185"/>
      <c r="P904" s="185"/>
      <c r="Q904" s="185"/>
      <c r="R904" s="185"/>
      <c r="S904" s="185"/>
      <c r="T904" s="186"/>
      <c r="AT904" s="180" t="s">
        <v>237</v>
      </c>
      <c r="AU904" s="180" t="s">
        <v>88</v>
      </c>
      <c r="AV904" s="15" t="s">
        <v>213</v>
      </c>
      <c r="AW904" s="15" t="s">
        <v>33</v>
      </c>
      <c r="AX904" s="15" t="s">
        <v>86</v>
      </c>
      <c r="AY904" s="180" t="s">
        <v>207</v>
      </c>
    </row>
    <row r="905" spans="1:65" s="2" customFormat="1" ht="24.2" customHeight="1">
      <c r="A905" s="31"/>
      <c r="B905" s="148"/>
      <c r="C905" s="149" t="s">
        <v>695</v>
      </c>
      <c r="D905" s="149" t="s">
        <v>209</v>
      </c>
      <c r="E905" s="150" t="s">
        <v>6128</v>
      </c>
      <c r="F905" s="151" t="s">
        <v>6129</v>
      </c>
      <c r="G905" s="152" t="s">
        <v>301</v>
      </c>
      <c r="H905" s="153">
        <v>2</v>
      </c>
      <c r="I905" s="154"/>
      <c r="J905" s="155">
        <f>ROUND(I905*H905,2)</f>
        <v>0</v>
      </c>
      <c r="K905" s="156"/>
      <c r="L905" s="32"/>
      <c r="M905" s="157" t="s">
        <v>1</v>
      </c>
      <c r="N905" s="158" t="s">
        <v>44</v>
      </c>
      <c r="O905" s="57"/>
      <c r="P905" s="159">
        <f>O905*H905</f>
        <v>0</v>
      </c>
      <c r="Q905" s="159">
        <v>0</v>
      </c>
      <c r="R905" s="159">
        <f>Q905*H905</f>
        <v>0</v>
      </c>
      <c r="S905" s="159">
        <v>0</v>
      </c>
      <c r="T905" s="160">
        <f>S905*H905</f>
        <v>0</v>
      </c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R905" s="161" t="s">
        <v>213</v>
      </c>
      <c r="AT905" s="161" t="s">
        <v>209</v>
      </c>
      <c r="AU905" s="161" t="s">
        <v>88</v>
      </c>
      <c r="AY905" s="17" t="s">
        <v>207</v>
      </c>
      <c r="BE905" s="162">
        <f>IF(N905="základní",J905,0)</f>
        <v>0</v>
      </c>
      <c r="BF905" s="162">
        <f>IF(N905="snížená",J905,0)</f>
        <v>0</v>
      </c>
      <c r="BG905" s="162">
        <f>IF(N905="zákl. přenesená",J905,0)</f>
        <v>0</v>
      </c>
      <c r="BH905" s="162">
        <f>IF(N905="sníž. přenesená",J905,0)</f>
        <v>0</v>
      </c>
      <c r="BI905" s="162">
        <f>IF(N905="nulová",J905,0)</f>
        <v>0</v>
      </c>
      <c r="BJ905" s="17" t="s">
        <v>86</v>
      </c>
      <c r="BK905" s="162">
        <f>ROUND(I905*H905,2)</f>
        <v>0</v>
      </c>
      <c r="BL905" s="17" t="s">
        <v>213</v>
      </c>
      <c r="BM905" s="161" t="s">
        <v>1305</v>
      </c>
    </row>
    <row r="906" spans="1:65" s="14" customFormat="1" ht="22.5">
      <c r="B906" s="172"/>
      <c r="D906" s="164" t="s">
        <v>237</v>
      </c>
      <c r="E906" s="173" t="s">
        <v>1</v>
      </c>
      <c r="F906" s="174" t="s">
        <v>6130</v>
      </c>
      <c r="H906" s="173" t="s">
        <v>1</v>
      </c>
      <c r="I906" s="175"/>
      <c r="L906" s="172"/>
      <c r="M906" s="176"/>
      <c r="N906" s="177"/>
      <c r="O906" s="177"/>
      <c r="P906" s="177"/>
      <c r="Q906" s="177"/>
      <c r="R906" s="177"/>
      <c r="S906" s="177"/>
      <c r="T906" s="178"/>
      <c r="AT906" s="173" t="s">
        <v>237</v>
      </c>
      <c r="AU906" s="173" t="s">
        <v>88</v>
      </c>
      <c r="AV906" s="14" t="s">
        <v>86</v>
      </c>
      <c r="AW906" s="14" t="s">
        <v>33</v>
      </c>
      <c r="AX906" s="14" t="s">
        <v>79</v>
      </c>
      <c r="AY906" s="173" t="s">
        <v>207</v>
      </c>
    </row>
    <row r="907" spans="1:65" s="14" customFormat="1" ht="11.25">
      <c r="B907" s="172"/>
      <c r="D907" s="164" t="s">
        <v>237</v>
      </c>
      <c r="E907" s="173" t="s">
        <v>1</v>
      </c>
      <c r="F907" s="174" t="s">
        <v>6131</v>
      </c>
      <c r="H907" s="173" t="s">
        <v>1</v>
      </c>
      <c r="I907" s="175"/>
      <c r="L907" s="172"/>
      <c r="M907" s="176"/>
      <c r="N907" s="177"/>
      <c r="O907" s="177"/>
      <c r="P907" s="177"/>
      <c r="Q907" s="177"/>
      <c r="R907" s="177"/>
      <c r="S907" s="177"/>
      <c r="T907" s="178"/>
      <c r="AT907" s="173" t="s">
        <v>237</v>
      </c>
      <c r="AU907" s="173" t="s">
        <v>88</v>
      </c>
      <c r="AV907" s="14" t="s">
        <v>86</v>
      </c>
      <c r="AW907" s="14" t="s">
        <v>33</v>
      </c>
      <c r="AX907" s="14" t="s">
        <v>79</v>
      </c>
      <c r="AY907" s="173" t="s">
        <v>207</v>
      </c>
    </row>
    <row r="908" spans="1:65" s="14" customFormat="1" ht="22.5">
      <c r="B908" s="172"/>
      <c r="D908" s="164" t="s">
        <v>237</v>
      </c>
      <c r="E908" s="173" t="s">
        <v>1</v>
      </c>
      <c r="F908" s="174" t="s">
        <v>6132</v>
      </c>
      <c r="H908" s="173" t="s">
        <v>1</v>
      </c>
      <c r="I908" s="175"/>
      <c r="L908" s="172"/>
      <c r="M908" s="176"/>
      <c r="N908" s="177"/>
      <c r="O908" s="177"/>
      <c r="P908" s="177"/>
      <c r="Q908" s="177"/>
      <c r="R908" s="177"/>
      <c r="S908" s="177"/>
      <c r="T908" s="178"/>
      <c r="AT908" s="173" t="s">
        <v>237</v>
      </c>
      <c r="AU908" s="173" t="s">
        <v>88</v>
      </c>
      <c r="AV908" s="14" t="s">
        <v>86</v>
      </c>
      <c r="AW908" s="14" t="s">
        <v>33</v>
      </c>
      <c r="AX908" s="14" t="s">
        <v>79</v>
      </c>
      <c r="AY908" s="173" t="s">
        <v>207</v>
      </c>
    </row>
    <row r="909" spans="1:65" s="13" customFormat="1" ht="11.25">
      <c r="B909" s="163"/>
      <c r="D909" s="164" t="s">
        <v>237</v>
      </c>
      <c r="E909" s="165" t="s">
        <v>1</v>
      </c>
      <c r="F909" s="166" t="s">
        <v>1357</v>
      </c>
      <c r="H909" s="167">
        <v>2</v>
      </c>
      <c r="I909" s="168"/>
      <c r="L909" s="163"/>
      <c r="M909" s="169"/>
      <c r="N909" s="170"/>
      <c r="O909" s="170"/>
      <c r="P909" s="170"/>
      <c r="Q909" s="170"/>
      <c r="R909" s="170"/>
      <c r="S909" s="170"/>
      <c r="T909" s="171"/>
      <c r="AT909" s="165" t="s">
        <v>237</v>
      </c>
      <c r="AU909" s="165" t="s">
        <v>88</v>
      </c>
      <c r="AV909" s="13" t="s">
        <v>88</v>
      </c>
      <c r="AW909" s="13" t="s">
        <v>33</v>
      </c>
      <c r="AX909" s="13" t="s">
        <v>79</v>
      </c>
      <c r="AY909" s="165" t="s">
        <v>207</v>
      </c>
    </row>
    <row r="910" spans="1:65" s="15" customFormat="1" ht="11.25">
      <c r="B910" s="179"/>
      <c r="D910" s="164" t="s">
        <v>237</v>
      </c>
      <c r="E910" s="180" t="s">
        <v>1</v>
      </c>
      <c r="F910" s="181" t="s">
        <v>242</v>
      </c>
      <c r="H910" s="182">
        <v>2</v>
      </c>
      <c r="I910" s="183"/>
      <c r="L910" s="179"/>
      <c r="M910" s="184"/>
      <c r="N910" s="185"/>
      <c r="O910" s="185"/>
      <c r="P910" s="185"/>
      <c r="Q910" s="185"/>
      <c r="R910" s="185"/>
      <c r="S910" s="185"/>
      <c r="T910" s="186"/>
      <c r="AT910" s="180" t="s">
        <v>237</v>
      </c>
      <c r="AU910" s="180" t="s">
        <v>88</v>
      </c>
      <c r="AV910" s="15" t="s">
        <v>213</v>
      </c>
      <c r="AW910" s="15" t="s">
        <v>33</v>
      </c>
      <c r="AX910" s="15" t="s">
        <v>86</v>
      </c>
      <c r="AY910" s="180" t="s">
        <v>207</v>
      </c>
    </row>
    <row r="911" spans="1:65" s="2" customFormat="1" ht="24.2" customHeight="1">
      <c r="A911" s="31"/>
      <c r="B911" s="148"/>
      <c r="C911" s="149" t="s">
        <v>1309</v>
      </c>
      <c r="D911" s="149" t="s">
        <v>209</v>
      </c>
      <c r="E911" s="150" t="s">
        <v>6133</v>
      </c>
      <c r="F911" s="151" t="s">
        <v>6134</v>
      </c>
      <c r="G911" s="152" t="s">
        <v>301</v>
      </c>
      <c r="H911" s="153">
        <v>1</v>
      </c>
      <c r="I911" s="154"/>
      <c r="J911" s="155">
        <f>ROUND(I911*H911,2)</f>
        <v>0</v>
      </c>
      <c r="K911" s="156"/>
      <c r="L911" s="32"/>
      <c r="M911" s="157" t="s">
        <v>1</v>
      </c>
      <c r="N911" s="158" t="s">
        <v>44</v>
      </c>
      <c r="O911" s="57"/>
      <c r="P911" s="159">
        <f>O911*H911</f>
        <v>0</v>
      </c>
      <c r="Q911" s="159">
        <v>0</v>
      </c>
      <c r="R911" s="159">
        <f>Q911*H911</f>
        <v>0</v>
      </c>
      <c r="S911" s="159">
        <v>0</v>
      </c>
      <c r="T911" s="160">
        <f>S911*H911</f>
        <v>0</v>
      </c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R911" s="161" t="s">
        <v>213</v>
      </c>
      <c r="AT911" s="161" t="s">
        <v>209</v>
      </c>
      <c r="AU911" s="161" t="s">
        <v>88</v>
      </c>
      <c r="AY911" s="17" t="s">
        <v>207</v>
      </c>
      <c r="BE911" s="162">
        <f>IF(N911="základní",J911,0)</f>
        <v>0</v>
      </c>
      <c r="BF911" s="162">
        <f>IF(N911="snížená",J911,0)</f>
        <v>0</v>
      </c>
      <c r="BG911" s="162">
        <f>IF(N911="zákl. přenesená",J911,0)</f>
        <v>0</v>
      </c>
      <c r="BH911" s="162">
        <f>IF(N911="sníž. přenesená",J911,0)</f>
        <v>0</v>
      </c>
      <c r="BI911" s="162">
        <f>IF(N911="nulová",J911,0)</f>
        <v>0</v>
      </c>
      <c r="BJ911" s="17" t="s">
        <v>86</v>
      </c>
      <c r="BK911" s="162">
        <f>ROUND(I911*H911,2)</f>
        <v>0</v>
      </c>
      <c r="BL911" s="17" t="s">
        <v>213</v>
      </c>
      <c r="BM911" s="161" t="s">
        <v>1310</v>
      </c>
    </row>
    <row r="912" spans="1:65" s="14" customFormat="1" ht="22.5">
      <c r="B912" s="172"/>
      <c r="D912" s="164" t="s">
        <v>237</v>
      </c>
      <c r="E912" s="173" t="s">
        <v>1</v>
      </c>
      <c r="F912" s="174" t="s">
        <v>6130</v>
      </c>
      <c r="H912" s="173" t="s">
        <v>1</v>
      </c>
      <c r="I912" s="175"/>
      <c r="L912" s="172"/>
      <c r="M912" s="176"/>
      <c r="N912" s="177"/>
      <c r="O912" s="177"/>
      <c r="P912" s="177"/>
      <c r="Q912" s="177"/>
      <c r="R912" s="177"/>
      <c r="S912" s="177"/>
      <c r="T912" s="178"/>
      <c r="AT912" s="173" t="s">
        <v>237</v>
      </c>
      <c r="AU912" s="173" t="s">
        <v>88</v>
      </c>
      <c r="AV912" s="14" t="s">
        <v>86</v>
      </c>
      <c r="AW912" s="14" t="s">
        <v>33</v>
      </c>
      <c r="AX912" s="14" t="s">
        <v>79</v>
      </c>
      <c r="AY912" s="173" t="s">
        <v>207</v>
      </c>
    </row>
    <row r="913" spans="1:65" s="14" customFormat="1" ht="11.25">
      <c r="B913" s="172"/>
      <c r="D913" s="164" t="s">
        <v>237</v>
      </c>
      <c r="E913" s="173" t="s">
        <v>1</v>
      </c>
      <c r="F913" s="174" t="s">
        <v>6131</v>
      </c>
      <c r="H913" s="173" t="s">
        <v>1</v>
      </c>
      <c r="I913" s="175"/>
      <c r="L913" s="172"/>
      <c r="M913" s="176"/>
      <c r="N913" s="177"/>
      <c r="O913" s="177"/>
      <c r="P913" s="177"/>
      <c r="Q913" s="177"/>
      <c r="R913" s="177"/>
      <c r="S913" s="177"/>
      <c r="T913" s="178"/>
      <c r="AT913" s="173" t="s">
        <v>237</v>
      </c>
      <c r="AU913" s="173" t="s">
        <v>88</v>
      </c>
      <c r="AV913" s="14" t="s">
        <v>86</v>
      </c>
      <c r="AW913" s="14" t="s">
        <v>33</v>
      </c>
      <c r="AX913" s="14" t="s">
        <v>79</v>
      </c>
      <c r="AY913" s="173" t="s">
        <v>207</v>
      </c>
    </row>
    <row r="914" spans="1:65" s="14" customFormat="1" ht="22.5">
      <c r="B914" s="172"/>
      <c r="D914" s="164" t="s">
        <v>237</v>
      </c>
      <c r="E914" s="173" t="s">
        <v>1</v>
      </c>
      <c r="F914" s="174" t="s">
        <v>6132</v>
      </c>
      <c r="H914" s="173" t="s">
        <v>1</v>
      </c>
      <c r="I914" s="175"/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237</v>
      </c>
      <c r="AU914" s="173" t="s">
        <v>88</v>
      </c>
      <c r="AV914" s="14" t="s">
        <v>86</v>
      </c>
      <c r="AW914" s="14" t="s">
        <v>33</v>
      </c>
      <c r="AX914" s="14" t="s">
        <v>79</v>
      </c>
      <c r="AY914" s="173" t="s">
        <v>207</v>
      </c>
    </row>
    <row r="915" spans="1:65" s="13" customFormat="1" ht="11.25">
      <c r="B915" s="163"/>
      <c r="D915" s="164" t="s">
        <v>237</v>
      </c>
      <c r="E915" s="165" t="s">
        <v>1</v>
      </c>
      <c r="F915" s="166" t="s">
        <v>1383</v>
      </c>
      <c r="H915" s="167">
        <v>1</v>
      </c>
      <c r="I915" s="168"/>
      <c r="L915" s="163"/>
      <c r="M915" s="169"/>
      <c r="N915" s="170"/>
      <c r="O915" s="170"/>
      <c r="P915" s="170"/>
      <c r="Q915" s="170"/>
      <c r="R915" s="170"/>
      <c r="S915" s="170"/>
      <c r="T915" s="171"/>
      <c r="AT915" s="165" t="s">
        <v>237</v>
      </c>
      <c r="AU915" s="165" t="s">
        <v>88</v>
      </c>
      <c r="AV915" s="13" t="s">
        <v>88</v>
      </c>
      <c r="AW915" s="13" t="s">
        <v>33</v>
      </c>
      <c r="AX915" s="13" t="s">
        <v>79</v>
      </c>
      <c r="AY915" s="165" t="s">
        <v>207</v>
      </c>
    </row>
    <row r="916" spans="1:65" s="15" customFormat="1" ht="11.25">
      <c r="B916" s="179"/>
      <c r="D916" s="164" t="s">
        <v>237</v>
      </c>
      <c r="E916" s="180" t="s">
        <v>1</v>
      </c>
      <c r="F916" s="181" t="s">
        <v>242</v>
      </c>
      <c r="H916" s="182">
        <v>1</v>
      </c>
      <c r="I916" s="183"/>
      <c r="L916" s="179"/>
      <c r="M916" s="184"/>
      <c r="N916" s="185"/>
      <c r="O916" s="185"/>
      <c r="P916" s="185"/>
      <c r="Q916" s="185"/>
      <c r="R916" s="185"/>
      <c r="S916" s="185"/>
      <c r="T916" s="186"/>
      <c r="AT916" s="180" t="s">
        <v>237</v>
      </c>
      <c r="AU916" s="180" t="s">
        <v>88</v>
      </c>
      <c r="AV916" s="15" t="s">
        <v>213</v>
      </c>
      <c r="AW916" s="15" t="s">
        <v>33</v>
      </c>
      <c r="AX916" s="15" t="s">
        <v>86</v>
      </c>
      <c r="AY916" s="180" t="s">
        <v>207</v>
      </c>
    </row>
    <row r="917" spans="1:65" s="2" customFormat="1" ht="24.2" customHeight="1">
      <c r="A917" s="31"/>
      <c r="B917" s="148"/>
      <c r="C917" s="149" t="s">
        <v>699</v>
      </c>
      <c r="D917" s="149" t="s">
        <v>209</v>
      </c>
      <c r="E917" s="150" t="s">
        <v>6135</v>
      </c>
      <c r="F917" s="151" t="s">
        <v>6136</v>
      </c>
      <c r="G917" s="152" t="s">
        <v>301</v>
      </c>
      <c r="H917" s="153">
        <v>3</v>
      </c>
      <c r="I917" s="154"/>
      <c r="J917" s="155">
        <f>ROUND(I917*H917,2)</f>
        <v>0</v>
      </c>
      <c r="K917" s="156"/>
      <c r="L917" s="32"/>
      <c r="M917" s="157" t="s">
        <v>1</v>
      </c>
      <c r="N917" s="158" t="s">
        <v>44</v>
      </c>
      <c r="O917" s="57"/>
      <c r="P917" s="159">
        <f>O917*H917</f>
        <v>0</v>
      </c>
      <c r="Q917" s="159">
        <v>0</v>
      </c>
      <c r="R917" s="159">
        <f>Q917*H917</f>
        <v>0</v>
      </c>
      <c r="S917" s="159">
        <v>0</v>
      </c>
      <c r="T917" s="160">
        <f>S917*H917</f>
        <v>0</v>
      </c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R917" s="161" t="s">
        <v>213</v>
      </c>
      <c r="AT917" s="161" t="s">
        <v>209</v>
      </c>
      <c r="AU917" s="161" t="s">
        <v>88</v>
      </c>
      <c r="AY917" s="17" t="s">
        <v>207</v>
      </c>
      <c r="BE917" s="162">
        <f>IF(N917="základní",J917,0)</f>
        <v>0</v>
      </c>
      <c r="BF917" s="162">
        <f>IF(N917="snížená",J917,0)</f>
        <v>0</v>
      </c>
      <c r="BG917" s="162">
        <f>IF(N917="zákl. přenesená",J917,0)</f>
        <v>0</v>
      </c>
      <c r="BH917" s="162">
        <f>IF(N917="sníž. přenesená",J917,0)</f>
        <v>0</v>
      </c>
      <c r="BI917" s="162">
        <f>IF(N917="nulová",J917,0)</f>
        <v>0</v>
      </c>
      <c r="BJ917" s="17" t="s">
        <v>86</v>
      </c>
      <c r="BK917" s="162">
        <f>ROUND(I917*H917,2)</f>
        <v>0</v>
      </c>
      <c r="BL917" s="17" t="s">
        <v>213</v>
      </c>
      <c r="BM917" s="161" t="s">
        <v>1316</v>
      </c>
    </row>
    <row r="918" spans="1:65" s="14" customFormat="1" ht="22.5">
      <c r="B918" s="172"/>
      <c r="D918" s="164" t="s">
        <v>237</v>
      </c>
      <c r="E918" s="173" t="s">
        <v>1</v>
      </c>
      <c r="F918" s="174" t="s">
        <v>6130</v>
      </c>
      <c r="H918" s="173" t="s">
        <v>1</v>
      </c>
      <c r="I918" s="175"/>
      <c r="L918" s="172"/>
      <c r="M918" s="176"/>
      <c r="N918" s="177"/>
      <c r="O918" s="177"/>
      <c r="P918" s="177"/>
      <c r="Q918" s="177"/>
      <c r="R918" s="177"/>
      <c r="S918" s="177"/>
      <c r="T918" s="178"/>
      <c r="AT918" s="173" t="s">
        <v>237</v>
      </c>
      <c r="AU918" s="173" t="s">
        <v>88</v>
      </c>
      <c r="AV918" s="14" t="s">
        <v>86</v>
      </c>
      <c r="AW918" s="14" t="s">
        <v>33</v>
      </c>
      <c r="AX918" s="14" t="s">
        <v>79</v>
      </c>
      <c r="AY918" s="173" t="s">
        <v>207</v>
      </c>
    </row>
    <row r="919" spans="1:65" s="14" customFormat="1" ht="11.25">
      <c r="B919" s="172"/>
      <c r="D919" s="164" t="s">
        <v>237</v>
      </c>
      <c r="E919" s="173" t="s">
        <v>1</v>
      </c>
      <c r="F919" s="174" t="s">
        <v>6131</v>
      </c>
      <c r="H919" s="173" t="s">
        <v>1</v>
      </c>
      <c r="I919" s="175"/>
      <c r="L919" s="172"/>
      <c r="M919" s="176"/>
      <c r="N919" s="177"/>
      <c r="O919" s="177"/>
      <c r="P919" s="177"/>
      <c r="Q919" s="177"/>
      <c r="R919" s="177"/>
      <c r="S919" s="177"/>
      <c r="T919" s="178"/>
      <c r="AT919" s="173" t="s">
        <v>237</v>
      </c>
      <c r="AU919" s="173" t="s">
        <v>88</v>
      </c>
      <c r="AV919" s="14" t="s">
        <v>86</v>
      </c>
      <c r="AW919" s="14" t="s">
        <v>33</v>
      </c>
      <c r="AX919" s="14" t="s">
        <v>79</v>
      </c>
      <c r="AY919" s="173" t="s">
        <v>207</v>
      </c>
    </row>
    <row r="920" spans="1:65" s="14" customFormat="1" ht="22.5">
      <c r="B920" s="172"/>
      <c r="D920" s="164" t="s">
        <v>237</v>
      </c>
      <c r="E920" s="173" t="s">
        <v>1</v>
      </c>
      <c r="F920" s="174" t="s">
        <v>6132</v>
      </c>
      <c r="H920" s="173" t="s">
        <v>1</v>
      </c>
      <c r="I920" s="175"/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237</v>
      </c>
      <c r="AU920" s="173" t="s">
        <v>88</v>
      </c>
      <c r="AV920" s="14" t="s">
        <v>86</v>
      </c>
      <c r="AW920" s="14" t="s">
        <v>33</v>
      </c>
      <c r="AX920" s="14" t="s">
        <v>79</v>
      </c>
      <c r="AY920" s="173" t="s">
        <v>207</v>
      </c>
    </row>
    <row r="921" spans="1:65" s="13" customFormat="1" ht="11.25">
      <c r="B921" s="163"/>
      <c r="D921" s="164" t="s">
        <v>237</v>
      </c>
      <c r="E921" s="165" t="s">
        <v>1</v>
      </c>
      <c r="F921" s="166" t="s">
        <v>1352</v>
      </c>
      <c r="H921" s="167">
        <v>1</v>
      </c>
      <c r="I921" s="168"/>
      <c r="L921" s="163"/>
      <c r="M921" s="169"/>
      <c r="N921" s="170"/>
      <c r="O921" s="170"/>
      <c r="P921" s="170"/>
      <c r="Q921" s="170"/>
      <c r="R921" s="170"/>
      <c r="S921" s="170"/>
      <c r="T921" s="171"/>
      <c r="AT921" s="165" t="s">
        <v>237</v>
      </c>
      <c r="AU921" s="165" t="s">
        <v>88</v>
      </c>
      <c r="AV921" s="13" t="s">
        <v>88</v>
      </c>
      <c r="AW921" s="13" t="s">
        <v>33</v>
      </c>
      <c r="AX921" s="13" t="s">
        <v>79</v>
      </c>
      <c r="AY921" s="165" t="s">
        <v>207</v>
      </c>
    </row>
    <row r="922" spans="1:65" s="13" customFormat="1" ht="11.25">
      <c r="B922" s="163"/>
      <c r="D922" s="164" t="s">
        <v>237</v>
      </c>
      <c r="E922" s="165" t="s">
        <v>1</v>
      </c>
      <c r="F922" s="166" t="s">
        <v>1383</v>
      </c>
      <c r="H922" s="167">
        <v>1</v>
      </c>
      <c r="I922" s="168"/>
      <c r="L922" s="163"/>
      <c r="M922" s="169"/>
      <c r="N922" s="170"/>
      <c r="O922" s="170"/>
      <c r="P922" s="170"/>
      <c r="Q922" s="170"/>
      <c r="R922" s="170"/>
      <c r="S922" s="170"/>
      <c r="T922" s="171"/>
      <c r="AT922" s="165" t="s">
        <v>237</v>
      </c>
      <c r="AU922" s="165" t="s">
        <v>88</v>
      </c>
      <c r="AV922" s="13" t="s">
        <v>88</v>
      </c>
      <c r="AW922" s="13" t="s">
        <v>33</v>
      </c>
      <c r="AX922" s="13" t="s">
        <v>79</v>
      </c>
      <c r="AY922" s="165" t="s">
        <v>207</v>
      </c>
    </row>
    <row r="923" spans="1:65" s="13" customFormat="1" ht="11.25">
      <c r="B923" s="163"/>
      <c r="D923" s="164" t="s">
        <v>237</v>
      </c>
      <c r="E923" s="165" t="s">
        <v>1</v>
      </c>
      <c r="F923" s="166" t="s">
        <v>1353</v>
      </c>
      <c r="H923" s="167">
        <v>1</v>
      </c>
      <c r="I923" s="168"/>
      <c r="L923" s="163"/>
      <c r="M923" s="169"/>
      <c r="N923" s="170"/>
      <c r="O923" s="170"/>
      <c r="P923" s="170"/>
      <c r="Q923" s="170"/>
      <c r="R923" s="170"/>
      <c r="S923" s="170"/>
      <c r="T923" s="171"/>
      <c r="AT923" s="165" t="s">
        <v>237</v>
      </c>
      <c r="AU923" s="165" t="s">
        <v>88</v>
      </c>
      <c r="AV923" s="13" t="s">
        <v>88</v>
      </c>
      <c r="AW923" s="13" t="s">
        <v>33</v>
      </c>
      <c r="AX923" s="13" t="s">
        <v>79</v>
      </c>
      <c r="AY923" s="165" t="s">
        <v>207</v>
      </c>
    </row>
    <row r="924" spans="1:65" s="15" customFormat="1" ht="11.25">
      <c r="B924" s="179"/>
      <c r="D924" s="164" t="s">
        <v>237</v>
      </c>
      <c r="E924" s="180" t="s">
        <v>1</v>
      </c>
      <c r="F924" s="181" t="s">
        <v>242</v>
      </c>
      <c r="H924" s="182">
        <v>3</v>
      </c>
      <c r="I924" s="183"/>
      <c r="L924" s="179"/>
      <c r="M924" s="184"/>
      <c r="N924" s="185"/>
      <c r="O924" s="185"/>
      <c r="P924" s="185"/>
      <c r="Q924" s="185"/>
      <c r="R924" s="185"/>
      <c r="S924" s="185"/>
      <c r="T924" s="186"/>
      <c r="AT924" s="180" t="s">
        <v>237</v>
      </c>
      <c r="AU924" s="180" t="s">
        <v>88</v>
      </c>
      <c r="AV924" s="15" t="s">
        <v>213</v>
      </c>
      <c r="AW924" s="15" t="s">
        <v>33</v>
      </c>
      <c r="AX924" s="15" t="s">
        <v>86</v>
      </c>
      <c r="AY924" s="180" t="s">
        <v>207</v>
      </c>
    </row>
    <row r="925" spans="1:65" s="2" customFormat="1" ht="24.2" customHeight="1">
      <c r="A925" s="31"/>
      <c r="B925" s="148"/>
      <c r="C925" s="149" t="s">
        <v>1322</v>
      </c>
      <c r="D925" s="149" t="s">
        <v>209</v>
      </c>
      <c r="E925" s="150" t="s">
        <v>6137</v>
      </c>
      <c r="F925" s="151" t="s">
        <v>6138</v>
      </c>
      <c r="G925" s="152" t="s">
        <v>301</v>
      </c>
      <c r="H925" s="153">
        <v>1</v>
      </c>
      <c r="I925" s="154"/>
      <c r="J925" s="155">
        <f>ROUND(I925*H925,2)</f>
        <v>0</v>
      </c>
      <c r="K925" s="156"/>
      <c r="L925" s="32"/>
      <c r="M925" s="157" t="s">
        <v>1</v>
      </c>
      <c r="N925" s="158" t="s">
        <v>44</v>
      </c>
      <c r="O925" s="57"/>
      <c r="P925" s="159">
        <f>O925*H925</f>
        <v>0</v>
      </c>
      <c r="Q925" s="159">
        <v>0</v>
      </c>
      <c r="R925" s="159">
        <f>Q925*H925</f>
        <v>0</v>
      </c>
      <c r="S925" s="159">
        <v>0</v>
      </c>
      <c r="T925" s="160">
        <f>S925*H925</f>
        <v>0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R925" s="161" t="s">
        <v>213</v>
      </c>
      <c r="AT925" s="161" t="s">
        <v>209</v>
      </c>
      <c r="AU925" s="161" t="s">
        <v>88</v>
      </c>
      <c r="AY925" s="17" t="s">
        <v>207</v>
      </c>
      <c r="BE925" s="162">
        <f>IF(N925="základní",J925,0)</f>
        <v>0</v>
      </c>
      <c r="BF925" s="162">
        <f>IF(N925="snížená",J925,0)</f>
        <v>0</v>
      </c>
      <c r="BG925" s="162">
        <f>IF(N925="zákl. přenesená",J925,0)</f>
        <v>0</v>
      </c>
      <c r="BH925" s="162">
        <f>IF(N925="sníž. přenesená",J925,0)</f>
        <v>0</v>
      </c>
      <c r="BI925" s="162">
        <f>IF(N925="nulová",J925,0)</f>
        <v>0</v>
      </c>
      <c r="BJ925" s="17" t="s">
        <v>86</v>
      </c>
      <c r="BK925" s="162">
        <f>ROUND(I925*H925,2)</f>
        <v>0</v>
      </c>
      <c r="BL925" s="17" t="s">
        <v>213</v>
      </c>
      <c r="BM925" s="161" t="s">
        <v>1325</v>
      </c>
    </row>
    <row r="926" spans="1:65" s="14" customFormat="1" ht="22.5">
      <c r="B926" s="172"/>
      <c r="D926" s="164" t="s">
        <v>237</v>
      </c>
      <c r="E926" s="173" t="s">
        <v>1</v>
      </c>
      <c r="F926" s="174" t="s">
        <v>6139</v>
      </c>
      <c r="H926" s="173" t="s">
        <v>1</v>
      </c>
      <c r="I926" s="175"/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237</v>
      </c>
      <c r="AU926" s="173" t="s">
        <v>88</v>
      </c>
      <c r="AV926" s="14" t="s">
        <v>86</v>
      </c>
      <c r="AW926" s="14" t="s">
        <v>33</v>
      </c>
      <c r="AX926" s="14" t="s">
        <v>79</v>
      </c>
      <c r="AY926" s="173" t="s">
        <v>207</v>
      </c>
    </row>
    <row r="927" spans="1:65" s="14" customFormat="1" ht="22.5">
      <c r="B927" s="172"/>
      <c r="D927" s="164" t="s">
        <v>237</v>
      </c>
      <c r="E927" s="173" t="s">
        <v>1</v>
      </c>
      <c r="F927" s="174" t="s">
        <v>6140</v>
      </c>
      <c r="H927" s="173" t="s">
        <v>1</v>
      </c>
      <c r="I927" s="175"/>
      <c r="L927" s="172"/>
      <c r="M927" s="176"/>
      <c r="N927" s="177"/>
      <c r="O927" s="177"/>
      <c r="P927" s="177"/>
      <c r="Q927" s="177"/>
      <c r="R927" s="177"/>
      <c r="S927" s="177"/>
      <c r="T927" s="178"/>
      <c r="AT927" s="173" t="s">
        <v>237</v>
      </c>
      <c r="AU927" s="173" t="s">
        <v>88</v>
      </c>
      <c r="AV927" s="14" t="s">
        <v>86</v>
      </c>
      <c r="AW927" s="14" t="s">
        <v>33</v>
      </c>
      <c r="AX927" s="14" t="s">
        <v>79</v>
      </c>
      <c r="AY927" s="173" t="s">
        <v>207</v>
      </c>
    </row>
    <row r="928" spans="1:65" s="14" customFormat="1" ht="22.5">
      <c r="B928" s="172"/>
      <c r="D928" s="164" t="s">
        <v>237</v>
      </c>
      <c r="E928" s="173" t="s">
        <v>1</v>
      </c>
      <c r="F928" s="174" t="s">
        <v>6141</v>
      </c>
      <c r="H928" s="173" t="s">
        <v>1</v>
      </c>
      <c r="I928" s="175"/>
      <c r="L928" s="172"/>
      <c r="M928" s="176"/>
      <c r="N928" s="177"/>
      <c r="O928" s="177"/>
      <c r="P928" s="177"/>
      <c r="Q928" s="177"/>
      <c r="R928" s="177"/>
      <c r="S928" s="177"/>
      <c r="T928" s="178"/>
      <c r="AT928" s="173" t="s">
        <v>237</v>
      </c>
      <c r="AU928" s="173" t="s">
        <v>88</v>
      </c>
      <c r="AV928" s="14" t="s">
        <v>86</v>
      </c>
      <c r="AW928" s="14" t="s">
        <v>33</v>
      </c>
      <c r="AX928" s="14" t="s">
        <v>79</v>
      </c>
      <c r="AY928" s="173" t="s">
        <v>207</v>
      </c>
    </row>
    <row r="929" spans="1:65" s="13" customFormat="1" ht="11.25">
      <c r="B929" s="163"/>
      <c r="D929" s="164" t="s">
        <v>237</v>
      </c>
      <c r="E929" s="165" t="s">
        <v>1</v>
      </c>
      <c r="F929" s="166" t="s">
        <v>1347</v>
      </c>
      <c r="H929" s="167">
        <v>1</v>
      </c>
      <c r="I929" s="168"/>
      <c r="L929" s="163"/>
      <c r="M929" s="169"/>
      <c r="N929" s="170"/>
      <c r="O929" s="170"/>
      <c r="P929" s="170"/>
      <c r="Q929" s="170"/>
      <c r="R929" s="170"/>
      <c r="S929" s="170"/>
      <c r="T929" s="171"/>
      <c r="AT929" s="165" t="s">
        <v>237</v>
      </c>
      <c r="AU929" s="165" t="s">
        <v>88</v>
      </c>
      <c r="AV929" s="13" t="s">
        <v>88</v>
      </c>
      <c r="AW929" s="13" t="s">
        <v>33</v>
      </c>
      <c r="AX929" s="13" t="s">
        <v>79</v>
      </c>
      <c r="AY929" s="165" t="s">
        <v>207</v>
      </c>
    </row>
    <row r="930" spans="1:65" s="15" customFormat="1" ht="11.25">
      <c r="B930" s="179"/>
      <c r="D930" s="164" t="s">
        <v>237</v>
      </c>
      <c r="E930" s="180" t="s">
        <v>1</v>
      </c>
      <c r="F930" s="181" t="s">
        <v>242</v>
      </c>
      <c r="H930" s="182">
        <v>1</v>
      </c>
      <c r="I930" s="183"/>
      <c r="L930" s="179"/>
      <c r="M930" s="184"/>
      <c r="N930" s="185"/>
      <c r="O930" s="185"/>
      <c r="P930" s="185"/>
      <c r="Q930" s="185"/>
      <c r="R930" s="185"/>
      <c r="S930" s="185"/>
      <c r="T930" s="186"/>
      <c r="AT930" s="180" t="s">
        <v>237</v>
      </c>
      <c r="AU930" s="180" t="s">
        <v>88</v>
      </c>
      <c r="AV930" s="15" t="s">
        <v>213</v>
      </c>
      <c r="AW930" s="15" t="s">
        <v>33</v>
      </c>
      <c r="AX930" s="15" t="s">
        <v>86</v>
      </c>
      <c r="AY930" s="180" t="s">
        <v>207</v>
      </c>
    </row>
    <row r="931" spans="1:65" s="2" customFormat="1" ht="24.2" customHeight="1">
      <c r="A931" s="31"/>
      <c r="B931" s="148"/>
      <c r="C931" s="149" t="s">
        <v>703</v>
      </c>
      <c r="D931" s="149" t="s">
        <v>209</v>
      </c>
      <c r="E931" s="150" t="s">
        <v>6142</v>
      </c>
      <c r="F931" s="151" t="s">
        <v>6143</v>
      </c>
      <c r="G931" s="152" t="s">
        <v>301</v>
      </c>
      <c r="H931" s="153">
        <v>1</v>
      </c>
      <c r="I931" s="154"/>
      <c r="J931" s="155">
        <f>ROUND(I931*H931,2)</f>
        <v>0</v>
      </c>
      <c r="K931" s="156"/>
      <c r="L931" s="32"/>
      <c r="M931" s="157" t="s">
        <v>1</v>
      </c>
      <c r="N931" s="158" t="s">
        <v>44</v>
      </c>
      <c r="O931" s="57"/>
      <c r="P931" s="159">
        <f>O931*H931</f>
        <v>0</v>
      </c>
      <c r="Q931" s="159">
        <v>0</v>
      </c>
      <c r="R931" s="159">
        <f>Q931*H931</f>
        <v>0</v>
      </c>
      <c r="S931" s="159">
        <v>0</v>
      </c>
      <c r="T931" s="160">
        <f>S931*H931</f>
        <v>0</v>
      </c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R931" s="161" t="s">
        <v>213</v>
      </c>
      <c r="AT931" s="161" t="s">
        <v>209</v>
      </c>
      <c r="AU931" s="161" t="s">
        <v>88</v>
      </c>
      <c r="AY931" s="17" t="s">
        <v>207</v>
      </c>
      <c r="BE931" s="162">
        <f>IF(N931="základní",J931,0)</f>
        <v>0</v>
      </c>
      <c r="BF931" s="162">
        <f>IF(N931="snížená",J931,0)</f>
        <v>0</v>
      </c>
      <c r="BG931" s="162">
        <f>IF(N931="zákl. přenesená",J931,0)</f>
        <v>0</v>
      </c>
      <c r="BH931" s="162">
        <f>IF(N931="sníž. přenesená",J931,0)</f>
        <v>0</v>
      </c>
      <c r="BI931" s="162">
        <f>IF(N931="nulová",J931,0)</f>
        <v>0</v>
      </c>
      <c r="BJ931" s="17" t="s">
        <v>86</v>
      </c>
      <c r="BK931" s="162">
        <f>ROUND(I931*H931,2)</f>
        <v>0</v>
      </c>
      <c r="BL931" s="17" t="s">
        <v>213</v>
      </c>
      <c r="BM931" s="161" t="s">
        <v>1332</v>
      </c>
    </row>
    <row r="932" spans="1:65" s="14" customFormat="1" ht="22.5">
      <c r="B932" s="172"/>
      <c r="D932" s="164" t="s">
        <v>237</v>
      </c>
      <c r="E932" s="173" t="s">
        <v>1</v>
      </c>
      <c r="F932" s="174" t="s">
        <v>6139</v>
      </c>
      <c r="H932" s="173" t="s">
        <v>1</v>
      </c>
      <c r="I932" s="175"/>
      <c r="L932" s="172"/>
      <c r="M932" s="176"/>
      <c r="N932" s="177"/>
      <c r="O932" s="177"/>
      <c r="P932" s="177"/>
      <c r="Q932" s="177"/>
      <c r="R932" s="177"/>
      <c r="S932" s="177"/>
      <c r="T932" s="178"/>
      <c r="AT932" s="173" t="s">
        <v>237</v>
      </c>
      <c r="AU932" s="173" t="s">
        <v>88</v>
      </c>
      <c r="AV932" s="14" t="s">
        <v>86</v>
      </c>
      <c r="AW932" s="14" t="s">
        <v>33</v>
      </c>
      <c r="AX932" s="14" t="s">
        <v>79</v>
      </c>
      <c r="AY932" s="173" t="s">
        <v>207</v>
      </c>
    </row>
    <row r="933" spans="1:65" s="14" customFormat="1" ht="22.5">
      <c r="B933" s="172"/>
      <c r="D933" s="164" t="s">
        <v>237</v>
      </c>
      <c r="E933" s="173" t="s">
        <v>1</v>
      </c>
      <c r="F933" s="174" t="s">
        <v>6140</v>
      </c>
      <c r="H933" s="173" t="s">
        <v>1</v>
      </c>
      <c r="I933" s="175"/>
      <c r="L933" s="172"/>
      <c r="M933" s="176"/>
      <c r="N933" s="177"/>
      <c r="O933" s="177"/>
      <c r="P933" s="177"/>
      <c r="Q933" s="177"/>
      <c r="R933" s="177"/>
      <c r="S933" s="177"/>
      <c r="T933" s="178"/>
      <c r="AT933" s="173" t="s">
        <v>237</v>
      </c>
      <c r="AU933" s="173" t="s">
        <v>88</v>
      </c>
      <c r="AV933" s="14" t="s">
        <v>86</v>
      </c>
      <c r="AW933" s="14" t="s">
        <v>33</v>
      </c>
      <c r="AX933" s="14" t="s">
        <v>79</v>
      </c>
      <c r="AY933" s="173" t="s">
        <v>207</v>
      </c>
    </row>
    <row r="934" spans="1:65" s="14" customFormat="1" ht="22.5">
      <c r="B934" s="172"/>
      <c r="D934" s="164" t="s">
        <v>237</v>
      </c>
      <c r="E934" s="173" t="s">
        <v>1</v>
      </c>
      <c r="F934" s="174" t="s">
        <v>6141</v>
      </c>
      <c r="H934" s="173" t="s">
        <v>1</v>
      </c>
      <c r="I934" s="175"/>
      <c r="L934" s="172"/>
      <c r="M934" s="176"/>
      <c r="N934" s="177"/>
      <c r="O934" s="177"/>
      <c r="P934" s="177"/>
      <c r="Q934" s="177"/>
      <c r="R934" s="177"/>
      <c r="S934" s="177"/>
      <c r="T934" s="178"/>
      <c r="AT934" s="173" t="s">
        <v>237</v>
      </c>
      <c r="AU934" s="173" t="s">
        <v>88</v>
      </c>
      <c r="AV934" s="14" t="s">
        <v>86</v>
      </c>
      <c r="AW934" s="14" t="s">
        <v>33</v>
      </c>
      <c r="AX934" s="14" t="s">
        <v>79</v>
      </c>
      <c r="AY934" s="173" t="s">
        <v>207</v>
      </c>
    </row>
    <row r="935" spans="1:65" s="13" customFormat="1" ht="11.25">
      <c r="B935" s="163"/>
      <c r="D935" s="164" t="s">
        <v>237</v>
      </c>
      <c r="E935" s="165" t="s">
        <v>1</v>
      </c>
      <c r="F935" s="166" t="s">
        <v>1347</v>
      </c>
      <c r="H935" s="167">
        <v>1</v>
      </c>
      <c r="I935" s="168"/>
      <c r="L935" s="163"/>
      <c r="M935" s="169"/>
      <c r="N935" s="170"/>
      <c r="O935" s="170"/>
      <c r="P935" s="170"/>
      <c r="Q935" s="170"/>
      <c r="R935" s="170"/>
      <c r="S935" s="170"/>
      <c r="T935" s="171"/>
      <c r="AT935" s="165" t="s">
        <v>237</v>
      </c>
      <c r="AU935" s="165" t="s">
        <v>88</v>
      </c>
      <c r="AV935" s="13" t="s">
        <v>88</v>
      </c>
      <c r="AW935" s="13" t="s">
        <v>33</v>
      </c>
      <c r="AX935" s="13" t="s">
        <v>79</v>
      </c>
      <c r="AY935" s="165" t="s">
        <v>207</v>
      </c>
    </row>
    <row r="936" spans="1:65" s="15" customFormat="1" ht="11.25">
      <c r="B936" s="179"/>
      <c r="D936" s="164" t="s">
        <v>237</v>
      </c>
      <c r="E936" s="180" t="s">
        <v>1</v>
      </c>
      <c r="F936" s="181" t="s">
        <v>242</v>
      </c>
      <c r="H936" s="182">
        <v>1</v>
      </c>
      <c r="I936" s="183"/>
      <c r="L936" s="179"/>
      <c r="M936" s="184"/>
      <c r="N936" s="185"/>
      <c r="O936" s="185"/>
      <c r="P936" s="185"/>
      <c r="Q936" s="185"/>
      <c r="R936" s="185"/>
      <c r="S936" s="185"/>
      <c r="T936" s="186"/>
      <c r="AT936" s="180" t="s">
        <v>237</v>
      </c>
      <c r="AU936" s="180" t="s">
        <v>88</v>
      </c>
      <c r="AV936" s="15" t="s">
        <v>213</v>
      </c>
      <c r="AW936" s="15" t="s">
        <v>33</v>
      </c>
      <c r="AX936" s="15" t="s">
        <v>86</v>
      </c>
      <c r="AY936" s="180" t="s">
        <v>207</v>
      </c>
    </row>
    <row r="937" spans="1:65" s="2" customFormat="1" ht="24.2" customHeight="1">
      <c r="A937" s="31"/>
      <c r="B937" s="148"/>
      <c r="C937" s="149" t="s">
        <v>1338</v>
      </c>
      <c r="D937" s="149" t="s">
        <v>209</v>
      </c>
      <c r="E937" s="150" t="s">
        <v>6144</v>
      </c>
      <c r="F937" s="151" t="s">
        <v>6145</v>
      </c>
      <c r="G937" s="152" t="s">
        <v>301</v>
      </c>
      <c r="H937" s="153">
        <v>1</v>
      </c>
      <c r="I937" s="154"/>
      <c r="J937" s="155">
        <f>ROUND(I937*H937,2)</f>
        <v>0</v>
      </c>
      <c r="K937" s="156"/>
      <c r="L937" s="32"/>
      <c r="M937" s="157" t="s">
        <v>1</v>
      </c>
      <c r="N937" s="158" t="s">
        <v>44</v>
      </c>
      <c r="O937" s="57"/>
      <c r="P937" s="159">
        <f>O937*H937</f>
        <v>0</v>
      </c>
      <c r="Q937" s="159">
        <v>0</v>
      </c>
      <c r="R937" s="159">
        <f>Q937*H937</f>
        <v>0</v>
      </c>
      <c r="S937" s="159">
        <v>0</v>
      </c>
      <c r="T937" s="160">
        <f>S937*H937</f>
        <v>0</v>
      </c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R937" s="161" t="s">
        <v>213</v>
      </c>
      <c r="AT937" s="161" t="s">
        <v>209</v>
      </c>
      <c r="AU937" s="161" t="s">
        <v>88</v>
      </c>
      <c r="AY937" s="17" t="s">
        <v>207</v>
      </c>
      <c r="BE937" s="162">
        <f>IF(N937="základní",J937,0)</f>
        <v>0</v>
      </c>
      <c r="BF937" s="162">
        <f>IF(N937="snížená",J937,0)</f>
        <v>0</v>
      </c>
      <c r="BG937" s="162">
        <f>IF(N937="zákl. přenesená",J937,0)</f>
        <v>0</v>
      </c>
      <c r="BH937" s="162">
        <f>IF(N937="sníž. přenesená",J937,0)</f>
        <v>0</v>
      </c>
      <c r="BI937" s="162">
        <f>IF(N937="nulová",J937,0)</f>
        <v>0</v>
      </c>
      <c r="BJ937" s="17" t="s">
        <v>86</v>
      </c>
      <c r="BK937" s="162">
        <f>ROUND(I937*H937,2)</f>
        <v>0</v>
      </c>
      <c r="BL937" s="17" t="s">
        <v>213</v>
      </c>
      <c r="BM937" s="161" t="s">
        <v>1341</v>
      </c>
    </row>
    <row r="938" spans="1:65" s="14" customFormat="1" ht="22.5">
      <c r="B938" s="172"/>
      <c r="D938" s="164" t="s">
        <v>237</v>
      </c>
      <c r="E938" s="173" t="s">
        <v>1</v>
      </c>
      <c r="F938" s="174" t="s">
        <v>6139</v>
      </c>
      <c r="H938" s="173" t="s">
        <v>1</v>
      </c>
      <c r="I938" s="175"/>
      <c r="L938" s="172"/>
      <c r="M938" s="176"/>
      <c r="N938" s="177"/>
      <c r="O938" s="177"/>
      <c r="P938" s="177"/>
      <c r="Q938" s="177"/>
      <c r="R938" s="177"/>
      <c r="S938" s="177"/>
      <c r="T938" s="178"/>
      <c r="AT938" s="173" t="s">
        <v>237</v>
      </c>
      <c r="AU938" s="173" t="s">
        <v>88</v>
      </c>
      <c r="AV938" s="14" t="s">
        <v>86</v>
      </c>
      <c r="AW938" s="14" t="s">
        <v>33</v>
      </c>
      <c r="AX938" s="14" t="s">
        <v>79</v>
      </c>
      <c r="AY938" s="173" t="s">
        <v>207</v>
      </c>
    </row>
    <row r="939" spans="1:65" s="14" customFormat="1" ht="22.5">
      <c r="B939" s="172"/>
      <c r="D939" s="164" t="s">
        <v>237</v>
      </c>
      <c r="E939" s="173" t="s">
        <v>1</v>
      </c>
      <c r="F939" s="174" t="s">
        <v>6140</v>
      </c>
      <c r="H939" s="173" t="s">
        <v>1</v>
      </c>
      <c r="I939" s="175"/>
      <c r="L939" s="172"/>
      <c r="M939" s="176"/>
      <c r="N939" s="177"/>
      <c r="O939" s="177"/>
      <c r="P939" s="177"/>
      <c r="Q939" s="177"/>
      <c r="R939" s="177"/>
      <c r="S939" s="177"/>
      <c r="T939" s="178"/>
      <c r="AT939" s="173" t="s">
        <v>237</v>
      </c>
      <c r="AU939" s="173" t="s">
        <v>88</v>
      </c>
      <c r="AV939" s="14" t="s">
        <v>86</v>
      </c>
      <c r="AW939" s="14" t="s">
        <v>33</v>
      </c>
      <c r="AX939" s="14" t="s">
        <v>79</v>
      </c>
      <c r="AY939" s="173" t="s">
        <v>207</v>
      </c>
    </row>
    <row r="940" spans="1:65" s="14" customFormat="1" ht="22.5">
      <c r="B940" s="172"/>
      <c r="D940" s="164" t="s">
        <v>237</v>
      </c>
      <c r="E940" s="173" t="s">
        <v>1</v>
      </c>
      <c r="F940" s="174" t="s">
        <v>6141</v>
      </c>
      <c r="H940" s="173" t="s">
        <v>1</v>
      </c>
      <c r="I940" s="175"/>
      <c r="L940" s="172"/>
      <c r="M940" s="176"/>
      <c r="N940" s="177"/>
      <c r="O940" s="177"/>
      <c r="P940" s="177"/>
      <c r="Q940" s="177"/>
      <c r="R940" s="177"/>
      <c r="S940" s="177"/>
      <c r="T940" s="178"/>
      <c r="AT940" s="173" t="s">
        <v>237</v>
      </c>
      <c r="AU940" s="173" t="s">
        <v>88</v>
      </c>
      <c r="AV940" s="14" t="s">
        <v>86</v>
      </c>
      <c r="AW940" s="14" t="s">
        <v>33</v>
      </c>
      <c r="AX940" s="14" t="s">
        <v>79</v>
      </c>
      <c r="AY940" s="173" t="s">
        <v>207</v>
      </c>
    </row>
    <row r="941" spans="1:65" s="13" customFormat="1" ht="11.25">
      <c r="B941" s="163"/>
      <c r="D941" s="164" t="s">
        <v>237</v>
      </c>
      <c r="E941" s="165" t="s">
        <v>1</v>
      </c>
      <c r="F941" s="166" t="s">
        <v>1383</v>
      </c>
      <c r="H941" s="167">
        <v>1</v>
      </c>
      <c r="I941" s="168"/>
      <c r="L941" s="163"/>
      <c r="M941" s="169"/>
      <c r="N941" s="170"/>
      <c r="O941" s="170"/>
      <c r="P941" s="170"/>
      <c r="Q941" s="170"/>
      <c r="R941" s="170"/>
      <c r="S941" s="170"/>
      <c r="T941" s="171"/>
      <c r="AT941" s="165" t="s">
        <v>237</v>
      </c>
      <c r="AU941" s="165" t="s">
        <v>88</v>
      </c>
      <c r="AV941" s="13" t="s">
        <v>88</v>
      </c>
      <c r="AW941" s="13" t="s">
        <v>33</v>
      </c>
      <c r="AX941" s="13" t="s">
        <v>79</v>
      </c>
      <c r="AY941" s="165" t="s">
        <v>207</v>
      </c>
    </row>
    <row r="942" spans="1:65" s="15" customFormat="1" ht="11.25">
      <c r="B942" s="179"/>
      <c r="D942" s="164" t="s">
        <v>237</v>
      </c>
      <c r="E942" s="180" t="s">
        <v>1</v>
      </c>
      <c r="F942" s="181" t="s">
        <v>242</v>
      </c>
      <c r="H942" s="182">
        <v>1</v>
      </c>
      <c r="I942" s="183"/>
      <c r="L942" s="179"/>
      <c r="M942" s="184"/>
      <c r="N942" s="185"/>
      <c r="O942" s="185"/>
      <c r="P942" s="185"/>
      <c r="Q942" s="185"/>
      <c r="R942" s="185"/>
      <c r="S942" s="185"/>
      <c r="T942" s="186"/>
      <c r="AT942" s="180" t="s">
        <v>237</v>
      </c>
      <c r="AU942" s="180" t="s">
        <v>88</v>
      </c>
      <c r="AV942" s="15" t="s">
        <v>213</v>
      </c>
      <c r="AW942" s="15" t="s">
        <v>33</v>
      </c>
      <c r="AX942" s="15" t="s">
        <v>86</v>
      </c>
      <c r="AY942" s="180" t="s">
        <v>207</v>
      </c>
    </row>
    <row r="943" spans="1:65" s="2" customFormat="1" ht="24.2" customHeight="1">
      <c r="A943" s="31"/>
      <c r="B943" s="148"/>
      <c r="C943" s="149" t="s">
        <v>706</v>
      </c>
      <c r="D943" s="149" t="s">
        <v>209</v>
      </c>
      <c r="E943" s="150" t="s">
        <v>6146</v>
      </c>
      <c r="F943" s="151" t="s">
        <v>6147</v>
      </c>
      <c r="G943" s="152" t="s">
        <v>301</v>
      </c>
      <c r="H943" s="153">
        <v>2</v>
      </c>
      <c r="I943" s="154"/>
      <c r="J943" s="155">
        <f>ROUND(I943*H943,2)</f>
        <v>0</v>
      </c>
      <c r="K943" s="156"/>
      <c r="L943" s="32"/>
      <c r="M943" s="157" t="s">
        <v>1</v>
      </c>
      <c r="N943" s="158" t="s">
        <v>44</v>
      </c>
      <c r="O943" s="57"/>
      <c r="P943" s="159">
        <f>O943*H943</f>
        <v>0</v>
      </c>
      <c r="Q943" s="159">
        <v>0</v>
      </c>
      <c r="R943" s="159">
        <f>Q943*H943</f>
        <v>0</v>
      </c>
      <c r="S943" s="159">
        <v>0</v>
      </c>
      <c r="T943" s="160">
        <f>S943*H943</f>
        <v>0</v>
      </c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R943" s="161" t="s">
        <v>213</v>
      </c>
      <c r="AT943" s="161" t="s">
        <v>209</v>
      </c>
      <c r="AU943" s="161" t="s">
        <v>88</v>
      </c>
      <c r="AY943" s="17" t="s">
        <v>207</v>
      </c>
      <c r="BE943" s="162">
        <f>IF(N943="základní",J943,0)</f>
        <v>0</v>
      </c>
      <c r="BF943" s="162">
        <f>IF(N943="snížená",J943,0)</f>
        <v>0</v>
      </c>
      <c r="BG943" s="162">
        <f>IF(N943="zákl. přenesená",J943,0)</f>
        <v>0</v>
      </c>
      <c r="BH943" s="162">
        <f>IF(N943="sníž. přenesená",J943,0)</f>
        <v>0</v>
      </c>
      <c r="BI943" s="162">
        <f>IF(N943="nulová",J943,0)</f>
        <v>0</v>
      </c>
      <c r="BJ943" s="17" t="s">
        <v>86</v>
      </c>
      <c r="BK943" s="162">
        <f>ROUND(I943*H943,2)</f>
        <v>0</v>
      </c>
      <c r="BL943" s="17" t="s">
        <v>213</v>
      </c>
      <c r="BM943" s="161" t="s">
        <v>1346</v>
      </c>
    </row>
    <row r="944" spans="1:65" s="2" customFormat="1" ht="24.2" customHeight="1">
      <c r="A944" s="31"/>
      <c r="B944" s="148"/>
      <c r="C944" s="149" t="s">
        <v>1348</v>
      </c>
      <c r="D944" s="149" t="s">
        <v>209</v>
      </c>
      <c r="E944" s="150" t="s">
        <v>6148</v>
      </c>
      <c r="F944" s="151" t="s">
        <v>6149</v>
      </c>
      <c r="G944" s="152" t="s">
        <v>301</v>
      </c>
      <c r="H944" s="153">
        <v>2</v>
      </c>
      <c r="I944" s="154"/>
      <c r="J944" s="155">
        <f>ROUND(I944*H944,2)</f>
        <v>0</v>
      </c>
      <c r="K944" s="156"/>
      <c r="L944" s="32"/>
      <c r="M944" s="157" t="s">
        <v>1</v>
      </c>
      <c r="N944" s="158" t="s">
        <v>44</v>
      </c>
      <c r="O944" s="57"/>
      <c r="P944" s="159">
        <f>O944*H944</f>
        <v>0</v>
      </c>
      <c r="Q944" s="159">
        <v>0</v>
      </c>
      <c r="R944" s="159">
        <f>Q944*H944</f>
        <v>0</v>
      </c>
      <c r="S944" s="159">
        <v>0</v>
      </c>
      <c r="T944" s="160">
        <f>S944*H944</f>
        <v>0</v>
      </c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R944" s="161" t="s">
        <v>213</v>
      </c>
      <c r="AT944" s="161" t="s">
        <v>209</v>
      </c>
      <c r="AU944" s="161" t="s">
        <v>88</v>
      </c>
      <c r="AY944" s="17" t="s">
        <v>207</v>
      </c>
      <c r="BE944" s="162">
        <f>IF(N944="základní",J944,0)</f>
        <v>0</v>
      </c>
      <c r="BF944" s="162">
        <f>IF(N944="snížená",J944,0)</f>
        <v>0</v>
      </c>
      <c r="BG944" s="162">
        <f>IF(N944="zákl. přenesená",J944,0)</f>
        <v>0</v>
      </c>
      <c r="BH944" s="162">
        <f>IF(N944="sníž. přenesená",J944,0)</f>
        <v>0</v>
      </c>
      <c r="BI944" s="162">
        <f>IF(N944="nulová",J944,0)</f>
        <v>0</v>
      </c>
      <c r="BJ944" s="17" t="s">
        <v>86</v>
      </c>
      <c r="BK944" s="162">
        <f>ROUND(I944*H944,2)</f>
        <v>0</v>
      </c>
      <c r="BL944" s="17" t="s">
        <v>213</v>
      </c>
      <c r="BM944" s="161" t="s">
        <v>1351</v>
      </c>
    </row>
    <row r="945" spans="1:65" s="14" customFormat="1" ht="22.5">
      <c r="B945" s="172"/>
      <c r="D945" s="164" t="s">
        <v>237</v>
      </c>
      <c r="E945" s="173" t="s">
        <v>1</v>
      </c>
      <c r="F945" s="174" t="s">
        <v>6139</v>
      </c>
      <c r="H945" s="173" t="s">
        <v>1</v>
      </c>
      <c r="I945" s="175"/>
      <c r="L945" s="172"/>
      <c r="M945" s="176"/>
      <c r="N945" s="177"/>
      <c r="O945" s="177"/>
      <c r="P945" s="177"/>
      <c r="Q945" s="177"/>
      <c r="R945" s="177"/>
      <c r="S945" s="177"/>
      <c r="T945" s="178"/>
      <c r="AT945" s="173" t="s">
        <v>237</v>
      </c>
      <c r="AU945" s="173" t="s">
        <v>88</v>
      </c>
      <c r="AV945" s="14" t="s">
        <v>86</v>
      </c>
      <c r="AW945" s="14" t="s">
        <v>33</v>
      </c>
      <c r="AX945" s="14" t="s">
        <v>79</v>
      </c>
      <c r="AY945" s="173" t="s">
        <v>207</v>
      </c>
    </row>
    <row r="946" spans="1:65" s="14" customFormat="1" ht="22.5">
      <c r="B946" s="172"/>
      <c r="D946" s="164" t="s">
        <v>237</v>
      </c>
      <c r="E946" s="173" t="s">
        <v>1</v>
      </c>
      <c r="F946" s="174" t="s">
        <v>6140</v>
      </c>
      <c r="H946" s="173" t="s">
        <v>1</v>
      </c>
      <c r="I946" s="175"/>
      <c r="L946" s="172"/>
      <c r="M946" s="176"/>
      <c r="N946" s="177"/>
      <c r="O946" s="177"/>
      <c r="P946" s="177"/>
      <c r="Q946" s="177"/>
      <c r="R946" s="177"/>
      <c r="S946" s="177"/>
      <c r="T946" s="178"/>
      <c r="AT946" s="173" t="s">
        <v>237</v>
      </c>
      <c r="AU946" s="173" t="s">
        <v>88</v>
      </c>
      <c r="AV946" s="14" t="s">
        <v>86</v>
      </c>
      <c r="AW946" s="14" t="s">
        <v>33</v>
      </c>
      <c r="AX946" s="14" t="s">
        <v>79</v>
      </c>
      <c r="AY946" s="173" t="s">
        <v>207</v>
      </c>
    </row>
    <row r="947" spans="1:65" s="14" customFormat="1" ht="22.5">
      <c r="B947" s="172"/>
      <c r="D947" s="164" t="s">
        <v>237</v>
      </c>
      <c r="E947" s="173" t="s">
        <v>1</v>
      </c>
      <c r="F947" s="174" t="s">
        <v>6141</v>
      </c>
      <c r="H947" s="173" t="s">
        <v>1</v>
      </c>
      <c r="I947" s="175"/>
      <c r="L947" s="172"/>
      <c r="M947" s="176"/>
      <c r="N947" s="177"/>
      <c r="O947" s="177"/>
      <c r="P947" s="177"/>
      <c r="Q947" s="177"/>
      <c r="R947" s="177"/>
      <c r="S947" s="177"/>
      <c r="T947" s="178"/>
      <c r="AT947" s="173" t="s">
        <v>237</v>
      </c>
      <c r="AU947" s="173" t="s">
        <v>88</v>
      </c>
      <c r="AV947" s="14" t="s">
        <v>86</v>
      </c>
      <c r="AW947" s="14" t="s">
        <v>33</v>
      </c>
      <c r="AX947" s="14" t="s">
        <v>79</v>
      </c>
      <c r="AY947" s="173" t="s">
        <v>207</v>
      </c>
    </row>
    <row r="948" spans="1:65" s="13" customFormat="1" ht="11.25">
      <c r="B948" s="163"/>
      <c r="D948" s="164" t="s">
        <v>237</v>
      </c>
      <c r="E948" s="165" t="s">
        <v>1</v>
      </c>
      <c r="F948" s="166" t="s">
        <v>6091</v>
      </c>
      <c r="H948" s="167">
        <v>2</v>
      </c>
      <c r="I948" s="168"/>
      <c r="L948" s="163"/>
      <c r="M948" s="169"/>
      <c r="N948" s="170"/>
      <c r="O948" s="170"/>
      <c r="P948" s="170"/>
      <c r="Q948" s="170"/>
      <c r="R948" s="170"/>
      <c r="S948" s="170"/>
      <c r="T948" s="171"/>
      <c r="AT948" s="165" t="s">
        <v>237</v>
      </c>
      <c r="AU948" s="165" t="s">
        <v>88</v>
      </c>
      <c r="AV948" s="13" t="s">
        <v>88</v>
      </c>
      <c r="AW948" s="13" t="s">
        <v>33</v>
      </c>
      <c r="AX948" s="13" t="s">
        <v>79</v>
      </c>
      <c r="AY948" s="165" t="s">
        <v>207</v>
      </c>
    </row>
    <row r="949" spans="1:65" s="15" customFormat="1" ht="11.25">
      <c r="B949" s="179"/>
      <c r="D949" s="164" t="s">
        <v>237</v>
      </c>
      <c r="E949" s="180" t="s">
        <v>1</v>
      </c>
      <c r="F949" s="181" t="s">
        <v>242</v>
      </c>
      <c r="H949" s="182">
        <v>2</v>
      </c>
      <c r="I949" s="183"/>
      <c r="L949" s="179"/>
      <c r="M949" s="184"/>
      <c r="N949" s="185"/>
      <c r="O949" s="185"/>
      <c r="P949" s="185"/>
      <c r="Q949" s="185"/>
      <c r="R949" s="185"/>
      <c r="S949" s="185"/>
      <c r="T949" s="186"/>
      <c r="AT949" s="180" t="s">
        <v>237</v>
      </c>
      <c r="AU949" s="180" t="s">
        <v>88</v>
      </c>
      <c r="AV949" s="15" t="s">
        <v>213</v>
      </c>
      <c r="AW949" s="15" t="s">
        <v>33</v>
      </c>
      <c r="AX949" s="15" t="s">
        <v>86</v>
      </c>
      <c r="AY949" s="180" t="s">
        <v>207</v>
      </c>
    </row>
    <row r="950" spans="1:65" s="2" customFormat="1" ht="24.2" customHeight="1">
      <c r="A950" s="31"/>
      <c r="B950" s="148"/>
      <c r="C950" s="149" t="s">
        <v>710</v>
      </c>
      <c r="D950" s="149" t="s">
        <v>209</v>
      </c>
      <c r="E950" s="150" t="s">
        <v>6150</v>
      </c>
      <c r="F950" s="151" t="s">
        <v>6151</v>
      </c>
      <c r="G950" s="152" t="s">
        <v>301</v>
      </c>
      <c r="H950" s="153">
        <v>2</v>
      </c>
      <c r="I950" s="154"/>
      <c r="J950" s="155">
        <f>ROUND(I950*H950,2)</f>
        <v>0</v>
      </c>
      <c r="K950" s="156"/>
      <c r="L950" s="32"/>
      <c r="M950" s="157" t="s">
        <v>1</v>
      </c>
      <c r="N950" s="158" t="s">
        <v>44</v>
      </c>
      <c r="O950" s="57"/>
      <c r="P950" s="159">
        <f>O950*H950</f>
        <v>0</v>
      </c>
      <c r="Q950" s="159">
        <v>0</v>
      </c>
      <c r="R950" s="159">
        <f>Q950*H950</f>
        <v>0</v>
      </c>
      <c r="S950" s="159">
        <v>0</v>
      </c>
      <c r="T950" s="160">
        <f>S950*H950</f>
        <v>0</v>
      </c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R950" s="161" t="s">
        <v>213</v>
      </c>
      <c r="AT950" s="161" t="s">
        <v>209</v>
      </c>
      <c r="AU950" s="161" t="s">
        <v>88</v>
      </c>
      <c r="AY950" s="17" t="s">
        <v>207</v>
      </c>
      <c r="BE950" s="162">
        <f>IF(N950="základní",J950,0)</f>
        <v>0</v>
      </c>
      <c r="BF950" s="162">
        <f>IF(N950="snížená",J950,0)</f>
        <v>0</v>
      </c>
      <c r="BG950" s="162">
        <f>IF(N950="zákl. přenesená",J950,0)</f>
        <v>0</v>
      </c>
      <c r="BH950" s="162">
        <f>IF(N950="sníž. přenesená",J950,0)</f>
        <v>0</v>
      </c>
      <c r="BI950" s="162">
        <f>IF(N950="nulová",J950,0)</f>
        <v>0</v>
      </c>
      <c r="BJ950" s="17" t="s">
        <v>86</v>
      </c>
      <c r="BK950" s="162">
        <f>ROUND(I950*H950,2)</f>
        <v>0</v>
      </c>
      <c r="BL950" s="17" t="s">
        <v>213</v>
      </c>
      <c r="BM950" s="161" t="s">
        <v>1356</v>
      </c>
    </row>
    <row r="951" spans="1:65" s="14" customFormat="1" ht="22.5">
      <c r="B951" s="172"/>
      <c r="D951" s="164" t="s">
        <v>237</v>
      </c>
      <c r="E951" s="173" t="s">
        <v>1</v>
      </c>
      <c r="F951" s="174" t="s">
        <v>6139</v>
      </c>
      <c r="H951" s="173" t="s">
        <v>1</v>
      </c>
      <c r="I951" s="175"/>
      <c r="L951" s="172"/>
      <c r="M951" s="176"/>
      <c r="N951" s="177"/>
      <c r="O951" s="177"/>
      <c r="P951" s="177"/>
      <c r="Q951" s="177"/>
      <c r="R951" s="177"/>
      <c r="S951" s="177"/>
      <c r="T951" s="178"/>
      <c r="AT951" s="173" t="s">
        <v>237</v>
      </c>
      <c r="AU951" s="173" t="s">
        <v>88</v>
      </c>
      <c r="AV951" s="14" t="s">
        <v>86</v>
      </c>
      <c r="AW951" s="14" t="s">
        <v>33</v>
      </c>
      <c r="AX951" s="14" t="s">
        <v>79</v>
      </c>
      <c r="AY951" s="173" t="s">
        <v>207</v>
      </c>
    </row>
    <row r="952" spans="1:65" s="14" customFormat="1" ht="22.5">
      <c r="B952" s="172"/>
      <c r="D952" s="164" t="s">
        <v>237</v>
      </c>
      <c r="E952" s="173" t="s">
        <v>1</v>
      </c>
      <c r="F952" s="174" t="s">
        <v>6140</v>
      </c>
      <c r="H952" s="173" t="s">
        <v>1</v>
      </c>
      <c r="I952" s="175"/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237</v>
      </c>
      <c r="AU952" s="173" t="s">
        <v>88</v>
      </c>
      <c r="AV952" s="14" t="s">
        <v>86</v>
      </c>
      <c r="AW952" s="14" t="s">
        <v>33</v>
      </c>
      <c r="AX952" s="14" t="s">
        <v>79</v>
      </c>
      <c r="AY952" s="173" t="s">
        <v>207</v>
      </c>
    </row>
    <row r="953" spans="1:65" s="14" customFormat="1" ht="22.5">
      <c r="B953" s="172"/>
      <c r="D953" s="164" t="s">
        <v>237</v>
      </c>
      <c r="E953" s="173" t="s">
        <v>1</v>
      </c>
      <c r="F953" s="174" t="s">
        <v>6141</v>
      </c>
      <c r="H953" s="173" t="s">
        <v>1</v>
      </c>
      <c r="I953" s="175"/>
      <c r="L953" s="172"/>
      <c r="M953" s="176"/>
      <c r="N953" s="177"/>
      <c r="O953" s="177"/>
      <c r="P953" s="177"/>
      <c r="Q953" s="177"/>
      <c r="R953" s="177"/>
      <c r="S953" s="177"/>
      <c r="T953" s="178"/>
      <c r="AT953" s="173" t="s">
        <v>237</v>
      </c>
      <c r="AU953" s="173" t="s">
        <v>88</v>
      </c>
      <c r="AV953" s="14" t="s">
        <v>86</v>
      </c>
      <c r="AW953" s="14" t="s">
        <v>33</v>
      </c>
      <c r="AX953" s="14" t="s">
        <v>79</v>
      </c>
      <c r="AY953" s="173" t="s">
        <v>207</v>
      </c>
    </row>
    <row r="954" spans="1:65" s="13" customFormat="1" ht="11.25">
      <c r="B954" s="163"/>
      <c r="D954" s="164" t="s">
        <v>237</v>
      </c>
      <c r="E954" s="165" t="s">
        <v>1</v>
      </c>
      <c r="F954" s="166" t="s">
        <v>1357</v>
      </c>
      <c r="H954" s="167">
        <v>2</v>
      </c>
      <c r="I954" s="168"/>
      <c r="L954" s="163"/>
      <c r="M954" s="169"/>
      <c r="N954" s="170"/>
      <c r="O954" s="170"/>
      <c r="P954" s="170"/>
      <c r="Q954" s="170"/>
      <c r="R954" s="170"/>
      <c r="S954" s="170"/>
      <c r="T954" s="171"/>
      <c r="AT954" s="165" t="s">
        <v>237</v>
      </c>
      <c r="AU954" s="165" t="s">
        <v>88</v>
      </c>
      <c r="AV954" s="13" t="s">
        <v>88</v>
      </c>
      <c r="AW954" s="13" t="s">
        <v>33</v>
      </c>
      <c r="AX954" s="13" t="s">
        <v>79</v>
      </c>
      <c r="AY954" s="165" t="s">
        <v>207</v>
      </c>
    </row>
    <row r="955" spans="1:65" s="15" customFormat="1" ht="11.25">
      <c r="B955" s="179"/>
      <c r="D955" s="164" t="s">
        <v>237</v>
      </c>
      <c r="E955" s="180" t="s">
        <v>1</v>
      </c>
      <c r="F955" s="181" t="s">
        <v>242</v>
      </c>
      <c r="H955" s="182">
        <v>2</v>
      </c>
      <c r="I955" s="183"/>
      <c r="L955" s="179"/>
      <c r="M955" s="184"/>
      <c r="N955" s="185"/>
      <c r="O955" s="185"/>
      <c r="P955" s="185"/>
      <c r="Q955" s="185"/>
      <c r="R955" s="185"/>
      <c r="S955" s="185"/>
      <c r="T955" s="186"/>
      <c r="AT955" s="180" t="s">
        <v>237</v>
      </c>
      <c r="AU955" s="180" t="s">
        <v>88</v>
      </c>
      <c r="AV955" s="15" t="s">
        <v>213</v>
      </c>
      <c r="AW955" s="15" t="s">
        <v>33</v>
      </c>
      <c r="AX955" s="15" t="s">
        <v>86</v>
      </c>
      <c r="AY955" s="180" t="s">
        <v>207</v>
      </c>
    </row>
    <row r="956" spans="1:65" s="2" customFormat="1" ht="24.2" customHeight="1">
      <c r="A956" s="31"/>
      <c r="B956" s="148"/>
      <c r="C956" s="149" t="s">
        <v>1358</v>
      </c>
      <c r="D956" s="149" t="s">
        <v>209</v>
      </c>
      <c r="E956" s="150" t="s">
        <v>6152</v>
      </c>
      <c r="F956" s="151" t="s">
        <v>6153</v>
      </c>
      <c r="G956" s="152" t="s">
        <v>301</v>
      </c>
      <c r="H956" s="153">
        <v>9</v>
      </c>
      <c r="I956" s="154"/>
      <c r="J956" s="155">
        <f>ROUND(I956*H956,2)</f>
        <v>0</v>
      </c>
      <c r="K956" s="156"/>
      <c r="L956" s="32"/>
      <c r="M956" s="157" t="s">
        <v>1</v>
      </c>
      <c r="N956" s="158" t="s">
        <v>44</v>
      </c>
      <c r="O956" s="57"/>
      <c r="P956" s="159">
        <f>O956*H956</f>
        <v>0</v>
      </c>
      <c r="Q956" s="159">
        <v>0</v>
      </c>
      <c r="R956" s="159">
        <f>Q956*H956</f>
        <v>0</v>
      </c>
      <c r="S956" s="159">
        <v>0</v>
      </c>
      <c r="T956" s="160">
        <f>S956*H956</f>
        <v>0</v>
      </c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R956" s="161" t="s">
        <v>213</v>
      </c>
      <c r="AT956" s="161" t="s">
        <v>209</v>
      </c>
      <c r="AU956" s="161" t="s">
        <v>88</v>
      </c>
      <c r="AY956" s="17" t="s">
        <v>207</v>
      </c>
      <c r="BE956" s="162">
        <f>IF(N956="základní",J956,0)</f>
        <v>0</v>
      </c>
      <c r="BF956" s="162">
        <f>IF(N956="snížená",J956,0)</f>
        <v>0</v>
      </c>
      <c r="BG956" s="162">
        <f>IF(N956="zákl. přenesená",J956,0)</f>
        <v>0</v>
      </c>
      <c r="BH956" s="162">
        <f>IF(N956="sníž. přenesená",J956,0)</f>
        <v>0</v>
      </c>
      <c r="BI956" s="162">
        <f>IF(N956="nulová",J956,0)</f>
        <v>0</v>
      </c>
      <c r="BJ956" s="17" t="s">
        <v>86</v>
      </c>
      <c r="BK956" s="162">
        <f>ROUND(I956*H956,2)</f>
        <v>0</v>
      </c>
      <c r="BL956" s="17" t="s">
        <v>213</v>
      </c>
      <c r="BM956" s="161" t="s">
        <v>1361</v>
      </c>
    </row>
    <row r="957" spans="1:65" s="14" customFormat="1" ht="22.5">
      <c r="B957" s="172"/>
      <c r="D957" s="164" t="s">
        <v>237</v>
      </c>
      <c r="E957" s="173" t="s">
        <v>1</v>
      </c>
      <c r="F957" s="174" t="s">
        <v>6139</v>
      </c>
      <c r="H957" s="173" t="s">
        <v>1</v>
      </c>
      <c r="I957" s="175"/>
      <c r="L957" s="172"/>
      <c r="M957" s="176"/>
      <c r="N957" s="177"/>
      <c r="O957" s="177"/>
      <c r="P957" s="177"/>
      <c r="Q957" s="177"/>
      <c r="R957" s="177"/>
      <c r="S957" s="177"/>
      <c r="T957" s="178"/>
      <c r="AT957" s="173" t="s">
        <v>237</v>
      </c>
      <c r="AU957" s="173" t="s">
        <v>88</v>
      </c>
      <c r="AV957" s="14" t="s">
        <v>86</v>
      </c>
      <c r="AW957" s="14" t="s">
        <v>33</v>
      </c>
      <c r="AX957" s="14" t="s">
        <v>79</v>
      </c>
      <c r="AY957" s="173" t="s">
        <v>207</v>
      </c>
    </row>
    <row r="958" spans="1:65" s="14" customFormat="1" ht="22.5">
      <c r="B958" s="172"/>
      <c r="D958" s="164" t="s">
        <v>237</v>
      </c>
      <c r="E958" s="173" t="s">
        <v>1</v>
      </c>
      <c r="F958" s="174" t="s">
        <v>6140</v>
      </c>
      <c r="H958" s="173" t="s">
        <v>1</v>
      </c>
      <c r="I958" s="175"/>
      <c r="L958" s="172"/>
      <c r="M958" s="176"/>
      <c r="N958" s="177"/>
      <c r="O958" s="177"/>
      <c r="P958" s="177"/>
      <c r="Q958" s="177"/>
      <c r="R958" s="177"/>
      <c r="S958" s="177"/>
      <c r="T958" s="178"/>
      <c r="AT958" s="173" t="s">
        <v>237</v>
      </c>
      <c r="AU958" s="173" t="s">
        <v>88</v>
      </c>
      <c r="AV958" s="14" t="s">
        <v>86</v>
      </c>
      <c r="AW958" s="14" t="s">
        <v>33</v>
      </c>
      <c r="AX958" s="14" t="s">
        <v>79</v>
      </c>
      <c r="AY958" s="173" t="s">
        <v>207</v>
      </c>
    </row>
    <row r="959" spans="1:65" s="14" customFormat="1" ht="22.5">
      <c r="B959" s="172"/>
      <c r="D959" s="164" t="s">
        <v>237</v>
      </c>
      <c r="E959" s="173" t="s">
        <v>1</v>
      </c>
      <c r="F959" s="174" t="s">
        <v>6141</v>
      </c>
      <c r="H959" s="173" t="s">
        <v>1</v>
      </c>
      <c r="I959" s="175"/>
      <c r="L959" s="172"/>
      <c r="M959" s="176"/>
      <c r="N959" s="177"/>
      <c r="O959" s="177"/>
      <c r="P959" s="177"/>
      <c r="Q959" s="177"/>
      <c r="R959" s="177"/>
      <c r="S959" s="177"/>
      <c r="T959" s="178"/>
      <c r="AT959" s="173" t="s">
        <v>237</v>
      </c>
      <c r="AU959" s="173" t="s">
        <v>88</v>
      </c>
      <c r="AV959" s="14" t="s">
        <v>86</v>
      </c>
      <c r="AW959" s="14" t="s">
        <v>33</v>
      </c>
      <c r="AX959" s="14" t="s">
        <v>79</v>
      </c>
      <c r="AY959" s="173" t="s">
        <v>207</v>
      </c>
    </row>
    <row r="960" spans="1:65" s="13" customFormat="1" ht="11.25">
      <c r="B960" s="163"/>
      <c r="D960" s="164" t="s">
        <v>237</v>
      </c>
      <c r="E960" s="165" t="s">
        <v>1</v>
      </c>
      <c r="F960" s="166" t="s">
        <v>6154</v>
      </c>
      <c r="H960" s="167">
        <v>9</v>
      </c>
      <c r="I960" s="168"/>
      <c r="L960" s="163"/>
      <c r="M960" s="169"/>
      <c r="N960" s="170"/>
      <c r="O960" s="170"/>
      <c r="P960" s="170"/>
      <c r="Q960" s="170"/>
      <c r="R960" s="170"/>
      <c r="S960" s="170"/>
      <c r="T960" s="171"/>
      <c r="AT960" s="165" t="s">
        <v>237</v>
      </c>
      <c r="AU960" s="165" t="s">
        <v>88</v>
      </c>
      <c r="AV960" s="13" t="s">
        <v>88</v>
      </c>
      <c r="AW960" s="13" t="s">
        <v>33</v>
      </c>
      <c r="AX960" s="13" t="s">
        <v>79</v>
      </c>
      <c r="AY960" s="165" t="s">
        <v>207</v>
      </c>
    </row>
    <row r="961" spans="1:65" s="15" customFormat="1" ht="11.25">
      <c r="B961" s="179"/>
      <c r="D961" s="164" t="s">
        <v>237</v>
      </c>
      <c r="E961" s="180" t="s">
        <v>1</v>
      </c>
      <c r="F961" s="181" t="s">
        <v>242</v>
      </c>
      <c r="H961" s="182">
        <v>9</v>
      </c>
      <c r="I961" s="183"/>
      <c r="L961" s="179"/>
      <c r="M961" s="184"/>
      <c r="N961" s="185"/>
      <c r="O961" s="185"/>
      <c r="P961" s="185"/>
      <c r="Q961" s="185"/>
      <c r="R961" s="185"/>
      <c r="S961" s="185"/>
      <c r="T961" s="186"/>
      <c r="AT961" s="180" t="s">
        <v>237</v>
      </c>
      <c r="AU961" s="180" t="s">
        <v>88</v>
      </c>
      <c r="AV961" s="15" t="s">
        <v>213</v>
      </c>
      <c r="AW961" s="15" t="s">
        <v>33</v>
      </c>
      <c r="AX961" s="15" t="s">
        <v>86</v>
      </c>
      <c r="AY961" s="180" t="s">
        <v>207</v>
      </c>
    </row>
    <row r="962" spans="1:65" s="2" customFormat="1" ht="24.2" customHeight="1">
      <c r="A962" s="31"/>
      <c r="B962" s="148"/>
      <c r="C962" s="149" t="s">
        <v>715</v>
      </c>
      <c r="D962" s="149" t="s">
        <v>209</v>
      </c>
      <c r="E962" s="150" t="s">
        <v>6155</v>
      </c>
      <c r="F962" s="151" t="s">
        <v>6156</v>
      </c>
      <c r="G962" s="152" t="s">
        <v>301</v>
      </c>
      <c r="H962" s="153">
        <v>2</v>
      </c>
      <c r="I962" s="154"/>
      <c r="J962" s="155">
        <f>ROUND(I962*H962,2)</f>
        <v>0</v>
      </c>
      <c r="K962" s="156"/>
      <c r="L962" s="32"/>
      <c r="M962" s="157" t="s">
        <v>1</v>
      </c>
      <c r="N962" s="158" t="s">
        <v>44</v>
      </c>
      <c r="O962" s="57"/>
      <c r="P962" s="159">
        <f>O962*H962</f>
        <v>0</v>
      </c>
      <c r="Q962" s="159">
        <v>0</v>
      </c>
      <c r="R962" s="159">
        <f>Q962*H962</f>
        <v>0</v>
      </c>
      <c r="S962" s="159">
        <v>0</v>
      </c>
      <c r="T962" s="160">
        <f>S962*H962</f>
        <v>0</v>
      </c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R962" s="161" t="s">
        <v>213</v>
      </c>
      <c r="AT962" s="161" t="s">
        <v>209</v>
      </c>
      <c r="AU962" s="161" t="s">
        <v>88</v>
      </c>
      <c r="AY962" s="17" t="s">
        <v>207</v>
      </c>
      <c r="BE962" s="162">
        <f>IF(N962="základní",J962,0)</f>
        <v>0</v>
      </c>
      <c r="BF962" s="162">
        <f>IF(N962="snížená",J962,0)</f>
        <v>0</v>
      </c>
      <c r="BG962" s="162">
        <f>IF(N962="zákl. přenesená",J962,0)</f>
        <v>0</v>
      </c>
      <c r="BH962" s="162">
        <f>IF(N962="sníž. přenesená",J962,0)</f>
        <v>0</v>
      </c>
      <c r="BI962" s="162">
        <f>IF(N962="nulová",J962,0)</f>
        <v>0</v>
      </c>
      <c r="BJ962" s="17" t="s">
        <v>86</v>
      </c>
      <c r="BK962" s="162">
        <f>ROUND(I962*H962,2)</f>
        <v>0</v>
      </c>
      <c r="BL962" s="17" t="s">
        <v>213</v>
      </c>
      <c r="BM962" s="161" t="s">
        <v>1368</v>
      </c>
    </row>
    <row r="963" spans="1:65" s="14" customFormat="1" ht="22.5">
      <c r="B963" s="172"/>
      <c r="D963" s="164" t="s">
        <v>237</v>
      </c>
      <c r="E963" s="173" t="s">
        <v>1</v>
      </c>
      <c r="F963" s="174" t="s">
        <v>6139</v>
      </c>
      <c r="H963" s="173" t="s">
        <v>1</v>
      </c>
      <c r="I963" s="175"/>
      <c r="L963" s="172"/>
      <c r="M963" s="176"/>
      <c r="N963" s="177"/>
      <c r="O963" s="177"/>
      <c r="P963" s="177"/>
      <c r="Q963" s="177"/>
      <c r="R963" s="177"/>
      <c r="S963" s="177"/>
      <c r="T963" s="178"/>
      <c r="AT963" s="173" t="s">
        <v>237</v>
      </c>
      <c r="AU963" s="173" t="s">
        <v>88</v>
      </c>
      <c r="AV963" s="14" t="s">
        <v>86</v>
      </c>
      <c r="AW963" s="14" t="s">
        <v>33</v>
      </c>
      <c r="AX963" s="14" t="s">
        <v>79</v>
      </c>
      <c r="AY963" s="173" t="s">
        <v>207</v>
      </c>
    </row>
    <row r="964" spans="1:65" s="14" customFormat="1" ht="22.5">
      <c r="B964" s="172"/>
      <c r="D964" s="164" t="s">
        <v>237</v>
      </c>
      <c r="E964" s="173" t="s">
        <v>1</v>
      </c>
      <c r="F964" s="174" t="s">
        <v>6140</v>
      </c>
      <c r="H964" s="173" t="s">
        <v>1</v>
      </c>
      <c r="I964" s="175"/>
      <c r="L964" s="172"/>
      <c r="M964" s="176"/>
      <c r="N964" s="177"/>
      <c r="O964" s="177"/>
      <c r="P964" s="177"/>
      <c r="Q964" s="177"/>
      <c r="R964" s="177"/>
      <c r="S964" s="177"/>
      <c r="T964" s="178"/>
      <c r="AT964" s="173" t="s">
        <v>237</v>
      </c>
      <c r="AU964" s="173" t="s">
        <v>88</v>
      </c>
      <c r="AV964" s="14" t="s">
        <v>86</v>
      </c>
      <c r="AW964" s="14" t="s">
        <v>33</v>
      </c>
      <c r="AX964" s="14" t="s">
        <v>79</v>
      </c>
      <c r="AY964" s="173" t="s">
        <v>207</v>
      </c>
    </row>
    <row r="965" spans="1:65" s="14" customFormat="1" ht="22.5">
      <c r="B965" s="172"/>
      <c r="D965" s="164" t="s">
        <v>237</v>
      </c>
      <c r="E965" s="173" t="s">
        <v>1</v>
      </c>
      <c r="F965" s="174" t="s">
        <v>6141</v>
      </c>
      <c r="H965" s="173" t="s">
        <v>1</v>
      </c>
      <c r="I965" s="175"/>
      <c r="L965" s="172"/>
      <c r="M965" s="176"/>
      <c r="N965" s="177"/>
      <c r="O965" s="177"/>
      <c r="P965" s="177"/>
      <c r="Q965" s="177"/>
      <c r="R965" s="177"/>
      <c r="S965" s="177"/>
      <c r="T965" s="178"/>
      <c r="AT965" s="173" t="s">
        <v>237</v>
      </c>
      <c r="AU965" s="173" t="s">
        <v>88</v>
      </c>
      <c r="AV965" s="14" t="s">
        <v>86</v>
      </c>
      <c r="AW965" s="14" t="s">
        <v>33</v>
      </c>
      <c r="AX965" s="14" t="s">
        <v>79</v>
      </c>
      <c r="AY965" s="173" t="s">
        <v>207</v>
      </c>
    </row>
    <row r="966" spans="1:65" s="13" customFormat="1" ht="11.25">
      <c r="B966" s="163"/>
      <c r="D966" s="164" t="s">
        <v>237</v>
      </c>
      <c r="E966" s="165" t="s">
        <v>1</v>
      </c>
      <c r="F966" s="166" t="s">
        <v>6089</v>
      </c>
      <c r="H966" s="167">
        <v>2</v>
      </c>
      <c r="I966" s="168"/>
      <c r="L966" s="163"/>
      <c r="M966" s="169"/>
      <c r="N966" s="170"/>
      <c r="O966" s="170"/>
      <c r="P966" s="170"/>
      <c r="Q966" s="170"/>
      <c r="R966" s="170"/>
      <c r="S966" s="170"/>
      <c r="T966" s="171"/>
      <c r="AT966" s="165" t="s">
        <v>237</v>
      </c>
      <c r="AU966" s="165" t="s">
        <v>88</v>
      </c>
      <c r="AV966" s="13" t="s">
        <v>88</v>
      </c>
      <c r="AW966" s="13" t="s">
        <v>33</v>
      </c>
      <c r="AX966" s="13" t="s">
        <v>79</v>
      </c>
      <c r="AY966" s="165" t="s">
        <v>207</v>
      </c>
    </row>
    <row r="967" spans="1:65" s="15" customFormat="1" ht="11.25">
      <c r="B967" s="179"/>
      <c r="D967" s="164" t="s">
        <v>237</v>
      </c>
      <c r="E967" s="180" t="s">
        <v>1</v>
      </c>
      <c r="F967" s="181" t="s">
        <v>242</v>
      </c>
      <c r="H967" s="182">
        <v>2</v>
      </c>
      <c r="I967" s="183"/>
      <c r="L967" s="179"/>
      <c r="M967" s="184"/>
      <c r="N967" s="185"/>
      <c r="O967" s="185"/>
      <c r="P967" s="185"/>
      <c r="Q967" s="185"/>
      <c r="R967" s="185"/>
      <c r="S967" s="185"/>
      <c r="T967" s="186"/>
      <c r="AT967" s="180" t="s">
        <v>237</v>
      </c>
      <c r="AU967" s="180" t="s">
        <v>88</v>
      </c>
      <c r="AV967" s="15" t="s">
        <v>213</v>
      </c>
      <c r="AW967" s="15" t="s">
        <v>33</v>
      </c>
      <c r="AX967" s="15" t="s">
        <v>86</v>
      </c>
      <c r="AY967" s="180" t="s">
        <v>207</v>
      </c>
    </row>
    <row r="968" spans="1:65" s="2" customFormat="1" ht="24.2" customHeight="1">
      <c r="A968" s="31"/>
      <c r="B968" s="148"/>
      <c r="C968" s="149" t="s">
        <v>1372</v>
      </c>
      <c r="D968" s="149" t="s">
        <v>209</v>
      </c>
      <c r="E968" s="150" t="s">
        <v>6157</v>
      </c>
      <c r="F968" s="151" t="s">
        <v>6158</v>
      </c>
      <c r="G968" s="152" t="s">
        <v>301</v>
      </c>
      <c r="H968" s="153">
        <v>2</v>
      </c>
      <c r="I968" s="154"/>
      <c r="J968" s="155">
        <f>ROUND(I968*H968,2)</f>
        <v>0</v>
      </c>
      <c r="K968" s="156"/>
      <c r="L968" s="32"/>
      <c r="M968" s="157" t="s">
        <v>1</v>
      </c>
      <c r="N968" s="158" t="s">
        <v>44</v>
      </c>
      <c r="O968" s="57"/>
      <c r="P968" s="159">
        <f>O968*H968</f>
        <v>0</v>
      </c>
      <c r="Q968" s="159">
        <v>0</v>
      </c>
      <c r="R968" s="159">
        <f>Q968*H968</f>
        <v>0</v>
      </c>
      <c r="S968" s="159">
        <v>0</v>
      </c>
      <c r="T968" s="160">
        <f>S968*H968</f>
        <v>0</v>
      </c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R968" s="161" t="s">
        <v>213</v>
      </c>
      <c r="AT968" s="161" t="s">
        <v>209</v>
      </c>
      <c r="AU968" s="161" t="s">
        <v>88</v>
      </c>
      <c r="AY968" s="17" t="s">
        <v>207</v>
      </c>
      <c r="BE968" s="162">
        <f>IF(N968="základní",J968,0)</f>
        <v>0</v>
      </c>
      <c r="BF968" s="162">
        <f>IF(N968="snížená",J968,0)</f>
        <v>0</v>
      </c>
      <c r="BG968" s="162">
        <f>IF(N968="zákl. přenesená",J968,0)</f>
        <v>0</v>
      </c>
      <c r="BH968" s="162">
        <f>IF(N968="sníž. přenesená",J968,0)</f>
        <v>0</v>
      </c>
      <c r="BI968" s="162">
        <f>IF(N968="nulová",J968,0)</f>
        <v>0</v>
      </c>
      <c r="BJ968" s="17" t="s">
        <v>86</v>
      </c>
      <c r="BK968" s="162">
        <f>ROUND(I968*H968,2)</f>
        <v>0</v>
      </c>
      <c r="BL968" s="17" t="s">
        <v>213</v>
      </c>
      <c r="BM968" s="161" t="s">
        <v>1375</v>
      </c>
    </row>
    <row r="969" spans="1:65" s="14" customFormat="1" ht="22.5">
      <c r="B969" s="172"/>
      <c r="D969" s="164" t="s">
        <v>237</v>
      </c>
      <c r="E969" s="173" t="s">
        <v>1</v>
      </c>
      <c r="F969" s="174" t="s">
        <v>6139</v>
      </c>
      <c r="H969" s="173" t="s">
        <v>1</v>
      </c>
      <c r="I969" s="175"/>
      <c r="L969" s="172"/>
      <c r="M969" s="176"/>
      <c r="N969" s="177"/>
      <c r="O969" s="177"/>
      <c r="P969" s="177"/>
      <c r="Q969" s="177"/>
      <c r="R969" s="177"/>
      <c r="S969" s="177"/>
      <c r="T969" s="178"/>
      <c r="AT969" s="173" t="s">
        <v>237</v>
      </c>
      <c r="AU969" s="173" t="s">
        <v>88</v>
      </c>
      <c r="AV969" s="14" t="s">
        <v>86</v>
      </c>
      <c r="AW969" s="14" t="s">
        <v>33</v>
      </c>
      <c r="AX969" s="14" t="s">
        <v>79</v>
      </c>
      <c r="AY969" s="173" t="s">
        <v>207</v>
      </c>
    </row>
    <row r="970" spans="1:65" s="14" customFormat="1" ht="22.5">
      <c r="B970" s="172"/>
      <c r="D970" s="164" t="s">
        <v>237</v>
      </c>
      <c r="E970" s="173" t="s">
        <v>1</v>
      </c>
      <c r="F970" s="174" t="s">
        <v>6140</v>
      </c>
      <c r="H970" s="173" t="s">
        <v>1</v>
      </c>
      <c r="I970" s="175"/>
      <c r="L970" s="172"/>
      <c r="M970" s="176"/>
      <c r="N970" s="177"/>
      <c r="O970" s="177"/>
      <c r="P970" s="177"/>
      <c r="Q970" s="177"/>
      <c r="R970" s="177"/>
      <c r="S970" s="177"/>
      <c r="T970" s="178"/>
      <c r="AT970" s="173" t="s">
        <v>237</v>
      </c>
      <c r="AU970" s="173" t="s">
        <v>88</v>
      </c>
      <c r="AV970" s="14" t="s">
        <v>86</v>
      </c>
      <c r="AW970" s="14" t="s">
        <v>33</v>
      </c>
      <c r="AX970" s="14" t="s">
        <v>79</v>
      </c>
      <c r="AY970" s="173" t="s">
        <v>207</v>
      </c>
    </row>
    <row r="971" spans="1:65" s="14" customFormat="1" ht="22.5">
      <c r="B971" s="172"/>
      <c r="D971" s="164" t="s">
        <v>237</v>
      </c>
      <c r="E971" s="173" t="s">
        <v>1</v>
      </c>
      <c r="F971" s="174" t="s">
        <v>6141</v>
      </c>
      <c r="H971" s="173" t="s">
        <v>1</v>
      </c>
      <c r="I971" s="175"/>
      <c r="L971" s="172"/>
      <c r="M971" s="176"/>
      <c r="N971" s="177"/>
      <c r="O971" s="177"/>
      <c r="P971" s="177"/>
      <c r="Q971" s="177"/>
      <c r="R971" s="177"/>
      <c r="S971" s="177"/>
      <c r="T971" s="178"/>
      <c r="AT971" s="173" t="s">
        <v>237</v>
      </c>
      <c r="AU971" s="173" t="s">
        <v>88</v>
      </c>
      <c r="AV971" s="14" t="s">
        <v>86</v>
      </c>
      <c r="AW971" s="14" t="s">
        <v>33</v>
      </c>
      <c r="AX971" s="14" t="s">
        <v>79</v>
      </c>
      <c r="AY971" s="173" t="s">
        <v>207</v>
      </c>
    </row>
    <row r="972" spans="1:65" s="13" customFormat="1" ht="11.25">
      <c r="B972" s="163"/>
      <c r="D972" s="164" t="s">
        <v>237</v>
      </c>
      <c r="E972" s="165" t="s">
        <v>1</v>
      </c>
      <c r="F972" s="166" t="s">
        <v>1357</v>
      </c>
      <c r="H972" s="167">
        <v>2</v>
      </c>
      <c r="I972" s="168"/>
      <c r="L972" s="163"/>
      <c r="M972" s="169"/>
      <c r="N972" s="170"/>
      <c r="O972" s="170"/>
      <c r="P972" s="170"/>
      <c r="Q972" s="170"/>
      <c r="R972" s="170"/>
      <c r="S972" s="170"/>
      <c r="T972" s="171"/>
      <c r="AT972" s="165" t="s">
        <v>237</v>
      </c>
      <c r="AU972" s="165" t="s">
        <v>88</v>
      </c>
      <c r="AV972" s="13" t="s">
        <v>88</v>
      </c>
      <c r="AW972" s="13" t="s">
        <v>33</v>
      </c>
      <c r="AX972" s="13" t="s">
        <v>79</v>
      </c>
      <c r="AY972" s="165" t="s">
        <v>207</v>
      </c>
    </row>
    <row r="973" spans="1:65" s="15" customFormat="1" ht="11.25">
      <c r="B973" s="179"/>
      <c r="D973" s="164" t="s">
        <v>237</v>
      </c>
      <c r="E973" s="180" t="s">
        <v>1</v>
      </c>
      <c r="F973" s="181" t="s">
        <v>242</v>
      </c>
      <c r="H973" s="182">
        <v>2</v>
      </c>
      <c r="I973" s="183"/>
      <c r="L973" s="179"/>
      <c r="M973" s="184"/>
      <c r="N973" s="185"/>
      <c r="O973" s="185"/>
      <c r="P973" s="185"/>
      <c r="Q973" s="185"/>
      <c r="R973" s="185"/>
      <c r="S973" s="185"/>
      <c r="T973" s="186"/>
      <c r="AT973" s="180" t="s">
        <v>237</v>
      </c>
      <c r="AU973" s="180" t="s">
        <v>88</v>
      </c>
      <c r="AV973" s="15" t="s">
        <v>213</v>
      </c>
      <c r="AW973" s="15" t="s">
        <v>33</v>
      </c>
      <c r="AX973" s="15" t="s">
        <v>86</v>
      </c>
      <c r="AY973" s="180" t="s">
        <v>207</v>
      </c>
    </row>
    <row r="974" spans="1:65" s="2" customFormat="1" ht="24.2" customHeight="1">
      <c r="A974" s="31"/>
      <c r="B974" s="148"/>
      <c r="C974" s="149" t="s">
        <v>719</v>
      </c>
      <c r="D974" s="149" t="s">
        <v>209</v>
      </c>
      <c r="E974" s="150" t="s">
        <v>6159</v>
      </c>
      <c r="F974" s="151" t="s">
        <v>6160</v>
      </c>
      <c r="G974" s="152" t="s">
        <v>301</v>
      </c>
      <c r="H974" s="153">
        <v>1</v>
      </c>
      <c r="I974" s="154"/>
      <c r="J974" s="155">
        <f>ROUND(I974*H974,2)</f>
        <v>0</v>
      </c>
      <c r="K974" s="156"/>
      <c r="L974" s="32"/>
      <c r="M974" s="157" t="s">
        <v>1</v>
      </c>
      <c r="N974" s="158" t="s">
        <v>44</v>
      </c>
      <c r="O974" s="57"/>
      <c r="P974" s="159">
        <f>O974*H974</f>
        <v>0</v>
      </c>
      <c r="Q974" s="159">
        <v>0</v>
      </c>
      <c r="R974" s="159">
        <f>Q974*H974</f>
        <v>0</v>
      </c>
      <c r="S974" s="159">
        <v>0</v>
      </c>
      <c r="T974" s="160">
        <f>S974*H974</f>
        <v>0</v>
      </c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R974" s="161" t="s">
        <v>213</v>
      </c>
      <c r="AT974" s="161" t="s">
        <v>209</v>
      </c>
      <c r="AU974" s="161" t="s">
        <v>88</v>
      </c>
      <c r="AY974" s="17" t="s">
        <v>207</v>
      </c>
      <c r="BE974" s="162">
        <f>IF(N974="základní",J974,0)</f>
        <v>0</v>
      </c>
      <c r="BF974" s="162">
        <f>IF(N974="snížená",J974,0)</f>
        <v>0</v>
      </c>
      <c r="BG974" s="162">
        <f>IF(N974="zákl. přenesená",J974,0)</f>
        <v>0</v>
      </c>
      <c r="BH974" s="162">
        <f>IF(N974="sníž. přenesená",J974,0)</f>
        <v>0</v>
      </c>
      <c r="BI974" s="162">
        <f>IF(N974="nulová",J974,0)</f>
        <v>0</v>
      </c>
      <c r="BJ974" s="17" t="s">
        <v>86</v>
      </c>
      <c r="BK974" s="162">
        <f>ROUND(I974*H974,2)</f>
        <v>0</v>
      </c>
      <c r="BL974" s="17" t="s">
        <v>213</v>
      </c>
      <c r="BM974" s="161" t="s">
        <v>1386</v>
      </c>
    </row>
    <row r="975" spans="1:65" s="14" customFormat="1" ht="22.5">
      <c r="B975" s="172"/>
      <c r="D975" s="164" t="s">
        <v>237</v>
      </c>
      <c r="E975" s="173" t="s">
        <v>1</v>
      </c>
      <c r="F975" s="174" t="s">
        <v>6139</v>
      </c>
      <c r="H975" s="173" t="s">
        <v>1</v>
      </c>
      <c r="I975" s="175"/>
      <c r="L975" s="172"/>
      <c r="M975" s="176"/>
      <c r="N975" s="177"/>
      <c r="O975" s="177"/>
      <c r="P975" s="177"/>
      <c r="Q975" s="177"/>
      <c r="R975" s="177"/>
      <c r="S975" s="177"/>
      <c r="T975" s="178"/>
      <c r="AT975" s="173" t="s">
        <v>237</v>
      </c>
      <c r="AU975" s="173" t="s">
        <v>88</v>
      </c>
      <c r="AV975" s="14" t="s">
        <v>86</v>
      </c>
      <c r="AW975" s="14" t="s">
        <v>33</v>
      </c>
      <c r="AX975" s="14" t="s">
        <v>79</v>
      </c>
      <c r="AY975" s="173" t="s">
        <v>207</v>
      </c>
    </row>
    <row r="976" spans="1:65" s="14" customFormat="1" ht="22.5">
      <c r="B976" s="172"/>
      <c r="D976" s="164" t="s">
        <v>237</v>
      </c>
      <c r="E976" s="173" t="s">
        <v>1</v>
      </c>
      <c r="F976" s="174" t="s">
        <v>6140</v>
      </c>
      <c r="H976" s="173" t="s">
        <v>1</v>
      </c>
      <c r="I976" s="175"/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237</v>
      </c>
      <c r="AU976" s="173" t="s">
        <v>88</v>
      </c>
      <c r="AV976" s="14" t="s">
        <v>86</v>
      </c>
      <c r="AW976" s="14" t="s">
        <v>33</v>
      </c>
      <c r="AX976" s="14" t="s">
        <v>79</v>
      </c>
      <c r="AY976" s="173" t="s">
        <v>207</v>
      </c>
    </row>
    <row r="977" spans="1:65" s="14" customFormat="1" ht="22.5">
      <c r="B977" s="172"/>
      <c r="D977" s="164" t="s">
        <v>237</v>
      </c>
      <c r="E977" s="173" t="s">
        <v>1</v>
      </c>
      <c r="F977" s="174" t="s">
        <v>6141</v>
      </c>
      <c r="H977" s="173" t="s">
        <v>1</v>
      </c>
      <c r="I977" s="175"/>
      <c r="L977" s="172"/>
      <c r="M977" s="176"/>
      <c r="N977" s="177"/>
      <c r="O977" s="177"/>
      <c r="P977" s="177"/>
      <c r="Q977" s="177"/>
      <c r="R977" s="177"/>
      <c r="S977" s="177"/>
      <c r="T977" s="178"/>
      <c r="AT977" s="173" t="s">
        <v>237</v>
      </c>
      <c r="AU977" s="173" t="s">
        <v>88</v>
      </c>
      <c r="AV977" s="14" t="s">
        <v>86</v>
      </c>
      <c r="AW977" s="14" t="s">
        <v>33</v>
      </c>
      <c r="AX977" s="14" t="s">
        <v>79</v>
      </c>
      <c r="AY977" s="173" t="s">
        <v>207</v>
      </c>
    </row>
    <row r="978" spans="1:65" s="13" customFormat="1" ht="11.25">
      <c r="B978" s="163"/>
      <c r="D978" s="164" t="s">
        <v>237</v>
      </c>
      <c r="E978" s="165" t="s">
        <v>1</v>
      </c>
      <c r="F978" s="166" t="s">
        <v>1347</v>
      </c>
      <c r="H978" s="167">
        <v>1</v>
      </c>
      <c r="I978" s="168"/>
      <c r="L978" s="163"/>
      <c r="M978" s="169"/>
      <c r="N978" s="170"/>
      <c r="O978" s="170"/>
      <c r="P978" s="170"/>
      <c r="Q978" s="170"/>
      <c r="R978" s="170"/>
      <c r="S978" s="170"/>
      <c r="T978" s="171"/>
      <c r="AT978" s="165" t="s">
        <v>237</v>
      </c>
      <c r="AU978" s="165" t="s">
        <v>88</v>
      </c>
      <c r="AV978" s="13" t="s">
        <v>88</v>
      </c>
      <c r="AW978" s="13" t="s">
        <v>33</v>
      </c>
      <c r="AX978" s="13" t="s">
        <v>79</v>
      </c>
      <c r="AY978" s="165" t="s">
        <v>207</v>
      </c>
    </row>
    <row r="979" spans="1:65" s="15" customFormat="1" ht="11.25">
      <c r="B979" s="179"/>
      <c r="D979" s="164" t="s">
        <v>237</v>
      </c>
      <c r="E979" s="180" t="s">
        <v>1</v>
      </c>
      <c r="F979" s="181" t="s">
        <v>242</v>
      </c>
      <c r="H979" s="182">
        <v>1</v>
      </c>
      <c r="I979" s="183"/>
      <c r="L979" s="179"/>
      <c r="M979" s="184"/>
      <c r="N979" s="185"/>
      <c r="O979" s="185"/>
      <c r="P979" s="185"/>
      <c r="Q979" s="185"/>
      <c r="R979" s="185"/>
      <c r="S979" s="185"/>
      <c r="T979" s="186"/>
      <c r="AT979" s="180" t="s">
        <v>237</v>
      </c>
      <c r="AU979" s="180" t="s">
        <v>88</v>
      </c>
      <c r="AV979" s="15" t="s">
        <v>213</v>
      </c>
      <c r="AW979" s="15" t="s">
        <v>33</v>
      </c>
      <c r="AX979" s="15" t="s">
        <v>86</v>
      </c>
      <c r="AY979" s="180" t="s">
        <v>207</v>
      </c>
    </row>
    <row r="980" spans="1:65" s="2" customFormat="1" ht="24.2" customHeight="1">
      <c r="A980" s="31"/>
      <c r="B980" s="148"/>
      <c r="C980" s="149" t="s">
        <v>1390</v>
      </c>
      <c r="D980" s="149" t="s">
        <v>209</v>
      </c>
      <c r="E980" s="150" t="s">
        <v>6161</v>
      </c>
      <c r="F980" s="151" t="s">
        <v>6162</v>
      </c>
      <c r="G980" s="152" t="s">
        <v>301</v>
      </c>
      <c r="H980" s="153">
        <v>1</v>
      </c>
      <c r="I980" s="154"/>
      <c r="J980" s="155">
        <f>ROUND(I980*H980,2)</f>
        <v>0</v>
      </c>
      <c r="K980" s="156"/>
      <c r="L980" s="32"/>
      <c r="M980" s="157" t="s">
        <v>1</v>
      </c>
      <c r="N980" s="158" t="s">
        <v>44</v>
      </c>
      <c r="O980" s="57"/>
      <c r="P980" s="159">
        <f>O980*H980</f>
        <v>0</v>
      </c>
      <c r="Q980" s="159">
        <v>0</v>
      </c>
      <c r="R980" s="159">
        <f>Q980*H980</f>
        <v>0</v>
      </c>
      <c r="S980" s="159">
        <v>0</v>
      </c>
      <c r="T980" s="160">
        <f>S980*H980</f>
        <v>0</v>
      </c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R980" s="161" t="s">
        <v>213</v>
      </c>
      <c r="AT980" s="161" t="s">
        <v>209</v>
      </c>
      <c r="AU980" s="161" t="s">
        <v>88</v>
      </c>
      <c r="AY980" s="17" t="s">
        <v>207</v>
      </c>
      <c r="BE980" s="162">
        <f>IF(N980="základní",J980,0)</f>
        <v>0</v>
      </c>
      <c r="BF980" s="162">
        <f>IF(N980="snížená",J980,0)</f>
        <v>0</v>
      </c>
      <c r="BG980" s="162">
        <f>IF(N980="zákl. přenesená",J980,0)</f>
        <v>0</v>
      </c>
      <c r="BH980" s="162">
        <f>IF(N980="sníž. přenesená",J980,0)</f>
        <v>0</v>
      </c>
      <c r="BI980" s="162">
        <f>IF(N980="nulová",J980,0)</f>
        <v>0</v>
      </c>
      <c r="BJ980" s="17" t="s">
        <v>86</v>
      </c>
      <c r="BK980" s="162">
        <f>ROUND(I980*H980,2)</f>
        <v>0</v>
      </c>
      <c r="BL980" s="17" t="s">
        <v>213</v>
      </c>
      <c r="BM980" s="161" t="s">
        <v>1393</v>
      </c>
    </row>
    <row r="981" spans="1:65" s="14" customFormat="1" ht="22.5">
      <c r="B981" s="172"/>
      <c r="D981" s="164" t="s">
        <v>237</v>
      </c>
      <c r="E981" s="173" t="s">
        <v>1</v>
      </c>
      <c r="F981" s="174" t="s">
        <v>6139</v>
      </c>
      <c r="H981" s="173" t="s">
        <v>1</v>
      </c>
      <c r="I981" s="175"/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237</v>
      </c>
      <c r="AU981" s="173" t="s">
        <v>88</v>
      </c>
      <c r="AV981" s="14" t="s">
        <v>86</v>
      </c>
      <c r="AW981" s="14" t="s">
        <v>33</v>
      </c>
      <c r="AX981" s="14" t="s">
        <v>79</v>
      </c>
      <c r="AY981" s="173" t="s">
        <v>207</v>
      </c>
    </row>
    <row r="982" spans="1:65" s="14" customFormat="1" ht="22.5">
      <c r="B982" s="172"/>
      <c r="D982" s="164" t="s">
        <v>237</v>
      </c>
      <c r="E982" s="173" t="s">
        <v>1</v>
      </c>
      <c r="F982" s="174" t="s">
        <v>6140</v>
      </c>
      <c r="H982" s="173" t="s">
        <v>1</v>
      </c>
      <c r="I982" s="175"/>
      <c r="L982" s="172"/>
      <c r="M982" s="176"/>
      <c r="N982" s="177"/>
      <c r="O982" s="177"/>
      <c r="P982" s="177"/>
      <c r="Q982" s="177"/>
      <c r="R982" s="177"/>
      <c r="S982" s="177"/>
      <c r="T982" s="178"/>
      <c r="AT982" s="173" t="s">
        <v>237</v>
      </c>
      <c r="AU982" s="173" t="s">
        <v>88</v>
      </c>
      <c r="AV982" s="14" t="s">
        <v>86</v>
      </c>
      <c r="AW982" s="14" t="s">
        <v>33</v>
      </c>
      <c r="AX982" s="14" t="s">
        <v>79</v>
      </c>
      <c r="AY982" s="173" t="s">
        <v>207</v>
      </c>
    </row>
    <row r="983" spans="1:65" s="14" customFormat="1" ht="22.5">
      <c r="B983" s="172"/>
      <c r="D983" s="164" t="s">
        <v>237</v>
      </c>
      <c r="E983" s="173" t="s">
        <v>1</v>
      </c>
      <c r="F983" s="174" t="s">
        <v>6141</v>
      </c>
      <c r="H983" s="173" t="s">
        <v>1</v>
      </c>
      <c r="I983" s="175"/>
      <c r="L983" s="172"/>
      <c r="M983" s="176"/>
      <c r="N983" s="177"/>
      <c r="O983" s="177"/>
      <c r="P983" s="177"/>
      <c r="Q983" s="177"/>
      <c r="R983" s="177"/>
      <c r="S983" s="177"/>
      <c r="T983" s="178"/>
      <c r="AT983" s="173" t="s">
        <v>237</v>
      </c>
      <c r="AU983" s="173" t="s">
        <v>88</v>
      </c>
      <c r="AV983" s="14" t="s">
        <v>86</v>
      </c>
      <c r="AW983" s="14" t="s">
        <v>33</v>
      </c>
      <c r="AX983" s="14" t="s">
        <v>79</v>
      </c>
      <c r="AY983" s="173" t="s">
        <v>207</v>
      </c>
    </row>
    <row r="984" spans="1:65" s="13" customFormat="1" ht="11.25">
      <c r="B984" s="163"/>
      <c r="D984" s="164" t="s">
        <v>237</v>
      </c>
      <c r="E984" s="165" t="s">
        <v>1</v>
      </c>
      <c r="F984" s="166" t="s">
        <v>1329</v>
      </c>
      <c r="H984" s="167">
        <v>1</v>
      </c>
      <c r="I984" s="168"/>
      <c r="L984" s="163"/>
      <c r="M984" s="169"/>
      <c r="N984" s="170"/>
      <c r="O984" s="170"/>
      <c r="P984" s="170"/>
      <c r="Q984" s="170"/>
      <c r="R984" s="170"/>
      <c r="S984" s="170"/>
      <c r="T984" s="171"/>
      <c r="AT984" s="165" t="s">
        <v>237</v>
      </c>
      <c r="AU984" s="165" t="s">
        <v>88</v>
      </c>
      <c r="AV984" s="13" t="s">
        <v>88</v>
      </c>
      <c r="AW984" s="13" t="s">
        <v>33</v>
      </c>
      <c r="AX984" s="13" t="s">
        <v>79</v>
      </c>
      <c r="AY984" s="165" t="s">
        <v>207</v>
      </c>
    </row>
    <row r="985" spans="1:65" s="15" customFormat="1" ht="11.25">
      <c r="B985" s="179"/>
      <c r="D985" s="164" t="s">
        <v>237</v>
      </c>
      <c r="E985" s="180" t="s">
        <v>1</v>
      </c>
      <c r="F985" s="181" t="s">
        <v>242</v>
      </c>
      <c r="H985" s="182">
        <v>1</v>
      </c>
      <c r="I985" s="183"/>
      <c r="L985" s="179"/>
      <c r="M985" s="184"/>
      <c r="N985" s="185"/>
      <c r="O985" s="185"/>
      <c r="P985" s="185"/>
      <c r="Q985" s="185"/>
      <c r="R985" s="185"/>
      <c r="S985" s="185"/>
      <c r="T985" s="186"/>
      <c r="AT985" s="180" t="s">
        <v>237</v>
      </c>
      <c r="AU985" s="180" t="s">
        <v>88</v>
      </c>
      <c r="AV985" s="15" t="s">
        <v>213</v>
      </c>
      <c r="AW985" s="15" t="s">
        <v>33</v>
      </c>
      <c r="AX985" s="15" t="s">
        <v>86</v>
      </c>
      <c r="AY985" s="180" t="s">
        <v>207</v>
      </c>
    </row>
    <row r="986" spans="1:65" s="2" customFormat="1" ht="24.2" customHeight="1">
      <c r="A986" s="31"/>
      <c r="B986" s="148"/>
      <c r="C986" s="149" t="s">
        <v>734</v>
      </c>
      <c r="D986" s="149" t="s">
        <v>209</v>
      </c>
      <c r="E986" s="150" t="s">
        <v>6163</v>
      </c>
      <c r="F986" s="151" t="s">
        <v>6164</v>
      </c>
      <c r="G986" s="152" t="s">
        <v>301</v>
      </c>
      <c r="H986" s="153">
        <v>1</v>
      </c>
      <c r="I986" s="154"/>
      <c r="J986" s="155">
        <f>ROUND(I986*H986,2)</f>
        <v>0</v>
      </c>
      <c r="K986" s="156"/>
      <c r="L986" s="32"/>
      <c r="M986" s="157" t="s">
        <v>1</v>
      </c>
      <c r="N986" s="158" t="s">
        <v>44</v>
      </c>
      <c r="O986" s="57"/>
      <c r="P986" s="159">
        <f>O986*H986</f>
        <v>0</v>
      </c>
      <c r="Q986" s="159">
        <v>0</v>
      </c>
      <c r="R986" s="159">
        <f>Q986*H986</f>
        <v>0</v>
      </c>
      <c r="S986" s="159">
        <v>0</v>
      </c>
      <c r="T986" s="160">
        <f>S986*H986</f>
        <v>0</v>
      </c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R986" s="161" t="s">
        <v>213</v>
      </c>
      <c r="AT986" s="161" t="s">
        <v>209</v>
      </c>
      <c r="AU986" s="161" t="s">
        <v>88</v>
      </c>
      <c r="AY986" s="17" t="s">
        <v>207</v>
      </c>
      <c r="BE986" s="162">
        <f>IF(N986="základní",J986,0)</f>
        <v>0</v>
      </c>
      <c r="BF986" s="162">
        <f>IF(N986="snížená",J986,0)</f>
        <v>0</v>
      </c>
      <c r="BG986" s="162">
        <f>IF(N986="zákl. přenesená",J986,0)</f>
        <v>0</v>
      </c>
      <c r="BH986" s="162">
        <f>IF(N986="sníž. přenesená",J986,0)</f>
        <v>0</v>
      </c>
      <c r="BI986" s="162">
        <f>IF(N986="nulová",J986,0)</f>
        <v>0</v>
      </c>
      <c r="BJ986" s="17" t="s">
        <v>86</v>
      </c>
      <c r="BK986" s="162">
        <f>ROUND(I986*H986,2)</f>
        <v>0</v>
      </c>
      <c r="BL986" s="17" t="s">
        <v>213</v>
      </c>
      <c r="BM986" s="161" t="s">
        <v>1396</v>
      </c>
    </row>
    <row r="987" spans="1:65" s="14" customFormat="1" ht="22.5">
      <c r="B987" s="172"/>
      <c r="D987" s="164" t="s">
        <v>237</v>
      </c>
      <c r="E987" s="173" t="s">
        <v>1</v>
      </c>
      <c r="F987" s="174" t="s">
        <v>6139</v>
      </c>
      <c r="H987" s="173" t="s">
        <v>1</v>
      </c>
      <c r="I987" s="175"/>
      <c r="L987" s="172"/>
      <c r="M987" s="176"/>
      <c r="N987" s="177"/>
      <c r="O987" s="177"/>
      <c r="P987" s="177"/>
      <c r="Q987" s="177"/>
      <c r="R987" s="177"/>
      <c r="S987" s="177"/>
      <c r="T987" s="178"/>
      <c r="AT987" s="173" t="s">
        <v>237</v>
      </c>
      <c r="AU987" s="173" t="s">
        <v>88</v>
      </c>
      <c r="AV987" s="14" t="s">
        <v>86</v>
      </c>
      <c r="AW987" s="14" t="s">
        <v>33</v>
      </c>
      <c r="AX987" s="14" t="s">
        <v>79</v>
      </c>
      <c r="AY987" s="173" t="s">
        <v>207</v>
      </c>
    </row>
    <row r="988" spans="1:65" s="14" customFormat="1" ht="22.5">
      <c r="B988" s="172"/>
      <c r="D988" s="164" t="s">
        <v>237</v>
      </c>
      <c r="E988" s="173" t="s">
        <v>1</v>
      </c>
      <c r="F988" s="174" t="s">
        <v>6140</v>
      </c>
      <c r="H988" s="173" t="s">
        <v>1</v>
      </c>
      <c r="I988" s="175"/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237</v>
      </c>
      <c r="AU988" s="173" t="s">
        <v>88</v>
      </c>
      <c r="AV988" s="14" t="s">
        <v>86</v>
      </c>
      <c r="AW988" s="14" t="s">
        <v>33</v>
      </c>
      <c r="AX988" s="14" t="s">
        <v>79</v>
      </c>
      <c r="AY988" s="173" t="s">
        <v>207</v>
      </c>
    </row>
    <row r="989" spans="1:65" s="14" customFormat="1" ht="22.5">
      <c r="B989" s="172"/>
      <c r="D989" s="164" t="s">
        <v>237</v>
      </c>
      <c r="E989" s="173" t="s">
        <v>1</v>
      </c>
      <c r="F989" s="174" t="s">
        <v>6141</v>
      </c>
      <c r="H989" s="173" t="s">
        <v>1</v>
      </c>
      <c r="I989" s="175"/>
      <c r="L989" s="172"/>
      <c r="M989" s="176"/>
      <c r="N989" s="177"/>
      <c r="O989" s="177"/>
      <c r="P989" s="177"/>
      <c r="Q989" s="177"/>
      <c r="R989" s="177"/>
      <c r="S989" s="177"/>
      <c r="T989" s="178"/>
      <c r="AT989" s="173" t="s">
        <v>237</v>
      </c>
      <c r="AU989" s="173" t="s">
        <v>88</v>
      </c>
      <c r="AV989" s="14" t="s">
        <v>86</v>
      </c>
      <c r="AW989" s="14" t="s">
        <v>33</v>
      </c>
      <c r="AX989" s="14" t="s">
        <v>79</v>
      </c>
      <c r="AY989" s="173" t="s">
        <v>207</v>
      </c>
    </row>
    <row r="990" spans="1:65" s="13" customFormat="1" ht="11.25">
      <c r="B990" s="163"/>
      <c r="D990" s="164" t="s">
        <v>237</v>
      </c>
      <c r="E990" s="165" t="s">
        <v>1</v>
      </c>
      <c r="F990" s="166" t="s">
        <v>1329</v>
      </c>
      <c r="H990" s="167">
        <v>1</v>
      </c>
      <c r="I990" s="168"/>
      <c r="L990" s="163"/>
      <c r="M990" s="169"/>
      <c r="N990" s="170"/>
      <c r="O990" s="170"/>
      <c r="P990" s="170"/>
      <c r="Q990" s="170"/>
      <c r="R990" s="170"/>
      <c r="S990" s="170"/>
      <c r="T990" s="171"/>
      <c r="AT990" s="165" t="s">
        <v>237</v>
      </c>
      <c r="AU990" s="165" t="s">
        <v>88</v>
      </c>
      <c r="AV990" s="13" t="s">
        <v>88</v>
      </c>
      <c r="AW990" s="13" t="s">
        <v>33</v>
      </c>
      <c r="AX990" s="13" t="s">
        <v>79</v>
      </c>
      <c r="AY990" s="165" t="s">
        <v>207</v>
      </c>
    </row>
    <row r="991" spans="1:65" s="15" customFormat="1" ht="11.25">
      <c r="B991" s="179"/>
      <c r="D991" s="164" t="s">
        <v>237</v>
      </c>
      <c r="E991" s="180" t="s">
        <v>1</v>
      </c>
      <c r="F991" s="181" t="s">
        <v>242</v>
      </c>
      <c r="H991" s="182">
        <v>1</v>
      </c>
      <c r="I991" s="183"/>
      <c r="L991" s="179"/>
      <c r="M991" s="184"/>
      <c r="N991" s="185"/>
      <c r="O991" s="185"/>
      <c r="P991" s="185"/>
      <c r="Q991" s="185"/>
      <c r="R991" s="185"/>
      <c r="S991" s="185"/>
      <c r="T991" s="186"/>
      <c r="AT991" s="180" t="s">
        <v>237</v>
      </c>
      <c r="AU991" s="180" t="s">
        <v>88</v>
      </c>
      <c r="AV991" s="15" t="s">
        <v>213</v>
      </c>
      <c r="AW991" s="15" t="s">
        <v>33</v>
      </c>
      <c r="AX991" s="15" t="s">
        <v>86</v>
      </c>
      <c r="AY991" s="180" t="s">
        <v>207</v>
      </c>
    </row>
    <row r="992" spans="1:65" s="2" customFormat="1" ht="24.2" customHeight="1">
      <c r="A992" s="31"/>
      <c r="B992" s="148"/>
      <c r="C992" s="149" t="s">
        <v>1403</v>
      </c>
      <c r="D992" s="149" t="s">
        <v>209</v>
      </c>
      <c r="E992" s="150" t="s">
        <v>6165</v>
      </c>
      <c r="F992" s="151" t="s">
        <v>6166</v>
      </c>
      <c r="G992" s="152" t="s">
        <v>301</v>
      </c>
      <c r="H992" s="153">
        <v>2</v>
      </c>
      <c r="I992" s="154"/>
      <c r="J992" s="155">
        <f>ROUND(I992*H992,2)</f>
        <v>0</v>
      </c>
      <c r="K992" s="156"/>
      <c r="L992" s="32"/>
      <c r="M992" s="157" t="s">
        <v>1</v>
      </c>
      <c r="N992" s="158" t="s">
        <v>44</v>
      </c>
      <c r="O992" s="57"/>
      <c r="P992" s="159">
        <f>O992*H992</f>
        <v>0</v>
      </c>
      <c r="Q992" s="159">
        <v>0</v>
      </c>
      <c r="R992" s="159">
        <f>Q992*H992</f>
        <v>0</v>
      </c>
      <c r="S992" s="159">
        <v>0</v>
      </c>
      <c r="T992" s="160">
        <f>S992*H992</f>
        <v>0</v>
      </c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R992" s="161" t="s">
        <v>213</v>
      </c>
      <c r="AT992" s="161" t="s">
        <v>209</v>
      </c>
      <c r="AU992" s="161" t="s">
        <v>88</v>
      </c>
      <c r="AY992" s="17" t="s">
        <v>207</v>
      </c>
      <c r="BE992" s="162">
        <f>IF(N992="základní",J992,0)</f>
        <v>0</v>
      </c>
      <c r="BF992" s="162">
        <f>IF(N992="snížená",J992,0)</f>
        <v>0</v>
      </c>
      <c r="BG992" s="162">
        <f>IF(N992="zákl. přenesená",J992,0)</f>
        <v>0</v>
      </c>
      <c r="BH992" s="162">
        <f>IF(N992="sníž. přenesená",J992,0)</f>
        <v>0</v>
      </c>
      <c r="BI992" s="162">
        <f>IF(N992="nulová",J992,0)</f>
        <v>0</v>
      </c>
      <c r="BJ992" s="17" t="s">
        <v>86</v>
      </c>
      <c r="BK992" s="162">
        <f>ROUND(I992*H992,2)</f>
        <v>0</v>
      </c>
      <c r="BL992" s="17" t="s">
        <v>213</v>
      </c>
      <c r="BM992" s="161" t="s">
        <v>1406</v>
      </c>
    </row>
    <row r="993" spans="1:65" s="14" customFormat="1" ht="22.5">
      <c r="B993" s="172"/>
      <c r="D993" s="164" t="s">
        <v>237</v>
      </c>
      <c r="E993" s="173" t="s">
        <v>1</v>
      </c>
      <c r="F993" s="174" t="s">
        <v>6139</v>
      </c>
      <c r="H993" s="173" t="s">
        <v>1</v>
      </c>
      <c r="I993" s="175"/>
      <c r="L993" s="172"/>
      <c r="M993" s="176"/>
      <c r="N993" s="177"/>
      <c r="O993" s="177"/>
      <c r="P993" s="177"/>
      <c r="Q993" s="177"/>
      <c r="R993" s="177"/>
      <c r="S993" s="177"/>
      <c r="T993" s="178"/>
      <c r="AT993" s="173" t="s">
        <v>237</v>
      </c>
      <c r="AU993" s="173" t="s">
        <v>88</v>
      </c>
      <c r="AV993" s="14" t="s">
        <v>86</v>
      </c>
      <c r="AW993" s="14" t="s">
        <v>33</v>
      </c>
      <c r="AX993" s="14" t="s">
        <v>79</v>
      </c>
      <c r="AY993" s="173" t="s">
        <v>207</v>
      </c>
    </row>
    <row r="994" spans="1:65" s="14" customFormat="1" ht="22.5">
      <c r="B994" s="172"/>
      <c r="D994" s="164" t="s">
        <v>237</v>
      </c>
      <c r="E994" s="173" t="s">
        <v>1</v>
      </c>
      <c r="F994" s="174" t="s">
        <v>6140</v>
      </c>
      <c r="H994" s="173" t="s">
        <v>1</v>
      </c>
      <c r="I994" s="175"/>
      <c r="L994" s="172"/>
      <c r="M994" s="176"/>
      <c r="N994" s="177"/>
      <c r="O994" s="177"/>
      <c r="P994" s="177"/>
      <c r="Q994" s="177"/>
      <c r="R994" s="177"/>
      <c r="S994" s="177"/>
      <c r="T994" s="178"/>
      <c r="AT994" s="173" t="s">
        <v>237</v>
      </c>
      <c r="AU994" s="173" t="s">
        <v>88</v>
      </c>
      <c r="AV994" s="14" t="s">
        <v>86</v>
      </c>
      <c r="AW994" s="14" t="s">
        <v>33</v>
      </c>
      <c r="AX994" s="14" t="s">
        <v>79</v>
      </c>
      <c r="AY994" s="173" t="s">
        <v>207</v>
      </c>
    </row>
    <row r="995" spans="1:65" s="14" customFormat="1" ht="22.5">
      <c r="B995" s="172"/>
      <c r="D995" s="164" t="s">
        <v>237</v>
      </c>
      <c r="E995" s="173" t="s">
        <v>1</v>
      </c>
      <c r="F995" s="174" t="s">
        <v>6141</v>
      </c>
      <c r="H995" s="173" t="s">
        <v>1</v>
      </c>
      <c r="I995" s="175"/>
      <c r="L995" s="172"/>
      <c r="M995" s="176"/>
      <c r="N995" s="177"/>
      <c r="O995" s="177"/>
      <c r="P995" s="177"/>
      <c r="Q995" s="177"/>
      <c r="R995" s="177"/>
      <c r="S995" s="177"/>
      <c r="T995" s="178"/>
      <c r="AT995" s="173" t="s">
        <v>237</v>
      </c>
      <c r="AU995" s="173" t="s">
        <v>88</v>
      </c>
      <c r="AV995" s="14" t="s">
        <v>86</v>
      </c>
      <c r="AW995" s="14" t="s">
        <v>33</v>
      </c>
      <c r="AX995" s="14" t="s">
        <v>79</v>
      </c>
      <c r="AY995" s="173" t="s">
        <v>207</v>
      </c>
    </row>
    <row r="996" spans="1:65" s="13" customFormat="1" ht="11.25">
      <c r="B996" s="163"/>
      <c r="D996" s="164" t="s">
        <v>237</v>
      </c>
      <c r="E996" s="165" t="s">
        <v>1</v>
      </c>
      <c r="F996" s="166" t="s">
        <v>1357</v>
      </c>
      <c r="H996" s="167">
        <v>2</v>
      </c>
      <c r="I996" s="168"/>
      <c r="L996" s="163"/>
      <c r="M996" s="169"/>
      <c r="N996" s="170"/>
      <c r="O996" s="170"/>
      <c r="P996" s="170"/>
      <c r="Q996" s="170"/>
      <c r="R996" s="170"/>
      <c r="S996" s="170"/>
      <c r="T996" s="171"/>
      <c r="AT996" s="165" t="s">
        <v>237</v>
      </c>
      <c r="AU996" s="165" t="s">
        <v>88</v>
      </c>
      <c r="AV996" s="13" t="s">
        <v>88</v>
      </c>
      <c r="AW996" s="13" t="s">
        <v>33</v>
      </c>
      <c r="AX996" s="13" t="s">
        <v>79</v>
      </c>
      <c r="AY996" s="165" t="s">
        <v>207</v>
      </c>
    </row>
    <row r="997" spans="1:65" s="15" customFormat="1" ht="11.25">
      <c r="B997" s="179"/>
      <c r="D997" s="164" t="s">
        <v>237</v>
      </c>
      <c r="E997" s="180" t="s">
        <v>1</v>
      </c>
      <c r="F997" s="181" t="s">
        <v>242</v>
      </c>
      <c r="H997" s="182">
        <v>2</v>
      </c>
      <c r="I997" s="183"/>
      <c r="L997" s="179"/>
      <c r="M997" s="184"/>
      <c r="N997" s="185"/>
      <c r="O997" s="185"/>
      <c r="P997" s="185"/>
      <c r="Q997" s="185"/>
      <c r="R997" s="185"/>
      <c r="S997" s="185"/>
      <c r="T997" s="186"/>
      <c r="AT997" s="180" t="s">
        <v>237</v>
      </c>
      <c r="AU997" s="180" t="s">
        <v>88</v>
      </c>
      <c r="AV997" s="15" t="s">
        <v>213</v>
      </c>
      <c r="AW997" s="15" t="s">
        <v>33</v>
      </c>
      <c r="AX997" s="15" t="s">
        <v>86</v>
      </c>
      <c r="AY997" s="180" t="s">
        <v>207</v>
      </c>
    </row>
    <row r="998" spans="1:65" s="2" customFormat="1" ht="33" customHeight="1">
      <c r="A998" s="31"/>
      <c r="B998" s="148"/>
      <c r="C998" s="149" t="s">
        <v>740</v>
      </c>
      <c r="D998" s="149" t="s">
        <v>209</v>
      </c>
      <c r="E998" s="150" t="s">
        <v>6167</v>
      </c>
      <c r="F998" s="151" t="s">
        <v>6168</v>
      </c>
      <c r="G998" s="152" t="s">
        <v>301</v>
      </c>
      <c r="H998" s="153">
        <v>82</v>
      </c>
      <c r="I998" s="154"/>
      <c r="J998" s="155">
        <f>ROUND(I998*H998,2)</f>
        <v>0</v>
      </c>
      <c r="K998" s="156"/>
      <c r="L998" s="32"/>
      <c r="M998" s="157" t="s">
        <v>1</v>
      </c>
      <c r="N998" s="158" t="s">
        <v>44</v>
      </c>
      <c r="O998" s="57"/>
      <c r="P998" s="159">
        <f>O998*H998</f>
        <v>0</v>
      </c>
      <c r="Q998" s="159">
        <v>0</v>
      </c>
      <c r="R998" s="159">
        <f>Q998*H998</f>
        <v>0</v>
      </c>
      <c r="S998" s="159">
        <v>0</v>
      </c>
      <c r="T998" s="160">
        <f>S998*H998</f>
        <v>0</v>
      </c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R998" s="161" t="s">
        <v>213</v>
      </c>
      <c r="AT998" s="161" t="s">
        <v>209</v>
      </c>
      <c r="AU998" s="161" t="s">
        <v>88</v>
      </c>
      <c r="AY998" s="17" t="s">
        <v>207</v>
      </c>
      <c r="BE998" s="162">
        <f>IF(N998="základní",J998,0)</f>
        <v>0</v>
      </c>
      <c r="BF998" s="162">
        <f>IF(N998="snížená",J998,0)</f>
        <v>0</v>
      </c>
      <c r="BG998" s="162">
        <f>IF(N998="zákl. přenesená",J998,0)</f>
        <v>0</v>
      </c>
      <c r="BH998" s="162">
        <f>IF(N998="sníž. přenesená",J998,0)</f>
        <v>0</v>
      </c>
      <c r="BI998" s="162">
        <f>IF(N998="nulová",J998,0)</f>
        <v>0</v>
      </c>
      <c r="BJ998" s="17" t="s">
        <v>86</v>
      </c>
      <c r="BK998" s="162">
        <f>ROUND(I998*H998,2)</f>
        <v>0</v>
      </c>
      <c r="BL998" s="17" t="s">
        <v>213</v>
      </c>
      <c r="BM998" s="161" t="s">
        <v>1409</v>
      </c>
    </row>
    <row r="999" spans="1:65" s="14" customFormat="1" ht="11.25">
      <c r="B999" s="172"/>
      <c r="D999" s="164" t="s">
        <v>237</v>
      </c>
      <c r="E999" s="173" t="s">
        <v>1</v>
      </c>
      <c r="F999" s="174" t="s">
        <v>6169</v>
      </c>
      <c r="H999" s="173" t="s">
        <v>1</v>
      </c>
      <c r="I999" s="175"/>
      <c r="L999" s="172"/>
      <c r="M999" s="176"/>
      <c r="N999" s="177"/>
      <c r="O999" s="177"/>
      <c r="P999" s="177"/>
      <c r="Q999" s="177"/>
      <c r="R999" s="177"/>
      <c r="S999" s="177"/>
      <c r="T999" s="178"/>
      <c r="AT999" s="173" t="s">
        <v>237</v>
      </c>
      <c r="AU999" s="173" t="s">
        <v>88</v>
      </c>
      <c r="AV999" s="14" t="s">
        <v>86</v>
      </c>
      <c r="AW999" s="14" t="s">
        <v>33</v>
      </c>
      <c r="AX999" s="14" t="s">
        <v>79</v>
      </c>
      <c r="AY999" s="173" t="s">
        <v>207</v>
      </c>
    </row>
    <row r="1000" spans="1:65" s="13" customFormat="1" ht="11.25">
      <c r="B1000" s="163"/>
      <c r="D1000" s="164" t="s">
        <v>237</v>
      </c>
      <c r="E1000" s="165" t="s">
        <v>1</v>
      </c>
      <c r="F1000" s="166" t="s">
        <v>6170</v>
      </c>
      <c r="H1000" s="167">
        <v>55</v>
      </c>
      <c r="I1000" s="168"/>
      <c r="L1000" s="163"/>
      <c r="M1000" s="169"/>
      <c r="N1000" s="170"/>
      <c r="O1000" s="170"/>
      <c r="P1000" s="170"/>
      <c r="Q1000" s="170"/>
      <c r="R1000" s="170"/>
      <c r="S1000" s="170"/>
      <c r="T1000" s="171"/>
      <c r="AT1000" s="165" t="s">
        <v>237</v>
      </c>
      <c r="AU1000" s="165" t="s">
        <v>88</v>
      </c>
      <c r="AV1000" s="13" t="s">
        <v>88</v>
      </c>
      <c r="AW1000" s="13" t="s">
        <v>33</v>
      </c>
      <c r="AX1000" s="13" t="s">
        <v>79</v>
      </c>
      <c r="AY1000" s="165" t="s">
        <v>207</v>
      </c>
    </row>
    <row r="1001" spans="1:65" s="13" customFormat="1" ht="11.25">
      <c r="B1001" s="163"/>
      <c r="D1001" s="164" t="s">
        <v>237</v>
      </c>
      <c r="E1001" s="165" t="s">
        <v>1</v>
      </c>
      <c r="F1001" s="166" t="s">
        <v>6171</v>
      </c>
      <c r="H1001" s="167">
        <v>27</v>
      </c>
      <c r="I1001" s="168"/>
      <c r="L1001" s="163"/>
      <c r="M1001" s="169"/>
      <c r="N1001" s="170"/>
      <c r="O1001" s="170"/>
      <c r="P1001" s="170"/>
      <c r="Q1001" s="170"/>
      <c r="R1001" s="170"/>
      <c r="S1001" s="170"/>
      <c r="T1001" s="171"/>
      <c r="AT1001" s="165" t="s">
        <v>237</v>
      </c>
      <c r="AU1001" s="165" t="s">
        <v>88</v>
      </c>
      <c r="AV1001" s="13" t="s">
        <v>88</v>
      </c>
      <c r="AW1001" s="13" t="s">
        <v>33</v>
      </c>
      <c r="AX1001" s="13" t="s">
        <v>79</v>
      </c>
      <c r="AY1001" s="165" t="s">
        <v>207</v>
      </c>
    </row>
    <row r="1002" spans="1:65" s="15" customFormat="1" ht="11.25">
      <c r="B1002" s="179"/>
      <c r="D1002" s="164" t="s">
        <v>237</v>
      </c>
      <c r="E1002" s="180" t="s">
        <v>1</v>
      </c>
      <c r="F1002" s="181" t="s">
        <v>242</v>
      </c>
      <c r="H1002" s="182">
        <v>82</v>
      </c>
      <c r="I1002" s="183"/>
      <c r="L1002" s="179"/>
      <c r="M1002" s="184"/>
      <c r="N1002" s="185"/>
      <c r="O1002" s="185"/>
      <c r="P1002" s="185"/>
      <c r="Q1002" s="185"/>
      <c r="R1002" s="185"/>
      <c r="S1002" s="185"/>
      <c r="T1002" s="186"/>
      <c r="AT1002" s="180" t="s">
        <v>237</v>
      </c>
      <c r="AU1002" s="180" t="s">
        <v>88</v>
      </c>
      <c r="AV1002" s="15" t="s">
        <v>213</v>
      </c>
      <c r="AW1002" s="15" t="s">
        <v>33</v>
      </c>
      <c r="AX1002" s="15" t="s">
        <v>86</v>
      </c>
      <c r="AY1002" s="180" t="s">
        <v>207</v>
      </c>
    </row>
    <row r="1003" spans="1:65" s="2" customFormat="1" ht="33" customHeight="1">
      <c r="A1003" s="31"/>
      <c r="B1003" s="148"/>
      <c r="C1003" s="149" t="s">
        <v>1410</v>
      </c>
      <c r="D1003" s="149" t="s">
        <v>209</v>
      </c>
      <c r="E1003" s="150" t="s">
        <v>6172</v>
      </c>
      <c r="F1003" s="151" t="s">
        <v>6173</v>
      </c>
      <c r="G1003" s="152" t="s">
        <v>301</v>
      </c>
      <c r="H1003" s="153">
        <v>6</v>
      </c>
      <c r="I1003" s="154"/>
      <c r="J1003" s="155">
        <f>ROUND(I1003*H1003,2)</f>
        <v>0</v>
      </c>
      <c r="K1003" s="156"/>
      <c r="L1003" s="32"/>
      <c r="M1003" s="157" t="s">
        <v>1</v>
      </c>
      <c r="N1003" s="158" t="s">
        <v>44</v>
      </c>
      <c r="O1003" s="57"/>
      <c r="P1003" s="159">
        <f>O1003*H1003</f>
        <v>0</v>
      </c>
      <c r="Q1003" s="159">
        <v>0</v>
      </c>
      <c r="R1003" s="159">
        <f>Q1003*H1003</f>
        <v>0</v>
      </c>
      <c r="S1003" s="159">
        <v>0</v>
      </c>
      <c r="T1003" s="160">
        <f>S1003*H1003</f>
        <v>0</v>
      </c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R1003" s="161" t="s">
        <v>213</v>
      </c>
      <c r="AT1003" s="161" t="s">
        <v>209</v>
      </c>
      <c r="AU1003" s="161" t="s">
        <v>88</v>
      </c>
      <c r="AY1003" s="17" t="s">
        <v>207</v>
      </c>
      <c r="BE1003" s="162">
        <f>IF(N1003="základní",J1003,0)</f>
        <v>0</v>
      </c>
      <c r="BF1003" s="162">
        <f>IF(N1003="snížená",J1003,0)</f>
        <v>0</v>
      </c>
      <c r="BG1003" s="162">
        <f>IF(N1003="zákl. přenesená",J1003,0)</f>
        <v>0</v>
      </c>
      <c r="BH1003" s="162">
        <f>IF(N1003="sníž. přenesená",J1003,0)</f>
        <v>0</v>
      </c>
      <c r="BI1003" s="162">
        <f>IF(N1003="nulová",J1003,0)</f>
        <v>0</v>
      </c>
      <c r="BJ1003" s="17" t="s">
        <v>86</v>
      </c>
      <c r="BK1003" s="162">
        <f>ROUND(I1003*H1003,2)</f>
        <v>0</v>
      </c>
      <c r="BL1003" s="17" t="s">
        <v>213</v>
      </c>
      <c r="BM1003" s="161" t="s">
        <v>1413</v>
      </c>
    </row>
    <row r="1004" spans="1:65" s="14" customFormat="1" ht="11.25">
      <c r="B1004" s="172"/>
      <c r="D1004" s="164" t="s">
        <v>237</v>
      </c>
      <c r="E1004" s="173" t="s">
        <v>1</v>
      </c>
      <c r="F1004" s="174" t="s">
        <v>6169</v>
      </c>
      <c r="H1004" s="173" t="s">
        <v>1</v>
      </c>
      <c r="I1004" s="175"/>
      <c r="L1004" s="172"/>
      <c r="M1004" s="176"/>
      <c r="N1004" s="177"/>
      <c r="O1004" s="177"/>
      <c r="P1004" s="177"/>
      <c r="Q1004" s="177"/>
      <c r="R1004" s="177"/>
      <c r="S1004" s="177"/>
      <c r="T1004" s="178"/>
      <c r="AT1004" s="173" t="s">
        <v>237</v>
      </c>
      <c r="AU1004" s="173" t="s">
        <v>88</v>
      </c>
      <c r="AV1004" s="14" t="s">
        <v>86</v>
      </c>
      <c r="AW1004" s="14" t="s">
        <v>33</v>
      </c>
      <c r="AX1004" s="14" t="s">
        <v>79</v>
      </c>
      <c r="AY1004" s="173" t="s">
        <v>207</v>
      </c>
    </row>
    <row r="1005" spans="1:65" s="13" customFormat="1" ht="11.25">
      <c r="B1005" s="163"/>
      <c r="D1005" s="164" t="s">
        <v>237</v>
      </c>
      <c r="E1005" s="165" t="s">
        <v>1</v>
      </c>
      <c r="F1005" s="166" t="s">
        <v>6174</v>
      </c>
      <c r="H1005" s="167">
        <v>6</v>
      </c>
      <c r="I1005" s="168"/>
      <c r="L1005" s="163"/>
      <c r="M1005" s="169"/>
      <c r="N1005" s="170"/>
      <c r="O1005" s="170"/>
      <c r="P1005" s="170"/>
      <c r="Q1005" s="170"/>
      <c r="R1005" s="170"/>
      <c r="S1005" s="170"/>
      <c r="T1005" s="171"/>
      <c r="AT1005" s="165" t="s">
        <v>237</v>
      </c>
      <c r="AU1005" s="165" t="s">
        <v>88</v>
      </c>
      <c r="AV1005" s="13" t="s">
        <v>88</v>
      </c>
      <c r="AW1005" s="13" t="s">
        <v>33</v>
      </c>
      <c r="AX1005" s="13" t="s">
        <v>79</v>
      </c>
      <c r="AY1005" s="165" t="s">
        <v>207</v>
      </c>
    </row>
    <row r="1006" spans="1:65" s="15" customFormat="1" ht="11.25">
      <c r="B1006" s="179"/>
      <c r="D1006" s="164" t="s">
        <v>237</v>
      </c>
      <c r="E1006" s="180" t="s">
        <v>1</v>
      </c>
      <c r="F1006" s="181" t="s">
        <v>242</v>
      </c>
      <c r="H1006" s="182">
        <v>6</v>
      </c>
      <c r="I1006" s="183"/>
      <c r="L1006" s="179"/>
      <c r="M1006" s="184"/>
      <c r="N1006" s="185"/>
      <c r="O1006" s="185"/>
      <c r="P1006" s="185"/>
      <c r="Q1006" s="185"/>
      <c r="R1006" s="185"/>
      <c r="S1006" s="185"/>
      <c r="T1006" s="186"/>
      <c r="AT1006" s="180" t="s">
        <v>237</v>
      </c>
      <c r="AU1006" s="180" t="s">
        <v>88</v>
      </c>
      <c r="AV1006" s="15" t="s">
        <v>213</v>
      </c>
      <c r="AW1006" s="15" t="s">
        <v>33</v>
      </c>
      <c r="AX1006" s="15" t="s">
        <v>86</v>
      </c>
      <c r="AY1006" s="180" t="s">
        <v>207</v>
      </c>
    </row>
    <row r="1007" spans="1:65" s="2" customFormat="1" ht="33" customHeight="1">
      <c r="A1007" s="31"/>
      <c r="B1007" s="148"/>
      <c r="C1007" s="149" t="s">
        <v>743</v>
      </c>
      <c r="D1007" s="149" t="s">
        <v>209</v>
      </c>
      <c r="E1007" s="150" t="s">
        <v>6175</v>
      </c>
      <c r="F1007" s="151" t="s">
        <v>6176</v>
      </c>
      <c r="G1007" s="152" t="s">
        <v>301</v>
      </c>
      <c r="H1007" s="153">
        <v>5</v>
      </c>
      <c r="I1007" s="154"/>
      <c r="J1007" s="155">
        <f>ROUND(I1007*H1007,2)</f>
        <v>0</v>
      </c>
      <c r="K1007" s="156"/>
      <c r="L1007" s="32"/>
      <c r="M1007" s="157" t="s">
        <v>1</v>
      </c>
      <c r="N1007" s="158" t="s">
        <v>44</v>
      </c>
      <c r="O1007" s="57"/>
      <c r="P1007" s="159">
        <f>O1007*H1007</f>
        <v>0</v>
      </c>
      <c r="Q1007" s="159">
        <v>0</v>
      </c>
      <c r="R1007" s="159">
        <f>Q1007*H1007</f>
        <v>0</v>
      </c>
      <c r="S1007" s="159">
        <v>0</v>
      </c>
      <c r="T1007" s="160">
        <f>S1007*H1007</f>
        <v>0</v>
      </c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R1007" s="161" t="s">
        <v>213</v>
      </c>
      <c r="AT1007" s="161" t="s">
        <v>209</v>
      </c>
      <c r="AU1007" s="161" t="s">
        <v>88</v>
      </c>
      <c r="AY1007" s="17" t="s">
        <v>207</v>
      </c>
      <c r="BE1007" s="162">
        <f>IF(N1007="základní",J1007,0)</f>
        <v>0</v>
      </c>
      <c r="BF1007" s="162">
        <f>IF(N1007="snížená",J1007,0)</f>
        <v>0</v>
      </c>
      <c r="BG1007" s="162">
        <f>IF(N1007="zákl. přenesená",J1007,0)</f>
        <v>0</v>
      </c>
      <c r="BH1007" s="162">
        <f>IF(N1007="sníž. přenesená",J1007,0)</f>
        <v>0</v>
      </c>
      <c r="BI1007" s="162">
        <f>IF(N1007="nulová",J1007,0)</f>
        <v>0</v>
      </c>
      <c r="BJ1007" s="17" t="s">
        <v>86</v>
      </c>
      <c r="BK1007" s="162">
        <f>ROUND(I1007*H1007,2)</f>
        <v>0</v>
      </c>
      <c r="BL1007" s="17" t="s">
        <v>213</v>
      </c>
      <c r="BM1007" s="161" t="s">
        <v>1415</v>
      </c>
    </row>
    <row r="1008" spans="1:65" s="14" customFormat="1" ht="11.25">
      <c r="B1008" s="172"/>
      <c r="D1008" s="164" t="s">
        <v>237</v>
      </c>
      <c r="E1008" s="173" t="s">
        <v>1</v>
      </c>
      <c r="F1008" s="174" t="s">
        <v>6169</v>
      </c>
      <c r="H1008" s="173" t="s">
        <v>1</v>
      </c>
      <c r="I1008" s="175"/>
      <c r="L1008" s="172"/>
      <c r="M1008" s="176"/>
      <c r="N1008" s="177"/>
      <c r="O1008" s="177"/>
      <c r="P1008" s="177"/>
      <c r="Q1008" s="177"/>
      <c r="R1008" s="177"/>
      <c r="S1008" s="177"/>
      <c r="T1008" s="178"/>
      <c r="AT1008" s="173" t="s">
        <v>237</v>
      </c>
      <c r="AU1008" s="173" t="s">
        <v>88</v>
      </c>
      <c r="AV1008" s="14" t="s">
        <v>86</v>
      </c>
      <c r="AW1008" s="14" t="s">
        <v>33</v>
      </c>
      <c r="AX1008" s="14" t="s">
        <v>79</v>
      </c>
      <c r="AY1008" s="173" t="s">
        <v>207</v>
      </c>
    </row>
    <row r="1009" spans="1:65" s="13" customFormat="1" ht="11.25">
      <c r="B1009" s="163"/>
      <c r="D1009" s="164" t="s">
        <v>237</v>
      </c>
      <c r="E1009" s="165" t="s">
        <v>1</v>
      </c>
      <c r="F1009" s="166" t="s">
        <v>6177</v>
      </c>
      <c r="H1009" s="167">
        <v>5</v>
      </c>
      <c r="I1009" s="168"/>
      <c r="L1009" s="163"/>
      <c r="M1009" s="169"/>
      <c r="N1009" s="170"/>
      <c r="O1009" s="170"/>
      <c r="P1009" s="170"/>
      <c r="Q1009" s="170"/>
      <c r="R1009" s="170"/>
      <c r="S1009" s="170"/>
      <c r="T1009" s="171"/>
      <c r="AT1009" s="165" t="s">
        <v>237</v>
      </c>
      <c r="AU1009" s="165" t="s">
        <v>88</v>
      </c>
      <c r="AV1009" s="13" t="s">
        <v>88</v>
      </c>
      <c r="AW1009" s="13" t="s">
        <v>33</v>
      </c>
      <c r="AX1009" s="13" t="s">
        <v>79</v>
      </c>
      <c r="AY1009" s="165" t="s">
        <v>207</v>
      </c>
    </row>
    <row r="1010" spans="1:65" s="15" customFormat="1" ht="11.25">
      <c r="B1010" s="179"/>
      <c r="D1010" s="164" t="s">
        <v>237</v>
      </c>
      <c r="E1010" s="180" t="s">
        <v>1</v>
      </c>
      <c r="F1010" s="181" t="s">
        <v>242</v>
      </c>
      <c r="H1010" s="182">
        <v>5</v>
      </c>
      <c r="I1010" s="183"/>
      <c r="L1010" s="179"/>
      <c r="M1010" s="184"/>
      <c r="N1010" s="185"/>
      <c r="O1010" s="185"/>
      <c r="P1010" s="185"/>
      <c r="Q1010" s="185"/>
      <c r="R1010" s="185"/>
      <c r="S1010" s="185"/>
      <c r="T1010" s="186"/>
      <c r="AT1010" s="180" t="s">
        <v>237</v>
      </c>
      <c r="AU1010" s="180" t="s">
        <v>88</v>
      </c>
      <c r="AV1010" s="15" t="s">
        <v>213</v>
      </c>
      <c r="AW1010" s="15" t="s">
        <v>33</v>
      </c>
      <c r="AX1010" s="15" t="s">
        <v>86</v>
      </c>
      <c r="AY1010" s="180" t="s">
        <v>207</v>
      </c>
    </row>
    <row r="1011" spans="1:65" s="2" customFormat="1" ht="33" customHeight="1">
      <c r="A1011" s="31"/>
      <c r="B1011" s="148"/>
      <c r="C1011" s="149" t="s">
        <v>1417</v>
      </c>
      <c r="D1011" s="149" t="s">
        <v>209</v>
      </c>
      <c r="E1011" s="150" t="s">
        <v>6178</v>
      </c>
      <c r="F1011" s="151" t="s">
        <v>6179</v>
      </c>
      <c r="G1011" s="152" t="s">
        <v>301</v>
      </c>
      <c r="H1011" s="153">
        <v>2</v>
      </c>
      <c r="I1011" s="154"/>
      <c r="J1011" s="155">
        <f>ROUND(I1011*H1011,2)</f>
        <v>0</v>
      </c>
      <c r="K1011" s="156"/>
      <c r="L1011" s="32"/>
      <c r="M1011" s="157" t="s">
        <v>1</v>
      </c>
      <c r="N1011" s="158" t="s">
        <v>44</v>
      </c>
      <c r="O1011" s="57"/>
      <c r="P1011" s="159">
        <f>O1011*H1011</f>
        <v>0</v>
      </c>
      <c r="Q1011" s="159">
        <v>0</v>
      </c>
      <c r="R1011" s="159">
        <f>Q1011*H1011</f>
        <v>0</v>
      </c>
      <c r="S1011" s="159">
        <v>0</v>
      </c>
      <c r="T1011" s="160">
        <f>S1011*H1011</f>
        <v>0</v>
      </c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R1011" s="161" t="s">
        <v>213</v>
      </c>
      <c r="AT1011" s="161" t="s">
        <v>209</v>
      </c>
      <c r="AU1011" s="161" t="s">
        <v>88</v>
      </c>
      <c r="AY1011" s="17" t="s">
        <v>207</v>
      </c>
      <c r="BE1011" s="162">
        <f>IF(N1011="základní",J1011,0)</f>
        <v>0</v>
      </c>
      <c r="BF1011" s="162">
        <f>IF(N1011="snížená",J1011,0)</f>
        <v>0</v>
      </c>
      <c r="BG1011" s="162">
        <f>IF(N1011="zákl. přenesená",J1011,0)</f>
        <v>0</v>
      </c>
      <c r="BH1011" s="162">
        <f>IF(N1011="sníž. přenesená",J1011,0)</f>
        <v>0</v>
      </c>
      <c r="BI1011" s="162">
        <f>IF(N1011="nulová",J1011,0)</f>
        <v>0</v>
      </c>
      <c r="BJ1011" s="17" t="s">
        <v>86</v>
      </c>
      <c r="BK1011" s="162">
        <f>ROUND(I1011*H1011,2)</f>
        <v>0</v>
      </c>
      <c r="BL1011" s="17" t="s">
        <v>213</v>
      </c>
      <c r="BM1011" s="161" t="s">
        <v>1420</v>
      </c>
    </row>
    <row r="1012" spans="1:65" s="14" customFormat="1" ht="11.25">
      <c r="B1012" s="172"/>
      <c r="D1012" s="164" t="s">
        <v>237</v>
      </c>
      <c r="E1012" s="173" t="s">
        <v>1</v>
      </c>
      <c r="F1012" s="174" t="s">
        <v>6169</v>
      </c>
      <c r="H1012" s="173" t="s">
        <v>1</v>
      </c>
      <c r="I1012" s="175"/>
      <c r="L1012" s="172"/>
      <c r="M1012" s="176"/>
      <c r="N1012" s="177"/>
      <c r="O1012" s="177"/>
      <c r="P1012" s="177"/>
      <c r="Q1012" s="177"/>
      <c r="R1012" s="177"/>
      <c r="S1012" s="177"/>
      <c r="T1012" s="178"/>
      <c r="AT1012" s="173" t="s">
        <v>237</v>
      </c>
      <c r="AU1012" s="173" t="s">
        <v>88</v>
      </c>
      <c r="AV1012" s="14" t="s">
        <v>86</v>
      </c>
      <c r="AW1012" s="14" t="s">
        <v>33</v>
      </c>
      <c r="AX1012" s="14" t="s">
        <v>79</v>
      </c>
      <c r="AY1012" s="173" t="s">
        <v>207</v>
      </c>
    </row>
    <row r="1013" spans="1:65" s="13" customFormat="1" ht="11.25">
      <c r="B1013" s="163"/>
      <c r="D1013" s="164" t="s">
        <v>237</v>
      </c>
      <c r="E1013" s="165" t="s">
        <v>1</v>
      </c>
      <c r="F1013" s="166" t="s">
        <v>6180</v>
      </c>
      <c r="H1013" s="167">
        <v>2</v>
      </c>
      <c r="I1013" s="168"/>
      <c r="L1013" s="163"/>
      <c r="M1013" s="169"/>
      <c r="N1013" s="170"/>
      <c r="O1013" s="170"/>
      <c r="P1013" s="170"/>
      <c r="Q1013" s="170"/>
      <c r="R1013" s="170"/>
      <c r="S1013" s="170"/>
      <c r="T1013" s="171"/>
      <c r="AT1013" s="165" t="s">
        <v>237</v>
      </c>
      <c r="AU1013" s="165" t="s">
        <v>88</v>
      </c>
      <c r="AV1013" s="13" t="s">
        <v>88</v>
      </c>
      <c r="AW1013" s="13" t="s">
        <v>33</v>
      </c>
      <c r="AX1013" s="13" t="s">
        <v>79</v>
      </c>
      <c r="AY1013" s="165" t="s">
        <v>207</v>
      </c>
    </row>
    <row r="1014" spans="1:65" s="15" customFormat="1" ht="11.25">
      <c r="B1014" s="179"/>
      <c r="D1014" s="164" t="s">
        <v>237</v>
      </c>
      <c r="E1014" s="180" t="s">
        <v>1</v>
      </c>
      <c r="F1014" s="181" t="s">
        <v>242</v>
      </c>
      <c r="H1014" s="182">
        <v>2</v>
      </c>
      <c r="I1014" s="183"/>
      <c r="L1014" s="179"/>
      <c r="M1014" s="184"/>
      <c r="N1014" s="185"/>
      <c r="O1014" s="185"/>
      <c r="P1014" s="185"/>
      <c r="Q1014" s="185"/>
      <c r="R1014" s="185"/>
      <c r="S1014" s="185"/>
      <c r="T1014" s="186"/>
      <c r="AT1014" s="180" t="s">
        <v>237</v>
      </c>
      <c r="AU1014" s="180" t="s">
        <v>88</v>
      </c>
      <c r="AV1014" s="15" t="s">
        <v>213</v>
      </c>
      <c r="AW1014" s="15" t="s">
        <v>33</v>
      </c>
      <c r="AX1014" s="15" t="s">
        <v>86</v>
      </c>
      <c r="AY1014" s="180" t="s">
        <v>207</v>
      </c>
    </row>
    <row r="1015" spans="1:65" s="2" customFormat="1" ht="33" customHeight="1">
      <c r="A1015" s="31"/>
      <c r="B1015" s="148"/>
      <c r="C1015" s="149" t="s">
        <v>766</v>
      </c>
      <c r="D1015" s="149" t="s">
        <v>209</v>
      </c>
      <c r="E1015" s="150" t="s">
        <v>6181</v>
      </c>
      <c r="F1015" s="151" t="s">
        <v>6182</v>
      </c>
      <c r="G1015" s="152" t="s">
        <v>301</v>
      </c>
      <c r="H1015" s="153">
        <v>13</v>
      </c>
      <c r="I1015" s="154"/>
      <c r="J1015" s="155">
        <f>ROUND(I1015*H1015,2)</f>
        <v>0</v>
      </c>
      <c r="K1015" s="156"/>
      <c r="L1015" s="32"/>
      <c r="M1015" s="157" t="s">
        <v>1</v>
      </c>
      <c r="N1015" s="158" t="s">
        <v>44</v>
      </c>
      <c r="O1015" s="57"/>
      <c r="P1015" s="159">
        <f>O1015*H1015</f>
        <v>0</v>
      </c>
      <c r="Q1015" s="159">
        <v>0</v>
      </c>
      <c r="R1015" s="159">
        <f>Q1015*H1015</f>
        <v>0</v>
      </c>
      <c r="S1015" s="159">
        <v>0</v>
      </c>
      <c r="T1015" s="160">
        <f>S1015*H1015</f>
        <v>0</v>
      </c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R1015" s="161" t="s">
        <v>213</v>
      </c>
      <c r="AT1015" s="161" t="s">
        <v>209</v>
      </c>
      <c r="AU1015" s="161" t="s">
        <v>88</v>
      </c>
      <c r="AY1015" s="17" t="s">
        <v>207</v>
      </c>
      <c r="BE1015" s="162">
        <f>IF(N1015="základní",J1015,0)</f>
        <v>0</v>
      </c>
      <c r="BF1015" s="162">
        <f>IF(N1015="snížená",J1015,0)</f>
        <v>0</v>
      </c>
      <c r="BG1015" s="162">
        <f>IF(N1015="zákl. přenesená",J1015,0)</f>
        <v>0</v>
      </c>
      <c r="BH1015" s="162">
        <f>IF(N1015="sníž. přenesená",J1015,0)</f>
        <v>0</v>
      </c>
      <c r="BI1015" s="162">
        <f>IF(N1015="nulová",J1015,0)</f>
        <v>0</v>
      </c>
      <c r="BJ1015" s="17" t="s">
        <v>86</v>
      </c>
      <c r="BK1015" s="162">
        <f>ROUND(I1015*H1015,2)</f>
        <v>0</v>
      </c>
      <c r="BL1015" s="17" t="s">
        <v>213</v>
      </c>
      <c r="BM1015" s="161" t="s">
        <v>1421</v>
      </c>
    </row>
    <row r="1016" spans="1:65" s="14" customFormat="1" ht="11.25">
      <c r="B1016" s="172"/>
      <c r="D1016" s="164" t="s">
        <v>237</v>
      </c>
      <c r="E1016" s="173" t="s">
        <v>1</v>
      </c>
      <c r="F1016" s="174" t="s">
        <v>6169</v>
      </c>
      <c r="H1016" s="173" t="s">
        <v>1</v>
      </c>
      <c r="I1016" s="175"/>
      <c r="L1016" s="172"/>
      <c r="M1016" s="176"/>
      <c r="N1016" s="177"/>
      <c r="O1016" s="177"/>
      <c r="P1016" s="177"/>
      <c r="Q1016" s="177"/>
      <c r="R1016" s="177"/>
      <c r="S1016" s="177"/>
      <c r="T1016" s="178"/>
      <c r="AT1016" s="173" t="s">
        <v>237</v>
      </c>
      <c r="AU1016" s="173" t="s">
        <v>88</v>
      </c>
      <c r="AV1016" s="14" t="s">
        <v>86</v>
      </c>
      <c r="AW1016" s="14" t="s">
        <v>33</v>
      </c>
      <c r="AX1016" s="14" t="s">
        <v>79</v>
      </c>
      <c r="AY1016" s="173" t="s">
        <v>207</v>
      </c>
    </row>
    <row r="1017" spans="1:65" s="13" customFormat="1" ht="11.25">
      <c r="B1017" s="163"/>
      <c r="D1017" s="164" t="s">
        <v>237</v>
      </c>
      <c r="E1017" s="165" t="s">
        <v>1</v>
      </c>
      <c r="F1017" s="166" t="s">
        <v>6183</v>
      </c>
      <c r="H1017" s="167">
        <v>5</v>
      </c>
      <c r="I1017" s="168"/>
      <c r="L1017" s="163"/>
      <c r="M1017" s="169"/>
      <c r="N1017" s="170"/>
      <c r="O1017" s="170"/>
      <c r="P1017" s="170"/>
      <c r="Q1017" s="170"/>
      <c r="R1017" s="170"/>
      <c r="S1017" s="170"/>
      <c r="T1017" s="171"/>
      <c r="AT1017" s="165" t="s">
        <v>237</v>
      </c>
      <c r="AU1017" s="165" t="s">
        <v>88</v>
      </c>
      <c r="AV1017" s="13" t="s">
        <v>88</v>
      </c>
      <c r="AW1017" s="13" t="s">
        <v>33</v>
      </c>
      <c r="AX1017" s="13" t="s">
        <v>79</v>
      </c>
      <c r="AY1017" s="165" t="s">
        <v>207</v>
      </c>
    </row>
    <row r="1018" spans="1:65" s="13" customFormat="1" ht="11.25">
      <c r="B1018" s="163"/>
      <c r="D1018" s="164" t="s">
        <v>237</v>
      </c>
      <c r="E1018" s="165" t="s">
        <v>1</v>
      </c>
      <c r="F1018" s="166" t="s">
        <v>6089</v>
      </c>
      <c r="H1018" s="167">
        <v>2</v>
      </c>
      <c r="I1018" s="168"/>
      <c r="L1018" s="163"/>
      <c r="M1018" s="169"/>
      <c r="N1018" s="170"/>
      <c r="O1018" s="170"/>
      <c r="P1018" s="170"/>
      <c r="Q1018" s="170"/>
      <c r="R1018" s="170"/>
      <c r="S1018" s="170"/>
      <c r="T1018" s="171"/>
      <c r="AT1018" s="165" t="s">
        <v>237</v>
      </c>
      <c r="AU1018" s="165" t="s">
        <v>88</v>
      </c>
      <c r="AV1018" s="13" t="s">
        <v>88</v>
      </c>
      <c r="AW1018" s="13" t="s">
        <v>33</v>
      </c>
      <c r="AX1018" s="13" t="s">
        <v>79</v>
      </c>
      <c r="AY1018" s="165" t="s">
        <v>207</v>
      </c>
    </row>
    <row r="1019" spans="1:65" s="13" customFormat="1" ht="11.25">
      <c r="B1019" s="163"/>
      <c r="D1019" s="164" t="s">
        <v>237</v>
      </c>
      <c r="E1019" s="165" t="s">
        <v>1</v>
      </c>
      <c r="F1019" s="166" t="s">
        <v>6184</v>
      </c>
      <c r="H1019" s="167">
        <v>6</v>
      </c>
      <c r="I1019" s="168"/>
      <c r="L1019" s="163"/>
      <c r="M1019" s="169"/>
      <c r="N1019" s="170"/>
      <c r="O1019" s="170"/>
      <c r="P1019" s="170"/>
      <c r="Q1019" s="170"/>
      <c r="R1019" s="170"/>
      <c r="S1019" s="170"/>
      <c r="T1019" s="171"/>
      <c r="AT1019" s="165" t="s">
        <v>237</v>
      </c>
      <c r="AU1019" s="165" t="s">
        <v>88</v>
      </c>
      <c r="AV1019" s="13" t="s">
        <v>88</v>
      </c>
      <c r="AW1019" s="13" t="s">
        <v>33</v>
      </c>
      <c r="AX1019" s="13" t="s">
        <v>79</v>
      </c>
      <c r="AY1019" s="165" t="s">
        <v>207</v>
      </c>
    </row>
    <row r="1020" spans="1:65" s="15" customFormat="1" ht="11.25">
      <c r="B1020" s="179"/>
      <c r="D1020" s="164" t="s">
        <v>237</v>
      </c>
      <c r="E1020" s="180" t="s">
        <v>1</v>
      </c>
      <c r="F1020" s="181" t="s">
        <v>242</v>
      </c>
      <c r="H1020" s="182">
        <v>13</v>
      </c>
      <c r="I1020" s="183"/>
      <c r="L1020" s="179"/>
      <c r="M1020" s="184"/>
      <c r="N1020" s="185"/>
      <c r="O1020" s="185"/>
      <c r="P1020" s="185"/>
      <c r="Q1020" s="185"/>
      <c r="R1020" s="185"/>
      <c r="S1020" s="185"/>
      <c r="T1020" s="186"/>
      <c r="AT1020" s="180" t="s">
        <v>237</v>
      </c>
      <c r="AU1020" s="180" t="s">
        <v>88</v>
      </c>
      <c r="AV1020" s="15" t="s">
        <v>213</v>
      </c>
      <c r="AW1020" s="15" t="s">
        <v>33</v>
      </c>
      <c r="AX1020" s="15" t="s">
        <v>86</v>
      </c>
      <c r="AY1020" s="180" t="s">
        <v>207</v>
      </c>
    </row>
    <row r="1021" spans="1:65" s="2" customFormat="1" ht="33" customHeight="1">
      <c r="A1021" s="31"/>
      <c r="B1021" s="148"/>
      <c r="C1021" s="149" t="s">
        <v>1424</v>
      </c>
      <c r="D1021" s="149" t="s">
        <v>209</v>
      </c>
      <c r="E1021" s="150" t="s">
        <v>6185</v>
      </c>
      <c r="F1021" s="151" t="s">
        <v>6186</v>
      </c>
      <c r="G1021" s="152" t="s">
        <v>301</v>
      </c>
      <c r="H1021" s="153">
        <v>1</v>
      </c>
      <c r="I1021" s="154"/>
      <c r="J1021" s="155">
        <f>ROUND(I1021*H1021,2)</f>
        <v>0</v>
      </c>
      <c r="K1021" s="156"/>
      <c r="L1021" s="32"/>
      <c r="M1021" s="157" t="s">
        <v>1</v>
      </c>
      <c r="N1021" s="158" t="s">
        <v>44</v>
      </c>
      <c r="O1021" s="57"/>
      <c r="P1021" s="159">
        <f>O1021*H1021</f>
        <v>0</v>
      </c>
      <c r="Q1021" s="159">
        <v>0</v>
      </c>
      <c r="R1021" s="159">
        <f>Q1021*H1021</f>
        <v>0</v>
      </c>
      <c r="S1021" s="159">
        <v>0</v>
      </c>
      <c r="T1021" s="160">
        <f>S1021*H1021</f>
        <v>0</v>
      </c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R1021" s="161" t="s">
        <v>213</v>
      </c>
      <c r="AT1021" s="161" t="s">
        <v>209</v>
      </c>
      <c r="AU1021" s="161" t="s">
        <v>88</v>
      </c>
      <c r="AY1021" s="17" t="s">
        <v>207</v>
      </c>
      <c r="BE1021" s="162">
        <f>IF(N1021="základní",J1021,0)</f>
        <v>0</v>
      </c>
      <c r="BF1021" s="162">
        <f>IF(N1021="snížená",J1021,0)</f>
        <v>0</v>
      </c>
      <c r="BG1021" s="162">
        <f>IF(N1021="zákl. přenesená",J1021,0)</f>
        <v>0</v>
      </c>
      <c r="BH1021" s="162">
        <f>IF(N1021="sníž. přenesená",J1021,0)</f>
        <v>0</v>
      </c>
      <c r="BI1021" s="162">
        <f>IF(N1021="nulová",J1021,0)</f>
        <v>0</v>
      </c>
      <c r="BJ1021" s="17" t="s">
        <v>86</v>
      </c>
      <c r="BK1021" s="162">
        <f>ROUND(I1021*H1021,2)</f>
        <v>0</v>
      </c>
      <c r="BL1021" s="17" t="s">
        <v>213</v>
      </c>
      <c r="BM1021" s="161" t="s">
        <v>1427</v>
      </c>
    </row>
    <row r="1022" spans="1:65" s="14" customFormat="1" ht="11.25">
      <c r="B1022" s="172"/>
      <c r="D1022" s="164" t="s">
        <v>237</v>
      </c>
      <c r="E1022" s="173" t="s">
        <v>1</v>
      </c>
      <c r="F1022" s="174" t="s">
        <v>6169</v>
      </c>
      <c r="H1022" s="173" t="s">
        <v>1</v>
      </c>
      <c r="I1022" s="175"/>
      <c r="L1022" s="172"/>
      <c r="M1022" s="176"/>
      <c r="N1022" s="177"/>
      <c r="O1022" s="177"/>
      <c r="P1022" s="177"/>
      <c r="Q1022" s="177"/>
      <c r="R1022" s="177"/>
      <c r="S1022" s="177"/>
      <c r="T1022" s="178"/>
      <c r="AT1022" s="173" t="s">
        <v>237</v>
      </c>
      <c r="AU1022" s="173" t="s">
        <v>88</v>
      </c>
      <c r="AV1022" s="14" t="s">
        <v>86</v>
      </c>
      <c r="AW1022" s="14" t="s">
        <v>33</v>
      </c>
      <c r="AX1022" s="14" t="s">
        <v>79</v>
      </c>
      <c r="AY1022" s="173" t="s">
        <v>207</v>
      </c>
    </row>
    <row r="1023" spans="1:65" s="13" customFormat="1" ht="11.25">
      <c r="B1023" s="163"/>
      <c r="D1023" s="164" t="s">
        <v>237</v>
      </c>
      <c r="E1023" s="165" t="s">
        <v>1</v>
      </c>
      <c r="F1023" s="166" t="s">
        <v>1352</v>
      </c>
      <c r="H1023" s="167">
        <v>1</v>
      </c>
      <c r="I1023" s="168"/>
      <c r="L1023" s="163"/>
      <c r="M1023" s="169"/>
      <c r="N1023" s="170"/>
      <c r="O1023" s="170"/>
      <c r="P1023" s="170"/>
      <c r="Q1023" s="170"/>
      <c r="R1023" s="170"/>
      <c r="S1023" s="170"/>
      <c r="T1023" s="171"/>
      <c r="AT1023" s="165" t="s">
        <v>237</v>
      </c>
      <c r="AU1023" s="165" t="s">
        <v>88</v>
      </c>
      <c r="AV1023" s="13" t="s">
        <v>88</v>
      </c>
      <c r="AW1023" s="13" t="s">
        <v>33</v>
      </c>
      <c r="AX1023" s="13" t="s">
        <v>79</v>
      </c>
      <c r="AY1023" s="165" t="s">
        <v>207</v>
      </c>
    </row>
    <row r="1024" spans="1:65" s="15" customFormat="1" ht="11.25">
      <c r="B1024" s="179"/>
      <c r="D1024" s="164" t="s">
        <v>237</v>
      </c>
      <c r="E1024" s="180" t="s">
        <v>1</v>
      </c>
      <c r="F1024" s="181" t="s">
        <v>242</v>
      </c>
      <c r="H1024" s="182">
        <v>1</v>
      </c>
      <c r="I1024" s="183"/>
      <c r="L1024" s="179"/>
      <c r="M1024" s="184"/>
      <c r="N1024" s="185"/>
      <c r="O1024" s="185"/>
      <c r="P1024" s="185"/>
      <c r="Q1024" s="185"/>
      <c r="R1024" s="185"/>
      <c r="S1024" s="185"/>
      <c r="T1024" s="186"/>
      <c r="AT1024" s="180" t="s">
        <v>237</v>
      </c>
      <c r="AU1024" s="180" t="s">
        <v>88</v>
      </c>
      <c r="AV1024" s="15" t="s">
        <v>213</v>
      </c>
      <c r="AW1024" s="15" t="s">
        <v>33</v>
      </c>
      <c r="AX1024" s="15" t="s">
        <v>86</v>
      </c>
      <c r="AY1024" s="180" t="s">
        <v>207</v>
      </c>
    </row>
    <row r="1025" spans="1:65" s="2" customFormat="1" ht="33" customHeight="1">
      <c r="A1025" s="31"/>
      <c r="B1025" s="148"/>
      <c r="C1025" s="149" t="s">
        <v>772</v>
      </c>
      <c r="D1025" s="149" t="s">
        <v>209</v>
      </c>
      <c r="E1025" s="150" t="s">
        <v>6187</v>
      </c>
      <c r="F1025" s="151" t="s">
        <v>6188</v>
      </c>
      <c r="G1025" s="152" t="s">
        <v>301</v>
      </c>
      <c r="H1025" s="153">
        <v>6</v>
      </c>
      <c r="I1025" s="154"/>
      <c r="J1025" s="155">
        <f>ROUND(I1025*H1025,2)</f>
        <v>0</v>
      </c>
      <c r="K1025" s="156"/>
      <c r="L1025" s="32"/>
      <c r="M1025" s="157" t="s">
        <v>1</v>
      </c>
      <c r="N1025" s="158" t="s">
        <v>44</v>
      </c>
      <c r="O1025" s="57"/>
      <c r="P1025" s="159">
        <f>O1025*H1025</f>
        <v>0</v>
      </c>
      <c r="Q1025" s="159">
        <v>0</v>
      </c>
      <c r="R1025" s="159">
        <f>Q1025*H1025</f>
        <v>0</v>
      </c>
      <c r="S1025" s="159">
        <v>0</v>
      </c>
      <c r="T1025" s="160">
        <f>S1025*H1025</f>
        <v>0</v>
      </c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R1025" s="161" t="s">
        <v>213</v>
      </c>
      <c r="AT1025" s="161" t="s">
        <v>209</v>
      </c>
      <c r="AU1025" s="161" t="s">
        <v>88</v>
      </c>
      <c r="AY1025" s="17" t="s">
        <v>207</v>
      </c>
      <c r="BE1025" s="162">
        <f>IF(N1025="základní",J1025,0)</f>
        <v>0</v>
      </c>
      <c r="BF1025" s="162">
        <f>IF(N1025="snížená",J1025,0)</f>
        <v>0</v>
      </c>
      <c r="BG1025" s="162">
        <f>IF(N1025="zákl. přenesená",J1025,0)</f>
        <v>0</v>
      </c>
      <c r="BH1025" s="162">
        <f>IF(N1025="sníž. přenesená",J1025,0)</f>
        <v>0</v>
      </c>
      <c r="BI1025" s="162">
        <f>IF(N1025="nulová",J1025,0)</f>
        <v>0</v>
      </c>
      <c r="BJ1025" s="17" t="s">
        <v>86</v>
      </c>
      <c r="BK1025" s="162">
        <f>ROUND(I1025*H1025,2)</f>
        <v>0</v>
      </c>
      <c r="BL1025" s="17" t="s">
        <v>213</v>
      </c>
      <c r="BM1025" s="161" t="s">
        <v>1434</v>
      </c>
    </row>
    <row r="1026" spans="1:65" s="14" customFormat="1" ht="11.25">
      <c r="B1026" s="172"/>
      <c r="D1026" s="164" t="s">
        <v>237</v>
      </c>
      <c r="E1026" s="173" t="s">
        <v>1</v>
      </c>
      <c r="F1026" s="174" t="s">
        <v>6169</v>
      </c>
      <c r="H1026" s="173" t="s">
        <v>1</v>
      </c>
      <c r="I1026" s="175"/>
      <c r="L1026" s="172"/>
      <c r="M1026" s="176"/>
      <c r="N1026" s="177"/>
      <c r="O1026" s="177"/>
      <c r="P1026" s="177"/>
      <c r="Q1026" s="177"/>
      <c r="R1026" s="177"/>
      <c r="S1026" s="177"/>
      <c r="T1026" s="178"/>
      <c r="AT1026" s="173" t="s">
        <v>237</v>
      </c>
      <c r="AU1026" s="173" t="s">
        <v>88</v>
      </c>
      <c r="AV1026" s="14" t="s">
        <v>86</v>
      </c>
      <c r="AW1026" s="14" t="s">
        <v>33</v>
      </c>
      <c r="AX1026" s="14" t="s">
        <v>79</v>
      </c>
      <c r="AY1026" s="173" t="s">
        <v>207</v>
      </c>
    </row>
    <row r="1027" spans="1:65" s="13" customFormat="1" ht="11.25">
      <c r="B1027" s="163"/>
      <c r="D1027" s="164" t="s">
        <v>237</v>
      </c>
      <c r="E1027" s="165" t="s">
        <v>1</v>
      </c>
      <c r="F1027" s="166" t="s">
        <v>6115</v>
      </c>
      <c r="H1027" s="167">
        <v>6</v>
      </c>
      <c r="I1027" s="168"/>
      <c r="L1027" s="163"/>
      <c r="M1027" s="169"/>
      <c r="N1027" s="170"/>
      <c r="O1027" s="170"/>
      <c r="P1027" s="170"/>
      <c r="Q1027" s="170"/>
      <c r="R1027" s="170"/>
      <c r="S1027" s="170"/>
      <c r="T1027" s="171"/>
      <c r="AT1027" s="165" t="s">
        <v>237</v>
      </c>
      <c r="AU1027" s="165" t="s">
        <v>88</v>
      </c>
      <c r="AV1027" s="13" t="s">
        <v>88</v>
      </c>
      <c r="AW1027" s="13" t="s">
        <v>33</v>
      </c>
      <c r="AX1027" s="13" t="s">
        <v>79</v>
      </c>
      <c r="AY1027" s="165" t="s">
        <v>207</v>
      </c>
    </row>
    <row r="1028" spans="1:65" s="15" customFormat="1" ht="11.25">
      <c r="B1028" s="179"/>
      <c r="D1028" s="164" t="s">
        <v>237</v>
      </c>
      <c r="E1028" s="180" t="s">
        <v>1</v>
      </c>
      <c r="F1028" s="181" t="s">
        <v>242</v>
      </c>
      <c r="H1028" s="182">
        <v>6</v>
      </c>
      <c r="I1028" s="183"/>
      <c r="L1028" s="179"/>
      <c r="M1028" s="184"/>
      <c r="N1028" s="185"/>
      <c r="O1028" s="185"/>
      <c r="P1028" s="185"/>
      <c r="Q1028" s="185"/>
      <c r="R1028" s="185"/>
      <c r="S1028" s="185"/>
      <c r="T1028" s="186"/>
      <c r="AT1028" s="180" t="s">
        <v>237</v>
      </c>
      <c r="AU1028" s="180" t="s">
        <v>88</v>
      </c>
      <c r="AV1028" s="15" t="s">
        <v>213</v>
      </c>
      <c r="AW1028" s="15" t="s">
        <v>33</v>
      </c>
      <c r="AX1028" s="15" t="s">
        <v>86</v>
      </c>
      <c r="AY1028" s="180" t="s">
        <v>207</v>
      </c>
    </row>
    <row r="1029" spans="1:65" s="2" customFormat="1" ht="33" customHeight="1">
      <c r="A1029" s="31"/>
      <c r="B1029" s="148"/>
      <c r="C1029" s="149" t="s">
        <v>1435</v>
      </c>
      <c r="D1029" s="149" t="s">
        <v>209</v>
      </c>
      <c r="E1029" s="150" t="s">
        <v>6189</v>
      </c>
      <c r="F1029" s="151" t="s">
        <v>6190</v>
      </c>
      <c r="G1029" s="152" t="s">
        <v>301</v>
      </c>
      <c r="H1029" s="153">
        <v>3</v>
      </c>
      <c r="I1029" s="154"/>
      <c r="J1029" s="155">
        <f>ROUND(I1029*H1029,2)</f>
        <v>0</v>
      </c>
      <c r="K1029" s="156"/>
      <c r="L1029" s="32"/>
      <c r="M1029" s="157" t="s">
        <v>1</v>
      </c>
      <c r="N1029" s="158" t="s">
        <v>44</v>
      </c>
      <c r="O1029" s="57"/>
      <c r="P1029" s="159">
        <f>O1029*H1029</f>
        <v>0</v>
      </c>
      <c r="Q1029" s="159">
        <v>0</v>
      </c>
      <c r="R1029" s="159">
        <f>Q1029*H1029</f>
        <v>0</v>
      </c>
      <c r="S1029" s="159">
        <v>0</v>
      </c>
      <c r="T1029" s="160">
        <f>S1029*H1029</f>
        <v>0</v>
      </c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R1029" s="161" t="s">
        <v>213</v>
      </c>
      <c r="AT1029" s="161" t="s">
        <v>209</v>
      </c>
      <c r="AU1029" s="161" t="s">
        <v>88</v>
      </c>
      <c r="AY1029" s="17" t="s">
        <v>207</v>
      </c>
      <c r="BE1029" s="162">
        <f>IF(N1029="základní",J1029,0)</f>
        <v>0</v>
      </c>
      <c r="BF1029" s="162">
        <f>IF(N1029="snížená",J1029,0)</f>
        <v>0</v>
      </c>
      <c r="BG1029" s="162">
        <f>IF(N1029="zákl. přenesená",J1029,0)</f>
        <v>0</v>
      </c>
      <c r="BH1029" s="162">
        <f>IF(N1029="sníž. přenesená",J1029,0)</f>
        <v>0</v>
      </c>
      <c r="BI1029" s="162">
        <f>IF(N1029="nulová",J1029,0)</f>
        <v>0</v>
      </c>
      <c r="BJ1029" s="17" t="s">
        <v>86</v>
      </c>
      <c r="BK1029" s="162">
        <f>ROUND(I1029*H1029,2)</f>
        <v>0</v>
      </c>
      <c r="BL1029" s="17" t="s">
        <v>213</v>
      </c>
      <c r="BM1029" s="161" t="s">
        <v>1438</v>
      </c>
    </row>
    <row r="1030" spans="1:65" s="14" customFormat="1" ht="11.25">
      <c r="B1030" s="172"/>
      <c r="D1030" s="164" t="s">
        <v>237</v>
      </c>
      <c r="E1030" s="173" t="s">
        <v>1</v>
      </c>
      <c r="F1030" s="174" t="s">
        <v>6169</v>
      </c>
      <c r="H1030" s="173" t="s">
        <v>1</v>
      </c>
      <c r="I1030" s="175"/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237</v>
      </c>
      <c r="AU1030" s="173" t="s">
        <v>88</v>
      </c>
      <c r="AV1030" s="14" t="s">
        <v>86</v>
      </c>
      <c r="AW1030" s="14" t="s">
        <v>33</v>
      </c>
      <c r="AX1030" s="14" t="s">
        <v>79</v>
      </c>
      <c r="AY1030" s="173" t="s">
        <v>207</v>
      </c>
    </row>
    <row r="1031" spans="1:65" s="13" customFormat="1" ht="11.25">
      <c r="B1031" s="163"/>
      <c r="D1031" s="164" t="s">
        <v>237</v>
      </c>
      <c r="E1031" s="165" t="s">
        <v>1</v>
      </c>
      <c r="F1031" s="166" t="s">
        <v>6191</v>
      </c>
      <c r="H1031" s="167">
        <v>3</v>
      </c>
      <c r="I1031" s="168"/>
      <c r="L1031" s="163"/>
      <c r="M1031" s="169"/>
      <c r="N1031" s="170"/>
      <c r="O1031" s="170"/>
      <c r="P1031" s="170"/>
      <c r="Q1031" s="170"/>
      <c r="R1031" s="170"/>
      <c r="S1031" s="170"/>
      <c r="T1031" s="171"/>
      <c r="AT1031" s="165" t="s">
        <v>237</v>
      </c>
      <c r="AU1031" s="165" t="s">
        <v>88</v>
      </c>
      <c r="AV1031" s="13" t="s">
        <v>88</v>
      </c>
      <c r="AW1031" s="13" t="s">
        <v>33</v>
      </c>
      <c r="AX1031" s="13" t="s">
        <v>79</v>
      </c>
      <c r="AY1031" s="165" t="s">
        <v>207</v>
      </c>
    </row>
    <row r="1032" spans="1:65" s="15" customFormat="1" ht="11.25">
      <c r="B1032" s="179"/>
      <c r="D1032" s="164" t="s">
        <v>237</v>
      </c>
      <c r="E1032" s="180" t="s">
        <v>1</v>
      </c>
      <c r="F1032" s="181" t="s">
        <v>242</v>
      </c>
      <c r="H1032" s="182">
        <v>3</v>
      </c>
      <c r="I1032" s="183"/>
      <c r="L1032" s="179"/>
      <c r="M1032" s="184"/>
      <c r="N1032" s="185"/>
      <c r="O1032" s="185"/>
      <c r="P1032" s="185"/>
      <c r="Q1032" s="185"/>
      <c r="R1032" s="185"/>
      <c r="S1032" s="185"/>
      <c r="T1032" s="186"/>
      <c r="AT1032" s="180" t="s">
        <v>237</v>
      </c>
      <c r="AU1032" s="180" t="s">
        <v>88</v>
      </c>
      <c r="AV1032" s="15" t="s">
        <v>213</v>
      </c>
      <c r="AW1032" s="15" t="s">
        <v>33</v>
      </c>
      <c r="AX1032" s="15" t="s">
        <v>86</v>
      </c>
      <c r="AY1032" s="180" t="s">
        <v>207</v>
      </c>
    </row>
    <row r="1033" spans="1:65" s="2" customFormat="1" ht="33" customHeight="1">
      <c r="A1033" s="31"/>
      <c r="B1033" s="148"/>
      <c r="C1033" s="149" t="s">
        <v>782</v>
      </c>
      <c r="D1033" s="149" t="s">
        <v>209</v>
      </c>
      <c r="E1033" s="150" t="s">
        <v>6192</v>
      </c>
      <c r="F1033" s="151" t="s">
        <v>6193</v>
      </c>
      <c r="G1033" s="152" t="s">
        <v>301</v>
      </c>
      <c r="H1033" s="153">
        <v>3</v>
      </c>
      <c r="I1033" s="154"/>
      <c r="J1033" s="155">
        <f>ROUND(I1033*H1033,2)</f>
        <v>0</v>
      </c>
      <c r="K1033" s="156"/>
      <c r="L1033" s="32"/>
      <c r="M1033" s="157" t="s">
        <v>1</v>
      </c>
      <c r="N1033" s="158" t="s">
        <v>44</v>
      </c>
      <c r="O1033" s="57"/>
      <c r="P1033" s="159">
        <f>O1033*H1033</f>
        <v>0</v>
      </c>
      <c r="Q1033" s="159">
        <v>0</v>
      </c>
      <c r="R1033" s="159">
        <f>Q1033*H1033</f>
        <v>0</v>
      </c>
      <c r="S1033" s="159">
        <v>0</v>
      </c>
      <c r="T1033" s="160">
        <f>S1033*H1033</f>
        <v>0</v>
      </c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R1033" s="161" t="s">
        <v>213</v>
      </c>
      <c r="AT1033" s="161" t="s">
        <v>209</v>
      </c>
      <c r="AU1033" s="161" t="s">
        <v>88</v>
      </c>
      <c r="AY1033" s="17" t="s">
        <v>207</v>
      </c>
      <c r="BE1033" s="162">
        <f>IF(N1033="základní",J1033,0)</f>
        <v>0</v>
      </c>
      <c r="BF1033" s="162">
        <f>IF(N1033="snížená",J1033,0)</f>
        <v>0</v>
      </c>
      <c r="BG1033" s="162">
        <f>IF(N1033="zákl. přenesená",J1033,0)</f>
        <v>0</v>
      </c>
      <c r="BH1033" s="162">
        <f>IF(N1033="sníž. přenesená",J1033,0)</f>
        <v>0</v>
      </c>
      <c r="BI1033" s="162">
        <f>IF(N1033="nulová",J1033,0)</f>
        <v>0</v>
      </c>
      <c r="BJ1033" s="17" t="s">
        <v>86</v>
      </c>
      <c r="BK1033" s="162">
        <f>ROUND(I1033*H1033,2)</f>
        <v>0</v>
      </c>
      <c r="BL1033" s="17" t="s">
        <v>213</v>
      </c>
      <c r="BM1033" s="161" t="s">
        <v>1441</v>
      </c>
    </row>
    <row r="1034" spans="1:65" s="14" customFormat="1" ht="11.25">
      <c r="B1034" s="172"/>
      <c r="D1034" s="164" t="s">
        <v>237</v>
      </c>
      <c r="E1034" s="173" t="s">
        <v>1</v>
      </c>
      <c r="F1034" s="174" t="s">
        <v>6169</v>
      </c>
      <c r="H1034" s="173" t="s">
        <v>1</v>
      </c>
      <c r="I1034" s="175"/>
      <c r="L1034" s="172"/>
      <c r="M1034" s="176"/>
      <c r="N1034" s="177"/>
      <c r="O1034" s="177"/>
      <c r="P1034" s="177"/>
      <c r="Q1034" s="177"/>
      <c r="R1034" s="177"/>
      <c r="S1034" s="177"/>
      <c r="T1034" s="178"/>
      <c r="AT1034" s="173" t="s">
        <v>237</v>
      </c>
      <c r="AU1034" s="173" t="s">
        <v>88</v>
      </c>
      <c r="AV1034" s="14" t="s">
        <v>86</v>
      </c>
      <c r="AW1034" s="14" t="s">
        <v>33</v>
      </c>
      <c r="AX1034" s="14" t="s">
        <v>79</v>
      </c>
      <c r="AY1034" s="173" t="s">
        <v>207</v>
      </c>
    </row>
    <row r="1035" spans="1:65" s="13" customFormat="1" ht="11.25">
      <c r="B1035" s="163"/>
      <c r="D1035" s="164" t="s">
        <v>237</v>
      </c>
      <c r="E1035" s="165" t="s">
        <v>1</v>
      </c>
      <c r="F1035" s="166" t="s">
        <v>6194</v>
      </c>
      <c r="H1035" s="167">
        <v>3</v>
      </c>
      <c r="I1035" s="168"/>
      <c r="L1035" s="163"/>
      <c r="M1035" s="169"/>
      <c r="N1035" s="170"/>
      <c r="O1035" s="170"/>
      <c r="P1035" s="170"/>
      <c r="Q1035" s="170"/>
      <c r="R1035" s="170"/>
      <c r="S1035" s="170"/>
      <c r="T1035" s="171"/>
      <c r="AT1035" s="165" t="s">
        <v>237</v>
      </c>
      <c r="AU1035" s="165" t="s">
        <v>88</v>
      </c>
      <c r="AV1035" s="13" t="s">
        <v>88</v>
      </c>
      <c r="AW1035" s="13" t="s">
        <v>33</v>
      </c>
      <c r="AX1035" s="13" t="s">
        <v>79</v>
      </c>
      <c r="AY1035" s="165" t="s">
        <v>207</v>
      </c>
    </row>
    <row r="1036" spans="1:65" s="15" customFormat="1" ht="11.25">
      <c r="B1036" s="179"/>
      <c r="D1036" s="164" t="s">
        <v>237</v>
      </c>
      <c r="E1036" s="180" t="s">
        <v>1</v>
      </c>
      <c r="F1036" s="181" t="s">
        <v>242</v>
      </c>
      <c r="H1036" s="182">
        <v>3</v>
      </c>
      <c r="I1036" s="183"/>
      <c r="L1036" s="179"/>
      <c r="M1036" s="184"/>
      <c r="N1036" s="185"/>
      <c r="O1036" s="185"/>
      <c r="P1036" s="185"/>
      <c r="Q1036" s="185"/>
      <c r="R1036" s="185"/>
      <c r="S1036" s="185"/>
      <c r="T1036" s="186"/>
      <c r="AT1036" s="180" t="s">
        <v>237</v>
      </c>
      <c r="AU1036" s="180" t="s">
        <v>88</v>
      </c>
      <c r="AV1036" s="15" t="s">
        <v>213</v>
      </c>
      <c r="AW1036" s="15" t="s">
        <v>33</v>
      </c>
      <c r="AX1036" s="15" t="s">
        <v>86</v>
      </c>
      <c r="AY1036" s="180" t="s">
        <v>207</v>
      </c>
    </row>
    <row r="1037" spans="1:65" s="2" customFormat="1" ht="33" customHeight="1">
      <c r="A1037" s="31"/>
      <c r="B1037" s="148"/>
      <c r="C1037" s="149" t="s">
        <v>1444</v>
      </c>
      <c r="D1037" s="149" t="s">
        <v>209</v>
      </c>
      <c r="E1037" s="150" t="s">
        <v>6195</v>
      </c>
      <c r="F1037" s="151" t="s">
        <v>6196</v>
      </c>
      <c r="G1037" s="152" t="s">
        <v>301</v>
      </c>
      <c r="H1037" s="153">
        <v>2</v>
      </c>
      <c r="I1037" s="154"/>
      <c r="J1037" s="155">
        <f>ROUND(I1037*H1037,2)</f>
        <v>0</v>
      </c>
      <c r="K1037" s="156"/>
      <c r="L1037" s="32"/>
      <c r="M1037" s="157" t="s">
        <v>1</v>
      </c>
      <c r="N1037" s="158" t="s">
        <v>44</v>
      </c>
      <c r="O1037" s="57"/>
      <c r="P1037" s="159">
        <f>O1037*H1037</f>
        <v>0</v>
      </c>
      <c r="Q1037" s="159">
        <v>0</v>
      </c>
      <c r="R1037" s="159">
        <f>Q1037*H1037</f>
        <v>0</v>
      </c>
      <c r="S1037" s="159">
        <v>0</v>
      </c>
      <c r="T1037" s="160">
        <f>S1037*H1037</f>
        <v>0</v>
      </c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R1037" s="161" t="s">
        <v>213</v>
      </c>
      <c r="AT1037" s="161" t="s">
        <v>209</v>
      </c>
      <c r="AU1037" s="161" t="s">
        <v>88</v>
      </c>
      <c r="AY1037" s="17" t="s">
        <v>207</v>
      </c>
      <c r="BE1037" s="162">
        <f>IF(N1037="základní",J1037,0)</f>
        <v>0</v>
      </c>
      <c r="BF1037" s="162">
        <f>IF(N1037="snížená",J1037,0)</f>
        <v>0</v>
      </c>
      <c r="BG1037" s="162">
        <f>IF(N1037="zákl. přenesená",J1037,0)</f>
        <v>0</v>
      </c>
      <c r="BH1037" s="162">
        <f>IF(N1037="sníž. přenesená",J1037,0)</f>
        <v>0</v>
      </c>
      <c r="BI1037" s="162">
        <f>IF(N1037="nulová",J1037,0)</f>
        <v>0</v>
      </c>
      <c r="BJ1037" s="17" t="s">
        <v>86</v>
      </c>
      <c r="BK1037" s="162">
        <f>ROUND(I1037*H1037,2)</f>
        <v>0</v>
      </c>
      <c r="BL1037" s="17" t="s">
        <v>213</v>
      </c>
      <c r="BM1037" s="161" t="s">
        <v>1447</v>
      </c>
    </row>
    <row r="1038" spans="1:65" s="14" customFormat="1" ht="11.25">
      <c r="B1038" s="172"/>
      <c r="D1038" s="164" t="s">
        <v>237</v>
      </c>
      <c r="E1038" s="173" t="s">
        <v>1</v>
      </c>
      <c r="F1038" s="174" t="s">
        <v>6169</v>
      </c>
      <c r="H1038" s="173" t="s">
        <v>1</v>
      </c>
      <c r="I1038" s="175"/>
      <c r="L1038" s="172"/>
      <c r="M1038" s="176"/>
      <c r="N1038" s="177"/>
      <c r="O1038" s="177"/>
      <c r="P1038" s="177"/>
      <c r="Q1038" s="177"/>
      <c r="R1038" s="177"/>
      <c r="S1038" s="177"/>
      <c r="T1038" s="178"/>
      <c r="AT1038" s="173" t="s">
        <v>237</v>
      </c>
      <c r="AU1038" s="173" t="s">
        <v>88</v>
      </c>
      <c r="AV1038" s="14" t="s">
        <v>86</v>
      </c>
      <c r="AW1038" s="14" t="s">
        <v>33</v>
      </c>
      <c r="AX1038" s="14" t="s">
        <v>79</v>
      </c>
      <c r="AY1038" s="173" t="s">
        <v>207</v>
      </c>
    </row>
    <row r="1039" spans="1:65" s="13" customFormat="1" ht="11.25">
      <c r="B1039" s="163"/>
      <c r="D1039" s="164" t="s">
        <v>237</v>
      </c>
      <c r="E1039" s="165" t="s">
        <v>1</v>
      </c>
      <c r="F1039" s="166" t="s">
        <v>6091</v>
      </c>
      <c r="H1039" s="167">
        <v>2</v>
      </c>
      <c r="I1039" s="168"/>
      <c r="L1039" s="163"/>
      <c r="M1039" s="169"/>
      <c r="N1039" s="170"/>
      <c r="O1039" s="170"/>
      <c r="P1039" s="170"/>
      <c r="Q1039" s="170"/>
      <c r="R1039" s="170"/>
      <c r="S1039" s="170"/>
      <c r="T1039" s="171"/>
      <c r="AT1039" s="165" t="s">
        <v>237</v>
      </c>
      <c r="AU1039" s="165" t="s">
        <v>88</v>
      </c>
      <c r="AV1039" s="13" t="s">
        <v>88</v>
      </c>
      <c r="AW1039" s="13" t="s">
        <v>33</v>
      </c>
      <c r="AX1039" s="13" t="s">
        <v>79</v>
      </c>
      <c r="AY1039" s="165" t="s">
        <v>207</v>
      </c>
    </row>
    <row r="1040" spans="1:65" s="15" customFormat="1" ht="11.25">
      <c r="B1040" s="179"/>
      <c r="D1040" s="164" t="s">
        <v>237</v>
      </c>
      <c r="E1040" s="180" t="s">
        <v>1</v>
      </c>
      <c r="F1040" s="181" t="s">
        <v>242</v>
      </c>
      <c r="H1040" s="182">
        <v>2</v>
      </c>
      <c r="I1040" s="183"/>
      <c r="L1040" s="179"/>
      <c r="M1040" s="184"/>
      <c r="N1040" s="185"/>
      <c r="O1040" s="185"/>
      <c r="P1040" s="185"/>
      <c r="Q1040" s="185"/>
      <c r="R1040" s="185"/>
      <c r="S1040" s="185"/>
      <c r="T1040" s="186"/>
      <c r="AT1040" s="180" t="s">
        <v>237</v>
      </c>
      <c r="AU1040" s="180" t="s">
        <v>88</v>
      </c>
      <c r="AV1040" s="15" t="s">
        <v>213</v>
      </c>
      <c r="AW1040" s="15" t="s">
        <v>33</v>
      </c>
      <c r="AX1040" s="15" t="s">
        <v>86</v>
      </c>
      <c r="AY1040" s="180" t="s">
        <v>207</v>
      </c>
    </row>
    <row r="1041" spans="1:65" s="2" customFormat="1" ht="33" customHeight="1">
      <c r="A1041" s="31"/>
      <c r="B1041" s="148"/>
      <c r="C1041" s="149" t="s">
        <v>789</v>
      </c>
      <c r="D1041" s="149" t="s">
        <v>209</v>
      </c>
      <c r="E1041" s="150" t="s">
        <v>6197</v>
      </c>
      <c r="F1041" s="151" t="s">
        <v>6198</v>
      </c>
      <c r="G1041" s="152" t="s">
        <v>301</v>
      </c>
      <c r="H1041" s="153">
        <v>19</v>
      </c>
      <c r="I1041" s="154"/>
      <c r="J1041" s="155">
        <f>ROUND(I1041*H1041,2)</f>
        <v>0</v>
      </c>
      <c r="K1041" s="156"/>
      <c r="L1041" s="32"/>
      <c r="M1041" s="157" t="s">
        <v>1</v>
      </c>
      <c r="N1041" s="158" t="s">
        <v>44</v>
      </c>
      <c r="O1041" s="57"/>
      <c r="P1041" s="159">
        <f>O1041*H1041</f>
        <v>0</v>
      </c>
      <c r="Q1041" s="159">
        <v>0</v>
      </c>
      <c r="R1041" s="159">
        <f>Q1041*H1041</f>
        <v>0</v>
      </c>
      <c r="S1041" s="159">
        <v>0</v>
      </c>
      <c r="T1041" s="160">
        <f>S1041*H1041</f>
        <v>0</v>
      </c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R1041" s="161" t="s">
        <v>213</v>
      </c>
      <c r="AT1041" s="161" t="s">
        <v>209</v>
      </c>
      <c r="AU1041" s="161" t="s">
        <v>88</v>
      </c>
      <c r="AY1041" s="17" t="s">
        <v>207</v>
      </c>
      <c r="BE1041" s="162">
        <f>IF(N1041="základní",J1041,0)</f>
        <v>0</v>
      </c>
      <c r="BF1041" s="162">
        <f>IF(N1041="snížená",J1041,0)</f>
        <v>0</v>
      </c>
      <c r="BG1041" s="162">
        <f>IF(N1041="zákl. přenesená",J1041,0)</f>
        <v>0</v>
      </c>
      <c r="BH1041" s="162">
        <f>IF(N1041="sníž. přenesená",J1041,0)</f>
        <v>0</v>
      </c>
      <c r="BI1041" s="162">
        <f>IF(N1041="nulová",J1041,0)</f>
        <v>0</v>
      </c>
      <c r="BJ1041" s="17" t="s">
        <v>86</v>
      </c>
      <c r="BK1041" s="162">
        <f>ROUND(I1041*H1041,2)</f>
        <v>0</v>
      </c>
      <c r="BL1041" s="17" t="s">
        <v>213</v>
      </c>
      <c r="BM1041" s="161" t="s">
        <v>1450</v>
      </c>
    </row>
    <row r="1042" spans="1:65" s="14" customFormat="1" ht="11.25">
      <c r="B1042" s="172"/>
      <c r="D1042" s="164" t="s">
        <v>237</v>
      </c>
      <c r="E1042" s="173" t="s">
        <v>1</v>
      </c>
      <c r="F1042" s="174" t="s">
        <v>6169</v>
      </c>
      <c r="H1042" s="173" t="s">
        <v>1</v>
      </c>
      <c r="I1042" s="175"/>
      <c r="L1042" s="172"/>
      <c r="M1042" s="176"/>
      <c r="N1042" s="177"/>
      <c r="O1042" s="177"/>
      <c r="P1042" s="177"/>
      <c r="Q1042" s="177"/>
      <c r="R1042" s="177"/>
      <c r="S1042" s="177"/>
      <c r="T1042" s="178"/>
      <c r="AT1042" s="173" t="s">
        <v>237</v>
      </c>
      <c r="AU1042" s="173" t="s">
        <v>88</v>
      </c>
      <c r="AV1042" s="14" t="s">
        <v>86</v>
      </c>
      <c r="AW1042" s="14" t="s">
        <v>33</v>
      </c>
      <c r="AX1042" s="14" t="s">
        <v>79</v>
      </c>
      <c r="AY1042" s="173" t="s">
        <v>207</v>
      </c>
    </row>
    <row r="1043" spans="1:65" s="13" customFormat="1" ht="11.25">
      <c r="B1043" s="163"/>
      <c r="D1043" s="164" t="s">
        <v>237</v>
      </c>
      <c r="E1043" s="165" t="s">
        <v>1</v>
      </c>
      <c r="F1043" s="166" t="s">
        <v>6199</v>
      </c>
      <c r="H1043" s="167">
        <v>19</v>
      </c>
      <c r="I1043" s="168"/>
      <c r="L1043" s="163"/>
      <c r="M1043" s="169"/>
      <c r="N1043" s="170"/>
      <c r="O1043" s="170"/>
      <c r="P1043" s="170"/>
      <c r="Q1043" s="170"/>
      <c r="R1043" s="170"/>
      <c r="S1043" s="170"/>
      <c r="T1043" s="171"/>
      <c r="AT1043" s="165" t="s">
        <v>237</v>
      </c>
      <c r="AU1043" s="165" t="s">
        <v>88</v>
      </c>
      <c r="AV1043" s="13" t="s">
        <v>88</v>
      </c>
      <c r="AW1043" s="13" t="s">
        <v>33</v>
      </c>
      <c r="AX1043" s="13" t="s">
        <v>79</v>
      </c>
      <c r="AY1043" s="165" t="s">
        <v>207</v>
      </c>
    </row>
    <row r="1044" spans="1:65" s="15" customFormat="1" ht="11.25">
      <c r="B1044" s="179"/>
      <c r="D1044" s="164" t="s">
        <v>237</v>
      </c>
      <c r="E1044" s="180" t="s">
        <v>1</v>
      </c>
      <c r="F1044" s="181" t="s">
        <v>242</v>
      </c>
      <c r="H1044" s="182">
        <v>19</v>
      </c>
      <c r="I1044" s="183"/>
      <c r="L1044" s="179"/>
      <c r="M1044" s="184"/>
      <c r="N1044" s="185"/>
      <c r="O1044" s="185"/>
      <c r="P1044" s="185"/>
      <c r="Q1044" s="185"/>
      <c r="R1044" s="185"/>
      <c r="S1044" s="185"/>
      <c r="T1044" s="186"/>
      <c r="AT1044" s="180" t="s">
        <v>237</v>
      </c>
      <c r="AU1044" s="180" t="s">
        <v>88</v>
      </c>
      <c r="AV1044" s="15" t="s">
        <v>213</v>
      </c>
      <c r="AW1044" s="15" t="s">
        <v>33</v>
      </c>
      <c r="AX1044" s="15" t="s">
        <v>86</v>
      </c>
      <c r="AY1044" s="180" t="s">
        <v>207</v>
      </c>
    </row>
    <row r="1045" spans="1:65" s="2" customFormat="1" ht="24.2" customHeight="1">
      <c r="A1045" s="31"/>
      <c r="B1045" s="148"/>
      <c r="C1045" s="149" t="s">
        <v>1453</v>
      </c>
      <c r="D1045" s="149" t="s">
        <v>209</v>
      </c>
      <c r="E1045" s="150" t="s">
        <v>6200</v>
      </c>
      <c r="F1045" s="151" t="s">
        <v>6201</v>
      </c>
      <c r="G1045" s="152" t="s">
        <v>301</v>
      </c>
      <c r="H1045" s="153">
        <v>2</v>
      </c>
      <c r="I1045" s="154"/>
      <c r="J1045" s="155">
        <f>ROUND(I1045*H1045,2)</f>
        <v>0</v>
      </c>
      <c r="K1045" s="156"/>
      <c r="L1045" s="32"/>
      <c r="M1045" s="157" t="s">
        <v>1</v>
      </c>
      <c r="N1045" s="158" t="s">
        <v>44</v>
      </c>
      <c r="O1045" s="57"/>
      <c r="P1045" s="159">
        <f>O1045*H1045</f>
        <v>0</v>
      </c>
      <c r="Q1045" s="159">
        <v>0</v>
      </c>
      <c r="R1045" s="159">
        <f>Q1045*H1045</f>
        <v>0</v>
      </c>
      <c r="S1045" s="159">
        <v>0</v>
      </c>
      <c r="T1045" s="160">
        <f>S1045*H1045</f>
        <v>0</v>
      </c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R1045" s="161" t="s">
        <v>213</v>
      </c>
      <c r="AT1045" s="161" t="s">
        <v>209</v>
      </c>
      <c r="AU1045" s="161" t="s">
        <v>88</v>
      </c>
      <c r="AY1045" s="17" t="s">
        <v>207</v>
      </c>
      <c r="BE1045" s="162">
        <f>IF(N1045="základní",J1045,0)</f>
        <v>0</v>
      </c>
      <c r="BF1045" s="162">
        <f>IF(N1045="snížená",J1045,0)</f>
        <v>0</v>
      </c>
      <c r="BG1045" s="162">
        <f>IF(N1045="zákl. přenesená",J1045,0)</f>
        <v>0</v>
      </c>
      <c r="BH1045" s="162">
        <f>IF(N1045="sníž. přenesená",J1045,0)</f>
        <v>0</v>
      </c>
      <c r="BI1045" s="162">
        <f>IF(N1045="nulová",J1045,0)</f>
        <v>0</v>
      </c>
      <c r="BJ1045" s="17" t="s">
        <v>86</v>
      </c>
      <c r="BK1045" s="162">
        <f>ROUND(I1045*H1045,2)</f>
        <v>0</v>
      </c>
      <c r="BL1045" s="17" t="s">
        <v>213</v>
      </c>
      <c r="BM1045" s="161" t="s">
        <v>1456</v>
      </c>
    </row>
    <row r="1046" spans="1:65" s="13" customFormat="1" ht="11.25">
      <c r="B1046" s="163"/>
      <c r="D1046" s="164" t="s">
        <v>237</v>
      </c>
      <c r="E1046" s="165" t="s">
        <v>1</v>
      </c>
      <c r="F1046" s="166" t="s">
        <v>1383</v>
      </c>
      <c r="H1046" s="167">
        <v>1</v>
      </c>
      <c r="I1046" s="168"/>
      <c r="L1046" s="163"/>
      <c r="M1046" s="169"/>
      <c r="N1046" s="170"/>
      <c r="O1046" s="170"/>
      <c r="P1046" s="170"/>
      <c r="Q1046" s="170"/>
      <c r="R1046" s="170"/>
      <c r="S1046" s="170"/>
      <c r="T1046" s="171"/>
      <c r="AT1046" s="165" t="s">
        <v>237</v>
      </c>
      <c r="AU1046" s="165" t="s">
        <v>88</v>
      </c>
      <c r="AV1046" s="13" t="s">
        <v>88</v>
      </c>
      <c r="AW1046" s="13" t="s">
        <v>33</v>
      </c>
      <c r="AX1046" s="13" t="s">
        <v>79</v>
      </c>
      <c r="AY1046" s="165" t="s">
        <v>207</v>
      </c>
    </row>
    <row r="1047" spans="1:65" s="13" customFormat="1" ht="11.25">
      <c r="B1047" s="163"/>
      <c r="D1047" s="164" t="s">
        <v>237</v>
      </c>
      <c r="E1047" s="165" t="s">
        <v>1</v>
      </c>
      <c r="F1047" s="166" t="s">
        <v>1353</v>
      </c>
      <c r="H1047" s="167">
        <v>1</v>
      </c>
      <c r="I1047" s="168"/>
      <c r="L1047" s="163"/>
      <c r="M1047" s="169"/>
      <c r="N1047" s="170"/>
      <c r="O1047" s="170"/>
      <c r="P1047" s="170"/>
      <c r="Q1047" s="170"/>
      <c r="R1047" s="170"/>
      <c r="S1047" s="170"/>
      <c r="T1047" s="171"/>
      <c r="AT1047" s="165" t="s">
        <v>237</v>
      </c>
      <c r="AU1047" s="165" t="s">
        <v>88</v>
      </c>
      <c r="AV1047" s="13" t="s">
        <v>88</v>
      </c>
      <c r="AW1047" s="13" t="s">
        <v>33</v>
      </c>
      <c r="AX1047" s="13" t="s">
        <v>79</v>
      </c>
      <c r="AY1047" s="165" t="s">
        <v>207</v>
      </c>
    </row>
    <row r="1048" spans="1:65" s="14" customFormat="1" ht="11.25">
      <c r="B1048" s="172"/>
      <c r="D1048" s="164" t="s">
        <v>237</v>
      </c>
      <c r="E1048" s="173" t="s">
        <v>1</v>
      </c>
      <c r="F1048" s="174" t="s">
        <v>6169</v>
      </c>
      <c r="H1048" s="173" t="s">
        <v>1</v>
      </c>
      <c r="I1048" s="175"/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237</v>
      </c>
      <c r="AU1048" s="173" t="s">
        <v>88</v>
      </c>
      <c r="AV1048" s="14" t="s">
        <v>86</v>
      </c>
      <c r="AW1048" s="14" t="s">
        <v>33</v>
      </c>
      <c r="AX1048" s="14" t="s">
        <v>79</v>
      </c>
      <c r="AY1048" s="173" t="s">
        <v>207</v>
      </c>
    </row>
    <row r="1049" spans="1:65" s="15" customFormat="1" ht="11.25">
      <c r="B1049" s="179"/>
      <c r="D1049" s="164" t="s">
        <v>237</v>
      </c>
      <c r="E1049" s="180" t="s">
        <v>1</v>
      </c>
      <c r="F1049" s="181" t="s">
        <v>242</v>
      </c>
      <c r="H1049" s="182">
        <v>2</v>
      </c>
      <c r="I1049" s="183"/>
      <c r="L1049" s="179"/>
      <c r="M1049" s="184"/>
      <c r="N1049" s="185"/>
      <c r="O1049" s="185"/>
      <c r="P1049" s="185"/>
      <c r="Q1049" s="185"/>
      <c r="R1049" s="185"/>
      <c r="S1049" s="185"/>
      <c r="T1049" s="186"/>
      <c r="AT1049" s="180" t="s">
        <v>237</v>
      </c>
      <c r="AU1049" s="180" t="s">
        <v>88</v>
      </c>
      <c r="AV1049" s="15" t="s">
        <v>213</v>
      </c>
      <c r="AW1049" s="15" t="s">
        <v>33</v>
      </c>
      <c r="AX1049" s="15" t="s">
        <v>86</v>
      </c>
      <c r="AY1049" s="180" t="s">
        <v>207</v>
      </c>
    </row>
    <row r="1050" spans="1:65" s="2" customFormat="1" ht="24.2" customHeight="1">
      <c r="A1050" s="31"/>
      <c r="B1050" s="148"/>
      <c r="C1050" s="149" t="s">
        <v>796</v>
      </c>
      <c r="D1050" s="149" t="s">
        <v>209</v>
      </c>
      <c r="E1050" s="150" t="s">
        <v>6202</v>
      </c>
      <c r="F1050" s="151" t="s">
        <v>6203</v>
      </c>
      <c r="G1050" s="152" t="s">
        <v>301</v>
      </c>
      <c r="H1050" s="153">
        <v>4</v>
      </c>
      <c r="I1050" s="154"/>
      <c r="J1050" s="155">
        <f>ROUND(I1050*H1050,2)</f>
        <v>0</v>
      </c>
      <c r="K1050" s="156"/>
      <c r="L1050" s="32"/>
      <c r="M1050" s="157" t="s">
        <v>1</v>
      </c>
      <c r="N1050" s="158" t="s">
        <v>44</v>
      </c>
      <c r="O1050" s="57"/>
      <c r="P1050" s="159">
        <f>O1050*H1050</f>
        <v>0</v>
      </c>
      <c r="Q1050" s="159">
        <v>0</v>
      </c>
      <c r="R1050" s="159">
        <f>Q1050*H1050</f>
        <v>0</v>
      </c>
      <c r="S1050" s="159">
        <v>0</v>
      </c>
      <c r="T1050" s="160">
        <f>S1050*H1050</f>
        <v>0</v>
      </c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R1050" s="161" t="s">
        <v>213</v>
      </c>
      <c r="AT1050" s="161" t="s">
        <v>209</v>
      </c>
      <c r="AU1050" s="161" t="s">
        <v>88</v>
      </c>
      <c r="AY1050" s="17" t="s">
        <v>207</v>
      </c>
      <c r="BE1050" s="162">
        <f>IF(N1050="základní",J1050,0)</f>
        <v>0</v>
      </c>
      <c r="BF1050" s="162">
        <f>IF(N1050="snížená",J1050,0)</f>
        <v>0</v>
      </c>
      <c r="BG1050" s="162">
        <f>IF(N1050="zákl. přenesená",J1050,0)</f>
        <v>0</v>
      </c>
      <c r="BH1050" s="162">
        <f>IF(N1050="sníž. přenesená",J1050,0)</f>
        <v>0</v>
      </c>
      <c r="BI1050" s="162">
        <f>IF(N1050="nulová",J1050,0)</f>
        <v>0</v>
      </c>
      <c r="BJ1050" s="17" t="s">
        <v>86</v>
      </c>
      <c r="BK1050" s="162">
        <f>ROUND(I1050*H1050,2)</f>
        <v>0</v>
      </c>
      <c r="BL1050" s="17" t="s">
        <v>213</v>
      </c>
      <c r="BM1050" s="161" t="s">
        <v>1457</v>
      </c>
    </row>
    <row r="1051" spans="1:65" s="13" customFormat="1" ht="11.25">
      <c r="B1051" s="163"/>
      <c r="D1051" s="164" t="s">
        <v>237</v>
      </c>
      <c r="E1051" s="165" t="s">
        <v>1</v>
      </c>
      <c r="F1051" s="166" t="s">
        <v>1352</v>
      </c>
      <c r="H1051" s="167">
        <v>1</v>
      </c>
      <c r="I1051" s="168"/>
      <c r="L1051" s="163"/>
      <c r="M1051" s="169"/>
      <c r="N1051" s="170"/>
      <c r="O1051" s="170"/>
      <c r="P1051" s="170"/>
      <c r="Q1051" s="170"/>
      <c r="R1051" s="170"/>
      <c r="S1051" s="170"/>
      <c r="T1051" s="171"/>
      <c r="AT1051" s="165" t="s">
        <v>237</v>
      </c>
      <c r="AU1051" s="165" t="s">
        <v>88</v>
      </c>
      <c r="AV1051" s="13" t="s">
        <v>88</v>
      </c>
      <c r="AW1051" s="13" t="s">
        <v>33</v>
      </c>
      <c r="AX1051" s="13" t="s">
        <v>79</v>
      </c>
      <c r="AY1051" s="165" t="s">
        <v>207</v>
      </c>
    </row>
    <row r="1052" spans="1:65" s="13" customFormat="1" ht="11.25">
      <c r="B1052" s="163"/>
      <c r="D1052" s="164" t="s">
        <v>237</v>
      </c>
      <c r="E1052" s="165" t="s">
        <v>1</v>
      </c>
      <c r="F1052" s="166" t="s">
        <v>1383</v>
      </c>
      <c r="H1052" s="167">
        <v>1</v>
      </c>
      <c r="I1052" s="168"/>
      <c r="L1052" s="163"/>
      <c r="M1052" s="169"/>
      <c r="N1052" s="170"/>
      <c r="O1052" s="170"/>
      <c r="P1052" s="170"/>
      <c r="Q1052" s="170"/>
      <c r="R1052" s="170"/>
      <c r="S1052" s="170"/>
      <c r="T1052" s="171"/>
      <c r="AT1052" s="165" t="s">
        <v>237</v>
      </c>
      <c r="AU1052" s="165" t="s">
        <v>88</v>
      </c>
      <c r="AV1052" s="13" t="s">
        <v>88</v>
      </c>
      <c r="AW1052" s="13" t="s">
        <v>33</v>
      </c>
      <c r="AX1052" s="13" t="s">
        <v>79</v>
      </c>
      <c r="AY1052" s="165" t="s">
        <v>207</v>
      </c>
    </row>
    <row r="1053" spans="1:65" s="13" customFormat="1" ht="11.25">
      <c r="B1053" s="163"/>
      <c r="D1053" s="164" t="s">
        <v>237</v>
      </c>
      <c r="E1053" s="165" t="s">
        <v>1</v>
      </c>
      <c r="F1053" s="166" t="s">
        <v>1353</v>
      </c>
      <c r="H1053" s="167">
        <v>1</v>
      </c>
      <c r="I1053" s="168"/>
      <c r="L1053" s="163"/>
      <c r="M1053" s="169"/>
      <c r="N1053" s="170"/>
      <c r="O1053" s="170"/>
      <c r="P1053" s="170"/>
      <c r="Q1053" s="170"/>
      <c r="R1053" s="170"/>
      <c r="S1053" s="170"/>
      <c r="T1053" s="171"/>
      <c r="AT1053" s="165" t="s">
        <v>237</v>
      </c>
      <c r="AU1053" s="165" t="s">
        <v>88</v>
      </c>
      <c r="AV1053" s="13" t="s">
        <v>88</v>
      </c>
      <c r="AW1053" s="13" t="s">
        <v>33</v>
      </c>
      <c r="AX1053" s="13" t="s">
        <v>79</v>
      </c>
      <c r="AY1053" s="165" t="s">
        <v>207</v>
      </c>
    </row>
    <row r="1054" spans="1:65" s="13" customFormat="1" ht="11.25">
      <c r="B1054" s="163"/>
      <c r="D1054" s="164" t="s">
        <v>237</v>
      </c>
      <c r="E1054" s="165" t="s">
        <v>1</v>
      </c>
      <c r="F1054" s="166" t="s">
        <v>1329</v>
      </c>
      <c r="H1054" s="167">
        <v>1</v>
      </c>
      <c r="I1054" s="168"/>
      <c r="L1054" s="163"/>
      <c r="M1054" s="169"/>
      <c r="N1054" s="170"/>
      <c r="O1054" s="170"/>
      <c r="P1054" s="170"/>
      <c r="Q1054" s="170"/>
      <c r="R1054" s="170"/>
      <c r="S1054" s="170"/>
      <c r="T1054" s="171"/>
      <c r="AT1054" s="165" t="s">
        <v>237</v>
      </c>
      <c r="AU1054" s="165" t="s">
        <v>88</v>
      </c>
      <c r="AV1054" s="13" t="s">
        <v>88</v>
      </c>
      <c r="AW1054" s="13" t="s">
        <v>33</v>
      </c>
      <c r="AX1054" s="13" t="s">
        <v>79</v>
      </c>
      <c r="AY1054" s="165" t="s">
        <v>207</v>
      </c>
    </row>
    <row r="1055" spans="1:65" s="14" customFormat="1" ht="11.25">
      <c r="B1055" s="172"/>
      <c r="D1055" s="164" t="s">
        <v>237</v>
      </c>
      <c r="E1055" s="173" t="s">
        <v>1</v>
      </c>
      <c r="F1055" s="174" t="s">
        <v>6169</v>
      </c>
      <c r="H1055" s="173" t="s">
        <v>1</v>
      </c>
      <c r="I1055" s="175"/>
      <c r="L1055" s="172"/>
      <c r="M1055" s="176"/>
      <c r="N1055" s="177"/>
      <c r="O1055" s="177"/>
      <c r="P1055" s="177"/>
      <c r="Q1055" s="177"/>
      <c r="R1055" s="177"/>
      <c r="S1055" s="177"/>
      <c r="T1055" s="178"/>
      <c r="AT1055" s="173" t="s">
        <v>237</v>
      </c>
      <c r="AU1055" s="173" t="s">
        <v>88</v>
      </c>
      <c r="AV1055" s="14" t="s">
        <v>86</v>
      </c>
      <c r="AW1055" s="14" t="s">
        <v>33</v>
      </c>
      <c r="AX1055" s="14" t="s">
        <v>79</v>
      </c>
      <c r="AY1055" s="173" t="s">
        <v>207</v>
      </c>
    </row>
    <row r="1056" spans="1:65" s="15" customFormat="1" ht="11.25">
      <c r="B1056" s="179"/>
      <c r="D1056" s="164" t="s">
        <v>237</v>
      </c>
      <c r="E1056" s="180" t="s">
        <v>1</v>
      </c>
      <c r="F1056" s="181" t="s">
        <v>242</v>
      </c>
      <c r="H1056" s="182">
        <v>4</v>
      </c>
      <c r="I1056" s="183"/>
      <c r="L1056" s="179"/>
      <c r="M1056" s="184"/>
      <c r="N1056" s="185"/>
      <c r="O1056" s="185"/>
      <c r="P1056" s="185"/>
      <c r="Q1056" s="185"/>
      <c r="R1056" s="185"/>
      <c r="S1056" s="185"/>
      <c r="T1056" s="186"/>
      <c r="AT1056" s="180" t="s">
        <v>237</v>
      </c>
      <c r="AU1056" s="180" t="s">
        <v>88</v>
      </c>
      <c r="AV1056" s="15" t="s">
        <v>213</v>
      </c>
      <c r="AW1056" s="15" t="s">
        <v>33</v>
      </c>
      <c r="AX1056" s="15" t="s">
        <v>86</v>
      </c>
      <c r="AY1056" s="180" t="s">
        <v>207</v>
      </c>
    </row>
    <row r="1057" spans="1:65" s="2" customFormat="1" ht="24.2" customHeight="1">
      <c r="A1057" s="31"/>
      <c r="B1057" s="148"/>
      <c r="C1057" s="149" t="s">
        <v>1460</v>
      </c>
      <c r="D1057" s="149" t="s">
        <v>209</v>
      </c>
      <c r="E1057" s="150" t="s">
        <v>6204</v>
      </c>
      <c r="F1057" s="151" t="s">
        <v>6205</v>
      </c>
      <c r="G1057" s="152" t="s">
        <v>301</v>
      </c>
      <c r="H1057" s="153">
        <v>1</v>
      </c>
      <c r="I1057" s="154"/>
      <c r="J1057" s="155">
        <f>ROUND(I1057*H1057,2)</f>
        <v>0</v>
      </c>
      <c r="K1057" s="156"/>
      <c r="L1057" s="32"/>
      <c r="M1057" s="157" t="s">
        <v>1</v>
      </c>
      <c r="N1057" s="158" t="s">
        <v>44</v>
      </c>
      <c r="O1057" s="57"/>
      <c r="P1057" s="159">
        <f>O1057*H1057</f>
        <v>0</v>
      </c>
      <c r="Q1057" s="159">
        <v>0</v>
      </c>
      <c r="R1057" s="159">
        <f>Q1057*H1057</f>
        <v>0</v>
      </c>
      <c r="S1057" s="159">
        <v>0</v>
      </c>
      <c r="T1057" s="160">
        <f>S1057*H1057</f>
        <v>0</v>
      </c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R1057" s="161" t="s">
        <v>213</v>
      </c>
      <c r="AT1057" s="161" t="s">
        <v>209</v>
      </c>
      <c r="AU1057" s="161" t="s">
        <v>88</v>
      </c>
      <c r="AY1057" s="17" t="s">
        <v>207</v>
      </c>
      <c r="BE1057" s="162">
        <f>IF(N1057="základní",J1057,0)</f>
        <v>0</v>
      </c>
      <c r="BF1057" s="162">
        <f>IF(N1057="snížená",J1057,0)</f>
        <v>0</v>
      </c>
      <c r="BG1057" s="162">
        <f>IF(N1057="zákl. přenesená",J1057,0)</f>
        <v>0</v>
      </c>
      <c r="BH1057" s="162">
        <f>IF(N1057="sníž. přenesená",J1057,0)</f>
        <v>0</v>
      </c>
      <c r="BI1057" s="162">
        <f>IF(N1057="nulová",J1057,0)</f>
        <v>0</v>
      </c>
      <c r="BJ1057" s="17" t="s">
        <v>86</v>
      </c>
      <c r="BK1057" s="162">
        <f>ROUND(I1057*H1057,2)</f>
        <v>0</v>
      </c>
      <c r="BL1057" s="17" t="s">
        <v>213</v>
      </c>
      <c r="BM1057" s="161" t="s">
        <v>1463</v>
      </c>
    </row>
    <row r="1058" spans="1:65" s="13" customFormat="1" ht="11.25">
      <c r="B1058" s="163"/>
      <c r="D1058" s="164" t="s">
        <v>237</v>
      </c>
      <c r="E1058" s="165" t="s">
        <v>1</v>
      </c>
      <c r="F1058" s="166" t="s">
        <v>1347</v>
      </c>
      <c r="H1058" s="167">
        <v>1</v>
      </c>
      <c r="I1058" s="168"/>
      <c r="L1058" s="163"/>
      <c r="M1058" s="169"/>
      <c r="N1058" s="170"/>
      <c r="O1058" s="170"/>
      <c r="P1058" s="170"/>
      <c r="Q1058" s="170"/>
      <c r="R1058" s="170"/>
      <c r="S1058" s="170"/>
      <c r="T1058" s="171"/>
      <c r="AT1058" s="165" t="s">
        <v>237</v>
      </c>
      <c r="AU1058" s="165" t="s">
        <v>88</v>
      </c>
      <c r="AV1058" s="13" t="s">
        <v>88</v>
      </c>
      <c r="AW1058" s="13" t="s">
        <v>33</v>
      </c>
      <c r="AX1058" s="13" t="s">
        <v>79</v>
      </c>
      <c r="AY1058" s="165" t="s">
        <v>207</v>
      </c>
    </row>
    <row r="1059" spans="1:65" s="14" customFormat="1" ht="11.25">
      <c r="B1059" s="172"/>
      <c r="D1059" s="164" t="s">
        <v>237</v>
      </c>
      <c r="E1059" s="173" t="s">
        <v>1</v>
      </c>
      <c r="F1059" s="174" t="s">
        <v>6169</v>
      </c>
      <c r="H1059" s="173" t="s">
        <v>1</v>
      </c>
      <c r="I1059" s="175"/>
      <c r="L1059" s="172"/>
      <c r="M1059" s="176"/>
      <c r="N1059" s="177"/>
      <c r="O1059" s="177"/>
      <c r="P1059" s="177"/>
      <c r="Q1059" s="177"/>
      <c r="R1059" s="177"/>
      <c r="S1059" s="177"/>
      <c r="T1059" s="178"/>
      <c r="AT1059" s="173" t="s">
        <v>237</v>
      </c>
      <c r="AU1059" s="173" t="s">
        <v>88</v>
      </c>
      <c r="AV1059" s="14" t="s">
        <v>86</v>
      </c>
      <c r="AW1059" s="14" t="s">
        <v>33</v>
      </c>
      <c r="AX1059" s="14" t="s">
        <v>79</v>
      </c>
      <c r="AY1059" s="173" t="s">
        <v>207</v>
      </c>
    </row>
    <row r="1060" spans="1:65" s="15" customFormat="1" ht="11.25">
      <c r="B1060" s="179"/>
      <c r="D1060" s="164" t="s">
        <v>237</v>
      </c>
      <c r="E1060" s="180" t="s">
        <v>1</v>
      </c>
      <c r="F1060" s="181" t="s">
        <v>242</v>
      </c>
      <c r="H1060" s="182">
        <v>1</v>
      </c>
      <c r="I1060" s="183"/>
      <c r="L1060" s="179"/>
      <c r="M1060" s="184"/>
      <c r="N1060" s="185"/>
      <c r="O1060" s="185"/>
      <c r="P1060" s="185"/>
      <c r="Q1060" s="185"/>
      <c r="R1060" s="185"/>
      <c r="S1060" s="185"/>
      <c r="T1060" s="186"/>
      <c r="AT1060" s="180" t="s">
        <v>237</v>
      </c>
      <c r="AU1060" s="180" t="s">
        <v>88</v>
      </c>
      <c r="AV1060" s="15" t="s">
        <v>213</v>
      </c>
      <c r="AW1060" s="15" t="s">
        <v>33</v>
      </c>
      <c r="AX1060" s="15" t="s">
        <v>86</v>
      </c>
      <c r="AY1060" s="180" t="s">
        <v>207</v>
      </c>
    </row>
    <row r="1061" spans="1:65" s="2" customFormat="1" ht="24.2" customHeight="1">
      <c r="A1061" s="31"/>
      <c r="B1061" s="148"/>
      <c r="C1061" s="149" t="s">
        <v>801</v>
      </c>
      <c r="D1061" s="149" t="s">
        <v>209</v>
      </c>
      <c r="E1061" s="150" t="s">
        <v>6206</v>
      </c>
      <c r="F1061" s="151" t="s">
        <v>6207</v>
      </c>
      <c r="G1061" s="152" t="s">
        <v>301</v>
      </c>
      <c r="H1061" s="153">
        <v>1</v>
      </c>
      <c r="I1061" s="154"/>
      <c r="J1061" s="155">
        <f>ROUND(I1061*H1061,2)</f>
        <v>0</v>
      </c>
      <c r="K1061" s="156"/>
      <c r="L1061" s="32"/>
      <c r="M1061" s="157" t="s">
        <v>1</v>
      </c>
      <c r="N1061" s="158" t="s">
        <v>44</v>
      </c>
      <c r="O1061" s="57"/>
      <c r="P1061" s="159">
        <f>O1061*H1061</f>
        <v>0</v>
      </c>
      <c r="Q1061" s="159">
        <v>0</v>
      </c>
      <c r="R1061" s="159">
        <f>Q1061*H1061</f>
        <v>0</v>
      </c>
      <c r="S1061" s="159">
        <v>0</v>
      </c>
      <c r="T1061" s="160">
        <f>S1061*H1061</f>
        <v>0</v>
      </c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R1061" s="161" t="s">
        <v>213</v>
      </c>
      <c r="AT1061" s="161" t="s">
        <v>209</v>
      </c>
      <c r="AU1061" s="161" t="s">
        <v>88</v>
      </c>
      <c r="AY1061" s="17" t="s">
        <v>207</v>
      </c>
      <c r="BE1061" s="162">
        <f>IF(N1061="základní",J1061,0)</f>
        <v>0</v>
      </c>
      <c r="BF1061" s="162">
        <f>IF(N1061="snížená",J1061,0)</f>
        <v>0</v>
      </c>
      <c r="BG1061" s="162">
        <f>IF(N1061="zákl. přenesená",J1061,0)</f>
        <v>0</v>
      </c>
      <c r="BH1061" s="162">
        <f>IF(N1061="sníž. přenesená",J1061,0)</f>
        <v>0</v>
      </c>
      <c r="BI1061" s="162">
        <f>IF(N1061="nulová",J1061,0)</f>
        <v>0</v>
      </c>
      <c r="BJ1061" s="17" t="s">
        <v>86</v>
      </c>
      <c r="BK1061" s="162">
        <f>ROUND(I1061*H1061,2)</f>
        <v>0</v>
      </c>
      <c r="BL1061" s="17" t="s">
        <v>213</v>
      </c>
      <c r="BM1061" s="161" t="s">
        <v>1466</v>
      </c>
    </row>
    <row r="1062" spans="1:65" s="13" customFormat="1" ht="11.25">
      <c r="B1062" s="163"/>
      <c r="D1062" s="164" t="s">
        <v>237</v>
      </c>
      <c r="E1062" s="165" t="s">
        <v>1</v>
      </c>
      <c r="F1062" s="166" t="s">
        <v>1352</v>
      </c>
      <c r="H1062" s="167">
        <v>1</v>
      </c>
      <c r="I1062" s="168"/>
      <c r="L1062" s="163"/>
      <c r="M1062" s="169"/>
      <c r="N1062" s="170"/>
      <c r="O1062" s="170"/>
      <c r="P1062" s="170"/>
      <c r="Q1062" s="170"/>
      <c r="R1062" s="170"/>
      <c r="S1062" s="170"/>
      <c r="T1062" s="171"/>
      <c r="AT1062" s="165" t="s">
        <v>237</v>
      </c>
      <c r="AU1062" s="165" t="s">
        <v>88</v>
      </c>
      <c r="AV1062" s="13" t="s">
        <v>88</v>
      </c>
      <c r="AW1062" s="13" t="s">
        <v>33</v>
      </c>
      <c r="AX1062" s="13" t="s">
        <v>79</v>
      </c>
      <c r="AY1062" s="165" t="s">
        <v>207</v>
      </c>
    </row>
    <row r="1063" spans="1:65" s="14" customFormat="1" ht="11.25">
      <c r="B1063" s="172"/>
      <c r="D1063" s="164" t="s">
        <v>237</v>
      </c>
      <c r="E1063" s="173" t="s">
        <v>1</v>
      </c>
      <c r="F1063" s="174" t="s">
        <v>6169</v>
      </c>
      <c r="H1063" s="173" t="s">
        <v>1</v>
      </c>
      <c r="I1063" s="175"/>
      <c r="L1063" s="172"/>
      <c r="M1063" s="176"/>
      <c r="N1063" s="177"/>
      <c r="O1063" s="177"/>
      <c r="P1063" s="177"/>
      <c r="Q1063" s="177"/>
      <c r="R1063" s="177"/>
      <c r="S1063" s="177"/>
      <c r="T1063" s="178"/>
      <c r="AT1063" s="173" t="s">
        <v>237</v>
      </c>
      <c r="AU1063" s="173" t="s">
        <v>88</v>
      </c>
      <c r="AV1063" s="14" t="s">
        <v>86</v>
      </c>
      <c r="AW1063" s="14" t="s">
        <v>33</v>
      </c>
      <c r="AX1063" s="14" t="s">
        <v>79</v>
      </c>
      <c r="AY1063" s="173" t="s">
        <v>207</v>
      </c>
    </row>
    <row r="1064" spans="1:65" s="15" customFormat="1" ht="11.25">
      <c r="B1064" s="179"/>
      <c r="D1064" s="164" t="s">
        <v>237</v>
      </c>
      <c r="E1064" s="180" t="s">
        <v>1</v>
      </c>
      <c r="F1064" s="181" t="s">
        <v>242</v>
      </c>
      <c r="H1064" s="182">
        <v>1</v>
      </c>
      <c r="I1064" s="183"/>
      <c r="L1064" s="179"/>
      <c r="M1064" s="184"/>
      <c r="N1064" s="185"/>
      <c r="O1064" s="185"/>
      <c r="P1064" s="185"/>
      <c r="Q1064" s="185"/>
      <c r="R1064" s="185"/>
      <c r="S1064" s="185"/>
      <c r="T1064" s="186"/>
      <c r="AT1064" s="180" t="s">
        <v>237</v>
      </c>
      <c r="AU1064" s="180" t="s">
        <v>88</v>
      </c>
      <c r="AV1064" s="15" t="s">
        <v>213</v>
      </c>
      <c r="AW1064" s="15" t="s">
        <v>33</v>
      </c>
      <c r="AX1064" s="15" t="s">
        <v>86</v>
      </c>
      <c r="AY1064" s="180" t="s">
        <v>207</v>
      </c>
    </row>
    <row r="1065" spans="1:65" s="2" customFormat="1" ht="33" customHeight="1">
      <c r="A1065" s="31"/>
      <c r="B1065" s="148"/>
      <c r="C1065" s="149" t="s">
        <v>1469</v>
      </c>
      <c r="D1065" s="149" t="s">
        <v>209</v>
      </c>
      <c r="E1065" s="150" t="s">
        <v>6208</v>
      </c>
      <c r="F1065" s="151" t="s">
        <v>6209</v>
      </c>
      <c r="G1065" s="152" t="s">
        <v>301</v>
      </c>
      <c r="H1065" s="153">
        <v>1</v>
      </c>
      <c r="I1065" s="154"/>
      <c r="J1065" s="155">
        <f>ROUND(I1065*H1065,2)</f>
        <v>0</v>
      </c>
      <c r="K1065" s="156"/>
      <c r="L1065" s="32"/>
      <c r="M1065" s="157" t="s">
        <v>1</v>
      </c>
      <c r="N1065" s="158" t="s">
        <v>44</v>
      </c>
      <c r="O1065" s="57"/>
      <c r="P1065" s="159">
        <f>O1065*H1065</f>
        <v>0</v>
      </c>
      <c r="Q1065" s="159">
        <v>0</v>
      </c>
      <c r="R1065" s="159">
        <f>Q1065*H1065</f>
        <v>0</v>
      </c>
      <c r="S1065" s="159">
        <v>0</v>
      </c>
      <c r="T1065" s="160">
        <f>S1065*H1065</f>
        <v>0</v>
      </c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R1065" s="161" t="s">
        <v>213</v>
      </c>
      <c r="AT1065" s="161" t="s">
        <v>209</v>
      </c>
      <c r="AU1065" s="161" t="s">
        <v>88</v>
      </c>
      <c r="AY1065" s="17" t="s">
        <v>207</v>
      </c>
      <c r="BE1065" s="162">
        <f>IF(N1065="základní",J1065,0)</f>
        <v>0</v>
      </c>
      <c r="BF1065" s="162">
        <f>IF(N1065="snížená",J1065,0)</f>
        <v>0</v>
      </c>
      <c r="BG1065" s="162">
        <f>IF(N1065="zákl. přenesená",J1065,0)</f>
        <v>0</v>
      </c>
      <c r="BH1065" s="162">
        <f>IF(N1065="sníž. přenesená",J1065,0)</f>
        <v>0</v>
      </c>
      <c r="BI1065" s="162">
        <f>IF(N1065="nulová",J1065,0)</f>
        <v>0</v>
      </c>
      <c r="BJ1065" s="17" t="s">
        <v>86</v>
      </c>
      <c r="BK1065" s="162">
        <f>ROUND(I1065*H1065,2)</f>
        <v>0</v>
      </c>
      <c r="BL1065" s="17" t="s">
        <v>213</v>
      </c>
      <c r="BM1065" s="161" t="s">
        <v>1472</v>
      </c>
    </row>
    <row r="1066" spans="1:65" s="13" customFormat="1" ht="11.25">
      <c r="B1066" s="163"/>
      <c r="D1066" s="164" t="s">
        <v>237</v>
      </c>
      <c r="E1066" s="165" t="s">
        <v>1</v>
      </c>
      <c r="F1066" s="166" t="s">
        <v>1329</v>
      </c>
      <c r="H1066" s="167">
        <v>1</v>
      </c>
      <c r="I1066" s="168"/>
      <c r="L1066" s="163"/>
      <c r="M1066" s="169"/>
      <c r="N1066" s="170"/>
      <c r="O1066" s="170"/>
      <c r="P1066" s="170"/>
      <c r="Q1066" s="170"/>
      <c r="R1066" s="170"/>
      <c r="S1066" s="170"/>
      <c r="T1066" s="171"/>
      <c r="AT1066" s="165" t="s">
        <v>237</v>
      </c>
      <c r="AU1066" s="165" t="s">
        <v>88</v>
      </c>
      <c r="AV1066" s="13" t="s">
        <v>88</v>
      </c>
      <c r="AW1066" s="13" t="s">
        <v>33</v>
      </c>
      <c r="AX1066" s="13" t="s">
        <v>79</v>
      </c>
      <c r="AY1066" s="165" t="s">
        <v>207</v>
      </c>
    </row>
    <row r="1067" spans="1:65" s="14" customFormat="1" ht="11.25">
      <c r="B1067" s="172"/>
      <c r="D1067" s="164" t="s">
        <v>237</v>
      </c>
      <c r="E1067" s="173" t="s">
        <v>1</v>
      </c>
      <c r="F1067" s="174" t="s">
        <v>6169</v>
      </c>
      <c r="H1067" s="173" t="s">
        <v>1</v>
      </c>
      <c r="I1067" s="175"/>
      <c r="L1067" s="172"/>
      <c r="M1067" s="176"/>
      <c r="N1067" s="177"/>
      <c r="O1067" s="177"/>
      <c r="P1067" s="177"/>
      <c r="Q1067" s="177"/>
      <c r="R1067" s="177"/>
      <c r="S1067" s="177"/>
      <c r="T1067" s="178"/>
      <c r="AT1067" s="173" t="s">
        <v>237</v>
      </c>
      <c r="AU1067" s="173" t="s">
        <v>88</v>
      </c>
      <c r="AV1067" s="14" t="s">
        <v>86</v>
      </c>
      <c r="AW1067" s="14" t="s">
        <v>33</v>
      </c>
      <c r="AX1067" s="14" t="s">
        <v>79</v>
      </c>
      <c r="AY1067" s="173" t="s">
        <v>207</v>
      </c>
    </row>
    <row r="1068" spans="1:65" s="15" customFormat="1" ht="11.25">
      <c r="B1068" s="179"/>
      <c r="D1068" s="164" t="s">
        <v>237</v>
      </c>
      <c r="E1068" s="180" t="s">
        <v>1</v>
      </c>
      <c r="F1068" s="181" t="s">
        <v>242</v>
      </c>
      <c r="H1068" s="182">
        <v>1</v>
      </c>
      <c r="I1068" s="183"/>
      <c r="L1068" s="179"/>
      <c r="M1068" s="184"/>
      <c r="N1068" s="185"/>
      <c r="O1068" s="185"/>
      <c r="P1068" s="185"/>
      <c r="Q1068" s="185"/>
      <c r="R1068" s="185"/>
      <c r="S1068" s="185"/>
      <c r="T1068" s="186"/>
      <c r="AT1068" s="180" t="s">
        <v>237</v>
      </c>
      <c r="AU1068" s="180" t="s">
        <v>88</v>
      </c>
      <c r="AV1068" s="15" t="s">
        <v>213</v>
      </c>
      <c r="AW1068" s="15" t="s">
        <v>33</v>
      </c>
      <c r="AX1068" s="15" t="s">
        <v>86</v>
      </c>
      <c r="AY1068" s="180" t="s">
        <v>207</v>
      </c>
    </row>
    <row r="1069" spans="1:65" s="2" customFormat="1" ht="33" customHeight="1">
      <c r="A1069" s="31"/>
      <c r="B1069" s="148"/>
      <c r="C1069" s="149" t="s">
        <v>806</v>
      </c>
      <c r="D1069" s="149" t="s">
        <v>209</v>
      </c>
      <c r="E1069" s="150" t="s">
        <v>6210</v>
      </c>
      <c r="F1069" s="151" t="s">
        <v>6211</v>
      </c>
      <c r="G1069" s="152" t="s">
        <v>301</v>
      </c>
      <c r="H1069" s="153">
        <v>2</v>
      </c>
      <c r="I1069" s="154"/>
      <c r="J1069" s="155">
        <f>ROUND(I1069*H1069,2)</f>
        <v>0</v>
      </c>
      <c r="K1069" s="156"/>
      <c r="L1069" s="32"/>
      <c r="M1069" s="157" t="s">
        <v>1</v>
      </c>
      <c r="N1069" s="158" t="s">
        <v>44</v>
      </c>
      <c r="O1069" s="57"/>
      <c r="P1069" s="159">
        <f>O1069*H1069</f>
        <v>0</v>
      </c>
      <c r="Q1069" s="159">
        <v>0</v>
      </c>
      <c r="R1069" s="159">
        <f>Q1069*H1069</f>
        <v>0</v>
      </c>
      <c r="S1069" s="159">
        <v>0</v>
      </c>
      <c r="T1069" s="160">
        <f>S1069*H1069</f>
        <v>0</v>
      </c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R1069" s="161" t="s">
        <v>213</v>
      </c>
      <c r="AT1069" s="161" t="s">
        <v>209</v>
      </c>
      <c r="AU1069" s="161" t="s">
        <v>88</v>
      </c>
      <c r="AY1069" s="17" t="s">
        <v>207</v>
      </c>
      <c r="BE1069" s="162">
        <f>IF(N1069="základní",J1069,0)</f>
        <v>0</v>
      </c>
      <c r="BF1069" s="162">
        <f>IF(N1069="snížená",J1069,0)</f>
        <v>0</v>
      </c>
      <c r="BG1069" s="162">
        <f>IF(N1069="zákl. přenesená",J1069,0)</f>
        <v>0</v>
      </c>
      <c r="BH1069" s="162">
        <f>IF(N1069="sníž. přenesená",J1069,0)</f>
        <v>0</v>
      </c>
      <c r="BI1069" s="162">
        <f>IF(N1069="nulová",J1069,0)</f>
        <v>0</v>
      </c>
      <c r="BJ1069" s="17" t="s">
        <v>86</v>
      </c>
      <c r="BK1069" s="162">
        <f>ROUND(I1069*H1069,2)</f>
        <v>0</v>
      </c>
      <c r="BL1069" s="17" t="s">
        <v>213</v>
      </c>
      <c r="BM1069" s="161" t="s">
        <v>1477</v>
      </c>
    </row>
    <row r="1070" spans="1:65" s="13" customFormat="1" ht="11.25">
      <c r="B1070" s="163"/>
      <c r="D1070" s="164" t="s">
        <v>237</v>
      </c>
      <c r="E1070" s="165" t="s">
        <v>1</v>
      </c>
      <c r="F1070" s="166" t="s">
        <v>6212</v>
      </c>
      <c r="H1070" s="167">
        <v>2</v>
      </c>
      <c r="I1070" s="168"/>
      <c r="L1070" s="163"/>
      <c r="M1070" s="169"/>
      <c r="N1070" s="170"/>
      <c r="O1070" s="170"/>
      <c r="P1070" s="170"/>
      <c r="Q1070" s="170"/>
      <c r="R1070" s="170"/>
      <c r="S1070" s="170"/>
      <c r="T1070" s="171"/>
      <c r="AT1070" s="165" t="s">
        <v>237</v>
      </c>
      <c r="AU1070" s="165" t="s">
        <v>88</v>
      </c>
      <c r="AV1070" s="13" t="s">
        <v>88</v>
      </c>
      <c r="AW1070" s="13" t="s">
        <v>33</v>
      </c>
      <c r="AX1070" s="13" t="s">
        <v>79</v>
      </c>
      <c r="AY1070" s="165" t="s">
        <v>207</v>
      </c>
    </row>
    <row r="1071" spans="1:65" s="14" customFormat="1" ht="11.25">
      <c r="B1071" s="172"/>
      <c r="D1071" s="164" t="s">
        <v>237</v>
      </c>
      <c r="E1071" s="173" t="s">
        <v>1</v>
      </c>
      <c r="F1071" s="174" t="s">
        <v>6169</v>
      </c>
      <c r="H1071" s="173" t="s">
        <v>1</v>
      </c>
      <c r="I1071" s="175"/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237</v>
      </c>
      <c r="AU1071" s="173" t="s">
        <v>88</v>
      </c>
      <c r="AV1071" s="14" t="s">
        <v>86</v>
      </c>
      <c r="AW1071" s="14" t="s">
        <v>33</v>
      </c>
      <c r="AX1071" s="14" t="s">
        <v>79</v>
      </c>
      <c r="AY1071" s="173" t="s">
        <v>207</v>
      </c>
    </row>
    <row r="1072" spans="1:65" s="15" customFormat="1" ht="11.25">
      <c r="B1072" s="179"/>
      <c r="D1072" s="164" t="s">
        <v>237</v>
      </c>
      <c r="E1072" s="180" t="s">
        <v>1</v>
      </c>
      <c r="F1072" s="181" t="s">
        <v>242</v>
      </c>
      <c r="H1072" s="182">
        <v>2</v>
      </c>
      <c r="I1072" s="183"/>
      <c r="L1072" s="179"/>
      <c r="M1072" s="184"/>
      <c r="N1072" s="185"/>
      <c r="O1072" s="185"/>
      <c r="P1072" s="185"/>
      <c r="Q1072" s="185"/>
      <c r="R1072" s="185"/>
      <c r="S1072" s="185"/>
      <c r="T1072" s="186"/>
      <c r="AT1072" s="180" t="s">
        <v>237</v>
      </c>
      <c r="AU1072" s="180" t="s">
        <v>88</v>
      </c>
      <c r="AV1072" s="15" t="s">
        <v>213</v>
      </c>
      <c r="AW1072" s="15" t="s">
        <v>33</v>
      </c>
      <c r="AX1072" s="15" t="s">
        <v>86</v>
      </c>
      <c r="AY1072" s="180" t="s">
        <v>207</v>
      </c>
    </row>
    <row r="1073" spans="1:65" s="2" customFormat="1" ht="24.2" customHeight="1">
      <c r="A1073" s="31"/>
      <c r="B1073" s="148"/>
      <c r="C1073" s="149" t="s">
        <v>1480</v>
      </c>
      <c r="D1073" s="149" t="s">
        <v>209</v>
      </c>
      <c r="E1073" s="150" t="s">
        <v>6213</v>
      </c>
      <c r="F1073" s="151" t="s">
        <v>6214</v>
      </c>
      <c r="G1073" s="152" t="s">
        <v>301</v>
      </c>
      <c r="H1073" s="153">
        <v>3</v>
      </c>
      <c r="I1073" s="154"/>
      <c r="J1073" s="155">
        <f>ROUND(I1073*H1073,2)</f>
        <v>0</v>
      </c>
      <c r="K1073" s="156"/>
      <c r="L1073" s="32"/>
      <c r="M1073" s="157" t="s">
        <v>1</v>
      </c>
      <c r="N1073" s="158" t="s">
        <v>44</v>
      </c>
      <c r="O1073" s="57"/>
      <c r="P1073" s="159">
        <f>O1073*H1073</f>
        <v>0</v>
      </c>
      <c r="Q1073" s="159">
        <v>0</v>
      </c>
      <c r="R1073" s="159">
        <f>Q1073*H1073</f>
        <v>0</v>
      </c>
      <c r="S1073" s="159">
        <v>0</v>
      </c>
      <c r="T1073" s="160">
        <f>S1073*H1073</f>
        <v>0</v>
      </c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R1073" s="161" t="s">
        <v>213</v>
      </c>
      <c r="AT1073" s="161" t="s">
        <v>209</v>
      </c>
      <c r="AU1073" s="161" t="s">
        <v>88</v>
      </c>
      <c r="AY1073" s="17" t="s">
        <v>207</v>
      </c>
      <c r="BE1073" s="162">
        <f>IF(N1073="základní",J1073,0)</f>
        <v>0</v>
      </c>
      <c r="BF1073" s="162">
        <f>IF(N1073="snížená",J1073,0)</f>
        <v>0</v>
      </c>
      <c r="BG1073" s="162">
        <f>IF(N1073="zákl. přenesená",J1073,0)</f>
        <v>0</v>
      </c>
      <c r="BH1073" s="162">
        <f>IF(N1073="sníž. přenesená",J1073,0)</f>
        <v>0</v>
      </c>
      <c r="BI1073" s="162">
        <f>IF(N1073="nulová",J1073,0)</f>
        <v>0</v>
      </c>
      <c r="BJ1073" s="17" t="s">
        <v>86</v>
      </c>
      <c r="BK1073" s="162">
        <f>ROUND(I1073*H1073,2)</f>
        <v>0</v>
      </c>
      <c r="BL1073" s="17" t="s">
        <v>213</v>
      </c>
      <c r="BM1073" s="161" t="s">
        <v>1483</v>
      </c>
    </row>
    <row r="1074" spans="1:65" s="13" customFormat="1" ht="11.25">
      <c r="B1074" s="163"/>
      <c r="D1074" s="164" t="s">
        <v>237</v>
      </c>
      <c r="E1074" s="165" t="s">
        <v>1</v>
      </c>
      <c r="F1074" s="166" t="s">
        <v>6215</v>
      </c>
      <c r="H1074" s="167">
        <v>3</v>
      </c>
      <c r="I1074" s="168"/>
      <c r="L1074" s="163"/>
      <c r="M1074" s="169"/>
      <c r="N1074" s="170"/>
      <c r="O1074" s="170"/>
      <c r="P1074" s="170"/>
      <c r="Q1074" s="170"/>
      <c r="R1074" s="170"/>
      <c r="S1074" s="170"/>
      <c r="T1074" s="171"/>
      <c r="AT1074" s="165" t="s">
        <v>237</v>
      </c>
      <c r="AU1074" s="165" t="s">
        <v>88</v>
      </c>
      <c r="AV1074" s="13" t="s">
        <v>88</v>
      </c>
      <c r="AW1074" s="13" t="s">
        <v>33</v>
      </c>
      <c r="AX1074" s="13" t="s">
        <v>79</v>
      </c>
      <c r="AY1074" s="165" t="s">
        <v>207</v>
      </c>
    </row>
    <row r="1075" spans="1:65" s="15" customFormat="1" ht="11.25">
      <c r="B1075" s="179"/>
      <c r="D1075" s="164" t="s">
        <v>237</v>
      </c>
      <c r="E1075" s="180" t="s">
        <v>1</v>
      </c>
      <c r="F1075" s="181" t="s">
        <v>242</v>
      </c>
      <c r="H1075" s="182">
        <v>3</v>
      </c>
      <c r="I1075" s="183"/>
      <c r="L1075" s="179"/>
      <c r="M1075" s="184"/>
      <c r="N1075" s="185"/>
      <c r="O1075" s="185"/>
      <c r="P1075" s="185"/>
      <c r="Q1075" s="185"/>
      <c r="R1075" s="185"/>
      <c r="S1075" s="185"/>
      <c r="T1075" s="186"/>
      <c r="AT1075" s="180" t="s">
        <v>237</v>
      </c>
      <c r="AU1075" s="180" t="s">
        <v>88</v>
      </c>
      <c r="AV1075" s="15" t="s">
        <v>213</v>
      </c>
      <c r="AW1075" s="15" t="s">
        <v>33</v>
      </c>
      <c r="AX1075" s="15" t="s">
        <v>86</v>
      </c>
      <c r="AY1075" s="180" t="s">
        <v>207</v>
      </c>
    </row>
    <row r="1076" spans="1:65" s="2" customFormat="1" ht="24.2" customHeight="1">
      <c r="A1076" s="31"/>
      <c r="B1076" s="148"/>
      <c r="C1076" s="149" t="s">
        <v>809</v>
      </c>
      <c r="D1076" s="149" t="s">
        <v>209</v>
      </c>
      <c r="E1076" s="150" t="s">
        <v>6216</v>
      </c>
      <c r="F1076" s="151" t="s">
        <v>6217</v>
      </c>
      <c r="G1076" s="152" t="s">
        <v>301</v>
      </c>
      <c r="H1076" s="153">
        <v>3</v>
      </c>
      <c r="I1076" s="154"/>
      <c r="J1076" s="155">
        <f>ROUND(I1076*H1076,2)</f>
        <v>0</v>
      </c>
      <c r="K1076" s="156"/>
      <c r="L1076" s="32"/>
      <c r="M1076" s="157" t="s">
        <v>1</v>
      </c>
      <c r="N1076" s="158" t="s">
        <v>44</v>
      </c>
      <c r="O1076" s="57"/>
      <c r="P1076" s="159">
        <f>O1076*H1076</f>
        <v>0</v>
      </c>
      <c r="Q1076" s="159">
        <v>0</v>
      </c>
      <c r="R1076" s="159">
        <f>Q1076*H1076</f>
        <v>0</v>
      </c>
      <c r="S1076" s="159">
        <v>0</v>
      </c>
      <c r="T1076" s="160">
        <f>S1076*H1076</f>
        <v>0</v>
      </c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R1076" s="161" t="s">
        <v>213</v>
      </c>
      <c r="AT1076" s="161" t="s">
        <v>209</v>
      </c>
      <c r="AU1076" s="161" t="s">
        <v>88</v>
      </c>
      <c r="AY1076" s="17" t="s">
        <v>207</v>
      </c>
      <c r="BE1076" s="162">
        <f>IF(N1076="základní",J1076,0)</f>
        <v>0</v>
      </c>
      <c r="BF1076" s="162">
        <f>IF(N1076="snížená",J1076,0)</f>
        <v>0</v>
      </c>
      <c r="BG1076" s="162">
        <f>IF(N1076="zákl. přenesená",J1076,0)</f>
        <v>0</v>
      </c>
      <c r="BH1076" s="162">
        <f>IF(N1076="sníž. přenesená",J1076,0)</f>
        <v>0</v>
      </c>
      <c r="BI1076" s="162">
        <f>IF(N1076="nulová",J1076,0)</f>
        <v>0</v>
      </c>
      <c r="BJ1076" s="17" t="s">
        <v>86</v>
      </c>
      <c r="BK1076" s="162">
        <f>ROUND(I1076*H1076,2)</f>
        <v>0</v>
      </c>
      <c r="BL1076" s="17" t="s">
        <v>213</v>
      </c>
      <c r="BM1076" s="161" t="s">
        <v>1488</v>
      </c>
    </row>
    <row r="1077" spans="1:65" s="13" customFormat="1" ht="11.25">
      <c r="B1077" s="163"/>
      <c r="D1077" s="164" t="s">
        <v>237</v>
      </c>
      <c r="E1077" s="165" t="s">
        <v>1</v>
      </c>
      <c r="F1077" s="166" t="s">
        <v>6218</v>
      </c>
      <c r="H1077" s="167">
        <v>1</v>
      </c>
      <c r="I1077" s="168"/>
      <c r="L1077" s="163"/>
      <c r="M1077" s="169"/>
      <c r="N1077" s="170"/>
      <c r="O1077" s="170"/>
      <c r="P1077" s="170"/>
      <c r="Q1077" s="170"/>
      <c r="R1077" s="170"/>
      <c r="S1077" s="170"/>
      <c r="T1077" s="171"/>
      <c r="AT1077" s="165" t="s">
        <v>237</v>
      </c>
      <c r="AU1077" s="165" t="s">
        <v>88</v>
      </c>
      <c r="AV1077" s="13" t="s">
        <v>88</v>
      </c>
      <c r="AW1077" s="13" t="s">
        <v>33</v>
      </c>
      <c r="AX1077" s="13" t="s">
        <v>79</v>
      </c>
      <c r="AY1077" s="165" t="s">
        <v>207</v>
      </c>
    </row>
    <row r="1078" spans="1:65" s="13" customFormat="1" ht="11.25">
      <c r="B1078" s="163"/>
      <c r="D1078" s="164" t="s">
        <v>237</v>
      </c>
      <c r="E1078" s="165" t="s">
        <v>1</v>
      </c>
      <c r="F1078" s="166" t="s">
        <v>6219</v>
      </c>
      <c r="H1078" s="167">
        <v>2</v>
      </c>
      <c r="I1078" s="168"/>
      <c r="L1078" s="163"/>
      <c r="M1078" s="169"/>
      <c r="N1078" s="170"/>
      <c r="O1078" s="170"/>
      <c r="P1078" s="170"/>
      <c r="Q1078" s="170"/>
      <c r="R1078" s="170"/>
      <c r="S1078" s="170"/>
      <c r="T1078" s="171"/>
      <c r="AT1078" s="165" t="s">
        <v>237</v>
      </c>
      <c r="AU1078" s="165" t="s">
        <v>88</v>
      </c>
      <c r="AV1078" s="13" t="s">
        <v>88</v>
      </c>
      <c r="AW1078" s="13" t="s">
        <v>33</v>
      </c>
      <c r="AX1078" s="13" t="s">
        <v>79</v>
      </c>
      <c r="AY1078" s="165" t="s">
        <v>207</v>
      </c>
    </row>
    <row r="1079" spans="1:65" s="15" customFormat="1" ht="11.25">
      <c r="B1079" s="179"/>
      <c r="D1079" s="164" t="s">
        <v>237</v>
      </c>
      <c r="E1079" s="180" t="s">
        <v>1</v>
      </c>
      <c r="F1079" s="181" t="s">
        <v>242</v>
      </c>
      <c r="H1079" s="182">
        <v>3</v>
      </c>
      <c r="I1079" s="183"/>
      <c r="L1079" s="179"/>
      <c r="M1079" s="184"/>
      <c r="N1079" s="185"/>
      <c r="O1079" s="185"/>
      <c r="P1079" s="185"/>
      <c r="Q1079" s="185"/>
      <c r="R1079" s="185"/>
      <c r="S1079" s="185"/>
      <c r="T1079" s="186"/>
      <c r="AT1079" s="180" t="s">
        <v>237</v>
      </c>
      <c r="AU1079" s="180" t="s">
        <v>88</v>
      </c>
      <c r="AV1079" s="15" t="s">
        <v>213</v>
      </c>
      <c r="AW1079" s="15" t="s">
        <v>33</v>
      </c>
      <c r="AX1079" s="15" t="s">
        <v>86</v>
      </c>
      <c r="AY1079" s="180" t="s">
        <v>207</v>
      </c>
    </row>
    <row r="1080" spans="1:65" s="2" customFormat="1" ht="24.2" customHeight="1">
      <c r="A1080" s="31"/>
      <c r="B1080" s="148"/>
      <c r="C1080" s="149" t="s">
        <v>1490</v>
      </c>
      <c r="D1080" s="149" t="s">
        <v>209</v>
      </c>
      <c r="E1080" s="150" t="s">
        <v>6220</v>
      </c>
      <c r="F1080" s="151" t="s">
        <v>6221</v>
      </c>
      <c r="G1080" s="152" t="s">
        <v>301</v>
      </c>
      <c r="H1080" s="153">
        <v>1</v>
      </c>
      <c r="I1080" s="154"/>
      <c r="J1080" s="155">
        <f>ROUND(I1080*H1080,2)</f>
        <v>0</v>
      </c>
      <c r="K1080" s="156"/>
      <c r="L1080" s="32"/>
      <c r="M1080" s="157" t="s">
        <v>1</v>
      </c>
      <c r="N1080" s="158" t="s">
        <v>44</v>
      </c>
      <c r="O1080" s="57"/>
      <c r="P1080" s="159">
        <f>O1080*H1080</f>
        <v>0</v>
      </c>
      <c r="Q1080" s="159">
        <v>0</v>
      </c>
      <c r="R1080" s="159">
        <f>Q1080*H1080</f>
        <v>0</v>
      </c>
      <c r="S1080" s="159">
        <v>0</v>
      </c>
      <c r="T1080" s="160">
        <f>S1080*H1080</f>
        <v>0</v>
      </c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R1080" s="161" t="s">
        <v>213</v>
      </c>
      <c r="AT1080" s="161" t="s">
        <v>209</v>
      </c>
      <c r="AU1080" s="161" t="s">
        <v>88</v>
      </c>
      <c r="AY1080" s="17" t="s">
        <v>207</v>
      </c>
      <c r="BE1080" s="162">
        <f>IF(N1080="základní",J1080,0)</f>
        <v>0</v>
      </c>
      <c r="BF1080" s="162">
        <f>IF(N1080="snížená",J1080,0)</f>
        <v>0</v>
      </c>
      <c r="BG1080" s="162">
        <f>IF(N1080="zákl. přenesená",J1080,0)</f>
        <v>0</v>
      </c>
      <c r="BH1080" s="162">
        <f>IF(N1080="sníž. přenesená",J1080,0)</f>
        <v>0</v>
      </c>
      <c r="BI1080" s="162">
        <f>IF(N1080="nulová",J1080,0)</f>
        <v>0</v>
      </c>
      <c r="BJ1080" s="17" t="s">
        <v>86</v>
      </c>
      <c r="BK1080" s="162">
        <f>ROUND(I1080*H1080,2)</f>
        <v>0</v>
      </c>
      <c r="BL1080" s="17" t="s">
        <v>213</v>
      </c>
      <c r="BM1080" s="161" t="s">
        <v>1493</v>
      </c>
    </row>
    <row r="1081" spans="1:65" s="13" customFormat="1" ht="11.25">
      <c r="B1081" s="163"/>
      <c r="D1081" s="164" t="s">
        <v>237</v>
      </c>
      <c r="E1081" s="165" t="s">
        <v>1</v>
      </c>
      <c r="F1081" s="166" t="s">
        <v>6222</v>
      </c>
      <c r="H1081" s="167">
        <v>1</v>
      </c>
      <c r="I1081" s="168"/>
      <c r="L1081" s="163"/>
      <c r="M1081" s="169"/>
      <c r="N1081" s="170"/>
      <c r="O1081" s="170"/>
      <c r="P1081" s="170"/>
      <c r="Q1081" s="170"/>
      <c r="R1081" s="170"/>
      <c r="S1081" s="170"/>
      <c r="T1081" s="171"/>
      <c r="AT1081" s="165" t="s">
        <v>237</v>
      </c>
      <c r="AU1081" s="165" t="s">
        <v>88</v>
      </c>
      <c r="AV1081" s="13" t="s">
        <v>88</v>
      </c>
      <c r="AW1081" s="13" t="s">
        <v>33</v>
      </c>
      <c r="AX1081" s="13" t="s">
        <v>79</v>
      </c>
      <c r="AY1081" s="165" t="s">
        <v>207</v>
      </c>
    </row>
    <row r="1082" spans="1:65" s="15" customFormat="1" ht="11.25">
      <c r="B1082" s="179"/>
      <c r="D1082" s="164" t="s">
        <v>237</v>
      </c>
      <c r="E1082" s="180" t="s">
        <v>1</v>
      </c>
      <c r="F1082" s="181" t="s">
        <v>242</v>
      </c>
      <c r="H1082" s="182">
        <v>1</v>
      </c>
      <c r="I1082" s="183"/>
      <c r="L1082" s="179"/>
      <c r="M1082" s="184"/>
      <c r="N1082" s="185"/>
      <c r="O1082" s="185"/>
      <c r="P1082" s="185"/>
      <c r="Q1082" s="185"/>
      <c r="R1082" s="185"/>
      <c r="S1082" s="185"/>
      <c r="T1082" s="186"/>
      <c r="AT1082" s="180" t="s">
        <v>237</v>
      </c>
      <c r="AU1082" s="180" t="s">
        <v>88</v>
      </c>
      <c r="AV1082" s="15" t="s">
        <v>213</v>
      </c>
      <c r="AW1082" s="15" t="s">
        <v>33</v>
      </c>
      <c r="AX1082" s="15" t="s">
        <v>86</v>
      </c>
      <c r="AY1082" s="180" t="s">
        <v>207</v>
      </c>
    </row>
    <row r="1083" spans="1:65" s="2" customFormat="1" ht="24.2" customHeight="1">
      <c r="A1083" s="31"/>
      <c r="B1083" s="148"/>
      <c r="C1083" s="149" t="s">
        <v>813</v>
      </c>
      <c r="D1083" s="149" t="s">
        <v>209</v>
      </c>
      <c r="E1083" s="150" t="s">
        <v>6223</v>
      </c>
      <c r="F1083" s="151" t="s">
        <v>6224</v>
      </c>
      <c r="G1083" s="152" t="s">
        <v>301</v>
      </c>
      <c r="H1083" s="153">
        <v>26</v>
      </c>
      <c r="I1083" s="154"/>
      <c r="J1083" s="155">
        <f>ROUND(I1083*H1083,2)</f>
        <v>0</v>
      </c>
      <c r="K1083" s="156"/>
      <c r="L1083" s="32"/>
      <c r="M1083" s="157" t="s">
        <v>1</v>
      </c>
      <c r="N1083" s="158" t="s">
        <v>44</v>
      </c>
      <c r="O1083" s="57"/>
      <c r="P1083" s="159">
        <f>O1083*H1083</f>
        <v>0</v>
      </c>
      <c r="Q1083" s="159">
        <v>0</v>
      </c>
      <c r="R1083" s="159">
        <f>Q1083*H1083</f>
        <v>0</v>
      </c>
      <c r="S1083" s="159">
        <v>0</v>
      </c>
      <c r="T1083" s="160">
        <f>S1083*H1083</f>
        <v>0</v>
      </c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R1083" s="161" t="s">
        <v>213</v>
      </c>
      <c r="AT1083" s="161" t="s">
        <v>209</v>
      </c>
      <c r="AU1083" s="161" t="s">
        <v>88</v>
      </c>
      <c r="AY1083" s="17" t="s">
        <v>207</v>
      </c>
      <c r="BE1083" s="162">
        <f>IF(N1083="základní",J1083,0)</f>
        <v>0</v>
      </c>
      <c r="BF1083" s="162">
        <f>IF(N1083="snížená",J1083,0)</f>
        <v>0</v>
      </c>
      <c r="BG1083" s="162">
        <f>IF(N1083="zákl. přenesená",J1083,0)</f>
        <v>0</v>
      </c>
      <c r="BH1083" s="162">
        <f>IF(N1083="sníž. přenesená",J1083,0)</f>
        <v>0</v>
      </c>
      <c r="BI1083" s="162">
        <f>IF(N1083="nulová",J1083,0)</f>
        <v>0</v>
      </c>
      <c r="BJ1083" s="17" t="s">
        <v>86</v>
      </c>
      <c r="BK1083" s="162">
        <f>ROUND(I1083*H1083,2)</f>
        <v>0</v>
      </c>
      <c r="BL1083" s="17" t="s">
        <v>213</v>
      </c>
      <c r="BM1083" s="161" t="s">
        <v>1497</v>
      </c>
    </row>
    <row r="1084" spans="1:65" s="13" customFormat="1" ht="11.25">
      <c r="B1084" s="163"/>
      <c r="D1084" s="164" t="s">
        <v>237</v>
      </c>
      <c r="E1084" s="165" t="s">
        <v>1</v>
      </c>
      <c r="F1084" s="166" t="s">
        <v>6225</v>
      </c>
      <c r="H1084" s="167">
        <v>26</v>
      </c>
      <c r="I1084" s="168"/>
      <c r="L1084" s="163"/>
      <c r="M1084" s="169"/>
      <c r="N1084" s="170"/>
      <c r="O1084" s="170"/>
      <c r="P1084" s="170"/>
      <c r="Q1084" s="170"/>
      <c r="R1084" s="170"/>
      <c r="S1084" s="170"/>
      <c r="T1084" s="171"/>
      <c r="AT1084" s="165" t="s">
        <v>237</v>
      </c>
      <c r="AU1084" s="165" t="s">
        <v>88</v>
      </c>
      <c r="AV1084" s="13" t="s">
        <v>88</v>
      </c>
      <c r="AW1084" s="13" t="s">
        <v>33</v>
      </c>
      <c r="AX1084" s="13" t="s">
        <v>79</v>
      </c>
      <c r="AY1084" s="165" t="s">
        <v>207</v>
      </c>
    </row>
    <row r="1085" spans="1:65" s="15" customFormat="1" ht="11.25">
      <c r="B1085" s="179"/>
      <c r="D1085" s="164" t="s">
        <v>237</v>
      </c>
      <c r="E1085" s="180" t="s">
        <v>1</v>
      </c>
      <c r="F1085" s="181" t="s">
        <v>242</v>
      </c>
      <c r="H1085" s="182">
        <v>26</v>
      </c>
      <c r="I1085" s="183"/>
      <c r="L1085" s="179"/>
      <c r="M1085" s="184"/>
      <c r="N1085" s="185"/>
      <c r="O1085" s="185"/>
      <c r="P1085" s="185"/>
      <c r="Q1085" s="185"/>
      <c r="R1085" s="185"/>
      <c r="S1085" s="185"/>
      <c r="T1085" s="186"/>
      <c r="AT1085" s="180" t="s">
        <v>237</v>
      </c>
      <c r="AU1085" s="180" t="s">
        <v>88</v>
      </c>
      <c r="AV1085" s="15" t="s">
        <v>213</v>
      </c>
      <c r="AW1085" s="15" t="s">
        <v>33</v>
      </c>
      <c r="AX1085" s="15" t="s">
        <v>86</v>
      </c>
      <c r="AY1085" s="180" t="s">
        <v>207</v>
      </c>
    </row>
    <row r="1086" spans="1:65" s="2" customFormat="1" ht="24.2" customHeight="1">
      <c r="A1086" s="31"/>
      <c r="B1086" s="148"/>
      <c r="C1086" s="149" t="s">
        <v>1501</v>
      </c>
      <c r="D1086" s="149" t="s">
        <v>209</v>
      </c>
      <c r="E1086" s="150" t="s">
        <v>6226</v>
      </c>
      <c r="F1086" s="151" t="s">
        <v>6227</v>
      </c>
      <c r="G1086" s="152" t="s">
        <v>301</v>
      </c>
      <c r="H1086" s="153">
        <v>2</v>
      </c>
      <c r="I1086" s="154"/>
      <c r="J1086" s="155">
        <f>ROUND(I1086*H1086,2)</f>
        <v>0</v>
      </c>
      <c r="K1086" s="156"/>
      <c r="L1086" s="32"/>
      <c r="M1086" s="157" t="s">
        <v>1</v>
      </c>
      <c r="N1086" s="158" t="s">
        <v>44</v>
      </c>
      <c r="O1086" s="57"/>
      <c r="P1086" s="159">
        <f>O1086*H1086</f>
        <v>0</v>
      </c>
      <c r="Q1086" s="159">
        <v>0</v>
      </c>
      <c r="R1086" s="159">
        <f>Q1086*H1086</f>
        <v>0</v>
      </c>
      <c r="S1086" s="159">
        <v>0</v>
      </c>
      <c r="T1086" s="160">
        <f>S1086*H1086</f>
        <v>0</v>
      </c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R1086" s="161" t="s">
        <v>213</v>
      </c>
      <c r="AT1086" s="161" t="s">
        <v>209</v>
      </c>
      <c r="AU1086" s="161" t="s">
        <v>88</v>
      </c>
      <c r="AY1086" s="17" t="s">
        <v>207</v>
      </c>
      <c r="BE1086" s="162">
        <f>IF(N1086="základní",J1086,0)</f>
        <v>0</v>
      </c>
      <c r="BF1086" s="162">
        <f>IF(N1086="snížená",J1086,0)</f>
        <v>0</v>
      </c>
      <c r="BG1086" s="162">
        <f>IF(N1086="zákl. přenesená",J1086,0)</f>
        <v>0</v>
      </c>
      <c r="BH1086" s="162">
        <f>IF(N1086="sníž. přenesená",J1086,0)</f>
        <v>0</v>
      </c>
      <c r="BI1086" s="162">
        <f>IF(N1086="nulová",J1086,0)</f>
        <v>0</v>
      </c>
      <c r="BJ1086" s="17" t="s">
        <v>86</v>
      </c>
      <c r="BK1086" s="162">
        <f>ROUND(I1086*H1086,2)</f>
        <v>0</v>
      </c>
      <c r="BL1086" s="17" t="s">
        <v>213</v>
      </c>
      <c r="BM1086" s="161" t="s">
        <v>1502</v>
      </c>
    </row>
    <row r="1087" spans="1:65" s="13" customFormat="1" ht="11.25">
      <c r="B1087" s="163"/>
      <c r="D1087" s="164" t="s">
        <v>237</v>
      </c>
      <c r="E1087" s="165" t="s">
        <v>1</v>
      </c>
      <c r="F1087" s="166" t="s">
        <v>1357</v>
      </c>
      <c r="H1087" s="167">
        <v>2</v>
      </c>
      <c r="I1087" s="168"/>
      <c r="L1087" s="163"/>
      <c r="M1087" s="169"/>
      <c r="N1087" s="170"/>
      <c r="O1087" s="170"/>
      <c r="P1087" s="170"/>
      <c r="Q1087" s="170"/>
      <c r="R1087" s="170"/>
      <c r="S1087" s="170"/>
      <c r="T1087" s="171"/>
      <c r="AT1087" s="165" t="s">
        <v>237</v>
      </c>
      <c r="AU1087" s="165" t="s">
        <v>88</v>
      </c>
      <c r="AV1087" s="13" t="s">
        <v>88</v>
      </c>
      <c r="AW1087" s="13" t="s">
        <v>33</v>
      </c>
      <c r="AX1087" s="13" t="s">
        <v>79</v>
      </c>
      <c r="AY1087" s="165" t="s">
        <v>207</v>
      </c>
    </row>
    <row r="1088" spans="1:65" s="15" customFormat="1" ht="11.25">
      <c r="B1088" s="179"/>
      <c r="D1088" s="164" t="s">
        <v>237</v>
      </c>
      <c r="E1088" s="180" t="s">
        <v>1</v>
      </c>
      <c r="F1088" s="181" t="s">
        <v>242</v>
      </c>
      <c r="H1088" s="182">
        <v>2</v>
      </c>
      <c r="I1088" s="183"/>
      <c r="L1088" s="179"/>
      <c r="M1088" s="184"/>
      <c r="N1088" s="185"/>
      <c r="O1088" s="185"/>
      <c r="P1088" s="185"/>
      <c r="Q1088" s="185"/>
      <c r="R1088" s="185"/>
      <c r="S1088" s="185"/>
      <c r="T1088" s="186"/>
      <c r="AT1088" s="180" t="s">
        <v>237</v>
      </c>
      <c r="AU1088" s="180" t="s">
        <v>88</v>
      </c>
      <c r="AV1088" s="15" t="s">
        <v>213</v>
      </c>
      <c r="AW1088" s="15" t="s">
        <v>33</v>
      </c>
      <c r="AX1088" s="15" t="s">
        <v>86</v>
      </c>
      <c r="AY1088" s="180" t="s">
        <v>207</v>
      </c>
    </row>
    <row r="1089" spans="1:65" s="2" customFormat="1" ht="33" customHeight="1">
      <c r="A1089" s="31"/>
      <c r="B1089" s="148"/>
      <c r="C1089" s="149" t="s">
        <v>816</v>
      </c>
      <c r="D1089" s="149" t="s">
        <v>209</v>
      </c>
      <c r="E1089" s="150" t="s">
        <v>6228</v>
      </c>
      <c r="F1089" s="151" t="s">
        <v>6229</v>
      </c>
      <c r="G1089" s="152" t="s">
        <v>301</v>
      </c>
      <c r="H1089" s="153">
        <v>1</v>
      </c>
      <c r="I1089" s="154"/>
      <c r="J1089" s="155">
        <f>ROUND(I1089*H1089,2)</f>
        <v>0</v>
      </c>
      <c r="K1089" s="156"/>
      <c r="L1089" s="32"/>
      <c r="M1089" s="157" t="s">
        <v>1</v>
      </c>
      <c r="N1089" s="158" t="s">
        <v>44</v>
      </c>
      <c r="O1089" s="57"/>
      <c r="P1089" s="159">
        <f>O1089*H1089</f>
        <v>0</v>
      </c>
      <c r="Q1089" s="159">
        <v>0</v>
      </c>
      <c r="R1089" s="159">
        <f>Q1089*H1089</f>
        <v>0</v>
      </c>
      <c r="S1089" s="159">
        <v>0</v>
      </c>
      <c r="T1089" s="160">
        <f>S1089*H1089</f>
        <v>0</v>
      </c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R1089" s="161" t="s">
        <v>213</v>
      </c>
      <c r="AT1089" s="161" t="s">
        <v>209</v>
      </c>
      <c r="AU1089" s="161" t="s">
        <v>88</v>
      </c>
      <c r="AY1089" s="17" t="s">
        <v>207</v>
      </c>
      <c r="BE1089" s="162">
        <f>IF(N1089="základní",J1089,0)</f>
        <v>0</v>
      </c>
      <c r="BF1089" s="162">
        <f>IF(N1089="snížená",J1089,0)</f>
        <v>0</v>
      </c>
      <c r="BG1089" s="162">
        <f>IF(N1089="zákl. přenesená",J1089,0)</f>
        <v>0</v>
      </c>
      <c r="BH1089" s="162">
        <f>IF(N1089="sníž. přenesená",J1089,0)</f>
        <v>0</v>
      </c>
      <c r="BI1089" s="162">
        <f>IF(N1089="nulová",J1089,0)</f>
        <v>0</v>
      </c>
      <c r="BJ1089" s="17" t="s">
        <v>86</v>
      </c>
      <c r="BK1089" s="162">
        <f>ROUND(I1089*H1089,2)</f>
        <v>0</v>
      </c>
      <c r="BL1089" s="17" t="s">
        <v>213</v>
      </c>
      <c r="BM1089" s="161" t="s">
        <v>1507</v>
      </c>
    </row>
    <row r="1090" spans="1:65" s="13" customFormat="1" ht="11.25">
      <c r="B1090" s="163"/>
      <c r="D1090" s="164" t="s">
        <v>237</v>
      </c>
      <c r="E1090" s="165" t="s">
        <v>1</v>
      </c>
      <c r="F1090" s="166" t="s">
        <v>1347</v>
      </c>
      <c r="H1090" s="167">
        <v>1</v>
      </c>
      <c r="I1090" s="168"/>
      <c r="L1090" s="163"/>
      <c r="M1090" s="169"/>
      <c r="N1090" s="170"/>
      <c r="O1090" s="170"/>
      <c r="P1090" s="170"/>
      <c r="Q1090" s="170"/>
      <c r="R1090" s="170"/>
      <c r="S1090" s="170"/>
      <c r="T1090" s="171"/>
      <c r="AT1090" s="165" t="s">
        <v>237</v>
      </c>
      <c r="AU1090" s="165" t="s">
        <v>88</v>
      </c>
      <c r="AV1090" s="13" t="s">
        <v>88</v>
      </c>
      <c r="AW1090" s="13" t="s">
        <v>33</v>
      </c>
      <c r="AX1090" s="13" t="s">
        <v>79</v>
      </c>
      <c r="AY1090" s="165" t="s">
        <v>207</v>
      </c>
    </row>
    <row r="1091" spans="1:65" s="14" customFormat="1" ht="11.25">
      <c r="B1091" s="172"/>
      <c r="D1091" s="164" t="s">
        <v>237</v>
      </c>
      <c r="E1091" s="173" t="s">
        <v>1</v>
      </c>
      <c r="F1091" s="174" t="s">
        <v>6230</v>
      </c>
      <c r="H1091" s="173" t="s">
        <v>1</v>
      </c>
      <c r="I1091" s="175"/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237</v>
      </c>
      <c r="AU1091" s="173" t="s">
        <v>88</v>
      </c>
      <c r="AV1091" s="14" t="s">
        <v>86</v>
      </c>
      <c r="AW1091" s="14" t="s">
        <v>33</v>
      </c>
      <c r="AX1091" s="14" t="s">
        <v>79</v>
      </c>
      <c r="AY1091" s="173" t="s">
        <v>207</v>
      </c>
    </row>
    <row r="1092" spans="1:65" s="14" customFormat="1" ht="11.25">
      <c r="B1092" s="172"/>
      <c r="D1092" s="164" t="s">
        <v>237</v>
      </c>
      <c r="E1092" s="173" t="s">
        <v>1</v>
      </c>
      <c r="F1092" s="174" t="s">
        <v>6231</v>
      </c>
      <c r="H1092" s="173" t="s">
        <v>1</v>
      </c>
      <c r="I1092" s="175"/>
      <c r="L1092" s="172"/>
      <c r="M1092" s="176"/>
      <c r="N1092" s="177"/>
      <c r="O1092" s="177"/>
      <c r="P1092" s="177"/>
      <c r="Q1092" s="177"/>
      <c r="R1092" s="177"/>
      <c r="S1092" s="177"/>
      <c r="T1092" s="178"/>
      <c r="AT1092" s="173" t="s">
        <v>237</v>
      </c>
      <c r="AU1092" s="173" t="s">
        <v>88</v>
      </c>
      <c r="AV1092" s="14" t="s">
        <v>86</v>
      </c>
      <c r="AW1092" s="14" t="s">
        <v>33</v>
      </c>
      <c r="AX1092" s="14" t="s">
        <v>79</v>
      </c>
      <c r="AY1092" s="173" t="s">
        <v>207</v>
      </c>
    </row>
    <row r="1093" spans="1:65" s="15" customFormat="1" ht="11.25">
      <c r="B1093" s="179"/>
      <c r="D1093" s="164" t="s">
        <v>237</v>
      </c>
      <c r="E1093" s="180" t="s">
        <v>1</v>
      </c>
      <c r="F1093" s="181" t="s">
        <v>242</v>
      </c>
      <c r="H1093" s="182">
        <v>1</v>
      </c>
      <c r="I1093" s="183"/>
      <c r="L1093" s="179"/>
      <c r="M1093" s="184"/>
      <c r="N1093" s="185"/>
      <c r="O1093" s="185"/>
      <c r="P1093" s="185"/>
      <c r="Q1093" s="185"/>
      <c r="R1093" s="185"/>
      <c r="S1093" s="185"/>
      <c r="T1093" s="186"/>
      <c r="AT1093" s="180" t="s">
        <v>237</v>
      </c>
      <c r="AU1093" s="180" t="s">
        <v>88</v>
      </c>
      <c r="AV1093" s="15" t="s">
        <v>213</v>
      </c>
      <c r="AW1093" s="15" t="s">
        <v>33</v>
      </c>
      <c r="AX1093" s="15" t="s">
        <v>86</v>
      </c>
      <c r="AY1093" s="180" t="s">
        <v>207</v>
      </c>
    </row>
    <row r="1094" spans="1:65" s="2" customFormat="1" ht="33" customHeight="1">
      <c r="A1094" s="31"/>
      <c r="B1094" s="148"/>
      <c r="C1094" s="149" t="s">
        <v>1510</v>
      </c>
      <c r="D1094" s="149" t="s">
        <v>209</v>
      </c>
      <c r="E1094" s="150" t="s">
        <v>6232</v>
      </c>
      <c r="F1094" s="151" t="s">
        <v>6233</v>
      </c>
      <c r="G1094" s="152" t="s">
        <v>301</v>
      </c>
      <c r="H1094" s="153">
        <v>2</v>
      </c>
      <c r="I1094" s="154"/>
      <c r="J1094" s="155">
        <f>ROUND(I1094*H1094,2)</f>
        <v>0</v>
      </c>
      <c r="K1094" s="156"/>
      <c r="L1094" s="32"/>
      <c r="M1094" s="157" t="s">
        <v>1</v>
      </c>
      <c r="N1094" s="158" t="s">
        <v>44</v>
      </c>
      <c r="O1094" s="57"/>
      <c r="P1094" s="159">
        <f>O1094*H1094</f>
        <v>0</v>
      </c>
      <c r="Q1094" s="159">
        <v>0</v>
      </c>
      <c r="R1094" s="159">
        <f>Q1094*H1094</f>
        <v>0</v>
      </c>
      <c r="S1094" s="159">
        <v>0</v>
      </c>
      <c r="T1094" s="160">
        <f>S1094*H1094</f>
        <v>0</v>
      </c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R1094" s="161" t="s">
        <v>213</v>
      </c>
      <c r="AT1094" s="161" t="s">
        <v>209</v>
      </c>
      <c r="AU1094" s="161" t="s">
        <v>88</v>
      </c>
      <c r="AY1094" s="17" t="s">
        <v>207</v>
      </c>
      <c r="BE1094" s="162">
        <f>IF(N1094="základní",J1094,0)</f>
        <v>0</v>
      </c>
      <c r="BF1094" s="162">
        <f>IF(N1094="snížená",J1094,0)</f>
        <v>0</v>
      </c>
      <c r="BG1094" s="162">
        <f>IF(N1094="zákl. přenesená",J1094,0)</f>
        <v>0</v>
      </c>
      <c r="BH1094" s="162">
        <f>IF(N1094="sníž. přenesená",J1094,0)</f>
        <v>0</v>
      </c>
      <c r="BI1094" s="162">
        <f>IF(N1094="nulová",J1094,0)</f>
        <v>0</v>
      </c>
      <c r="BJ1094" s="17" t="s">
        <v>86</v>
      </c>
      <c r="BK1094" s="162">
        <f>ROUND(I1094*H1094,2)</f>
        <v>0</v>
      </c>
      <c r="BL1094" s="17" t="s">
        <v>213</v>
      </c>
      <c r="BM1094" s="161" t="s">
        <v>1513</v>
      </c>
    </row>
    <row r="1095" spans="1:65" s="13" customFormat="1" ht="11.25">
      <c r="B1095" s="163"/>
      <c r="D1095" s="164" t="s">
        <v>237</v>
      </c>
      <c r="E1095" s="165" t="s">
        <v>1</v>
      </c>
      <c r="F1095" s="166" t="s">
        <v>1357</v>
      </c>
      <c r="H1095" s="167">
        <v>2</v>
      </c>
      <c r="I1095" s="168"/>
      <c r="L1095" s="163"/>
      <c r="M1095" s="169"/>
      <c r="N1095" s="170"/>
      <c r="O1095" s="170"/>
      <c r="P1095" s="170"/>
      <c r="Q1095" s="170"/>
      <c r="R1095" s="170"/>
      <c r="S1095" s="170"/>
      <c r="T1095" s="171"/>
      <c r="AT1095" s="165" t="s">
        <v>237</v>
      </c>
      <c r="AU1095" s="165" t="s">
        <v>88</v>
      </c>
      <c r="AV1095" s="13" t="s">
        <v>88</v>
      </c>
      <c r="AW1095" s="13" t="s">
        <v>33</v>
      </c>
      <c r="AX1095" s="13" t="s">
        <v>79</v>
      </c>
      <c r="AY1095" s="165" t="s">
        <v>207</v>
      </c>
    </row>
    <row r="1096" spans="1:65" s="14" customFormat="1" ht="11.25">
      <c r="B1096" s="172"/>
      <c r="D1096" s="164" t="s">
        <v>237</v>
      </c>
      <c r="E1096" s="173" t="s">
        <v>1</v>
      </c>
      <c r="F1096" s="174" t="s">
        <v>6230</v>
      </c>
      <c r="H1096" s="173" t="s">
        <v>1</v>
      </c>
      <c r="I1096" s="175"/>
      <c r="L1096" s="172"/>
      <c r="M1096" s="176"/>
      <c r="N1096" s="177"/>
      <c r="O1096" s="177"/>
      <c r="P1096" s="177"/>
      <c r="Q1096" s="177"/>
      <c r="R1096" s="177"/>
      <c r="S1096" s="177"/>
      <c r="T1096" s="178"/>
      <c r="AT1096" s="173" t="s">
        <v>237</v>
      </c>
      <c r="AU1096" s="173" t="s">
        <v>88</v>
      </c>
      <c r="AV1096" s="14" t="s">
        <v>86</v>
      </c>
      <c r="AW1096" s="14" t="s">
        <v>33</v>
      </c>
      <c r="AX1096" s="14" t="s">
        <v>79</v>
      </c>
      <c r="AY1096" s="173" t="s">
        <v>207</v>
      </c>
    </row>
    <row r="1097" spans="1:65" s="14" customFormat="1" ht="11.25">
      <c r="B1097" s="172"/>
      <c r="D1097" s="164" t="s">
        <v>237</v>
      </c>
      <c r="E1097" s="173" t="s">
        <v>1</v>
      </c>
      <c r="F1097" s="174" t="s">
        <v>6231</v>
      </c>
      <c r="H1097" s="173" t="s">
        <v>1</v>
      </c>
      <c r="I1097" s="175"/>
      <c r="L1097" s="172"/>
      <c r="M1097" s="176"/>
      <c r="N1097" s="177"/>
      <c r="O1097" s="177"/>
      <c r="P1097" s="177"/>
      <c r="Q1097" s="177"/>
      <c r="R1097" s="177"/>
      <c r="S1097" s="177"/>
      <c r="T1097" s="178"/>
      <c r="AT1097" s="173" t="s">
        <v>237</v>
      </c>
      <c r="AU1097" s="173" t="s">
        <v>88</v>
      </c>
      <c r="AV1097" s="14" t="s">
        <v>86</v>
      </c>
      <c r="AW1097" s="14" t="s">
        <v>33</v>
      </c>
      <c r="AX1097" s="14" t="s">
        <v>79</v>
      </c>
      <c r="AY1097" s="173" t="s">
        <v>207</v>
      </c>
    </row>
    <row r="1098" spans="1:65" s="15" customFormat="1" ht="11.25">
      <c r="B1098" s="179"/>
      <c r="D1098" s="164" t="s">
        <v>237</v>
      </c>
      <c r="E1098" s="180" t="s">
        <v>1</v>
      </c>
      <c r="F1098" s="181" t="s">
        <v>242</v>
      </c>
      <c r="H1098" s="182">
        <v>2</v>
      </c>
      <c r="I1098" s="183"/>
      <c r="L1098" s="179"/>
      <c r="M1098" s="184"/>
      <c r="N1098" s="185"/>
      <c r="O1098" s="185"/>
      <c r="P1098" s="185"/>
      <c r="Q1098" s="185"/>
      <c r="R1098" s="185"/>
      <c r="S1098" s="185"/>
      <c r="T1098" s="186"/>
      <c r="AT1098" s="180" t="s">
        <v>237</v>
      </c>
      <c r="AU1098" s="180" t="s">
        <v>88</v>
      </c>
      <c r="AV1098" s="15" t="s">
        <v>213</v>
      </c>
      <c r="AW1098" s="15" t="s">
        <v>33</v>
      </c>
      <c r="AX1098" s="15" t="s">
        <v>86</v>
      </c>
      <c r="AY1098" s="180" t="s">
        <v>207</v>
      </c>
    </row>
    <row r="1099" spans="1:65" s="2" customFormat="1" ht="33" customHeight="1">
      <c r="A1099" s="31"/>
      <c r="B1099" s="148"/>
      <c r="C1099" s="149" t="s">
        <v>822</v>
      </c>
      <c r="D1099" s="149" t="s">
        <v>209</v>
      </c>
      <c r="E1099" s="150" t="s">
        <v>6234</v>
      </c>
      <c r="F1099" s="151" t="s">
        <v>6235</v>
      </c>
      <c r="G1099" s="152" t="s">
        <v>301</v>
      </c>
      <c r="H1099" s="153">
        <v>2</v>
      </c>
      <c r="I1099" s="154"/>
      <c r="J1099" s="155">
        <f>ROUND(I1099*H1099,2)</f>
        <v>0</v>
      </c>
      <c r="K1099" s="156"/>
      <c r="L1099" s="32"/>
      <c r="M1099" s="157" t="s">
        <v>1</v>
      </c>
      <c r="N1099" s="158" t="s">
        <v>44</v>
      </c>
      <c r="O1099" s="57"/>
      <c r="P1099" s="159">
        <f>O1099*H1099</f>
        <v>0</v>
      </c>
      <c r="Q1099" s="159">
        <v>0</v>
      </c>
      <c r="R1099" s="159">
        <f>Q1099*H1099</f>
        <v>0</v>
      </c>
      <c r="S1099" s="159">
        <v>0</v>
      </c>
      <c r="T1099" s="160">
        <f>S1099*H1099</f>
        <v>0</v>
      </c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R1099" s="161" t="s">
        <v>213</v>
      </c>
      <c r="AT1099" s="161" t="s">
        <v>209</v>
      </c>
      <c r="AU1099" s="161" t="s">
        <v>88</v>
      </c>
      <c r="AY1099" s="17" t="s">
        <v>207</v>
      </c>
      <c r="BE1099" s="162">
        <f>IF(N1099="základní",J1099,0)</f>
        <v>0</v>
      </c>
      <c r="BF1099" s="162">
        <f>IF(N1099="snížená",J1099,0)</f>
        <v>0</v>
      </c>
      <c r="BG1099" s="162">
        <f>IF(N1099="zákl. přenesená",J1099,0)</f>
        <v>0</v>
      </c>
      <c r="BH1099" s="162">
        <f>IF(N1099="sníž. přenesená",J1099,0)</f>
        <v>0</v>
      </c>
      <c r="BI1099" s="162">
        <f>IF(N1099="nulová",J1099,0)</f>
        <v>0</v>
      </c>
      <c r="BJ1099" s="17" t="s">
        <v>86</v>
      </c>
      <c r="BK1099" s="162">
        <f>ROUND(I1099*H1099,2)</f>
        <v>0</v>
      </c>
      <c r="BL1099" s="17" t="s">
        <v>213</v>
      </c>
      <c r="BM1099" s="161" t="s">
        <v>1519</v>
      </c>
    </row>
    <row r="1100" spans="1:65" s="13" customFormat="1" ht="11.25">
      <c r="B1100" s="163"/>
      <c r="D1100" s="164" t="s">
        <v>237</v>
      </c>
      <c r="E1100" s="165" t="s">
        <v>1</v>
      </c>
      <c r="F1100" s="166" t="s">
        <v>1357</v>
      </c>
      <c r="H1100" s="167">
        <v>2</v>
      </c>
      <c r="I1100" s="168"/>
      <c r="L1100" s="163"/>
      <c r="M1100" s="169"/>
      <c r="N1100" s="170"/>
      <c r="O1100" s="170"/>
      <c r="P1100" s="170"/>
      <c r="Q1100" s="170"/>
      <c r="R1100" s="170"/>
      <c r="S1100" s="170"/>
      <c r="T1100" s="171"/>
      <c r="AT1100" s="165" t="s">
        <v>237</v>
      </c>
      <c r="AU1100" s="165" t="s">
        <v>88</v>
      </c>
      <c r="AV1100" s="13" t="s">
        <v>88</v>
      </c>
      <c r="AW1100" s="13" t="s">
        <v>33</v>
      </c>
      <c r="AX1100" s="13" t="s">
        <v>79</v>
      </c>
      <c r="AY1100" s="165" t="s">
        <v>207</v>
      </c>
    </row>
    <row r="1101" spans="1:65" s="14" customFormat="1" ht="11.25">
      <c r="B1101" s="172"/>
      <c r="D1101" s="164" t="s">
        <v>237</v>
      </c>
      <c r="E1101" s="173" t="s">
        <v>1</v>
      </c>
      <c r="F1101" s="174" t="s">
        <v>6230</v>
      </c>
      <c r="H1101" s="173" t="s">
        <v>1</v>
      </c>
      <c r="I1101" s="175"/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237</v>
      </c>
      <c r="AU1101" s="173" t="s">
        <v>88</v>
      </c>
      <c r="AV1101" s="14" t="s">
        <v>86</v>
      </c>
      <c r="AW1101" s="14" t="s">
        <v>33</v>
      </c>
      <c r="AX1101" s="14" t="s">
        <v>79</v>
      </c>
      <c r="AY1101" s="173" t="s">
        <v>207</v>
      </c>
    </row>
    <row r="1102" spans="1:65" s="14" customFormat="1" ht="11.25">
      <c r="B1102" s="172"/>
      <c r="D1102" s="164" t="s">
        <v>237</v>
      </c>
      <c r="E1102" s="173" t="s">
        <v>1</v>
      </c>
      <c r="F1102" s="174" t="s">
        <v>6231</v>
      </c>
      <c r="H1102" s="173" t="s">
        <v>1</v>
      </c>
      <c r="I1102" s="175"/>
      <c r="L1102" s="172"/>
      <c r="M1102" s="176"/>
      <c r="N1102" s="177"/>
      <c r="O1102" s="177"/>
      <c r="P1102" s="177"/>
      <c r="Q1102" s="177"/>
      <c r="R1102" s="177"/>
      <c r="S1102" s="177"/>
      <c r="T1102" s="178"/>
      <c r="AT1102" s="173" t="s">
        <v>237</v>
      </c>
      <c r="AU1102" s="173" t="s">
        <v>88</v>
      </c>
      <c r="AV1102" s="14" t="s">
        <v>86</v>
      </c>
      <c r="AW1102" s="14" t="s">
        <v>33</v>
      </c>
      <c r="AX1102" s="14" t="s">
        <v>79</v>
      </c>
      <c r="AY1102" s="173" t="s">
        <v>207</v>
      </c>
    </row>
    <row r="1103" spans="1:65" s="15" customFormat="1" ht="11.25">
      <c r="B1103" s="179"/>
      <c r="D1103" s="164" t="s">
        <v>237</v>
      </c>
      <c r="E1103" s="180" t="s">
        <v>1</v>
      </c>
      <c r="F1103" s="181" t="s">
        <v>242</v>
      </c>
      <c r="H1103" s="182">
        <v>2</v>
      </c>
      <c r="I1103" s="183"/>
      <c r="L1103" s="179"/>
      <c r="M1103" s="184"/>
      <c r="N1103" s="185"/>
      <c r="O1103" s="185"/>
      <c r="P1103" s="185"/>
      <c r="Q1103" s="185"/>
      <c r="R1103" s="185"/>
      <c r="S1103" s="185"/>
      <c r="T1103" s="186"/>
      <c r="AT1103" s="180" t="s">
        <v>237</v>
      </c>
      <c r="AU1103" s="180" t="s">
        <v>88</v>
      </c>
      <c r="AV1103" s="15" t="s">
        <v>213</v>
      </c>
      <c r="AW1103" s="15" t="s">
        <v>33</v>
      </c>
      <c r="AX1103" s="15" t="s">
        <v>86</v>
      </c>
      <c r="AY1103" s="180" t="s">
        <v>207</v>
      </c>
    </row>
    <row r="1104" spans="1:65" s="2" customFormat="1" ht="33" customHeight="1">
      <c r="A1104" s="31"/>
      <c r="B1104" s="148"/>
      <c r="C1104" s="149" t="s">
        <v>1521</v>
      </c>
      <c r="D1104" s="149" t="s">
        <v>209</v>
      </c>
      <c r="E1104" s="150" t="s">
        <v>6236</v>
      </c>
      <c r="F1104" s="151" t="s">
        <v>6237</v>
      </c>
      <c r="G1104" s="152" t="s">
        <v>301</v>
      </c>
      <c r="H1104" s="153">
        <v>1</v>
      </c>
      <c r="I1104" s="154"/>
      <c r="J1104" s="155">
        <f>ROUND(I1104*H1104,2)</f>
        <v>0</v>
      </c>
      <c r="K1104" s="156"/>
      <c r="L1104" s="32"/>
      <c r="M1104" s="157" t="s">
        <v>1</v>
      </c>
      <c r="N1104" s="158" t="s">
        <v>44</v>
      </c>
      <c r="O1104" s="57"/>
      <c r="P1104" s="159">
        <f>O1104*H1104</f>
        <v>0</v>
      </c>
      <c r="Q1104" s="159">
        <v>0</v>
      </c>
      <c r="R1104" s="159">
        <f>Q1104*H1104</f>
        <v>0</v>
      </c>
      <c r="S1104" s="159">
        <v>0</v>
      </c>
      <c r="T1104" s="160">
        <f>S1104*H1104</f>
        <v>0</v>
      </c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R1104" s="161" t="s">
        <v>213</v>
      </c>
      <c r="AT1104" s="161" t="s">
        <v>209</v>
      </c>
      <c r="AU1104" s="161" t="s">
        <v>88</v>
      </c>
      <c r="AY1104" s="17" t="s">
        <v>207</v>
      </c>
      <c r="BE1104" s="162">
        <f>IF(N1104="základní",J1104,0)</f>
        <v>0</v>
      </c>
      <c r="BF1104" s="162">
        <f>IF(N1104="snížená",J1104,0)</f>
        <v>0</v>
      </c>
      <c r="BG1104" s="162">
        <f>IF(N1104="zákl. přenesená",J1104,0)</f>
        <v>0</v>
      </c>
      <c r="BH1104" s="162">
        <f>IF(N1104="sníž. přenesená",J1104,0)</f>
        <v>0</v>
      </c>
      <c r="BI1104" s="162">
        <f>IF(N1104="nulová",J1104,0)</f>
        <v>0</v>
      </c>
      <c r="BJ1104" s="17" t="s">
        <v>86</v>
      </c>
      <c r="BK1104" s="162">
        <f>ROUND(I1104*H1104,2)</f>
        <v>0</v>
      </c>
      <c r="BL1104" s="17" t="s">
        <v>213</v>
      </c>
      <c r="BM1104" s="161" t="s">
        <v>1524</v>
      </c>
    </row>
    <row r="1105" spans="1:65" s="13" customFormat="1" ht="11.25">
      <c r="B1105" s="163"/>
      <c r="D1105" s="164" t="s">
        <v>237</v>
      </c>
      <c r="E1105" s="165" t="s">
        <v>1</v>
      </c>
      <c r="F1105" s="166" t="s">
        <v>1347</v>
      </c>
      <c r="H1105" s="167">
        <v>1</v>
      </c>
      <c r="I1105" s="168"/>
      <c r="L1105" s="163"/>
      <c r="M1105" s="169"/>
      <c r="N1105" s="170"/>
      <c r="O1105" s="170"/>
      <c r="P1105" s="170"/>
      <c r="Q1105" s="170"/>
      <c r="R1105" s="170"/>
      <c r="S1105" s="170"/>
      <c r="T1105" s="171"/>
      <c r="AT1105" s="165" t="s">
        <v>237</v>
      </c>
      <c r="AU1105" s="165" t="s">
        <v>88</v>
      </c>
      <c r="AV1105" s="13" t="s">
        <v>88</v>
      </c>
      <c r="AW1105" s="13" t="s">
        <v>33</v>
      </c>
      <c r="AX1105" s="13" t="s">
        <v>79</v>
      </c>
      <c r="AY1105" s="165" t="s">
        <v>207</v>
      </c>
    </row>
    <row r="1106" spans="1:65" s="14" customFormat="1" ht="11.25">
      <c r="B1106" s="172"/>
      <c r="D1106" s="164" t="s">
        <v>237</v>
      </c>
      <c r="E1106" s="173" t="s">
        <v>1</v>
      </c>
      <c r="F1106" s="174" t="s">
        <v>6230</v>
      </c>
      <c r="H1106" s="173" t="s">
        <v>1</v>
      </c>
      <c r="I1106" s="175"/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237</v>
      </c>
      <c r="AU1106" s="173" t="s">
        <v>88</v>
      </c>
      <c r="AV1106" s="14" t="s">
        <v>86</v>
      </c>
      <c r="AW1106" s="14" t="s">
        <v>33</v>
      </c>
      <c r="AX1106" s="14" t="s">
        <v>79</v>
      </c>
      <c r="AY1106" s="173" t="s">
        <v>207</v>
      </c>
    </row>
    <row r="1107" spans="1:65" s="14" customFormat="1" ht="11.25">
      <c r="B1107" s="172"/>
      <c r="D1107" s="164" t="s">
        <v>237</v>
      </c>
      <c r="E1107" s="173" t="s">
        <v>1</v>
      </c>
      <c r="F1107" s="174" t="s">
        <v>6231</v>
      </c>
      <c r="H1107" s="173" t="s">
        <v>1</v>
      </c>
      <c r="I1107" s="175"/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237</v>
      </c>
      <c r="AU1107" s="173" t="s">
        <v>88</v>
      </c>
      <c r="AV1107" s="14" t="s">
        <v>86</v>
      </c>
      <c r="AW1107" s="14" t="s">
        <v>33</v>
      </c>
      <c r="AX1107" s="14" t="s">
        <v>79</v>
      </c>
      <c r="AY1107" s="173" t="s">
        <v>207</v>
      </c>
    </row>
    <row r="1108" spans="1:65" s="15" customFormat="1" ht="11.25">
      <c r="B1108" s="179"/>
      <c r="D1108" s="164" t="s">
        <v>237</v>
      </c>
      <c r="E1108" s="180" t="s">
        <v>1</v>
      </c>
      <c r="F1108" s="181" t="s">
        <v>242</v>
      </c>
      <c r="H1108" s="182">
        <v>1</v>
      </c>
      <c r="I1108" s="183"/>
      <c r="L1108" s="179"/>
      <c r="M1108" s="184"/>
      <c r="N1108" s="185"/>
      <c r="O1108" s="185"/>
      <c r="P1108" s="185"/>
      <c r="Q1108" s="185"/>
      <c r="R1108" s="185"/>
      <c r="S1108" s="185"/>
      <c r="T1108" s="186"/>
      <c r="AT1108" s="180" t="s">
        <v>237</v>
      </c>
      <c r="AU1108" s="180" t="s">
        <v>88</v>
      </c>
      <c r="AV1108" s="15" t="s">
        <v>213</v>
      </c>
      <c r="AW1108" s="15" t="s">
        <v>33</v>
      </c>
      <c r="AX1108" s="15" t="s">
        <v>86</v>
      </c>
      <c r="AY1108" s="180" t="s">
        <v>207</v>
      </c>
    </row>
    <row r="1109" spans="1:65" s="2" customFormat="1" ht="33" customHeight="1">
      <c r="A1109" s="31"/>
      <c r="B1109" s="148"/>
      <c r="C1109" s="149" t="s">
        <v>825</v>
      </c>
      <c r="D1109" s="149" t="s">
        <v>209</v>
      </c>
      <c r="E1109" s="150" t="s">
        <v>6238</v>
      </c>
      <c r="F1109" s="151" t="s">
        <v>6239</v>
      </c>
      <c r="G1109" s="152" t="s">
        <v>301</v>
      </c>
      <c r="H1109" s="153">
        <v>4</v>
      </c>
      <c r="I1109" s="154"/>
      <c r="J1109" s="155">
        <f>ROUND(I1109*H1109,2)</f>
        <v>0</v>
      </c>
      <c r="K1109" s="156"/>
      <c r="L1109" s="32"/>
      <c r="M1109" s="157" t="s">
        <v>1</v>
      </c>
      <c r="N1109" s="158" t="s">
        <v>44</v>
      </c>
      <c r="O1109" s="57"/>
      <c r="P1109" s="159">
        <f>O1109*H1109</f>
        <v>0</v>
      </c>
      <c r="Q1109" s="159">
        <v>0</v>
      </c>
      <c r="R1109" s="159">
        <f>Q1109*H1109</f>
        <v>0</v>
      </c>
      <c r="S1109" s="159">
        <v>0</v>
      </c>
      <c r="T1109" s="160">
        <f>S1109*H1109</f>
        <v>0</v>
      </c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R1109" s="161" t="s">
        <v>213</v>
      </c>
      <c r="AT1109" s="161" t="s">
        <v>209</v>
      </c>
      <c r="AU1109" s="161" t="s">
        <v>88</v>
      </c>
      <c r="AY1109" s="17" t="s">
        <v>207</v>
      </c>
      <c r="BE1109" s="162">
        <f>IF(N1109="základní",J1109,0)</f>
        <v>0</v>
      </c>
      <c r="BF1109" s="162">
        <f>IF(N1109="snížená",J1109,0)</f>
        <v>0</v>
      </c>
      <c r="BG1109" s="162">
        <f>IF(N1109="zákl. přenesená",J1109,0)</f>
        <v>0</v>
      </c>
      <c r="BH1109" s="162">
        <f>IF(N1109="sníž. přenesená",J1109,0)</f>
        <v>0</v>
      </c>
      <c r="BI1109" s="162">
        <f>IF(N1109="nulová",J1109,0)</f>
        <v>0</v>
      </c>
      <c r="BJ1109" s="17" t="s">
        <v>86</v>
      </c>
      <c r="BK1109" s="162">
        <f>ROUND(I1109*H1109,2)</f>
        <v>0</v>
      </c>
      <c r="BL1109" s="17" t="s">
        <v>213</v>
      </c>
      <c r="BM1109" s="161" t="s">
        <v>1532</v>
      </c>
    </row>
    <row r="1110" spans="1:65" s="13" customFormat="1" ht="11.25">
      <c r="B1110" s="163"/>
      <c r="D1110" s="164" t="s">
        <v>237</v>
      </c>
      <c r="E1110" s="165" t="s">
        <v>1</v>
      </c>
      <c r="F1110" s="166" t="s">
        <v>6110</v>
      </c>
      <c r="H1110" s="167">
        <v>4</v>
      </c>
      <c r="I1110" s="168"/>
      <c r="L1110" s="163"/>
      <c r="M1110" s="169"/>
      <c r="N1110" s="170"/>
      <c r="O1110" s="170"/>
      <c r="P1110" s="170"/>
      <c r="Q1110" s="170"/>
      <c r="R1110" s="170"/>
      <c r="S1110" s="170"/>
      <c r="T1110" s="171"/>
      <c r="AT1110" s="165" t="s">
        <v>237</v>
      </c>
      <c r="AU1110" s="165" t="s">
        <v>88</v>
      </c>
      <c r="AV1110" s="13" t="s">
        <v>88</v>
      </c>
      <c r="AW1110" s="13" t="s">
        <v>33</v>
      </c>
      <c r="AX1110" s="13" t="s">
        <v>79</v>
      </c>
      <c r="AY1110" s="165" t="s">
        <v>207</v>
      </c>
    </row>
    <row r="1111" spans="1:65" s="14" customFormat="1" ht="11.25">
      <c r="B1111" s="172"/>
      <c r="D1111" s="164" t="s">
        <v>237</v>
      </c>
      <c r="E1111" s="173" t="s">
        <v>1</v>
      </c>
      <c r="F1111" s="174" t="s">
        <v>6230</v>
      </c>
      <c r="H1111" s="173" t="s">
        <v>1</v>
      </c>
      <c r="I1111" s="175"/>
      <c r="L1111" s="172"/>
      <c r="M1111" s="176"/>
      <c r="N1111" s="177"/>
      <c r="O1111" s="177"/>
      <c r="P1111" s="177"/>
      <c r="Q1111" s="177"/>
      <c r="R1111" s="177"/>
      <c r="S1111" s="177"/>
      <c r="T1111" s="178"/>
      <c r="AT1111" s="173" t="s">
        <v>237</v>
      </c>
      <c r="AU1111" s="173" t="s">
        <v>88</v>
      </c>
      <c r="AV1111" s="14" t="s">
        <v>86</v>
      </c>
      <c r="AW1111" s="14" t="s">
        <v>33</v>
      </c>
      <c r="AX1111" s="14" t="s">
        <v>79</v>
      </c>
      <c r="AY1111" s="173" t="s">
        <v>207</v>
      </c>
    </row>
    <row r="1112" spans="1:65" s="14" customFormat="1" ht="11.25">
      <c r="B1112" s="172"/>
      <c r="D1112" s="164" t="s">
        <v>237</v>
      </c>
      <c r="E1112" s="173" t="s">
        <v>1</v>
      </c>
      <c r="F1112" s="174" t="s">
        <v>6231</v>
      </c>
      <c r="H1112" s="173" t="s">
        <v>1</v>
      </c>
      <c r="I1112" s="175"/>
      <c r="L1112" s="172"/>
      <c r="M1112" s="176"/>
      <c r="N1112" s="177"/>
      <c r="O1112" s="177"/>
      <c r="P1112" s="177"/>
      <c r="Q1112" s="177"/>
      <c r="R1112" s="177"/>
      <c r="S1112" s="177"/>
      <c r="T1112" s="178"/>
      <c r="AT1112" s="173" t="s">
        <v>237</v>
      </c>
      <c r="AU1112" s="173" t="s">
        <v>88</v>
      </c>
      <c r="AV1112" s="14" t="s">
        <v>86</v>
      </c>
      <c r="AW1112" s="14" t="s">
        <v>33</v>
      </c>
      <c r="AX1112" s="14" t="s">
        <v>79</v>
      </c>
      <c r="AY1112" s="173" t="s">
        <v>207</v>
      </c>
    </row>
    <row r="1113" spans="1:65" s="15" customFormat="1" ht="11.25">
      <c r="B1113" s="179"/>
      <c r="D1113" s="164" t="s">
        <v>237</v>
      </c>
      <c r="E1113" s="180" t="s">
        <v>1</v>
      </c>
      <c r="F1113" s="181" t="s">
        <v>242</v>
      </c>
      <c r="H1113" s="182">
        <v>4</v>
      </c>
      <c r="I1113" s="183"/>
      <c r="L1113" s="179"/>
      <c r="M1113" s="184"/>
      <c r="N1113" s="185"/>
      <c r="O1113" s="185"/>
      <c r="P1113" s="185"/>
      <c r="Q1113" s="185"/>
      <c r="R1113" s="185"/>
      <c r="S1113" s="185"/>
      <c r="T1113" s="186"/>
      <c r="AT1113" s="180" t="s">
        <v>237</v>
      </c>
      <c r="AU1113" s="180" t="s">
        <v>88</v>
      </c>
      <c r="AV1113" s="15" t="s">
        <v>213</v>
      </c>
      <c r="AW1113" s="15" t="s">
        <v>33</v>
      </c>
      <c r="AX1113" s="15" t="s">
        <v>86</v>
      </c>
      <c r="AY1113" s="180" t="s">
        <v>207</v>
      </c>
    </row>
    <row r="1114" spans="1:65" s="2" customFormat="1" ht="33" customHeight="1">
      <c r="A1114" s="31"/>
      <c r="B1114" s="148"/>
      <c r="C1114" s="149" t="s">
        <v>1537</v>
      </c>
      <c r="D1114" s="149" t="s">
        <v>209</v>
      </c>
      <c r="E1114" s="150" t="s">
        <v>6240</v>
      </c>
      <c r="F1114" s="151" t="s">
        <v>6241</v>
      </c>
      <c r="G1114" s="152" t="s">
        <v>301</v>
      </c>
      <c r="H1114" s="153">
        <v>1</v>
      </c>
      <c r="I1114" s="154"/>
      <c r="J1114" s="155">
        <f>ROUND(I1114*H1114,2)</f>
        <v>0</v>
      </c>
      <c r="K1114" s="156"/>
      <c r="L1114" s="32"/>
      <c r="M1114" s="157" t="s">
        <v>1</v>
      </c>
      <c r="N1114" s="158" t="s">
        <v>44</v>
      </c>
      <c r="O1114" s="57"/>
      <c r="P1114" s="159">
        <f>O1114*H1114</f>
        <v>0</v>
      </c>
      <c r="Q1114" s="159">
        <v>0</v>
      </c>
      <c r="R1114" s="159">
        <f>Q1114*H1114</f>
        <v>0</v>
      </c>
      <c r="S1114" s="159">
        <v>0</v>
      </c>
      <c r="T1114" s="160">
        <f>S1114*H1114</f>
        <v>0</v>
      </c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R1114" s="161" t="s">
        <v>213</v>
      </c>
      <c r="AT1114" s="161" t="s">
        <v>209</v>
      </c>
      <c r="AU1114" s="161" t="s">
        <v>88</v>
      </c>
      <c r="AY1114" s="17" t="s">
        <v>207</v>
      </c>
      <c r="BE1114" s="162">
        <f>IF(N1114="základní",J1114,0)</f>
        <v>0</v>
      </c>
      <c r="BF1114" s="162">
        <f>IF(N1114="snížená",J1114,0)</f>
        <v>0</v>
      </c>
      <c r="BG1114" s="162">
        <f>IF(N1114="zákl. přenesená",J1114,0)</f>
        <v>0</v>
      </c>
      <c r="BH1114" s="162">
        <f>IF(N1114="sníž. přenesená",J1114,0)</f>
        <v>0</v>
      </c>
      <c r="BI1114" s="162">
        <f>IF(N1114="nulová",J1114,0)</f>
        <v>0</v>
      </c>
      <c r="BJ1114" s="17" t="s">
        <v>86</v>
      </c>
      <c r="BK1114" s="162">
        <f>ROUND(I1114*H1114,2)</f>
        <v>0</v>
      </c>
      <c r="BL1114" s="17" t="s">
        <v>213</v>
      </c>
      <c r="BM1114" s="161" t="s">
        <v>1538</v>
      </c>
    </row>
    <row r="1115" spans="1:65" s="13" customFormat="1" ht="11.25">
      <c r="B1115" s="163"/>
      <c r="D1115" s="164" t="s">
        <v>237</v>
      </c>
      <c r="E1115" s="165" t="s">
        <v>1</v>
      </c>
      <c r="F1115" s="166" t="s">
        <v>1329</v>
      </c>
      <c r="H1115" s="167">
        <v>1</v>
      </c>
      <c r="I1115" s="168"/>
      <c r="L1115" s="163"/>
      <c r="M1115" s="169"/>
      <c r="N1115" s="170"/>
      <c r="O1115" s="170"/>
      <c r="P1115" s="170"/>
      <c r="Q1115" s="170"/>
      <c r="R1115" s="170"/>
      <c r="S1115" s="170"/>
      <c r="T1115" s="171"/>
      <c r="AT1115" s="165" t="s">
        <v>237</v>
      </c>
      <c r="AU1115" s="165" t="s">
        <v>88</v>
      </c>
      <c r="AV1115" s="13" t="s">
        <v>88</v>
      </c>
      <c r="AW1115" s="13" t="s">
        <v>33</v>
      </c>
      <c r="AX1115" s="13" t="s">
        <v>79</v>
      </c>
      <c r="AY1115" s="165" t="s">
        <v>207</v>
      </c>
    </row>
    <row r="1116" spans="1:65" s="14" customFormat="1" ht="11.25">
      <c r="B1116" s="172"/>
      <c r="D1116" s="164" t="s">
        <v>237</v>
      </c>
      <c r="E1116" s="173" t="s">
        <v>1</v>
      </c>
      <c r="F1116" s="174" t="s">
        <v>6230</v>
      </c>
      <c r="H1116" s="173" t="s">
        <v>1</v>
      </c>
      <c r="I1116" s="175"/>
      <c r="L1116" s="172"/>
      <c r="M1116" s="176"/>
      <c r="N1116" s="177"/>
      <c r="O1116" s="177"/>
      <c r="P1116" s="177"/>
      <c r="Q1116" s="177"/>
      <c r="R1116" s="177"/>
      <c r="S1116" s="177"/>
      <c r="T1116" s="178"/>
      <c r="AT1116" s="173" t="s">
        <v>237</v>
      </c>
      <c r="AU1116" s="173" t="s">
        <v>88</v>
      </c>
      <c r="AV1116" s="14" t="s">
        <v>86</v>
      </c>
      <c r="AW1116" s="14" t="s">
        <v>33</v>
      </c>
      <c r="AX1116" s="14" t="s">
        <v>79</v>
      </c>
      <c r="AY1116" s="173" t="s">
        <v>207</v>
      </c>
    </row>
    <row r="1117" spans="1:65" s="14" customFormat="1" ht="11.25">
      <c r="B1117" s="172"/>
      <c r="D1117" s="164" t="s">
        <v>237</v>
      </c>
      <c r="E1117" s="173" t="s">
        <v>1</v>
      </c>
      <c r="F1117" s="174" t="s">
        <v>6231</v>
      </c>
      <c r="H1117" s="173" t="s">
        <v>1</v>
      </c>
      <c r="I1117" s="175"/>
      <c r="L1117" s="172"/>
      <c r="M1117" s="176"/>
      <c r="N1117" s="177"/>
      <c r="O1117" s="177"/>
      <c r="P1117" s="177"/>
      <c r="Q1117" s="177"/>
      <c r="R1117" s="177"/>
      <c r="S1117" s="177"/>
      <c r="T1117" s="178"/>
      <c r="AT1117" s="173" t="s">
        <v>237</v>
      </c>
      <c r="AU1117" s="173" t="s">
        <v>88</v>
      </c>
      <c r="AV1117" s="14" t="s">
        <v>86</v>
      </c>
      <c r="AW1117" s="14" t="s">
        <v>33</v>
      </c>
      <c r="AX1117" s="14" t="s">
        <v>79</v>
      </c>
      <c r="AY1117" s="173" t="s">
        <v>207</v>
      </c>
    </row>
    <row r="1118" spans="1:65" s="15" customFormat="1" ht="11.25">
      <c r="B1118" s="179"/>
      <c r="D1118" s="164" t="s">
        <v>237</v>
      </c>
      <c r="E1118" s="180" t="s">
        <v>1</v>
      </c>
      <c r="F1118" s="181" t="s">
        <v>242</v>
      </c>
      <c r="H1118" s="182">
        <v>1</v>
      </c>
      <c r="I1118" s="183"/>
      <c r="L1118" s="179"/>
      <c r="M1118" s="184"/>
      <c r="N1118" s="185"/>
      <c r="O1118" s="185"/>
      <c r="P1118" s="185"/>
      <c r="Q1118" s="185"/>
      <c r="R1118" s="185"/>
      <c r="S1118" s="185"/>
      <c r="T1118" s="186"/>
      <c r="AT1118" s="180" t="s">
        <v>237</v>
      </c>
      <c r="AU1118" s="180" t="s">
        <v>88</v>
      </c>
      <c r="AV1118" s="15" t="s">
        <v>213</v>
      </c>
      <c r="AW1118" s="15" t="s">
        <v>33</v>
      </c>
      <c r="AX1118" s="15" t="s">
        <v>86</v>
      </c>
      <c r="AY1118" s="180" t="s">
        <v>207</v>
      </c>
    </row>
    <row r="1119" spans="1:65" s="2" customFormat="1" ht="33" customHeight="1">
      <c r="A1119" s="31"/>
      <c r="B1119" s="148"/>
      <c r="C1119" s="149" t="s">
        <v>843</v>
      </c>
      <c r="D1119" s="149" t="s">
        <v>209</v>
      </c>
      <c r="E1119" s="150" t="s">
        <v>6242</v>
      </c>
      <c r="F1119" s="151" t="s">
        <v>6243</v>
      </c>
      <c r="G1119" s="152" t="s">
        <v>301</v>
      </c>
      <c r="H1119" s="153">
        <v>2</v>
      </c>
      <c r="I1119" s="154"/>
      <c r="J1119" s="155">
        <f>ROUND(I1119*H1119,2)</f>
        <v>0</v>
      </c>
      <c r="K1119" s="156"/>
      <c r="L1119" s="32"/>
      <c r="M1119" s="157" t="s">
        <v>1</v>
      </c>
      <c r="N1119" s="158" t="s">
        <v>44</v>
      </c>
      <c r="O1119" s="57"/>
      <c r="P1119" s="159">
        <f>O1119*H1119</f>
        <v>0</v>
      </c>
      <c r="Q1119" s="159">
        <v>0</v>
      </c>
      <c r="R1119" s="159">
        <f>Q1119*H1119</f>
        <v>0</v>
      </c>
      <c r="S1119" s="159">
        <v>0</v>
      </c>
      <c r="T1119" s="160">
        <f>S1119*H1119</f>
        <v>0</v>
      </c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R1119" s="161" t="s">
        <v>213</v>
      </c>
      <c r="AT1119" s="161" t="s">
        <v>209</v>
      </c>
      <c r="AU1119" s="161" t="s">
        <v>88</v>
      </c>
      <c r="AY1119" s="17" t="s">
        <v>207</v>
      </c>
      <c r="BE1119" s="162">
        <f>IF(N1119="základní",J1119,0)</f>
        <v>0</v>
      </c>
      <c r="BF1119" s="162">
        <f>IF(N1119="snížená",J1119,0)</f>
        <v>0</v>
      </c>
      <c r="BG1119" s="162">
        <f>IF(N1119="zákl. přenesená",J1119,0)</f>
        <v>0</v>
      </c>
      <c r="BH1119" s="162">
        <f>IF(N1119="sníž. přenesená",J1119,0)</f>
        <v>0</v>
      </c>
      <c r="BI1119" s="162">
        <f>IF(N1119="nulová",J1119,0)</f>
        <v>0</v>
      </c>
      <c r="BJ1119" s="17" t="s">
        <v>86</v>
      </c>
      <c r="BK1119" s="162">
        <f>ROUND(I1119*H1119,2)</f>
        <v>0</v>
      </c>
      <c r="BL1119" s="17" t="s">
        <v>213</v>
      </c>
      <c r="BM1119" s="161" t="s">
        <v>1543</v>
      </c>
    </row>
    <row r="1120" spans="1:65" s="13" customFormat="1" ht="11.25">
      <c r="B1120" s="163"/>
      <c r="D1120" s="164" t="s">
        <v>237</v>
      </c>
      <c r="E1120" s="165" t="s">
        <v>1</v>
      </c>
      <c r="F1120" s="166" t="s">
        <v>1357</v>
      </c>
      <c r="H1120" s="167">
        <v>2</v>
      </c>
      <c r="I1120" s="168"/>
      <c r="L1120" s="163"/>
      <c r="M1120" s="169"/>
      <c r="N1120" s="170"/>
      <c r="O1120" s="170"/>
      <c r="P1120" s="170"/>
      <c r="Q1120" s="170"/>
      <c r="R1120" s="170"/>
      <c r="S1120" s="170"/>
      <c r="T1120" s="171"/>
      <c r="AT1120" s="165" t="s">
        <v>237</v>
      </c>
      <c r="AU1120" s="165" t="s">
        <v>88</v>
      </c>
      <c r="AV1120" s="13" t="s">
        <v>88</v>
      </c>
      <c r="AW1120" s="13" t="s">
        <v>33</v>
      </c>
      <c r="AX1120" s="13" t="s">
        <v>79</v>
      </c>
      <c r="AY1120" s="165" t="s">
        <v>207</v>
      </c>
    </row>
    <row r="1121" spans="1:65" s="14" customFormat="1" ht="11.25">
      <c r="B1121" s="172"/>
      <c r="D1121" s="164" t="s">
        <v>237</v>
      </c>
      <c r="E1121" s="173" t="s">
        <v>1</v>
      </c>
      <c r="F1121" s="174" t="s">
        <v>6230</v>
      </c>
      <c r="H1121" s="173" t="s">
        <v>1</v>
      </c>
      <c r="I1121" s="175"/>
      <c r="L1121" s="172"/>
      <c r="M1121" s="176"/>
      <c r="N1121" s="177"/>
      <c r="O1121" s="177"/>
      <c r="P1121" s="177"/>
      <c r="Q1121" s="177"/>
      <c r="R1121" s="177"/>
      <c r="S1121" s="177"/>
      <c r="T1121" s="178"/>
      <c r="AT1121" s="173" t="s">
        <v>237</v>
      </c>
      <c r="AU1121" s="173" t="s">
        <v>88</v>
      </c>
      <c r="AV1121" s="14" t="s">
        <v>86</v>
      </c>
      <c r="AW1121" s="14" t="s">
        <v>33</v>
      </c>
      <c r="AX1121" s="14" t="s">
        <v>79</v>
      </c>
      <c r="AY1121" s="173" t="s">
        <v>207</v>
      </c>
    </row>
    <row r="1122" spans="1:65" s="14" customFormat="1" ht="11.25">
      <c r="B1122" s="172"/>
      <c r="D1122" s="164" t="s">
        <v>237</v>
      </c>
      <c r="E1122" s="173" t="s">
        <v>1</v>
      </c>
      <c r="F1122" s="174" t="s">
        <v>6231</v>
      </c>
      <c r="H1122" s="173" t="s">
        <v>1</v>
      </c>
      <c r="I1122" s="175"/>
      <c r="L1122" s="172"/>
      <c r="M1122" s="176"/>
      <c r="N1122" s="177"/>
      <c r="O1122" s="177"/>
      <c r="P1122" s="177"/>
      <c r="Q1122" s="177"/>
      <c r="R1122" s="177"/>
      <c r="S1122" s="177"/>
      <c r="T1122" s="178"/>
      <c r="AT1122" s="173" t="s">
        <v>237</v>
      </c>
      <c r="AU1122" s="173" t="s">
        <v>88</v>
      </c>
      <c r="AV1122" s="14" t="s">
        <v>86</v>
      </c>
      <c r="AW1122" s="14" t="s">
        <v>33</v>
      </c>
      <c r="AX1122" s="14" t="s">
        <v>79</v>
      </c>
      <c r="AY1122" s="173" t="s">
        <v>207</v>
      </c>
    </row>
    <row r="1123" spans="1:65" s="15" customFormat="1" ht="11.25">
      <c r="B1123" s="179"/>
      <c r="D1123" s="164" t="s">
        <v>237</v>
      </c>
      <c r="E1123" s="180" t="s">
        <v>1</v>
      </c>
      <c r="F1123" s="181" t="s">
        <v>242</v>
      </c>
      <c r="H1123" s="182">
        <v>2</v>
      </c>
      <c r="I1123" s="183"/>
      <c r="L1123" s="179"/>
      <c r="M1123" s="184"/>
      <c r="N1123" s="185"/>
      <c r="O1123" s="185"/>
      <c r="P1123" s="185"/>
      <c r="Q1123" s="185"/>
      <c r="R1123" s="185"/>
      <c r="S1123" s="185"/>
      <c r="T1123" s="186"/>
      <c r="AT1123" s="180" t="s">
        <v>237</v>
      </c>
      <c r="AU1123" s="180" t="s">
        <v>88</v>
      </c>
      <c r="AV1123" s="15" t="s">
        <v>213</v>
      </c>
      <c r="AW1123" s="15" t="s">
        <v>33</v>
      </c>
      <c r="AX1123" s="15" t="s">
        <v>86</v>
      </c>
      <c r="AY1123" s="180" t="s">
        <v>207</v>
      </c>
    </row>
    <row r="1124" spans="1:65" s="2" customFormat="1" ht="37.9" customHeight="1">
      <c r="A1124" s="31"/>
      <c r="B1124" s="148"/>
      <c r="C1124" s="149" t="s">
        <v>1548</v>
      </c>
      <c r="D1124" s="149" t="s">
        <v>209</v>
      </c>
      <c r="E1124" s="150" t="s">
        <v>6244</v>
      </c>
      <c r="F1124" s="151" t="s">
        <v>6245</v>
      </c>
      <c r="G1124" s="152" t="s">
        <v>301</v>
      </c>
      <c r="H1124" s="153">
        <v>1</v>
      </c>
      <c r="I1124" s="154"/>
      <c r="J1124" s="155">
        <f>ROUND(I1124*H1124,2)</f>
        <v>0</v>
      </c>
      <c r="K1124" s="156"/>
      <c r="L1124" s="32"/>
      <c r="M1124" s="157" t="s">
        <v>1</v>
      </c>
      <c r="N1124" s="158" t="s">
        <v>44</v>
      </c>
      <c r="O1124" s="57"/>
      <c r="P1124" s="159">
        <f>O1124*H1124</f>
        <v>0</v>
      </c>
      <c r="Q1124" s="159">
        <v>0</v>
      </c>
      <c r="R1124" s="159">
        <f>Q1124*H1124</f>
        <v>0</v>
      </c>
      <c r="S1124" s="159">
        <v>0</v>
      </c>
      <c r="T1124" s="160">
        <f>S1124*H1124</f>
        <v>0</v>
      </c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R1124" s="161" t="s">
        <v>213</v>
      </c>
      <c r="AT1124" s="161" t="s">
        <v>209</v>
      </c>
      <c r="AU1124" s="161" t="s">
        <v>88</v>
      </c>
      <c r="AY1124" s="17" t="s">
        <v>207</v>
      </c>
      <c r="BE1124" s="162">
        <f>IF(N1124="základní",J1124,0)</f>
        <v>0</v>
      </c>
      <c r="BF1124" s="162">
        <f>IF(N1124="snížená",J1124,0)</f>
        <v>0</v>
      </c>
      <c r="BG1124" s="162">
        <f>IF(N1124="zákl. přenesená",J1124,0)</f>
        <v>0</v>
      </c>
      <c r="BH1124" s="162">
        <f>IF(N1124="sníž. přenesená",J1124,0)</f>
        <v>0</v>
      </c>
      <c r="BI1124" s="162">
        <f>IF(N1124="nulová",J1124,0)</f>
        <v>0</v>
      </c>
      <c r="BJ1124" s="17" t="s">
        <v>86</v>
      </c>
      <c r="BK1124" s="162">
        <f>ROUND(I1124*H1124,2)</f>
        <v>0</v>
      </c>
      <c r="BL1124" s="17" t="s">
        <v>213</v>
      </c>
      <c r="BM1124" s="161" t="s">
        <v>1551</v>
      </c>
    </row>
    <row r="1125" spans="1:65" s="2" customFormat="1" ht="37.9" customHeight="1">
      <c r="A1125" s="31"/>
      <c r="B1125" s="148"/>
      <c r="C1125" s="149" t="s">
        <v>857</v>
      </c>
      <c r="D1125" s="149" t="s">
        <v>209</v>
      </c>
      <c r="E1125" s="150" t="s">
        <v>6246</v>
      </c>
      <c r="F1125" s="151" t="s">
        <v>6247</v>
      </c>
      <c r="G1125" s="152" t="s">
        <v>301</v>
      </c>
      <c r="H1125" s="153">
        <v>2</v>
      </c>
      <c r="I1125" s="154"/>
      <c r="J1125" s="155">
        <f>ROUND(I1125*H1125,2)</f>
        <v>0</v>
      </c>
      <c r="K1125" s="156"/>
      <c r="L1125" s="32"/>
      <c r="M1125" s="157" t="s">
        <v>1</v>
      </c>
      <c r="N1125" s="158" t="s">
        <v>44</v>
      </c>
      <c r="O1125" s="57"/>
      <c r="P1125" s="159">
        <f>O1125*H1125</f>
        <v>0</v>
      </c>
      <c r="Q1125" s="159">
        <v>0</v>
      </c>
      <c r="R1125" s="159">
        <f>Q1125*H1125</f>
        <v>0</v>
      </c>
      <c r="S1125" s="159">
        <v>0</v>
      </c>
      <c r="T1125" s="160">
        <f>S1125*H1125</f>
        <v>0</v>
      </c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R1125" s="161" t="s">
        <v>213</v>
      </c>
      <c r="AT1125" s="161" t="s">
        <v>209</v>
      </c>
      <c r="AU1125" s="161" t="s">
        <v>88</v>
      </c>
      <c r="AY1125" s="17" t="s">
        <v>207</v>
      </c>
      <c r="BE1125" s="162">
        <f>IF(N1125="základní",J1125,0)</f>
        <v>0</v>
      </c>
      <c r="BF1125" s="162">
        <f>IF(N1125="snížená",J1125,0)</f>
        <v>0</v>
      </c>
      <c r="BG1125" s="162">
        <f>IF(N1125="zákl. přenesená",J1125,0)</f>
        <v>0</v>
      </c>
      <c r="BH1125" s="162">
        <f>IF(N1125="sníž. přenesená",J1125,0)</f>
        <v>0</v>
      </c>
      <c r="BI1125" s="162">
        <f>IF(N1125="nulová",J1125,0)</f>
        <v>0</v>
      </c>
      <c r="BJ1125" s="17" t="s">
        <v>86</v>
      </c>
      <c r="BK1125" s="162">
        <f>ROUND(I1125*H1125,2)</f>
        <v>0</v>
      </c>
      <c r="BL1125" s="17" t="s">
        <v>213</v>
      </c>
      <c r="BM1125" s="161" t="s">
        <v>1555</v>
      </c>
    </row>
    <row r="1126" spans="1:65" s="14" customFormat="1" ht="22.5">
      <c r="B1126" s="172"/>
      <c r="D1126" s="164" t="s">
        <v>237</v>
      </c>
      <c r="E1126" s="173" t="s">
        <v>1</v>
      </c>
      <c r="F1126" s="174" t="s">
        <v>6248</v>
      </c>
      <c r="H1126" s="173" t="s">
        <v>1</v>
      </c>
      <c r="I1126" s="175"/>
      <c r="L1126" s="172"/>
      <c r="M1126" s="176"/>
      <c r="N1126" s="177"/>
      <c r="O1126" s="177"/>
      <c r="P1126" s="177"/>
      <c r="Q1126" s="177"/>
      <c r="R1126" s="177"/>
      <c r="S1126" s="177"/>
      <c r="T1126" s="178"/>
      <c r="AT1126" s="173" t="s">
        <v>237</v>
      </c>
      <c r="AU1126" s="173" t="s">
        <v>88</v>
      </c>
      <c r="AV1126" s="14" t="s">
        <v>86</v>
      </c>
      <c r="AW1126" s="14" t="s">
        <v>33</v>
      </c>
      <c r="AX1126" s="14" t="s">
        <v>79</v>
      </c>
      <c r="AY1126" s="173" t="s">
        <v>207</v>
      </c>
    </row>
    <row r="1127" spans="1:65" s="14" customFormat="1" ht="22.5">
      <c r="B1127" s="172"/>
      <c r="D1127" s="164" t="s">
        <v>237</v>
      </c>
      <c r="E1127" s="173" t="s">
        <v>1</v>
      </c>
      <c r="F1127" s="174" t="s">
        <v>5936</v>
      </c>
      <c r="H1127" s="173" t="s">
        <v>1</v>
      </c>
      <c r="I1127" s="175"/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237</v>
      </c>
      <c r="AU1127" s="173" t="s">
        <v>88</v>
      </c>
      <c r="AV1127" s="14" t="s">
        <v>86</v>
      </c>
      <c r="AW1127" s="14" t="s">
        <v>33</v>
      </c>
      <c r="AX1127" s="14" t="s">
        <v>79</v>
      </c>
      <c r="AY1127" s="173" t="s">
        <v>207</v>
      </c>
    </row>
    <row r="1128" spans="1:65" s="13" customFormat="1" ht="11.25">
      <c r="B1128" s="163"/>
      <c r="D1128" s="164" t="s">
        <v>237</v>
      </c>
      <c r="E1128" s="165" t="s">
        <v>1</v>
      </c>
      <c r="F1128" s="166" t="s">
        <v>1383</v>
      </c>
      <c r="H1128" s="167">
        <v>1</v>
      </c>
      <c r="I1128" s="168"/>
      <c r="L1128" s="163"/>
      <c r="M1128" s="169"/>
      <c r="N1128" s="170"/>
      <c r="O1128" s="170"/>
      <c r="P1128" s="170"/>
      <c r="Q1128" s="170"/>
      <c r="R1128" s="170"/>
      <c r="S1128" s="170"/>
      <c r="T1128" s="171"/>
      <c r="AT1128" s="165" t="s">
        <v>237</v>
      </c>
      <c r="AU1128" s="165" t="s">
        <v>88</v>
      </c>
      <c r="AV1128" s="13" t="s">
        <v>88</v>
      </c>
      <c r="AW1128" s="13" t="s">
        <v>33</v>
      </c>
      <c r="AX1128" s="13" t="s">
        <v>79</v>
      </c>
      <c r="AY1128" s="165" t="s">
        <v>207</v>
      </c>
    </row>
    <row r="1129" spans="1:65" s="13" customFormat="1" ht="11.25">
      <c r="B1129" s="163"/>
      <c r="D1129" s="164" t="s">
        <v>237</v>
      </c>
      <c r="E1129" s="165" t="s">
        <v>1</v>
      </c>
      <c r="F1129" s="166" t="s">
        <v>1353</v>
      </c>
      <c r="H1129" s="167">
        <v>1</v>
      </c>
      <c r="I1129" s="168"/>
      <c r="L1129" s="163"/>
      <c r="M1129" s="169"/>
      <c r="N1129" s="170"/>
      <c r="O1129" s="170"/>
      <c r="P1129" s="170"/>
      <c r="Q1129" s="170"/>
      <c r="R1129" s="170"/>
      <c r="S1129" s="170"/>
      <c r="T1129" s="171"/>
      <c r="AT1129" s="165" t="s">
        <v>237</v>
      </c>
      <c r="AU1129" s="165" t="s">
        <v>88</v>
      </c>
      <c r="AV1129" s="13" t="s">
        <v>88</v>
      </c>
      <c r="AW1129" s="13" t="s">
        <v>33</v>
      </c>
      <c r="AX1129" s="13" t="s">
        <v>79</v>
      </c>
      <c r="AY1129" s="165" t="s">
        <v>207</v>
      </c>
    </row>
    <row r="1130" spans="1:65" s="14" customFormat="1" ht="11.25">
      <c r="B1130" s="172"/>
      <c r="D1130" s="164" t="s">
        <v>237</v>
      </c>
      <c r="E1130" s="173" t="s">
        <v>1</v>
      </c>
      <c r="F1130" s="174" t="s">
        <v>6231</v>
      </c>
      <c r="H1130" s="173" t="s">
        <v>1</v>
      </c>
      <c r="I1130" s="175"/>
      <c r="L1130" s="172"/>
      <c r="M1130" s="176"/>
      <c r="N1130" s="177"/>
      <c r="O1130" s="177"/>
      <c r="P1130" s="177"/>
      <c r="Q1130" s="177"/>
      <c r="R1130" s="177"/>
      <c r="S1130" s="177"/>
      <c r="T1130" s="178"/>
      <c r="AT1130" s="173" t="s">
        <v>237</v>
      </c>
      <c r="AU1130" s="173" t="s">
        <v>88</v>
      </c>
      <c r="AV1130" s="14" t="s">
        <v>86</v>
      </c>
      <c r="AW1130" s="14" t="s">
        <v>33</v>
      </c>
      <c r="AX1130" s="14" t="s">
        <v>79</v>
      </c>
      <c r="AY1130" s="173" t="s">
        <v>207</v>
      </c>
    </row>
    <row r="1131" spans="1:65" s="15" customFormat="1" ht="11.25">
      <c r="B1131" s="179"/>
      <c r="D1131" s="164" t="s">
        <v>237</v>
      </c>
      <c r="E1131" s="180" t="s">
        <v>1</v>
      </c>
      <c r="F1131" s="181" t="s">
        <v>242</v>
      </c>
      <c r="H1131" s="182">
        <v>2</v>
      </c>
      <c r="I1131" s="183"/>
      <c r="L1131" s="179"/>
      <c r="M1131" s="184"/>
      <c r="N1131" s="185"/>
      <c r="O1131" s="185"/>
      <c r="P1131" s="185"/>
      <c r="Q1131" s="185"/>
      <c r="R1131" s="185"/>
      <c r="S1131" s="185"/>
      <c r="T1131" s="186"/>
      <c r="AT1131" s="180" t="s">
        <v>237</v>
      </c>
      <c r="AU1131" s="180" t="s">
        <v>88</v>
      </c>
      <c r="AV1131" s="15" t="s">
        <v>213</v>
      </c>
      <c r="AW1131" s="15" t="s">
        <v>33</v>
      </c>
      <c r="AX1131" s="15" t="s">
        <v>86</v>
      </c>
      <c r="AY1131" s="180" t="s">
        <v>207</v>
      </c>
    </row>
    <row r="1132" spans="1:65" s="2" customFormat="1" ht="37.9" customHeight="1">
      <c r="A1132" s="31"/>
      <c r="B1132" s="148"/>
      <c r="C1132" s="149" t="s">
        <v>1557</v>
      </c>
      <c r="D1132" s="149" t="s">
        <v>209</v>
      </c>
      <c r="E1132" s="150" t="s">
        <v>6249</v>
      </c>
      <c r="F1132" s="151" t="s">
        <v>6250</v>
      </c>
      <c r="G1132" s="152" t="s">
        <v>301</v>
      </c>
      <c r="H1132" s="153">
        <v>2</v>
      </c>
      <c r="I1132" s="154"/>
      <c r="J1132" s="155">
        <f>ROUND(I1132*H1132,2)</f>
        <v>0</v>
      </c>
      <c r="K1132" s="156"/>
      <c r="L1132" s="32"/>
      <c r="M1132" s="157" t="s">
        <v>1</v>
      </c>
      <c r="N1132" s="158" t="s">
        <v>44</v>
      </c>
      <c r="O1132" s="57"/>
      <c r="P1132" s="159">
        <f>O1132*H1132</f>
        <v>0</v>
      </c>
      <c r="Q1132" s="159">
        <v>0</v>
      </c>
      <c r="R1132" s="159">
        <f>Q1132*H1132</f>
        <v>0</v>
      </c>
      <c r="S1132" s="159">
        <v>0</v>
      </c>
      <c r="T1132" s="160">
        <f>S1132*H1132</f>
        <v>0</v>
      </c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R1132" s="161" t="s">
        <v>213</v>
      </c>
      <c r="AT1132" s="161" t="s">
        <v>209</v>
      </c>
      <c r="AU1132" s="161" t="s">
        <v>88</v>
      </c>
      <c r="AY1132" s="17" t="s">
        <v>207</v>
      </c>
      <c r="BE1132" s="162">
        <f>IF(N1132="základní",J1132,0)</f>
        <v>0</v>
      </c>
      <c r="BF1132" s="162">
        <f>IF(N1132="snížená",J1132,0)</f>
        <v>0</v>
      </c>
      <c r="BG1132" s="162">
        <f>IF(N1132="zákl. přenesená",J1132,0)</f>
        <v>0</v>
      </c>
      <c r="BH1132" s="162">
        <f>IF(N1132="sníž. přenesená",J1132,0)</f>
        <v>0</v>
      </c>
      <c r="BI1132" s="162">
        <f>IF(N1132="nulová",J1132,0)</f>
        <v>0</v>
      </c>
      <c r="BJ1132" s="17" t="s">
        <v>86</v>
      </c>
      <c r="BK1132" s="162">
        <f>ROUND(I1132*H1132,2)</f>
        <v>0</v>
      </c>
      <c r="BL1132" s="17" t="s">
        <v>213</v>
      </c>
      <c r="BM1132" s="161" t="s">
        <v>1560</v>
      </c>
    </row>
    <row r="1133" spans="1:65" s="14" customFormat="1" ht="22.5">
      <c r="B1133" s="172"/>
      <c r="D1133" s="164" t="s">
        <v>237</v>
      </c>
      <c r="E1133" s="173" t="s">
        <v>1</v>
      </c>
      <c r="F1133" s="174" t="s">
        <v>6248</v>
      </c>
      <c r="H1133" s="173" t="s">
        <v>1</v>
      </c>
      <c r="I1133" s="175"/>
      <c r="L1133" s="172"/>
      <c r="M1133" s="176"/>
      <c r="N1133" s="177"/>
      <c r="O1133" s="177"/>
      <c r="P1133" s="177"/>
      <c r="Q1133" s="177"/>
      <c r="R1133" s="177"/>
      <c r="S1133" s="177"/>
      <c r="T1133" s="178"/>
      <c r="AT1133" s="173" t="s">
        <v>237</v>
      </c>
      <c r="AU1133" s="173" t="s">
        <v>88</v>
      </c>
      <c r="AV1133" s="14" t="s">
        <v>86</v>
      </c>
      <c r="AW1133" s="14" t="s">
        <v>33</v>
      </c>
      <c r="AX1133" s="14" t="s">
        <v>79</v>
      </c>
      <c r="AY1133" s="173" t="s">
        <v>207</v>
      </c>
    </row>
    <row r="1134" spans="1:65" s="14" customFormat="1" ht="22.5">
      <c r="B1134" s="172"/>
      <c r="D1134" s="164" t="s">
        <v>237</v>
      </c>
      <c r="E1134" s="173" t="s">
        <v>1</v>
      </c>
      <c r="F1134" s="174" t="s">
        <v>5936</v>
      </c>
      <c r="H1134" s="173" t="s">
        <v>1</v>
      </c>
      <c r="I1134" s="175"/>
      <c r="L1134" s="172"/>
      <c r="M1134" s="176"/>
      <c r="N1134" s="177"/>
      <c r="O1134" s="177"/>
      <c r="P1134" s="177"/>
      <c r="Q1134" s="177"/>
      <c r="R1134" s="177"/>
      <c r="S1134" s="177"/>
      <c r="T1134" s="178"/>
      <c r="AT1134" s="173" t="s">
        <v>237</v>
      </c>
      <c r="AU1134" s="173" t="s">
        <v>88</v>
      </c>
      <c r="AV1134" s="14" t="s">
        <v>86</v>
      </c>
      <c r="AW1134" s="14" t="s">
        <v>33</v>
      </c>
      <c r="AX1134" s="14" t="s">
        <v>79</v>
      </c>
      <c r="AY1134" s="173" t="s">
        <v>207</v>
      </c>
    </row>
    <row r="1135" spans="1:65" s="13" customFormat="1" ht="11.25">
      <c r="B1135" s="163"/>
      <c r="D1135" s="164" t="s">
        <v>237</v>
      </c>
      <c r="E1135" s="165" t="s">
        <v>1</v>
      </c>
      <c r="F1135" s="166" t="s">
        <v>1321</v>
      </c>
      <c r="H1135" s="167">
        <v>2</v>
      </c>
      <c r="I1135" s="168"/>
      <c r="L1135" s="163"/>
      <c r="M1135" s="169"/>
      <c r="N1135" s="170"/>
      <c r="O1135" s="170"/>
      <c r="P1135" s="170"/>
      <c r="Q1135" s="170"/>
      <c r="R1135" s="170"/>
      <c r="S1135" s="170"/>
      <c r="T1135" s="171"/>
      <c r="AT1135" s="165" t="s">
        <v>237</v>
      </c>
      <c r="AU1135" s="165" t="s">
        <v>88</v>
      </c>
      <c r="AV1135" s="13" t="s">
        <v>88</v>
      </c>
      <c r="AW1135" s="13" t="s">
        <v>33</v>
      </c>
      <c r="AX1135" s="13" t="s">
        <v>79</v>
      </c>
      <c r="AY1135" s="165" t="s">
        <v>207</v>
      </c>
    </row>
    <row r="1136" spans="1:65" s="14" customFormat="1" ht="11.25">
      <c r="B1136" s="172"/>
      <c r="D1136" s="164" t="s">
        <v>237</v>
      </c>
      <c r="E1136" s="173" t="s">
        <v>1</v>
      </c>
      <c r="F1136" s="174" t="s">
        <v>6231</v>
      </c>
      <c r="H1136" s="173" t="s">
        <v>1</v>
      </c>
      <c r="I1136" s="175"/>
      <c r="L1136" s="172"/>
      <c r="M1136" s="176"/>
      <c r="N1136" s="177"/>
      <c r="O1136" s="177"/>
      <c r="P1136" s="177"/>
      <c r="Q1136" s="177"/>
      <c r="R1136" s="177"/>
      <c r="S1136" s="177"/>
      <c r="T1136" s="178"/>
      <c r="AT1136" s="173" t="s">
        <v>237</v>
      </c>
      <c r="AU1136" s="173" t="s">
        <v>88</v>
      </c>
      <c r="AV1136" s="14" t="s">
        <v>86</v>
      </c>
      <c r="AW1136" s="14" t="s">
        <v>33</v>
      </c>
      <c r="AX1136" s="14" t="s">
        <v>79</v>
      </c>
      <c r="AY1136" s="173" t="s">
        <v>207</v>
      </c>
    </row>
    <row r="1137" spans="1:65" s="15" customFormat="1" ht="11.25">
      <c r="B1137" s="179"/>
      <c r="D1137" s="164" t="s">
        <v>237</v>
      </c>
      <c r="E1137" s="180" t="s">
        <v>1</v>
      </c>
      <c r="F1137" s="181" t="s">
        <v>242</v>
      </c>
      <c r="H1137" s="182">
        <v>2</v>
      </c>
      <c r="I1137" s="183"/>
      <c r="L1137" s="179"/>
      <c r="M1137" s="184"/>
      <c r="N1137" s="185"/>
      <c r="O1137" s="185"/>
      <c r="P1137" s="185"/>
      <c r="Q1137" s="185"/>
      <c r="R1137" s="185"/>
      <c r="S1137" s="185"/>
      <c r="T1137" s="186"/>
      <c r="AT1137" s="180" t="s">
        <v>237</v>
      </c>
      <c r="AU1137" s="180" t="s">
        <v>88</v>
      </c>
      <c r="AV1137" s="15" t="s">
        <v>213</v>
      </c>
      <c r="AW1137" s="15" t="s">
        <v>33</v>
      </c>
      <c r="AX1137" s="15" t="s">
        <v>86</v>
      </c>
      <c r="AY1137" s="180" t="s">
        <v>207</v>
      </c>
    </row>
    <row r="1138" spans="1:65" s="2" customFormat="1" ht="37.9" customHeight="1">
      <c r="A1138" s="31"/>
      <c r="B1138" s="148"/>
      <c r="C1138" s="149" t="s">
        <v>888</v>
      </c>
      <c r="D1138" s="149" t="s">
        <v>209</v>
      </c>
      <c r="E1138" s="150" t="s">
        <v>6251</v>
      </c>
      <c r="F1138" s="151" t="s">
        <v>6252</v>
      </c>
      <c r="G1138" s="152" t="s">
        <v>301</v>
      </c>
      <c r="H1138" s="153">
        <v>1</v>
      </c>
      <c r="I1138" s="154"/>
      <c r="J1138" s="155">
        <f>ROUND(I1138*H1138,2)</f>
        <v>0</v>
      </c>
      <c r="K1138" s="156"/>
      <c r="L1138" s="32"/>
      <c r="M1138" s="157" t="s">
        <v>1</v>
      </c>
      <c r="N1138" s="158" t="s">
        <v>44</v>
      </c>
      <c r="O1138" s="57"/>
      <c r="P1138" s="159">
        <f>O1138*H1138</f>
        <v>0</v>
      </c>
      <c r="Q1138" s="159">
        <v>0</v>
      </c>
      <c r="R1138" s="159">
        <f>Q1138*H1138</f>
        <v>0</v>
      </c>
      <c r="S1138" s="159">
        <v>0</v>
      </c>
      <c r="T1138" s="160">
        <f>S1138*H1138</f>
        <v>0</v>
      </c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R1138" s="161" t="s">
        <v>213</v>
      </c>
      <c r="AT1138" s="161" t="s">
        <v>209</v>
      </c>
      <c r="AU1138" s="161" t="s">
        <v>88</v>
      </c>
      <c r="AY1138" s="17" t="s">
        <v>207</v>
      </c>
      <c r="BE1138" s="162">
        <f>IF(N1138="základní",J1138,0)</f>
        <v>0</v>
      </c>
      <c r="BF1138" s="162">
        <f>IF(N1138="snížená",J1138,0)</f>
        <v>0</v>
      </c>
      <c r="BG1138" s="162">
        <f>IF(N1138="zákl. přenesená",J1138,0)</f>
        <v>0</v>
      </c>
      <c r="BH1138" s="162">
        <f>IF(N1138="sníž. přenesená",J1138,0)</f>
        <v>0</v>
      </c>
      <c r="BI1138" s="162">
        <f>IF(N1138="nulová",J1138,0)</f>
        <v>0</v>
      </c>
      <c r="BJ1138" s="17" t="s">
        <v>86</v>
      </c>
      <c r="BK1138" s="162">
        <f>ROUND(I1138*H1138,2)</f>
        <v>0</v>
      </c>
      <c r="BL1138" s="17" t="s">
        <v>213</v>
      </c>
      <c r="BM1138" s="161" t="s">
        <v>1563</v>
      </c>
    </row>
    <row r="1139" spans="1:65" s="14" customFormat="1" ht="22.5">
      <c r="B1139" s="172"/>
      <c r="D1139" s="164" t="s">
        <v>237</v>
      </c>
      <c r="E1139" s="173" t="s">
        <v>1</v>
      </c>
      <c r="F1139" s="174" t="s">
        <v>6248</v>
      </c>
      <c r="H1139" s="173" t="s">
        <v>1</v>
      </c>
      <c r="I1139" s="175"/>
      <c r="L1139" s="172"/>
      <c r="M1139" s="176"/>
      <c r="N1139" s="177"/>
      <c r="O1139" s="177"/>
      <c r="P1139" s="177"/>
      <c r="Q1139" s="177"/>
      <c r="R1139" s="177"/>
      <c r="S1139" s="177"/>
      <c r="T1139" s="178"/>
      <c r="AT1139" s="173" t="s">
        <v>237</v>
      </c>
      <c r="AU1139" s="173" t="s">
        <v>88</v>
      </c>
      <c r="AV1139" s="14" t="s">
        <v>86</v>
      </c>
      <c r="AW1139" s="14" t="s">
        <v>33</v>
      </c>
      <c r="AX1139" s="14" t="s">
        <v>79</v>
      </c>
      <c r="AY1139" s="173" t="s">
        <v>207</v>
      </c>
    </row>
    <row r="1140" spans="1:65" s="14" customFormat="1" ht="22.5">
      <c r="B1140" s="172"/>
      <c r="D1140" s="164" t="s">
        <v>237</v>
      </c>
      <c r="E1140" s="173" t="s">
        <v>1</v>
      </c>
      <c r="F1140" s="174" t="s">
        <v>5936</v>
      </c>
      <c r="H1140" s="173" t="s">
        <v>1</v>
      </c>
      <c r="I1140" s="175"/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237</v>
      </c>
      <c r="AU1140" s="173" t="s">
        <v>88</v>
      </c>
      <c r="AV1140" s="14" t="s">
        <v>86</v>
      </c>
      <c r="AW1140" s="14" t="s">
        <v>33</v>
      </c>
      <c r="AX1140" s="14" t="s">
        <v>79</v>
      </c>
      <c r="AY1140" s="173" t="s">
        <v>207</v>
      </c>
    </row>
    <row r="1141" spans="1:65" s="13" customFormat="1" ht="11.25">
      <c r="B1141" s="163"/>
      <c r="D1141" s="164" t="s">
        <v>237</v>
      </c>
      <c r="E1141" s="165" t="s">
        <v>1</v>
      </c>
      <c r="F1141" s="166" t="s">
        <v>1352</v>
      </c>
      <c r="H1141" s="167">
        <v>1</v>
      </c>
      <c r="I1141" s="168"/>
      <c r="L1141" s="163"/>
      <c r="M1141" s="169"/>
      <c r="N1141" s="170"/>
      <c r="O1141" s="170"/>
      <c r="P1141" s="170"/>
      <c r="Q1141" s="170"/>
      <c r="R1141" s="170"/>
      <c r="S1141" s="170"/>
      <c r="T1141" s="171"/>
      <c r="AT1141" s="165" t="s">
        <v>237</v>
      </c>
      <c r="AU1141" s="165" t="s">
        <v>88</v>
      </c>
      <c r="AV1141" s="13" t="s">
        <v>88</v>
      </c>
      <c r="AW1141" s="13" t="s">
        <v>33</v>
      </c>
      <c r="AX1141" s="13" t="s">
        <v>79</v>
      </c>
      <c r="AY1141" s="165" t="s">
        <v>207</v>
      </c>
    </row>
    <row r="1142" spans="1:65" s="14" customFormat="1" ht="11.25">
      <c r="B1142" s="172"/>
      <c r="D1142" s="164" t="s">
        <v>237</v>
      </c>
      <c r="E1142" s="173" t="s">
        <v>1</v>
      </c>
      <c r="F1142" s="174" t="s">
        <v>6231</v>
      </c>
      <c r="H1142" s="173" t="s">
        <v>1</v>
      </c>
      <c r="I1142" s="175"/>
      <c r="L1142" s="172"/>
      <c r="M1142" s="176"/>
      <c r="N1142" s="177"/>
      <c r="O1142" s="177"/>
      <c r="P1142" s="177"/>
      <c r="Q1142" s="177"/>
      <c r="R1142" s="177"/>
      <c r="S1142" s="177"/>
      <c r="T1142" s="178"/>
      <c r="AT1142" s="173" t="s">
        <v>237</v>
      </c>
      <c r="AU1142" s="173" t="s">
        <v>88</v>
      </c>
      <c r="AV1142" s="14" t="s">
        <v>86</v>
      </c>
      <c r="AW1142" s="14" t="s">
        <v>33</v>
      </c>
      <c r="AX1142" s="14" t="s">
        <v>79</v>
      </c>
      <c r="AY1142" s="173" t="s">
        <v>207</v>
      </c>
    </row>
    <row r="1143" spans="1:65" s="15" customFormat="1" ht="11.25">
      <c r="B1143" s="179"/>
      <c r="D1143" s="164" t="s">
        <v>237</v>
      </c>
      <c r="E1143" s="180" t="s">
        <v>1</v>
      </c>
      <c r="F1143" s="181" t="s">
        <v>242</v>
      </c>
      <c r="H1143" s="182">
        <v>1</v>
      </c>
      <c r="I1143" s="183"/>
      <c r="L1143" s="179"/>
      <c r="M1143" s="184"/>
      <c r="N1143" s="185"/>
      <c r="O1143" s="185"/>
      <c r="P1143" s="185"/>
      <c r="Q1143" s="185"/>
      <c r="R1143" s="185"/>
      <c r="S1143" s="185"/>
      <c r="T1143" s="186"/>
      <c r="AT1143" s="180" t="s">
        <v>237</v>
      </c>
      <c r="AU1143" s="180" t="s">
        <v>88</v>
      </c>
      <c r="AV1143" s="15" t="s">
        <v>213</v>
      </c>
      <c r="AW1143" s="15" t="s">
        <v>33</v>
      </c>
      <c r="AX1143" s="15" t="s">
        <v>86</v>
      </c>
      <c r="AY1143" s="180" t="s">
        <v>207</v>
      </c>
    </row>
    <row r="1144" spans="1:65" s="2" customFormat="1" ht="37.9" customHeight="1">
      <c r="A1144" s="31"/>
      <c r="B1144" s="148"/>
      <c r="C1144" s="149" t="s">
        <v>1574</v>
      </c>
      <c r="D1144" s="149" t="s">
        <v>209</v>
      </c>
      <c r="E1144" s="150" t="s">
        <v>6253</v>
      </c>
      <c r="F1144" s="151" t="s">
        <v>6254</v>
      </c>
      <c r="G1144" s="152" t="s">
        <v>301</v>
      </c>
      <c r="H1144" s="153">
        <v>1</v>
      </c>
      <c r="I1144" s="154"/>
      <c r="J1144" s="155">
        <f>ROUND(I1144*H1144,2)</f>
        <v>0</v>
      </c>
      <c r="K1144" s="156"/>
      <c r="L1144" s="32"/>
      <c r="M1144" s="157" t="s">
        <v>1</v>
      </c>
      <c r="N1144" s="158" t="s">
        <v>44</v>
      </c>
      <c r="O1144" s="57"/>
      <c r="P1144" s="159">
        <f>O1144*H1144</f>
        <v>0</v>
      </c>
      <c r="Q1144" s="159">
        <v>0</v>
      </c>
      <c r="R1144" s="159">
        <f>Q1144*H1144</f>
        <v>0</v>
      </c>
      <c r="S1144" s="159">
        <v>0</v>
      </c>
      <c r="T1144" s="160">
        <f>S1144*H1144</f>
        <v>0</v>
      </c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R1144" s="161" t="s">
        <v>213</v>
      </c>
      <c r="AT1144" s="161" t="s">
        <v>209</v>
      </c>
      <c r="AU1144" s="161" t="s">
        <v>88</v>
      </c>
      <c r="AY1144" s="17" t="s">
        <v>207</v>
      </c>
      <c r="BE1144" s="162">
        <f>IF(N1144="základní",J1144,0)</f>
        <v>0</v>
      </c>
      <c r="BF1144" s="162">
        <f>IF(N1144="snížená",J1144,0)</f>
        <v>0</v>
      </c>
      <c r="BG1144" s="162">
        <f>IF(N1144="zákl. přenesená",J1144,0)</f>
        <v>0</v>
      </c>
      <c r="BH1144" s="162">
        <f>IF(N1144="sníž. přenesená",J1144,0)</f>
        <v>0</v>
      </c>
      <c r="BI1144" s="162">
        <f>IF(N1144="nulová",J1144,0)</f>
        <v>0</v>
      </c>
      <c r="BJ1144" s="17" t="s">
        <v>86</v>
      </c>
      <c r="BK1144" s="162">
        <f>ROUND(I1144*H1144,2)</f>
        <v>0</v>
      </c>
      <c r="BL1144" s="17" t="s">
        <v>213</v>
      </c>
      <c r="BM1144" s="161" t="s">
        <v>1577</v>
      </c>
    </row>
    <row r="1145" spans="1:65" s="14" customFormat="1" ht="22.5">
      <c r="B1145" s="172"/>
      <c r="D1145" s="164" t="s">
        <v>237</v>
      </c>
      <c r="E1145" s="173" t="s">
        <v>1</v>
      </c>
      <c r="F1145" s="174" t="s">
        <v>6248</v>
      </c>
      <c r="H1145" s="173" t="s">
        <v>1</v>
      </c>
      <c r="I1145" s="175"/>
      <c r="L1145" s="172"/>
      <c r="M1145" s="176"/>
      <c r="N1145" s="177"/>
      <c r="O1145" s="177"/>
      <c r="P1145" s="177"/>
      <c r="Q1145" s="177"/>
      <c r="R1145" s="177"/>
      <c r="S1145" s="177"/>
      <c r="T1145" s="178"/>
      <c r="AT1145" s="173" t="s">
        <v>237</v>
      </c>
      <c r="AU1145" s="173" t="s">
        <v>88</v>
      </c>
      <c r="AV1145" s="14" t="s">
        <v>86</v>
      </c>
      <c r="AW1145" s="14" t="s">
        <v>33</v>
      </c>
      <c r="AX1145" s="14" t="s">
        <v>79</v>
      </c>
      <c r="AY1145" s="173" t="s">
        <v>207</v>
      </c>
    </row>
    <row r="1146" spans="1:65" s="14" customFormat="1" ht="22.5">
      <c r="B1146" s="172"/>
      <c r="D1146" s="164" t="s">
        <v>237</v>
      </c>
      <c r="E1146" s="173" t="s">
        <v>1</v>
      </c>
      <c r="F1146" s="174" t="s">
        <v>5936</v>
      </c>
      <c r="H1146" s="173" t="s">
        <v>1</v>
      </c>
      <c r="I1146" s="175"/>
      <c r="L1146" s="172"/>
      <c r="M1146" s="176"/>
      <c r="N1146" s="177"/>
      <c r="O1146" s="177"/>
      <c r="P1146" s="177"/>
      <c r="Q1146" s="177"/>
      <c r="R1146" s="177"/>
      <c r="S1146" s="177"/>
      <c r="T1146" s="178"/>
      <c r="AT1146" s="173" t="s">
        <v>237</v>
      </c>
      <c r="AU1146" s="173" t="s">
        <v>88</v>
      </c>
      <c r="AV1146" s="14" t="s">
        <v>86</v>
      </c>
      <c r="AW1146" s="14" t="s">
        <v>33</v>
      </c>
      <c r="AX1146" s="14" t="s">
        <v>79</v>
      </c>
      <c r="AY1146" s="173" t="s">
        <v>207</v>
      </c>
    </row>
    <row r="1147" spans="1:65" s="13" customFormat="1" ht="11.25">
      <c r="B1147" s="163"/>
      <c r="D1147" s="164" t="s">
        <v>237</v>
      </c>
      <c r="E1147" s="165" t="s">
        <v>1</v>
      </c>
      <c r="F1147" s="166" t="s">
        <v>1329</v>
      </c>
      <c r="H1147" s="167">
        <v>1</v>
      </c>
      <c r="I1147" s="168"/>
      <c r="L1147" s="163"/>
      <c r="M1147" s="169"/>
      <c r="N1147" s="170"/>
      <c r="O1147" s="170"/>
      <c r="P1147" s="170"/>
      <c r="Q1147" s="170"/>
      <c r="R1147" s="170"/>
      <c r="S1147" s="170"/>
      <c r="T1147" s="171"/>
      <c r="AT1147" s="165" t="s">
        <v>237</v>
      </c>
      <c r="AU1147" s="165" t="s">
        <v>88</v>
      </c>
      <c r="AV1147" s="13" t="s">
        <v>88</v>
      </c>
      <c r="AW1147" s="13" t="s">
        <v>33</v>
      </c>
      <c r="AX1147" s="13" t="s">
        <v>79</v>
      </c>
      <c r="AY1147" s="165" t="s">
        <v>207</v>
      </c>
    </row>
    <row r="1148" spans="1:65" s="14" customFormat="1" ht="11.25">
      <c r="B1148" s="172"/>
      <c r="D1148" s="164" t="s">
        <v>237</v>
      </c>
      <c r="E1148" s="173" t="s">
        <v>1</v>
      </c>
      <c r="F1148" s="174" t="s">
        <v>6231</v>
      </c>
      <c r="H1148" s="173" t="s">
        <v>1</v>
      </c>
      <c r="I1148" s="175"/>
      <c r="L1148" s="172"/>
      <c r="M1148" s="176"/>
      <c r="N1148" s="177"/>
      <c r="O1148" s="177"/>
      <c r="P1148" s="177"/>
      <c r="Q1148" s="177"/>
      <c r="R1148" s="177"/>
      <c r="S1148" s="177"/>
      <c r="T1148" s="178"/>
      <c r="AT1148" s="173" t="s">
        <v>237</v>
      </c>
      <c r="AU1148" s="173" t="s">
        <v>88</v>
      </c>
      <c r="AV1148" s="14" t="s">
        <v>86</v>
      </c>
      <c r="AW1148" s="14" t="s">
        <v>33</v>
      </c>
      <c r="AX1148" s="14" t="s">
        <v>79</v>
      </c>
      <c r="AY1148" s="173" t="s">
        <v>207</v>
      </c>
    </row>
    <row r="1149" spans="1:65" s="15" customFormat="1" ht="11.25">
      <c r="B1149" s="179"/>
      <c r="D1149" s="164" t="s">
        <v>237</v>
      </c>
      <c r="E1149" s="180" t="s">
        <v>1</v>
      </c>
      <c r="F1149" s="181" t="s">
        <v>242</v>
      </c>
      <c r="H1149" s="182">
        <v>1</v>
      </c>
      <c r="I1149" s="183"/>
      <c r="L1149" s="179"/>
      <c r="M1149" s="184"/>
      <c r="N1149" s="185"/>
      <c r="O1149" s="185"/>
      <c r="P1149" s="185"/>
      <c r="Q1149" s="185"/>
      <c r="R1149" s="185"/>
      <c r="S1149" s="185"/>
      <c r="T1149" s="186"/>
      <c r="AT1149" s="180" t="s">
        <v>237</v>
      </c>
      <c r="AU1149" s="180" t="s">
        <v>88</v>
      </c>
      <c r="AV1149" s="15" t="s">
        <v>213</v>
      </c>
      <c r="AW1149" s="15" t="s">
        <v>33</v>
      </c>
      <c r="AX1149" s="15" t="s">
        <v>86</v>
      </c>
      <c r="AY1149" s="180" t="s">
        <v>207</v>
      </c>
    </row>
    <row r="1150" spans="1:65" s="2" customFormat="1" ht="24.2" customHeight="1">
      <c r="A1150" s="31"/>
      <c r="B1150" s="148"/>
      <c r="C1150" s="149" t="s">
        <v>898</v>
      </c>
      <c r="D1150" s="149" t="s">
        <v>209</v>
      </c>
      <c r="E1150" s="150" t="s">
        <v>6255</v>
      </c>
      <c r="F1150" s="151" t="s">
        <v>6256</v>
      </c>
      <c r="G1150" s="152" t="s">
        <v>301</v>
      </c>
      <c r="H1150" s="153">
        <v>1</v>
      </c>
      <c r="I1150" s="154"/>
      <c r="J1150" s="155">
        <f>ROUND(I1150*H1150,2)</f>
        <v>0</v>
      </c>
      <c r="K1150" s="156"/>
      <c r="L1150" s="32"/>
      <c r="M1150" s="157" t="s">
        <v>1</v>
      </c>
      <c r="N1150" s="158" t="s">
        <v>44</v>
      </c>
      <c r="O1150" s="57"/>
      <c r="P1150" s="159">
        <f>O1150*H1150</f>
        <v>0</v>
      </c>
      <c r="Q1150" s="159">
        <v>0</v>
      </c>
      <c r="R1150" s="159">
        <f>Q1150*H1150</f>
        <v>0</v>
      </c>
      <c r="S1150" s="159">
        <v>0</v>
      </c>
      <c r="T1150" s="160">
        <f>S1150*H1150</f>
        <v>0</v>
      </c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R1150" s="161" t="s">
        <v>213</v>
      </c>
      <c r="AT1150" s="161" t="s">
        <v>209</v>
      </c>
      <c r="AU1150" s="161" t="s">
        <v>88</v>
      </c>
      <c r="AY1150" s="17" t="s">
        <v>207</v>
      </c>
      <c r="BE1150" s="162">
        <f>IF(N1150="základní",J1150,0)</f>
        <v>0</v>
      </c>
      <c r="BF1150" s="162">
        <f>IF(N1150="snížená",J1150,0)</f>
        <v>0</v>
      </c>
      <c r="BG1150" s="162">
        <f>IF(N1150="zákl. přenesená",J1150,0)</f>
        <v>0</v>
      </c>
      <c r="BH1150" s="162">
        <f>IF(N1150="sníž. přenesená",J1150,0)</f>
        <v>0</v>
      </c>
      <c r="BI1150" s="162">
        <f>IF(N1150="nulová",J1150,0)</f>
        <v>0</v>
      </c>
      <c r="BJ1150" s="17" t="s">
        <v>86</v>
      </c>
      <c r="BK1150" s="162">
        <f>ROUND(I1150*H1150,2)</f>
        <v>0</v>
      </c>
      <c r="BL1150" s="17" t="s">
        <v>213</v>
      </c>
      <c r="BM1150" s="161" t="s">
        <v>1581</v>
      </c>
    </row>
    <row r="1151" spans="1:65" s="13" customFormat="1" ht="11.25">
      <c r="B1151" s="163"/>
      <c r="D1151" s="164" t="s">
        <v>237</v>
      </c>
      <c r="E1151" s="165" t="s">
        <v>1</v>
      </c>
      <c r="F1151" s="166" t="s">
        <v>1383</v>
      </c>
      <c r="H1151" s="167">
        <v>1</v>
      </c>
      <c r="I1151" s="168"/>
      <c r="L1151" s="163"/>
      <c r="M1151" s="169"/>
      <c r="N1151" s="170"/>
      <c r="O1151" s="170"/>
      <c r="P1151" s="170"/>
      <c r="Q1151" s="170"/>
      <c r="R1151" s="170"/>
      <c r="S1151" s="170"/>
      <c r="T1151" s="171"/>
      <c r="AT1151" s="165" t="s">
        <v>237</v>
      </c>
      <c r="AU1151" s="165" t="s">
        <v>88</v>
      </c>
      <c r="AV1151" s="13" t="s">
        <v>88</v>
      </c>
      <c r="AW1151" s="13" t="s">
        <v>33</v>
      </c>
      <c r="AX1151" s="13" t="s">
        <v>79</v>
      </c>
      <c r="AY1151" s="165" t="s">
        <v>207</v>
      </c>
    </row>
    <row r="1152" spans="1:65" s="15" customFormat="1" ht="11.25">
      <c r="B1152" s="179"/>
      <c r="D1152" s="164" t="s">
        <v>237</v>
      </c>
      <c r="E1152" s="180" t="s">
        <v>1</v>
      </c>
      <c r="F1152" s="181" t="s">
        <v>242</v>
      </c>
      <c r="H1152" s="182">
        <v>1</v>
      </c>
      <c r="I1152" s="183"/>
      <c r="L1152" s="179"/>
      <c r="M1152" s="184"/>
      <c r="N1152" s="185"/>
      <c r="O1152" s="185"/>
      <c r="P1152" s="185"/>
      <c r="Q1152" s="185"/>
      <c r="R1152" s="185"/>
      <c r="S1152" s="185"/>
      <c r="T1152" s="186"/>
      <c r="AT1152" s="180" t="s">
        <v>237</v>
      </c>
      <c r="AU1152" s="180" t="s">
        <v>88</v>
      </c>
      <c r="AV1152" s="15" t="s">
        <v>213</v>
      </c>
      <c r="AW1152" s="15" t="s">
        <v>33</v>
      </c>
      <c r="AX1152" s="15" t="s">
        <v>86</v>
      </c>
      <c r="AY1152" s="180" t="s">
        <v>207</v>
      </c>
    </row>
    <row r="1153" spans="1:65" s="2" customFormat="1" ht="24.2" customHeight="1">
      <c r="A1153" s="31"/>
      <c r="B1153" s="148"/>
      <c r="C1153" s="149" t="s">
        <v>1586</v>
      </c>
      <c r="D1153" s="149" t="s">
        <v>209</v>
      </c>
      <c r="E1153" s="150" t="s">
        <v>6257</v>
      </c>
      <c r="F1153" s="151" t="s">
        <v>6258</v>
      </c>
      <c r="G1153" s="152" t="s">
        <v>301</v>
      </c>
      <c r="H1153" s="153">
        <v>2</v>
      </c>
      <c r="I1153" s="154"/>
      <c r="J1153" s="155">
        <f>ROUND(I1153*H1153,2)</f>
        <v>0</v>
      </c>
      <c r="K1153" s="156"/>
      <c r="L1153" s="32"/>
      <c r="M1153" s="157" t="s">
        <v>1</v>
      </c>
      <c r="N1153" s="158" t="s">
        <v>44</v>
      </c>
      <c r="O1153" s="57"/>
      <c r="P1153" s="159">
        <f>O1153*H1153</f>
        <v>0</v>
      </c>
      <c r="Q1153" s="159">
        <v>0</v>
      </c>
      <c r="R1153" s="159">
        <f>Q1153*H1153</f>
        <v>0</v>
      </c>
      <c r="S1153" s="159">
        <v>0</v>
      </c>
      <c r="T1153" s="160">
        <f>S1153*H1153</f>
        <v>0</v>
      </c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R1153" s="161" t="s">
        <v>213</v>
      </c>
      <c r="AT1153" s="161" t="s">
        <v>209</v>
      </c>
      <c r="AU1153" s="161" t="s">
        <v>88</v>
      </c>
      <c r="AY1153" s="17" t="s">
        <v>207</v>
      </c>
      <c r="BE1153" s="162">
        <f>IF(N1153="základní",J1153,0)</f>
        <v>0</v>
      </c>
      <c r="BF1153" s="162">
        <f>IF(N1153="snížená",J1153,0)</f>
        <v>0</v>
      </c>
      <c r="BG1153" s="162">
        <f>IF(N1153="zákl. přenesená",J1153,0)</f>
        <v>0</v>
      </c>
      <c r="BH1153" s="162">
        <f>IF(N1153="sníž. přenesená",J1153,0)</f>
        <v>0</v>
      </c>
      <c r="BI1153" s="162">
        <f>IF(N1153="nulová",J1153,0)</f>
        <v>0</v>
      </c>
      <c r="BJ1153" s="17" t="s">
        <v>86</v>
      </c>
      <c r="BK1153" s="162">
        <f>ROUND(I1153*H1153,2)</f>
        <v>0</v>
      </c>
      <c r="BL1153" s="17" t="s">
        <v>213</v>
      </c>
      <c r="BM1153" s="161" t="s">
        <v>1589</v>
      </c>
    </row>
    <row r="1154" spans="1:65" s="13" customFormat="1" ht="11.25">
      <c r="B1154" s="163"/>
      <c r="D1154" s="164" t="s">
        <v>237</v>
      </c>
      <c r="E1154" s="165" t="s">
        <v>1</v>
      </c>
      <c r="F1154" s="166" t="s">
        <v>1352</v>
      </c>
      <c r="H1154" s="167">
        <v>1</v>
      </c>
      <c r="I1154" s="168"/>
      <c r="L1154" s="163"/>
      <c r="M1154" s="169"/>
      <c r="N1154" s="170"/>
      <c r="O1154" s="170"/>
      <c r="P1154" s="170"/>
      <c r="Q1154" s="170"/>
      <c r="R1154" s="170"/>
      <c r="S1154" s="170"/>
      <c r="T1154" s="171"/>
      <c r="AT1154" s="165" t="s">
        <v>237</v>
      </c>
      <c r="AU1154" s="165" t="s">
        <v>88</v>
      </c>
      <c r="AV1154" s="13" t="s">
        <v>88</v>
      </c>
      <c r="AW1154" s="13" t="s">
        <v>33</v>
      </c>
      <c r="AX1154" s="13" t="s">
        <v>79</v>
      </c>
      <c r="AY1154" s="165" t="s">
        <v>207</v>
      </c>
    </row>
    <row r="1155" spans="1:65" s="13" customFormat="1" ht="11.25">
      <c r="B1155" s="163"/>
      <c r="D1155" s="164" t="s">
        <v>237</v>
      </c>
      <c r="E1155" s="165" t="s">
        <v>1</v>
      </c>
      <c r="F1155" s="166" t="s">
        <v>1383</v>
      </c>
      <c r="H1155" s="167">
        <v>1</v>
      </c>
      <c r="I1155" s="168"/>
      <c r="L1155" s="163"/>
      <c r="M1155" s="169"/>
      <c r="N1155" s="170"/>
      <c r="O1155" s="170"/>
      <c r="P1155" s="170"/>
      <c r="Q1155" s="170"/>
      <c r="R1155" s="170"/>
      <c r="S1155" s="170"/>
      <c r="T1155" s="171"/>
      <c r="AT1155" s="165" t="s">
        <v>237</v>
      </c>
      <c r="AU1155" s="165" t="s">
        <v>88</v>
      </c>
      <c r="AV1155" s="13" t="s">
        <v>88</v>
      </c>
      <c r="AW1155" s="13" t="s">
        <v>33</v>
      </c>
      <c r="AX1155" s="13" t="s">
        <v>79</v>
      </c>
      <c r="AY1155" s="165" t="s">
        <v>207</v>
      </c>
    </row>
    <row r="1156" spans="1:65" s="15" customFormat="1" ht="11.25">
      <c r="B1156" s="179"/>
      <c r="D1156" s="164" t="s">
        <v>237</v>
      </c>
      <c r="E1156" s="180" t="s">
        <v>1</v>
      </c>
      <c r="F1156" s="181" t="s">
        <v>242</v>
      </c>
      <c r="H1156" s="182">
        <v>2</v>
      </c>
      <c r="I1156" s="183"/>
      <c r="L1156" s="179"/>
      <c r="M1156" s="184"/>
      <c r="N1156" s="185"/>
      <c r="O1156" s="185"/>
      <c r="P1156" s="185"/>
      <c r="Q1156" s="185"/>
      <c r="R1156" s="185"/>
      <c r="S1156" s="185"/>
      <c r="T1156" s="186"/>
      <c r="AT1156" s="180" t="s">
        <v>237</v>
      </c>
      <c r="AU1156" s="180" t="s">
        <v>88</v>
      </c>
      <c r="AV1156" s="15" t="s">
        <v>213</v>
      </c>
      <c r="AW1156" s="15" t="s">
        <v>33</v>
      </c>
      <c r="AX1156" s="15" t="s">
        <v>86</v>
      </c>
      <c r="AY1156" s="180" t="s">
        <v>207</v>
      </c>
    </row>
    <row r="1157" spans="1:65" s="2" customFormat="1" ht="24.2" customHeight="1">
      <c r="A1157" s="31"/>
      <c r="B1157" s="148"/>
      <c r="C1157" s="149" t="s">
        <v>919</v>
      </c>
      <c r="D1157" s="149" t="s">
        <v>209</v>
      </c>
      <c r="E1157" s="150" t="s">
        <v>6259</v>
      </c>
      <c r="F1157" s="151" t="s">
        <v>6260</v>
      </c>
      <c r="G1157" s="152" t="s">
        <v>301</v>
      </c>
      <c r="H1157" s="153">
        <v>1</v>
      </c>
      <c r="I1157" s="154"/>
      <c r="J1157" s="155">
        <f>ROUND(I1157*H1157,2)</f>
        <v>0</v>
      </c>
      <c r="K1157" s="156"/>
      <c r="L1157" s="32"/>
      <c r="M1157" s="157" t="s">
        <v>1</v>
      </c>
      <c r="N1157" s="158" t="s">
        <v>44</v>
      </c>
      <c r="O1157" s="57"/>
      <c r="P1157" s="159">
        <f>O1157*H1157</f>
        <v>0</v>
      </c>
      <c r="Q1157" s="159">
        <v>0</v>
      </c>
      <c r="R1157" s="159">
        <f>Q1157*H1157</f>
        <v>0</v>
      </c>
      <c r="S1157" s="159">
        <v>0</v>
      </c>
      <c r="T1157" s="160">
        <f>S1157*H1157</f>
        <v>0</v>
      </c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R1157" s="161" t="s">
        <v>213</v>
      </c>
      <c r="AT1157" s="161" t="s">
        <v>209</v>
      </c>
      <c r="AU1157" s="161" t="s">
        <v>88</v>
      </c>
      <c r="AY1157" s="17" t="s">
        <v>207</v>
      </c>
      <c r="BE1157" s="162">
        <f>IF(N1157="základní",J1157,0)</f>
        <v>0</v>
      </c>
      <c r="BF1157" s="162">
        <f>IF(N1157="snížená",J1157,0)</f>
        <v>0</v>
      </c>
      <c r="BG1157" s="162">
        <f>IF(N1157="zákl. přenesená",J1157,0)</f>
        <v>0</v>
      </c>
      <c r="BH1157" s="162">
        <f>IF(N1157="sníž. přenesená",J1157,0)</f>
        <v>0</v>
      </c>
      <c r="BI1157" s="162">
        <f>IF(N1157="nulová",J1157,0)</f>
        <v>0</v>
      </c>
      <c r="BJ1157" s="17" t="s">
        <v>86</v>
      </c>
      <c r="BK1157" s="162">
        <f>ROUND(I1157*H1157,2)</f>
        <v>0</v>
      </c>
      <c r="BL1157" s="17" t="s">
        <v>213</v>
      </c>
      <c r="BM1157" s="161" t="s">
        <v>1593</v>
      </c>
    </row>
    <row r="1158" spans="1:65" s="13" customFormat="1" ht="11.25">
      <c r="B1158" s="163"/>
      <c r="D1158" s="164" t="s">
        <v>237</v>
      </c>
      <c r="E1158" s="165" t="s">
        <v>1</v>
      </c>
      <c r="F1158" s="166" t="s">
        <v>1383</v>
      </c>
      <c r="H1158" s="167">
        <v>1</v>
      </c>
      <c r="I1158" s="168"/>
      <c r="L1158" s="163"/>
      <c r="M1158" s="169"/>
      <c r="N1158" s="170"/>
      <c r="O1158" s="170"/>
      <c r="P1158" s="170"/>
      <c r="Q1158" s="170"/>
      <c r="R1158" s="170"/>
      <c r="S1158" s="170"/>
      <c r="T1158" s="171"/>
      <c r="AT1158" s="165" t="s">
        <v>237</v>
      </c>
      <c r="AU1158" s="165" t="s">
        <v>88</v>
      </c>
      <c r="AV1158" s="13" t="s">
        <v>88</v>
      </c>
      <c r="AW1158" s="13" t="s">
        <v>33</v>
      </c>
      <c r="AX1158" s="13" t="s">
        <v>79</v>
      </c>
      <c r="AY1158" s="165" t="s">
        <v>207</v>
      </c>
    </row>
    <row r="1159" spans="1:65" s="15" customFormat="1" ht="11.25">
      <c r="B1159" s="179"/>
      <c r="D1159" s="164" t="s">
        <v>237</v>
      </c>
      <c r="E1159" s="180" t="s">
        <v>1</v>
      </c>
      <c r="F1159" s="181" t="s">
        <v>242</v>
      </c>
      <c r="H1159" s="182">
        <v>1</v>
      </c>
      <c r="I1159" s="183"/>
      <c r="L1159" s="179"/>
      <c r="M1159" s="184"/>
      <c r="N1159" s="185"/>
      <c r="O1159" s="185"/>
      <c r="P1159" s="185"/>
      <c r="Q1159" s="185"/>
      <c r="R1159" s="185"/>
      <c r="S1159" s="185"/>
      <c r="T1159" s="186"/>
      <c r="AT1159" s="180" t="s">
        <v>237</v>
      </c>
      <c r="AU1159" s="180" t="s">
        <v>88</v>
      </c>
      <c r="AV1159" s="15" t="s">
        <v>213</v>
      </c>
      <c r="AW1159" s="15" t="s">
        <v>33</v>
      </c>
      <c r="AX1159" s="15" t="s">
        <v>86</v>
      </c>
      <c r="AY1159" s="180" t="s">
        <v>207</v>
      </c>
    </row>
    <row r="1160" spans="1:65" s="2" customFormat="1" ht="24.2" customHeight="1">
      <c r="A1160" s="31"/>
      <c r="B1160" s="148"/>
      <c r="C1160" s="149" t="s">
        <v>1598</v>
      </c>
      <c r="D1160" s="149" t="s">
        <v>209</v>
      </c>
      <c r="E1160" s="150" t="s">
        <v>6261</v>
      </c>
      <c r="F1160" s="151" t="s">
        <v>6262</v>
      </c>
      <c r="G1160" s="152" t="s">
        <v>301</v>
      </c>
      <c r="H1160" s="153">
        <v>1</v>
      </c>
      <c r="I1160" s="154"/>
      <c r="J1160" s="155">
        <f>ROUND(I1160*H1160,2)</f>
        <v>0</v>
      </c>
      <c r="K1160" s="156"/>
      <c r="L1160" s="32"/>
      <c r="M1160" s="157" t="s">
        <v>1</v>
      </c>
      <c r="N1160" s="158" t="s">
        <v>44</v>
      </c>
      <c r="O1160" s="57"/>
      <c r="P1160" s="159">
        <f>O1160*H1160</f>
        <v>0</v>
      </c>
      <c r="Q1160" s="159">
        <v>0</v>
      </c>
      <c r="R1160" s="159">
        <f>Q1160*H1160</f>
        <v>0</v>
      </c>
      <c r="S1160" s="159">
        <v>0</v>
      </c>
      <c r="T1160" s="160">
        <f>S1160*H1160</f>
        <v>0</v>
      </c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R1160" s="161" t="s">
        <v>213</v>
      </c>
      <c r="AT1160" s="161" t="s">
        <v>209</v>
      </c>
      <c r="AU1160" s="161" t="s">
        <v>88</v>
      </c>
      <c r="AY1160" s="17" t="s">
        <v>207</v>
      </c>
      <c r="BE1160" s="162">
        <f>IF(N1160="základní",J1160,0)</f>
        <v>0</v>
      </c>
      <c r="BF1160" s="162">
        <f>IF(N1160="snížená",J1160,0)</f>
        <v>0</v>
      </c>
      <c r="BG1160" s="162">
        <f>IF(N1160="zákl. přenesená",J1160,0)</f>
        <v>0</v>
      </c>
      <c r="BH1160" s="162">
        <f>IF(N1160="sníž. přenesená",J1160,0)</f>
        <v>0</v>
      </c>
      <c r="BI1160" s="162">
        <f>IF(N1160="nulová",J1160,0)</f>
        <v>0</v>
      </c>
      <c r="BJ1160" s="17" t="s">
        <v>86</v>
      </c>
      <c r="BK1160" s="162">
        <f>ROUND(I1160*H1160,2)</f>
        <v>0</v>
      </c>
      <c r="BL1160" s="17" t="s">
        <v>213</v>
      </c>
      <c r="BM1160" s="161" t="s">
        <v>1601</v>
      </c>
    </row>
    <row r="1161" spans="1:65" s="13" customFormat="1" ht="11.25">
      <c r="B1161" s="163"/>
      <c r="D1161" s="164" t="s">
        <v>237</v>
      </c>
      <c r="E1161" s="165" t="s">
        <v>1</v>
      </c>
      <c r="F1161" s="166" t="s">
        <v>1383</v>
      </c>
      <c r="H1161" s="167">
        <v>1</v>
      </c>
      <c r="I1161" s="168"/>
      <c r="L1161" s="163"/>
      <c r="M1161" s="169"/>
      <c r="N1161" s="170"/>
      <c r="O1161" s="170"/>
      <c r="P1161" s="170"/>
      <c r="Q1161" s="170"/>
      <c r="R1161" s="170"/>
      <c r="S1161" s="170"/>
      <c r="T1161" s="171"/>
      <c r="AT1161" s="165" t="s">
        <v>237</v>
      </c>
      <c r="AU1161" s="165" t="s">
        <v>88</v>
      </c>
      <c r="AV1161" s="13" t="s">
        <v>88</v>
      </c>
      <c r="AW1161" s="13" t="s">
        <v>33</v>
      </c>
      <c r="AX1161" s="13" t="s">
        <v>79</v>
      </c>
      <c r="AY1161" s="165" t="s">
        <v>207</v>
      </c>
    </row>
    <row r="1162" spans="1:65" s="15" customFormat="1" ht="11.25">
      <c r="B1162" s="179"/>
      <c r="D1162" s="164" t="s">
        <v>237</v>
      </c>
      <c r="E1162" s="180" t="s">
        <v>1</v>
      </c>
      <c r="F1162" s="181" t="s">
        <v>242</v>
      </c>
      <c r="H1162" s="182">
        <v>1</v>
      </c>
      <c r="I1162" s="183"/>
      <c r="L1162" s="179"/>
      <c r="M1162" s="184"/>
      <c r="N1162" s="185"/>
      <c r="O1162" s="185"/>
      <c r="P1162" s="185"/>
      <c r="Q1162" s="185"/>
      <c r="R1162" s="185"/>
      <c r="S1162" s="185"/>
      <c r="T1162" s="186"/>
      <c r="AT1162" s="180" t="s">
        <v>237</v>
      </c>
      <c r="AU1162" s="180" t="s">
        <v>88</v>
      </c>
      <c r="AV1162" s="15" t="s">
        <v>213</v>
      </c>
      <c r="AW1162" s="15" t="s">
        <v>33</v>
      </c>
      <c r="AX1162" s="15" t="s">
        <v>86</v>
      </c>
      <c r="AY1162" s="180" t="s">
        <v>207</v>
      </c>
    </row>
    <row r="1163" spans="1:65" s="2" customFormat="1" ht="24.2" customHeight="1">
      <c r="A1163" s="31"/>
      <c r="B1163" s="148"/>
      <c r="C1163" s="149" t="s">
        <v>923</v>
      </c>
      <c r="D1163" s="149" t="s">
        <v>209</v>
      </c>
      <c r="E1163" s="150" t="s">
        <v>6263</v>
      </c>
      <c r="F1163" s="151" t="s">
        <v>6264</v>
      </c>
      <c r="G1163" s="152" t="s">
        <v>301</v>
      </c>
      <c r="H1163" s="153">
        <v>2</v>
      </c>
      <c r="I1163" s="154"/>
      <c r="J1163" s="155">
        <f>ROUND(I1163*H1163,2)</f>
        <v>0</v>
      </c>
      <c r="K1163" s="156"/>
      <c r="L1163" s="32"/>
      <c r="M1163" s="157" t="s">
        <v>1</v>
      </c>
      <c r="N1163" s="158" t="s">
        <v>44</v>
      </c>
      <c r="O1163" s="57"/>
      <c r="P1163" s="159">
        <f>O1163*H1163</f>
        <v>0</v>
      </c>
      <c r="Q1163" s="159">
        <v>0</v>
      </c>
      <c r="R1163" s="159">
        <f>Q1163*H1163</f>
        <v>0</v>
      </c>
      <c r="S1163" s="159">
        <v>0</v>
      </c>
      <c r="T1163" s="160">
        <f>S1163*H1163</f>
        <v>0</v>
      </c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R1163" s="161" t="s">
        <v>213</v>
      </c>
      <c r="AT1163" s="161" t="s">
        <v>209</v>
      </c>
      <c r="AU1163" s="161" t="s">
        <v>88</v>
      </c>
      <c r="AY1163" s="17" t="s">
        <v>207</v>
      </c>
      <c r="BE1163" s="162">
        <f>IF(N1163="základní",J1163,0)</f>
        <v>0</v>
      </c>
      <c r="BF1163" s="162">
        <f>IF(N1163="snížená",J1163,0)</f>
        <v>0</v>
      </c>
      <c r="BG1163" s="162">
        <f>IF(N1163="zákl. přenesená",J1163,0)</f>
        <v>0</v>
      </c>
      <c r="BH1163" s="162">
        <f>IF(N1163="sníž. přenesená",J1163,0)</f>
        <v>0</v>
      </c>
      <c r="BI1163" s="162">
        <f>IF(N1163="nulová",J1163,0)</f>
        <v>0</v>
      </c>
      <c r="BJ1163" s="17" t="s">
        <v>86</v>
      </c>
      <c r="BK1163" s="162">
        <f>ROUND(I1163*H1163,2)</f>
        <v>0</v>
      </c>
      <c r="BL1163" s="17" t="s">
        <v>213</v>
      </c>
      <c r="BM1163" s="161" t="s">
        <v>1607</v>
      </c>
    </row>
    <row r="1164" spans="1:65" s="13" customFormat="1" ht="11.25">
      <c r="B1164" s="163"/>
      <c r="D1164" s="164" t="s">
        <v>237</v>
      </c>
      <c r="E1164" s="165" t="s">
        <v>1</v>
      </c>
      <c r="F1164" s="166" t="s">
        <v>6089</v>
      </c>
      <c r="H1164" s="167">
        <v>2</v>
      </c>
      <c r="I1164" s="168"/>
      <c r="L1164" s="163"/>
      <c r="M1164" s="169"/>
      <c r="N1164" s="170"/>
      <c r="O1164" s="170"/>
      <c r="P1164" s="170"/>
      <c r="Q1164" s="170"/>
      <c r="R1164" s="170"/>
      <c r="S1164" s="170"/>
      <c r="T1164" s="171"/>
      <c r="AT1164" s="165" t="s">
        <v>237</v>
      </c>
      <c r="AU1164" s="165" t="s">
        <v>88</v>
      </c>
      <c r="AV1164" s="13" t="s">
        <v>88</v>
      </c>
      <c r="AW1164" s="13" t="s">
        <v>33</v>
      </c>
      <c r="AX1164" s="13" t="s">
        <v>79</v>
      </c>
      <c r="AY1164" s="165" t="s">
        <v>207</v>
      </c>
    </row>
    <row r="1165" spans="1:65" s="15" customFormat="1" ht="11.25">
      <c r="B1165" s="179"/>
      <c r="D1165" s="164" t="s">
        <v>237</v>
      </c>
      <c r="E1165" s="180" t="s">
        <v>1</v>
      </c>
      <c r="F1165" s="181" t="s">
        <v>242</v>
      </c>
      <c r="H1165" s="182">
        <v>2</v>
      </c>
      <c r="I1165" s="183"/>
      <c r="L1165" s="179"/>
      <c r="M1165" s="184"/>
      <c r="N1165" s="185"/>
      <c r="O1165" s="185"/>
      <c r="P1165" s="185"/>
      <c r="Q1165" s="185"/>
      <c r="R1165" s="185"/>
      <c r="S1165" s="185"/>
      <c r="T1165" s="186"/>
      <c r="AT1165" s="180" t="s">
        <v>237</v>
      </c>
      <c r="AU1165" s="180" t="s">
        <v>88</v>
      </c>
      <c r="AV1165" s="15" t="s">
        <v>213</v>
      </c>
      <c r="AW1165" s="15" t="s">
        <v>33</v>
      </c>
      <c r="AX1165" s="15" t="s">
        <v>86</v>
      </c>
      <c r="AY1165" s="180" t="s">
        <v>207</v>
      </c>
    </row>
    <row r="1166" spans="1:65" s="2" customFormat="1" ht="24.2" customHeight="1">
      <c r="A1166" s="31"/>
      <c r="B1166" s="148"/>
      <c r="C1166" s="149" t="s">
        <v>1611</v>
      </c>
      <c r="D1166" s="149" t="s">
        <v>209</v>
      </c>
      <c r="E1166" s="150" t="s">
        <v>6265</v>
      </c>
      <c r="F1166" s="151" t="s">
        <v>6266</v>
      </c>
      <c r="G1166" s="152" t="s">
        <v>301</v>
      </c>
      <c r="H1166" s="153">
        <v>1</v>
      </c>
      <c r="I1166" s="154"/>
      <c r="J1166" s="155">
        <f>ROUND(I1166*H1166,2)</f>
        <v>0</v>
      </c>
      <c r="K1166" s="156"/>
      <c r="L1166" s="32"/>
      <c r="M1166" s="157" t="s">
        <v>1</v>
      </c>
      <c r="N1166" s="158" t="s">
        <v>44</v>
      </c>
      <c r="O1166" s="57"/>
      <c r="P1166" s="159">
        <f>O1166*H1166</f>
        <v>0</v>
      </c>
      <c r="Q1166" s="159">
        <v>0</v>
      </c>
      <c r="R1166" s="159">
        <f>Q1166*H1166</f>
        <v>0</v>
      </c>
      <c r="S1166" s="159">
        <v>0</v>
      </c>
      <c r="T1166" s="160">
        <f>S1166*H1166</f>
        <v>0</v>
      </c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R1166" s="161" t="s">
        <v>213</v>
      </c>
      <c r="AT1166" s="161" t="s">
        <v>209</v>
      </c>
      <c r="AU1166" s="161" t="s">
        <v>88</v>
      </c>
      <c r="AY1166" s="17" t="s">
        <v>207</v>
      </c>
      <c r="BE1166" s="162">
        <f>IF(N1166="základní",J1166,0)</f>
        <v>0</v>
      </c>
      <c r="BF1166" s="162">
        <f>IF(N1166="snížená",J1166,0)</f>
        <v>0</v>
      </c>
      <c r="BG1166" s="162">
        <f>IF(N1166="zákl. přenesená",J1166,0)</f>
        <v>0</v>
      </c>
      <c r="BH1166" s="162">
        <f>IF(N1166="sníž. přenesená",J1166,0)</f>
        <v>0</v>
      </c>
      <c r="BI1166" s="162">
        <f>IF(N1166="nulová",J1166,0)</f>
        <v>0</v>
      </c>
      <c r="BJ1166" s="17" t="s">
        <v>86</v>
      </c>
      <c r="BK1166" s="162">
        <f>ROUND(I1166*H1166,2)</f>
        <v>0</v>
      </c>
      <c r="BL1166" s="17" t="s">
        <v>213</v>
      </c>
      <c r="BM1166" s="161" t="s">
        <v>1614</v>
      </c>
    </row>
    <row r="1167" spans="1:65" s="13" customFormat="1" ht="11.25">
      <c r="B1167" s="163"/>
      <c r="D1167" s="164" t="s">
        <v>237</v>
      </c>
      <c r="E1167" s="165" t="s">
        <v>1</v>
      </c>
      <c r="F1167" s="166" t="s">
        <v>1352</v>
      </c>
      <c r="H1167" s="167">
        <v>1</v>
      </c>
      <c r="I1167" s="168"/>
      <c r="L1167" s="163"/>
      <c r="M1167" s="169"/>
      <c r="N1167" s="170"/>
      <c r="O1167" s="170"/>
      <c r="P1167" s="170"/>
      <c r="Q1167" s="170"/>
      <c r="R1167" s="170"/>
      <c r="S1167" s="170"/>
      <c r="T1167" s="171"/>
      <c r="AT1167" s="165" t="s">
        <v>237</v>
      </c>
      <c r="AU1167" s="165" t="s">
        <v>88</v>
      </c>
      <c r="AV1167" s="13" t="s">
        <v>88</v>
      </c>
      <c r="AW1167" s="13" t="s">
        <v>33</v>
      </c>
      <c r="AX1167" s="13" t="s">
        <v>79</v>
      </c>
      <c r="AY1167" s="165" t="s">
        <v>207</v>
      </c>
    </row>
    <row r="1168" spans="1:65" s="15" customFormat="1" ht="11.25">
      <c r="B1168" s="179"/>
      <c r="D1168" s="164" t="s">
        <v>237</v>
      </c>
      <c r="E1168" s="180" t="s">
        <v>1</v>
      </c>
      <c r="F1168" s="181" t="s">
        <v>242</v>
      </c>
      <c r="H1168" s="182">
        <v>1</v>
      </c>
      <c r="I1168" s="183"/>
      <c r="L1168" s="179"/>
      <c r="M1168" s="184"/>
      <c r="N1168" s="185"/>
      <c r="O1168" s="185"/>
      <c r="P1168" s="185"/>
      <c r="Q1168" s="185"/>
      <c r="R1168" s="185"/>
      <c r="S1168" s="185"/>
      <c r="T1168" s="186"/>
      <c r="AT1168" s="180" t="s">
        <v>237</v>
      </c>
      <c r="AU1168" s="180" t="s">
        <v>88</v>
      </c>
      <c r="AV1168" s="15" t="s">
        <v>213</v>
      </c>
      <c r="AW1168" s="15" t="s">
        <v>33</v>
      </c>
      <c r="AX1168" s="15" t="s">
        <v>86</v>
      </c>
      <c r="AY1168" s="180" t="s">
        <v>207</v>
      </c>
    </row>
    <row r="1169" spans="1:65" s="2" customFormat="1" ht="33" customHeight="1">
      <c r="A1169" s="31"/>
      <c r="B1169" s="148"/>
      <c r="C1169" s="149" t="s">
        <v>927</v>
      </c>
      <c r="D1169" s="149" t="s">
        <v>209</v>
      </c>
      <c r="E1169" s="150" t="s">
        <v>6267</v>
      </c>
      <c r="F1169" s="151" t="s">
        <v>6268</v>
      </c>
      <c r="G1169" s="152" t="s">
        <v>301</v>
      </c>
      <c r="H1169" s="153">
        <v>27</v>
      </c>
      <c r="I1169" s="154"/>
      <c r="J1169" s="155">
        <f>ROUND(I1169*H1169,2)</f>
        <v>0</v>
      </c>
      <c r="K1169" s="156"/>
      <c r="L1169" s="32"/>
      <c r="M1169" s="157" t="s">
        <v>1</v>
      </c>
      <c r="N1169" s="158" t="s">
        <v>44</v>
      </c>
      <c r="O1169" s="57"/>
      <c r="P1169" s="159">
        <f>O1169*H1169</f>
        <v>0</v>
      </c>
      <c r="Q1169" s="159">
        <v>0</v>
      </c>
      <c r="R1169" s="159">
        <f>Q1169*H1169</f>
        <v>0</v>
      </c>
      <c r="S1169" s="159">
        <v>0</v>
      </c>
      <c r="T1169" s="160">
        <f>S1169*H1169</f>
        <v>0</v>
      </c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R1169" s="161" t="s">
        <v>213</v>
      </c>
      <c r="AT1169" s="161" t="s">
        <v>209</v>
      </c>
      <c r="AU1169" s="161" t="s">
        <v>88</v>
      </c>
      <c r="AY1169" s="17" t="s">
        <v>207</v>
      </c>
      <c r="BE1169" s="162">
        <f>IF(N1169="základní",J1169,0)</f>
        <v>0</v>
      </c>
      <c r="BF1169" s="162">
        <f>IF(N1169="snížená",J1169,0)</f>
        <v>0</v>
      </c>
      <c r="BG1169" s="162">
        <f>IF(N1169="zákl. přenesená",J1169,0)</f>
        <v>0</v>
      </c>
      <c r="BH1169" s="162">
        <f>IF(N1169="sníž. přenesená",J1169,0)</f>
        <v>0</v>
      </c>
      <c r="BI1169" s="162">
        <f>IF(N1169="nulová",J1169,0)</f>
        <v>0</v>
      </c>
      <c r="BJ1169" s="17" t="s">
        <v>86</v>
      </c>
      <c r="BK1169" s="162">
        <f>ROUND(I1169*H1169,2)</f>
        <v>0</v>
      </c>
      <c r="BL1169" s="17" t="s">
        <v>213</v>
      </c>
      <c r="BM1169" s="161" t="s">
        <v>1615</v>
      </c>
    </row>
    <row r="1170" spans="1:65" s="13" customFormat="1" ht="11.25">
      <c r="B1170" s="163"/>
      <c r="D1170" s="164" t="s">
        <v>237</v>
      </c>
      <c r="E1170" s="165" t="s">
        <v>1</v>
      </c>
      <c r="F1170" s="166" t="s">
        <v>6269</v>
      </c>
      <c r="H1170" s="167">
        <v>9</v>
      </c>
      <c r="I1170" s="168"/>
      <c r="L1170" s="163"/>
      <c r="M1170" s="169"/>
      <c r="N1170" s="170"/>
      <c r="O1170" s="170"/>
      <c r="P1170" s="170"/>
      <c r="Q1170" s="170"/>
      <c r="R1170" s="170"/>
      <c r="S1170" s="170"/>
      <c r="T1170" s="171"/>
      <c r="AT1170" s="165" t="s">
        <v>237</v>
      </c>
      <c r="AU1170" s="165" t="s">
        <v>88</v>
      </c>
      <c r="AV1170" s="13" t="s">
        <v>88</v>
      </c>
      <c r="AW1170" s="13" t="s">
        <v>33</v>
      </c>
      <c r="AX1170" s="13" t="s">
        <v>79</v>
      </c>
      <c r="AY1170" s="165" t="s">
        <v>207</v>
      </c>
    </row>
    <row r="1171" spans="1:65" s="13" customFormat="1" ht="11.25">
      <c r="B1171" s="163"/>
      <c r="D1171" s="164" t="s">
        <v>237</v>
      </c>
      <c r="E1171" s="165" t="s">
        <v>1</v>
      </c>
      <c r="F1171" s="166" t="s">
        <v>6118</v>
      </c>
      <c r="H1171" s="167">
        <v>4</v>
      </c>
      <c r="I1171" s="168"/>
      <c r="L1171" s="163"/>
      <c r="M1171" s="169"/>
      <c r="N1171" s="170"/>
      <c r="O1171" s="170"/>
      <c r="P1171" s="170"/>
      <c r="Q1171" s="170"/>
      <c r="R1171" s="170"/>
      <c r="S1171" s="170"/>
      <c r="T1171" s="171"/>
      <c r="AT1171" s="165" t="s">
        <v>237</v>
      </c>
      <c r="AU1171" s="165" t="s">
        <v>88</v>
      </c>
      <c r="AV1171" s="13" t="s">
        <v>88</v>
      </c>
      <c r="AW1171" s="13" t="s">
        <v>33</v>
      </c>
      <c r="AX1171" s="13" t="s">
        <v>79</v>
      </c>
      <c r="AY1171" s="165" t="s">
        <v>207</v>
      </c>
    </row>
    <row r="1172" spans="1:65" s="13" customFormat="1" ht="11.25">
      <c r="B1172" s="163"/>
      <c r="D1172" s="164" t="s">
        <v>237</v>
      </c>
      <c r="E1172" s="165" t="s">
        <v>1</v>
      </c>
      <c r="F1172" s="166" t="s">
        <v>6091</v>
      </c>
      <c r="H1172" s="167">
        <v>2</v>
      </c>
      <c r="I1172" s="168"/>
      <c r="L1172" s="163"/>
      <c r="M1172" s="169"/>
      <c r="N1172" s="170"/>
      <c r="O1172" s="170"/>
      <c r="P1172" s="170"/>
      <c r="Q1172" s="170"/>
      <c r="R1172" s="170"/>
      <c r="S1172" s="170"/>
      <c r="T1172" s="171"/>
      <c r="AT1172" s="165" t="s">
        <v>237</v>
      </c>
      <c r="AU1172" s="165" t="s">
        <v>88</v>
      </c>
      <c r="AV1172" s="13" t="s">
        <v>88</v>
      </c>
      <c r="AW1172" s="13" t="s">
        <v>33</v>
      </c>
      <c r="AX1172" s="13" t="s">
        <v>79</v>
      </c>
      <c r="AY1172" s="165" t="s">
        <v>207</v>
      </c>
    </row>
    <row r="1173" spans="1:65" s="13" customFormat="1" ht="11.25">
      <c r="B1173" s="163"/>
      <c r="D1173" s="164" t="s">
        <v>237</v>
      </c>
      <c r="E1173" s="165" t="s">
        <v>1</v>
      </c>
      <c r="F1173" s="166" t="s">
        <v>6270</v>
      </c>
      <c r="H1173" s="167">
        <v>12</v>
      </c>
      <c r="I1173" s="168"/>
      <c r="L1173" s="163"/>
      <c r="M1173" s="169"/>
      <c r="N1173" s="170"/>
      <c r="O1173" s="170"/>
      <c r="P1173" s="170"/>
      <c r="Q1173" s="170"/>
      <c r="R1173" s="170"/>
      <c r="S1173" s="170"/>
      <c r="T1173" s="171"/>
      <c r="AT1173" s="165" t="s">
        <v>237</v>
      </c>
      <c r="AU1173" s="165" t="s">
        <v>88</v>
      </c>
      <c r="AV1173" s="13" t="s">
        <v>88</v>
      </c>
      <c r="AW1173" s="13" t="s">
        <v>33</v>
      </c>
      <c r="AX1173" s="13" t="s">
        <v>79</v>
      </c>
      <c r="AY1173" s="165" t="s">
        <v>207</v>
      </c>
    </row>
    <row r="1174" spans="1:65" s="14" customFormat="1" ht="11.25">
      <c r="B1174" s="172"/>
      <c r="D1174" s="164" t="s">
        <v>237</v>
      </c>
      <c r="E1174" s="173" t="s">
        <v>1</v>
      </c>
      <c r="F1174" s="174" t="s">
        <v>6231</v>
      </c>
      <c r="H1174" s="173" t="s">
        <v>1</v>
      </c>
      <c r="I1174" s="175"/>
      <c r="L1174" s="172"/>
      <c r="M1174" s="176"/>
      <c r="N1174" s="177"/>
      <c r="O1174" s="177"/>
      <c r="P1174" s="177"/>
      <c r="Q1174" s="177"/>
      <c r="R1174" s="177"/>
      <c r="S1174" s="177"/>
      <c r="T1174" s="178"/>
      <c r="AT1174" s="173" t="s">
        <v>237</v>
      </c>
      <c r="AU1174" s="173" t="s">
        <v>88</v>
      </c>
      <c r="AV1174" s="14" t="s">
        <v>86</v>
      </c>
      <c r="AW1174" s="14" t="s">
        <v>33</v>
      </c>
      <c r="AX1174" s="14" t="s">
        <v>79</v>
      </c>
      <c r="AY1174" s="173" t="s">
        <v>207</v>
      </c>
    </row>
    <row r="1175" spans="1:65" s="15" customFormat="1" ht="11.25">
      <c r="B1175" s="179"/>
      <c r="D1175" s="164" t="s">
        <v>237</v>
      </c>
      <c r="E1175" s="180" t="s">
        <v>1</v>
      </c>
      <c r="F1175" s="181" t="s">
        <v>242</v>
      </c>
      <c r="H1175" s="182">
        <v>27</v>
      </c>
      <c r="I1175" s="183"/>
      <c r="L1175" s="179"/>
      <c r="M1175" s="184"/>
      <c r="N1175" s="185"/>
      <c r="O1175" s="185"/>
      <c r="P1175" s="185"/>
      <c r="Q1175" s="185"/>
      <c r="R1175" s="185"/>
      <c r="S1175" s="185"/>
      <c r="T1175" s="186"/>
      <c r="AT1175" s="180" t="s">
        <v>237</v>
      </c>
      <c r="AU1175" s="180" t="s">
        <v>88</v>
      </c>
      <c r="AV1175" s="15" t="s">
        <v>213</v>
      </c>
      <c r="AW1175" s="15" t="s">
        <v>33</v>
      </c>
      <c r="AX1175" s="15" t="s">
        <v>86</v>
      </c>
      <c r="AY1175" s="180" t="s">
        <v>207</v>
      </c>
    </row>
    <row r="1176" spans="1:65" s="2" customFormat="1" ht="33" customHeight="1">
      <c r="A1176" s="31"/>
      <c r="B1176" s="148"/>
      <c r="C1176" s="149" t="s">
        <v>1618</v>
      </c>
      <c r="D1176" s="149" t="s">
        <v>209</v>
      </c>
      <c r="E1176" s="150" t="s">
        <v>6271</v>
      </c>
      <c r="F1176" s="151" t="s">
        <v>6272</v>
      </c>
      <c r="G1176" s="152" t="s">
        <v>301</v>
      </c>
      <c r="H1176" s="153">
        <v>44</v>
      </c>
      <c r="I1176" s="154"/>
      <c r="J1176" s="155">
        <f>ROUND(I1176*H1176,2)</f>
        <v>0</v>
      </c>
      <c r="K1176" s="156"/>
      <c r="L1176" s="32"/>
      <c r="M1176" s="157" t="s">
        <v>1</v>
      </c>
      <c r="N1176" s="158" t="s">
        <v>44</v>
      </c>
      <c r="O1176" s="57"/>
      <c r="P1176" s="159">
        <f>O1176*H1176</f>
        <v>0</v>
      </c>
      <c r="Q1176" s="159">
        <v>0</v>
      </c>
      <c r="R1176" s="159">
        <f>Q1176*H1176</f>
        <v>0</v>
      </c>
      <c r="S1176" s="159">
        <v>0</v>
      </c>
      <c r="T1176" s="160">
        <f>S1176*H1176</f>
        <v>0</v>
      </c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R1176" s="161" t="s">
        <v>213</v>
      </c>
      <c r="AT1176" s="161" t="s">
        <v>209</v>
      </c>
      <c r="AU1176" s="161" t="s">
        <v>88</v>
      </c>
      <c r="AY1176" s="17" t="s">
        <v>207</v>
      </c>
      <c r="BE1176" s="162">
        <f>IF(N1176="základní",J1176,0)</f>
        <v>0</v>
      </c>
      <c r="BF1176" s="162">
        <f>IF(N1176="snížená",J1176,0)</f>
        <v>0</v>
      </c>
      <c r="BG1176" s="162">
        <f>IF(N1176="zákl. přenesená",J1176,0)</f>
        <v>0</v>
      </c>
      <c r="BH1176" s="162">
        <f>IF(N1176="sníž. přenesená",J1176,0)</f>
        <v>0</v>
      </c>
      <c r="BI1176" s="162">
        <f>IF(N1176="nulová",J1176,0)</f>
        <v>0</v>
      </c>
      <c r="BJ1176" s="17" t="s">
        <v>86</v>
      </c>
      <c r="BK1176" s="162">
        <f>ROUND(I1176*H1176,2)</f>
        <v>0</v>
      </c>
      <c r="BL1176" s="17" t="s">
        <v>213</v>
      </c>
      <c r="BM1176" s="161" t="s">
        <v>1621</v>
      </c>
    </row>
    <row r="1177" spans="1:65" s="13" customFormat="1" ht="11.25">
      <c r="B1177" s="163"/>
      <c r="D1177" s="164" t="s">
        <v>237</v>
      </c>
      <c r="E1177" s="165" t="s">
        <v>1</v>
      </c>
      <c r="F1177" s="166" t="s">
        <v>6273</v>
      </c>
      <c r="H1177" s="167">
        <v>8</v>
      </c>
      <c r="I1177" s="168"/>
      <c r="L1177" s="163"/>
      <c r="M1177" s="169"/>
      <c r="N1177" s="170"/>
      <c r="O1177" s="170"/>
      <c r="P1177" s="170"/>
      <c r="Q1177" s="170"/>
      <c r="R1177" s="170"/>
      <c r="S1177" s="170"/>
      <c r="T1177" s="171"/>
      <c r="AT1177" s="165" t="s">
        <v>237</v>
      </c>
      <c r="AU1177" s="165" t="s">
        <v>88</v>
      </c>
      <c r="AV1177" s="13" t="s">
        <v>88</v>
      </c>
      <c r="AW1177" s="13" t="s">
        <v>33</v>
      </c>
      <c r="AX1177" s="13" t="s">
        <v>79</v>
      </c>
      <c r="AY1177" s="165" t="s">
        <v>207</v>
      </c>
    </row>
    <row r="1178" spans="1:65" s="13" customFormat="1" ht="11.25">
      <c r="B1178" s="163"/>
      <c r="D1178" s="164" t="s">
        <v>237</v>
      </c>
      <c r="E1178" s="165" t="s">
        <v>1</v>
      </c>
      <c r="F1178" s="166" t="s">
        <v>6274</v>
      </c>
      <c r="H1178" s="167">
        <v>23</v>
      </c>
      <c r="I1178" s="168"/>
      <c r="L1178" s="163"/>
      <c r="M1178" s="169"/>
      <c r="N1178" s="170"/>
      <c r="O1178" s="170"/>
      <c r="P1178" s="170"/>
      <c r="Q1178" s="170"/>
      <c r="R1178" s="170"/>
      <c r="S1178" s="170"/>
      <c r="T1178" s="171"/>
      <c r="AT1178" s="165" t="s">
        <v>237</v>
      </c>
      <c r="AU1178" s="165" t="s">
        <v>88</v>
      </c>
      <c r="AV1178" s="13" t="s">
        <v>88</v>
      </c>
      <c r="AW1178" s="13" t="s">
        <v>33</v>
      </c>
      <c r="AX1178" s="13" t="s">
        <v>79</v>
      </c>
      <c r="AY1178" s="165" t="s">
        <v>207</v>
      </c>
    </row>
    <row r="1179" spans="1:65" s="13" customFormat="1" ht="11.25">
      <c r="B1179" s="163"/>
      <c r="D1179" s="164" t="s">
        <v>237</v>
      </c>
      <c r="E1179" s="165" t="s">
        <v>1</v>
      </c>
      <c r="F1179" s="166" t="s">
        <v>6275</v>
      </c>
      <c r="H1179" s="167">
        <v>5</v>
      </c>
      <c r="I1179" s="168"/>
      <c r="L1179" s="163"/>
      <c r="M1179" s="169"/>
      <c r="N1179" s="170"/>
      <c r="O1179" s="170"/>
      <c r="P1179" s="170"/>
      <c r="Q1179" s="170"/>
      <c r="R1179" s="170"/>
      <c r="S1179" s="170"/>
      <c r="T1179" s="171"/>
      <c r="AT1179" s="165" t="s">
        <v>237</v>
      </c>
      <c r="AU1179" s="165" t="s">
        <v>88</v>
      </c>
      <c r="AV1179" s="13" t="s">
        <v>88</v>
      </c>
      <c r="AW1179" s="13" t="s">
        <v>33</v>
      </c>
      <c r="AX1179" s="13" t="s">
        <v>79</v>
      </c>
      <c r="AY1179" s="165" t="s">
        <v>207</v>
      </c>
    </row>
    <row r="1180" spans="1:65" s="13" customFormat="1" ht="11.25">
      <c r="B1180" s="163"/>
      <c r="D1180" s="164" t="s">
        <v>237</v>
      </c>
      <c r="E1180" s="165" t="s">
        <v>1</v>
      </c>
      <c r="F1180" s="166" t="s">
        <v>6119</v>
      </c>
      <c r="H1180" s="167">
        <v>8</v>
      </c>
      <c r="I1180" s="168"/>
      <c r="L1180" s="163"/>
      <c r="M1180" s="169"/>
      <c r="N1180" s="170"/>
      <c r="O1180" s="170"/>
      <c r="P1180" s="170"/>
      <c r="Q1180" s="170"/>
      <c r="R1180" s="170"/>
      <c r="S1180" s="170"/>
      <c r="T1180" s="171"/>
      <c r="AT1180" s="165" t="s">
        <v>237</v>
      </c>
      <c r="AU1180" s="165" t="s">
        <v>88</v>
      </c>
      <c r="AV1180" s="13" t="s">
        <v>88</v>
      </c>
      <c r="AW1180" s="13" t="s">
        <v>33</v>
      </c>
      <c r="AX1180" s="13" t="s">
        <v>79</v>
      </c>
      <c r="AY1180" s="165" t="s">
        <v>207</v>
      </c>
    </row>
    <row r="1181" spans="1:65" s="14" customFormat="1" ht="11.25">
      <c r="B1181" s="172"/>
      <c r="D1181" s="164" t="s">
        <v>237</v>
      </c>
      <c r="E1181" s="173" t="s">
        <v>1</v>
      </c>
      <c r="F1181" s="174" t="s">
        <v>6231</v>
      </c>
      <c r="H1181" s="173" t="s">
        <v>1</v>
      </c>
      <c r="I1181" s="175"/>
      <c r="L1181" s="172"/>
      <c r="M1181" s="176"/>
      <c r="N1181" s="177"/>
      <c r="O1181" s="177"/>
      <c r="P1181" s="177"/>
      <c r="Q1181" s="177"/>
      <c r="R1181" s="177"/>
      <c r="S1181" s="177"/>
      <c r="T1181" s="178"/>
      <c r="AT1181" s="173" t="s">
        <v>237</v>
      </c>
      <c r="AU1181" s="173" t="s">
        <v>88</v>
      </c>
      <c r="AV1181" s="14" t="s">
        <v>86</v>
      </c>
      <c r="AW1181" s="14" t="s">
        <v>33</v>
      </c>
      <c r="AX1181" s="14" t="s">
        <v>79</v>
      </c>
      <c r="AY1181" s="173" t="s">
        <v>207</v>
      </c>
    </row>
    <row r="1182" spans="1:65" s="15" customFormat="1" ht="11.25">
      <c r="B1182" s="179"/>
      <c r="D1182" s="164" t="s">
        <v>237</v>
      </c>
      <c r="E1182" s="180" t="s">
        <v>1</v>
      </c>
      <c r="F1182" s="181" t="s">
        <v>242</v>
      </c>
      <c r="H1182" s="182">
        <v>44</v>
      </c>
      <c r="I1182" s="183"/>
      <c r="L1182" s="179"/>
      <c r="M1182" s="184"/>
      <c r="N1182" s="185"/>
      <c r="O1182" s="185"/>
      <c r="P1182" s="185"/>
      <c r="Q1182" s="185"/>
      <c r="R1182" s="185"/>
      <c r="S1182" s="185"/>
      <c r="T1182" s="186"/>
      <c r="AT1182" s="180" t="s">
        <v>237</v>
      </c>
      <c r="AU1182" s="180" t="s">
        <v>88</v>
      </c>
      <c r="AV1182" s="15" t="s">
        <v>213</v>
      </c>
      <c r="AW1182" s="15" t="s">
        <v>33</v>
      </c>
      <c r="AX1182" s="15" t="s">
        <v>86</v>
      </c>
      <c r="AY1182" s="180" t="s">
        <v>207</v>
      </c>
    </row>
    <row r="1183" spans="1:65" s="2" customFormat="1" ht="33" customHeight="1">
      <c r="A1183" s="31"/>
      <c r="B1183" s="148"/>
      <c r="C1183" s="149" t="s">
        <v>932</v>
      </c>
      <c r="D1183" s="149" t="s">
        <v>209</v>
      </c>
      <c r="E1183" s="150" t="s">
        <v>6276</v>
      </c>
      <c r="F1183" s="151" t="s">
        <v>6277</v>
      </c>
      <c r="G1183" s="152" t="s">
        <v>301</v>
      </c>
      <c r="H1183" s="153">
        <v>18</v>
      </c>
      <c r="I1183" s="154"/>
      <c r="J1183" s="155">
        <f>ROUND(I1183*H1183,2)</f>
        <v>0</v>
      </c>
      <c r="K1183" s="156"/>
      <c r="L1183" s="32"/>
      <c r="M1183" s="157" t="s">
        <v>1</v>
      </c>
      <c r="N1183" s="158" t="s">
        <v>44</v>
      </c>
      <c r="O1183" s="57"/>
      <c r="P1183" s="159">
        <f>O1183*H1183</f>
        <v>0</v>
      </c>
      <c r="Q1183" s="159">
        <v>0</v>
      </c>
      <c r="R1183" s="159">
        <f>Q1183*H1183</f>
        <v>0</v>
      </c>
      <c r="S1183" s="159">
        <v>0</v>
      </c>
      <c r="T1183" s="160">
        <f>S1183*H1183</f>
        <v>0</v>
      </c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R1183" s="161" t="s">
        <v>213</v>
      </c>
      <c r="AT1183" s="161" t="s">
        <v>209</v>
      </c>
      <c r="AU1183" s="161" t="s">
        <v>88</v>
      </c>
      <c r="AY1183" s="17" t="s">
        <v>207</v>
      </c>
      <c r="BE1183" s="162">
        <f>IF(N1183="základní",J1183,0)</f>
        <v>0</v>
      </c>
      <c r="BF1183" s="162">
        <f>IF(N1183="snížená",J1183,0)</f>
        <v>0</v>
      </c>
      <c r="BG1183" s="162">
        <f>IF(N1183="zákl. přenesená",J1183,0)</f>
        <v>0</v>
      </c>
      <c r="BH1183" s="162">
        <f>IF(N1183="sníž. přenesená",J1183,0)</f>
        <v>0</v>
      </c>
      <c r="BI1183" s="162">
        <f>IF(N1183="nulová",J1183,0)</f>
        <v>0</v>
      </c>
      <c r="BJ1183" s="17" t="s">
        <v>86</v>
      </c>
      <c r="BK1183" s="162">
        <f>ROUND(I1183*H1183,2)</f>
        <v>0</v>
      </c>
      <c r="BL1183" s="17" t="s">
        <v>213</v>
      </c>
      <c r="BM1183" s="161" t="s">
        <v>1630</v>
      </c>
    </row>
    <row r="1184" spans="1:65" s="13" customFormat="1" ht="11.25">
      <c r="B1184" s="163"/>
      <c r="D1184" s="164" t="s">
        <v>237</v>
      </c>
      <c r="E1184" s="165" t="s">
        <v>1</v>
      </c>
      <c r="F1184" s="166" t="s">
        <v>6278</v>
      </c>
      <c r="H1184" s="167">
        <v>6</v>
      </c>
      <c r="I1184" s="168"/>
      <c r="L1184" s="163"/>
      <c r="M1184" s="169"/>
      <c r="N1184" s="170"/>
      <c r="O1184" s="170"/>
      <c r="P1184" s="170"/>
      <c r="Q1184" s="170"/>
      <c r="R1184" s="170"/>
      <c r="S1184" s="170"/>
      <c r="T1184" s="171"/>
      <c r="AT1184" s="165" t="s">
        <v>237</v>
      </c>
      <c r="AU1184" s="165" t="s">
        <v>88</v>
      </c>
      <c r="AV1184" s="13" t="s">
        <v>88</v>
      </c>
      <c r="AW1184" s="13" t="s">
        <v>33</v>
      </c>
      <c r="AX1184" s="13" t="s">
        <v>79</v>
      </c>
      <c r="AY1184" s="165" t="s">
        <v>207</v>
      </c>
    </row>
    <row r="1185" spans="1:65" s="13" customFormat="1" ht="11.25">
      <c r="B1185" s="163"/>
      <c r="D1185" s="164" t="s">
        <v>237</v>
      </c>
      <c r="E1185" s="165" t="s">
        <v>1</v>
      </c>
      <c r="F1185" s="166" t="s">
        <v>6279</v>
      </c>
      <c r="H1185" s="167">
        <v>6</v>
      </c>
      <c r="I1185" s="168"/>
      <c r="L1185" s="163"/>
      <c r="M1185" s="169"/>
      <c r="N1185" s="170"/>
      <c r="O1185" s="170"/>
      <c r="P1185" s="170"/>
      <c r="Q1185" s="170"/>
      <c r="R1185" s="170"/>
      <c r="S1185" s="170"/>
      <c r="T1185" s="171"/>
      <c r="AT1185" s="165" t="s">
        <v>237</v>
      </c>
      <c r="AU1185" s="165" t="s">
        <v>88</v>
      </c>
      <c r="AV1185" s="13" t="s">
        <v>88</v>
      </c>
      <c r="AW1185" s="13" t="s">
        <v>33</v>
      </c>
      <c r="AX1185" s="13" t="s">
        <v>79</v>
      </c>
      <c r="AY1185" s="165" t="s">
        <v>207</v>
      </c>
    </row>
    <row r="1186" spans="1:65" s="13" customFormat="1" ht="11.25">
      <c r="B1186" s="163"/>
      <c r="D1186" s="164" t="s">
        <v>237</v>
      </c>
      <c r="E1186" s="165" t="s">
        <v>1</v>
      </c>
      <c r="F1186" s="166" t="s">
        <v>6280</v>
      </c>
      <c r="H1186" s="167">
        <v>6</v>
      </c>
      <c r="I1186" s="168"/>
      <c r="L1186" s="163"/>
      <c r="M1186" s="169"/>
      <c r="N1186" s="170"/>
      <c r="O1186" s="170"/>
      <c r="P1186" s="170"/>
      <c r="Q1186" s="170"/>
      <c r="R1186" s="170"/>
      <c r="S1186" s="170"/>
      <c r="T1186" s="171"/>
      <c r="AT1186" s="165" t="s">
        <v>237</v>
      </c>
      <c r="AU1186" s="165" t="s">
        <v>88</v>
      </c>
      <c r="AV1186" s="13" t="s">
        <v>88</v>
      </c>
      <c r="AW1186" s="13" t="s">
        <v>33</v>
      </c>
      <c r="AX1186" s="13" t="s">
        <v>79</v>
      </c>
      <c r="AY1186" s="165" t="s">
        <v>207</v>
      </c>
    </row>
    <row r="1187" spans="1:65" s="14" customFormat="1" ht="11.25">
      <c r="B1187" s="172"/>
      <c r="D1187" s="164" t="s">
        <v>237</v>
      </c>
      <c r="E1187" s="173" t="s">
        <v>1</v>
      </c>
      <c r="F1187" s="174" t="s">
        <v>6231</v>
      </c>
      <c r="H1187" s="173" t="s">
        <v>1</v>
      </c>
      <c r="I1187" s="175"/>
      <c r="L1187" s="172"/>
      <c r="M1187" s="176"/>
      <c r="N1187" s="177"/>
      <c r="O1187" s="177"/>
      <c r="P1187" s="177"/>
      <c r="Q1187" s="177"/>
      <c r="R1187" s="177"/>
      <c r="S1187" s="177"/>
      <c r="T1187" s="178"/>
      <c r="AT1187" s="173" t="s">
        <v>237</v>
      </c>
      <c r="AU1187" s="173" t="s">
        <v>88</v>
      </c>
      <c r="AV1187" s="14" t="s">
        <v>86</v>
      </c>
      <c r="AW1187" s="14" t="s">
        <v>33</v>
      </c>
      <c r="AX1187" s="14" t="s">
        <v>79</v>
      </c>
      <c r="AY1187" s="173" t="s">
        <v>207</v>
      </c>
    </row>
    <row r="1188" spans="1:65" s="15" customFormat="1" ht="11.25">
      <c r="B1188" s="179"/>
      <c r="D1188" s="164" t="s">
        <v>237</v>
      </c>
      <c r="E1188" s="180" t="s">
        <v>1</v>
      </c>
      <c r="F1188" s="181" t="s">
        <v>242</v>
      </c>
      <c r="H1188" s="182">
        <v>18</v>
      </c>
      <c r="I1188" s="183"/>
      <c r="L1188" s="179"/>
      <c r="M1188" s="184"/>
      <c r="N1188" s="185"/>
      <c r="O1188" s="185"/>
      <c r="P1188" s="185"/>
      <c r="Q1188" s="185"/>
      <c r="R1188" s="185"/>
      <c r="S1188" s="185"/>
      <c r="T1188" s="186"/>
      <c r="AT1188" s="180" t="s">
        <v>237</v>
      </c>
      <c r="AU1188" s="180" t="s">
        <v>88</v>
      </c>
      <c r="AV1188" s="15" t="s">
        <v>213</v>
      </c>
      <c r="AW1188" s="15" t="s">
        <v>33</v>
      </c>
      <c r="AX1188" s="15" t="s">
        <v>86</v>
      </c>
      <c r="AY1188" s="180" t="s">
        <v>207</v>
      </c>
    </row>
    <row r="1189" spans="1:65" s="2" customFormat="1" ht="33" customHeight="1">
      <c r="A1189" s="31"/>
      <c r="B1189" s="148"/>
      <c r="C1189" s="149" t="s">
        <v>1633</v>
      </c>
      <c r="D1189" s="149" t="s">
        <v>209</v>
      </c>
      <c r="E1189" s="150" t="s">
        <v>6281</v>
      </c>
      <c r="F1189" s="151" t="s">
        <v>6282</v>
      </c>
      <c r="G1189" s="152" t="s">
        <v>301</v>
      </c>
      <c r="H1189" s="153">
        <v>34</v>
      </c>
      <c r="I1189" s="154"/>
      <c r="J1189" s="155">
        <f>ROUND(I1189*H1189,2)</f>
        <v>0</v>
      </c>
      <c r="K1189" s="156"/>
      <c r="L1189" s="32"/>
      <c r="M1189" s="157" t="s">
        <v>1</v>
      </c>
      <c r="N1189" s="158" t="s">
        <v>44</v>
      </c>
      <c r="O1189" s="57"/>
      <c r="P1189" s="159">
        <f>O1189*H1189</f>
        <v>0</v>
      </c>
      <c r="Q1189" s="159">
        <v>0</v>
      </c>
      <c r="R1189" s="159">
        <f>Q1189*H1189</f>
        <v>0</v>
      </c>
      <c r="S1189" s="159">
        <v>0</v>
      </c>
      <c r="T1189" s="160">
        <f>S1189*H1189</f>
        <v>0</v>
      </c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R1189" s="161" t="s">
        <v>213</v>
      </c>
      <c r="AT1189" s="161" t="s">
        <v>209</v>
      </c>
      <c r="AU1189" s="161" t="s">
        <v>88</v>
      </c>
      <c r="AY1189" s="17" t="s">
        <v>207</v>
      </c>
      <c r="BE1189" s="162">
        <f>IF(N1189="základní",J1189,0)</f>
        <v>0</v>
      </c>
      <c r="BF1189" s="162">
        <f>IF(N1189="snížená",J1189,0)</f>
        <v>0</v>
      </c>
      <c r="BG1189" s="162">
        <f>IF(N1189="zákl. přenesená",J1189,0)</f>
        <v>0</v>
      </c>
      <c r="BH1189" s="162">
        <f>IF(N1189="sníž. přenesená",J1189,0)</f>
        <v>0</v>
      </c>
      <c r="BI1189" s="162">
        <f>IF(N1189="nulová",J1189,0)</f>
        <v>0</v>
      </c>
      <c r="BJ1189" s="17" t="s">
        <v>86</v>
      </c>
      <c r="BK1189" s="162">
        <f>ROUND(I1189*H1189,2)</f>
        <v>0</v>
      </c>
      <c r="BL1189" s="17" t="s">
        <v>213</v>
      </c>
      <c r="BM1189" s="161" t="s">
        <v>1637</v>
      </c>
    </row>
    <row r="1190" spans="1:65" s="13" customFormat="1" ht="11.25">
      <c r="B1190" s="163"/>
      <c r="D1190" s="164" t="s">
        <v>237</v>
      </c>
      <c r="E1190" s="165" t="s">
        <v>1</v>
      </c>
      <c r="F1190" s="166" t="s">
        <v>6107</v>
      </c>
      <c r="H1190" s="167">
        <v>6</v>
      </c>
      <c r="I1190" s="168"/>
      <c r="L1190" s="163"/>
      <c r="M1190" s="169"/>
      <c r="N1190" s="170"/>
      <c r="O1190" s="170"/>
      <c r="P1190" s="170"/>
      <c r="Q1190" s="170"/>
      <c r="R1190" s="170"/>
      <c r="S1190" s="170"/>
      <c r="T1190" s="171"/>
      <c r="AT1190" s="165" t="s">
        <v>237</v>
      </c>
      <c r="AU1190" s="165" t="s">
        <v>88</v>
      </c>
      <c r="AV1190" s="13" t="s">
        <v>88</v>
      </c>
      <c r="AW1190" s="13" t="s">
        <v>33</v>
      </c>
      <c r="AX1190" s="13" t="s">
        <v>79</v>
      </c>
      <c r="AY1190" s="165" t="s">
        <v>207</v>
      </c>
    </row>
    <row r="1191" spans="1:65" s="13" customFormat="1" ht="11.25">
      <c r="B1191" s="163"/>
      <c r="D1191" s="164" t="s">
        <v>237</v>
      </c>
      <c r="E1191" s="165" t="s">
        <v>1</v>
      </c>
      <c r="F1191" s="166" t="s">
        <v>6098</v>
      </c>
      <c r="H1191" s="167">
        <v>4</v>
      </c>
      <c r="I1191" s="168"/>
      <c r="L1191" s="163"/>
      <c r="M1191" s="169"/>
      <c r="N1191" s="170"/>
      <c r="O1191" s="170"/>
      <c r="P1191" s="170"/>
      <c r="Q1191" s="170"/>
      <c r="R1191" s="170"/>
      <c r="S1191" s="170"/>
      <c r="T1191" s="171"/>
      <c r="AT1191" s="165" t="s">
        <v>237</v>
      </c>
      <c r="AU1191" s="165" t="s">
        <v>88</v>
      </c>
      <c r="AV1191" s="13" t="s">
        <v>88</v>
      </c>
      <c r="AW1191" s="13" t="s">
        <v>33</v>
      </c>
      <c r="AX1191" s="13" t="s">
        <v>79</v>
      </c>
      <c r="AY1191" s="165" t="s">
        <v>207</v>
      </c>
    </row>
    <row r="1192" spans="1:65" s="13" customFormat="1" ht="11.25">
      <c r="B1192" s="163"/>
      <c r="D1192" s="164" t="s">
        <v>237</v>
      </c>
      <c r="E1192" s="165" t="s">
        <v>1</v>
      </c>
      <c r="F1192" s="166" t="s">
        <v>6283</v>
      </c>
      <c r="H1192" s="167">
        <v>7</v>
      </c>
      <c r="I1192" s="168"/>
      <c r="L1192" s="163"/>
      <c r="M1192" s="169"/>
      <c r="N1192" s="170"/>
      <c r="O1192" s="170"/>
      <c r="P1192" s="170"/>
      <c r="Q1192" s="170"/>
      <c r="R1192" s="170"/>
      <c r="S1192" s="170"/>
      <c r="T1192" s="171"/>
      <c r="AT1192" s="165" t="s">
        <v>237</v>
      </c>
      <c r="AU1192" s="165" t="s">
        <v>88</v>
      </c>
      <c r="AV1192" s="13" t="s">
        <v>88</v>
      </c>
      <c r="AW1192" s="13" t="s">
        <v>33</v>
      </c>
      <c r="AX1192" s="13" t="s">
        <v>79</v>
      </c>
      <c r="AY1192" s="165" t="s">
        <v>207</v>
      </c>
    </row>
    <row r="1193" spans="1:65" s="13" customFormat="1" ht="11.25">
      <c r="B1193" s="163"/>
      <c r="D1193" s="164" t="s">
        <v>237</v>
      </c>
      <c r="E1193" s="165" t="s">
        <v>1</v>
      </c>
      <c r="F1193" s="166" t="s">
        <v>6284</v>
      </c>
      <c r="H1193" s="167">
        <v>17</v>
      </c>
      <c r="I1193" s="168"/>
      <c r="L1193" s="163"/>
      <c r="M1193" s="169"/>
      <c r="N1193" s="170"/>
      <c r="O1193" s="170"/>
      <c r="P1193" s="170"/>
      <c r="Q1193" s="170"/>
      <c r="R1193" s="170"/>
      <c r="S1193" s="170"/>
      <c r="T1193" s="171"/>
      <c r="AT1193" s="165" t="s">
        <v>237</v>
      </c>
      <c r="AU1193" s="165" t="s">
        <v>88</v>
      </c>
      <c r="AV1193" s="13" t="s">
        <v>88</v>
      </c>
      <c r="AW1193" s="13" t="s">
        <v>33</v>
      </c>
      <c r="AX1193" s="13" t="s">
        <v>79</v>
      </c>
      <c r="AY1193" s="165" t="s">
        <v>207</v>
      </c>
    </row>
    <row r="1194" spans="1:65" s="14" customFormat="1" ht="11.25">
      <c r="B1194" s="172"/>
      <c r="D1194" s="164" t="s">
        <v>237</v>
      </c>
      <c r="E1194" s="173" t="s">
        <v>1</v>
      </c>
      <c r="F1194" s="174" t="s">
        <v>6231</v>
      </c>
      <c r="H1194" s="173" t="s">
        <v>1</v>
      </c>
      <c r="I1194" s="175"/>
      <c r="L1194" s="172"/>
      <c r="M1194" s="176"/>
      <c r="N1194" s="177"/>
      <c r="O1194" s="177"/>
      <c r="P1194" s="177"/>
      <c r="Q1194" s="177"/>
      <c r="R1194" s="177"/>
      <c r="S1194" s="177"/>
      <c r="T1194" s="178"/>
      <c r="AT1194" s="173" t="s">
        <v>237</v>
      </c>
      <c r="AU1194" s="173" t="s">
        <v>88</v>
      </c>
      <c r="AV1194" s="14" t="s">
        <v>86</v>
      </c>
      <c r="AW1194" s="14" t="s">
        <v>33</v>
      </c>
      <c r="AX1194" s="14" t="s">
        <v>79</v>
      </c>
      <c r="AY1194" s="173" t="s">
        <v>207</v>
      </c>
    </row>
    <row r="1195" spans="1:65" s="15" customFormat="1" ht="11.25">
      <c r="B1195" s="179"/>
      <c r="D1195" s="164" t="s">
        <v>237</v>
      </c>
      <c r="E1195" s="180" t="s">
        <v>1</v>
      </c>
      <c r="F1195" s="181" t="s">
        <v>242</v>
      </c>
      <c r="H1195" s="182">
        <v>34</v>
      </c>
      <c r="I1195" s="183"/>
      <c r="L1195" s="179"/>
      <c r="M1195" s="184"/>
      <c r="N1195" s="185"/>
      <c r="O1195" s="185"/>
      <c r="P1195" s="185"/>
      <c r="Q1195" s="185"/>
      <c r="R1195" s="185"/>
      <c r="S1195" s="185"/>
      <c r="T1195" s="186"/>
      <c r="AT1195" s="180" t="s">
        <v>237</v>
      </c>
      <c r="AU1195" s="180" t="s">
        <v>88</v>
      </c>
      <c r="AV1195" s="15" t="s">
        <v>213</v>
      </c>
      <c r="AW1195" s="15" t="s">
        <v>33</v>
      </c>
      <c r="AX1195" s="15" t="s">
        <v>86</v>
      </c>
      <c r="AY1195" s="180" t="s">
        <v>207</v>
      </c>
    </row>
    <row r="1196" spans="1:65" s="2" customFormat="1" ht="33" customHeight="1">
      <c r="A1196" s="31"/>
      <c r="B1196" s="148"/>
      <c r="C1196" s="149" t="s">
        <v>936</v>
      </c>
      <c r="D1196" s="149" t="s">
        <v>209</v>
      </c>
      <c r="E1196" s="150" t="s">
        <v>6285</v>
      </c>
      <c r="F1196" s="151" t="s">
        <v>6286</v>
      </c>
      <c r="G1196" s="152" t="s">
        <v>301</v>
      </c>
      <c r="H1196" s="153">
        <v>7</v>
      </c>
      <c r="I1196" s="154"/>
      <c r="J1196" s="155">
        <f>ROUND(I1196*H1196,2)</f>
        <v>0</v>
      </c>
      <c r="K1196" s="156"/>
      <c r="L1196" s="32"/>
      <c r="M1196" s="157" t="s">
        <v>1</v>
      </c>
      <c r="N1196" s="158" t="s">
        <v>44</v>
      </c>
      <c r="O1196" s="57"/>
      <c r="P1196" s="159">
        <f>O1196*H1196</f>
        <v>0</v>
      </c>
      <c r="Q1196" s="159">
        <v>0</v>
      </c>
      <c r="R1196" s="159">
        <f>Q1196*H1196</f>
        <v>0</v>
      </c>
      <c r="S1196" s="159">
        <v>0</v>
      </c>
      <c r="T1196" s="160">
        <f>S1196*H1196</f>
        <v>0</v>
      </c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R1196" s="161" t="s">
        <v>213</v>
      </c>
      <c r="AT1196" s="161" t="s">
        <v>209</v>
      </c>
      <c r="AU1196" s="161" t="s">
        <v>88</v>
      </c>
      <c r="AY1196" s="17" t="s">
        <v>207</v>
      </c>
      <c r="BE1196" s="162">
        <f>IF(N1196="základní",J1196,0)</f>
        <v>0</v>
      </c>
      <c r="BF1196" s="162">
        <f>IF(N1196="snížená",J1196,0)</f>
        <v>0</v>
      </c>
      <c r="BG1196" s="162">
        <f>IF(N1196="zákl. přenesená",J1196,0)</f>
        <v>0</v>
      </c>
      <c r="BH1196" s="162">
        <f>IF(N1196="sníž. přenesená",J1196,0)</f>
        <v>0</v>
      </c>
      <c r="BI1196" s="162">
        <f>IF(N1196="nulová",J1196,0)</f>
        <v>0</v>
      </c>
      <c r="BJ1196" s="17" t="s">
        <v>86</v>
      </c>
      <c r="BK1196" s="162">
        <f>ROUND(I1196*H1196,2)</f>
        <v>0</v>
      </c>
      <c r="BL1196" s="17" t="s">
        <v>213</v>
      </c>
      <c r="BM1196" s="161" t="s">
        <v>1638</v>
      </c>
    </row>
    <row r="1197" spans="1:65" s="13" customFormat="1" ht="11.25">
      <c r="B1197" s="163"/>
      <c r="D1197" s="164" t="s">
        <v>237</v>
      </c>
      <c r="E1197" s="165" t="s">
        <v>1</v>
      </c>
      <c r="F1197" s="166" t="s">
        <v>6287</v>
      </c>
      <c r="H1197" s="167">
        <v>7</v>
      </c>
      <c r="I1197" s="168"/>
      <c r="L1197" s="163"/>
      <c r="M1197" s="169"/>
      <c r="N1197" s="170"/>
      <c r="O1197" s="170"/>
      <c r="P1197" s="170"/>
      <c r="Q1197" s="170"/>
      <c r="R1197" s="170"/>
      <c r="S1197" s="170"/>
      <c r="T1197" s="171"/>
      <c r="AT1197" s="165" t="s">
        <v>237</v>
      </c>
      <c r="AU1197" s="165" t="s">
        <v>88</v>
      </c>
      <c r="AV1197" s="13" t="s">
        <v>88</v>
      </c>
      <c r="AW1197" s="13" t="s">
        <v>33</v>
      </c>
      <c r="AX1197" s="13" t="s">
        <v>79</v>
      </c>
      <c r="AY1197" s="165" t="s">
        <v>207</v>
      </c>
    </row>
    <row r="1198" spans="1:65" s="14" customFormat="1" ht="11.25">
      <c r="B1198" s="172"/>
      <c r="D1198" s="164" t="s">
        <v>237</v>
      </c>
      <c r="E1198" s="173" t="s">
        <v>1</v>
      </c>
      <c r="F1198" s="174" t="s">
        <v>6231</v>
      </c>
      <c r="H1198" s="173" t="s">
        <v>1</v>
      </c>
      <c r="I1198" s="175"/>
      <c r="L1198" s="172"/>
      <c r="M1198" s="176"/>
      <c r="N1198" s="177"/>
      <c r="O1198" s="177"/>
      <c r="P1198" s="177"/>
      <c r="Q1198" s="177"/>
      <c r="R1198" s="177"/>
      <c r="S1198" s="177"/>
      <c r="T1198" s="178"/>
      <c r="AT1198" s="173" t="s">
        <v>237</v>
      </c>
      <c r="AU1198" s="173" t="s">
        <v>88</v>
      </c>
      <c r="AV1198" s="14" t="s">
        <v>86</v>
      </c>
      <c r="AW1198" s="14" t="s">
        <v>33</v>
      </c>
      <c r="AX1198" s="14" t="s">
        <v>79</v>
      </c>
      <c r="AY1198" s="173" t="s">
        <v>207</v>
      </c>
    </row>
    <row r="1199" spans="1:65" s="15" customFormat="1" ht="11.25">
      <c r="B1199" s="179"/>
      <c r="D1199" s="164" t="s">
        <v>237</v>
      </c>
      <c r="E1199" s="180" t="s">
        <v>1</v>
      </c>
      <c r="F1199" s="181" t="s">
        <v>242</v>
      </c>
      <c r="H1199" s="182">
        <v>7</v>
      </c>
      <c r="I1199" s="183"/>
      <c r="L1199" s="179"/>
      <c r="M1199" s="184"/>
      <c r="N1199" s="185"/>
      <c r="O1199" s="185"/>
      <c r="P1199" s="185"/>
      <c r="Q1199" s="185"/>
      <c r="R1199" s="185"/>
      <c r="S1199" s="185"/>
      <c r="T1199" s="186"/>
      <c r="AT1199" s="180" t="s">
        <v>237</v>
      </c>
      <c r="AU1199" s="180" t="s">
        <v>88</v>
      </c>
      <c r="AV1199" s="15" t="s">
        <v>213</v>
      </c>
      <c r="AW1199" s="15" t="s">
        <v>33</v>
      </c>
      <c r="AX1199" s="15" t="s">
        <v>86</v>
      </c>
      <c r="AY1199" s="180" t="s">
        <v>207</v>
      </c>
    </row>
    <row r="1200" spans="1:65" s="2" customFormat="1" ht="33" customHeight="1">
      <c r="A1200" s="31"/>
      <c r="B1200" s="148"/>
      <c r="C1200" s="149" t="s">
        <v>1641</v>
      </c>
      <c r="D1200" s="149" t="s">
        <v>209</v>
      </c>
      <c r="E1200" s="150" t="s">
        <v>6288</v>
      </c>
      <c r="F1200" s="151" t="s">
        <v>6289</v>
      </c>
      <c r="G1200" s="152" t="s">
        <v>301</v>
      </c>
      <c r="H1200" s="153">
        <v>3</v>
      </c>
      <c r="I1200" s="154"/>
      <c r="J1200" s="155">
        <f>ROUND(I1200*H1200,2)</f>
        <v>0</v>
      </c>
      <c r="K1200" s="156"/>
      <c r="L1200" s="32"/>
      <c r="M1200" s="157" t="s">
        <v>1</v>
      </c>
      <c r="N1200" s="158" t="s">
        <v>44</v>
      </c>
      <c r="O1200" s="57"/>
      <c r="P1200" s="159">
        <f>O1200*H1200</f>
        <v>0</v>
      </c>
      <c r="Q1200" s="159">
        <v>0</v>
      </c>
      <c r="R1200" s="159">
        <f>Q1200*H1200</f>
        <v>0</v>
      </c>
      <c r="S1200" s="159">
        <v>0</v>
      </c>
      <c r="T1200" s="160">
        <f>S1200*H1200</f>
        <v>0</v>
      </c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R1200" s="161" t="s">
        <v>213</v>
      </c>
      <c r="AT1200" s="161" t="s">
        <v>209</v>
      </c>
      <c r="AU1200" s="161" t="s">
        <v>88</v>
      </c>
      <c r="AY1200" s="17" t="s">
        <v>207</v>
      </c>
      <c r="BE1200" s="162">
        <f>IF(N1200="základní",J1200,0)</f>
        <v>0</v>
      </c>
      <c r="BF1200" s="162">
        <f>IF(N1200="snížená",J1200,0)</f>
        <v>0</v>
      </c>
      <c r="BG1200" s="162">
        <f>IF(N1200="zákl. přenesená",J1200,0)</f>
        <v>0</v>
      </c>
      <c r="BH1200" s="162">
        <f>IF(N1200="sníž. přenesená",J1200,0)</f>
        <v>0</v>
      </c>
      <c r="BI1200" s="162">
        <f>IF(N1200="nulová",J1200,0)</f>
        <v>0</v>
      </c>
      <c r="BJ1200" s="17" t="s">
        <v>86</v>
      </c>
      <c r="BK1200" s="162">
        <f>ROUND(I1200*H1200,2)</f>
        <v>0</v>
      </c>
      <c r="BL1200" s="17" t="s">
        <v>213</v>
      </c>
      <c r="BM1200" s="161" t="s">
        <v>1644</v>
      </c>
    </row>
    <row r="1201" spans="1:65" s="13" customFormat="1" ht="11.25">
      <c r="B1201" s="163"/>
      <c r="D1201" s="164" t="s">
        <v>237</v>
      </c>
      <c r="E1201" s="165" t="s">
        <v>1</v>
      </c>
      <c r="F1201" s="166" t="s">
        <v>1370</v>
      </c>
      <c r="H1201" s="167">
        <v>3</v>
      </c>
      <c r="I1201" s="168"/>
      <c r="L1201" s="163"/>
      <c r="M1201" s="169"/>
      <c r="N1201" s="170"/>
      <c r="O1201" s="170"/>
      <c r="P1201" s="170"/>
      <c r="Q1201" s="170"/>
      <c r="R1201" s="170"/>
      <c r="S1201" s="170"/>
      <c r="T1201" s="171"/>
      <c r="AT1201" s="165" t="s">
        <v>237</v>
      </c>
      <c r="AU1201" s="165" t="s">
        <v>88</v>
      </c>
      <c r="AV1201" s="13" t="s">
        <v>88</v>
      </c>
      <c r="AW1201" s="13" t="s">
        <v>33</v>
      </c>
      <c r="AX1201" s="13" t="s">
        <v>79</v>
      </c>
      <c r="AY1201" s="165" t="s">
        <v>207</v>
      </c>
    </row>
    <row r="1202" spans="1:65" s="14" customFormat="1" ht="11.25">
      <c r="B1202" s="172"/>
      <c r="D1202" s="164" t="s">
        <v>237</v>
      </c>
      <c r="E1202" s="173" t="s">
        <v>1</v>
      </c>
      <c r="F1202" s="174" t="s">
        <v>6231</v>
      </c>
      <c r="H1202" s="173" t="s">
        <v>1</v>
      </c>
      <c r="I1202" s="175"/>
      <c r="L1202" s="172"/>
      <c r="M1202" s="176"/>
      <c r="N1202" s="177"/>
      <c r="O1202" s="177"/>
      <c r="P1202" s="177"/>
      <c r="Q1202" s="177"/>
      <c r="R1202" s="177"/>
      <c r="S1202" s="177"/>
      <c r="T1202" s="178"/>
      <c r="AT1202" s="173" t="s">
        <v>237</v>
      </c>
      <c r="AU1202" s="173" t="s">
        <v>88</v>
      </c>
      <c r="AV1202" s="14" t="s">
        <v>86</v>
      </c>
      <c r="AW1202" s="14" t="s">
        <v>33</v>
      </c>
      <c r="AX1202" s="14" t="s">
        <v>79</v>
      </c>
      <c r="AY1202" s="173" t="s">
        <v>207</v>
      </c>
    </row>
    <row r="1203" spans="1:65" s="15" customFormat="1" ht="11.25">
      <c r="B1203" s="179"/>
      <c r="D1203" s="164" t="s">
        <v>237</v>
      </c>
      <c r="E1203" s="180" t="s">
        <v>1</v>
      </c>
      <c r="F1203" s="181" t="s">
        <v>242</v>
      </c>
      <c r="H1203" s="182">
        <v>3</v>
      </c>
      <c r="I1203" s="183"/>
      <c r="L1203" s="179"/>
      <c r="M1203" s="184"/>
      <c r="N1203" s="185"/>
      <c r="O1203" s="185"/>
      <c r="P1203" s="185"/>
      <c r="Q1203" s="185"/>
      <c r="R1203" s="185"/>
      <c r="S1203" s="185"/>
      <c r="T1203" s="186"/>
      <c r="AT1203" s="180" t="s">
        <v>237</v>
      </c>
      <c r="AU1203" s="180" t="s">
        <v>88</v>
      </c>
      <c r="AV1203" s="15" t="s">
        <v>213</v>
      </c>
      <c r="AW1203" s="15" t="s">
        <v>33</v>
      </c>
      <c r="AX1203" s="15" t="s">
        <v>86</v>
      </c>
      <c r="AY1203" s="180" t="s">
        <v>207</v>
      </c>
    </row>
    <row r="1204" spans="1:65" s="2" customFormat="1" ht="24.2" customHeight="1">
      <c r="A1204" s="31"/>
      <c r="B1204" s="148"/>
      <c r="C1204" s="149" t="s">
        <v>939</v>
      </c>
      <c r="D1204" s="149" t="s">
        <v>209</v>
      </c>
      <c r="E1204" s="150" t="s">
        <v>6290</v>
      </c>
      <c r="F1204" s="151" t="s">
        <v>6291</v>
      </c>
      <c r="G1204" s="152" t="s">
        <v>301</v>
      </c>
      <c r="H1204" s="153">
        <v>4</v>
      </c>
      <c r="I1204" s="154"/>
      <c r="J1204" s="155">
        <f>ROUND(I1204*H1204,2)</f>
        <v>0</v>
      </c>
      <c r="K1204" s="156"/>
      <c r="L1204" s="32"/>
      <c r="M1204" s="157" t="s">
        <v>1</v>
      </c>
      <c r="N1204" s="158" t="s">
        <v>44</v>
      </c>
      <c r="O1204" s="57"/>
      <c r="P1204" s="159">
        <f>O1204*H1204</f>
        <v>0</v>
      </c>
      <c r="Q1204" s="159">
        <v>0</v>
      </c>
      <c r="R1204" s="159">
        <f>Q1204*H1204</f>
        <v>0</v>
      </c>
      <c r="S1204" s="159">
        <v>0</v>
      </c>
      <c r="T1204" s="160">
        <f>S1204*H1204</f>
        <v>0</v>
      </c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R1204" s="161" t="s">
        <v>213</v>
      </c>
      <c r="AT1204" s="161" t="s">
        <v>209</v>
      </c>
      <c r="AU1204" s="161" t="s">
        <v>88</v>
      </c>
      <c r="AY1204" s="17" t="s">
        <v>207</v>
      </c>
      <c r="BE1204" s="162">
        <f>IF(N1204="základní",J1204,0)</f>
        <v>0</v>
      </c>
      <c r="BF1204" s="162">
        <f>IF(N1204="snížená",J1204,0)</f>
        <v>0</v>
      </c>
      <c r="BG1204" s="162">
        <f>IF(N1204="zákl. přenesená",J1204,0)</f>
        <v>0</v>
      </c>
      <c r="BH1204" s="162">
        <f>IF(N1204="sníž. přenesená",J1204,0)</f>
        <v>0</v>
      </c>
      <c r="BI1204" s="162">
        <f>IF(N1204="nulová",J1204,0)</f>
        <v>0</v>
      </c>
      <c r="BJ1204" s="17" t="s">
        <v>86</v>
      </c>
      <c r="BK1204" s="162">
        <f>ROUND(I1204*H1204,2)</f>
        <v>0</v>
      </c>
      <c r="BL1204" s="17" t="s">
        <v>213</v>
      </c>
      <c r="BM1204" s="161" t="s">
        <v>1651</v>
      </c>
    </row>
    <row r="1205" spans="1:65" s="13" customFormat="1" ht="11.25">
      <c r="B1205" s="163"/>
      <c r="D1205" s="164" t="s">
        <v>237</v>
      </c>
      <c r="E1205" s="165" t="s">
        <v>1</v>
      </c>
      <c r="F1205" s="166" t="s">
        <v>6089</v>
      </c>
      <c r="H1205" s="167">
        <v>2</v>
      </c>
      <c r="I1205" s="168"/>
      <c r="L1205" s="163"/>
      <c r="M1205" s="169"/>
      <c r="N1205" s="170"/>
      <c r="O1205" s="170"/>
      <c r="P1205" s="170"/>
      <c r="Q1205" s="170"/>
      <c r="R1205" s="170"/>
      <c r="S1205" s="170"/>
      <c r="T1205" s="171"/>
      <c r="AT1205" s="165" t="s">
        <v>237</v>
      </c>
      <c r="AU1205" s="165" t="s">
        <v>88</v>
      </c>
      <c r="AV1205" s="13" t="s">
        <v>88</v>
      </c>
      <c r="AW1205" s="13" t="s">
        <v>33</v>
      </c>
      <c r="AX1205" s="13" t="s">
        <v>79</v>
      </c>
      <c r="AY1205" s="165" t="s">
        <v>207</v>
      </c>
    </row>
    <row r="1206" spans="1:65" s="13" customFormat="1" ht="11.25">
      <c r="B1206" s="163"/>
      <c r="D1206" s="164" t="s">
        <v>237</v>
      </c>
      <c r="E1206" s="165" t="s">
        <v>1</v>
      </c>
      <c r="F1206" s="166" t="s">
        <v>6086</v>
      </c>
      <c r="H1206" s="167">
        <v>2</v>
      </c>
      <c r="I1206" s="168"/>
      <c r="L1206" s="163"/>
      <c r="M1206" s="169"/>
      <c r="N1206" s="170"/>
      <c r="O1206" s="170"/>
      <c r="P1206" s="170"/>
      <c r="Q1206" s="170"/>
      <c r="R1206" s="170"/>
      <c r="S1206" s="170"/>
      <c r="T1206" s="171"/>
      <c r="AT1206" s="165" t="s">
        <v>237</v>
      </c>
      <c r="AU1206" s="165" t="s">
        <v>88</v>
      </c>
      <c r="AV1206" s="13" t="s">
        <v>88</v>
      </c>
      <c r="AW1206" s="13" t="s">
        <v>33</v>
      </c>
      <c r="AX1206" s="13" t="s">
        <v>79</v>
      </c>
      <c r="AY1206" s="165" t="s">
        <v>207</v>
      </c>
    </row>
    <row r="1207" spans="1:65" s="15" customFormat="1" ht="11.25">
      <c r="B1207" s="179"/>
      <c r="D1207" s="164" t="s">
        <v>237</v>
      </c>
      <c r="E1207" s="180" t="s">
        <v>1</v>
      </c>
      <c r="F1207" s="181" t="s">
        <v>242</v>
      </c>
      <c r="H1207" s="182">
        <v>4</v>
      </c>
      <c r="I1207" s="183"/>
      <c r="L1207" s="179"/>
      <c r="M1207" s="184"/>
      <c r="N1207" s="185"/>
      <c r="O1207" s="185"/>
      <c r="P1207" s="185"/>
      <c r="Q1207" s="185"/>
      <c r="R1207" s="185"/>
      <c r="S1207" s="185"/>
      <c r="T1207" s="186"/>
      <c r="AT1207" s="180" t="s">
        <v>237</v>
      </c>
      <c r="AU1207" s="180" t="s">
        <v>88</v>
      </c>
      <c r="AV1207" s="15" t="s">
        <v>213</v>
      </c>
      <c r="AW1207" s="15" t="s">
        <v>33</v>
      </c>
      <c r="AX1207" s="15" t="s">
        <v>86</v>
      </c>
      <c r="AY1207" s="180" t="s">
        <v>207</v>
      </c>
    </row>
    <row r="1208" spans="1:65" s="2" customFormat="1" ht="24.2" customHeight="1">
      <c r="A1208" s="31"/>
      <c r="B1208" s="148"/>
      <c r="C1208" s="149" t="s">
        <v>1655</v>
      </c>
      <c r="D1208" s="149" t="s">
        <v>209</v>
      </c>
      <c r="E1208" s="150" t="s">
        <v>6292</v>
      </c>
      <c r="F1208" s="151" t="s">
        <v>6293</v>
      </c>
      <c r="G1208" s="152" t="s">
        <v>301</v>
      </c>
      <c r="H1208" s="153">
        <v>1</v>
      </c>
      <c r="I1208" s="154"/>
      <c r="J1208" s="155">
        <f>ROUND(I1208*H1208,2)</f>
        <v>0</v>
      </c>
      <c r="K1208" s="156"/>
      <c r="L1208" s="32"/>
      <c r="M1208" s="157" t="s">
        <v>1</v>
      </c>
      <c r="N1208" s="158" t="s">
        <v>44</v>
      </c>
      <c r="O1208" s="57"/>
      <c r="P1208" s="159">
        <f>O1208*H1208</f>
        <v>0</v>
      </c>
      <c r="Q1208" s="159">
        <v>0</v>
      </c>
      <c r="R1208" s="159">
        <f>Q1208*H1208</f>
        <v>0</v>
      </c>
      <c r="S1208" s="159">
        <v>0</v>
      </c>
      <c r="T1208" s="160">
        <f>S1208*H1208</f>
        <v>0</v>
      </c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R1208" s="161" t="s">
        <v>213</v>
      </c>
      <c r="AT1208" s="161" t="s">
        <v>209</v>
      </c>
      <c r="AU1208" s="161" t="s">
        <v>88</v>
      </c>
      <c r="AY1208" s="17" t="s">
        <v>207</v>
      </c>
      <c r="BE1208" s="162">
        <f>IF(N1208="základní",J1208,0)</f>
        <v>0</v>
      </c>
      <c r="BF1208" s="162">
        <f>IF(N1208="snížená",J1208,0)</f>
        <v>0</v>
      </c>
      <c r="BG1208" s="162">
        <f>IF(N1208="zákl. přenesená",J1208,0)</f>
        <v>0</v>
      </c>
      <c r="BH1208" s="162">
        <f>IF(N1208="sníž. přenesená",J1208,0)</f>
        <v>0</v>
      </c>
      <c r="BI1208" s="162">
        <f>IF(N1208="nulová",J1208,0)</f>
        <v>0</v>
      </c>
      <c r="BJ1208" s="17" t="s">
        <v>86</v>
      </c>
      <c r="BK1208" s="162">
        <f>ROUND(I1208*H1208,2)</f>
        <v>0</v>
      </c>
      <c r="BL1208" s="17" t="s">
        <v>213</v>
      </c>
      <c r="BM1208" s="161" t="s">
        <v>1658</v>
      </c>
    </row>
    <row r="1209" spans="1:65" s="13" customFormat="1" ht="11.25">
      <c r="B1209" s="163"/>
      <c r="D1209" s="164" t="s">
        <v>237</v>
      </c>
      <c r="E1209" s="165" t="s">
        <v>1</v>
      </c>
      <c r="F1209" s="166" t="s">
        <v>1352</v>
      </c>
      <c r="H1209" s="167">
        <v>1</v>
      </c>
      <c r="I1209" s="168"/>
      <c r="L1209" s="163"/>
      <c r="M1209" s="169"/>
      <c r="N1209" s="170"/>
      <c r="O1209" s="170"/>
      <c r="P1209" s="170"/>
      <c r="Q1209" s="170"/>
      <c r="R1209" s="170"/>
      <c r="S1209" s="170"/>
      <c r="T1209" s="171"/>
      <c r="AT1209" s="165" t="s">
        <v>237</v>
      </c>
      <c r="AU1209" s="165" t="s">
        <v>88</v>
      </c>
      <c r="AV1209" s="13" t="s">
        <v>88</v>
      </c>
      <c r="AW1209" s="13" t="s">
        <v>33</v>
      </c>
      <c r="AX1209" s="13" t="s">
        <v>79</v>
      </c>
      <c r="AY1209" s="165" t="s">
        <v>207</v>
      </c>
    </row>
    <row r="1210" spans="1:65" s="15" customFormat="1" ht="11.25">
      <c r="B1210" s="179"/>
      <c r="D1210" s="164" t="s">
        <v>237</v>
      </c>
      <c r="E1210" s="180" t="s">
        <v>1</v>
      </c>
      <c r="F1210" s="181" t="s">
        <v>242</v>
      </c>
      <c r="H1210" s="182">
        <v>1</v>
      </c>
      <c r="I1210" s="183"/>
      <c r="L1210" s="179"/>
      <c r="M1210" s="184"/>
      <c r="N1210" s="185"/>
      <c r="O1210" s="185"/>
      <c r="P1210" s="185"/>
      <c r="Q1210" s="185"/>
      <c r="R1210" s="185"/>
      <c r="S1210" s="185"/>
      <c r="T1210" s="186"/>
      <c r="AT1210" s="180" t="s">
        <v>237</v>
      </c>
      <c r="AU1210" s="180" t="s">
        <v>88</v>
      </c>
      <c r="AV1210" s="15" t="s">
        <v>213</v>
      </c>
      <c r="AW1210" s="15" t="s">
        <v>33</v>
      </c>
      <c r="AX1210" s="15" t="s">
        <v>86</v>
      </c>
      <c r="AY1210" s="180" t="s">
        <v>207</v>
      </c>
    </row>
    <row r="1211" spans="1:65" s="2" customFormat="1" ht="24.2" customHeight="1">
      <c r="A1211" s="31"/>
      <c r="B1211" s="148"/>
      <c r="C1211" s="149" t="s">
        <v>943</v>
      </c>
      <c r="D1211" s="149" t="s">
        <v>209</v>
      </c>
      <c r="E1211" s="150" t="s">
        <v>6294</v>
      </c>
      <c r="F1211" s="151" t="s">
        <v>6295</v>
      </c>
      <c r="G1211" s="152" t="s">
        <v>301</v>
      </c>
      <c r="H1211" s="153">
        <v>5</v>
      </c>
      <c r="I1211" s="154"/>
      <c r="J1211" s="155">
        <f>ROUND(I1211*H1211,2)</f>
        <v>0</v>
      </c>
      <c r="K1211" s="156"/>
      <c r="L1211" s="32"/>
      <c r="M1211" s="157" t="s">
        <v>1</v>
      </c>
      <c r="N1211" s="158" t="s">
        <v>44</v>
      </c>
      <c r="O1211" s="57"/>
      <c r="P1211" s="159">
        <f>O1211*H1211</f>
        <v>0</v>
      </c>
      <c r="Q1211" s="159">
        <v>0</v>
      </c>
      <c r="R1211" s="159">
        <f>Q1211*H1211</f>
        <v>0</v>
      </c>
      <c r="S1211" s="159">
        <v>0</v>
      </c>
      <c r="T1211" s="160">
        <f>S1211*H1211</f>
        <v>0</v>
      </c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R1211" s="161" t="s">
        <v>213</v>
      </c>
      <c r="AT1211" s="161" t="s">
        <v>209</v>
      </c>
      <c r="AU1211" s="161" t="s">
        <v>88</v>
      </c>
      <c r="AY1211" s="17" t="s">
        <v>207</v>
      </c>
      <c r="BE1211" s="162">
        <f>IF(N1211="základní",J1211,0)</f>
        <v>0</v>
      </c>
      <c r="BF1211" s="162">
        <f>IF(N1211="snížená",J1211,0)</f>
        <v>0</v>
      </c>
      <c r="BG1211" s="162">
        <f>IF(N1211="zákl. přenesená",J1211,0)</f>
        <v>0</v>
      </c>
      <c r="BH1211" s="162">
        <f>IF(N1211="sníž. přenesená",J1211,0)</f>
        <v>0</v>
      </c>
      <c r="BI1211" s="162">
        <f>IF(N1211="nulová",J1211,0)</f>
        <v>0</v>
      </c>
      <c r="BJ1211" s="17" t="s">
        <v>86</v>
      </c>
      <c r="BK1211" s="162">
        <f>ROUND(I1211*H1211,2)</f>
        <v>0</v>
      </c>
      <c r="BL1211" s="17" t="s">
        <v>213</v>
      </c>
      <c r="BM1211" s="161" t="s">
        <v>1665</v>
      </c>
    </row>
    <row r="1212" spans="1:65" s="2" customFormat="1" ht="24.2" customHeight="1">
      <c r="A1212" s="31"/>
      <c r="B1212" s="148"/>
      <c r="C1212" s="149" t="s">
        <v>1674</v>
      </c>
      <c r="D1212" s="149" t="s">
        <v>209</v>
      </c>
      <c r="E1212" s="150" t="s">
        <v>6296</v>
      </c>
      <c r="F1212" s="151" t="s">
        <v>6297</v>
      </c>
      <c r="G1212" s="152" t="s">
        <v>301</v>
      </c>
      <c r="H1212" s="153">
        <v>1</v>
      </c>
      <c r="I1212" s="154"/>
      <c r="J1212" s="155">
        <f>ROUND(I1212*H1212,2)</f>
        <v>0</v>
      </c>
      <c r="K1212" s="156"/>
      <c r="L1212" s="32"/>
      <c r="M1212" s="157" t="s">
        <v>1</v>
      </c>
      <c r="N1212" s="158" t="s">
        <v>44</v>
      </c>
      <c r="O1212" s="57"/>
      <c r="P1212" s="159">
        <f>O1212*H1212</f>
        <v>0</v>
      </c>
      <c r="Q1212" s="159">
        <v>0</v>
      </c>
      <c r="R1212" s="159">
        <f>Q1212*H1212</f>
        <v>0</v>
      </c>
      <c r="S1212" s="159">
        <v>0</v>
      </c>
      <c r="T1212" s="160">
        <f>S1212*H1212</f>
        <v>0</v>
      </c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R1212" s="161" t="s">
        <v>213</v>
      </c>
      <c r="AT1212" s="161" t="s">
        <v>209</v>
      </c>
      <c r="AU1212" s="161" t="s">
        <v>88</v>
      </c>
      <c r="AY1212" s="17" t="s">
        <v>207</v>
      </c>
      <c r="BE1212" s="162">
        <f>IF(N1212="základní",J1212,0)</f>
        <v>0</v>
      </c>
      <c r="BF1212" s="162">
        <f>IF(N1212="snížená",J1212,0)</f>
        <v>0</v>
      </c>
      <c r="BG1212" s="162">
        <f>IF(N1212="zákl. přenesená",J1212,0)</f>
        <v>0</v>
      </c>
      <c r="BH1212" s="162">
        <f>IF(N1212="sníž. přenesená",J1212,0)</f>
        <v>0</v>
      </c>
      <c r="BI1212" s="162">
        <f>IF(N1212="nulová",J1212,0)</f>
        <v>0</v>
      </c>
      <c r="BJ1212" s="17" t="s">
        <v>86</v>
      </c>
      <c r="BK1212" s="162">
        <f>ROUND(I1212*H1212,2)</f>
        <v>0</v>
      </c>
      <c r="BL1212" s="17" t="s">
        <v>213</v>
      </c>
      <c r="BM1212" s="161" t="s">
        <v>1677</v>
      </c>
    </row>
    <row r="1213" spans="1:65" s="13" customFormat="1" ht="11.25">
      <c r="B1213" s="163"/>
      <c r="D1213" s="164" t="s">
        <v>237</v>
      </c>
      <c r="E1213" s="165" t="s">
        <v>1</v>
      </c>
      <c r="F1213" s="166" t="s">
        <v>1352</v>
      </c>
      <c r="H1213" s="167">
        <v>1</v>
      </c>
      <c r="I1213" s="168"/>
      <c r="L1213" s="163"/>
      <c r="M1213" s="169"/>
      <c r="N1213" s="170"/>
      <c r="O1213" s="170"/>
      <c r="P1213" s="170"/>
      <c r="Q1213" s="170"/>
      <c r="R1213" s="170"/>
      <c r="S1213" s="170"/>
      <c r="T1213" s="171"/>
      <c r="AT1213" s="165" t="s">
        <v>237</v>
      </c>
      <c r="AU1213" s="165" t="s">
        <v>88</v>
      </c>
      <c r="AV1213" s="13" t="s">
        <v>88</v>
      </c>
      <c r="AW1213" s="13" t="s">
        <v>33</v>
      </c>
      <c r="AX1213" s="13" t="s">
        <v>79</v>
      </c>
      <c r="AY1213" s="165" t="s">
        <v>207</v>
      </c>
    </row>
    <row r="1214" spans="1:65" s="15" customFormat="1" ht="11.25">
      <c r="B1214" s="179"/>
      <c r="D1214" s="164" t="s">
        <v>237</v>
      </c>
      <c r="E1214" s="180" t="s">
        <v>1</v>
      </c>
      <c r="F1214" s="181" t="s">
        <v>242</v>
      </c>
      <c r="H1214" s="182">
        <v>1</v>
      </c>
      <c r="I1214" s="183"/>
      <c r="L1214" s="179"/>
      <c r="M1214" s="184"/>
      <c r="N1214" s="185"/>
      <c r="O1214" s="185"/>
      <c r="P1214" s="185"/>
      <c r="Q1214" s="185"/>
      <c r="R1214" s="185"/>
      <c r="S1214" s="185"/>
      <c r="T1214" s="186"/>
      <c r="AT1214" s="180" t="s">
        <v>237</v>
      </c>
      <c r="AU1214" s="180" t="s">
        <v>88</v>
      </c>
      <c r="AV1214" s="15" t="s">
        <v>213</v>
      </c>
      <c r="AW1214" s="15" t="s">
        <v>33</v>
      </c>
      <c r="AX1214" s="15" t="s">
        <v>86</v>
      </c>
      <c r="AY1214" s="180" t="s">
        <v>207</v>
      </c>
    </row>
    <row r="1215" spans="1:65" s="2" customFormat="1" ht="24.2" customHeight="1">
      <c r="A1215" s="31"/>
      <c r="B1215" s="148"/>
      <c r="C1215" s="149" t="s">
        <v>946</v>
      </c>
      <c r="D1215" s="149" t="s">
        <v>209</v>
      </c>
      <c r="E1215" s="150" t="s">
        <v>6298</v>
      </c>
      <c r="F1215" s="151" t="s">
        <v>6299</v>
      </c>
      <c r="G1215" s="152" t="s">
        <v>301</v>
      </c>
      <c r="H1215" s="153">
        <v>1</v>
      </c>
      <c r="I1215" s="154"/>
      <c r="J1215" s="155">
        <f>ROUND(I1215*H1215,2)</f>
        <v>0</v>
      </c>
      <c r="K1215" s="156"/>
      <c r="L1215" s="32"/>
      <c r="M1215" s="157" t="s">
        <v>1</v>
      </c>
      <c r="N1215" s="158" t="s">
        <v>44</v>
      </c>
      <c r="O1215" s="57"/>
      <c r="P1215" s="159">
        <f>O1215*H1215</f>
        <v>0</v>
      </c>
      <c r="Q1215" s="159">
        <v>0</v>
      </c>
      <c r="R1215" s="159">
        <f>Q1215*H1215</f>
        <v>0</v>
      </c>
      <c r="S1215" s="159">
        <v>0</v>
      </c>
      <c r="T1215" s="160">
        <f>S1215*H1215</f>
        <v>0</v>
      </c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R1215" s="161" t="s">
        <v>213</v>
      </c>
      <c r="AT1215" s="161" t="s">
        <v>209</v>
      </c>
      <c r="AU1215" s="161" t="s">
        <v>88</v>
      </c>
      <c r="AY1215" s="17" t="s">
        <v>207</v>
      </c>
      <c r="BE1215" s="162">
        <f>IF(N1215="základní",J1215,0)</f>
        <v>0</v>
      </c>
      <c r="BF1215" s="162">
        <f>IF(N1215="snížená",J1215,0)</f>
        <v>0</v>
      </c>
      <c r="BG1215" s="162">
        <f>IF(N1215="zákl. přenesená",J1215,0)</f>
        <v>0</v>
      </c>
      <c r="BH1215" s="162">
        <f>IF(N1215="sníž. přenesená",J1215,0)</f>
        <v>0</v>
      </c>
      <c r="BI1215" s="162">
        <f>IF(N1215="nulová",J1215,0)</f>
        <v>0</v>
      </c>
      <c r="BJ1215" s="17" t="s">
        <v>86</v>
      </c>
      <c r="BK1215" s="162">
        <f>ROUND(I1215*H1215,2)</f>
        <v>0</v>
      </c>
      <c r="BL1215" s="17" t="s">
        <v>213</v>
      </c>
      <c r="BM1215" s="161" t="s">
        <v>1688</v>
      </c>
    </row>
    <row r="1216" spans="1:65" s="13" customFormat="1" ht="11.25">
      <c r="B1216" s="163"/>
      <c r="D1216" s="164" t="s">
        <v>237</v>
      </c>
      <c r="E1216" s="165" t="s">
        <v>1</v>
      </c>
      <c r="F1216" s="166" t="s">
        <v>1352</v>
      </c>
      <c r="H1216" s="167">
        <v>1</v>
      </c>
      <c r="I1216" s="168"/>
      <c r="L1216" s="163"/>
      <c r="M1216" s="169"/>
      <c r="N1216" s="170"/>
      <c r="O1216" s="170"/>
      <c r="P1216" s="170"/>
      <c r="Q1216" s="170"/>
      <c r="R1216" s="170"/>
      <c r="S1216" s="170"/>
      <c r="T1216" s="171"/>
      <c r="AT1216" s="165" t="s">
        <v>237</v>
      </c>
      <c r="AU1216" s="165" t="s">
        <v>88</v>
      </c>
      <c r="AV1216" s="13" t="s">
        <v>88</v>
      </c>
      <c r="AW1216" s="13" t="s">
        <v>33</v>
      </c>
      <c r="AX1216" s="13" t="s">
        <v>79</v>
      </c>
      <c r="AY1216" s="165" t="s">
        <v>207</v>
      </c>
    </row>
    <row r="1217" spans="1:65" s="15" customFormat="1" ht="11.25">
      <c r="B1217" s="179"/>
      <c r="D1217" s="164" t="s">
        <v>237</v>
      </c>
      <c r="E1217" s="180" t="s">
        <v>1</v>
      </c>
      <c r="F1217" s="181" t="s">
        <v>242</v>
      </c>
      <c r="H1217" s="182">
        <v>1</v>
      </c>
      <c r="I1217" s="183"/>
      <c r="L1217" s="179"/>
      <c r="M1217" s="184"/>
      <c r="N1217" s="185"/>
      <c r="O1217" s="185"/>
      <c r="P1217" s="185"/>
      <c r="Q1217" s="185"/>
      <c r="R1217" s="185"/>
      <c r="S1217" s="185"/>
      <c r="T1217" s="186"/>
      <c r="AT1217" s="180" t="s">
        <v>237</v>
      </c>
      <c r="AU1217" s="180" t="s">
        <v>88</v>
      </c>
      <c r="AV1217" s="15" t="s">
        <v>213</v>
      </c>
      <c r="AW1217" s="15" t="s">
        <v>33</v>
      </c>
      <c r="AX1217" s="15" t="s">
        <v>86</v>
      </c>
      <c r="AY1217" s="180" t="s">
        <v>207</v>
      </c>
    </row>
    <row r="1218" spans="1:65" s="2" customFormat="1" ht="24.2" customHeight="1">
      <c r="A1218" s="31"/>
      <c r="B1218" s="148"/>
      <c r="C1218" s="149" t="s">
        <v>1690</v>
      </c>
      <c r="D1218" s="149" t="s">
        <v>209</v>
      </c>
      <c r="E1218" s="150" t="s">
        <v>6300</v>
      </c>
      <c r="F1218" s="151" t="s">
        <v>6301</v>
      </c>
      <c r="G1218" s="152" t="s">
        <v>301</v>
      </c>
      <c r="H1218" s="153">
        <v>1</v>
      </c>
      <c r="I1218" s="154"/>
      <c r="J1218" s="155">
        <f>ROUND(I1218*H1218,2)</f>
        <v>0</v>
      </c>
      <c r="K1218" s="156"/>
      <c r="L1218" s="32"/>
      <c r="M1218" s="157" t="s">
        <v>1</v>
      </c>
      <c r="N1218" s="158" t="s">
        <v>44</v>
      </c>
      <c r="O1218" s="57"/>
      <c r="P1218" s="159">
        <f>O1218*H1218</f>
        <v>0</v>
      </c>
      <c r="Q1218" s="159">
        <v>0</v>
      </c>
      <c r="R1218" s="159">
        <f>Q1218*H1218</f>
        <v>0</v>
      </c>
      <c r="S1218" s="159">
        <v>0</v>
      </c>
      <c r="T1218" s="160">
        <f>S1218*H1218</f>
        <v>0</v>
      </c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R1218" s="161" t="s">
        <v>213</v>
      </c>
      <c r="AT1218" s="161" t="s">
        <v>209</v>
      </c>
      <c r="AU1218" s="161" t="s">
        <v>88</v>
      </c>
      <c r="AY1218" s="17" t="s">
        <v>207</v>
      </c>
      <c r="BE1218" s="162">
        <f>IF(N1218="základní",J1218,0)</f>
        <v>0</v>
      </c>
      <c r="BF1218" s="162">
        <f>IF(N1218="snížená",J1218,0)</f>
        <v>0</v>
      </c>
      <c r="BG1218" s="162">
        <f>IF(N1218="zákl. přenesená",J1218,0)</f>
        <v>0</v>
      </c>
      <c r="BH1218" s="162">
        <f>IF(N1218="sníž. přenesená",J1218,0)</f>
        <v>0</v>
      </c>
      <c r="BI1218" s="162">
        <f>IF(N1218="nulová",J1218,0)</f>
        <v>0</v>
      </c>
      <c r="BJ1218" s="17" t="s">
        <v>86</v>
      </c>
      <c r="BK1218" s="162">
        <f>ROUND(I1218*H1218,2)</f>
        <v>0</v>
      </c>
      <c r="BL1218" s="17" t="s">
        <v>213</v>
      </c>
      <c r="BM1218" s="161" t="s">
        <v>1693</v>
      </c>
    </row>
    <row r="1219" spans="1:65" s="13" customFormat="1" ht="11.25">
      <c r="B1219" s="163"/>
      <c r="D1219" s="164" t="s">
        <v>237</v>
      </c>
      <c r="E1219" s="165" t="s">
        <v>1</v>
      </c>
      <c r="F1219" s="166" t="s">
        <v>1383</v>
      </c>
      <c r="H1219" s="167">
        <v>1</v>
      </c>
      <c r="I1219" s="168"/>
      <c r="L1219" s="163"/>
      <c r="M1219" s="169"/>
      <c r="N1219" s="170"/>
      <c r="O1219" s="170"/>
      <c r="P1219" s="170"/>
      <c r="Q1219" s="170"/>
      <c r="R1219" s="170"/>
      <c r="S1219" s="170"/>
      <c r="T1219" s="171"/>
      <c r="AT1219" s="165" t="s">
        <v>237</v>
      </c>
      <c r="AU1219" s="165" t="s">
        <v>88</v>
      </c>
      <c r="AV1219" s="13" t="s">
        <v>88</v>
      </c>
      <c r="AW1219" s="13" t="s">
        <v>33</v>
      </c>
      <c r="AX1219" s="13" t="s">
        <v>79</v>
      </c>
      <c r="AY1219" s="165" t="s">
        <v>207</v>
      </c>
    </row>
    <row r="1220" spans="1:65" s="15" customFormat="1" ht="11.25">
      <c r="B1220" s="179"/>
      <c r="D1220" s="164" t="s">
        <v>237</v>
      </c>
      <c r="E1220" s="180" t="s">
        <v>1</v>
      </c>
      <c r="F1220" s="181" t="s">
        <v>242</v>
      </c>
      <c r="H1220" s="182">
        <v>1</v>
      </c>
      <c r="I1220" s="183"/>
      <c r="L1220" s="179"/>
      <c r="M1220" s="184"/>
      <c r="N1220" s="185"/>
      <c r="O1220" s="185"/>
      <c r="P1220" s="185"/>
      <c r="Q1220" s="185"/>
      <c r="R1220" s="185"/>
      <c r="S1220" s="185"/>
      <c r="T1220" s="186"/>
      <c r="AT1220" s="180" t="s">
        <v>237</v>
      </c>
      <c r="AU1220" s="180" t="s">
        <v>88</v>
      </c>
      <c r="AV1220" s="15" t="s">
        <v>213</v>
      </c>
      <c r="AW1220" s="15" t="s">
        <v>33</v>
      </c>
      <c r="AX1220" s="15" t="s">
        <v>86</v>
      </c>
      <c r="AY1220" s="180" t="s">
        <v>207</v>
      </c>
    </row>
    <row r="1221" spans="1:65" s="2" customFormat="1" ht="24.2" customHeight="1">
      <c r="A1221" s="31"/>
      <c r="B1221" s="148"/>
      <c r="C1221" s="149" t="s">
        <v>950</v>
      </c>
      <c r="D1221" s="149" t="s">
        <v>209</v>
      </c>
      <c r="E1221" s="150" t="s">
        <v>6302</v>
      </c>
      <c r="F1221" s="151" t="s">
        <v>6303</v>
      </c>
      <c r="G1221" s="152" t="s">
        <v>301</v>
      </c>
      <c r="H1221" s="153">
        <v>2</v>
      </c>
      <c r="I1221" s="154"/>
      <c r="J1221" s="155">
        <f>ROUND(I1221*H1221,2)</f>
        <v>0</v>
      </c>
      <c r="K1221" s="156"/>
      <c r="L1221" s="32"/>
      <c r="M1221" s="157" t="s">
        <v>1</v>
      </c>
      <c r="N1221" s="158" t="s">
        <v>44</v>
      </c>
      <c r="O1221" s="57"/>
      <c r="P1221" s="159">
        <f>O1221*H1221</f>
        <v>0</v>
      </c>
      <c r="Q1221" s="159">
        <v>0</v>
      </c>
      <c r="R1221" s="159">
        <f>Q1221*H1221</f>
        <v>0</v>
      </c>
      <c r="S1221" s="159">
        <v>0</v>
      </c>
      <c r="T1221" s="160">
        <f>S1221*H1221</f>
        <v>0</v>
      </c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R1221" s="161" t="s">
        <v>213</v>
      </c>
      <c r="AT1221" s="161" t="s">
        <v>209</v>
      </c>
      <c r="AU1221" s="161" t="s">
        <v>88</v>
      </c>
      <c r="AY1221" s="17" t="s">
        <v>207</v>
      </c>
      <c r="BE1221" s="162">
        <f>IF(N1221="základní",J1221,0)</f>
        <v>0</v>
      </c>
      <c r="BF1221" s="162">
        <f>IF(N1221="snížená",J1221,0)</f>
        <v>0</v>
      </c>
      <c r="BG1221" s="162">
        <f>IF(N1221="zákl. přenesená",J1221,0)</f>
        <v>0</v>
      </c>
      <c r="BH1221" s="162">
        <f>IF(N1221="sníž. přenesená",J1221,0)</f>
        <v>0</v>
      </c>
      <c r="BI1221" s="162">
        <f>IF(N1221="nulová",J1221,0)</f>
        <v>0</v>
      </c>
      <c r="BJ1221" s="17" t="s">
        <v>86</v>
      </c>
      <c r="BK1221" s="162">
        <f>ROUND(I1221*H1221,2)</f>
        <v>0</v>
      </c>
      <c r="BL1221" s="17" t="s">
        <v>213</v>
      </c>
      <c r="BM1221" s="161" t="s">
        <v>1702</v>
      </c>
    </row>
    <row r="1222" spans="1:65" s="13" customFormat="1" ht="11.25">
      <c r="B1222" s="163"/>
      <c r="D1222" s="164" t="s">
        <v>237</v>
      </c>
      <c r="E1222" s="165" t="s">
        <v>1</v>
      </c>
      <c r="F1222" s="166" t="s">
        <v>6089</v>
      </c>
      <c r="H1222" s="167">
        <v>2</v>
      </c>
      <c r="I1222" s="168"/>
      <c r="L1222" s="163"/>
      <c r="M1222" s="169"/>
      <c r="N1222" s="170"/>
      <c r="O1222" s="170"/>
      <c r="P1222" s="170"/>
      <c r="Q1222" s="170"/>
      <c r="R1222" s="170"/>
      <c r="S1222" s="170"/>
      <c r="T1222" s="171"/>
      <c r="AT1222" s="165" t="s">
        <v>237</v>
      </c>
      <c r="AU1222" s="165" t="s">
        <v>88</v>
      </c>
      <c r="AV1222" s="13" t="s">
        <v>88</v>
      </c>
      <c r="AW1222" s="13" t="s">
        <v>33</v>
      </c>
      <c r="AX1222" s="13" t="s">
        <v>79</v>
      </c>
      <c r="AY1222" s="165" t="s">
        <v>207</v>
      </c>
    </row>
    <row r="1223" spans="1:65" s="15" customFormat="1" ht="11.25">
      <c r="B1223" s="179"/>
      <c r="D1223" s="164" t="s">
        <v>237</v>
      </c>
      <c r="E1223" s="180" t="s">
        <v>1</v>
      </c>
      <c r="F1223" s="181" t="s">
        <v>242</v>
      </c>
      <c r="H1223" s="182">
        <v>2</v>
      </c>
      <c r="I1223" s="183"/>
      <c r="L1223" s="179"/>
      <c r="M1223" s="184"/>
      <c r="N1223" s="185"/>
      <c r="O1223" s="185"/>
      <c r="P1223" s="185"/>
      <c r="Q1223" s="185"/>
      <c r="R1223" s="185"/>
      <c r="S1223" s="185"/>
      <c r="T1223" s="186"/>
      <c r="AT1223" s="180" t="s">
        <v>237</v>
      </c>
      <c r="AU1223" s="180" t="s">
        <v>88</v>
      </c>
      <c r="AV1223" s="15" t="s">
        <v>213</v>
      </c>
      <c r="AW1223" s="15" t="s">
        <v>33</v>
      </c>
      <c r="AX1223" s="15" t="s">
        <v>86</v>
      </c>
      <c r="AY1223" s="180" t="s">
        <v>207</v>
      </c>
    </row>
    <row r="1224" spans="1:65" s="2" customFormat="1" ht="24.2" customHeight="1">
      <c r="A1224" s="31"/>
      <c r="B1224" s="148"/>
      <c r="C1224" s="149" t="s">
        <v>1705</v>
      </c>
      <c r="D1224" s="149" t="s">
        <v>209</v>
      </c>
      <c r="E1224" s="150" t="s">
        <v>6304</v>
      </c>
      <c r="F1224" s="151" t="s">
        <v>6305</v>
      </c>
      <c r="G1224" s="152" t="s">
        <v>301</v>
      </c>
      <c r="H1224" s="153">
        <v>1</v>
      </c>
      <c r="I1224" s="154"/>
      <c r="J1224" s="155">
        <f>ROUND(I1224*H1224,2)</f>
        <v>0</v>
      </c>
      <c r="K1224" s="156"/>
      <c r="L1224" s="32"/>
      <c r="M1224" s="157" t="s">
        <v>1</v>
      </c>
      <c r="N1224" s="158" t="s">
        <v>44</v>
      </c>
      <c r="O1224" s="57"/>
      <c r="P1224" s="159">
        <f>O1224*H1224</f>
        <v>0</v>
      </c>
      <c r="Q1224" s="159">
        <v>0</v>
      </c>
      <c r="R1224" s="159">
        <f>Q1224*H1224</f>
        <v>0</v>
      </c>
      <c r="S1224" s="159">
        <v>0</v>
      </c>
      <c r="T1224" s="160">
        <f>S1224*H1224</f>
        <v>0</v>
      </c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R1224" s="161" t="s">
        <v>213</v>
      </c>
      <c r="AT1224" s="161" t="s">
        <v>209</v>
      </c>
      <c r="AU1224" s="161" t="s">
        <v>88</v>
      </c>
      <c r="AY1224" s="17" t="s">
        <v>207</v>
      </c>
      <c r="BE1224" s="162">
        <f>IF(N1224="základní",J1224,0)</f>
        <v>0</v>
      </c>
      <c r="BF1224" s="162">
        <f>IF(N1224="snížená",J1224,0)</f>
        <v>0</v>
      </c>
      <c r="BG1224" s="162">
        <f>IF(N1224="zákl. přenesená",J1224,0)</f>
        <v>0</v>
      </c>
      <c r="BH1224" s="162">
        <f>IF(N1224="sníž. přenesená",J1224,0)</f>
        <v>0</v>
      </c>
      <c r="BI1224" s="162">
        <f>IF(N1224="nulová",J1224,0)</f>
        <v>0</v>
      </c>
      <c r="BJ1224" s="17" t="s">
        <v>86</v>
      </c>
      <c r="BK1224" s="162">
        <f>ROUND(I1224*H1224,2)</f>
        <v>0</v>
      </c>
      <c r="BL1224" s="17" t="s">
        <v>213</v>
      </c>
      <c r="BM1224" s="161" t="s">
        <v>1706</v>
      </c>
    </row>
    <row r="1225" spans="1:65" s="2" customFormat="1" ht="24.2" customHeight="1">
      <c r="A1225" s="31"/>
      <c r="B1225" s="148"/>
      <c r="C1225" s="149" t="s">
        <v>957</v>
      </c>
      <c r="D1225" s="149" t="s">
        <v>209</v>
      </c>
      <c r="E1225" s="150" t="s">
        <v>6306</v>
      </c>
      <c r="F1225" s="151" t="s">
        <v>6307</v>
      </c>
      <c r="G1225" s="152" t="s">
        <v>301</v>
      </c>
      <c r="H1225" s="153">
        <v>1</v>
      </c>
      <c r="I1225" s="154"/>
      <c r="J1225" s="155">
        <f>ROUND(I1225*H1225,2)</f>
        <v>0</v>
      </c>
      <c r="K1225" s="156"/>
      <c r="L1225" s="32"/>
      <c r="M1225" s="157" t="s">
        <v>1</v>
      </c>
      <c r="N1225" s="158" t="s">
        <v>44</v>
      </c>
      <c r="O1225" s="57"/>
      <c r="P1225" s="159">
        <f>O1225*H1225</f>
        <v>0</v>
      </c>
      <c r="Q1225" s="159">
        <v>0</v>
      </c>
      <c r="R1225" s="159">
        <f>Q1225*H1225</f>
        <v>0</v>
      </c>
      <c r="S1225" s="159">
        <v>0</v>
      </c>
      <c r="T1225" s="160">
        <f>S1225*H1225</f>
        <v>0</v>
      </c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R1225" s="161" t="s">
        <v>213</v>
      </c>
      <c r="AT1225" s="161" t="s">
        <v>209</v>
      </c>
      <c r="AU1225" s="161" t="s">
        <v>88</v>
      </c>
      <c r="AY1225" s="17" t="s">
        <v>207</v>
      </c>
      <c r="BE1225" s="162">
        <f>IF(N1225="základní",J1225,0)</f>
        <v>0</v>
      </c>
      <c r="BF1225" s="162">
        <f>IF(N1225="snížená",J1225,0)</f>
        <v>0</v>
      </c>
      <c r="BG1225" s="162">
        <f>IF(N1225="zákl. přenesená",J1225,0)</f>
        <v>0</v>
      </c>
      <c r="BH1225" s="162">
        <f>IF(N1225="sníž. přenesená",J1225,0)</f>
        <v>0</v>
      </c>
      <c r="BI1225" s="162">
        <f>IF(N1225="nulová",J1225,0)</f>
        <v>0</v>
      </c>
      <c r="BJ1225" s="17" t="s">
        <v>86</v>
      </c>
      <c r="BK1225" s="162">
        <f>ROUND(I1225*H1225,2)</f>
        <v>0</v>
      </c>
      <c r="BL1225" s="17" t="s">
        <v>213</v>
      </c>
      <c r="BM1225" s="161" t="s">
        <v>1711</v>
      </c>
    </row>
    <row r="1226" spans="1:65" s="13" customFormat="1" ht="11.25">
      <c r="B1226" s="163"/>
      <c r="D1226" s="164" t="s">
        <v>237</v>
      </c>
      <c r="E1226" s="165" t="s">
        <v>1</v>
      </c>
      <c r="F1226" s="166" t="s">
        <v>1383</v>
      </c>
      <c r="H1226" s="167">
        <v>1</v>
      </c>
      <c r="I1226" s="168"/>
      <c r="L1226" s="163"/>
      <c r="M1226" s="169"/>
      <c r="N1226" s="170"/>
      <c r="O1226" s="170"/>
      <c r="P1226" s="170"/>
      <c r="Q1226" s="170"/>
      <c r="R1226" s="170"/>
      <c r="S1226" s="170"/>
      <c r="T1226" s="171"/>
      <c r="AT1226" s="165" t="s">
        <v>237</v>
      </c>
      <c r="AU1226" s="165" t="s">
        <v>88</v>
      </c>
      <c r="AV1226" s="13" t="s">
        <v>88</v>
      </c>
      <c r="AW1226" s="13" t="s">
        <v>33</v>
      </c>
      <c r="AX1226" s="13" t="s">
        <v>79</v>
      </c>
      <c r="AY1226" s="165" t="s">
        <v>207</v>
      </c>
    </row>
    <row r="1227" spans="1:65" s="15" customFormat="1" ht="11.25">
      <c r="B1227" s="179"/>
      <c r="D1227" s="164" t="s">
        <v>237</v>
      </c>
      <c r="E1227" s="180" t="s">
        <v>1</v>
      </c>
      <c r="F1227" s="181" t="s">
        <v>242</v>
      </c>
      <c r="H1227" s="182">
        <v>1</v>
      </c>
      <c r="I1227" s="183"/>
      <c r="L1227" s="179"/>
      <c r="M1227" s="184"/>
      <c r="N1227" s="185"/>
      <c r="O1227" s="185"/>
      <c r="P1227" s="185"/>
      <c r="Q1227" s="185"/>
      <c r="R1227" s="185"/>
      <c r="S1227" s="185"/>
      <c r="T1227" s="186"/>
      <c r="AT1227" s="180" t="s">
        <v>237</v>
      </c>
      <c r="AU1227" s="180" t="s">
        <v>88</v>
      </c>
      <c r="AV1227" s="15" t="s">
        <v>213</v>
      </c>
      <c r="AW1227" s="15" t="s">
        <v>33</v>
      </c>
      <c r="AX1227" s="15" t="s">
        <v>86</v>
      </c>
      <c r="AY1227" s="180" t="s">
        <v>207</v>
      </c>
    </row>
    <row r="1228" spans="1:65" s="2" customFormat="1" ht="24.2" customHeight="1">
      <c r="A1228" s="31"/>
      <c r="B1228" s="148"/>
      <c r="C1228" s="149" t="s">
        <v>1716</v>
      </c>
      <c r="D1228" s="149" t="s">
        <v>209</v>
      </c>
      <c r="E1228" s="150" t="s">
        <v>6308</v>
      </c>
      <c r="F1228" s="151" t="s">
        <v>6309</v>
      </c>
      <c r="G1228" s="152" t="s">
        <v>301</v>
      </c>
      <c r="H1228" s="153">
        <v>1</v>
      </c>
      <c r="I1228" s="154"/>
      <c r="J1228" s="155">
        <f>ROUND(I1228*H1228,2)</f>
        <v>0</v>
      </c>
      <c r="K1228" s="156"/>
      <c r="L1228" s="32"/>
      <c r="M1228" s="157" t="s">
        <v>1</v>
      </c>
      <c r="N1228" s="158" t="s">
        <v>44</v>
      </c>
      <c r="O1228" s="57"/>
      <c r="P1228" s="159">
        <f>O1228*H1228</f>
        <v>0</v>
      </c>
      <c r="Q1228" s="159">
        <v>0</v>
      </c>
      <c r="R1228" s="159">
        <f>Q1228*H1228</f>
        <v>0</v>
      </c>
      <c r="S1228" s="159">
        <v>0</v>
      </c>
      <c r="T1228" s="160">
        <f>S1228*H1228</f>
        <v>0</v>
      </c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R1228" s="161" t="s">
        <v>213</v>
      </c>
      <c r="AT1228" s="161" t="s">
        <v>209</v>
      </c>
      <c r="AU1228" s="161" t="s">
        <v>88</v>
      </c>
      <c r="AY1228" s="17" t="s">
        <v>207</v>
      </c>
      <c r="BE1228" s="162">
        <f>IF(N1228="základní",J1228,0)</f>
        <v>0</v>
      </c>
      <c r="BF1228" s="162">
        <f>IF(N1228="snížená",J1228,0)</f>
        <v>0</v>
      </c>
      <c r="BG1228" s="162">
        <f>IF(N1228="zákl. přenesená",J1228,0)</f>
        <v>0</v>
      </c>
      <c r="BH1228" s="162">
        <f>IF(N1228="sníž. přenesená",J1228,0)</f>
        <v>0</v>
      </c>
      <c r="BI1228" s="162">
        <f>IF(N1228="nulová",J1228,0)</f>
        <v>0</v>
      </c>
      <c r="BJ1228" s="17" t="s">
        <v>86</v>
      </c>
      <c r="BK1228" s="162">
        <f>ROUND(I1228*H1228,2)</f>
        <v>0</v>
      </c>
      <c r="BL1228" s="17" t="s">
        <v>213</v>
      </c>
      <c r="BM1228" s="161" t="s">
        <v>1719</v>
      </c>
    </row>
    <row r="1229" spans="1:65" s="13" customFormat="1" ht="11.25">
      <c r="B1229" s="163"/>
      <c r="D1229" s="164" t="s">
        <v>237</v>
      </c>
      <c r="E1229" s="165" t="s">
        <v>1</v>
      </c>
      <c r="F1229" s="166" t="s">
        <v>1383</v>
      </c>
      <c r="H1229" s="167">
        <v>1</v>
      </c>
      <c r="I1229" s="168"/>
      <c r="L1229" s="163"/>
      <c r="M1229" s="169"/>
      <c r="N1229" s="170"/>
      <c r="O1229" s="170"/>
      <c r="P1229" s="170"/>
      <c r="Q1229" s="170"/>
      <c r="R1229" s="170"/>
      <c r="S1229" s="170"/>
      <c r="T1229" s="171"/>
      <c r="AT1229" s="165" t="s">
        <v>237</v>
      </c>
      <c r="AU1229" s="165" t="s">
        <v>88</v>
      </c>
      <c r="AV1229" s="13" t="s">
        <v>88</v>
      </c>
      <c r="AW1229" s="13" t="s">
        <v>33</v>
      </c>
      <c r="AX1229" s="13" t="s">
        <v>79</v>
      </c>
      <c r="AY1229" s="165" t="s">
        <v>207</v>
      </c>
    </row>
    <row r="1230" spans="1:65" s="15" customFormat="1" ht="11.25">
      <c r="B1230" s="179"/>
      <c r="D1230" s="164" t="s">
        <v>237</v>
      </c>
      <c r="E1230" s="180" t="s">
        <v>1</v>
      </c>
      <c r="F1230" s="181" t="s">
        <v>242</v>
      </c>
      <c r="H1230" s="182">
        <v>1</v>
      </c>
      <c r="I1230" s="183"/>
      <c r="L1230" s="179"/>
      <c r="M1230" s="184"/>
      <c r="N1230" s="185"/>
      <c r="O1230" s="185"/>
      <c r="P1230" s="185"/>
      <c r="Q1230" s="185"/>
      <c r="R1230" s="185"/>
      <c r="S1230" s="185"/>
      <c r="T1230" s="186"/>
      <c r="AT1230" s="180" t="s">
        <v>237</v>
      </c>
      <c r="AU1230" s="180" t="s">
        <v>88</v>
      </c>
      <c r="AV1230" s="15" t="s">
        <v>213</v>
      </c>
      <c r="AW1230" s="15" t="s">
        <v>33</v>
      </c>
      <c r="AX1230" s="15" t="s">
        <v>86</v>
      </c>
      <c r="AY1230" s="180" t="s">
        <v>207</v>
      </c>
    </row>
    <row r="1231" spans="1:65" s="2" customFormat="1" ht="24.2" customHeight="1">
      <c r="A1231" s="31"/>
      <c r="B1231" s="148"/>
      <c r="C1231" s="149" t="s">
        <v>963</v>
      </c>
      <c r="D1231" s="149" t="s">
        <v>209</v>
      </c>
      <c r="E1231" s="150" t="s">
        <v>6310</v>
      </c>
      <c r="F1231" s="151" t="s">
        <v>6311</v>
      </c>
      <c r="G1231" s="152" t="s">
        <v>301</v>
      </c>
      <c r="H1231" s="153">
        <v>1</v>
      </c>
      <c r="I1231" s="154"/>
      <c r="J1231" s="155">
        <f>ROUND(I1231*H1231,2)</f>
        <v>0</v>
      </c>
      <c r="K1231" s="156"/>
      <c r="L1231" s="32"/>
      <c r="M1231" s="157" t="s">
        <v>1</v>
      </c>
      <c r="N1231" s="158" t="s">
        <v>44</v>
      </c>
      <c r="O1231" s="57"/>
      <c r="P1231" s="159">
        <f>O1231*H1231</f>
        <v>0</v>
      </c>
      <c r="Q1231" s="159">
        <v>0</v>
      </c>
      <c r="R1231" s="159">
        <f>Q1231*H1231</f>
        <v>0</v>
      </c>
      <c r="S1231" s="159">
        <v>0</v>
      </c>
      <c r="T1231" s="160">
        <f>S1231*H1231</f>
        <v>0</v>
      </c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R1231" s="161" t="s">
        <v>213</v>
      </c>
      <c r="AT1231" s="161" t="s">
        <v>209</v>
      </c>
      <c r="AU1231" s="161" t="s">
        <v>88</v>
      </c>
      <c r="AY1231" s="17" t="s">
        <v>207</v>
      </c>
      <c r="BE1231" s="162">
        <f>IF(N1231="základní",J1231,0)</f>
        <v>0</v>
      </c>
      <c r="BF1231" s="162">
        <f>IF(N1231="snížená",J1231,0)</f>
        <v>0</v>
      </c>
      <c r="BG1231" s="162">
        <f>IF(N1231="zákl. přenesená",J1231,0)</f>
        <v>0</v>
      </c>
      <c r="BH1231" s="162">
        <f>IF(N1231="sníž. přenesená",J1231,0)</f>
        <v>0</v>
      </c>
      <c r="BI1231" s="162">
        <f>IF(N1231="nulová",J1231,0)</f>
        <v>0</v>
      </c>
      <c r="BJ1231" s="17" t="s">
        <v>86</v>
      </c>
      <c r="BK1231" s="162">
        <f>ROUND(I1231*H1231,2)</f>
        <v>0</v>
      </c>
      <c r="BL1231" s="17" t="s">
        <v>213</v>
      </c>
      <c r="BM1231" s="161" t="s">
        <v>1723</v>
      </c>
    </row>
    <row r="1232" spans="1:65" s="13" customFormat="1" ht="11.25">
      <c r="B1232" s="163"/>
      <c r="D1232" s="164" t="s">
        <v>237</v>
      </c>
      <c r="E1232" s="165" t="s">
        <v>1</v>
      </c>
      <c r="F1232" s="166" t="s">
        <v>1383</v>
      </c>
      <c r="H1232" s="167">
        <v>1</v>
      </c>
      <c r="I1232" s="168"/>
      <c r="L1232" s="163"/>
      <c r="M1232" s="169"/>
      <c r="N1232" s="170"/>
      <c r="O1232" s="170"/>
      <c r="P1232" s="170"/>
      <c r="Q1232" s="170"/>
      <c r="R1232" s="170"/>
      <c r="S1232" s="170"/>
      <c r="T1232" s="171"/>
      <c r="AT1232" s="165" t="s">
        <v>237</v>
      </c>
      <c r="AU1232" s="165" t="s">
        <v>88</v>
      </c>
      <c r="AV1232" s="13" t="s">
        <v>88</v>
      </c>
      <c r="AW1232" s="13" t="s">
        <v>33</v>
      </c>
      <c r="AX1232" s="13" t="s">
        <v>79</v>
      </c>
      <c r="AY1232" s="165" t="s">
        <v>207</v>
      </c>
    </row>
    <row r="1233" spans="1:65" s="15" customFormat="1" ht="11.25">
      <c r="B1233" s="179"/>
      <c r="D1233" s="164" t="s">
        <v>237</v>
      </c>
      <c r="E1233" s="180" t="s">
        <v>1</v>
      </c>
      <c r="F1233" s="181" t="s">
        <v>242</v>
      </c>
      <c r="H1233" s="182">
        <v>1</v>
      </c>
      <c r="I1233" s="183"/>
      <c r="L1233" s="179"/>
      <c r="M1233" s="184"/>
      <c r="N1233" s="185"/>
      <c r="O1233" s="185"/>
      <c r="P1233" s="185"/>
      <c r="Q1233" s="185"/>
      <c r="R1233" s="185"/>
      <c r="S1233" s="185"/>
      <c r="T1233" s="186"/>
      <c r="AT1233" s="180" t="s">
        <v>237</v>
      </c>
      <c r="AU1233" s="180" t="s">
        <v>88</v>
      </c>
      <c r="AV1233" s="15" t="s">
        <v>213</v>
      </c>
      <c r="AW1233" s="15" t="s">
        <v>33</v>
      </c>
      <c r="AX1233" s="15" t="s">
        <v>86</v>
      </c>
      <c r="AY1233" s="180" t="s">
        <v>207</v>
      </c>
    </row>
    <row r="1234" spans="1:65" s="2" customFormat="1" ht="37.9" customHeight="1">
      <c r="A1234" s="31"/>
      <c r="B1234" s="148"/>
      <c r="C1234" s="149" t="s">
        <v>1726</v>
      </c>
      <c r="D1234" s="149" t="s">
        <v>209</v>
      </c>
      <c r="E1234" s="150" t="s">
        <v>6312</v>
      </c>
      <c r="F1234" s="151" t="s">
        <v>6313</v>
      </c>
      <c r="G1234" s="152" t="s">
        <v>301</v>
      </c>
      <c r="H1234" s="153">
        <v>3</v>
      </c>
      <c r="I1234" s="154"/>
      <c r="J1234" s="155">
        <f>ROUND(I1234*H1234,2)</f>
        <v>0</v>
      </c>
      <c r="K1234" s="156"/>
      <c r="L1234" s="32"/>
      <c r="M1234" s="157" t="s">
        <v>1</v>
      </c>
      <c r="N1234" s="158" t="s">
        <v>44</v>
      </c>
      <c r="O1234" s="57"/>
      <c r="P1234" s="159">
        <f>O1234*H1234</f>
        <v>0</v>
      </c>
      <c r="Q1234" s="159">
        <v>0</v>
      </c>
      <c r="R1234" s="159">
        <f>Q1234*H1234</f>
        <v>0</v>
      </c>
      <c r="S1234" s="159">
        <v>0</v>
      </c>
      <c r="T1234" s="160">
        <f>S1234*H1234</f>
        <v>0</v>
      </c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R1234" s="161" t="s">
        <v>213</v>
      </c>
      <c r="AT1234" s="161" t="s">
        <v>209</v>
      </c>
      <c r="AU1234" s="161" t="s">
        <v>88</v>
      </c>
      <c r="AY1234" s="17" t="s">
        <v>207</v>
      </c>
      <c r="BE1234" s="162">
        <f>IF(N1234="základní",J1234,0)</f>
        <v>0</v>
      </c>
      <c r="BF1234" s="162">
        <f>IF(N1234="snížená",J1234,0)</f>
        <v>0</v>
      </c>
      <c r="BG1234" s="162">
        <f>IF(N1234="zákl. přenesená",J1234,0)</f>
        <v>0</v>
      </c>
      <c r="BH1234" s="162">
        <f>IF(N1234="sníž. přenesená",J1234,0)</f>
        <v>0</v>
      </c>
      <c r="BI1234" s="162">
        <f>IF(N1234="nulová",J1234,0)</f>
        <v>0</v>
      </c>
      <c r="BJ1234" s="17" t="s">
        <v>86</v>
      </c>
      <c r="BK1234" s="162">
        <f>ROUND(I1234*H1234,2)</f>
        <v>0</v>
      </c>
      <c r="BL1234" s="17" t="s">
        <v>213</v>
      </c>
      <c r="BM1234" s="161" t="s">
        <v>1729</v>
      </c>
    </row>
    <row r="1235" spans="1:65" s="13" customFormat="1" ht="11.25">
      <c r="B1235" s="163"/>
      <c r="D1235" s="164" t="s">
        <v>237</v>
      </c>
      <c r="E1235" s="165" t="s">
        <v>1</v>
      </c>
      <c r="F1235" s="166" t="s">
        <v>1317</v>
      </c>
      <c r="H1235" s="167">
        <v>3</v>
      </c>
      <c r="I1235" s="168"/>
      <c r="L1235" s="163"/>
      <c r="M1235" s="169"/>
      <c r="N1235" s="170"/>
      <c r="O1235" s="170"/>
      <c r="P1235" s="170"/>
      <c r="Q1235" s="170"/>
      <c r="R1235" s="170"/>
      <c r="S1235" s="170"/>
      <c r="T1235" s="171"/>
      <c r="AT1235" s="165" t="s">
        <v>237</v>
      </c>
      <c r="AU1235" s="165" t="s">
        <v>88</v>
      </c>
      <c r="AV1235" s="13" t="s">
        <v>88</v>
      </c>
      <c r="AW1235" s="13" t="s">
        <v>33</v>
      </c>
      <c r="AX1235" s="13" t="s">
        <v>79</v>
      </c>
      <c r="AY1235" s="165" t="s">
        <v>207</v>
      </c>
    </row>
    <row r="1236" spans="1:65" s="14" customFormat="1" ht="11.25">
      <c r="B1236" s="172"/>
      <c r="D1236" s="164" t="s">
        <v>237</v>
      </c>
      <c r="E1236" s="173" t="s">
        <v>1</v>
      </c>
      <c r="F1236" s="174" t="s">
        <v>6231</v>
      </c>
      <c r="H1236" s="173" t="s">
        <v>1</v>
      </c>
      <c r="I1236" s="175"/>
      <c r="L1236" s="172"/>
      <c r="M1236" s="176"/>
      <c r="N1236" s="177"/>
      <c r="O1236" s="177"/>
      <c r="P1236" s="177"/>
      <c r="Q1236" s="177"/>
      <c r="R1236" s="177"/>
      <c r="S1236" s="177"/>
      <c r="T1236" s="178"/>
      <c r="AT1236" s="173" t="s">
        <v>237</v>
      </c>
      <c r="AU1236" s="173" t="s">
        <v>88</v>
      </c>
      <c r="AV1236" s="14" t="s">
        <v>86</v>
      </c>
      <c r="AW1236" s="14" t="s">
        <v>33</v>
      </c>
      <c r="AX1236" s="14" t="s">
        <v>79</v>
      </c>
      <c r="AY1236" s="173" t="s">
        <v>207</v>
      </c>
    </row>
    <row r="1237" spans="1:65" s="15" customFormat="1" ht="11.25">
      <c r="B1237" s="179"/>
      <c r="D1237" s="164" t="s">
        <v>237</v>
      </c>
      <c r="E1237" s="180" t="s">
        <v>1</v>
      </c>
      <c r="F1237" s="181" t="s">
        <v>242</v>
      </c>
      <c r="H1237" s="182">
        <v>3</v>
      </c>
      <c r="I1237" s="183"/>
      <c r="L1237" s="179"/>
      <c r="M1237" s="184"/>
      <c r="N1237" s="185"/>
      <c r="O1237" s="185"/>
      <c r="P1237" s="185"/>
      <c r="Q1237" s="185"/>
      <c r="R1237" s="185"/>
      <c r="S1237" s="185"/>
      <c r="T1237" s="186"/>
      <c r="AT1237" s="180" t="s">
        <v>237</v>
      </c>
      <c r="AU1237" s="180" t="s">
        <v>88</v>
      </c>
      <c r="AV1237" s="15" t="s">
        <v>213</v>
      </c>
      <c r="AW1237" s="15" t="s">
        <v>33</v>
      </c>
      <c r="AX1237" s="15" t="s">
        <v>86</v>
      </c>
      <c r="AY1237" s="180" t="s">
        <v>207</v>
      </c>
    </row>
    <row r="1238" spans="1:65" s="2" customFormat="1" ht="37.9" customHeight="1">
      <c r="A1238" s="31"/>
      <c r="B1238" s="148"/>
      <c r="C1238" s="149" t="s">
        <v>971</v>
      </c>
      <c r="D1238" s="149" t="s">
        <v>209</v>
      </c>
      <c r="E1238" s="150" t="s">
        <v>6314</v>
      </c>
      <c r="F1238" s="151" t="s">
        <v>6315</v>
      </c>
      <c r="G1238" s="152" t="s">
        <v>301</v>
      </c>
      <c r="H1238" s="153">
        <v>1</v>
      </c>
      <c r="I1238" s="154"/>
      <c r="J1238" s="155">
        <f>ROUND(I1238*H1238,2)</f>
        <v>0</v>
      </c>
      <c r="K1238" s="156"/>
      <c r="L1238" s="32"/>
      <c r="M1238" s="157" t="s">
        <v>1</v>
      </c>
      <c r="N1238" s="158" t="s">
        <v>44</v>
      </c>
      <c r="O1238" s="57"/>
      <c r="P1238" s="159">
        <f>O1238*H1238</f>
        <v>0</v>
      </c>
      <c r="Q1238" s="159">
        <v>0</v>
      </c>
      <c r="R1238" s="159">
        <f>Q1238*H1238</f>
        <v>0</v>
      </c>
      <c r="S1238" s="159">
        <v>0</v>
      </c>
      <c r="T1238" s="160">
        <f>S1238*H1238</f>
        <v>0</v>
      </c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R1238" s="161" t="s">
        <v>213</v>
      </c>
      <c r="AT1238" s="161" t="s">
        <v>209</v>
      </c>
      <c r="AU1238" s="161" t="s">
        <v>88</v>
      </c>
      <c r="AY1238" s="17" t="s">
        <v>207</v>
      </c>
      <c r="BE1238" s="162">
        <f>IF(N1238="základní",J1238,0)</f>
        <v>0</v>
      </c>
      <c r="BF1238" s="162">
        <f>IF(N1238="snížená",J1238,0)</f>
        <v>0</v>
      </c>
      <c r="BG1238" s="162">
        <f>IF(N1238="zákl. přenesená",J1238,0)</f>
        <v>0</v>
      </c>
      <c r="BH1238" s="162">
        <f>IF(N1238="sníž. přenesená",J1238,0)</f>
        <v>0</v>
      </c>
      <c r="BI1238" s="162">
        <f>IF(N1238="nulová",J1238,0)</f>
        <v>0</v>
      </c>
      <c r="BJ1238" s="17" t="s">
        <v>86</v>
      </c>
      <c r="BK1238" s="162">
        <f>ROUND(I1238*H1238,2)</f>
        <v>0</v>
      </c>
      <c r="BL1238" s="17" t="s">
        <v>213</v>
      </c>
      <c r="BM1238" s="161" t="s">
        <v>1734</v>
      </c>
    </row>
    <row r="1239" spans="1:65" s="13" customFormat="1" ht="11.25">
      <c r="B1239" s="163"/>
      <c r="D1239" s="164" t="s">
        <v>237</v>
      </c>
      <c r="E1239" s="165" t="s">
        <v>1</v>
      </c>
      <c r="F1239" s="166" t="s">
        <v>1352</v>
      </c>
      <c r="H1239" s="167">
        <v>1</v>
      </c>
      <c r="I1239" s="168"/>
      <c r="L1239" s="163"/>
      <c r="M1239" s="169"/>
      <c r="N1239" s="170"/>
      <c r="O1239" s="170"/>
      <c r="P1239" s="170"/>
      <c r="Q1239" s="170"/>
      <c r="R1239" s="170"/>
      <c r="S1239" s="170"/>
      <c r="T1239" s="171"/>
      <c r="AT1239" s="165" t="s">
        <v>237</v>
      </c>
      <c r="AU1239" s="165" t="s">
        <v>88</v>
      </c>
      <c r="AV1239" s="13" t="s">
        <v>88</v>
      </c>
      <c r="AW1239" s="13" t="s">
        <v>33</v>
      </c>
      <c r="AX1239" s="13" t="s">
        <v>79</v>
      </c>
      <c r="AY1239" s="165" t="s">
        <v>207</v>
      </c>
    </row>
    <row r="1240" spans="1:65" s="14" customFormat="1" ht="11.25">
      <c r="B1240" s="172"/>
      <c r="D1240" s="164" t="s">
        <v>237</v>
      </c>
      <c r="E1240" s="173" t="s">
        <v>1</v>
      </c>
      <c r="F1240" s="174" t="s">
        <v>6231</v>
      </c>
      <c r="H1240" s="173" t="s">
        <v>1</v>
      </c>
      <c r="I1240" s="175"/>
      <c r="L1240" s="172"/>
      <c r="M1240" s="176"/>
      <c r="N1240" s="177"/>
      <c r="O1240" s="177"/>
      <c r="P1240" s="177"/>
      <c r="Q1240" s="177"/>
      <c r="R1240" s="177"/>
      <c r="S1240" s="177"/>
      <c r="T1240" s="178"/>
      <c r="AT1240" s="173" t="s">
        <v>237</v>
      </c>
      <c r="AU1240" s="173" t="s">
        <v>88</v>
      </c>
      <c r="AV1240" s="14" t="s">
        <v>86</v>
      </c>
      <c r="AW1240" s="14" t="s">
        <v>33</v>
      </c>
      <c r="AX1240" s="14" t="s">
        <v>79</v>
      </c>
      <c r="AY1240" s="173" t="s">
        <v>207</v>
      </c>
    </row>
    <row r="1241" spans="1:65" s="15" customFormat="1" ht="11.25">
      <c r="B1241" s="179"/>
      <c r="D1241" s="164" t="s">
        <v>237</v>
      </c>
      <c r="E1241" s="180" t="s">
        <v>1</v>
      </c>
      <c r="F1241" s="181" t="s">
        <v>242</v>
      </c>
      <c r="H1241" s="182">
        <v>1</v>
      </c>
      <c r="I1241" s="183"/>
      <c r="L1241" s="179"/>
      <c r="M1241" s="184"/>
      <c r="N1241" s="185"/>
      <c r="O1241" s="185"/>
      <c r="P1241" s="185"/>
      <c r="Q1241" s="185"/>
      <c r="R1241" s="185"/>
      <c r="S1241" s="185"/>
      <c r="T1241" s="186"/>
      <c r="AT1241" s="180" t="s">
        <v>237</v>
      </c>
      <c r="AU1241" s="180" t="s">
        <v>88</v>
      </c>
      <c r="AV1241" s="15" t="s">
        <v>213</v>
      </c>
      <c r="AW1241" s="15" t="s">
        <v>33</v>
      </c>
      <c r="AX1241" s="15" t="s">
        <v>86</v>
      </c>
      <c r="AY1241" s="180" t="s">
        <v>207</v>
      </c>
    </row>
    <row r="1242" spans="1:65" s="2" customFormat="1" ht="37.9" customHeight="1">
      <c r="A1242" s="31"/>
      <c r="B1242" s="148"/>
      <c r="C1242" s="149" t="s">
        <v>1739</v>
      </c>
      <c r="D1242" s="149" t="s">
        <v>209</v>
      </c>
      <c r="E1242" s="150" t="s">
        <v>6316</v>
      </c>
      <c r="F1242" s="151" t="s">
        <v>6317</v>
      </c>
      <c r="G1242" s="152" t="s">
        <v>301</v>
      </c>
      <c r="H1242" s="153">
        <v>2</v>
      </c>
      <c r="I1242" s="154"/>
      <c r="J1242" s="155">
        <f>ROUND(I1242*H1242,2)</f>
        <v>0</v>
      </c>
      <c r="K1242" s="156"/>
      <c r="L1242" s="32"/>
      <c r="M1242" s="157" t="s">
        <v>1</v>
      </c>
      <c r="N1242" s="158" t="s">
        <v>44</v>
      </c>
      <c r="O1242" s="57"/>
      <c r="P1242" s="159">
        <f>O1242*H1242</f>
        <v>0</v>
      </c>
      <c r="Q1242" s="159">
        <v>0</v>
      </c>
      <c r="R1242" s="159">
        <f>Q1242*H1242</f>
        <v>0</v>
      </c>
      <c r="S1242" s="159">
        <v>0</v>
      </c>
      <c r="T1242" s="160">
        <f>S1242*H1242</f>
        <v>0</v>
      </c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R1242" s="161" t="s">
        <v>213</v>
      </c>
      <c r="AT1242" s="161" t="s">
        <v>209</v>
      </c>
      <c r="AU1242" s="161" t="s">
        <v>88</v>
      </c>
      <c r="AY1242" s="17" t="s">
        <v>207</v>
      </c>
      <c r="BE1242" s="162">
        <f>IF(N1242="základní",J1242,0)</f>
        <v>0</v>
      </c>
      <c r="BF1242" s="162">
        <f>IF(N1242="snížená",J1242,0)</f>
        <v>0</v>
      </c>
      <c r="BG1242" s="162">
        <f>IF(N1242="zákl. přenesená",J1242,0)</f>
        <v>0</v>
      </c>
      <c r="BH1242" s="162">
        <f>IF(N1242="sníž. přenesená",J1242,0)</f>
        <v>0</v>
      </c>
      <c r="BI1242" s="162">
        <f>IF(N1242="nulová",J1242,0)</f>
        <v>0</v>
      </c>
      <c r="BJ1242" s="17" t="s">
        <v>86</v>
      </c>
      <c r="BK1242" s="162">
        <f>ROUND(I1242*H1242,2)</f>
        <v>0</v>
      </c>
      <c r="BL1242" s="17" t="s">
        <v>213</v>
      </c>
      <c r="BM1242" s="161" t="s">
        <v>1742</v>
      </c>
    </row>
    <row r="1243" spans="1:65" s="2" customFormat="1" ht="37.9" customHeight="1">
      <c r="A1243" s="31"/>
      <c r="B1243" s="148"/>
      <c r="C1243" s="149" t="s">
        <v>982</v>
      </c>
      <c r="D1243" s="149" t="s">
        <v>209</v>
      </c>
      <c r="E1243" s="150" t="s">
        <v>6318</v>
      </c>
      <c r="F1243" s="151" t="s">
        <v>6319</v>
      </c>
      <c r="G1243" s="152" t="s">
        <v>301</v>
      </c>
      <c r="H1243" s="153">
        <v>2</v>
      </c>
      <c r="I1243" s="154"/>
      <c r="J1243" s="155">
        <f>ROUND(I1243*H1243,2)</f>
        <v>0</v>
      </c>
      <c r="K1243" s="156"/>
      <c r="L1243" s="32"/>
      <c r="M1243" s="157" t="s">
        <v>1</v>
      </c>
      <c r="N1243" s="158" t="s">
        <v>44</v>
      </c>
      <c r="O1243" s="57"/>
      <c r="P1243" s="159">
        <f>O1243*H1243</f>
        <v>0</v>
      </c>
      <c r="Q1243" s="159">
        <v>0</v>
      </c>
      <c r="R1243" s="159">
        <f>Q1243*H1243</f>
        <v>0</v>
      </c>
      <c r="S1243" s="159">
        <v>0</v>
      </c>
      <c r="T1243" s="160">
        <f>S1243*H1243</f>
        <v>0</v>
      </c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R1243" s="161" t="s">
        <v>213</v>
      </c>
      <c r="AT1243" s="161" t="s">
        <v>209</v>
      </c>
      <c r="AU1243" s="161" t="s">
        <v>88</v>
      </c>
      <c r="AY1243" s="17" t="s">
        <v>207</v>
      </c>
      <c r="BE1243" s="162">
        <f>IF(N1243="základní",J1243,0)</f>
        <v>0</v>
      </c>
      <c r="BF1243" s="162">
        <f>IF(N1243="snížená",J1243,0)</f>
        <v>0</v>
      </c>
      <c r="BG1243" s="162">
        <f>IF(N1243="zákl. přenesená",J1243,0)</f>
        <v>0</v>
      </c>
      <c r="BH1243" s="162">
        <f>IF(N1243="sníž. přenesená",J1243,0)</f>
        <v>0</v>
      </c>
      <c r="BI1243" s="162">
        <f>IF(N1243="nulová",J1243,0)</f>
        <v>0</v>
      </c>
      <c r="BJ1243" s="17" t="s">
        <v>86</v>
      </c>
      <c r="BK1243" s="162">
        <f>ROUND(I1243*H1243,2)</f>
        <v>0</v>
      </c>
      <c r="BL1243" s="17" t="s">
        <v>213</v>
      </c>
      <c r="BM1243" s="161" t="s">
        <v>1745</v>
      </c>
    </row>
    <row r="1244" spans="1:65" s="13" customFormat="1" ht="11.25">
      <c r="B1244" s="163"/>
      <c r="D1244" s="164" t="s">
        <v>237</v>
      </c>
      <c r="E1244" s="165" t="s">
        <v>1</v>
      </c>
      <c r="F1244" s="166" t="s">
        <v>6091</v>
      </c>
      <c r="H1244" s="167">
        <v>2</v>
      </c>
      <c r="I1244" s="168"/>
      <c r="L1244" s="163"/>
      <c r="M1244" s="169"/>
      <c r="N1244" s="170"/>
      <c r="O1244" s="170"/>
      <c r="P1244" s="170"/>
      <c r="Q1244" s="170"/>
      <c r="R1244" s="170"/>
      <c r="S1244" s="170"/>
      <c r="T1244" s="171"/>
      <c r="AT1244" s="165" t="s">
        <v>237</v>
      </c>
      <c r="AU1244" s="165" t="s">
        <v>88</v>
      </c>
      <c r="AV1244" s="13" t="s">
        <v>88</v>
      </c>
      <c r="AW1244" s="13" t="s">
        <v>33</v>
      </c>
      <c r="AX1244" s="13" t="s">
        <v>79</v>
      </c>
      <c r="AY1244" s="165" t="s">
        <v>207</v>
      </c>
    </row>
    <row r="1245" spans="1:65" s="14" customFormat="1" ht="11.25">
      <c r="B1245" s="172"/>
      <c r="D1245" s="164" t="s">
        <v>237</v>
      </c>
      <c r="E1245" s="173" t="s">
        <v>1</v>
      </c>
      <c r="F1245" s="174" t="s">
        <v>6231</v>
      </c>
      <c r="H1245" s="173" t="s">
        <v>1</v>
      </c>
      <c r="I1245" s="175"/>
      <c r="L1245" s="172"/>
      <c r="M1245" s="176"/>
      <c r="N1245" s="177"/>
      <c r="O1245" s="177"/>
      <c r="P1245" s="177"/>
      <c r="Q1245" s="177"/>
      <c r="R1245" s="177"/>
      <c r="S1245" s="177"/>
      <c r="T1245" s="178"/>
      <c r="AT1245" s="173" t="s">
        <v>237</v>
      </c>
      <c r="AU1245" s="173" t="s">
        <v>88</v>
      </c>
      <c r="AV1245" s="14" t="s">
        <v>86</v>
      </c>
      <c r="AW1245" s="14" t="s">
        <v>33</v>
      </c>
      <c r="AX1245" s="14" t="s">
        <v>79</v>
      </c>
      <c r="AY1245" s="173" t="s">
        <v>207</v>
      </c>
    </row>
    <row r="1246" spans="1:65" s="15" customFormat="1" ht="11.25">
      <c r="B1246" s="179"/>
      <c r="D1246" s="164" t="s">
        <v>237</v>
      </c>
      <c r="E1246" s="180" t="s">
        <v>1</v>
      </c>
      <c r="F1246" s="181" t="s">
        <v>242</v>
      </c>
      <c r="H1246" s="182">
        <v>2</v>
      </c>
      <c r="I1246" s="183"/>
      <c r="L1246" s="179"/>
      <c r="M1246" s="184"/>
      <c r="N1246" s="185"/>
      <c r="O1246" s="185"/>
      <c r="P1246" s="185"/>
      <c r="Q1246" s="185"/>
      <c r="R1246" s="185"/>
      <c r="S1246" s="185"/>
      <c r="T1246" s="186"/>
      <c r="AT1246" s="180" t="s">
        <v>237</v>
      </c>
      <c r="AU1246" s="180" t="s">
        <v>88</v>
      </c>
      <c r="AV1246" s="15" t="s">
        <v>213</v>
      </c>
      <c r="AW1246" s="15" t="s">
        <v>33</v>
      </c>
      <c r="AX1246" s="15" t="s">
        <v>86</v>
      </c>
      <c r="AY1246" s="180" t="s">
        <v>207</v>
      </c>
    </row>
    <row r="1247" spans="1:65" s="2" customFormat="1" ht="37.9" customHeight="1">
      <c r="A1247" s="31"/>
      <c r="B1247" s="148"/>
      <c r="C1247" s="149" t="s">
        <v>1746</v>
      </c>
      <c r="D1247" s="149" t="s">
        <v>209</v>
      </c>
      <c r="E1247" s="150" t="s">
        <v>6320</v>
      </c>
      <c r="F1247" s="151" t="s">
        <v>6321</v>
      </c>
      <c r="G1247" s="152" t="s">
        <v>301</v>
      </c>
      <c r="H1247" s="153">
        <v>23</v>
      </c>
      <c r="I1247" s="154"/>
      <c r="J1247" s="155">
        <f>ROUND(I1247*H1247,2)</f>
        <v>0</v>
      </c>
      <c r="K1247" s="156"/>
      <c r="L1247" s="32"/>
      <c r="M1247" s="157" t="s">
        <v>1</v>
      </c>
      <c r="N1247" s="158" t="s">
        <v>44</v>
      </c>
      <c r="O1247" s="57"/>
      <c r="P1247" s="159">
        <f>O1247*H1247</f>
        <v>0</v>
      </c>
      <c r="Q1247" s="159">
        <v>0</v>
      </c>
      <c r="R1247" s="159">
        <f>Q1247*H1247</f>
        <v>0</v>
      </c>
      <c r="S1247" s="159">
        <v>0</v>
      </c>
      <c r="T1247" s="160">
        <f>S1247*H1247</f>
        <v>0</v>
      </c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R1247" s="161" t="s">
        <v>213</v>
      </c>
      <c r="AT1247" s="161" t="s">
        <v>209</v>
      </c>
      <c r="AU1247" s="161" t="s">
        <v>88</v>
      </c>
      <c r="AY1247" s="17" t="s">
        <v>207</v>
      </c>
      <c r="BE1247" s="162">
        <f>IF(N1247="základní",J1247,0)</f>
        <v>0</v>
      </c>
      <c r="BF1247" s="162">
        <f>IF(N1247="snížená",J1247,0)</f>
        <v>0</v>
      </c>
      <c r="BG1247" s="162">
        <f>IF(N1247="zákl. přenesená",J1247,0)</f>
        <v>0</v>
      </c>
      <c r="BH1247" s="162">
        <f>IF(N1247="sníž. přenesená",J1247,0)</f>
        <v>0</v>
      </c>
      <c r="BI1247" s="162">
        <f>IF(N1247="nulová",J1247,0)</f>
        <v>0</v>
      </c>
      <c r="BJ1247" s="17" t="s">
        <v>86</v>
      </c>
      <c r="BK1247" s="162">
        <f>ROUND(I1247*H1247,2)</f>
        <v>0</v>
      </c>
      <c r="BL1247" s="17" t="s">
        <v>213</v>
      </c>
      <c r="BM1247" s="161" t="s">
        <v>1749</v>
      </c>
    </row>
    <row r="1248" spans="1:65" s="13" customFormat="1" ht="11.25">
      <c r="B1248" s="163"/>
      <c r="D1248" s="164" t="s">
        <v>237</v>
      </c>
      <c r="E1248" s="165" t="s">
        <v>1</v>
      </c>
      <c r="F1248" s="166" t="s">
        <v>6322</v>
      </c>
      <c r="H1248" s="167">
        <v>6</v>
      </c>
      <c r="I1248" s="168"/>
      <c r="L1248" s="163"/>
      <c r="M1248" s="169"/>
      <c r="N1248" s="170"/>
      <c r="O1248" s="170"/>
      <c r="P1248" s="170"/>
      <c r="Q1248" s="170"/>
      <c r="R1248" s="170"/>
      <c r="S1248" s="170"/>
      <c r="T1248" s="171"/>
      <c r="AT1248" s="165" t="s">
        <v>237</v>
      </c>
      <c r="AU1248" s="165" t="s">
        <v>88</v>
      </c>
      <c r="AV1248" s="13" t="s">
        <v>88</v>
      </c>
      <c r="AW1248" s="13" t="s">
        <v>33</v>
      </c>
      <c r="AX1248" s="13" t="s">
        <v>79</v>
      </c>
      <c r="AY1248" s="165" t="s">
        <v>207</v>
      </c>
    </row>
    <row r="1249" spans="1:65" s="13" customFormat="1" ht="11.25">
      <c r="B1249" s="163"/>
      <c r="D1249" s="164" t="s">
        <v>237</v>
      </c>
      <c r="E1249" s="165" t="s">
        <v>1</v>
      </c>
      <c r="F1249" s="166" t="s">
        <v>1327</v>
      </c>
      <c r="H1249" s="167">
        <v>5</v>
      </c>
      <c r="I1249" s="168"/>
      <c r="L1249" s="163"/>
      <c r="M1249" s="169"/>
      <c r="N1249" s="170"/>
      <c r="O1249" s="170"/>
      <c r="P1249" s="170"/>
      <c r="Q1249" s="170"/>
      <c r="R1249" s="170"/>
      <c r="S1249" s="170"/>
      <c r="T1249" s="171"/>
      <c r="AT1249" s="165" t="s">
        <v>237</v>
      </c>
      <c r="AU1249" s="165" t="s">
        <v>88</v>
      </c>
      <c r="AV1249" s="13" t="s">
        <v>88</v>
      </c>
      <c r="AW1249" s="13" t="s">
        <v>33</v>
      </c>
      <c r="AX1249" s="13" t="s">
        <v>79</v>
      </c>
      <c r="AY1249" s="165" t="s">
        <v>207</v>
      </c>
    </row>
    <row r="1250" spans="1:65" s="13" customFormat="1" ht="11.25">
      <c r="B1250" s="163"/>
      <c r="D1250" s="164" t="s">
        <v>237</v>
      </c>
      <c r="E1250" s="165" t="s">
        <v>1</v>
      </c>
      <c r="F1250" s="166" t="s">
        <v>6323</v>
      </c>
      <c r="H1250" s="167">
        <v>12</v>
      </c>
      <c r="I1250" s="168"/>
      <c r="L1250" s="163"/>
      <c r="M1250" s="169"/>
      <c r="N1250" s="170"/>
      <c r="O1250" s="170"/>
      <c r="P1250" s="170"/>
      <c r="Q1250" s="170"/>
      <c r="R1250" s="170"/>
      <c r="S1250" s="170"/>
      <c r="T1250" s="171"/>
      <c r="AT1250" s="165" t="s">
        <v>237</v>
      </c>
      <c r="AU1250" s="165" t="s">
        <v>88</v>
      </c>
      <c r="AV1250" s="13" t="s">
        <v>88</v>
      </c>
      <c r="AW1250" s="13" t="s">
        <v>33</v>
      </c>
      <c r="AX1250" s="13" t="s">
        <v>79</v>
      </c>
      <c r="AY1250" s="165" t="s">
        <v>207</v>
      </c>
    </row>
    <row r="1251" spans="1:65" s="14" customFormat="1" ht="11.25">
      <c r="B1251" s="172"/>
      <c r="D1251" s="164" t="s">
        <v>237</v>
      </c>
      <c r="E1251" s="173" t="s">
        <v>1</v>
      </c>
      <c r="F1251" s="174" t="s">
        <v>6231</v>
      </c>
      <c r="H1251" s="173" t="s">
        <v>1</v>
      </c>
      <c r="I1251" s="175"/>
      <c r="L1251" s="172"/>
      <c r="M1251" s="176"/>
      <c r="N1251" s="177"/>
      <c r="O1251" s="177"/>
      <c r="P1251" s="177"/>
      <c r="Q1251" s="177"/>
      <c r="R1251" s="177"/>
      <c r="S1251" s="177"/>
      <c r="T1251" s="178"/>
      <c r="AT1251" s="173" t="s">
        <v>237</v>
      </c>
      <c r="AU1251" s="173" t="s">
        <v>88</v>
      </c>
      <c r="AV1251" s="14" t="s">
        <v>86</v>
      </c>
      <c r="AW1251" s="14" t="s">
        <v>33</v>
      </c>
      <c r="AX1251" s="14" t="s">
        <v>79</v>
      </c>
      <c r="AY1251" s="173" t="s">
        <v>207</v>
      </c>
    </row>
    <row r="1252" spans="1:65" s="15" customFormat="1" ht="11.25">
      <c r="B1252" s="179"/>
      <c r="D1252" s="164" t="s">
        <v>237</v>
      </c>
      <c r="E1252" s="180" t="s">
        <v>1</v>
      </c>
      <c r="F1252" s="181" t="s">
        <v>242</v>
      </c>
      <c r="H1252" s="182">
        <v>23</v>
      </c>
      <c r="I1252" s="183"/>
      <c r="L1252" s="179"/>
      <c r="M1252" s="184"/>
      <c r="N1252" s="185"/>
      <c r="O1252" s="185"/>
      <c r="P1252" s="185"/>
      <c r="Q1252" s="185"/>
      <c r="R1252" s="185"/>
      <c r="S1252" s="185"/>
      <c r="T1252" s="186"/>
      <c r="AT1252" s="180" t="s">
        <v>237</v>
      </c>
      <c r="AU1252" s="180" t="s">
        <v>88</v>
      </c>
      <c r="AV1252" s="15" t="s">
        <v>213</v>
      </c>
      <c r="AW1252" s="15" t="s">
        <v>33</v>
      </c>
      <c r="AX1252" s="15" t="s">
        <v>86</v>
      </c>
      <c r="AY1252" s="180" t="s">
        <v>207</v>
      </c>
    </row>
    <row r="1253" spans="1:65" s="2" customFormat="1" ht="37.9" customHeight="1">
      <c r="A1253" s="31"/>
      <c r="B1253" s="148"/>
      <c r="C1253" s="149" t="s">
        <v>987</v>
      </c>
      <c r="D1253" s="149" t="s">
        <v>209</v>
      </c>
      <c r="E1253" s="150" t="s">
        <v>6324</v>
      </c>
      <c r="F1253" s="151" t="s">
        <v>6325</v>
      </c>
      <c r="G1253" s="152" t="s">
        <v>301</v>
      </c>
      <c r="H1253" s="153">
        <v>2</v>
      </c>
      <c r="I1253" s="154"/>
      <c r="J1253" s="155">
        <f>ROUND(I1253*H1253,2)</f>
        <v>0</v>
      </c>
      <c r="K1253" s="156"/>
      <c r="L1253" s="32"/>
      <c r="M1253" s="157" t="s">
        <v>1</v>
      </c>
      <c r="N1253" s="158" t="s">
        <v>44</v>
      </c>
      <c r="O1253" s="57"/>
      <c r="P1253" s="159">
        <f>O1253*H1253</f>
        <v>0</v>
      </c>
      <c r="Q1253" s="159">
        <v>0</v>
      </c>
      <c r="R1253" s="159">
        <f>Q1253*H1253</f>
        <v>0</v>
      </c>
      <c r="S1253" s="159">
        <v>0</v>
      </c>
      <c r="T1253" s="160">
        <f>S1253*H1253</f>
        <v>0</v>
      </c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R1253" s="161" t="s">
        <v>213</v>
      </c>
      <c r="AT1253" s="161" t="s">
        <v>209</v>
      </c>
      <c r="AU1253" s="161" t="s">
        <v>88</v>
      </c>
      <c r="AY1253" s="17" t="s">
        <v>207</v>
      </c>
      <c r="BE1253" s="162">
        <f>IF(N1253="základní",J1253,0)</f>
        <v>0</v>
      </c>
      <c r="BF1253" s="162">
        <f>IF(N1253="snížená",J1253,0)</f>
        <v>0</v>
      </c>
      <c r="BG1253" s="162">
        <f>IF(N1253="zákl. přenesená",J1253,0)</f>
        <v>0</v>
      </c>
      <c r="BH1253" s="162">
        <f>IF(N1253="sníž. přenesená",J1253,0)</f>
        <v>0</v>
      </c>
      <c r="BI1253" s="162">
        <f>IF(N1253="nulová",J1253,0)</f>
        <v>0</v>
      </c>
      <c r="BJ1253" s="17" t="s">
        <v>86</v>
      </c>
      <c r="BK1253" s="162">
        <f>ROUND(I1253*H1253,2)</f>
        <v>0</v>
      </c>
      <c r="BL1253" s="17" t="s">
        <v>213</v>
      </c>
      <c r="BM1253" s="161" t="s">
        <v>1750</v>
      </c>
    </row>
    <row r="1254" spans="1:65" s="13" customFormat="1" ht="11.25">
      <c r="B1254" s="163"/>
      <c r="D1254" s="164" t="s">
        <v>237</v>
      </c>
      <c r="E1254" s="165" t="s">
        <v>1</v>
      </c>
      <c r="F1254" s="166" t="s">
        <v>6091</v>
      </c>
      <c r="H1254" s="167">
        <v>2</v>
      </c>
      <c r="I1254" s="168"/>
      <c r="L1254" s="163"/>
      <c r="M1254" s="169"/>
      <c r="N1254" s="170"/>
      <c r="O1254" s="170"/>
      <c r="P1254" s="170"/>
      <c r="Q1254" s="170"/>
      <c r="R1254" s="170"/>
      <c r="S1254" s="170"/>
      <c r="T1254" s="171"/>
      <c r="AT1254" s="165" t="s">
        <v>237</v>
      </c>
      <c r="AU1254" s="165" t="s">
        <v>88</v>
      </c>
      <c r="AV1254" s="13" t="s">
        <v>88</v>
      </c>
      <c r="AW1254" s="13" t="s">
        <v>33</v>
      </c>
      <c r="AX1254" s="13" t="s">
        <v>79</v>
      </c>
      <c r="AY1254" s="165" t="s">
        <v>207</v>
      </c>
    </row>
    <row r="1255" spans="1:65" s="14" customFormat="1" ht="11.25">
      <c r="B1255" s="172"/>
      <c r="D1255" s="164" t="s">
        <v>237</v>
      </c>
      <c r="E1255" s="173" t="s">
        <v>1</v>
      </c>
      <c r="F1255" s="174" t="s">
        <v>6231</v>
      </c>
      <c r="H1255" s="173" t="s">
        <v>1</v>
      </c>
      <c r="I1255" s="175"/>
      <c r="L1255" s="172"/>
      <c r="M1255" s="176"/>
      <c r="N1255" s="177"/>
      <c r="O1255" s="177"/>
      <c r="P1255" s="177"/>
      <c r="Q1255" s="177"/>
      <c r="R1255" s="177"/>
      <c r="S1255" s="177"/>
      <c r="T1255" s="178"/>
      <c r="AT1255" s="173" t="s">
        <v>237</v>
      </c>
      <c r="AU1255" s="173" t="s">
        <v>88</v>
      </c>
      <c r="AV1255" s="14" t="s">
        <v>86</v>
      </c>
      <c r="AW1255" s="14" t="s">
        <v>33</v>
      </c>
      <c r="AX1255" s="14" t="s">
        <v>79</v>
      </c>
      <c r="AY1255" s="173" t="s">
        <v>207</v>
      </c>
    </row>
    <row r="1256" spans="1:65" s="15" customFormat="1" ht="11.25">
      <c r="B1256" s="179"/>
      <c r="D1256" s="164" t="s">
        <v>237</v>
      </c>
      <c r="E1256" s="180" t="s">
        <v>1</v>
      </c>
      <c r="F1256" s="181" t="s">
        <v>242</v>
      </c>
      <c r="H1256" s="182">
        <v>2</v>
      </c>
      <c r="I1256" s="183"/>
      <c r="L1256" s="179"/>
      <c r="M1256" s="184"/>
      <c r="N1256" s="185"/>
      <c r="O1256" s="185"/>
      <c r="P1256" s="185"/>
      <c r="Q1256" s="185"/>
      <c r="R1256" s="185"/>
      <c r="S1256" s="185"/>
      <c r="T1256" s="186"/>
      <c r="AT1256" s="180" t="s">
        <v>237</v>
      </c>
      <c r="AU1256" s="180" t="s">
        <v>88</v>
      </c>
      <c r="AV1256" s="15" t="s">
        <v>213</v>
      </c>
      <c r="AW1256" s="15" t="s">
        <v>33</v>
      </c>
      <c r="AX1256" s="15" t="s">
        <v>86</v>
      </c>
      <c r="AY1256" s="180" t="s">
        <v>207</v>
      </c>
    </row>
    <row r="1257" spans="1:65" s="2" customFormat="1" ht="37.9" customHeight="1">
      <c r="A1257" s="31"/>
      <c r="B1257" s="148"/>
      <c r="C1257" s="149" t="s">
        <v>1753</v>
      </c>
      <c r="D1257" s="149" t="s">
        <v>209</v>
      </c>
      <c r="E1257" s="150" t="s">
        <v>6326</v>
      </c>
      <c r="F1257" s="151" t="s">
        <v>6327</v>
      </c>
      <c r="G1257" s="152" t="s">
        <v>301</v>
      </c>
      <c r="H1257" s="153">
        <v>5</v>
      </c>
      <c r="I1257" s="154"/>
      <c r="J1257" s="155">
        <f>ROUND(I1257*H1257,2)</f>
        <v>0</v>
      </c>
      <c r="K1257" s="156"/>
      <c r="L1257" s="32"/>
      <c r="M1257" s="157" t="s">
        <v>1</v>
      </c>
      <c r="N1257" s="158" t="s">
        <v>44</v>
      </c>
      <c r="O1257" s="57"/>
      <c r="P1257" s="159">
        <f>O1257*H1257</f>
        <v>0</v>
      </c>
      <c r="Q1257" s="159">
        <v>0</v>
      </c>
      <c r="R1257" s="159">
        <f>Q1257*H1257</f>
        <v>0</v>
      </c>
      <c r="S1257" s="159">
        <v>0</v>
      </c>
      <c r="T1257" s="160">
        <f>S1257*H1257</f>
        <v>0</v>
      </c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R1257" s="161" t="s">
        <v>213</v>
      </c>
      <c r="AT1257" s="161" t="s">
        <v>209</v>
      </c>
      <c r="AU1257" s="161" t="s">
        <v>88</v>
      </c>
      <c r="AY1257" s="17" t="s">
        <v>207</v>
      </c>
      <c r="BE1257" s="162">
        <f>IF(N1257="základní",J1257,0)</f>
        <v>0</v>
      </c>
      <c r="BF1257" s="162">
        <f>IF(N1257="snížená",J1257,0)</f>
        <v>0</v>
      </c>
      <c r="BG1257" s="162">
        <f>IF(N1257="zákl. přenesená",J1257,0)</f>
        <v>0</v>
      </c>
      <c r="BH1257" s="162">
        <f>IF(N1257="sníž. přenesená",J1257,0)</f>
        <v>0</v>
      </c>
      <c r="BI1257" s="162">
        <f>IF(N1257="nulová",J1257,0)</f>
        <v>0</v>
      </c>
      <c r="BJ1257" s="17" t="s">
        <v>86</v>
      </c>
      <c r="BK1257" s="162">
        <f>ROUND(I1257*H1257,2)</f>
        <v>0</v>
      </c>
      <c r="BL1257" s="17" t="s">
        <v>213</v>
      </c>
      <c r="BM1257" s="161" t="s">
        <v>1756</v>
      </c>
    </row>
    <row r="1258" spans="1:65" s="13" customFormat="1" ht="11.25">
      <c r="B1258" s="163"/>
      <c r="D1258" s="164" t="s">
        <v>237</v>
      </c>
      <c r="E1258" s="165" t="s">
        <v>1</v>
      </c>
      <c r="F1258" s="166" t="s">
        <v>1352</v>
      </c>
      <c r="H1258" s="167">
        <v>1</v>
      </c>
      <c r="I1258" s="168"/>
      <c r="L1258" s="163"/>
      <c r="M1258" s="169"/>
      <c r="N1258" s="170"/>
      <c r="O1258" s="170"/>
      <c r="P1258" s="170"/>
      <c r="Q1258" s="170"/>
      <c r="R1258" s="170"/>
      <c r="S1258" s="170"/>
      <c r="T1258" s="171"/>
      <c r="AT1258" s="165" t="s">
        <v>237</v>
      </c>
      <c r="AU1258" s="165" t="s">
        <v>88</v>
      </c>
      <c r="AV1258" s="13" t="s">
        <v>88</v>
      </c>
      <c r="AW1258" s="13" t="s">
        <v>33</v>
      </c>
      <c r="AX1258" s="13" t="s">
        <v>79</v>
      </c>
      <c r="AY1258" s="165" t="s">
        <v>207</v>
      </c>
    </row>
    <row r="1259" spans="1:65" s="13" customFormat="1" ht="11.25">
      <c r="B1259" s="163"/>
      <c r="D1259" s="164" t="s">
        <v>237</v>
      </c>
      <c r="E1259" s="165" t="s">
        <v>1</v>
      </c>
      <c r="F1259" s="166" t="s">
        <v>1383</v>
      </c>
      <c r="H1259" s="167">
        <v>1</v>
      </c>
      <c r="I1259" s="168"/>
      <c r="L1259" s="163"/>
      <c r="M1259" s="169"/>
      <c r="N1259" s="170"/>
      <c r="O1259" s="170"/>
      <c r="P1259" s="170"/>
      <c r="Q1259" s="170"/>
      <c r="R1259" s="170"/>
      <c r="S1259" s="170"/>
      <c r="T1259" s="171"/>
      <c r="AT1259" s="165" t="s">
        <v>237</v>
      </c>
      <c r="AU1259" s="165" t="s">
        <v>88</v>
      </c>
      <c r="AV1259" s="13" t="s">
        <v>88</v>
      </c>
      <c r="AW1259" s="13" t="s">
        <v>33</v>
      </c>
      <c r="AX1259" s="13" t="s">
        <v>79</v>
      </c>
      <c r="AY1259" s="165" t="s">
        <v>207</v>
      </c>
    </row>
    <row r="1260" spans="1:65" s="13" customFormat="1" ht="11.25">
      <c r="B1260" s="163"/>
      <c r="D1260" s="164" t="s">
        <v>237</v>
      </c>
      <c r="E1260" s="165" t="s">
        <v>1</v>
      </c>
      <c r="F1260" s="166" t="s">
        <v>6328</v>
      </c>
      <c r="H1260" s="167">
        <v>3</v>
      </c>
      <c r="I1260" s="168"/>
      <c r="L1260" s="163"/>
      <c r="M1260" s="169"/>
      <c r="N1260" s="170"/>
      <c r="O1260" s="170"/>
      <c r="P1260" s="170"/>
      <c r="Q1260" s="170"/>
      <c r="R1260" s="170"/>
      <c r="S1260" s="170"/>
      <c r="T1260" s="171"/>
      <c r="AT1260" s="165" t="s">
        <v>237</v>
      </c>
      <c r="AU1260" s="165" t="s">
        <v>88</v>
      </c>
      <c r="AV1260" s="13" t="s">
        <v>88</v>
      </c>
      <c r="AW1260" s="13" t="s">
        <v>33</v>
      </c>
      <c r="AX1260" s="13" t="s">
        <v>79</v>
      </c>
      <c r="AY1260" s="165" t="s">
        <v>207</v>
      </c>
    </row>
    <row r="1261" spans="1:65" s="14" customFormat="1" ht="11.25">
      <c r="B1261" s="172"/>
      <c r="D1261" s="164" t="s">
        <v>237</v>
      </c>
      <c r="E1261" s="173" t="s">
        <v>1</v>
      </c>
      <c r="F1261" s="174" t="s">
        <v>6231</v>
      </c>
      <c r="H1261" s="173" t="s">
        <v>1</v>
      </c>
      <c r="I1261" s="175"/>
      <c r="L1261" s="172"/>
      <c r="M1261" s="176"/>
      <c r="N1261" s="177"/>
      <c r="O1261" s="177"/>
      <c r="P1261" s="177"/>
      <c r="Q1261" s="177"/>
      <c r="R1261" s="177"/>
      <c r="S1261" s="177"/>
      <c r="T1261" s="178"/>
      <c r="AT1261" s="173" t="s">
        <v>237</v>
      </c>
      <c r="AU1261" s="173" t="s">
        <v>88</v>
      </c>
      <c r="AV1261" s="14" t="s">
        <v>86</v>
      </c>
      <c r="AW1261" s="14" t="s">
        <v>33</v>
      </c>
      <c r="AX1261" s="14" t="s">
        <v>79</v>
      </c>
      <c r="AY1261" s="173" t="s">
        <v>207</v>
      </c>
    </row>
    <row r="1262" spans="1:65" s="15" customFormat="1" ht="11.25">
      <c r="B1262" s="179"/>
      <c r="D1262" s="164" t="s">
        <v>237</v>
      </c>
      <c r="E1262" s="180" t="s">
        <v>1</v>
      </c>
      <c r="F1262" s="181" t="s">
        <v>242</v>
      </c>
      <c r="H1262" s="182">
        <v>5</v>
      </c>
      <c r="I1262" s="183"/>
      <c r="L1262" s="179"/>
      <c r="M1262" s="184"/>
      <c r="N1262" s="185"/>
      <c r="O1262" s="185"/>
      <c r="P1262" s="185"/>
      <c r="Q1262" s="185"/>
      <c r="R1262" s="185"/>
      <c r="S1262" s="185"/>
      <c r="T1262" s="186"/>
      <c r="AT1262" s="180" t="s">
        <v>237</v>
      </c>
      <c r="AU1262" s="180" t="s">
        <v>88</v>
      </c>
      <c r="AV1262" s="15" t="s">
        <v>213</v>
      </c>
      <c r="AW1262" s="15" t="s">
        <v>33</v>
      </c>
      <c r="AX1262" s="15" t="s">
        <v>86</v>
      </c>
      <c r="AY1262" s="180" t="s">
        <v>207</v>
      </c>
    </row>
    <row r="1263" spans="1:65" s="2" customFormat="1" ht="37.9" customHeight="1">
      <c r="A1263" s="31"/>
      <c r="B1263" s="148"/>
      <c r="C1263" s="149" t="s">
        <v>998</v>
      </c>
      <c r="D1263" s="149" t="s">
        <v>209</v>
      </c>
      <c r="E1263" s="150" t="s">
        <v>6329</v>
      </c>
      <c r="F1263" s="151" t="s">
        <v>6330</v>
      </c>
      <c r="G1263" s="152" t="s">
        <v>301</v>
      </c>
      <c r="H1263" s="153">
        <v>2</v>
      </c>
      <c r="I1263" s="154"/>
      <c r="J1263" s="155">
        <f>ROUND(I1263*H1263,2)</f>
        <v>0</v>
      </c>
      <c r="K1263" s="156"/>
      <c r="L1263" s="32"/>
      <c r="M1263" s="157" t="s">
        <v>1</v>
      </c>
      <c r="N1263" s="158" t="s">
        <v>44</v>
      </c>
      <c r="O1263" s="57"/>
      <c r="P1263" s="159">
        <f>O1263*H1263</f>
        <v>0</v>
      </c>
      <c r="Q1263" s="159">
        <v>0</v>
      </c>
      <c r="R1263" s="159">
        <f>Q1263*H1263</f>
        <v>0</v>
      </c>
      <c r="S1263" s="159">
        <v>0</v>
      </c>
      <c r="T1263" s="160">
        <f>S1263*H1263</f>
        <v>0</v>
      </c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R1263" s="161" t="s">
        <v>213</v>
      </c>
      <c r="AT1263" s="161" t="s">
        <v>209</v>
      </c>
      <c r="AU1263" s="161" t="s">
        <v>88</v>
      </c>
      <c r="AY1263" s="17" t="s">
        <v>207</v>
      </c>
      <c r="BE1263" s="162">
        <f>IF(N1263="základní",J1263,0)</f>
        <v>0</v>
      </c>
      <c r="BF1263" s="162">
        <f>IF(N1263="snížená",J1263,0)</f>
        <v>0</v>
      </c>
      <c r="BG1263" s="162">
        <f>IF(N1263="zákl. přenesená",J1263,0)</f>
        <v>0</v>
      </c>
      <c r="BH1263" s="162">
        <f>IF(N1263="sníž. přenesená",J1263,0)</f>
        <v>0</v>
      </c>
      <c r="BI1263" s="162">
        <f>IF(N1263="nulová",J1263,0)</f>
        <v>0</v>
      </c>
      <c r="BJ1263" s="17" t="s">
        <v>86</v>
      </c>
      <c r="BK1263" s="162">
        <f>ROUND(I1263*H1263,2)</f>
        <v>0</v>
      </c>
      <c r="BL1263" s="17" t="s">
        <v>213</v>
      </c>
      <c r="BM1263" s="161" t="s">
        <v>1758</v>
      </c>
    </row>
    <row r="1264" spans="1:65" s="13" customFormat="1" ht="11.25">
      <c r="B1264" s="163"/>
      <c r="D1264" s="164" t="s">
        <v>237</v>
      </c>
      <c r="E1264" s="165" t="s">
        <v>1</v>
      </c>
      <c r="F1264" s="166" t="s">
        <v>1352</v>
      </c>
      <c r="H1264" s="167">
        <v>1</v>
      </c>
      <c r="I1264" s="168"/>
      <c r="L1264" s="163"/>
      <c r="M1264" s="169"/>
      <c r="N1264" s="170"/>
      <c r="O1264" s="170"/>
      <c r="P1264" s="170"/>
      <c r="Q1264" s="170"/>
      <c r="R1264" s="170"/>
      <c r="S1264" s="170"/>
      <c r="T1264" s="171"/>
      <c r="AT1264" s="165" t="s">
        <v>237</v>
      </c>
      <c r="AU1264" s="165" t="s">
        <v>88</v>
      </c>
      <c r="AV1264" s="13" t="s">
        <v>88</v>
      </c>
      <c r="AW1264" s="13" t="s">
        <v>33</v>
      </c>
      <c r="AX1264" s="13" t="s">
        <v>79</v>
      </c>
      <c r="AY1264" s="165" t="s">
        <v>207</v>
      </c>
    </row>
    <row r="1265" spans="1:65" s="13" customFormat="1" ht="11.25">
      <c r="B1265" s="163"/>
      <c r="D1265" s="164" t="s">
        <v>237</v>
      </c>
      <c r="E1265" s="165" t="s">
        <v>1</v>
      </c>
      <c r="F1265" s="166" t="s">
        <v>1353</v>
      </c>
      <c r="H1265" s="167">
        <v>1</v>
      </c>
      <c r="I1265" s="168"/>
      <c r="L1265" s="163"/>
      <c r="M1265" s="169"/>
      <c r="N1265" s="170"/>
      <c r="O1265" s="170"/>
      <c r="P1265" s="170"/>
      <c r="Q1265" s="170"/>
      <c r="R1265" s="170"/>
      <c r="S1265" s="170"/>
      <c r="T1265" s="171"/>
      <c r="AT1265" s="165" t="s">
        <v>237</v>
      </c>
      <c r="AU1265" s="165" t="s">
        <v>88</v>
      </c>
      <c r="AV1265" s="13" t="s">
        <v>88</v>
      </c>
      <c r="AW1265" s="13" t="s">
        <v>33</v>
      </c>
      <c r="AX1265" s="13" t="s">
        <v>79</v>
      </c>
      <c r="AY1265" s="165" t="s">
        <v>207</v>
      </c>
    </row>
    <row r="1266" spans="1:65" s="14" customFormat="1" ht="11.25">
      <c r="B1266" s="172"/>
      <c r="D1266" s="164" t="s">
        <v>237</v>
      </c>
      <c r="E1266" s="173" t="s">
        <v>1</v>
      </c>
      <c r="F1266" s="174" t="s">
        <v>6231</v>
      </c>
      <c r="H1266" s="173" t="s">
        <v>1</v>
      </c>
      <c r="I1266" s="175"/>
      <c r="L1266" s="172"/>
      <c r="M1266" s="176"/>
      <c r="N1266" s="177"/>
      <c r="O1266" s="177"/>
      <c r="P1266" s="177"/>
      <c r="Q1266" s="177"/>
      <c r="R1266" s="177"/>
      <c r="S1266" s="177"/>
      <c r="T1266" s="178"/>
      <c r="AT1266" s="173" t="s">
        <v>237</v>
      </c>
      <c r="AU1266" s="173" t="s">
        <v>88</v>
      </c>
      <c r="AV1266" s="14" t="s">
        <v>86</v>
      </c>
      <c r="AW1266" s="14" t="s">
        <v>33</v>
      </c>
      <c r="AX1266" s="14" t="s">
        <v>79</v>
      </c>
      <c r="AY1266" s="173" t="s">
        <v>207</v>
      </c>
    </row>
    <row r="1267" spans="1:65" s="15" customFormat="1" ht="11.25">
      <c r="B1267" s="179"/>
      <c r="D1267" s="164" t="s">
        <v>237</v>
      </c>
      <c r="E1267" s="180" t="s">
        <v>1</v>
      </c>
      <c r="F1267" s="181" t="s">
        <v>242</v>
      </c>
      <c r="H1267" s="182">
        <v>2</v>
      </c>
      <c r="I1267" s="183"/>
      <c r="L1267" s="179"/>
      <c r="M1267" s="184"/>
      <c r="N1267" s="185"/>
      <c r="O1267" s="185"/>
      <c r="P1267" s="185"/>
      <c r="Q1267" s="185"/>
      <c r="R1267" s="185"/>
      <c r="S1267" s="185"/>
      <c r="T1267" s="186"/>
      <c r="AT1267" s="180" t="s">
        <v>237</v>
      </c>
      <c r="AU1267" s="180" t="s">
        <v>88</v>
      </c>
      <c r="AV1267" s="15" t="s">
        <v>213</v>
      </c>
      <c r="AW1267" s="15" t="s">
        <v>33</v>
      </c>
      <c r="AX1267" s="15" t="s">
        <v>86</v>
      </c>
      <c r="AY1267" s="180" t="s">
        <v>207</v>
      </c>
    </row>
    <row r="1268" spans="1:65" s="2" customFormat="1" ht="37.9" customHeight="1">
      <c r="A1268" s="31"/>
      <c r="B1268" s="148"/>
      <c r="C1268" s="149" t="s">
        <v>1761</v>
      </c>
      <c r="D1268" s="149" t="s">
        <v>209</v>
      </c>
      <c r="E1268" s="150" t="s">
        <v>6331</v>
      </c>
      <c r="F1268" s="151" t="s">
        <v>6332</v>
      </c>
      <c r="G1268" s="152" t="s">
        <v>301</v>
      </c>
      <c r="H1268" s="153">
        <v>2</v>
      </c>
      <c r="I1268" s="154"/>
      <c r="J1268" s="155">
        <f>ROUND(I1268*H1268,2)</f>
        <v>0</v>
      </c>
      <c r="K1268" s="156"/>
      <c r="L1268" s="32"/>
      <c r="M1268" s="157" t="s">
        <v>1</v>
      </c>
      <c r="N1268" s="158" t="s">
        <v>44</v>
      </c>
      <c r="O1268" s="57"/>
      <c r="P1268" s="159">
        <f>O1268*H1268</f>
        <v>0</v>
      </c>
      <c r="Q1268" s="159">
        <v>0</v>
      </c>
      <c r="R1268" s="159">
        <f>Q1268*H1268</f>
        <v>0</v>
      </c>
      <c r="S1268" s="159">
        <v>0</v>
      </c>
      <c r="T1268" s="160">
        <f>S1268*H1268</f>
        <v>0</v>
      </c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R1268" s="161" t="s">
        <v>213</v>
      </c>
      <c r="AT1268" s="161" t="s">
        <v>209</v>
      </c>
      <c r="AU1268" s="161" t="s">
        <v>88</v>
      </c>
      <c r="AY1268" s="17" t="s">
        <v>207</v>
      </c>
      <c r="BE1268" s="162">
        <f>IF(N1268="základní",J1268,0)</f>
        <v>0</v>
      </c>
      <c r="BF1268" s="162">
        <f>IF(N1268="snížená",J1268,0)</f>
        <v>0</v>
      </c>
      <c r="BG1268" s="162">
        <f>IF(N1268="zákl. přenesená",J1268,0)</f>
        <v>0</v>
      </c>
      <c r="BH1268" s="162">
        <f>IF(N1268="sníž. přenesená",J1268,0)</f>
        <v>0</v>
      </c>
      <c r="BI1268" s="162">
        <f>IF(N1268="nulová",J1268,0)</f>
        <v>0</v>
      </c>
      <c r="BJ1268" s="17" t="s">
        <v>86</v>
      </c>
      <c r="BK1268" s="162">
        <f>ROUND(I1268*H1268,2)</f>
        <v>0</v>
      </c>
      <c r="BL1268" s="17" t="s">
        <v>213</v>
      </c>
      <c r="BM1268" s="161" t="s">
        <v>1764</v>
      </c>
    </row>
    <row r="1269" spans="1:65" s="13" customFormat="1" ht="11.25">
      <c r="B1269" s="163"/>
      <c r="D1269" s="164" t="s">
        <v>237</v>
      </c>
      <c r="E1269" s="165" t="s">
        <v>1</v>
      </c>
      <c r="F1269" s="166" t="s">
        <v>1383</v>
      </c>
      <c r="H1269" s="167">
        <v>1</v>
      </c>
      <c r="I1269" s="168"/>
      <c r="L1269" s="163"/>
      <c r="M1269" s="169"/>
      <c r="N1269" s="170"/>
      <c r="O1269" s="170"/>
      <c r="P1269" s="170"/>
      <c r="Q1269" s="170"/>
      <c r="R1269" s="170"/>
      <c r="S1269" s="170"/>
      <c r="T1269" s="171"/>
      <c r="AT1269" s="165" t="s">
        <v>237</v>
      </c>
      <c r="AU1269" s="165" t="s">
        <v>88</v>
      </c>
      <c r="AV1269" s="13" t="s">
        <v>88</v>
      </c>
      <c r="AW1269" s="13" t="s">
        <v>33</v>
      </c>
      <c r="AX1269" s="13" t="s">
        <v>79</v>
      </c>
      <c r="AY1269" s="165" t="s">
        <v>207</v>
      </c>
    </row>
    <row r="1270" spans="1:65" s="13" customFormat="1" ht="11.25">
      <c r="B1270" s="163"/>
      <c r="D1270" s="164" t="s">
        <v>237</v>
      </c>
      <c r="E1270" s="165" t="s">
        <v>1</v>
      </c>
      <c r="F1270" s="166" t="s">
        <v>1353</v>
      </c>
      <c r="H1270" s="167">
        <v>1</v>
      </c>
      <c r="I1270" s="168"/>
      <c r="L1270" s="163"/>
      <c r="M1270" s="169"/>
      <c r="N1270" s="170"/>
      <c r="O1270" s="170"/>
      <c r="P1270" s="170"/>
      <c r="Q1270" s="170"/>
      <c r="R1270" s="170"/>
      <c r="S1270" s="170"/>
      <c r="T1270" s="171"/>
      <c r="AT1270" s="165" t="s">
        <v>237</v>
      </c>
      <c r="AU1270" s="165" t="s">
        <v>88</v>
      </c>
      <c r="AV1270" s="13" t="s">
        <v>88</v>
      </c>
      <c r="AW1270" s="13" t="s">
        <v>33</v>
      </c>
      <c r="AX1270" s="13" t="s">
        <v>79</v>
      </c>
      <c r="AY1270" s="165" t="s">
        <v>207</v>
      </c>
    </row>
    <row r="1271" spans="1:65" s="14" customFormat="1" ht="11.25">
      <c r="B1271" s="172"/>
      <c r="D1271" s="164" t="s">
        <v>237</v>
      </c>
      <c r="E1271" s="173" t="s">
        <v>1</v>
      </c>
      <c r="F1271" s="174" t="s">
        <v>6231</v>
      </c>
      <c r="H1271" s="173" t="s">
        <v>1</v>
      </c>
      <c r="I1271" s="175"/>
      <c r="L1271" s="172"/>
      <c r="M1271" s="176"/>
      <c r="N1271" s="177"/>
      <c r="O1271" s="177"/>
      <c r="P1271" s="177"/>
      <c r="Q1271" s="177"/>
      <c r="R1271" s="177"/>
      <c r="S1271" s="177"/>
      <c r="T1271" s="178"/>
      <c r="AT1271" s="173" t="s">
        <v>237</v>
      </c>
      <c r="AU1271" s="173" t="s">
        <v>88</v>
      </c>
      <c r="AV1271" s="14" t="s">
        <v>86</v>
      </c>
      <c r="AW1271" s="14" t="s">
        <v>33</v>
      </c>
      <c r="AX1271" s="14" t="s">
        <v>79</v>
      </c>
      <c r="AY1271" s="173" t="s">
        <v>207</v>
      </c>
    </row>
    <row r="1272" spans="1:65" s="15" customFormat="1" ht="11.25">
      <c r="B1272" s="179"/>
      <c r="D1272" s="164" t="s">
        <v>237</v>
      </c>
      <c r="E1272" s="180" t="s">
        <v>1</v>
      </c>
      <c r="F1272" s="181" t="s">
        <v>242</v>
      </c>
      <c r="H1272" s="182">
        <v>2</v>
      </c>
      <c r="I1272" s="183"/>
      <c r="L1272" s="179"/>
      <c r="M1272" s="184"/>
      <c r="N1272" s="185"/>
      <c r="O1272" s="185"/>
      <c r="P1272" s="185"/>
      <c r="Q1272" s="185"/>
      <c r="R1272" s="185"/>
      <c r="S1272" s="185"/>
      <c r="T1272" s="186"/>
      <c r="AT1272" s="180" t="s">
        <v>237</v>
      </c>
      <c r="AU1272" s="180" t="s">
        <v>88</v>
      </c>
      <c r="AV1272" s="15" t="s">
        <v>213</v>
      </c>
      <c r="AW1272" s="15" t="s">
        <v>33</v>
      </c>
      <c r="AX1272" s="15" t="s">
        <v>86</v>
      </c>
      <c r="AY1272" s="180" t="s">
        <v>207</v>
      </c>
    </row>
    <row r="1273" spans="1:65" s="2" customFormat="1" ht="37.9" customHeight="1">
      <c r="A1273" s="31"/>
      <c r="B1273" s="148"/>
      <c r="C1273" s="149" t="s">
        <v>1002</v>
      </c>
      <c r="D1273" s="149" t="s">
        <v>209</v>
      </c>
      <c r="E1273" s="150" t="s">
        <v>6333</v>
      </c>
      <c r="F1273" s="151" t="s">
        <v>6334</v>
      </c>
      <c r="G1273" s="152" t="s">
        <v>301</v>
      </c>
      <c r="H1273" s="153">
        <v>5</v>
      </c>
      <c r="I1273" s="154"/>
      <c r="J1273" s="155">
        <f>ROUND(I1273*H1273,2)</f>
        <v>0</v>
      </c>
      <c r="K1273" s="156"/>
      <c r="L1273" s="32"/>
      <c r="M1273" s="157" t="s">
        <v>1</v>
      </c>
      <c r="N1273" s="158" t="s">
        <v>44</v>
      </c>
      <c r="O1273" s="57"/>
      <c r="P1273" s="159">
        <f>O1273*H1273</f>
        <v>0</v>
      </c>
      <c r="Q1273" s="159">
        <v>0</v>
      </c>
      <c r="R1273" s="159">
        <f>Q1273*H1273</f>
        <v>0</v>
      </c>
      <c r="S1273" s="159">
        <v>0</v>
      </c>
      <c r="T1273" s="160">
        <f>S1273*H1273</f>
        <v>0</v>
      </c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R1273" s="161" t="s">
        <v>213</v>
      </c>
      <c r="AT1273" s="161" t="s">
        <v>209</v>
      </c>
      <c r="AU1273" s="161" t="s">
        <v>88</v>
      </c>
      <c r="AY1273" s="17" t="s">
        <v>207</v>
      </c>
      <c r="BE1273" s="162">
        <f>IF(N1273="základní",J1273,0)</f>
        <v>0</v>
      </c>
      <c r="BF1273" s="162">
        <f>IF(N1273="snížená",J1273,0)</f>
        <v>0</v>
      </c>
      <c r="BG1273" s="162">
        <f>IF(N1273="zákl. přenesená",J1273,0)</f>
        <v>0</v>
      </c>
      <c r="BH1273" s="162">
        <f>IF(N1273="sníž. přenesená",J1273,0)</f>
        <v>0</v>
      </c>
      <c r="BI1273" s="162">
        <f>IF(N1273="nulová",J1273,0)</f>
        <v>0</v>
      </c>
      <c r="BJ1273" s="17" t="s">
        <v>86</v>
      </c>
      <c r="BK1273" s="162">
        <f>ROUND(I1273*H1273,2)</f>
        <v>0</v>
      </c>
      <c r="BL1273" s="17" t="s">
        <v>213</v>
      </c>
      <c r="BM1273" s="161" t="s">
        <v>1770</v>
      </c>
    </row>
    <row r="1274" spans="1:65" s="13" customFormat="1" ht="11.25">
      <c r="B1274" s="163"/>
      <c r="D1274" s="164" t="s">
        <v>237</v>
      </c>
      <c r="E1274" s="165" t="s">
        <v>1</v>
      </c>
      <c r="F1274" s="166" t="s">
        <v>6098</v>
      </c>
      <c r="H1274" s="167">
        <v>4</v>
      </c>
      <c r="I1274" s="168"/>
      <c r="L1274" s="163"/>
      <c r="M1274" s="169"/>
      <c r="N1274" s="170"/>
      <c r="O1274" s="170"/>
      <c r="P1274" s="170"/>
      <c r="Q1274" s="170"/>
      <c r="R1274" s="170"/>
      <c r="S1274" s="170"/>
      <c r="T1274" s="171"/>
      <c r="AT1274" s="165" t="s">
        <v>237</v>
      </c>
      <c r="AU1274" s="165" t="s">
        <v>88</v>
      </c>
      <c r="AV1274" s="13" t="s">
        <v>88</v>
      </c>
      <c r="AW1274" s="13" t="s">
        <v>33</v>
      </c>
      <c r="AX1274" s="13" t="s">
        <v>79</v>
      </c>
      <c r="AY1274" s="165" t="s">
        <v>207</v>
      </c>
    </row>
    <row r="1275" spans="1:65" s="13" customFormat="1" ht="11.25">
      <c r="B1275" s="163"/>
      <c r="D1275" s="164" t="s">
        <v>237</v>
      </c>
      <c r="E1275" s="165" t="s">
        <v>1</v>
      </c>
      <c r="F1275" s="166" t="s">
        <v>1383</v>
      </c>
      <c r="H1275" s="167">
        <v>1</v>
      </c>
      <c r="I1275" s="168"/>
      <c r="L1275" s="163"/>
      <c r="M1275" s="169"/>
      <c r="N1275" s="170"/>
      <c r="O1275" s="170"/>
      <c r="P1275" s="170"/>
      <c r="Q1275" s="170"/>
      <c r="R1275" s="170"/>
      <c r="S1275" s="170"/>
      <c r="T1275" s="171"/>
      <c r="AT1275" s="165" t="s">
        <v>237</v>
      </c>
      <c r="AU1275" s="165" t="s">
        <v>88</v>
      </c>
      <c r="AV1275" s="13" t="s">
        <v>88</v>
      </c>
      <c r="AW1275" s="13" t="s">
        <v>33</v>
      </c>
      <c r="AX1275" s="13" t="s">
        <v>79</v>
      </c>
      <c r="AY1275" s="165" t="s">
        <v>207</v>
      </c>
    </row>
    <row r="1276" spans="1:65" s="14" customFormat="1" ht="11.25">
      <c r="B1276" s="172"/>
      <c r="D1276" s="164" t="s">
        <v>237</v>
      </c>
      <c r="E1276" s="173" t="s">
        <v>1</v>
      </c>
      <c r="F1276" s="174" t="s">
        <v>6231</v>
      </c>
      <c r="H1276" s="173" t="s">
        <v>1</v>
      </c>
      <c r="I1276" s="175"/>
      <c r="L1276" s="172"/>
      <c r="M1276" s="176"/>
      <c r="N1276" s="177"/>
      <c r="O1276" s="177"/>
      <c r="P1276" s="177"/>
      <c r="Q1276" s="177"/>
      <c r="R1276" s="177"/>
      <c r="S1276" s="177"/>
      <c r="T1276" s="178"/>
      <c r="AT1276" s="173" t="s">
        <v>237</v>
      </c>
      <c r="AU1276" s="173" t="s">
        <v>88</v>
      </c>
      <c r="AV1276" s="14" t="s">
        <v>86</v>
      </c>
      <c r="AW1276" s="14" t="s">
        <v>33</v>
      </c>
      <c r="AX1276" s="14" t="s">
        <v>79</v>
      </c>
      <c r="AY1276" s="173" t="s">
        <v>207</v>
      </c>
    </row>
    <row r="1277" spans="1:65" s="15" customFormat="1" ht="11.25">
      <c r="B1277" s="179"/>
      <c r="D1277" s="164" t="s">
        <v>237</v>
      </c>
      <c r="E1277" s="180" t="s">
        <v>1</v>
      </c>
      <c r="F1277" s="181" t="s">
        <v>242</v>
      </c>
      <c r="H1277" s="182">
        <v>5</v>
      </c>
      <c r="I1277" s="183"/>
      <c r="L1277" s="179"/>
      <c r="M1277" s="184"/>
      <c r="N1277" s="185"/>
      <c r="O1277" s="185"/>
      <c r="P1277" s="185"/>
      <c r="Q1277" s="185"/>
      <c r="R1277" s="185"/>
      <c r="S1277" s="185"/>
      <c r="T1277" s="186"/>
      <c r="AT1277" s="180" t="s">
        <v>237</v>
      </c>
      <c r="AU1277" s="180" t="s">
        <v>88</v>
      </c>
      <c r="AV1277" s="15" t="s">
        <v>213</v>
      </c>
      <c r="AW1277" s="15" t="s">
        <v>33</v>
      </c>
      <c r="AX1277" s="15" t="s">
        <v>86</v>
      </c>
      <c r="AY1277" s="180" t="s">
        <v>207</v>
      </c>
    </row>
    <row r="1278" spans="1:65" s="2" customFormat="1" ht="37.9" customHeight="1">
      <c r="A1278" s="31"/>
      <c r="B1278" s="148"/>
      <c r="C1278" s="149" t="s">
        <v>1771</v>
      </c>
      <c r="D1278" s="149" t="s">
        <v>209</v>
      </c>
      <c r="E1278" s="150" t="s">
        <v>6335</v>
      </c>
      <c r="F1278" s="151" t="s">
        <v>6336</v>
      </c>
      <c r="G1278" s="152" t="s">
        <v>301</v>
      </c>
      <c r="H1278" s="153">
        <v>3</v>
      </c>
      <c r="I1278" s="154"/>
      <c r="J1278" s="155">
        <f>ROUND(I1278*H1278,2)</f>
        <v>0</v>
      </c>
      <c r="K1278" s="156"/>
      <c r="L1278" s="32"/>
      <c r="M1278" s="157" t="s">
        <v>1</v>
      </c>
      <c r="N1278" s="158" t="s">
        <v>44</v>
      </c>
      <c r="O1278" s="57"/>
      <c r="P1278" s="159">
        <f>O1278*H1278</f>
        <v>0</v>
      </c>
      <c r="Q1278" s="159">
        <v>0</v>
      </c>
      <c r="R1278" s="159">
        <f>Q1278*H1278</f>
        <v>0</v>
      </c>
      <c r="S1278" s="159">
        <v>0</v>
      </c>
      <c r="T1278" s="160">
        <f>S1278*H1278</f>
        <v>0</v>
      </c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R1278" s="161" t="s">
        <v>213</v>
      </c>
      <c r="AT1278" s="161" t="s">
        <v>209</v>
      </c>
      <c r="AU1278" s="161" t="s">
        <v>88</v>
      </c>
      <c r="AY1278" s="17" t="s">
        <v>207</v>
      </c>
      <c r="BE1278" s="162">
        <f>IF(N1278="základní",J1278,0)</f>
        <v>0</v>
      </c>
      <c r="BF1278" s="162">
        <f>IF(N1278="snížená",J1278,0)</f>
        <v>0</v>
      </c>
      <c r="BG1278" s="162">
        <f>IF(N1278="zákl. přenesená",J1278,0)</f>
        <v>0</v>
      </c>
      <c r="BH1278" s="162">
        <f>IF(N1278="sníž. přenesená",J1278,0)</f>
        <v>0</v>
      </c>
      <c r="BI1278" s="162">
        <f>IF(N1278="nulová",J1278,0)</f>
        <v>0</v>
      </c>
      <c r="BJ1278" s="17" t="s">
        <v>86</v>
      </c>
      <c r="BK1278" s="162">
        <f>ROUND(I1278*H1278,2)</f>
        <v>0</v>
      </c>
      <c r="BL1278" s="17" t="s">
        <v>213</v>
      </c>
      <c r="BM1278" s="161" t="s">
        <v>1772</v>
      </c>
    </row>
    <row r="1279" spans="1:65" s="13" customFormat="1" ht="11.25">
      <c r="B1279" s="163"/>
      <c r="D1279" s="164" t="s">
        <v>237</v>
      </c>
      <c r="E1279" s="165" t="s">
        <v>1</v>
      </c>
      <c r="F1279" s="166" t="s">
        <v>6337</v>
      </c>
      <c r="H1279" s="167">
        <v>3</v>
      </c>
      <c r="I1279" s="168"/>
      <c r="L1279" s="163"/>
      <c r="M1279" s="169"/>
      <c r="N1279" s="170"/>
      <c r="O1279" s="170"/>
      <c r="P1279" s="170"/>
      <c r="Q1279" s="170"/>
      <c r="R1279" s="170"/>
      <c r="S1279" s="170"/>
      <c r="T1279" s="171"/>
      <c r="AT1279" s="165" t="s">
        <v>237</v>
      </c>
      <c r="AU1279" s="165" t="s">
        <v>88</v>
      </c>
      <c r="AV1279" s="13" t="s">
        <v>88</v>
      </c>
      <c r="AW1279" s="13" t="s">
        <v>33</v>
      </c>
      <c r="AX1279" s="13" t="s">
        <v>79</v>
      </c>
      <c r="AY1279" s="165" t="s">
        <v>207</v>
      </c>
    </row>
    <row r="1280" spans="1:65" s="14" customFormat="1" ht="11.25">
      <c r="B1280" s="172"/>
      <c r="D1280" s="164" t="s">
        <v>237</v>
      </c>
      <c r="E1280" s="173" t="s">
        <v>1</v>
      </c>
      <c r="F1280" s="174" t="s">
        <v>6231</v>
      </c>
      <c r="H1280" s="173" t="s">
        <v>1</v>
      </c>
      <c r="I1280" s="175"/>
      <c r="L1280" s="172"/>
      <c r="M1280" s="176"/>
      <c r="N1280" s="177"/>
      <c r="O1280" s="177"/>
      <c r="P1280" s="177"/>
      <c r="Q1280" s="177"/>
      <c r="R1280" s="177"/>
      <c r="S1280" s="177"/>
      <c r="T1280" s="178"/>
      <c r="AT1280" s="173" t="s">
        <v>237</v>
      </c>
      <c r="AU1280" s="173" t="s">
        <v>88</v>
      </c>
      <c r="AV1280" s="14" t="s">
        <v>86</v>
      </c>
      <c r="AW1280" s="14" t="s">
        <v>33</v>
      </c>
      <c r="AX1280" s="14" t="s">
        <v>79</v>
      </c>
      <c r="AY1280" s="173" t="s">
        <v>207</v>
      </c>
    </row>
    <row r="1281" spans="1:65" s="15" customFormat="1" ht="11.25">
      <c r="B1281" s="179"/>
      <c r="D1281" s="164" t="s">
        <v>237</v>
      </c>
      <c r="E1281" s="180" t="s">
        <v>1</v>
      </c>
      <c r="F1281" s="181" t="s">
        <v>242</v>
      </c>
      <c r="H1281" s="182">
        <v>3</v>
      </c>
      <c r="I1281" s="183"/>
      <c r="L1281" s="179"/>
      <c r="M1281" s="184"/>
      <c r="N1281" s="185"/>
      <c r="O1281" s="185"/>
      <c r="P1281" s="185"/>
      <c r="Q1281" s="185"/>
      <c r="R1281" s="185"/>
      <c r="S1281" s="185"/>
      <c r="T1281" s="186"/>
      <c r="AT1281" s="180" t="s">
        <v>237</v>
      </c>
      <c r="AU1281" s="180" t="s">
        <v>88</v>
      </c>
      <c r="AV1281" s="15" t="s">
        <v>213</v>
      </c>
      <c r="AW1281" s="15" t="s">
        <v>33</v>
      </c>
      <c r="AX1281" s="15" t="s">
        <v>86</v>
      </c>
      <c r="AY1281" s="180" t="s">
        <v>207</v>
      </c>
    </row>
    <row r="1282" spans="1:65" s="2" customFormat="1" ht="37.9" customHeight="1">
      <c r="A1282" s="31"/>
      <c r="B1282" s="148"/>
      <c r="C1282" s="149" t="s">
        <v>1009</v>
      </c>
      <c r="D1282" s="149" t="s">
        <v>209</v>
      </c>
      <c r="E1282" s="150" t="s">
        <v>6338</v>
      </c>
      <c r="F1282" s="151" t="s">
        <v>6339</v>
      </c>
      <c r="G1282" s="152" t="s">
        <v>301</v>
      </c>
      <c r="H1282" s="153">
        <v>1</v>
      </c>
      <c r="I1282" s="154"/>
      <c r="J1282" s="155">
        <f>ROUND(I1282*H1282,2)</f>
        <v>0</v>
      </c>
      <c r="K1282" s="156"/>
      <c r="L1282" s="32"/>
      <c r="M1282" s="157" t="s">
        <v>1</v>
      </c>
      <c r="N1282" s="158" t="s">
        <v>44</v>
      </c>
      <c r="O1282" s="57"/>
      <c r="P1282" s="159">
        <f>O1282*H1282</f>
        <v>0</v>
      </c>
      <c r="Q1282" s="159">
        <v>0</v>
      </c>
      <c r="R1282" s="159">
        <f>Q1282*H1282</f>
        <v>0</v>
      </c>
      <c r="S1282" s="159">
        <v>0</v>
      </c>
      <c r="T1282" s="160">
        <f>S1282*H1282</f>
        <v>0</v>
      </c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R1282" s="161" t="s">
        <v>213</v>
      </c>
      <c r="AT1282" s="161" t="s">
        <v>209</v>
      </c>
      <c r="AU1282" s="161" t="s">
        <v>88</v>
      </c>
      <c r="AY1282" s="17" t="s">
        <v>207</v>
      </c>
      <c r="BE1282" s="162">
        <f>IF(N1282="základní",J1282,0)</f>
        <v>0</v>
      </c>
      <c r="BF1282" s="162">
        <f>IF(N1282="snížená",J1282,0)</f>
        <v>0</v>
      </c>
      <c r="BG1282" s="162">
        <f>IF(N1282="zákl. přenesená",J1282,0)</f>
        <v>0</v>
      </c>
      <c r="BH1282" s="162">
        <f>IF(N1282="sníž. přenesená",J1282,0)</f>
        <v>0</v>
      </c>
      <c r="BI1282" s="162">
        <f>IF(N1282="nulová",J1282,0)</f>
        <v>0</v>
      </c>
      <c r="BJ1282" s="17" t="s">
        <v>86</v>
      </c>
      <c r="BK1282" s="162">
        <f>ROUND(I1282*H1282,2)</f>
        <v>0</v>
      </c>
      <c r="BL1282" s="17" t="s">
        <v>213</v>
      </c>
      <c r="BM1282" s="161" t="s">
        <v>1777</v>
      </c>
    </row>
    <row r="1283" spans="1:65" s="13" customFormat="1" ht="11.25">
      <c r="B1283" s="163"/>
      <c r="D1283" s="164" t="s">
        <v>237</v>
      </c>
      <c r="E1283" s="165" t="s">
        <v>1</v>
      </c>
      <c r="F1283" s="166" t="s">
        <v>1352</v>
      </c>
      <c r="H1283" s="167">
        <v>1</v>
      </c>
      <c r="I1283" s="168"/>
      <c r="L1283" s="163"/>
      <c r="M1283" s="169"/>
      <c r="N1283" s="170"/>
      <c r="O1283" s="170"/>
      <c r="P1283" s="170"/>
      <c r="Q1283" s="170"/>
      <c r="R1283" s="170"/>
      <c r="S1283" s="170"/>
      <c r="T1283" s="171"/>
      <c r="AT1283" s="165" t="s">
        <v>237</v>
      </c>
      <c r="AU1283" s="165" t="s">
        <v>88</v>
      </c>
      <c r="AV1283" s="13" t="s">
        <v>88</v>
      </c>
      <c r="AW1283" s="13" t="s">
        <v>33</v>
      </c>
      <c r="AX1283" s="13" t="s">
        <v>79</v>
      </c>
      <c r="AY1283" s="165" t="s">
        <v>207</v>
      </c>
    </row>
    <row r="1284" spans="1:65" s="14" customFormat="1" ht="11.25">
      <c r="B1284" s="172"/>
      <c r="D1284" s="164" t="s">
        <v>237</v>
      </c>
      <c r="E1284" s="173" t="s">
        <v>1</v>
      </c>
      <c r="F1284" s="174" t="s">
        <v>6231</v>
      </c>
      <c r="H1284" s="173" t="s">
        <v>1</v>
      </c>
      <c r="I1284" s="175"/>
      <c r="L1284" s="172"/>
      <c r="M1284" s="176"/>
      <c r="N1284" s="177"/>
      <c r="O1284" s="177"/>
      <c r="P1284" s="177"/>
      <c r="Q1284" s="177"/>
      <c r="R1284" s="177"/>
      <c r="S1284" s="177"/>
      <c r="T1284" s="178"/>
      <c r="AT1284" s="173" t="s">
        <v>237</v>
      </c>
      <c r="AU1284" s="173" t="s">
        <v>88</v>
      </c>
      <c r="AV1284" s="14" t="s">
        <v>86</v>
      </c>
      <c r="AW1284" s="14" t="s">
        <v>33</v>
      </c>
      <c r="AX1284" s="14" t="s">
        <v>79</v>
      </c>
      <c r="AY1284" s="173" t="s">
        <v>207</v>
      </c>
    </row>
    <row r="1285" spans="1:65" s="15" customFormat="1" ht="11.25">
      <c r="B1285" s="179"/>
      <c r="D1285" s="164" t="s">
        <v>237</v>
      </c>
      <c r="E1285" s="180" t="s">
        <v>1</v>
      </c>
      <c r="F1285" s="181" t="s">
        <v>242</v>
      </c>
      <c r="H1285" s="182">
        <v>1</v>
      </c>
      <c r="I1285" s="183"/>
      <c r="L1285" s="179"/>
      <c r="M1285" s="184"/>
      <c r="N1285" s="185"/>
      <c r="O1285" s="185"/>
      <c r="P1285" s="185"/>
      <c r="Q1285" s="185"/>
      <c r="R1285" s="185"/>
      <c r="S1285" s="185"/>
      <c r="T1285" s="186"/>
      <c r="AT1285" s="180" t="s">
        <v>237</v>
      </c>
      <c r="AU1285" s="180" t="s">
        <v>88</v>
      </c>
      <c r="AV1285" s="15" t="s">
        <v>213</v>
      </c>
      <c r="AW1285" s="15" t="s">
        <v>33</v>
      </c>
      <c r="AX1285" s="15" t="s">
        <v>86</v>
      </c>
      <c r="AY1285" s="180" t="s">
        <v>207</v>
      </c>
    </row>
    <row r="1286" spans="1:65" s="2" customFormat="1" ht="37.9" customHeight="1">
      <c r="A1286" s="31"/>
      <c r="B1286" s="148"/>
      <c r="C1286" s="149" t="s">
        <v>1779</v>
      </c>
      <c r="D1286" s="149" t="s">
        <v>209</v>
      </c>
      <c r="E1286" s="150" t="s">
        <v>6340</v>
      </c>
      <c r="F1286" s="151" t="s">
        <v>6341</v>
      </c>
      <c r="G1286" s="152" t="s">
        <v>301</v>
      </c>
      <c r="H1286" s="153">
        <v>2</v>
      </c>
      <c r="I1286" s="154"/>
      <c r="J1286" s="155">
        <f>ROUND(I1286*H1286,2)</f>
        <v>0</v>
      </c>
      <c r="K1286" s="156"/>
      <c r="L1286" s="32"/>
      <c r="M1286" s="157" t="s">
        <v>1</v>
      </c>
      <c r="N1286" s="158" t="s">
        <v>44</v>
      </c>
      <c r="O1286" s="57"/>
      <c r="P1286" s="159">
        <f>O1286*H1286</f>
        <v>0</v>
      </c>
      <c r="Q1286" s="159">
        <v>0</v>
      </c>
      <c r="R1286" s="159">
        <f>Q1286*H1286</f>
        <v>0</v>
      </c>
      <c r="S1286" s="159">
        <v>0</v>
      </c>
      <c r="T1286" s="160">
        <f>S1286*H1286</f>
        <v>0</v>
      </c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R1286" s="161" t="s">
        <v>213</v>
      </c>
      <c r="AT1286" s="161" t="s">
        <v>209</v>
      </c>
      <c r="AU1286" s="161" t="s">
        <v>88</v>
      </c>
      <c r="AY1286" s="17" t="s">
        <v>207</v>
      </c>
      <c r="BE1286" s="162">
        <f>IF(N1286="základní",J1286,0)</f>
        <v>0</v>
      </c>
      <c r="BF1286" s="162">
        <f>IF(N1286="snížená",J1286,0)</f>
        <v>0</v>
      </c>
      <c r="BG1286" s="162">
        <f>IF(N1286="zákl. přenesená",J1286,0)</f>
        <v>0</v>
      </c>
      <c r="BH1286" s="162">
        <f>IF(N1286="sníž. přenesená",J1286,0)</f>
        <v>0</v>
      </c>
      <c r="BI1286" s="162">
        <f>IF(N1286="nulová",J1286,0)</f>
        <v>0</v>
      </c>
      <c r="BJ1286" s="17" t="s">
        <v>86</v>
      </c>
      <c r="BK1286" s="162">
        <f>ROUND(I1286*H1286,2)</f>
        <v>0</v>
      </c>
      <c r="BL1286" s="17" t="s">
        <v>213</v>
      </c>
      <c r="BM1286" s="161" t="s">
        <v>1782</v>
      </c>
    </row>
    <row r="1287" spans="1:65" s="13" customFormat="1" ht="11.25">
      <c r="B1287" s="163"/>
      <c r="D1287" s="164" t="s">
        <v>237</v>
      </c>
      <c r="E1287" s="165" t="s">
        <v>1</v>
      </c>
      <c r="F1287" s="166" t="s">
        <v>6091</v>
      </c>
      <c r="H1287" s="167">
        <v>2</v>
      </c>
      <c r="I1287" s="168"/>
      <c r="L1287" s="163"/>
      <c r="M1287" s="169"/>
      <c r="N1287" s="170"/>
      <c r="O1287" s="170"/>
      <c r="P1287" s="170"/>
      <c r="Q1287" s="170"/>
      <c r="R1287" s="170"/>
      <c r="S1287" s="170"/>
      <c r="T1287" s="171"/>
      <c r="AT1287" s="165" t="s">
        <v>237</v>
      </c>
      <c r="AU1287" s="165" t="s">
        <v>88</v>
      </c>
      <c r="AV1287" s="13" t="s">
        <v>88</v>
      </c>
      <c r="AW1287" s="13" t="s">
        <v>33</v>
      </c>
      <c r="AX1287" s="13" t="s">
        <v>79</v>
      </c>
      <c r="AY1287" s="165" t="s">
        <v>207</v>
      </c>
    </row>
    <row r="1288" spans="1:65" s="14" customFormat="1" ht="11.25">
      <c r="B1288" s="172"/>
      <c r="D1288" s="164" t="s">
        <v>237</v>
      </c>
      <c r="E1288" s="173" t="s">
        <v>1</v>
      </c>
      <c r="F1288" s="174" t="s">
        <v>6231</v>
      </c>
      <c r="H1288" s="173" t="s">
        <v>1</v>
      </c>
      <c r="I1288" s="175"/>
      <c r="L1288" s="172"/>
      <c r="M1288" s="176"/>
      <c r="N1288" s="177"/>
      <c r="O1288" s="177"/>
      <c r="P1288" s="177"/>
      <c r="Q1288" s="177"/>
      <c r="R1288" s="177"/>
      <c r="S1288" s="177"/>
      <c r="T1288" s="178"/>
      <c r="AT1288" s="173" t="s">
        <v>237</v>
      </c>
      <c r="AU1288" s="173" t="s">
        <v>88</v>
      </c>
      <c r="AV1288" s="14" t="s">
        <v>86</v>
      </c>
      <c r="AW1288" s="14" t="s">
        <v>33</v>
      </c>
      <c r="AX1288" s="14" t="s">
        <v>79</v>
      </c>
      <c r="AY1288" s="173" t="s">
        <v>207</v>
      </c>
    </row>
    <row r="1289" spans="1:65" s="15" customFormat="1" ht="11.25">
      <c r="B1289" s="179"/>
      <c r="D1289" s="164" t="s">
        <v>237</v>
      </c>
      <c r="E1289" s="180" t="s">
        <v>1</v>
      </c>
      <c r="F1289" s="181" t="s">
        <v>242</v>
      </c>
      <c r="H1289" s="182">
        <v>2</v>
      </c>
      <c r="I1289" s="183"/>
      <c r="L1289" s="179"/>
      <c r="M1289" s="184"/>
      <c r="N1289" s="185"/>
      <c r="O1289" s="185"/>
      <c r="P1289" s="185"/>
      <c r="Q1289" s="185"/>
      <c r="R1289" s="185"/>
      <c r="S1289" s="185"/>
      <c r="T1289" s="186"/>
      <c r="AT1289" s="180" t="s">
        <v>237</v>
      </c>
      <c r="AU1289" s="180" t="s">
        <v>88</v>
      </c>
      <c r="AV1289" s="15" t="s">
        <v>213</v>
      </c>
      <c r="AW1289" s="15" t="s">
        <v>33</v>
      </c>
      <c r="AX1289" s="15" t="s">
        <v>86</v>
      </c>
      <c r="AY1289" s="180" t="s">
        <v>207</v>
      </c>
    </row>
    <row r="1290" spans="1:65" s="2" customFormat="1" ht="37.9" customHeight="1">
      <c r="A1290" s="31"/>
      <c r="B1290" s="148"/>
      <c r="C1290" s="149" t="s">
        <v>1015</v>
      </c>
      <c r="D1290" s="149" t="s">
        <v>209</v>
      </c>
      <c r="E1290" s="150" t="s">
        <v>6342</v>
      </c>
      <c r="F1290" s="151" t="s">
        <v>6343</v>
      </c>
      <c r="G1290" s="152" t="s">
        <v>301</v>
      </c>
      <c r="H1290" s="153">
        <v>1</v>
      </c>
      <c r="I1290" s="154"/>
      <c r="J1290" s="155">
        <f>ROUND(I1290*H1290,2)</f>
        <v>0</v>
      </c>
      <c r="K1290" s="156"/>
      <c r="L1290" s="32"/>
      <c r="M1290" s="157" t="s">
        <v>1</v>
      </c>
      <c r="N1290" s="158" t="s">
        <v>44</v>
      </c>
      <c r="O1290" s="57"/>
      <c r="P1290" s="159">
        <f>O1290*H1290</f>
        <v>0</v>
      </c>
      <c r="Q1290" s="159">
        <v>0</v>
      </c>
      <c r="R1290" s="159">
        <f>Q1290*H1290</f>
        <v>0</v>
      </c>
      <c r="S1290" s="159">
        <v>0</v>
      </c>
      <c r="T1290" s="160">
        <f>S1290*H1290</f>
        <v>0</v>
      </c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R1290" s="161" t="s">
        <v>213</v>
      </c>
      <c r="AT1290" s="161" t="s">
        <v>209</v>
      </c>
      <c r="AU1290" s="161" t="s">
        <v>88</v>
      </c>
      <c r="AY1290" s="17" t="s">
        <v>207</v>
      </c>
      <c r="BE1290" s="162">
        <f>IF(N1290="základní",J1290,0)</f>
        <v>0</v>
      </c>
      <c r="BF1290" s="162">
        <f>IF(N1290="snížená",J1290,0)</f>
        <v>0</v>
      </c>
      <c r="BG1290" s="162">
        <f>IF(N1290="zákl. přenesená",J1290,0)</f>
        <v>0</v>
      </c>
      <c r="BH1290" s="162">
        <f>IF(N1290="sníž. přenesená",J1290,0)</f>
        <v>0</v>
      </c>
      <c r="BI1290" s="162">
        <f>IF(N1290="nulová",J1290,0)</f>
        <v>0</v>
      </c>
      <c r="BJ1290" s="17" t="s">
        <v>86</v>
      </c>
      <c r="BK1290" s="162">
        <f>ROUND(I1290*H1290,2)</f>
        <v>0</v>
      </c>
      <c r="BL1290" s="17" t="s">
        <v>213</v>
      </c>
      <c r="BM1290" s="161" t="s">
        <v>1785</v>
      </c>
    </row>
    <row r="1291" spans="1:65" s="13" customFormat="1" ht="11.25">
      <c r="B1291" s="163"/>
      <c r="D1291" s="164" t="s">
        <v>237</v>
      </c>
      <c r="E1291" s="165" t="s">
        <v>1</v>
      </c>
      <c r="F1291" s="166" t="s">
        <v>1352</v>
      </c>
      <c r="H1291" s="167">
        <v>1</v>
      </c>
      <c r="I1291" s="168"/>
      <c r="L1291" s="163"/>
      <c r="M1291" s="169"/>
      <c r="N1291" s="170"/>
      <c r="O1291" s="170"/>
      <c r="P1291" s="170"/>
      <c r="Q1291" s="170"/>
      <c r="R1291" s="170"/>
      <c r="S1291" s="170"/>
      <c r="T1291" s="171"/>
      <c r="AT1291" s="165" t="s">
        <v>237</v>
      </c>
      <c r="AU1291" s="165" t="s">
        <v>88</v>
      </c>
      <c r="AV1291" s="13" t="s">
        <v>88</v>
      </c>
      <c r="AW1291" s="13" t="s">
        <v>33</v>
      </c>
      <c r="AX1291" s="13" t="s">
        <v>79</v>
      </c>
      <c r="AY1291" s="165" t="s">
        <v>207</v>
      </c>
    </row>
    <row r="1292" spans="1:65" s="14" customFormat="1" ht="11.25">
      <c r="B1292" s="172"/>
      <c r="D1292" s="164" t="s">
        <v>237</v>
      </c>
      <c r="E1292" s="173" t="s">
        <v>1</v>
      </c>
      <c r="F1292" s="174" t="s">
        <v>6231</v>
      </c>
      <c r="H1292" s="173" t="s">
        <v>1</v>
      </c>
      <c r="I1292" s="175"/>
      <c r="L1292" s="172"/>
      <c r="M1292" s="176"/>
      <c r="N1292" s="177"/>
      <c r="O1292" s="177"/>
      <c r="P1292" s="177"/>
      <c r="Q1292" s="177"/>
      <c r="R1292" s="177"/>
      <c r="S1292" s="177"/>
      <c r="T1292" s="178"/>
      <c r="AT1292" s="173" t="s">
        <v>237</v>
      </c>
      <c r="AU1292" s="173" t="s">
        <v>88</v>
      </c>
      <c r="AV1292" s="14" t="s">
        <v>86</v>
      </c>
      <c r="AW1292" s="14" t="s">
        <v>33</v>
      </c>
      <c r="AX1292" s="14" t="s">
        <v>79</v>
      </c>
      <c r="AY1292" s="173" t="s">
        <v>207</v>
      </c>
    </row>
    <row r="1293" spans="1:65" s="15" customFormat="1" ht="11.25">
      <c r="B1293" s="179"/>
      <c r="D1293" s="164" t="s">
        <v>237</v>
      </c>
      <c r="E1293" s="180" t="s">
        <v>1</v>
      </c>
      <c r="F1293" s="181" t="s">
        <v>242</v>
      </c>
      <c r="H1293" s="182">
        <v>1</v>
      </c>
      <c r="I1293" s="183"/>
      <c r="L1293" s="179"/>
      <c r="M1293" s="184"/>
      <c r="N1293" s="185"/>
      <c r="O1293" s="185"/>
      <c r="P1293" s="185"/>
      <c r="Q1293" s="185"/>
      <c r="R1293" s="185"/>
      <c r="S1293" s="185"/>
      <c r="T1293" s="186"/>
      <c r="AT1293" s="180" t="s">
        <v>237</v>
      </c>
      <c r="AU1293" s="180" t="s">
        <v>88</v>
      </c>
      <c r="AV1293" s="15" t="s">
        <v>213</v>
      </c>
      <c r="AW1293" s="15" t="s">
        <v>33</v>
      </c>
      <c r="AX1293" s="15" t="s">
        <v>86</v>
      </c>
      <c r="AY1293" s="180" t="s">
        <v>207</v>
      </c>
    </row>
    <row r="1294" spans="1:65" s="2" customFormat="1" ht="24.2" customHeight="1">
      <c r="A1294" s="31"/>
      <c r="B1294" s="148"/>
      <c r="C1294" s="149" t="s">
        <v>1787</v>
      </c>
      <c r="D1294" s="149" t="s">
        <v>209</v>
      </c>
      <c r="E1294" s="150" t="s">
        <v>6344</v>
      </c>
      <c r="F1294" s="151" t="s">
        <v>6345</v>
      </c>
      <c r="G1294" s="152" t="s">
        <v>301</v>
      </c>
      <c r="H1294" s="153">
        <v>2</v>
      </c>
      <c r="I1294" s="154"/>
      <c r="J1294" s="155">
        <f>ROUND(I1294*H1294,2)</f>
        <v>0</v>
      </c>
      <c r="K1294" s="156"/>
      <c r="L1294" s="32"/>
      <c r="M1294" s="157" t="s">
        <v>1</v>
      </c>
      <c r="N1294" s="158" t="s">
        <v>44</v>
      </c>
      <c r="O1294" s="57"/>
      <c r="P1294" s="159">
        <f>O1294*H1294</f>
        <v>0</v>
      </c>
      <c r="Q1294" s="159">
        <v>0</v>
      </c>
      <c r="R1294" s="159">
        <f>Q1294*H1294</f>
        <v>0</v>
      </c>
      <c r="S1294" s="159">
        <v>0</v>
      </c>
      <c r="T1294" s="160">
        <f>S1294*H1294</f>
        <v>0</v>
      </c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R1294" s="161" t="s">
        <v>213</v>
      </c>
      <c r="AT1294" s="161" t="s">
        <v>209</v>
      </c>
      <c r="AU1294" s="161" t="s">
        <v>88</v>
      </c>
      <c r="AY1294" s="17" t="s">
        <v>207</v>
      </c>
      <c r="BE1294" s="162">
        <f>IF(N1294="základní",J1294,0)</f>
        <v>0</v>
      </c>
      <c r="BF1294" s="162">
        <f>IF(N1294="snížená",J1294,0)</f>
        <v>0</v>
      </c>
      <c r="BG1294" s="162">
        <f>IF(N1294="zákl. přenesená",J1294,0)</f>
        <v>0</v>
      </c>
      <c r="BH1294" s="162">
        <f>IF(N1294="sníž. přenesená",J1294,0)</f>
        <v>0</v>
      </c>
      <c r="BI1294" s="162">
        <f>IF(N1294="nulová",J1294,0)</f>
        <v>0</v>
      </c>
      <c r="BJ1294" s="17" t="s">
        <v>86</v>
      </c>
      <c r="BK1294" s="162">
        <f>ROUND(I1294*H1294,2)</f>
        <v>0</v>
      </c>
      <c r="BL1294" s="17" t="s">
        <v>213</v>
      </c>
      <c r="BM1294" s="161" t="s">
        <v>1790</v>
      </c>
    </row>
    <row r="1295" spans="1:65" s="13" customFormat="1" ht="11.25">
      <c r="B1295" s="163"/>
      <c r="D1295" s="164" t="s">
        <v>237</v>
      </c>
      <c r="E1295" s="165" t="s">
        <v>1</v>
      </c>
      <c r="F1295" s="166" t="s">
        <v>1321</v>
      </c>
      <c r="H1295" s="167">
        <v>2</v>
      </c>
      <c r="I1295" s="168"/>
      <c r="L1295" s="163"/>
      <c r="M1295" s="169"/>
      <c r="N1295" s="170"/>
      <c r="O1295" s="170"/>
      <c r="P1295" s="170"/>
      <c r="Q1295" s="170"/>
      <c r="R1295" s="170"/>
      <c r="S1295" s="170"/>
      <c r="T1295" s="171"/>
      <c r="AT1295" s="165" t="s">
        <v>237</v>
      </c>
      <c r="AU1295" s="165" t="s">
        <v>88</v>
      </c>
      <c r="AV1295" s="13" t="s">
        <v>88</v>
      </c>
      <c r="AW1295" s="13" t="s">
        <v>33</v>
      </c>
      <c r="AX1295" s="13" t="s">
        <v>79</v>
      </c>
      <c r="AY1295" s="165" t="s">
        <v>207</v>
      </c>
    </row>
    <row r="1296" spans="1:65" s="14" customFormat="1" ht="11.25">
      <c r="B1296" s="172"/>
      <c r="D1296" s="164" t="s">
        <v>237</v>
      </c>
      <c r="E1296" s="173" t="s">
        <v>1</v>
      </c>
      <c r="F1296" s="174" t="s">
        <v>6346</v>
      </c>
      <c r="H1296" s="173" t="s">
        <v>1</v>
      </c>
      <c r="I1296" s="175"/>
      <c r="L1296" s="172"/>
      <c r="M1296" s="176"/>
      <c r="N1296" s="177"/>
      <c r="O1296" s="177"/>
      <c r="P1296" s="177"/>
      <c r="Q1296" s="177"/>
      <c r="R1296" s="177"/>
      <c r="S1296" s="177"/>
      <c r="T1296" s="178"/>
      <c r="AT1296" s="173" t="s">
        <v>237</v>
      </c>
      <c r="AU1296" s="173" t="s">
        <v>88</v>
      </c>
      <c r="AV1296" s="14" t="s">
        <v>86</v>
      </c>
      <c r="AW1296" s="14" t="s">
        <v>33</v>
      </c>
      <c r="AX1296" s="14" t="s">
        <v>79</v>
      </c>
      <c r="AY1296" s="173" t="s">
        <v>207</v>
      </c>
    </row>
    <row r="1297" spans="1:65" s="14" customFormat="1" ht="11.25">
      <c r="B1297" s="172"/>
      <c r="D1297" s="164" t="s">
        <v>237</v>
      </c>
      <c r="E1297" s="173" t="s">
        <v>1</v>
      </c>
      <c r="F1297" s="174" t="s">
        <v>6347</v>
      </c>
      <c r="H1297" s="173" t="s">
        <v>1</v>
      </c>
      <c r="I1297" s="175"/>
      <c r="L1297" s="172"/>
      <c r="M1297" s="176"/>
      <c r="N1297" s="177"/>
      <c r="O1297" s="177"/>
      <c r="P1297" s="177"/>
      <c r="Q1297" s="177"/>
      <c r="R1297" s="177"/>
      <c r="S1297" s="177"/>
      <c r="T1297" s="178"/>
      <c r="AT1297" s="173" t="s">
        <v>237</v>
      </c>
      <c r="AU1297" s="173" t="s">
        <v>88</v>
      </c>
      <c r="AV1297" s="14" t="s">
        <v>86</v>
      </c>
      <c r="AW1297" s="14" t="s">
        <v>33</v>
      </c>
      <c r="AX1297" s="14" t="s">
        <v>79</v>
      </c>
      <c r="AY1297" s="173" t="s">
        <v>207</v>
      </c>
    </row>
    <row r="1298" spans="1:65" s="15" customFormat="1" ht="11.25">
      <c r="B1298" s="179"/>
      <c r="D1298" s="164" t="s">
        <v>237</v>
      </c>
      <c r="E1298" s="180" t="s">
        <v>1</v>
      </c>
      <c r="F1298" s="181" t="s">
        <v>242</v>
      </c>
      <c r="H1298" s="182">
        <v>2</v>
      </c>
      <c r="I1298" s="183"/>
      <c r="L1298" s="179"/>
      <c r="M1298" s="184"/>
      <c r="N1298" s="185"/>
      <c r="O1298" s="185"/>
      <c r="P1298" s="185"/>
      <c r="Q1298" s="185"/>
      <c r="R1298" s="185"/>
      <c r="S1298" s="185"/>
      <c r="T1298" s="186"/>
      <c r="AT1298" s="180" t="s">
        <v>237</v>
      </c>
      <c r="AU1298" s="180" t="s">
        <v>88</v>
      </c>
      <c r="AV1298" s="15" t="s">
        <v>213</v>
      </c>
      <c r="AW1298" s="15" t="s">
        <v>33</v>
      </c>
      <c r="AX1298" s="15" t="s">
        <v>86</v>
      </c>
      <c r="AY1298" s="180" t="s">
        <v>207</v>
      </c>
    </row>
    <row r="1299" spans="1:65" s="2" customFormat="1" ht="33" customHeight="1">
      <c r="A1299" s="31"/>
      <c r="B1299" s="148"/>
      <c r="C1299" s="149" t="s">
        <v>1022</v>
      </c>
      <c r="D1299" s="149" t="s">
        <v>209</v>
      </c>
      <c r="E1299" s="150" t="s">
        <v>6348</v>
      </c>
      <c r="F1299" s="151" t="s">
        <v>6349</v>
      </c>
      <c r="G1299" s="152" t="s">
        <v>301</v>
      </c>
      <c r="H1299" s="153">
        <v>2</v>
      </c>
      <c r="I1299" s="154"/>
      <c r="J1299" s="155">
        <f>ROUND(I1299*H1299,2)</f>
        <v>0</v>
      </c>
      <c r="K1299" s="156"/>
      <c r="L1299" s="32"/>
      <c r="M1299" s="157" t="s">
        <v>1</v>
      </c>
      <c r="N1299" s="158" t="s">
        <v>44</v>
      </c>
      <c r="O1299" s="57"/>
      <c r="P1299" s="159">
        <f>O1299*H1299</f>
        <v>0</v>
      </c>
      <c r="Q1299" s="159">
        <v>0</v>
      </c>
      <c r="R1299" s="159">
        <f>Q1299*H1299</f>
        <v>0</v>
      </c>
      <c r="S1299" s="159">
        <v>0</v>
      </c>
      <c r="T1299" s="160">
        <f>S1299*H1299</f>
        <v>0</v>
      </c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R1299" s="161" t="s">
        <v>213</v>
      </c>
      <c r="AT1299" s="161" t="s">
        <v>209</v>
      </c>
      <c r="AU1299" s="161" t="s">
        <v>88</v>
      </c>
      <c r="AY1299" s="17" t="s">
        <v>207</v>
      </c>
      <c r="BE1299" s="162">
        <f>IF(N1299="základní",J1299,0)</f>
        <v>0</v>
      </c>
      <c r="BF1299" s="162">
        <f>IF(N1299="snížená",J1299,0)</f>
        <v>0</v>
      </c>
      <c r="BG1299" s="162">
        <f>IF(N1299="zákl. přenesená",J1299,0)</f>
        <v>0</v>
      </c>
      <c r="BH1299" s="162">
        <f>IF(N1299="sníž. přenesená",J1299,0)</f>
        <v>0</v>
      </c>
      <c r="BI1299" s="162">
        <f>IF(N1299="nulová",J1299,0)</f>
        <v>0</v>
      </c>
      <c r="BJ1299" s="17" t="s">
        <v>86</v>
      </c>
      <c r="BK1299" s="162">
        <f>ROUND(I1299*H1299,2)</f>
        <v>0</v>
      </c>
      <c r="BL1299" s="17" t="s">
        <v>213</v>
      </c>
      <c r="BM1299" s="161" t="s">
        <v>1805</v>
      </c>
    </row>
    <row r="1300" spans="1:65" s="13" customFormat="1" ht="11.25">
      <c r="B1300" s="163"/>
      <c r="D1300" s="164" t="s">
        <v>237</v>
      </c>
      <c r="E1300" s="165" t="s">
        <v>1</v>
      </c>
      <c r="F1300" s="166" t="s">
        <v>1321</v>
      </c>
      <c r="H1300" s="167">
        <v>2</v>
      </c>
      <c r="I1300" s="168"/>
      <c r="L1300" s="163"/>
      <c r="M1300" s="169"/>
      <c r="N1300" s="170"/>
      <c r="O1300" s="170"/>
      <c r="P1300" s="170"/>
      <c r="Q1300" s="170"/>
      <c r="R1300" s="170"/>
      <c r="S1300" s="170"/>
      <c r="T1300" s="171"/>
      <c r="AT1300" s="165" t="s">
        <v>237</v>
      </c>
      <c r="AU1300" s="165" t="s">
        <v>88</v>
      </c>
      <c r="AV1300" s="13" t="s">
        <v>88</v>
      </c>
      <c r="AW1300" s="13" t="s">
        <v>33</v>
      </c>
      <c r="AX1300" s="13" t="s">
        <v>79</v>
      </c>
      <c r="AY1300" s="165" t="s">
        <v>207</v>
      </c>
    </row>
    <row r="1301" spans="1:65" s="14" customFormat="1" ht="11.25">
      <c r="B1301" s="172"/>
      <c r="D1301" s="164" t="s">
        <v>237</v>
      </c>
      <c r="E1301" s="173" t="s">
        <v>1</v>
      </c>
      <c r="F1301" s="174" t="s">
        <v>6346</v>
      </c>
      <c r="H1301" s="173" t="s">
        <v>1</v>
      </c>
      <c r="I1301" s="175"/>
      <c r="L1301" s="172"/>
      <c r="M1301" s="176"/>
      <c r="N1301" s="177"/>
      <c r="O1301" s="177"/>
      <c r="P1301" s="177"/>
      <c r="Q1301" s="177"/>
      <c r="R1301" s="177"/>
      <c r="S1301" s="177"/>
      <c r="T1301" s="178"/>
      <c r="AT1301" s="173" t="s">
        <v>237</v>
      </c>
      <c r="AU1301" s="173" t="s">
        <v>88</v>
      </c>
      <c r="AV1301" s="14" t="s">
        <v>86</v>
      </c>
      <c r="AW1301" s="14" t="s">
        <v>33</v>
      </c>
      <c r="AX1301" s="14" t="s">
        <v>79</v>
      </c>
      <c r="AY1301" s="173" t="s">
        <v>207</v>
      </c>
    </row>
    <row r="1302" spans="1:65" s="14" customFormat="1" ht="11.25">
      <c r="B1302" s="172"/>
      <c r="D1302" s="164" t="s">
        <v>237</v>
      </c>
      <c r="E1302" s="173" t="s">
        <v>1</v>
      </c>
      <c r="F1302" s="174" t="s">
        <v>6347</v>
      </c>
      <c r="H1302" s="173" t="s">
        <v>1</v>
      </c>
      <c r="I1302" s="175"/>
      <c r="L1302" s="172"/>
      <c r="M1302" s="176"/>
      <c r="N1302" s="177"/>
      <c r="O1302" s="177"/>
      <c r="P1302" s="177"/>
      <c r="Q1302" s="177"/>
      <c r="R1302" s="177"/>
      <c r="S1302" s="177"/>
      <c r="T1302" s="178"/>
      <c r="AT1302" s="173" t="s">
        <v>237</v>
      </c>
      <c r="AU1302" s="173" t="s">
        <v>88</v>
      </c>
      <c r="AV1302" s="14" t="s">
        <v>86</v>
      </c>
      <c r="AW1302" s="14" t="s">
        <v>33</v>
      </c>
      <c r="AX1302" s="14" t="s">
        <v>79</v>
      </c>
      <c r="AY1302" s="173" t="s">
        <v>207</v>
      </c>
    </row>
    <row r="1303" spans="1:65" s="14" customFormat="1" ht="11.25">
      <c r="B1303" s="172"/>
      <c r="D1303" s="164" t="s">
        <v>237</v>
      </c>
      <c r="E1303" s="173" t="s">
        <v>1</v>
      </c>
      <c r="F1303" s="174" t="s">
        <v>6231</v>
      </c>
      <c r="H1303" s="173" t="s">
        <v>1</v>
      </c>
      <c r="I1303" s="175"/>
      <c r="L1303" s="172"/>
      <c r="M1303" s="176"/>
      <c r="N1303" s="177"/>
      <c r="O1303" s="177"/>
      <c r="P1303" s="177"/>
      <c r="Q1303" s="177"/>
      <c r="R1303" s="177"/>
      <c r="S1303" s="177"/>
      <c r="T1303" s="178"/>
      <c r="AT1303" s="173" t="s">
        <v>237</v>
      </c>
      <c r="AU1303" s="173" t="s">
        <v>88</v>
      </c>
      <c r="AV1303" s="14" t="s">
        <v>86</v>
      </c>
      <c r="AW1303" s="14" t="s">
        <v>33</v>
      </c>
      <c r="AX1303" s="14" t="s">
        <v>79</v>
      </c>
      <c r="AY1303" s="173" t="s">
        <v>207</v>
      </c>
    </row>
    <row r="1304" spans="1:65" s="15" customFormat="1" ht="11.25">
      <c r="B1304" s="179"/>
      <c r="D1304" s="164" t="s">
        <v>237</v>
      </c>
      <c r="E1304" s="180" t="s">
        <v>1</v>
      </c>
      <c r="F1304" s="181" t="s">
        <v>242</v>
      </c>
      <c r="H1304" s="182">
        <v>2</v>
      </c>
      <c r="I1304" s="183"/>
      <c r="L1304" s="179"/>
      <c r="M1304" s="184"/>
      <c r="N1304" s="185"/>
      <c r="O1304" s="185"/>
      <c r="P1304" s="185"/>
      <c r="Q1304" s="185"/>
      <c r="R1304" s="185"/>
      <c r="S1304" s="185"/>
      <c r="T1304" s="186"/>
      <c r="AT1304" s="180" t="s">
        <v>237</v>
      </c>
      <c r="AU1304" s="180" t="s">
        <v>88</v>
      </c>
      <c r="AV1304" s="15" t="s">
        <v>213</v>
      </c>
      <c r="AW1304" s="15" t="s">
        <v>33</v>
      </c>
      <c r="AX1304" s="15" t="s">
        <v>86</v>
      </c>
      <c r="AY1304" s="180" t="s">
        <v>207</v>
      </c>
    </row>
    <row r="1305" spans="1:65" s="2" customFormat="1" ht="33" customHeight="1">
      <c r="A1305" s="31"/>
      <c r="B1305" s="148"/>
      <c r="C1305" s="149" t="s">
        <v>1825</v>
      </c>
      <c r="D1305" s="149" t="s">
        <v>209</v>
      </c>
      <c r="E1305" s="150" t="s">
        <v>6350</v>
      </c>
      <c r="F1305" s="151" t="s">
        <v>6351</v>
      </c>
      <c r="G1305" s="152" t="s">
        <v>301</v>
      </c>
      <c r="H1305" s="153">
        <v>2</v>
      </c>
      <c r="I1305" s="154"/>
      <c r="J1305" s="155">
        <f>ROUND(I1305*H1305,2)</f>
        <v>0</v>
      </c>
      <c r="K1305" s="156"/>
      <c r="L1305" s="32"/>
      <c r="M1305" s="157" t="s">
        <v>1</v>
      </c>
      <c r="N1305" s="158" t="s">
        <v>44</v>
      </c>
      <c r="O1305" s="57"/>
      <c r="P1305" s="159">
        <f>O1305*H1305</f>
        <v>0</v>
      </c>
      <c r="Q1305" s="159">
        <v>0</v>
      </c>
      <c r="R1305" s="159">
        <f>Q1305*H1305</f>
        <v>0</v>
      </c>
      <c r="S1305" s="159">
        <v>0</v>
      </c>
      <c r="T1305" s="160">
        <f>S1305*H1305</f>
        <v>0</v>
      </c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R1305" s="161" t="s">
        <v>213</v>
      </c>
      <c r="AT1305" s="161" t="s">
        <v>209</v>
      </c>
      <c r="AU1305" s="161" t="s">
        <v>88</v>
      </c>
      <c r="AY1305" s="17" t="s">
        <v>207</v>
      </c>
      <c r="BE1305" s="162">
        <f>IF(N1305="základní",J1305,0)</f>
        <v>0</v>
      </c>
      <c r="BF1305" s="162">
        <f>IF(N1305="snížená",J1305,0)</f>
        <v>0</v>
      </c>
      <c r="BG1305" s="162">
        <f>IF(N1305="zákl. přenesená",J1305,0)</f>
        <v>0</v>
      </c>
      <c r="BH1305" s="162">
        <f>IF(N1305="sníž. přenesená",J1305,0)</f>
        <v>0</v>
      </c>
      <c r="BI1305" s="162">
        <f>IF(N1305="nulová",J1305,0)</f>
        <v>0</v>
      </c>
      <c r="BJ1305" s="17" t="s">
        <v>86</v>
      </c>
      <c r="BK1305" s="162">
        <f>ROUND(I1305*H1305,2)</f>
        <v>0</v>
      </c>
      <c r="BL1305" s="17" t="s">
        <v>213</v>
      </c>
      <c r="BM1305" s="161" t="s">
        <v>1828</v>
      </c>
    </row>
    <row r="1306" spans="1:65" s="13" customFormat="1" ht="11.25">
      <c r="B1306" s="163"/>
      <c r="D1306" s="164" t="s">
        <v>237</v>
      </c>
      <c r="E1306" s="165" t="s">
        <v>1</v>
      </c>
      <c r="F1306" s="166" t="s">
        <v>6089</v>
      </c>
      <c r="H1306" s="167">
        <v>2</v>
      </c>
      <c r="I1306" s="168"/>
      <c r="L1306" s="163"/>
      <c r="M1306" s="169"/>
      <c r="N1306" s="170"/>
      <c r="O1306" s="170"/>
      <c r="P1306" s="170"/>
      <c r="Q1306" s="170"/>
      <c r="R1306" s="170"/>
      <c r="S1306" s="170"/>
      <c r="T1306" s="171"/>
      <c r="AT1306" s="165" t="s">
        <v>237</v>
      </c>
      <c r="AU1306" s="165" t="s">
        <v>88</v>
      </c>
      <c r="AV1306" s="13" t="s">
        <v>88</v>
      </c>
      <c r="AW1306" s="13" t="s">
        <v>33</v>
      </c>
      <c r="AX1306" s="13" t="s">
        <v>79</v>
      </c>
      <c r="AY1306" s="165" t="s">
        <v>207</v>
      </c>
    </row>
    <row r="1307" spans="1:65" s="14" customFormat="1" ht="11.25">
      <c r="B1307" s="172"/>
      <c r="D1307" s="164" t="s">
        <v>237</v>
      </c>
      <c r="E1307" s="173" t="s">
        <v>1</v>
      </c>
      <c r="F1307" s="174" t="s">
        <v>6346</v>
      </c>
      <c r="H1307" s="173" t="s">
        <v>1</v>
      </c>
      <c r="I1307" s="175"/>
      <c r="L1307" s="172"/>
      <c r="M1307" s="176"/>
      <c r="N1307" s="177"/>
      <c r="O1307" s="177"/>
      <c r="P1307" s="177"/>
      <c r="Q1307" s="177"/>
      <c r="R1307" s="177"/>
      <c r="S1307" s="177"/>
      <c r="T1307" s="178"/>
      <c r="AT1307" s="173" t="s">
        <v>237</v>
      </c>
      <c r="AU1307" s="173" t="s">
        <v>88</v>
      </c>
      <c r="AV1307" s="14" t="s">
        <v>86</v>
      </c>
      <c r="AW1307" s="14" t="s">
        <v>33</v>
      </c>
      <c r="AX1307" s="14" t="s">
        <v>79</v>
      </c>
      <c r="AY1307" s="173" t="s">
        <v>207</v>
      </c>
    </row>
    <row r="1308" spans="1:65" s="14" customFormat="1" ht="11.25">
      <c r="B1308" s="172"/>
      <c r="D1308" s="164" t="s">
        <v>237</v>
      </c>
      <c r="E1308" s="173" t="s">
        <v>1</v>
      </c>
      <c r="F1308" s="174" t="s">
        <v>6347</v>
      </c>
      <c r="H1308" s="173" t="s">
        <v>1</v>
      </c>
      <c r="I1308" s="175"/>
      <c r="L1308" s="172"/>
      <c r="M1308" s="176"/>
      <c r="N1308" s="177"/>
      <c r="O1308" s="177"/>
      <c r="P1308" s="177"/>
      <c r="Q1308" s="177"/>
      <c r="R1308" s="177"/>
      <c r="S1308" s="177"/>
      <c r="T1308" s="178"/>
      <c r="AT1308" s="173" t="s">
        <v>237</v>
      </c>
      <c r="AU1308" s="173" t="s">
        <v>88</v>
      </c>
      <c r="AV1308" s="14" t="s">
        <v>86</v>
      </c>
      <c r="AW1308" s="14" t="s">
        <v>33</v>
      </c>
      <c r="AX1308" s="14" t="s">
        <v>79</v>
      </c>
      <c r="AY1308" s="173" t="s">
        <v>207</v>
      </c>
    </row>
    <row r="1309" spans="1:65" s="14" customFormat="1" ht="11.25">
      <c r="B1309" s="172"/>
      <c r="D1309" s="164" t="s">
        <v>237</v>
      </c>
      <c r="E1309" s="173" t="s">
        <v>1</v>
      </c>
      <c r="F1309" s="174" t="s">
        <v>6231</v>
      </c>
      <c r="H1309" s="173" t="s">
        <v>1</v>
      </c>
      <c r="I1309" s="175"/>
      <c r="L1309" s="172"/>
      <c r="M1309" s="176"/>
      <c r="N1309" s="177"/>
      <c r="O1309" s="177"/>
      <c r="P1309" s="177"/>
      <c r="Q1309" s="177"/>
      <c r="R1309" s="177"/>
      <c r="S1309" s="177"/>
      <c r="T1309" s="178"/>
      <c r="AT1309" s="173" t="s">
        <v>237</v>
      </c>
      <c r="AU1309" s="173" t="s">
        <v>88</v>
      </c>
      <c r="AV1309" s="14" t="s">
        <v>86</v>
      </c>
      <c r="AW1309" s="14" t="s">
        <v>33</v>
      </c>
      <c r="AX1309" s="14" t="s">
        <v>79</v>
      </c>
      <c r="AY1309" s="173" t="s">
        <v>207</v>
      </c>
    </row>
    <row r="1310" spans="1:65" s="15" customFormat="1" ht="11.25">
      <c r="B1310" s="179"/>
      <c r="D1310" s="164" t="s">
        <v>237</v>
      </c>
      <c r="E1310" s="180" t="s">
        <v>1</v>
      </c>
      <c r="F1310" s="181" t="s">
        <v>242</v>
      </c>
      <c r="H1310" s="182">
        <v>2</v>
      </c>
      <c r="I1310" s="183"/>
      <c r="L1310" s="179"/>
      <c r="M1310" s="184"/>
      <c r="N1310" s="185"/>
      <c r="O1310" s="185"/>
      <c r="P1310" s="185"/>
      <c r="Q1310" s="185"/>
      <c r="R1310" s="185"/>
      <c r="S1310" s="185"/>
      <c r="T1310" s="186"/>
      <c r="AT1310" s="180" t="s">
        <v>237</v>
      </c>
      <c r="AU1310" s="180" t="s">
        <v>88</v>
      </c>
      <c r="AV1310" s="15" t="s">
        <v>213</v>
      </c>
      <c r="AW1310" s="15" t="s">
        <v>33</v>
      </c>
      <c r="AX1310" s="15" t="s">
        <v>86</v>
      </c>
      <c r="AY1310" s="180" t="s">
        <v>207</v>
      </c>
    </row>
    <row r="1311" spans="1:65" s="2" customFormat="1" ht="33" customHeight="1">
      <c r="A1311" s="31"/>
      <c r="B1311" s="148"/>
      <c r="C1311" s="149" t="s">
        <v>1025</v>
      </c>
      <c r="D1311" s="149" t="s">
        <v>209</v>
      </c>
      <c r="E1311" s="150" t="s">
        <v>6352</v>
      </c>
      <c r="F1311" s="151" t="s">
        <v>6353</v>
      </c>
      <c r="G1311" s="152" t="s">
        <v>301</v>
      </c>
      <c r="H1311" s="153">
        <v>2</v>
      </c>
      <c r="I1311" s="154"/>
      <c r="J1311" s="155">
        <f>ROUND(I1311*H1311,2)</f>
        <v>0</v>
      </c>
      <c r="K1311" s="156"/>
      <c r="L1311" s="32"/>
      <c r="M1311" s="157" t="s">
        <v>1</v>
      </c>
      <c r="N1311" s="158" t="s">
        <v>44</v>
      </c>
      <c r="O1311" s="57"/>
      <c r="P1311" s="159">
        <f>O1311*H1311</f>
        <v>0</v>
      </c>
      <c r="Q1311" s="159">
        <v>0</v>
      </c>
      <c r="R1311" s="159">
        <f>Q1311*H1311</f>
        <v>0</v>
      </c>
      <c r="S1311" s="159">
        <v>0</v>
      </c>
      <c r="T1311" s="160">
        <f>S1311*H1311</f>
        <v>0</v>
      </c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R1311" s="161" t="s">
        <v>213</v>
      </c>
      <c r="AT1311" s="161" t="s">
        <v>209</v>
      </c>
      <c r="AU1311" s="161" t="s">
        <v>88</v>
      </c>
      <c r="AY1311" s="17" t="s">
        <v>207</v>
      </c>
      <c r="BE1311" s="162">
        <f>IF(N1311="základní",J1311,0)</f>
        <v>0</v>
      </c>
      <c r="BF1311" s="162">
        <f>IF(N1311="snížená",J1311,0)</f>
        <v>0</v>
      </c>
      <c r="BG1311" s="162">
        <f>IF(N1311="zákl. přenesená",J1311,0)</f>
        <v>0</v>
      </c>
      <c r="BH1311" s="162">
        <f>IF(N1311="sníž. přenesená",J1311,0)</f>
        <v>0</v>
      </c>
      <c r="BI1311" s="162">
        <f>IF(N1311="nulová",J1311,0)</f>
        <v>0</v>
      </c>
      <c r="BJ1311" s="17" t="s">
        <v>86</v>
      </c>
      <c r="BK1311" s="162">
        <f>ROUND(I1311*H1311,2)</f>
        <v>0</v>
      </c>
      <c r="BL1311" s="17" t="s">
        <v>213</v>
      </c>
      <c r="BM1311" s="161" t="s">
        <v>1836</v>
      </c>
    </row>
    <row r="1312" spans="1:65" s="13" customFormat="1" ht="11.25">
      <c r="B1312" s="163"/>
      <c r="D1312" s="164" t="s">
        <v>237</v>
      </c>
      <c r="E1312" s="165" t="s">
        <v>1</v>
      </c>
      <c r="F1312" s="166" t="s">
        <v>6086</v>
      </c>
      <c r="H1312" s="167">
        <v>2</v>
      </c>
      <c r="I1312" s="168"/>
      <c r="L1312" s="163"/>
      <c r="M1312" s="169"/>
      <c r="N1312" s="170"/>
      <c r="O1312" s="170"/>
      <c r="P1312" s="170"/>
      <c r="Q1312" s="170"/>
      <c r="R1312" s="170"/>
      <c r="S1312" s="170"/>
      <c r="T1312" s="171"/>
      <c r="AT1312" s="165" t="s">
        <v>237</v>
      </c>
      <c r="AU1312" s="165" t="s">
        <v>88</v>
      </c>
      <c r="AV1312" s="13" t="s">
        <v>88</v>
      </c>
      <c r="AW1312" s="13" t="s">
        <v>33</v>
      </c>
      <c r="AX1312" s="13" t="s">
        <v>79</v>
      </c>
      <c r="AY1312" s="165" t="s">
        <v>207</v>
      </c>
    </row>
    <row r="1313" spans="1:65" s="14" customFormat="1" ht="11.25">
      <c r="B1313" s="172"/>
      <c r="D1313" s="164" t="s">
        <v>237</v>
      </c>
      <c r="E1313" s="173" t="s">
        <v>1</v>
      </c>
      <c r="F1313" s="174" t="s">
        <v>6346</v>
      </c>
      <c r="H1313" s="173" t="s">
        <v>1</v>
      </c>
      <c r="I1313" s="175"/>
      <c r="L1313" s="172"/>
      <c r="M1313" s="176"/>
      <c r="N1313" s="177"/>
      <c r="O1313" s="177"/>
      <c r="P1313" s="177"/>
      <c r="Q1313" s="177"/>
      <c r="R1313" s="177"/>
      <c r="S1313" s="177"/>
      <c r="T1313" s="178"/>
      <c r="AT1313" s="173" t="s">
        <v>237</v>
      </c>
      <c r="AU1313" s="173" t="s">
        <v>88</v>
      </c>
      <c r="AV1313" s="14" t="s">
        <v>86</v>
      </c>
      <c r="AW1313" s="14" t="s">
        <v>33</v>
      </c>
      <c r="AX1313" s="14" t="s">
        <v>79</v>
      </c>
      <c r="AY1313" s="173" t="s">
        <v>207</v>
      </c>
    </row>
    <row r="1314" spans="1:65" s="14" customFormat="1" ht="11.25">
      <c r="B1314" s="172"/>
      <c r="D1314" s="164" t="s">
        <v>237</v>
      </c>
      <c r="E1314" s="173" t="s">
        <v>1</v>
      </c>
      <c r="F1314" s="174" t="s">
        <v>6347</v>
      </c>
      <c r="H1314" s="173" t="s">
        <v>1</v>
      </c>
      <c r="I1314" s="175"/>
      <c r="L1314" s="172"/>
      <c r="M1314" s="176"/>
      <c r="N1314" s="177"/>
      <c r="O1314" s="177"/>
      <c r="P1314" s="177"/>
      <c r="Q1314" s="177"/>
      <c r="R1314" s="177"/>
      <c r="S1314" s="177"/>
      <c r="T1314" s="178"/>
      <c r="AT1314" s="173" t="s">
        <v>237</v>
      </c>
      <c r="AU1314" s="173" t="s">
        <v>88</v>
      </c>
      <c r="AV1314" s="14" t="s">
        <v>86</v>
      </c>
      <c r="AW1314" s="14" t="s">
        <v>33</v>
      </c>
      <c r="AX1314" s="14" t="s">
        <v>79</v>
      </c>
      <c r="AY1314" s="173" t="s">
        <v>207</v>
      </c>
    </row>
    <row r="1315" spans="1:65" s="14" customFormat="1" ht="11.25">
      <c r="B1315" s="172"/>
      <c r="D1315" s="164" t="s">
        <v>237</v>
      </c>
      <c r="E1315" s="173" t="s">
        <v>1</v>
      </c>
      <c r="F1315" s="174" t="s">
        <v>6231</v>
      </c>
      <c r="H1315" s="173" t="s">
        <v>1</v>
      </c>
      <c r="I1315" s="175"/>
      <c r="L1315" s="172"/>
      <c r="M1315" s="176"/>
      <c r="N1315" s="177"/>
      <c r="O1315" s="177"/>
      <c r="P1315" s="177"/>
      <c r="Q1315" s="177"/>
      <c r="R1315" s="177"/>
      <c r="S1315" s="177"/>
      <c r="T1315" s="178"/>
      <c r="AT1315" s="173" t="s">
        <v>237</v>
      </c>
      <c r="AU1315" s="173" t="s">
        <v>88</v>
      </c>
      <c r="AV1315" s="14" t="s">
        <v>86</v>
      </c>
      <c r="AW1315" s="14" t="s">
        <v>33</v>
      </c>
      <c r="AX1315" s="14" t="s">
        <v>79</v>
      </c>
      <c r="AY1315" s="173" t="s">
        <v>207</v>
      </c>
    </row>
    <row r="1316" spans="1:65" s="15" customFormat="1" ht="11.25">
      <c r="B1316" s="179"/>
      <c r="D1316" s="164" t="s">
        <v>237</v>
      </c>
      <c r="E1316" s="180" t="s">
        <v>1</v>
      </c>
      <c r="F1316" s="181" t="s">
        <v>242</v>
      </c>
      <c r="H1316" s="182">
        <v>2</v>
      </c>
      <c r="I1316" s="183"/>
      <c r="L1316" s="179"/>
      <c r="M1316" s="184"/>
      <c r="N1316" s="185"/>
      <c r="O1316" s="185"/>
      <c r="P1316" s="185"/>
      <c r="Q1316" s="185"/>
      <c r="R1316" s="185"/>
      <c r="S1316" s="185"/>
      <c r="T1316" s="186"/>
      <c r="AT1316" s="180" t="s">
        <v>237</v>
      </c>
      <c r="AU1316" s="180" t="s">
        <v>88</v>
      </c>
      <c r="AV1316" s="15" t="s">
        <v>213</v>
      </c>
      <c r="AW1316" s="15" t="s">
        <v>33</v>
      </c>
      <c r="AX1316" s="15" t="s">
        <v>86</v>
      </c>
      <c r="AY1316" s="180" t="s">
        <v>207</v>
      </c>
    </row>
    <row r="1317" spans="1:65" s="2" customFormat="1" ht="24.2" customHeight="1">
      <c r="A1317" s="31"/>
      <c r="B1317" s="148"/>
      <c r="C1317" s="149" t="s">
        <v>1840</v>
      </c>
      <c r="D1317" s="149" t="s">
        <v>209</v>
      </c>
      <c r="E1317" s="150" t="s">
        <v>6354</v>
      </c>
      <c r="F1317" s="151" t="s">
        <v>6355</v>
      </c>
      <c r="G1317" s="152" t="s">
        <v>301</v>
      </c>
      <c r="H1317" s="153">
        <v>1</v>
      </c>
      <c r="I1317" s="154"/>
      <c r="J1317" s="155">
        <f>ROUND(I1317*H1317,2)</f>
        <v>0</v>
      </c>
      <c r="K1317" s="156"/>
      <c r="L1317" s="32"/>
      <c r="M1317" s="157" t="s">
        <v>1</v>
      </c>
      <c r="N1317" s="158" t="s">
        <v>44</v>
      </c>
      <c r="O1317" s="57"/>
      <c r="P1317" s="159">
        <f>O1317*H1317</f>
        <v>0</v>
      </c>
      <c r="Q1317" s="159">
        <v>0</v>
      </c>
      <c r="R1317" s="159">
        <f>Q1317*H1317</f>
        <v>0</v>
      </c>
      <c r="S1317" s="159">
        <v>0</v>
      </c>
      <c r="T1317" s="160">
        <f>S1317*H1317</f>
        <v>0</v>
      </c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R1317" s="161" t="s">
        <v>213</v>
      </c>
      <c r="AT1317" s="161" t="s">
        <v>209</v>
      </c>
      <c r="AU1317" s="161" t="s">
        <v>88</v>
      </c>
      <c r="AY1317" s="17" t="s">
        <v>207</v>
      </c>
      <c r="BE1317" s="162">
        <f>IF(N1317="základní",J1317,0)</f>
        <v>0</v>
      </c>
      <c r="BF1317" s="162">
        <f>IF(N1317="snížená",J1317,0)</f>
        <v>0</v>
      </c>
      <c r="BG1317" s="162">
        <f>IF(N1317="zákl. přenesená",J1317,0)</f>
        <v>0</v>
      </c>
      <c r="BH1317" s="162">
        <f>IF(N1317="sníž. přenesená",J1317,0)</f>
        <v>0</v>
      </c>
      <c r="BI1317" s="162">
        <f>IF(N1317="nulová",J1317,0)</f>
        <v>0</v>
      </c>
      <c r="BJ1317" s="17" t="s">
        <v>86</v>
      </c>
      <c r="BK1317" s="162">
        <f>ROUND(I1317*H1317,2)</f>
        <v>0</v>
      </c>
      <c r="BL1317" s="17" t="s">
        <v>213</v>
      </c>
      <c r="BM1317" s="161" t="s">
        <v>1843</v>
      </c>
    </row>
    <row r="1318" spans="1:65" s="2" customFormat="1" ht="24.2" customHeight="1">
      <c r="A1318" s="31"/>
      <c r="B1318" s="148"/>
      <c r="C1318" s="149" t="s">
        <v>1035</v>
      </c>
      <c r="D1318" s="149" t="s">
        <v>209</v>
      </c>
      <c r="E1318" s="150" t="s">
        <v>6356</v>
      </c>
      <c r="F1318" s="151" t="s">
        <v>6357</v>
      </c>
      <c r="G1318" s="152" t="s">
        <v>301</v>
      </c>
      <c r="H1318" s="153">
        <v>24</v>
      </c>
      <c r="I1318" s="154"/>
      <c r="J1318" s="155">
        <f>ROUND(I1318*H1318,2)</f>
        <v>0</v>
      </c>
      <c r="K1318" s="156"/>
      <c r="L1318" s="32"/>
      <c r="M1318" s="157" t="s">
        <v>1</v>
      </c>
      <c r="N1318" s="158" t="s">
        <v>44</v>
      </c>
      <c r="O1318" s="57"/>
      <c r="P1318" s="159">
        <f>O1318*H1318</f>
        <v>0</v>
      </c>
      <c r="Q1318" s="159">
        <v>0</v>
      </c>
      <c r="R1318" s="159">
        <f>Q1318*H1318</f>
        <v>0</v>
      </c>
      <c r="S1318" s="159">
        <v>0</v>
      </c>
      <c r="T1318" s="160">
        <f>S1318*H1318</f>
        <v>0</v>
      </c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R1318" s="161" t="s">
        <v>213</v>
      </c>
      <c r="AT1318" s="161" t="s">
        <v>209</v>
      </c>
      <c r="AU1318" s="161" t="s">
        <v>88</v>
      </c>
      <c r="AY1318" s="17" t="s">
        <v>207</v>
      </c>
      <c r="BE1318" s="162">
        <f>IF(N1318="základní",J1318,0)</f>
        <v>0</v>
      </c>
      <c r="BF1318" s="162">
        <f>IF(N1318="snížená",J1318,0)</f>
        <v>0</v>
      </c>
      <c r="BG1318" s="162">
        <f>IF(N1318="zákl. přenesená",J1318,0)</f>
        <v>0</v>
      </c>
      <c r="BH1318" s="162">
        <f>IF(N1318="sníž. přenesená",J1318,0)</f>
        <v>0</v>
      </c>
      <c r="BI1318" s="162">
        <f>IF(N1318="nulová",J1318,0)</f>
        <v>0</v>
      </c>
      <c r="BJ1318" s="17" t="s">
        <v>86</v>
      </c>
      <c r="BK1318" s="162">
        <f>ROUND(I1318*H1318,2)</f>
        <v>0</v>
      </c>
      <c r="BL1318" s="17" t="s">
        <v>213</v>
      </c>
      <c r="BM1318" s="161" t="s">
        <v>1850</v>
      </c>
    </row>
    <row r="1319" spans="1:65" s="14" customFormat="1" ht="22.5">
      <c r="B1319" s="172"/>
      <c r="D1319" s="164" t="s">
        <v>237</v>
      </c>
      <c r="E1319" s="173" t="s">
        <v>1</v>
      </c>
      <c r="F1319" s="174" t="s">
        <v>6358</v>
      </c>
      <c r="H1319" s="173" t="s">
        <v>1</v>
      </c>
      <c r="I1319" s="175"/>
      <c r="L1319" s="172"/>
      <c r="M1319" s="176"/>
      <c r="N1319" s="177"/>
      <c r="O1319" s="177"/>
      <c r="P1319" s="177"/>
      <c r="Q1319" s="177"/>
      <c r="R1319" s="177"/>
      <c r="S1319" s="177"/>
      <c r="T1319" s="178"/>
      <c r="AT1319" s="173" t="s">
        <v>237</v>
      </c>
      <c r="AU1319" s="173" t="s">
        <v>88</v>
      </c>
      <c r="AV1319" s="14" t="s">
        <v>86</v>
      </c>
      <c r="AW1319" s="14" t="s">
        <v>33</v>
      </c>
      <c r="AX1319" s="14" t="s">
        <v>79</v>
      </c>
      <c r="AY1319" s="173" t="s">
        <v>207</v>
      </c>
    </row>
    <row r="1320" spans="1:65" s="14" customFormat="1" ht="22.5">
      <c r="B1320" s="172"/>
      <c r="D1320" s="164" t="s">
        <v>237</v>
      </c>
      <c r="E1320" s="173" t="s">
        <v>1</v>
      </c>
      <c r="F1320" s="174" t="s">
        <v>6359</v>
      </c>
      <c r="H1320" s="173" t="s">
        <v>1</v>
      </c>
      <c r="I1320" s="175"/>
      <c r="L1320" s="172"/>
      <c r="M1320" s="176"/>
      <c r="N1320" s="177"/>
      <c r="O1320" s="177"/>
      <c r="P1320" s="177"/>
      <c r="Q1320" s="177"/>
      <c r="R1320" s="177"/>
      <c r="S1320" s="177"/>
      <c r="T1320" s="178"/>
      <c r="AT1320" s="173" t="s">
        <v>237</v>
      </c>
      <c r="AU1320" s="173" t="s">
        <v>88</v>
      </c>
      <c r="AV1320" s="14" t="s">
        <v>86</v>
      </c>
      <c r="AW1320" s="14" t="s">
        <v>33</v>
      </c>
      <c r="AX1320" s="14" t="s">
        <v>79</v>
      </c>
      <c r="AY1320" s="173" t="s">
        <v>207</v>
      </c>
    </row>
    <row r="1321" spans="1:65" s="13" customFormat="1" ht="11.25">
      <c r="B1321" s="163"/>
      <c r="D1321" s="164" t="s">
        <v>237</v>
      </c>
      <c r="E1321" s="165" t="s">
        <v>1</v>
      </c>
      <c r="F1321" s="166" t="s">
        <v>6118</v>
      </c>
      <c r="H1321" s="167">
        <v>4</v>
      </c>
      <c r="I1321" s="168"/>
      <c r="L1321" s="163"/>
      <c r="M1321" s="169"/>
      <c r="N1321" s="170"/>
      <c r="O1321" s="170"/>
      <c r="P1321" s="170"/>
      <c r="Q1321" s="170"/>
      <c r="R1321" s="170"/>
      <c r="S1321" s="170"/>
      <c r="T1321" s="171"/>
      <c r="AT1321" s="165" t="s">
        <v>237</v>
      </c>
      <c r="AU1321" s="165" t="s">
        <v>88</v>
      </c>
      <c r="AV1321" s="13" t="s">
        <v>88</v>
      </c>
      <c r="AW1321" s="13" t="s">
        <v>33</v>
      </c>
      <c r="AX1321" s="13" t="s">
        <v>79</v>
      </c>
      <c r="AY1321" s="165" t="s">
        <v>207</v>
      </c>
    </row>
    <row r="1322" spans="1:65" s="13" customFormat="1" ht="11.25">
      <c r="B1322" s="163"/>
      <c r="D1322" s="164" t="s">
        <v>237</v>
      </c>
      <c r="E1322" s="165" t="s">
        <v>1</v>
      </c>
      <c r="F1322" s="166" t="s">
        <v>6360</v>
      </c>
      <c r="H1322" s="167">
        <v>20</v>
      </c>
      <c r="I1322" s="168"/>
      <c r="L1322" s="163"/>
      <c r="M1322" s="169"/>
      <c r="N1322" s="170"/>
      <c r="O1322" s="170"/>
      <c r="P1322" s="170"/>
      <c r="Q1322" s="170"/>
      <c r="R1322" s="170"/>
      <c r="S1322" s="170"/>
      <c r="T1322" s="171"/>
      <c r="AT1322" s="165" t="s">
        <v>237</v>
      </c>
      <c r="AU1322" s="165" t="s">
        <v>88</v>
      </c>
      <c r="AV1322" s="13" t="s">
        <v>88</v>
      </c>
      <c r="AW1322" s="13" t="s">
        <v>33</v>
      </c>
      <c r="AX1322" s="13" t="s">
        <v>79</v>
      </c>
      <c r="AY1322" s="165" t="s">
        <v>207</v>
      </c>
    </row>
    <row r="1323" spans="1:65" s="15" customFormat="1" ht="11.25">
      <c r="B1323" s="179"/>
      <c r="D1323" s="164" t="s">
        <v>237</v>
      </c>
      <c r="E1323" s="180" t="s">
        <v>1</v>
      </c>
      <c r="F1323" s="181" t="s">
        <v>242</v>
      </c>
      <c r="H1323" s="182">
        <v>24</v>
      </c>
      <c r="I1323" s="183"/>
      <c r="L1323" s="179"/>
      <c r="M1323" s="184"/>
      <c r="N1323" s="185"/>
      <c r="O1323" s="185"/>
      <c r="P1323" s="185"/>
      <c r="Q1323" s="185"/>
      <c r="R1323" s="185"/>
      <c r="S1323" s="185"/>
      <c r="T1323" s="186"/>
      <c r="AT1323" s="180" t="s">
        <v>237</v>
      </c>
      <c r="AU1323" s="180" t="s">
        <v>88</v>
      </c>
      <c r="AV1323" s="15" t="s">
        <v>213</v>
      </c>
      <c r="AW1323" s="15" t="s">
        <v>33</v>
      </c>
      <c r="AX1323" s="15" t="s">
        <v>86</v>
      </c>
      <c r="AY1323" s="180" t="s">
        <v>207</v>
      </c>
    </row>
    <row r="1324" spans="1:65" s="2" customFormat="1" ht="24.2" customHeight="1">
      <c r="A1324" s="31"/>
      <c r="B1324" s="148"/>
      <c r="C1324" s="149" t="s">
        <v>1857</v>
      </c>
      <c r="D1324" s="149" t="s">
        <v>209</v>
      </c>
      <c r="E1324" s="150" t="s">
        <v>6361</v>
      </c>
      <c r="F1324" s="151" t="s">
        <v>6362</v>
      </c>
      <c r="G1324" s="152" t="s">
        <v>301</v>
      </c>
      <c r="H1324" s="153">
        <v>1</v>
      </c>
      <c r="I1324" s="154"/>
      <c r="J1324" s="155">
        <f>ROUND(I1324*H1324,2)</f>
        <v>0</v>
      </c>
      <c r="K1324" s="156"/>
      <c r="L1324" s="32"/>
      <c r="M1324" s="157" t="s">
        <v>1</v>
      </c>
      <c r="N1324" s="158" t="s">
        <v>44</v>
      </c>
      <c r="O1324" s="57"/>
      <c r="P1324" s="159">
        <f>O1324*H1324</f>
        <v>0</v>
      </c>
      <c r="Q1324" s="159">
        <v>0</v>
      </c>
      <c r="R1324" s="159">
        <f>Q1324*H1324</f>
        <v>0</v>
      </c>
      <c r="S1324" s="159">
        <v>0</v>
      </c>
      <c r="T1324" s="160">
        <f>S1324*H1324</f>
        <v>0</v>
      </c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R1324" s="161" t="s">
        <v>213</v>
      </c>
      <c r="AT1324" s="161" t="s">
        <v>209</v>
      </c>
      <c r="AU1324" s="161" t="s">
        <v>88</v>
      </c>
      <c r="AY1324" s="17" t="s">
        <v>207</v>
      </c>
      <c r="BE1324" s="162">
        <f>IF(N1324="základní",J1324,0)</f>
        <v>0</v>
      </c>
      <c r="BF1324" s="162">
        <f>IF(N1324="snížená",J1324,0)</f>
        <v>0</v>
      </c>
      <c r="BG1324" s="162">
        <f>IF(N1324="zákl. přenesená",J1324,0)</f>
        <v>0</v>
      </c>
      <c r="BH1324" s="162">
        <f>IF(N1324="sníž. přenesená",J1324,0)</f>
        <v>0</v>
      </c>
      <c r="BI1324" s="162">
        <f>IF(N1324="nulová",J1324,0)</f>
        <v>0</v>
      </c>
      <c r="BJ1324" s="17" t="s">
        <v>86</v>
      </c>
      <c r="BK1324" s="162">
        <f>ROUND(I1324*H1324,2)</f>
        <v>0</v>
      </c>
      <c r="BL1324" s="17" t="s">
        <v>213</v>
      </c>
      <c r="BM1324" s="161" t="s">
        <v>1858</v>
      </c>
    </row>
    <row r="1325" spans="1:65" s="2" customFormat="1" ht="24.2" customHeight="1">
      <c r="A1325" s="31"/>
      <c r="B1325" s="148"/>
      <c r="C1325" s="149" t="s">
        <v>1039</v>
      </c>
      <c r="D1325" s="149" t="s">
        <v>209</v>
      </c>
      <c r="E1325" s="150" t="s">
        <v>5713</v>
      </c>
      <c r="F1325" s="151" t="s">
        <v>5714</v>
      </c>
      <c r="G1325" s="152" t="s">
        <v>1636</v>
      </c>
      <c r="H1325" s="187"/>
      <c r="I1325" s="154"/>
      <c r="J1325" s="155">
        <f>ROUND(I1325*H1325,2)</f>
        <v>0</v>
      </c>
      <c r="K1325" s="156"/>
      <c r="L1325" s="32"/>
      <c r="M1325" s="157" t="s">
        <v>1</v>
      </c>
      <c r="N1325" s="158" t="s">
        <v>44</v>
      </c>
      <c r="O1325" s="57"/>
      <c r="P1325" s="159">
        <f>O1325*H1325</f>
        <v>0</v>
      </c>
      <c r="Q1325" s="159">
        <v>0</v>
      </c>
      <c r="R1325" s="159">
        <f>Q1325*H1325</f>
        <v>0</v>
      </c>
      <c r="S1325" s="159">
        <v>0</v>
      </c>
      <c r="T1325" s="160">
        <f>S1325*H1325</f>
        <v>0</v>
      </c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R1325" s="161" t="s">
        <v>213</v>
      </c>
      <c r="AT1325" s="161" t="s">
        <v>209</v>
      </c>
      <c r="AU1325" s="161" t="s">
        <v>88</v>
      </c>
      <c r="AY1325" s="17" t="s">
        <v>207</v>
      </c>
      <c r="BE1325" s="162">
        <f>IF(N1325="základní",J1325,0)</f>
        <v>0</v>
      </c>
      <c r="BF1325" s="162">
        <f>IF(N1325="snížená",J1325,0)</f>
        <v>0</v>
      </c>
      <c r="BG1325" s="162">
        <f>IF(N1325="zákl. přenesená",J1325,0)</f>
        <v>0</v>
      </c>
      <c r="BH1325" s="162">
        <f>IF(N1325="sníž. přenesená",J1325,0)</f>
        <v>0</v>
      </c>
      <c r="BI1325" s="162">
        <f>IF(N1325="nulová",J1325,0)</f>
        <v>0</v>
      </c>
      <c r="BJ1325" s="17" t="s">
        <v>86</v>
      </c>
      <c r="BK1325" s="162">
        <f>ROUND(I1325*H1325,2)</f>
        <v>0</v>
      </c>
      <c r="BL1325" s="17" t="s">
        <v>213</v>
      </c>
      <c r="BM1325" s="161" t="s">
        <v>1864</v>
      </c>
    </row>
    <row r="1326" spans="1:65" s="2" customFormat="1" ht="24.2" customHeight="1">
      <c r="A1326" s="31"/>
      <c r="B1326" s="148"/>
      <c r="C1326" s="149" t="s">
        <v>1865</v>
      </c>
      <c r="D1326" s="149" t="s">
        <v>209</v>
      </c>
      <c r="E1326" s="150" t="s">
        <v>5715</v>
      </c>
      <c r="F1326" s="151" t="s">
        <v>1449</v>
      </c>
      <c r="G1326" s="152" t="s">
        <v>212</v>
      </c>
      <c r="H1326" s="153">
        <v>30</v>
      </c>
      <c r="I1326" s="154"/>
      <c r="J1326" s="155">
        <f>ROUND(I1326*H1326,2)</f>
        <v>0</v>
      </c>
      <c r="K1326" s="156"/>
      <c r="L1326" s="32"/>
      <c r="M1326" s="157" t="s">
        <v>1</v>
      </c>
      <c r="N1326" s="158" t="s">
        <v>44</v>
      </c>
      <c r="O1326" s="57"/>
      <c r="P1326" s="159">
        <f>O1326*H1326</f>
        <v>0</v>
      </c>
      <c r="Q1326" s="159">
        <v>0</v>
      </c>
      <c r="R1326" s="159">
        <f>Q1326*H1326</f>
        <v>0</v>
      </c>
      <c r="S1326" s="159">
        <v>0</v>
      </c>
      <c r="T1326" s="160">
        <f>S1326*H1326</f>
        <v>0</v>
      </c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R1326" s="161" t="s">
        <v>213</v>
      </c>
      <c r="AT1326" s="161" t="s">
        <v>209</v>
      </c>
      <c r="AU1326" s="161" t="s">
        <v>88</v>
      </c>
      <c r="AY1326" s="17" t="s">
        <v>207</v>
      </c>
      <c r="BE1326" s="162">
        <f>IF(N1326="základní",J1326,0)</f>
        <v>0</v>
      </c>
      <c r="BF1326" s="162">
        <f>IF(N1326="snížená",J1326,0)</f>
        <v>0</v>
      </c>
      <c r="BG1326" s="162">
        <f>IF(N1326="zákl. přenesená",J1326,0)</f>
        <v>0</v>
      </c>
      <c r="BH1326" s="162">
        <f>IF(N1326="sníž. přenesená",J1326,0)</f>
        <v>0</v>
      </c>
      <c r="BI1326" s="162">
        <f>IF(N1326="nulová",J1326,0)</f>
        <v>0</v>
      </c>
      <c r="BJ1326" s="17" t="s">
        <v>86</v>
      </c>
      <c r="BK1326" s="162">
        <f>ROUND(I1326*H1326,2)</f>
        <v>0</v>
      </c>
      <c r="BL1326" s="17" t="s">
        <v>213</v>
      </c>
      <c r="BM1326" s="161" t="s">
        <v>1868</v>
      </c>
    </row>
    <row r="1327" spans="1:65" s="12" customFormat="1" ht="22.9" customHeight="1">
      <c r="B1327" s="135"/>
      <c r="D1327" s="136" t="s">
        <v>78</v>
      </c>
      <c r="E1327" s="146" t="s">
        <v>6363</v>
      </c>
      <c r="F1327" s="146" t="s">
        <v>1452</v>
      </c>
      <c r="I1327" s="138"/>
      <c r="J1327" s="147">
        <f>BK1327</f>
        <v>0</v>
      </c>
      <c r="L1327" s="135"/>
      <c r="M1327" s="140"/>
      <c r="N1327" s="141"/>
      <c r="O1327" s="141"/>
      <c r="P1327" s="142">
        <f>SUM(P1328:P1337)</f>
        <v>0</v>
      </c>
      <c r="Q1327" s="141"/>
      <c r="R1327" s="142">
        <f>SUM(R1328:R1337)</f>
        <v>0</v>
      </c>
      <c r="S1327" s="141"/>
      <c r="T1327" s="143">
        <f>SUM(T1328:T1337)</f>
        <v>0</v>
      </c>
      <c r="AR1327" s="136" t="s">
        <v>86</v>
      </c>
      <c r="AT1327" s="144" t="s">
        <v>78</v>
      </c>
      <c r="AU1327" s="144" t="s">
        <v>86</v>
      </c>
      <c r="AY1327" s="136" t="s">
        <v>207</v>
      </c>
      <c r="BK1327" s="145">
        <f>SUM(BK1328:BK1337)</f>
        <v>0</v>
      </c>
    </row>
    <row r="1328" spans="1:65" s="2" customFormat="1" ht="24.2" customHeight="1">
      <c r="A1328" s="31"/>
      <c r="B1328" s="148"/>
      <c r="C1328" s="149" t="s">
        <v>1045</v>
      </c>
      <c r="D1328" s="149" t="s">
        <v>209</v>
      </c>
      <c r="E1328" s="150" t="s">
        <v>6364</v>
      </c>
      <c r="F1328" s="151" t="s">
        <v>6365</v>
      </c>
      <c r="G1328" s="152" t="s">
        <v>662</v>
      </c>
      <c r="H1328" s="153">
        <v>1</v>
      </c>
      <c r="I1328" s="154"/>
      <c r="J1328" s="155">
        <f t="shared" ref="J1328:J1337" si="20">ROUND(I1328*H1328,2)</f>
        <v>0</v>
      </c>
      <c r="K1328" s="156"/>
      <c r="L1328" s="32"/>
      <c r="M1328" s="157" t="s">
        <v>1</v>
      </c>
      <c r="N1328" s="158" t="s">
        <v>44</v>
      </c>
      <c r="O1328" s="57"/>
      <c r="P1328" s="159">
        <f t="shared" ref="P1328:P1337" si="21">O1328*H1328</f>
        <v>0</v>
      </c>
      <c r="Q1328" s="159">
        <v>0</v>
      </c>
      <c r="R1328" s="159">
        <f t="shared" ref="R1328:R1337" si="22">Q1328*H1328</f>
        <v>0</v>
      </c>
      <c r="S1328" s="159">
        <v>0</v>
      </c>
      <c r="T1328" s="160">
        <f t="shared" ref="T1328:T1337" si="23">S1328*H1328</f>
        <v>0</v>
      </c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R1328" s="161" t="s">
        <v>213</v>
      </c>
      <c r="AT1328" s="161" t="s">
        <v>209</v>
      </c>
      <c r="AU1328" s="161" t="s">
        <v>88</v>
      </c>
      <c r="AY1328" s="17" t="s">
        <v>207</v>
      </c>
      <c r="BE1328" s="162">
        <f t="shared" ref="BE1328:BE1337" si="24">IF(N1328="základní",J1328,0)</f>
        <v>0</v>
      </c>
      <c r="BF1328" s="162">
        <f t="shared" ref="BF1328:BF1337" si="25">IF(N1328="snížená",J1328,0)</f>
        <v>0</v>
      </c>
      <c r="BG1328" s="162">
        <f t="shared" ref="BG1328:BG1337" si="26">IF(N1328="zákl. přenesená",J1328,0)</f>
        <v>0</v>
      </c>
      <c r="BH1328" s="162">
        <f t="shared" ref="BH1328:BH1337" si="27">IF(N1328="sníž. přenesená",J1328,0)</f>
        <v>0</v>
      </c>
      <c r="BI1328" s="162">
        <f t="shared" ref="BI1328:BI1337" si="28">IF(N1328="nulová",J1328,0)</f>
        <v>0</v>
      </c>
      <c r="BJ1328" s="17" t="s">
        <v>86</v>
      </c>
      <c r="BK1328" s="162">
        <f t="shared" ref="BK1328:BK1337" si="29">ROUND(I1328*H1328,2)</f>
        <v>0</v>
      </c>
      <c r="BL1328" s="17" t="s">
        <v>213</v>
      </c>
      <c r="BM1328" s="161" t="s">
        <v>1877</v>
      </c>
    </row>
    <row r="1329" spans="1:65" s="2" customFormat="1" ht="24.2" customHeight="1">
      <c r="A1329" s="31"/>
      <c r="B1329" s="148"/>
      <c r="C1329" s="149" t="s">
        <v>1883</v>
      </c>
      <c r="D1329" s="149" t="s">
        <v>209</v>
      </c>
      <c r="E1329" s="150" t="s">
        <v>6366</v>
      </c>
      <c r="F1329" s="151" t="s">
        <v>6367</v>
      </c>
      <c r="G1329" s="152" t="s">
        <v>662</v>
      </c>
      <c r="H1329" s="153">
        <v>1</v>
      </c>
      <c r="I1329" s="154"/>
      <c r="J1329" s="155">
        <f t="shared" si="20"/>
        <v>0</v>
      </c>
      <c r="K1329" s="156"/>
      <c r="L1329" s="32"/>
      <c r="M1329" s="157" t="s">
        <v>1</v>
      </c>
      <c r="N1329" s="158" t="s">
        <v>44</v>
      </c>
      <c r="O1329" s="57"/>
      <c r="P1329" s="159">
        <f t="shared" si="21"/>
        <v>0</v>
      </c>
      <c r="Q1329" s="159">
        <v>0</v>
      </c>
      <c r="R1329" s="159">
        <f t="shared" si="22"/>
        <v>0</v>
      </c>
      <c r="S1329" s="159">
        <v>0</v>
      </c>
      <c r="T1329" s="160">
        <f t="shared" si="23"/>
        <v>0</v>
      </c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R1329" s="161" t="s">
        <v>213</v>
      </c>
      <c r="AT1329" s="161" t="s">
        <v>209</v>
      </c>
      <c r="AU1329" s="161" t="s">
        <v>88</v>
      </c>
      <c r="AY1329" s="17" t="s">
        <v>207</v>
      </c>
      <c r="BE1329" s="162">
        <f t="shared" si="24"/>
        <v>0</v>
      </c>
      <c r="BF1329" s="162">
        <f t="shared" si="25"/>
        <v>0</v>
      </c>
      <c r="BG1329" s="162">
        <f t="shared" si="26"/>
        <v>0</v>
      </c>
      <c r="BH1329" s="162">
        <f t="shared" si="27"/>
        <v>0</v>
      </c>
      <c r="BI1329" s="162">
        <f t="shared" si="28"/>
        <v>0</v>
      </c>
      <c r="BJ1329" s="17" t="s">
        <v>86</v>
      </c>
      <c r="BK1329" s="162">
        <f t="shared" si="29"/>
        <v>0</v>
      </c>
      <c r="BL1329" s="17" t="s">
        <v>213</v>
      </c>
      <c r="BM1329" s="161" t="s">
        <v>1884</v>
      </c>
    </row>
    <row r="1330" spans="1:65" s="2" customFormat="1" ht="24.2" customHeight="1">
      <c r="A1330" s="31"/>
      <c r="B1330" s="148"/>
      <c r="C1330" s="149" t="s">
        <v>1050</v>
      </c>
      <c r="D1330" s="149" t="s">
        <v>209</v>
      </c>
      <c r="E1330" s="150" t="s">
        <v>6368</v>
      </c>
      <c r="F1330" s="151" t="s">
        <v>6369</v>
      </c>
      <c r="G1330" s="152" t="s">
        <v>301</v>
      </c>
      <c r="H1330" s="153">
        <v>7</v>
      </c>
      <c r="I1330" s="154"/>
      <c r="J1330" s="155">
        <f t="shared" si="20"/>
        <v>0</v>
      </c>
      <c r="K1330" s="156"/>
      <c r="L1330" s="32"/>
      <c r="M1330" s="157" t="s">
        <v>1</v>
      </c>
      <c r="N1330" s="158" t="s">
        <v>44</v>
      </c>
      <c r="O1330" s="57"/>
      <c r="P1330" s="159">
        <f t="shared" si="21"/>
        <v>0</v>
      </c>
      <c r="Q1330" s="159">
        <v>0</v>
      </c>
      <c r="R1330" s="159">
        <f t="shared" si="22"/>
        <v>0</v>
      </c>
      <c r="S1330" s="159">
        <v>0</v>
      </c>
      <c r="T1330" s="160">
        <f t="shared" si="23"/>
        <v>0</v>
      </c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R1330" s="161" t="s">
        <v>213</v>
      </c>
      <c r="AT1330" s="161" t="s">
        <v>209</v>
      </c>
      <c r="AU1330" s="161" t="s">
        <v>88</v>
      </c>
      <c r="AY1330" s="17" t="s">
        <v>207</v>
      </c>
      <c r="BE1330" s="162">
        <f t="shared" si="24"/>
        <v>0</v>
      </c>
      <c r="BF1330" s="162">
        <f t="shared" si="25"/>
        <v>0</v>
      </c>
      <c r="BG1330" s="162">
        <f t="shared" si="26"/>
        <v>0</v>
      </c>
      <c r="BH1330" s="162">
        <f t="shared" si="27"/>
        <v>0</v>
      </c>
      <c r="BI1330" s="162">
        <f t="shared" si="28"/>
        <v>0</v>
      </c>
      <c r="BJ1330" s="17" t="s">
        <v>86</v>
      </c>
      <c r="BK1330" s="162">
        <f t="shared" si="29"/>
        <v>0</v>
      </c>
      <c r="BL1330" s="17" t="s">
        <v>213</v>
      </c>
      <c r="BM1330" s="161" t="s">
        <v>1892</v>
      </c>
    </row>
    <row r="1331" spans="1:65" s="2" customFormat="1" ht="24.2" customHeight="1">
      <c r="A1331" s="31"/>
      <c r="B1331" s="148"/>
      <c r="C1331" s="149" t="s">
        <v>1896</v>
      </c>
      <c r="D1331" s="149" t="s">
        <v>209</v>
      </c>
      <c r="E1331" s="150" t="s">
        <v>6370</v>
      </c>
      <c r="F1331" s="151" t="s">
        <v>6371</v>
      </c>
      <c r="G1331" s="152" t="s">
        <v>301</v>
      </c>
      <c r="H1331" s="153">
        <v>4</v>
      </c>
      <c r="I1331" s="154"/>
      <c r="J1331" s="155">
        <f t="shared" si="20"/>
        <v>0</v>
      </c>
      <c r="K1331" s="156"/>
      <c r="L1331" s="32"/>
      <c r="M1331" s="157" t="s">
        <v>1</v>
      </c>
      <c r="N1331" s="158" t="s">
        <v>44</v>
      </c>
      <c r="O1331" s="57"/>
      <c r="P1331" s="159">
        <f t="shared" si="21"/>
        <v>0</v>
      </c>
      <c r="Q1331" s="159">
        <v>0</v>
      </c>
      <c r="R1331" s="159">
        <f t="shared" si="22"/>
        <v>0</v>
      </c>
      <c r="S1331" s="159">
        <v>0</v>
      </c>
      <c r="T1331" s="160">
        <f t="shared" si="23"/>
        <v>0</v>
      </c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R1331" s="161" t="s">
        <v>213</v>
      </c>
      <c r="AT1331" s="161" t="s">
        <v>209</v>
      </c>
      <c r="AU1331" s="161" t="s">
        <v>88</v>
      </c>
      <c r="AY1331" s="17" t="s">
        <v>207</v>
      </c>
      <c r="BE1331" s="162">
        <f t="shared" si="24"/>
        <v>0</v>
      </c>
      <c r="BF1331" s="162">
        <f t="shared" si="25"/>
        <v>0</v>
      </c>
      <c r="BG1331" s="162">
        <f t="shared" si="26"/>
        <v>0</v>
      </c>
      <c r="BH1331" s="162">
        <f t="shared" si="27"/>
        <v>0</v>
      </c>
      <c r="BI1331" s="162">
        <f t="shared" si="28"/>
        <v>0</v>
      </c>
      <c r="BJ1331" s="17" t="s">
        <v>86</v>
      </c>
      <c r="BK1331" s="162">
        <f t="shared" si="29"/>
        <v>0</v>
      </c>
      <c r="BL1331" s="17" t="s">
        <v>213</v>
      </c>
      <c r="BM1331" s="161" t="s">
        <v>1899</v>
      </c>
    </row>
    <row r="1332" spans="1:65" s="2" customFormat="1" ht="24.2" customHeight="1">
      <c r="A1332" s="31"/>
      <c r="B1332" s="148"/>
      <c r="C1332" s="149" t="s">
        <v>1054</v>
      </c>
      <c r="D1332" s="149" t="s">
        <v>209</v>
      </c>
      <c r="E1332" s="150" t="s">
        <v>6372</v>
      </c>
      <c r="F1332" s="151" t="s">
        <v>6373</v>
      </c>
      <c r="G1332" s="152" t="s">
        <v>662</v>
      </c>
      <c r="H1332" s="153">
        <v>1</v>
      </c>
      <c r="I1332" s="154"/>
      <c r="J1332" s="155">
        <f t="shared" si="20"/>
        <v>0</v>
      </c>
      <c r="K1332" s="156"/>
      <c r="L1332" s="32"/>
      <c r="M1332" s="157" t="s">
        <v>1</v>
      </c>
      <c r="N1332" s="158" t="s">
        <v>44</v>
      </c>
      <c r="O1332" s="57"/>
      <c r="P1332" s="159">
        <f t="shared" si="21"/>
        <v>0</v>
      </c>
      <c r="Q1332" s="159">
        <v>0</v>
      </c>
      <c r="R1332" s="159">
        <f t="shared" si="22"/>
        <v>0</v>
      </c>
      <c r="S1332" s="159">
        <v>0</v>
      </c>
      <c r="T1332" s="160">
        <f t="shared" si="23"/>
        <v>0</v>
      </c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R1332" s="161" t="s">
        <v>213</v>
      </c>
      <c r="AT1332" s="161" t="s">
        <v>209</v>
      </c>
      <c r="AU1332" s="161" t="s">
        <v>88</v>
      </c>
      <c r="AY1332" s="17" t="s">
        <v>207</v>
      </c>
      <c r="BE1332" s="162">
        <f t="shared" si="24"/>
        <v>0</v>
      </c>
      <c r="BF1332" s="162">
        <f t="shared" si="25"/>
        <v>0</v>
      </c>
      <c r="BG1332" s="162">
        <f t="shared" si="26"/>
        <v>0</v>
      </c>
      <c r="BH1332" s="162">
        <f t="shared" si="27"/>
        <v>0</v>
      </c>
      <c r="BI1332" s="162">
        <f t="shared" si="28"/>
        <v>0</v>
      </c>
      <c r="BJ1332" s="17" t="s">
        <v>86</v>
      </c>
      <c r="BK1332" s="162">
        <f t="shared" si="29"/>
        <v>0</v>
      </c>
      <c r="BL1332" s="17" t="s">
        <v>213</v>
      </c>
      <c r="BM1332" s="161" t="s">
        <v>1903</v>
      </c>
    </row>
    <row r="1333" spans="1:65" s="2" customFormat="1" ht="24.2" customHeight="1">
      <c r="A1333" s="31"/>
      <c r="B1333" s="148"/>
      <c r="C1333" s="149" t="s">
        <v>3052</v>
      </c>
      <c r="D1333" s="149" t="s">
        <v>209</v>
      </c>
      <c r="E1333" s="150" t="s">
        <v>6374</v>
      </c>
      <c r="F1333" s="151" t="s">
        <v>6375</v>
      </c>
      <c r="G1333" s="152" t="s">
        <v>662</v>
      </c>
      <c r="H1333" s="153">
        <v>1</v>
      </c>
      <c r="I1333" s="154"/>
      <c r="J1333" s="155">
        <f t="shared" si="20"/>
        <v>0</v>
      </c>
      <c r="K1333" s="156"/>
      <c r="L1333" s="32"/>
      <c r="M1333" s="157" t="s">
        <v>1</v>
      </c>
      <c r="N1333" s="158" t="s">
        <v>44</v>
      </c>
      <c r="O1333" s="57"/>
      <c r="P1333" s="159">
        <f t="shared" si="21"/>
        <v>0</v>
      </c>
      <c r="Q1333" s="159">
        <v>0</v>
      </c>
      <c r="R1333" s="159">
        <f t="shared" si="22"/>
        <v>0</v>
      </c>
      <c r="S1333" s="159">
        <v>0</v>
      </c>
      <c r="T1333" s="160">
        <f t="shared" si="23"/>
        <v>0</v>
      </c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R1333" s="161" t="s">
        <v>213</v>
      </c>
      <c r="AT1333" s="161" t="s">
        <v>209</v>
      </c>
      <c r="AU1333" s="161" t="s">
        <v>88</v>
      </c>
      <c r="AY1333" s="17" t="s">
        <v>207</v>
      </c>
      <c r="BE1333" s="162">
        <f t="shared" si="24"/>
        <v>0</v>
      </c>
      <c r="BF1333" s="162">
        <f t="shared" si="25"/>
        <v>0</v>
      </c>
      <c r="BG1333" s="162">
        <f t="shared" si="26"/>
        <v>0</v>
      </c>
      <c r="BH1333" s="162">
        <f t="shared" si="27"/>
        <v>0</v>
      </c>
      <c r="BI1333" s="162">
        <f t="shared" si="28"/>
        <v>0</v>
      </c>
      <c r="BJ1333" s="17" t="s">
        <v>86</v>
      </c>
      <c r="BK1333" s="162">
        <f t="shared" si="29"/>
        <v>0</v>
      </c>
      <c r="BL1333" s="17" t="s">
        <v>213</v>
      </c>
      <c r="BM1333" s="161" t="s">
        <v>3055</v>
      </c>
    </row>
    <row r="1334" spans="1:65" s="2" customFormat="1" ht="24.2" customHeight="1">
      <c r="A1334" s="31"/>
      <c r="B1334" s="148"/>
      <c r="C1334" s="149" t="s">
        <v>1066</v>
      </c>
      <c r="D1334" s="149" t="s">
        <v>209</v>
      </c>
      <c r="E1334" s="150" t="s">
        <v>6376</v>
      </c>
      <c r="F1334" s="151" t="s">
        <v>6377</v>
      </c>
      <c r="G1334" s="152" t="s">
        <v>301</v>
      </c>
      <c r="H1334" s="153">
        <v>17</v>
      </c>
      <c r="I1334" s="154"/>
      <c r="J1334" s="155">
        <f t="shared" si="20"/>
        <v>0</v>
      </c>
      <c r="K1334" s="156"/>
      <c r="L1334" s="32"/>
      <c r="M1334" s="157" t="s">
        <v>1</v>
      </c>
      <c r="N1334" s="158" t="s">
        <v>44</v>
      </c>
      <c r="O1334" s="57"/>
      <c r="P1334" s="159">
        <f t="shared" si="21"/>
        <v>0</v>
      </c>
      <c r="Q1334" s="159">
        <v>0</v>
      </c>
      <c r="R1334" s="159">
        <f t="shared" si="22"/>
        <v>0</v>
      </c>
      <c r="S1334" s="159">
        <v>0</v>
      </c>
      <c r="T1334" s="160">
        <f t="shared" si="23"/>
        <v>0</v>
      </c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R1334" s="161" t="s">
        <v>213</v>
      </c>
      <c r="AT1334" s="161" t="s">
        <v>209</v>
      </c>
      <c r="AU1334" s="161" t="s">
        <v>88</v>
      </c>
      <c r="AY1334" s="17" t="s">
        <v>207</v>
      </c>
      <c r="BE1334" s="162">
        <f t="shared" si="24"/>
        <v>0</v>
      </c>
      <c r="BF1334" s="162">
        <f t="shared" si="25"/>
        <v>0</v>
      </c>
      <c r="BG1334" s="162">
        <f t="shared" si="26"/>
        <v>0</v>
      </c>
      <c r="BH1334" s="162">
        <f t="shared" si="27"/>
        <v>0</v>
      </c>
      <c r="BI1334" s="162">
        <f t="shared" si="28"/>
        <v>0</v>
      </c>
      <c r="BJ1334" s="17" t="s">
        <v>86</v>
      </c>
      <c r="BK1334" s="162">
        <f t="shared" si="29"/>
        <v>0</v>
      </c>
      <c r="BL1334" s="17" t="s">
        <v>213</v>
      </c>
      <c r="BM1334" s="161" t="s">
        <v>3061</v>
      </c>
    </row>
    <row r="1335" spans="1:65" s="2" customFormat="1" ht="24.2" customHeight="1">
      <c r="A1335" s="31"/>
      <c r="B1335" s="148"/>
      <c r="C1335" s="149" t="s">
        <v>3064</v>
      </c>
      <c r="D1335" s="149" t="s">
        <v>209</v>
      </c>
      <c r="E1335" s="150" t="s">
        <v>6378</v>
      </c>
      <c r="F1335" s="151" t="s">
        <v>6379</v>
      </c>
      <c r="G1335" s="152" t="s">
        <v>662</v>
      </c>
      <c r="H1335" s="153">
        <v>1</v>
      </c>
      <c r="I1335" s="154"/>
      <c r="J1335" s="155">
        <f t="shared" si="20"/>
        <v>0</v>
      </c>
      <c r="K1335" s="156"/>
      <c r="L1335" s="32"/>
      <c r="M1335" s="157" t="s">
        <v>1</v>
      </c>
      <c r="N1335" s="158" t="s">
        <v>44</v>
      </c>
      <c r="O1335" s="57"/>
      <c r="P1335" s="159">
        <f t="shared" si="21"/>
        <v>0</v>
      </c>
      <c r="Q1335" s="159">
        <v>0</v>
      </c>
      <c r="R1335" s="159">
        <f t="shared" si="22"/>
        <v>0</v>
      </c>
      <c r="S1335" s="159">
        <v>0</v>
      </c>
      <c r="T1335" s="160">
        <f t="shared" si="23"/>
        <v>0</v>
      </c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R1335" s="161" t="s">
        <v>213</v>
      </c>
      <c r="AT1335" s="161" t="s">
        <v>209</v>
      </c>
      <c r="AU1335" s="161" t="s">
        <v>88</v>
      </c>
      <c r="AY1335" s="17" t="s">
        <v>207</v>
      </c>
      <c r="BE1335" s="162">
        <f t="shared" si="24"/>
        <v>0</v>
      </c>
      <c r="BF1335" s="162">
        <f t="shared" si="25"/>
        <v>0</v>
      </c>
      <c r="BG1335" s="162">
        <f t="shared" si="26"/>
        <v>0</v>
      </c>
      <c r="BH1335" s="162">
        <f t="shared" si="27"/>
        <v>0</v>
      </c>
      <c r="BI1335" s="162">
        <f t="shared" si="28"/>
        <v>0</v>
      </c>
      <c r="BJ1335" s="17" t="s">
        <v>86</v>
      </c>
      <c r="BK1335" s="162">
        <f t="shared" si="29"/>
        <v>0</v>
      </c>
      <c r="BL1335" s="17" t="s">
        <v>213</v>
      </c>
      <c r="BM1335" s="161" t="s">
        <v>3067</v>
      </c>
    </row>
    <row r="1336" spans="1:65" s="2" customFormat="1" ht="24.2" customHeight="1">
      <c r="A1336" s="31"/>
      <c r="B1336" s="148"/>
      <c r="C1336" s="149" t="s">
        <v>1077</v>
      </c>
      <c r="D1336" s="149" t="s">
        <v>209</v>
      </c>
      <c r="E1336" s="150" t="s">
        <v>5713</v>
      </c>
      <c r="F1336" s="151" t="s">
        <v>5714</v>
      </c>
      <c r="G1336" s="152" t="s">
        <v>1636</v>
      </c>
      <c r="H1336" s="187"/>
      <c r="I1336" s="154"/>
      <c r="J1336" s="155">
        <f t="shared" si="20"/>
        <v>0</v>
      </c>
      <c r="K1336" s="156"/>
      <c r="L1336" s="32"/>
      <c r="M1336" s="157" t="s">
        <v>1</v>
      </c>
      <c r="N1336" s="158" t="s">
        <v>44</v>
      </c>
      <c r="O1336" s="57"/>
      <c r="P1336" s="159">
        <f t="shared" si="21"/>
        <v>0</v>
      </c>
      <c r="Q1336" s="159">
        <v>0</v>
      </c>
      <c r="R1336" s="159">
        <f t="shared" si="22"/>
        <v>0</v>
      </c>
      <c r="S1336" s="159">
        <v>0</v>
      </c>
      <c r="T1336" s="160">
        <f t="shared" si="23"/>
        <v>0</v>
      </c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R1336" s="161" t="s">
        <v>213</v>
      </c>
      <c r="AT1336" s="161" t="s">
        <v>209</v>
      </c>
      <c r="AU1336" s="161" t="s">
        <v>88</v>
      </c>
      <c r="AY1336" s="17" t="s">
        <v>207</v>
      </c>
      <c r="BE1336" s="162">
        <f t="shared" si="24"/>
        <v>0</v>
      </c>
      <c r="BF1336" s="162">
        <f t="shared" si="25"/>
        <v>0</v>
      </c>
      <c r="BG1336" s="162">
        <f t="shared" si="26"/>
        <v>0</v>
      </c>
      <c r="BH1336" s="162">
        <f t="shared" si="27"/>
        <v>0</v>
      </c>
      <c r="BI1336" s="162">
        <f t="shared" si="28"/>
        <v>0</v>
      </c>
      <c r="BJ1336" s="17" t="s">
        <v>86</v>
      </c>
      <c r="BK1336" s="162">
        <f t="shared" si="29"/>
        <v>0</v>
      </c>
      <c r="BL1336" s="17" t="s">
        <v>213</v>
      </c>
      <c r="BM1336" s="161" t="s">
        <v>3070</v>
      </c>
    </row>
    <row r="1337" spans="1:65" s="2" customFormat="1" ht="24.2" customHeight="1">
      <c r="A1337" s="31"/>
      <c r="B1337" s="148"/>
      <c r="C1337" s="149" t="s">
        <v>3073</v>
      </c>
      <c r="D1337" s="149" t="s">
        <v>209</v>
      </c>
      <c r="E1337" s="150" t="s">
        <v>5715</v>
      </c>
      <c r="F1337" s="151" t="s">
        <v>1449</v>
      </c>
      <c r="G1337" s="152" t="s">
        <v>212</v>
      </c>
      <c r="H1337" s="153">
        <v>100</v>
      </c>
      <c r="I1337" s="154"/>
      <c r="J1337" s="155">
        <f t="shared" si="20"/>
        <v>0</v>
      </c>
      <c r="K1337" s="156"/>
      <c r="L1337" s="32"/>
      <c r="M1337" s="157" t="s">
        <v>1</v>
      </c>
      <c r="N1337" s="158" t="s">
        <v>44</v>
      </c>
      <c r="O1337" s="57"/>
      <c r="P1337" s="159">
        <f t="shared" si="21"/>
        <v>0</v>
      </c>
      <c r="Q1337" s="159">
        <v>0</v>
      </c>
      <c r="R1337" s="159">
        <f t="shared" si="22"/>
        <v>0</v>
      </c>
      <c r="S1337" s="159">
        <v>0</v>
      </c>
      <c r="T1337" s="160">
        <f t="shared" si="23"/>
        <v>0</v>
      </c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R1337" s="161" t="s">
        <v>213</v>
      </c>
      <c r="AT1337" s="161" t="s">
        <v>209</v>
      </c>
      <c r="AU1337" s="161" t="s">
        <v>88</v>
      </c>
      <c r="AY1337" s="17" t="s">
        <v>207</v>
      </c>
      <c r="BE1337" s="162">
        <f t="shared" si="24"/>
        <v>0</v>
      </c>
      <c r="BF1337" s="162">
        <f t="shared" si="25"/>
        <v>0</v>
      </c>
      <c r="BG1337" s="162">
        <f t="shared" si="26"/>
        <v>0</v>
      </c>
      <c r="BH1337" s="162">
        <f t="shared" si="27"/>
        <v>0</v>
      </c>
      <c r="BI1337" s="162">
        <f t="shared" si="28"/>
        <v>0</v>
      </c>
      <c r="BJ1337" s="17" t="s">
        <v>86</v>
      </c>
      <c r="BK1337" s="162">
        <f t="shared" si="29"/>
        <v>0</v>
      </c>
      <c r="BL1337" s="17" t="s">
        <v>213</v>
      </c>
      <c r="BM1337" s="161" t="s">
        <v>3076</v>
      </c>
    </row>
    <row r="1338" spans="1:65" s="12" customFormat="1" ht="25.9" customHeight="1">
      <c r="B1338" s="135"/>
      <c r="D1338" s="136" t="s">
        <v>78</v>
      </c>
      <c r="E1338" s="137" t="s">
        <v>1886</v>
      </c>
      <c r="F1338" s="137" t="s">
        <v>1887</v>
      </c>
      <c r="I1338" s="138"/>
      <c r="J1338" s="139">
        <f>BK1338</f>
        <v>0</v>
      </c>
      <c r="L1338" s="135"/>
      <c r="M1338" s="140"/>
      <c r="N1338" s="141"/>
      <c r="O1338" s="141"/>
      <c r="P1338" s="142">
        <f>P1339</f>
        <v>0</v>
      </c>
      <c r="Q1338" s="141"/>
      <c r="R1338" s="142">
        <f>R1339</f>
        <v>0</v>
      </c>
      <c r="S1338" s="141"/>
      <c r="T1338" s="143">
        <f>T1339</f>
        <v>0</v>
      </c>
      <c r="AR1338" s="136" t="s">
        <v>217</v>
      </c>
      <c r="AT1338" s="144" t="s">
        <v>78</v>
      </c>
      <c r="AU1338" s="144" t="s">
        <v>79</v>
      </c>
      <c r="AY1338" s="136" t="s">
        <v>207</v>
      </c>
      <c r="BK1338" s="145">
        <f>BK1339</f>
        <v>0</v>
      </c>
    </row>
    <row r="1339" spans="1:65" s="12" customFormat="1" ht="22.9" customHeight="1">
      <c r="B1339" s="135"/>
      <c r="D1339" s="136" t="s">
        <v>78</v>
      </c>
      <c r="E1339" s="146" t="s">
        <v>6380</v>
      </c>
      <c r="F1339" s="146" t="s">
        <v>5452</v>
      </c>
      <c r="I1339" s="138"/>
      <c r="J1339" s="147">
        <f>BK1339</f>
        <v>0</v>
      </c>
      <c r="L1339" s="135"/>
      <c r="M1339" s="140"/>
      <c r="N1339" s="141"/>
      <c r="O1339" s="141"/>
      <c r="P1339" s="142">
        <f>SUM(P1340:P1386)</f>
        <v>0</v>
      </c>
      <c r="Q1339" s="141"/>
      <c r="R1339" s="142">
        <f>SUM(R1340:R1386)</f>
        <v>0</v>
      </c>
      <c r="S1339" s="141"/>
      <c r="T1339" s="143">
        <f>SUM(T1340:T1386)</f>
        <v>0</v>
      </c>
      <c r="AR1339" s="136" t="s">
        <v>86</v>
      </c>
      <c r="AT1339" s="144" t="s">
        <v>78</v>
      </c>
      <c r="AU1339" s="144" t="s">
        <v>86</v>
      </c>
      <c r="AY1339" s="136" t="s">
        <v>207</v>
      </c>
      <c r="BK1339" s="145">
        <f>SUM(BK1340:BK1386)</f>
        <v>0</v>
      </c>
    </row>
    <row r="1340" spans="1:65" s="2" customFormat="1" ht="21.75" customHeight="1">
      <c r="A1340" s="31"/>
      <c r="B1340" s="148"/>
      <c r="C1340" s="149" t="s">
        <v>1080</v>
      </c>
      <c r="D1340" s="149" t="s">
        <v>209</v>
      </c>
      <c r="E1340" s="150" t="s">
        <v>6381</v>
      </c>
      <c r="F1340" s="151" t="s">
        <v>6382</v>
      </c>
      <c r="G1340" s="152" t="s">
        <v>662</v>
      </c>
      <c r="H1340" s="153">
        <v>3</v>
      </c>
      <c r="I1340" s="154"/>
      <c r="J1340" s="155">
        <f t="shared" ref="J1340:J1346" si="30">ROUND(I1340*H1340,2)</f>
        <v>0</v>
      </c>
      <c r="K1340" s="156"/>
      <c r="L1340" s="32"/>
      <c r="M1340" s="157" t="s">
        <v>1</v>
      </c>
      <c r="N1340" s="158" t="s">
        <v>44</v>
      </c>
      <c r="O1340" s="57"/>
      <c r="P1340" s="159">
        <f t="shared" ref="P1340:P1346" si="31">O1340*H1340</f>
        <v>0</v>
      </c>
      <c r="Q1340" s="159">
        <v>0</v>
      </c>
      <c r="R1340" s="159">
        <f t="shared" ref="R1340:R1346" si="32">Q1340*H1340</f>
        <v>0</v>
      </c>
      <c r="S1340" s="159">
        <v>0</v>
      </c>
      <c r="T1340" s="160">
        <f t="shared" ref="T1340:T1346" si="33">S1340*H1340</f>
        <v>0</v>
      </c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R1340" s="161" t="s">
        <v>213</v>
      </c>
      <c r="AT1340" s="161" t="s">
        <v>209</v>
      </c>
      <c r="AU1340" s="161" t="s">
        <v>88</v>
      </c>
      <c r="AY1340" s="17" t="s">
        <v>207</v>
      </c>
      <c r="BE1340" s="162">
        <f t="shared" ref="BE1340:BE1346" si="34">IF(N1340="základní",J1340,0)</f>
        <v>0</v>
      </c>
      <c r="BF1340" s="162">
        <f t="shared" ref="BF1340:BF1346" si="35">IF(N1340="snížená",J1340,0)</f>
        <v>0</v>
      </c>
      <c r="BG1340" s="162">
        <f t="shared" ref="BG1340:BG1346" si="36">IF(N1340="zákl. přenesená",J1340,0)</f>
        <v>0</v>
      </c>
      <c r="BH1340" s="162">
        <f t="shared" ref="BH1340:BH1346" si="37">IF(N1340="sníž. přenesená",J1340,0)</f>
        <v>0</v>
      </c>
      <c r="BI1340" s="162">
        <f t="shared" ref="BI1340:BI1346" si="38">IF(N1340="nulová",J1340,0)</f>
        <v>0</v>
      </c>
      <c r="BJ1340" s="17" t="s">
        <v>86</v>
      </c>
      <c r="BK1340" s="162">
        <f t="shared" ref="BK1340:BK1346" si="39">ROUND(I1340*H1340,2)</f>
        <v>0</v>
      </c>
      <c r="BL1340" s="17" t="s">
        <v>213</v>
      </c>
      <c r="BM1340" s="161" t="s">
        <v>3079</v>
      </c>
    </row>
    <row r="1341" spans="1:65" s="2" customFormat="1" ht="21.75" customHeight="1">
      <c r="A1341" s="31"/>
      <c r="B1341" s="148"/>
      <c r="C1341" s="149" t="s">
        <v>3080</v>
      </c>
      <c r="D1341" s="149" t="s">
        <v>209</v>
      </c>
      <c r="E1341" s="150" t="s">
        <v>6383</v>
      </c>
      <c r="F1341" s="151" t="s">
        <v>6384</v>
      </c>
      <c r="G1341" s="152" t="s">
        <v>662</v>
      </c>
      <c r="H1341" s="153">
        <v>4</v>
      </c>
      <c r="I1341" s="154"/>
      <c r="J1341" s="155">
        <f t="shared" si="30"/>
        <v>0</v>
      </c>
      <c r="K1341" s="156"/>
      <c r="L1341" s="32"/>
      <c r="M1341" s="157" t="s">
        <v>1</v>
      </c>
      <c r="N1341" s="158" t="s">
        <v>44</v>
      </c>
      <c r="O1341" s="57"/>
      <c r="P1341" s="159">
        <f t="shared" si="31"/>
        <v>0</v>
      </c>
      <c r="Q1341" s="159">
        <v>0</v>
      </c>
      <c r="R1341" s="159">
        <f t="shared" si="32"/>
        <v>0</v>
      </c>
      <c r="S1341" s="159">
        <v>0</v>
      </c>
      <c r="T1341" s="160">
        <f t="shared" si="33"/>
        <v>0</v>
      </c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R1341" s="161" t="s">
        <v>213</v>
      </c>
      <c r="AT1341" s="161" t="s">
        <v>209</v>
      </c>
      <c r="AU1341" s="161" t="s">
        <v>88</v>
      </c>
      <c r="AY1341" s="17" t="s">
        <v>207</v>
      </c>
      <c r="BE1341" s="162">
        <f t="shared" si="34"/>
        <v>0</v>
      </c>
      <c r="BF1341" s="162">
        <f t="shared" si="35"/>
        <v>0</v>
      </c>
      <c r="BG1341" s="162">
        <f t="shared" si="36"/>
        <v>0</v>
      </c>
      <c r="BH1341" s="162">
        <f t="shared" si="37"/>
        <v>0</v>
      </c>
      <c r="BI1341" s="162">
        <f t="shared" si="38"/>
        <v>0</v>
      </c>
      <c r="BJ1341" s="17" t="s">
        <v>86</v>
      </c>
      <c r="BK1341" s="162">
        <f t="shared" si="39"/>
        <v>0</v>
      </c>
      <c r="BL1341" s="17" t="s">
        <v>213</v>
      </c>
      <c r="BM1341" s="161" t="s">
        <v>3083</v>
      </c>
    </row>
    <row r="1342" spans="1:65" s="2" customFormat="1" ht="21.75" customHeight="1">
      <c r="A1342" s="31"/>
      <c r="B1342" s="148"/>
      <c r="C1342" s="149" t="s">
        <v>1086</v>
      </c>
      <c r="D1342" s="149" t="s">
        <v>209</v>
      </c>
      <c r="E1342" s="150" t="s">
        <v>6385</v>
      </c>
      <c r="F1342" s="151" t="s">
        <v>6386</v>
      </c>
      <c r="G1342" s="152" t="s">
        <v>662</v>
      </c>
      <c r="H1342" s="153">
        <v>4</v>
      </c>
      <c r="I1342" s="154"/>
      <c r="J1342" s="155">
        <f t="shared" si="30"/>
        <v>0</v>
      </c>
      <c r="K1342" s="156"/>
      <c r="L1342" s="32"/>
      <c r="M1342" s="157" t="s">
        <v>1</v>
      </c>
      <c r="N1342" s="158" t="s">
        <v>44</v>
      </c>
      <c r="O1342" s="57"/>
      <c r="P1342" s="159">
        <f t="shared" si="31"/>
        <v>0</v>
      </c>
      <c r="Q1342" s="159">
        <v>0</v>
      </c>
      <c r="R1342" s="159">
        <f t="shared" si="32"/>
        <v>0</v>
      </c>
      <c r="S1342" s="159">
        <v>0</v>
      </c>
      <c r="T1342" s="160">
        <f t="shared" si="33"/>
        <v>0</v>
      </c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R1342" s="161" t="s">
        <v>213</v>
      </c>
      <c r="AT1342" s="161" t="s">
        <v>209</v>
      </c>
      <c r="AU1342" s="161" t="s">
        <v>88</v>
      </c>
      <c r="AY1342" s="17" t="s">
        <v>207</v>
      </c>
      <c r="BE1342" s="162">
        <f t="shared" si="34"/>
        <v>0</v>
      </c>
      <c r="BF1342" s="162">
        <f t="shared" si="35"/>
        <v>0</v>
      </c>
      <c r="BG1342" s="162">
        <f t="shared" si="36"/>
        <v>0</v>
      </c>
      <c r="BH1342" s="162">
        <f t="shared" si="37"/>
        <v>0</v>
      </c>
      <c r="BI1342" s="162">
        <f t="shared" si="38"/>
        <v>0</v>
      </c>
      <c r="BJ1342" s="17" t="s">
        <v>86</v>
      </c>
      <c r="BK1342" s="162">
        <f t="shared" si="39"/>
        <v>0</v>
      </c>
      <c r="BL1342" s="17" t="s">
        <v>213</v>
      </c>
      <c r="BM1342" s="161" t="s">
        <v>3087</v>
      </c>
    </row>
    <row r="1343" spans="1:65" s="2" customFormat="1" ht="21.75" customHeight="1">
      <c r="A1343" s="31"/>
      <c r="B1343" s="148"/>
      <c r="C1343" s="149" t="s">
        <v>3095</v>
      </c>
      <c r="D1343" s="149" t="s">
        <v>209</v>
      </c>
      <c r="E1343" s="150" t="s">
        <v>6387</v>
      </c>
      <c r="F1343" s="151" t="s">
        <v>6388</v>
      </c>
      <c r="G1343" s="152" t="s">
        <v>662</v>
      </c>
      <c r="H1343" s="153">
        <v>4</v>
      </c>
      <c r="I1343" s="154"/>
      <c r="J1343" s="155">
        <f t="shared" si="30"/>
        <v>0</v>
      </c>
      <c r="K1343" s="156"/>
      <c r="L1343" s="32"/>
      <c r="M1343" s="157" t="s">
        <v>1</v>
      </c>
      <c r="N1343" s="158" t="s">
        <v>44</v>
      </c>
      <c r="O1343" s="57"/>
      <c r="P1343" s="159">
        <f t="shared" si="31"/>
        <v>0</v>
      </c>
      <c r="Q1343" s="159">
        <v>0</v>
      </c>
      <c r="R1343" s="159">
        <f t="shared" si="32"/>
        <v>0</v>
      </c>
      <c r="S1343" s="159">
        <v>0</v>
      </c>
      <c r="T1343" s="160">
        <f t="shared" si="33"/>
        <v>0</v>
      </c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R1343" s="161" t="s">
        <v>213</v>
      </c>
      <c r="AT1343" s="161" t="s">
        <v>209</v>
      </c>
      <c r="AU1343" s="161" t="s">
        <v>88</v>
      </c>
      <c r="AY1343" s="17" t="s">
        <v>207</v>
      </c>
      <c r="BE1343" s="162">
        <f t="shared" si="34"/>
        <v>0</v>
      </c>
      <c r="BF1343" s="162">
        <f t="shared" si="35"/>
        <v>0</v>
      </c>
      <c r="BG1343" s="162">
        <f t="shared" si="36"/>
        <v>0</v>
      </c>
      <c r="BH1343" s="162">
        <f t="shared" si="37"/>
        <v>0</v>
      </c>
      <c r="BI1343" s="162">
        <f t="shared" si="38"/>
        <v>0</v>
      </c>
      <c r="BJ1343" s="17" t="s">
        <v>86</v>
      </c>
      <c r="BK1343" s="162">
        <f t="shared" si="39"/>
        <v>0</v>
      </c>
      <c r="BL1343" s="17" t="s">
        <v>213</v>
      </c>
      <c r="BM1343" s="161" t="s">
        <v>3098</v>
      </c>
    </row>
    <row r="1344" spans="1:65" s="2" customFormat="1" ht="21.75" customHeight="1">
      <c r="A1344" s="31"/>
      <c r="B1344" s="148"/>
      <c r="C1344" s="149" t="s">
        <v>1089</v>
      </c>
      <c r="D1344" s="149" t="s">
        <v>209</v>
      </c>
      <c r="E1344" s="150" t="s">
        <v>6389</v>
      </c>
      <c r="F1344" s="151" t="s">
        <v>6390</v>
      </c>
      <c r="G1344" s="152" t="s">
        <v>662</v>
      </c>
      <c r="H1344" s="153">
        <v>1</v>
      </c>
      <c r="I1344" s="154"/>
      <c r="J1344" s="155">
        <f t="shared" si="30"/>
        <v>0</v>
      </c>
      <c r="K1344" s="156"/>
      <c r="L1344" s="32"/>
      <c r="M1344" s="157" t="s">
        <v>1</v>
      </c>
      <c r="N1344" s="158" t="s">
        <v>44</v>
      </c>
      <c r="O1344" s="57"/>
      <c r="P1344" s="159">
        <f t="shared" si="31"/>
        <v>0</v>
      </c>
      <c r="Q1344" s="159">
        <v>0</v>
      </c>
      <c r="R1344" s="159">
        <f t="shared" si="32"/>
        <v>0</v>
      </c>
      <c r="S1344" s="159">
        <v>0</v>
      </c>
      <c r="T1344" s="160">
        <f t="shared" si="33"/>
        <v>0</v>
      </c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R1344" s="161" t="s">
        <v>213</v>
      </c>
      <c r="AT1344" s="161" t="s">
        <v>209</v>
      </c>
      <c r="AU1344" s="161" t="s">
        <v>88</v>
      </c>
      <c r="AY1344" s="17" t="s">
        <v>207</v>
      </c>
      <c r="BE1344" s="162">
        <f t="shared" si="34"/>
        <v>0</v>
      </c>
      <c r="BF1344" s="162">
        <f t="shared" si="35"/>
        <v>0</v>
      </c>
      <c r="BG1344" s="162">
        <f t="shared" si="36"/>
        <v>0</v>
      </c>
      <c r="BH1344" s="162">
        <f t="shared" si="37"/>
        <v>0</v>
      </c>
      <c r="BI1344" s="162">
        <f t="shared" si="38"/>
        <v>0</v>
      </c>
      <c r="BJ1344" s="17" t="s">
        <v>86</v>
      </c>
      <c r="BK1344" s="162">
        <f t="shared" si="39"/>
        <v>0</v>
      </c>
      <c r="BL1344" s="17" t="s">
        <v>213</v>
      </c>
      <c r="BM1344" s="161" t="s">
        <v>3107</v>
      </c>
    </row>
    <row r="1345" spans="1:65" s="2" customFormat="1" ht="21.75" customHeight="1">
      <c r="A1345" s="31"/>
      <c r="B1345" s="148"/>
      <c r="C1345" s="149" t="s">
        <v>3112</v>
      </c>
      <c r="D1345" s="149" t="s">
        <v>209</v>
      </c>
      <c r="E1345" s="150" t="s">
        <v>6391</v>
      </c>
      <c r="F1345" s="151" t="s">
        <v>6392</v>
      </c>
      <c r="G1345" s="152" t="s">
        <v>662</v>
      </c>
      <c r="H1345" s="153">
        <v>1</v>
      </c>
      <c r="I1345" s="154"/>
      <c r="J1345" s="155">
        <f t="shared" si="30"/>
        <v>0</v>
      </c>
      <c r="K1345" s="156"/>
      <c r="L1345" s="32"/>
      <c r="M1345" s="157" t="s">
        <v>1</v>
      </c>
      <c r="N1345" s="158" t="s">
        <v>44</v>
      </c>
      <c r="O1345" s="57"/>
      <c r="P1345" s="159">
        <f t="shared" si="31"/>
        <v>0</v>
      </c>
      <c r="Q1345" s="159">
        <v>0</v>
      </c>
      <c r="R1345" s="159">
        <f t="shared" si="32"/>
        <v>0</v>
      </c>
      <c r="S1345" s="159">
        <v>0</v>
      </c>
      <c r="T1345" s="160">
        <f t="shared" si="33"/>
        <v>0</v>
      </c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R1345" s="161" t="s">
        <v>213</v>
      </c>
      <c r="AT1345" s="161" t="s">
        <v>209</v>
      </c>
      <c r="AU1345" s="161" t="s">
        <v>88</v>
      </c>
      <c r="AY1345" s="17" t="s">
        <v>207</v>
      </c>
      <c r="BE1345" s="162">
        <f t="shared" si="34"/>
        <v>0</v>
      </c>
      <c r="BF1345" s="162">
        <f t="shared" si="35"/>
        <v>0</v>
      </c>
      <c r="BG1345" s="162">
        <f t="shared" si="36"/>
        <v>0</v>
      </c>
      <c r="BH1345" s="162">
        <f t="shared" si="37"/>
        <v>0</v>
      </c>
      <c r="BI1345" s="162">
        <f t="shared" si="38"/>
        <v>0</v>
      </c>
      <c r="BJ1345" s="17" t="s">
        <v>86</v>
      </c>
      <c r="BK1345" s="162">
        <f t="shared" si="39"/>
        <v>0</v>
      </c>
      <c r="BL1345" s="17" t="s">
        <v>213</v>
      </c>
      <c r="BM1345" s="161" t="s">
        <v>3115</v>
      </c>
    </row>
    <row r="1346" spans="1:65" s="2" customFormat="1" ht="21.75" customHeight="1">
      <c r="A1346" s="31"/>
      <c r="B1346" s="148"/>
      <c r="C1346" s="149" t="s">
        <v>1093</v>
      </c>
      <c r="D1346" s="149" t="s">
        <v>209</v>
      </c>
      <c r="E1346" s="150" t="s">
        <v>6393</v>
      </c>
      <c r="F1346" s="151" t="s">
        <v>6394</v>
      </c>
      <c r="G1346" s="152" t="s">
        <v>220</v>
      </c>
      <c r="H1346" s="153">
        <v>561.29999999999995</v>
      </c>
      <c r="I1346" s="154"/>
      <c r="J1346" s="155">
        <f t="shared" si="30"/>
        <v>0</v>
      </c>
      <c r="K1346" s="156"/>
      <c r="L1346" s="32"/>
      <c r="M1346" s="157" t="s">
        <v>1</v>
      </c>
      <c r="N1346" s="158" t="s">
        <v>44</v>
      </c>
      <c r="O1346" s="57"/>
      <c r="P1346" s="159">
        <f t="shared" si="31"/>
        <v>0</v>
      </c>
      <c r="Q1346" s="159">
        <v>0</v>
      </c>
      <c r="R1346" s="159">
        <f t="shared" si="32"/>
        <v>0</v>
      </c>
      <c r="S1346" s="159">
        <v>0</v>
      </c>
      <c r="T1346" s="160">
        <f t="shared" si="33"/>
        <v>0</v>
      </c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R1346" s="161" t="s">
        <v>213</v>
      </c>
      <c r="AT1346" s="161" t="s">
        <v>209</v>
      </c>
      <c r="AU1346" s="161" t="s">
        <v>88</v>
      </c>
      <c r="AY1346" s="17" t="s">
        <v>207</v>
      </c>
      <c r="BE1346" s="162">
        <f t="shared" si="34"/>
        <v>0</v>
      </c>
      <c r="BF1346" s="162">
        <f t="shared" si="35"/>
        <v>0</v>
      </c>
      <c r="BG1346" s="162">
        <f t="shared" si="36"/>
        <v>0</v>
      </c>
      <c r="BH1346" s="162">
        <f t="shared" si="37"/>
        <v>0</v>
      </c>
      <c r="BI1346" s="162">
        <f t="shared" si="38"/>
        <v>0</v>
      </c>
      <c r="BJ1346" s="17" t="s">
        <v>86</v>
      </c>
      <c r="BK1346" s="162">
        <f t="shared" si="39"/>
        <v>0</v>
      </c>
      <c r="BL1346" s="17" t="s">
        <v>213</v>
      </c>
      <c r="BM1346" s="161" t="s">
        <v>3123</v>
      </c>
    </row>
    <row r="1347" spans="1:65" s="14" customFormat="1" ht="11.25">
      <c r="B1347" s="172"/>
      <c r="D1347" s="164" t="s">
        <v>237</v>
      </c>
      <c r="E1347" s="173" t="s">
        <v>1</v>
      </c>
      <c r="F1347" s="174" t="s">
        <v>6395</v>
      </c>
      <c r="H1347" s="173" t="s">
        <v>1</v>
      </c>
      <c r="I1347" s="175"/>
      <c r="L1347" s="172"/>
      <c r="M1347" s="176"/>
      <c r="N1347" s="177"/>
      <c r="O1347" s="177"/>
      <c r="P1347" s="177"/>
      <c r="Q1347" s="177"/>
      <c r="R1347" s="177"/>
      <c r="S1347" s="177"/>
      <c r="T1347" s="178"/>
      <c r="AT1347" s="173" t="s">
        <v>237</v>
      </c>
      <c r="AU1347" s="173" t="s">
        <v>88</v>
      </c>
      <c r="AV1347" s="14" t="s">
        <v>86</v>
      </c>
      <c r="AW1347" s="14" t="s">
        <v>33</v>
      </c>
      <c r="AX1347" s="14" t="s">
        <v>79</v>
      </c>
      <c r="AY1347" s="173" t="s">
        <v>207</v>
      </c>
    </row>
    <row r="1348" spans="1:65" s="13" customFormat="1" ht="11.25">
      <c r="B1348" s="163"/>
      <c r="D1348" s="164" t="s">
        <v>237</v>
      </c>
      <c r="E1348" s="165" t="s">
        <v>1</v>
      </c>
      <c r="F1348" s="166" t="s">
        <v>6396</v>
      </c>
      <c r="H1348" s="167">
        <v>237.1</v>
      </c>
      <c r="I1348" s="168"/>
      <c r="L1348" s="163"/>
      <c r="M1348" s="169"/>
      <c r="N1348" s="170"/>
      <c r="O1348" s="170"/>
      <c r="P1348" s="170"/>
      <c r="Q1348" s="170"/>
      <c r="R1348" s="170"/>
      <c r="S1348" s="170"/>
      <c r="T1348" s="171"/>
      <c r="AT1348" s="165" t="s">
        <v>237</v>
      </c>
      <c r="AU1348" s="165" t="s">
        <v>88</v>
      </c>
      <c r="AV1348" s="13" t="s">
        <v>88</v>
      </c>
      <c r="AW1348" s="13" t="s">
        <v>33</v>
      </c>
      <c r="AX1348" s="13" t="s">
        <v>79</v>
      </c>
      <c r="AY1348" s="165" t="s">
        <v>207</v>
      </c>
    </row>
    <row r="1349" spans="1:65" s="13" customFormat="1" ht="11.25">
      <c r="B1349" s="163"/>
      <c r="D1349" s="164" t="s">
        <v>237</v>
      </c>
      <c r="E1349" s="165" t="s">
        <v>1</v>
      </c>
      <c r="F1349" s="166" t="s">
        <v>6397</v>
      </c>
      <c r="H1349" s="167">
        <v>267</v>
      </c>
      <c r="I1349" s="168"/>
      <c r="L1349" s="163"/>
      <c r="M1349" s="169"/>
      <c r="N1349" s="170"/>
      <c r="O1349" s="170"/>
      <c r="P1349" s="170"/>
      <c r="Q1349" s="170"/>
      <c r="R1349" s="170"/>
      <c r="S1349" s="170"/>
      <c r="T1349" s="171"/>
      <c r="AT1349" s="165" t="s">
        <v>237</v>
      </c>
      <c r="AU1349" s="165" t="s">
        <v>88</v>
      </c>
      <c r="AV1349" s="13" t="s">
        <v>88</v>
      </c>
      <c r="AW1349" s="13" t="s">
        <v>33</v>
      </c>
      <c r="AX1349" s="13" t="s">
        <v>79</v>
      </c>
      <c r="AY1349" s="165" t="s">
        <v>207</v>
      </c>
    </row>
    <row r="1350" spans="1:65" s="13" customFormat="1" ht="11.25">
      <c r="B1350" s="163"/>
      <c r="D1350" s="164" t="s">
        <v>237</v>
      </c>
      <c r="E1350" s="165" t="s">
        <v>1</v>
      </c>
      <c r="F1350" s="166" t="s">
        <v>6398</v>
      </c>
      <c r="H1350" s="167">
        <v>57.2</v>
      </c>
      <c r="I1350" s="168"/>
      <c r="L1350" s="163"/>
      <c r="M1350" s="169"/>
      <c r="N1350" s="170"/>
      <c r="O1350" s="170"/>
      <c r="P1350" s="170"/>
      <c r="Q1350" s="170"/>
      <c r="R1350" s="170"/>
      <c r="S1350" s="170"/>
      <c r="T1350" s="171"/>
      <c r="AT1350" s="165" t="s">
        <v>237</v>
      </c>
      <c r="AU1350" s="165" t="s">
        <v>88</v>
      </c>
      <c r="AV1350" s="13" t="s">
        <v>88</v>
      </c>
      <c r="AW1350" s="13" t="s">
        <v>33</v>
      </c>
      <c r="AX1350" s="13" t="s">
        <v>79</v>
      </c>
      <c r="AY1350" s="165" t="s">
        <v>207</v>
      </c>
    </row>
    <row r="1351" spans="1:65" s="15" customFormat="1" ht="11.25">
      <c r="B1351" s="179"/>
      <c r="D1351" s="164" t="s">
        <v>237</v>
      </c>
      <c r="E1351" s="180" t="s">
        <v>1</v>
      </c>
      <c r="F1351" s="181" t="s">
        <v>242</v>
      </c>
      <c r="H1351" s="182">
        <v>561.30000000000007</v>
      </c>
      <c r="I1351" s="183"/>
      <c r="L1351" s="179"/>
      <c r="M1351" s="184"/>
      <c r="N1351" s="185"/>
      <c r="O1351" s="185"/>
      <c r="P1351" s="185"/>
      <c r="Q1351" s="185"/>
      <c r="R1351" s="185"/>
      <c r="S1351" s="185"/>
      <c r="T1351" s="186"/>
      <c r="AT1351" s="180" t="s">
        <v>237</v>
      </c>
      <c r="AU1351" s="180" t="s">
        <v>88</v>
      </c>
      <c r="AV1351" s="15" t="s">
        <v>213</v>
      </c>
      <c r="AW1351" s="15" t="s">
        <v>33</v>
      </c>
      <c r="AX1351" s="15" t="s">
        <v>86</v>
      </c>
      <c r="AY1351" s="180" t="s">
        <v>207</v>
      </c>
    </row>
    <row r="1352" spans="1:65" s="2" customFormat="1" ht="21.75" customHeight="1">
      <c r="A1352" s="31"/>
      <c r="B1352" s="148"/>
      <c r="C1352" s="149" t="s">
        <v>3131</v>
      </c>
      <c r="D1352" s="149" t="s">
        <v>209</v>
      </c>
      <c r="E1352" s="150" t="s">
        <v>6399</v>
      </c>
      <c r="F1352" s="151" t="s">
        <v>6400</v>
      </c>
      <c r="G1352" s="152" t="s">
        <v>220</v>
      </c>
      <c r="H1352" s="153">
        <v>961.9</v>
      </c>
      <c r="I1352" s="154"/>
      <c r="J1352" s="155">
        <f>ROUND(I1352*H1352,2)</f>
        <v>0</v>
      </c>
      <c r="K1352" s="156"/>
      <c r="L1352" s="32"/>
      <c r="M1352" s="157" t="s">
        <v>1</v>
      </c>
      <c r="N1352" s="158" t="s">
        <v>44</v>
      </c>
      <c r="O1352" s="57"/>
      <c r="P1352" s="159">
        <f>O1352*H1352</f>
        <v>0</v>
      </c>
      <c r="Q1352" s="159">
        <v>0</v>
      </c>
      <c r="R1352" s="159">
        <f>Q1352*H1352</f>
        <v>0</v>
      </c>
      <c r="S1352" s="159">
        <v>0</v>
      </c>
      <c r="T1352" s="160">
        <f>S1352*H1352</f>
        <v>0</v>
      </c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R1352" s="161" t="s">
        <v>213</v>
      </c>
      <c r="AT1352" s="161" t="s">
        <v>209</v>
      </c>
      <c r="AU1352" s="161" t="s">
        <v>88</v>
      </c>
      <c r="AY1352" s="17" t="s">
        <v>207</v>
      </c>
      <c r="BE1352" s="162">
        <f>IF(N1352="základní",J1352,0)</f>
        <v>0</v>
      </c>
      <c r="BF1352" s="162">
        <f>IF(N1352="snížená",J1352,0)</f>
        <v>0</v>
      </c>
      <c r="BG1352" s="162">
        <f>IF(N1352="zákl. přenesená",J1352,0)</f>
        <v>0</v>
      </c>
      <c r="BH1352" s="162">
        <f>IF(N1352="sníž. přenesená",J1352,0)</f>
        <v>0</v>
      </c>
      <c r="BI1352" s="162">
        <f>IF(N1352="nulová",J1352,0)</f>
        <v>0</v>
      </c>
      <c r="BJ1352" s="17" t="s">
        <v>86</v>
      </c>
      <c r="BK1352" s="162">
        <f>ROUND(I1352*H1352,2)</f>
        <v>0</v>
      </c>
      <c r="BL1352" s="17" t="s">
        <v>213</v>
      </c>
      <c r="BM1352" s="161" t="s">
        <v>3134</v>
      </c>
    </row>
    <row r="1353" spans="1:65" s="14" customFormat="1" ht="11.25">
      <c r="B1353" s="172"/>
      <c r="D1353" s="164" t="s">
        <v>237</v>
      </c>
      <c r="E1353" s="173" t="s">
        <v>1</v>
      </c>
      <c r="F1353" s="174" t="s">
        <v>6395</v>
      </c>
      <c r="H1353" s="173" t="s">
        <v>1</v>
      </c>
      <c r="I1353" s="175"/>
      <c r="L1353" s="172"/>
      <c r="M1353" s="176"/>
      <c r="N1353" s="177"/>
      <c r="O1353" s="177"/>
      <c r="P1353" s="177"/>
      <c r="Q1353" s="177"/>
      <c r="R1353" s="177"/>
      <c r="S1353" s="177"/>
      <c r="T1353" s="178"/>
      <c r="AT1353" s="173" t="s">
        <v>237</v>
      </c>
      <c r="AU1353" s="173" t="s">
        <v>88</v>
      </c>
      <c r="AV1353" s="14" t="s">
        <v>86</v>
      </c>
      <c r="AW1353" s="14" t="s">
        <v>33</v>
      </c>
      <c r="AX1353" s="14" t="s">
        <v>79</v>
      </c>
      <c r="AY1353" s="173" t="s">
        <v>207</v>
      </c>
    </row>
    <row r="1354" spans="1:65" s="13" customFormat="1" ht="11.25">
      <c r="B1354" s="163"/>
      <c r="D1354" s="164" t="s">
        <v>237</v>
      </c>
      <c r="E1354" s="165" t="s">
        <v>1</v>
      </c>
      <c r="F1354" s="166" t="s">
        <v>6401</v>
      </c>
      <c r="H1354" s="167">
        <v>31.7</v>
      </c>
      <c r="I1354" s="168"/>
      <c r="L1354" s="163"/>
      <c r="M1354" s="169"/>
      <c r="N1354" s="170"/>
      <c r="O1354" s="170"/>
      <c r="P1354" s="170"/>
      <c r="Q1354" s="170"/>
      <c r="R1354" s="170"/>
      <c r="S1354" s="170"/>
      <c r="T1354" s="171"/>
      <c r="AT1354" s="165" t="s">
        <v>237</v>
      </c>
      <c r="AU1354" s="165" t="s">
        <v>88</v>
      </c>
      <c r="AV1354" s="13" t="s">
        <v>88</v>
      </c>
      <c r="AW1354" s="13" t="s">
        <v>33</v>
      </c>
      <c r="AX1354" s="13" t="s">
        <v>79</v>
      </c>
      <c r="AY1354" s="165" t="s">
        <v>207</v>
      </c>
    </row>
    <row r="1355" spans="1:65" s="13" customFormat="1" ht="11.25">
      <c r="B1355" s="163"/>
      <c r="D1355" s="164" t="s">
        <v>237</v>
      </c>
      <c r="E1355" s="165" t="s">
        <v>1</v>
      </c>
      <c r="F1355" s="166" t="s">
        <v>6402</v>
      </c>
      <c r="H1355" s="167">
        <v>286.60000000000002</v>
      </c>
      <c r="I1355" s="168"/>
      <c r="L1355" s="163"/>
      <c r="M1355" s="169"/>
      <c r="N1355" s="170"/>
      <c r="O1355" s="170"/>
      <c r="P1355" s="170"/>
      <c r="Q1355" s="170"/>
      <c r="R1355" s="170"/>
      <c r="S1355" s="170"/>
      <c r="T1355" s="171"/>
      <c r="AT1355" s="165" t="s">
        <v>237</v>
      </c>
      <c r="AU1355" s="165" t="s">
        <v>88</v>
      </c>
      <c r="AV1355" s="13" t="s">
        <v>88</v>
      </c>
      <c r="AW1355" s="13" t="s">
        <v>33</v>
      </c>
      <c r="AX1355" s="13" t="s">
        <v>79</v>
      </c>
      <c r="AY1355" s="165" t="s">
        <v>207</v>
      </c>
    </row>
    <row r="1356" spans="1:65" s="13" customFormat="1" ht="11.25">
      <c r="B1356" s="163"/>
      <c r="D1356" s="164" t="s">
        <v>237</v>
      </c>
      <c r="E1356" s="165" t="s">
        <v>1</v>
      </c>
      <c r="F1356" s="166" t="s">
        <v>6403</v>
      </c>
      <c r="H1356" s="167">
        <v>41.8</v>
      </c>
      <c r="I1356" s="168"/>
      <c r="L1356" s="163"/>
      <c r="M1356" s="169"/>
      <c r="N1356" s="170"/>
      <c r="O1356" s="170"/>
      <c r="P1356" s="170"/>
      <c r="Q1356" s="170"/>
      <c r="R1356" s="170"/>
      <c r="S1356" s="170"/>
      <c r="T1356" s="171"/>
      <c r="AT1356" s="165" t="s">
        <v>237</v>
      </c>
      <c r="AU1356" s="165" t="s">
        <v>88</v>
      </c>
      <c r="AV1356" s="13" t="s">
        <v>88</v>
      </c>
      <c r="AW1356" s="13" t="s">
        <v>33</v>
      </c>
      <c r="AX1356" s="13" t="s">
        <v>79</v>
      </c>
      <c r="AY1356" s="165" t="s">
        <v>207</v>
      </c>
    </row>
    <row r="1357" spans="1:65" s="13" customFormat="1" ht="11.25">
      <c r="B1357" s="163"/>
      <c r="D1357" s="164" t="s">
        <v>237</v>
      </c>
      <c r="E1357" s="165" t="s">
        <v>1</v>
      </c>
      <c r="F1357" s="166" t="s">
        <v>6404</v>
      </c>
      <c r="H1357" s="167">
        <v>601.79999999999995</v>
      </c>
      <c r="I1357" s="168"/>
      <c r="L1357" s="163"/>
      <c r="M1357" s="169"/>
      <c r="N1357" s="170"/>
      <c r="O1357" s="170"/>
      <c r="P1357" s="170"/>
      <c r="Q1357" s="170"/>
      <c r="R1357" s="170"/>
      <c r="S1357" s="170"/>
      <c r="T1357" s="171"/>
      <c r="AT1357" s="165" t="s">
        <v>237</v>
      </c>
      <c r="AU1357" s="165" t="s">
        <v>88</v>
      </c>
      <c r="AV1357" s="13" t="s">
        <v>88</v>
      </c>
      <c r="AW1357" s="13" t="s">
        <v>33</v>
      </c>
      <c r="AX1357" s="13" t="s">
        <v>79</v>
      </c>
      <c r="AY1357" s="165" t="s">
        <v>207</v>
      </c>
    </row>
    <row r="1358" spans="1:65" s="15" customFormat="1" ht="11.25">
      <c r="B1358" s="179"/>
      <c r="D1358" s="164" t="s">
        <v>237</v>
      </c>
      <c r="E1358" s="180" t="s">
        <v>1</v>
      </c>
      <c r="F1358" s="181" t="s">
        <v>242</v>
      </c>
      <c r="H1358" s="182">
        <v>961.9</v>
      </c>
      <c r="I1358" s="183"/>
      <c r="L1358" s="179"/>
      <c r="M1358" s="184"/>
      <c r="N1358" s="185"/>
      <c r="O1358" s="185"/>
      <c r="P1358" s="185"/>
      <c r="Q1358" s="185"/>
      <c r="R1358" s="185"/>
      <c r="S1358" s="185"/>
      <c r="T1358" s="186"/>
      <c r="AT1358" s="180" t="s">
        <v>237</v>
      </c>
      <c r="AU1358" s="180" t="s">
        <v>88</v>
      </c>
      <c r="AV1358" s="15" t="s">
        <v>213</v>
      </c>
      <c r="AW1358" s="15" t="s">
        <v>33</v>
      </c>
      <c r="AX1358" s="15" t="s">
        <v>86</v>
      </c>
      <c r="AY1358" s="180" t="s">
        <v>207</v>
      </c>
    </row>
    <row r="1359" spans="1:65" s="2" customFormat="1" ht="21.75" customHeight="1">
      <c r="A1359" s="31"/>
      <c r="B1359" s="148"/>
      <c r="C1359" s="149" t="s">
        <v>1110</v>
      </c>
      <c r="D1359" s="149" t="s">
        <v>209</v>
      </c>
      <c r="E1359" s="150" t="s">
        <v>6405</v>
      </c>
      <c r="F1359" s="151" t="s">
        <v>6406</v>
      </c>
      <c r="G1359" s="152" t="s">
        <v>220</v>
      </c>
      <c r="H1359" s="153">
        <v>405</v>
      </c>
      <c r="I1359" s="154"/>
      <c r="J1359" s="155">
        <f>ROUND(I1359*H1359,2)</f>
        <v>0</v>
      </c>
      <c r="K1359" s="156"/>
      <c r="L1359" s="32"/>
      <c r="M1359" s="157" t="s">
        <v>1</v>
      </c>
      <c r="N1359" s="158" t="s">
        <v>44</v>
      </c>
      <c r="O1359" s="57"/>
      <c r="P1359" s="159">
        <f>O1359*H1359</f>
        <v>0</v>
      </c>
      <c r="Q1359" s="159">
        <v>0</v>
      </c>
      <c r="R1359" s="159">
        <f>Q1359*H1359</f>
        <v>0</v>
      </c>
      <c r="S1359" s="159">
        <v>0</v>
      </c>
      <c r="T1359" s="160">
        <f>S1359*H1359</f>
        <v>0</v>
      </c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R1359" s="161" t="s">
        <v>213</v>
      </c>
      <c r="AT1359" s="161" t="s">
        <v>209</v>
      </c>
      <c r="AU1359" s="161" t="s">
        <v>88</v>
      </c>
      <c r="AY1359" s="17" t="s">
        <v>207</v>
      </c>
      <c r="BE1359" s="162">
        <f>IF(N1359="základní",J1359,0)</f>
        <v>0</v>
      </c>
      <c r="BF1359" s="162">
        <f>IF(N1359="snížená",J1359,0)</f>
        <v>0</v>
      </c>
      <c r="BG1359" s="162">
        <f>IF(N1359="zákl. přenesená",J1359,0)</f>
        <v>0</v>
      </c>
      <c r="BH1359" s="162">
        <f>IF(N1359="sníž. přenesená",J1359,0)</f>
        <v>0</v>
      </c>
      <c r="BI1359" s="162">
        <f>IF(N1359="nulová",J1359,0)</f>
        <v>0</v>
      </c>
      <c r="BJ1359" s="17" t="s">
        <v>86</v>
      </c>
      <c r="BK1359" s="162">
        <f>ROUND(I1359*H1359,2)</f>
        <v>0</v>
      </c>
      <c r="BL1359" s="17" t="s">
        <v>213</v>
      </c>
      <c r="BM1359" s="161" t="s">
        <v>3141</v>
      </c>
    </row>
    <row r="1360" spans="1:65" s="14" customFormat="1" ht="11.25">
      <c r="B1360" s="172"/>
      <c r="D1360" s="164" t="s">
        <v>237</v>
      </c>
      <c r="E1360" s="173" t="s">
        <v>1</v>
      </c>
      <c r="F1360" s="174" t="s">
        <v>6395</v>
      </c>
      <c r="H1360" s="173" t="s">
        <v>1</v>
      </c>
      <c r="I1360" s="175"/>
      <c r="L1360" s="172"/>
      <c r="M1360" s="176"/>
      <c r="N1360" s="177"/>
      <c r="O1360" s="177"/>
      <c r="P1360" s="177"/>
      <c r="Q1360" s="177"/>
      <c r="R1360" s="177"/>
      <c r="S1360" s="177"/>
      <c r="T1360" s="178"/>
      <c r="AT1360" s="173" t="s">
        <v>237</v>
      </c>
      <c r="AU1360" s="173" t="s">
        <v>88</v>
      </c>
      <c r="AV1360" s="14" t="s">
        <v>86</v>
      </c>
      <c r="AW1360" s="14" t="s">
        <v>33</v>
      </c>
      <c r="AX1360" s="14" t="s">
        <v>79</v>
      </c>
      <c r="AY1360" s="173" t="s">
        <v>207</v>
      </c>
    </row>
    <row r="1361" spans="1:65" s="13" customFormat="1" ht="11.25">
      <c r="B1361" s="163"/>
      <c r="D1361" s="164" t="s">
        <v>237</v>
      </c>
      <c r="E1361" s="165" t="s">
        <v>1</v>
      </c>
      <c r="F1361" s="166" t="s">
        <v>6407</v>
      </c>
      <c r="H1361" s="167">
        <v>56.8</v>
      </c>
      <c r="I1361" s="168"/>
      <c r="L1361" s="163"/>
      <c r="M1361" s="169"/>
      <c r="N1361" s="170"/>
      <c r="O1361" s="170"/>
      <c r="P1361" s="170"/>
      <c r="Q1361" s="170"/>
      <c r="R1361" s="170"/>
      <c r="S1361" s="170"/>
      <c r="T1361" s="171"/>
      <c r="AT1361" s="165" t="s">
        <v>237</v>
      </c>
      <c r="AU1361" s="165" t="s">
        <v>88</v>
      </c>
      <c r="AV1361" s="13" t="s">
        <v>88</v>
      </c>
      <c r="AW1361" s="13" t="s">
        <v>33</v>
      </c>
      <c r="AX1361" s="13" t="s">
        <v>79</v>
      </c>
      <c r="AY1361" s="165" t="s">
        <v>207</v>
      </c>
    </row>
    <row r="1362" spans="1:65" s="13" customFormat="1" ht="11.25">
      <c r="B1362" s="163"/>
      <c r="D1362" s="164" t="s">
        <v>237</v>
      </c>
      <c r="E1362" s="165" t="s">
        <v>1</v>
      </c>
      <c r="F1362" s="166" t="s">
        <v>6408</v>
      </c>
      <c r="H1362" s="167">
        <v>195.3</v>
      </c>
      <c r="I1362" s="168"/>
      <c r="L1362" s="163"/>
      <c r="M1362" s="169"/>
      <c r="N1362" s="170"/>
      <c r="O1362" s="170"/>
      <c r="P1362" s="170"/>
      <c r="Q1362" s="170"/>
      <c r="R1362" s="170"/>
      <c r="S1362" s="170"/>
      <c r="T1362" s="171"/>
      <c r="AT1362" s="165" t="s">
        <v>237</v>
      </c>
      <c r="AU1362" s="165" t="s">
        <v>88</v>
      </c>
      <c r="AV1362" s="13" t="s">
        <v>88</v>
      </c>
      <c r="AW1362" s="13" t="s">
        <v>33</v>
      </c>
      <c r="AX1362" s="13" t="s">
        <v>79</v>
      </c>
      <c r="AY1362" s="165" t="s">
        <v>207</v>
      </c>
    </row>
    <row r="1363" spans="1:65" s="13" customFormat="1" ht="11.25">
      <c r="B1363" s="163"/>
      <c r="D1363" s="164" t="s">
        <v>237</v>
      </c>
      <c r="E1363" s="165" t="s">
        <v>1</v>
      </c>
      <c r="F1363" s="166" t="s">
        <v>6409</v>
      </c>
      <c r="H1363" s="167">
        <v>2.6</v>
      </c>
      <c r="I1363" s="168"/>
      <c r="L1363" s="163"/>
      <c r="M1363" s="169"/>
      <c r="N1363" s="170"/>
      <c r="O1363" s="170"/>
      <c r="P1363" s="170"/>
      <c r="Q1363" s="170"/>
      <c r="R1363" s="170"/>
      <c r="S1363" s="170"/>
      <c r="T1363" s="171"/>
      <c r="AT1363" s="165" t="s">
        <v>237</v>
      </c>
      <c r="AU1363" s="165" t="s">
        <v>88</v>
      </c>
      <c r="AV1363" s="13" t="s">
        <v>88</v>
      </c>
      <c r="AW1363" s="13" t="s">
        <v>33</v>
      </c>
      <c r="AX1363" s="13" t="s">
        <v>79</v>
      </c>
      <c r="AY1363" s="165" t="s">
        <v>207</v>
      </c>
    </row>
    <row r="1364" spans="1:65" s="13" customFormat="1" ht="11.25">
      <c r="B1364" s="163"/>
      <c r="D1364" s="164" t="s">
        <v>237</v>
      </c>
      <c r="E1364" s="165" t="s">
        <v>1</v>
      </c>
      <c r="F1364" s="166" t="s">
        <v>6410</v>
      </c>
      <c r="H1364" s="167">
        <v>150.30000000000001</v>
      </c>
      <c r="I1364" s="168"/>
      <c r="L1364" s="163"/>
      <c r="M1364" s="169"/>
      <c r="N1364" s="170"/>
      <c r="O1364" s="170"/>
      <c r="P1364" s="170"/>
      <c r="Q1364" s="170"/>
      <c r="R1364" s="170"/>
      <c r="S1364" s="170"/>
      <c r="T1364" s="171"/>
      <c r="AT1364" s="165" t="s">
        <v>237</v>
      </c>
      <c r="AU1364" s="165" t="s">
        <v>88</v>
      </c>
      <c r="AV1364" s="13" t="s">
        <v>88</v>
      </c>
      <c r="AW1364" s="13" t="s">
        <v>33</v>
      </c>
      <c r="AX1364" s="13" t="s">
        <v>79</v>
      </c>
      <c r="AY1364" s="165" t="s">
        <v>207</v>
      </c>
    </row>
    <row r="1365" spans="1:65" s="15" customFormat="1" ht="11.25">
      <c r="B1365" s="179"/>
      <c r="D1365" s="164" t="s">
        <v>237</v>
      </c>
      <c r="E1365" s="180" t="s">
        <v>1</v>
      </c>
      <c r="F1365" s="181" t="s">
        <v>242</v>
      </c>
      <c r="H1365" s="182">
        <v>405</v>
      </c>
      <c r="I1365" s="183"/>
      <c r="L1365" s="179"/>
      <c r="M1365" s="184"/>
      <c r="N1365" s="185"/>
      <c r="O1365" s="185"/>
      <c r="P1365" s="185"/>
      <c r="Q1365" s="185"/>
      <c r="R1365" s="185"/>
      <c r="S1365" s="185"/>
      <c r="T1365" s="186"/>
      <c r="AT1365" s="180" t="s">
        <v>237</v>
      </c>
      <c r="AU1365" s="180" t="s">
        <v>88</v>
      </c>
      <c r="AV1365" s="15" t="s">
        <v>213</v>
      </c>
      <c r="AW1365" s="15" t="s">
        <v>33</v>
      </c>
      <c r="AX1365" s="15" t="s">
        <v>86</v>
      </c>
      <c r="AY1365" s="180" t="s">
        <v>207</v>
      </c>
    </row>
    <row r="1366" spans="1:65" s="2" customFormat="1" ht="21.75" customHeight="1">
      <c r="A1366" s="31"/>
      <c r="B1366" s="148"/>
      <c r="C1366" s="149" t="s">
        <v>3146</v>
      </c>
      <c r="D1366" s="149" t="s">
        <v>209</v>
      </c>
      <c r="E1366" s="150" t="s">
        <v>6411</v>
      </c>
      <c r="F1366" s="151" t="s">
        <v>6412</v>
      </c>
      <c r="G1366" s="152" t="s">
        <v>220</v>
      </c>
      <c r="H1366" s="153">
        <v>256.3</v>
      </c>
      <c r="I1366" s="154"/>
      <c r="J1366" s="155">
        <f>ROUND(I1366*H1366,2)</f>
        <v>0</v>
      </c>
      <c r="K1366" s="156"/>
      <c r="L1366" s="32"/>
      <c r="M1366" s="157" t="s">
        <v>1</v>
      </c>
      <c r="N1366" s="158" t="s">
        <v>44</v>
      </c>
      <c r="O1366" s="57"/>
      <c r="P1366" s="159">
        <f>O1366*H1366</f>
        <v>0</v>
      </c>
      <c r="Q1366" s="159">
        <v>0</v>
      </c>
      <c r="R1366" s="159">
        <f>Q1366*H1366</f>
        <v>0</v>
      </c>
      <c r="S1366" s="159">
        <v>0</v>
      </c>
      <c r="T1366" s="160">
        <f>S1366*H1366</f>
        <v>0</v>
      </c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R1366" s="161" t="s">
        <v>213</v>
      </c>
      <c r="AT1366" s="161" t="s">
        <v>209</v>
      </c>
      <c r="AU1366" s="161" t="s">
        <v>88</v>
      </c>
      <c r="AY1366" s="17" t="s">
        <v>207</v>
      </c>
      <c r="BE1366" s="162">
        <f>IF(N1366="základní",J1366,0)</f>
        <v>0</v>
      </c>
      <c r="BF1366" s="162">
        <f>IF(N1366="snížená",J1366,0)</f>
        <v>0</v>
      </c>
      <c r="BG1366" s="162">
        <f>IF(N1366="zákl. přenesená",J1366,0)</f>
        <v>0</v>
      </c>
      <c r="BH1366" s="162">
        <f>IF(N1366="sníž. přenesená",J1366,0)</f>
        <v>0</v>
      </c>
      <c r="BI1366" s="162">
        <f>IF(N1366="nulová",J1366,0)</f>
        <v>0</v>
      </c>
      <c r="BJ1366" s="17" t="s">
        <v>86</v>
      </c>
      <c r="BK1366" s="162">
        <f>ROUND(I1366*H1366,2)</f>
        <v>0</v>
      </c>
      <c r="BL1366" s="17" t="s">
        <v>213</v>
      </c>
      <c r="BM1366" s="161" t="s">
        <v>3149</v>
      </c>
    </row>
    <row r="1367" spans="1:65" s="14" customFormat="1" ht="11.25">
      <c r="B1367" s="172"/>
      <c r="D1367" s="164" t="s">
        <v>237</v>
      </c>
      <c r="E1367" s="173" t="s">
        <v>1</v>
      </c>
      <c r="F1367" s="174" t="s">
        <v>6395</v>
      </c>
      <c r="H1367" s="173" t="s">
        <v>1</v>
      </c>
      <c r="I1367" s="175"/>
      <c r="L1367" s="172"/>
      <c r="M1367" s="176"/>
      <c r="N1367" s="177"/>
      <c r="O1367" s="177"/>
      <c r="P1367" s="177"/>
      <c r="Q1367" s="177"/>
      <c r="R1367" s="177"/>
      <c r="S1367" s="177"/>
      <c r="T1367" s="178"/>
      <c r="AT1367" s="173" t="s">
        <v>237</v>
      </c>
      <c r="AU1367" s="173" t="s">
        <v>88</v>
      </c>
      <c r="AV1367" s="14" t="s">
        <v>86</v>
      </c>
      <c r="AW1367" s="14" t="s">
        <v>33</v>
      </c>
      <c r="AX1367" s="14" t="s">
        <v>79</v>
      </c>
      <c r="AY1367" s="173" t="s">
        <v>207</v>
      </c>
    </row>
    <row r="1368" spans="1:65" s="13" customFormat="1" ht="11.25">
      <c r="B1368" s="163"/>
      <c r="D1368" s="164" t="s">
        <v>237</v>
      </c>
      <c r="E1368" s="165" t="s">
        <v>1</v>
      </c>
      <c r="F1368" s="166" t="s">
        <v>6413</v>
      </c>
      <c r="H1368" s="167">
        <v>12.6</v>
      </c>
      <c r="I1368" s="168"/>
      <c r="L1368" s="163"/>
      <c r="M1368" s="169"/>
      <c r="N1368" s="170"/>
      <c r="O1368" s="170"/>
      <c r="P1368" s="170"/>
      <c r="Q1368" s="170"/>
      <c r="R1368" s="170"/>
      <c r="S1368" s="170"/>
      <c r="T1368" s="171"/>
      <c r="AT1368" s="165" t="s">
        <v>237</v>
      </c>
      <c r="AU1368" s="165" t="s">
        <v>88</v>
      </c>
      <c r="AV1368" s="13" t="s">
        <v>88</v>
      </c>
      <c r="AW1368" s="13" t="s">
        <v>33</v>
      </c>
      <c r="AX1368" s="13" t="s">
        <v>79</v>
      </c>
      <c r="AY1368" s="165" t="s">
        <v>207</v>
      </c>
    </row>
    <row r="1369" spans="1:65" s="13" customFormat="1" ht="11.25">
      <c r="B1369" s="163"/>
      <c r="D1369" s="164" t="s">
        <v>237</v>
      </c>
      <c r="E1369" s="165" t="s">
        <v>1</v>
      </c>
      <c r="F1369" s="166" t="s">
        <v>6414</v>
      </c>
      <c r="H1369" s="167">
        <v>236.3</v>
      </c>
      <c r="I1369" s="168"/>
      <c r="L1369" s="163"/>
      <c r="M1369" s="169"/>
      <c r="N1369" s="170"/>
      <c r="O1369" s="170"/>
      <c r="P1369" s="170"/>
      <c r="Q1369" s="170"/>
      <c r="R1369" s="170"/>
      <c r="S1369" s="170"/>
      <c r="T1369" s="171"/>
      <c r="AT1369" s="165" t="s">
        <v>237</v>
      </c>
      <c r="AU1369" s="165" t="s">
        <v>88</v>
      </c>
      <c r="AV1369" s="13" t="s">
        <v>88</v>
      </c>
      <c r="AW1369" s="13" t="s">
        <v>33</v>
      </c>
      <c r="AX1369" s="13" t="s">
        <v>79</v>
      </c>
      <c r="AY1369" s="165" t="s">
        <v>207</v>
      </c>
    </row>
    <row r="1370" spans="1:65" s="13" customFormat="1" ht="11.25">
      <c r="B1370" s="163"/>
      <c r="D1370" s="164" t="s">
        <v>237</v>
      </c>
      <c r="E1370" s="165" t="s">
        <v>1</v>
      </c>
      <c r="F1370" s="166" t="s">
        <v>6415</v>
      </c>
      <c r="H1370" s="167">
        <v>1.8</v>
      </c>
      <c r="I1370" s="168"/>
      <c r="L1370" s="163"/>
      <c r="M1370" s="169"/>
      <c r="N1370" s="170"/>
      <c r="O1370" s="170"/>
      <c r="P1370" s="170"/>
      <c r="Q1370" s="170"/>
      <c r="R1370" s="170"/>
      <c r="S1370" s="170"/>
      <c r="T1370" s="171"/>
      <c r="AT1370" s="165" t="s">
        <v>237</v>
      </c>
      <c r="AU1370" s="165" t="s">
        <v>88</v>
      </c>
      <c r="AV1370" s="13" t="s">
        <v>88</v>
      </c>
      <c r="AW1370" s="13" t="s">
        <v>33</v>
      </c>
      <c r="AX1370" s="13" t="s">
        <v>79</v>
      </c>
      <c r="AY1370" s="165" t="s">
        <v>207</v>
      </c>
    </row>
    <row r="1371" spans="1:65" s="13" customFormat="1" ht="11.25">
      <c r="B1371" s="163"/>
      <c r="D1371" s="164" t="s">
        <v>237</v>
      </c>
      <c r="E1371" s="165" t="s">
        <v>1</v>
      </c>
      <c r="F1371" s="166" t="s">
        <v>6416</v>
      </c>
      <c r="H1371" s="167">
        <v>5.6</v>
      </c>
      <c r="I1371" s="168"/>
      <c r="L1371" s="163"/>
      <c r="M1371" s="169"/>
      <c r="N1371" s="170"/>
      <c r="O1371" s="170"/>
      <c r="P1371" s="170"/>
      <c r="Q1371" s="170"/>
      <c r="R1371" s="170"/>
      <c r="S1371" s="170"/>
      <c r="T1371" s="171"/>
      <c r="AT1371" s="165" t="s">
        <v>237</v>
      </c>
      <c r="AU1371" s="165" t="s">
        <v>88</v>
      </c>
      <c r="AV1371" s="13" t="s">
        <v>88</v>
      </c>
      <c r="AW1371" s="13" t="s">
        <v>33</v>
      </c>
      <c r="AX1371" s="13" t="s">
        <v>79</v>
      </c>
      <c r="AY1371" s="165" t="s">
        <v>207</v>
      </c>
    </row>
    <row r="1372" spans="1:65" s="15" customFormat="1" ht="11.25">
      <c r="B1372" s="179"/>
      <c r="D1372" s="164" t="s">
        <v>237</v>
      </c>
      <c r="E1372" s="180" t="s">
        <v>1</v>
      </c>
      <c r="F1372" s="181" t="s">
        <v>242</v>
      </c>
      <c r="H1372" s="182">
        <v>256.3</v>
      </c>
      <c r="I1372" s="183"/>
      <c r="L1372" s="179"/>
      <c r="M1372" s="184"/>
      <c r="N1372" s="185"/>
      <c r="O1372" s="185"/>
      <c r="P1372" s="185"/>
      <c r="Q1372" s="185"/>
      <c r="R1372" s="185"/>
      <c r="S1372" s="185"/>
      <c r="T1372" s="186"/>
      <c r="AT1372" s="180" t="s">
        <v>237</v>
      </c>
      <c r="AU1372" s="180" t="s">
        <v>88</v>
      </c>
      <c r="AV1372" s="15" t="s">
        <v>213</v>
      </c>
      <c r="AW1372" s="15" t="s">
        <v>33</v>
      </c>
      <c r="AX1372" s="15" t="s">
        <v>86</v>
      </c>
      <c r="AY1372" s="180" t="s">
        <v>207</v>
      </c>
    </row>
    <row r="1373" spans="1:65" s="2" customFormat="1" ht="21.75" customHeight="1">
      <c r="A1373" s="31"/>
      <c r="B1373" s="148"/>
      <c r="C1373" s="149" t="s">
        <v>1114</v>
      </c>
      <c r="D1373" s="149" t="s">
        <v>209</v>
      </c>
      <c r="E1373" s="150" t="s">
        <v>6417</v>
      </c>
      <c r="F1373" s="151" t="s">
        <v>6418</v>
      </c>
      <c r="G1373" s="152" t="s">
        <v>220</v>
      </c>
      <c r="H1373" s="153">
        <v>305.3</v>
      </c>
      <c r="I1373" s="154"/>
      <c r="J1373" s="155">
        <f>ROUND(I1373*H1373,2)</f>
        <v>0</v>
      </c>
      <c r="K1373" s="156"/>
      <c r="L1373" s="32"/>
      <c r="M1373" s="157" t="s">
        <v>1</v>
      </c>
      <c r="N1373" s="158" t="s">
        <v>44</v>
      </c>
      <c r="O1373" s="57"/>
      <c r="P1373" s="159">
        <f>O1373*H1373</f>
        <v>0</v>
      </c>
      <c r="Q1373" s="159">
        <v>0</v>
      </c>
      <c r="R1373" s="159">
        <f>Q1373*H1373</f>
        <v>0</v>
      </c>
      <c r="S1373" s="159">
        <v>0</v>
      </c>
      <c r="T1373" s="160">
        <f>S1373*H1373</f>
        <v>0</v>
      </c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R1373" s="161" t="s">
        <v>213</v>
      </c>
      <c r="AT1373" s="161" t="s">
        <v>209</v>
      </c>
      <c r="AU1373" s="161" t="s">
        <v>88</v>
      </c>
      <c r="AY1373" s="17" t="s">
        <v>207</v>
      </c>
      <c r="BE1373" s="162">
        <f>IF(N1373="základní",J1373,0)</f>
        <v>0</v>
      </c>
      <c r="BF1373" s="162">
        <f>IF(N1373="snížená",J1373,0)</f>
        <v>0</v>
      </c>
      <c r="BG1373" s="162">
        <f>IF(N1373="zákl. přenesená",J1373,0)</f>
        <v>0</v>
      </c>
      <c r="BH1373" s="162">
        <f>IF(N1373="sníž. přenesená",J1373,0)</f>
        <v>0</v>
      </c>
      <c r="BI1373" s="162">
        <f>IF(N1373="nulová",J1373,0)</f>
        <v>0</v>
      </c>
      <c r="BJ1373" s="17" t="s">
        <v>86</v>
      </c>
      <c r="BK1373" s="162">
        <f>ROUND(I1373*H1373,2)</f>
        <v>0</v>
      </c>
      <c r="BL1373" s="17" t="s">
        <v>213</v>
      </c>
      <c r="BM1373" s="161" t="s">
        <v>3155</v>
      </c>
    </row>
    <row r="1374" spans="1:65" s="14" customFormat="1" ht="11.25">
      <c r="B1374" s="172"/>
      <c r="D1374" s="164" t="s">
        <v>237</v>
      </c>
      <c r="E1374" s="173" t="s">
        <v>1</v>
      </c>
      <c r="F1374" s="174" t="s">
        <v>6419</v>
      </c>
      <c r="H1374" s="173" t="s">
        <v>1</v>
      </c>
      <c r="I1374" s="175"/>
      <c r="L1374" s="172"/>
      <c r="M1374" s="176"/>
      <c r="N1374" s="177"/>
      <c r="O1374" s="177"/>
      <c r="P1374" s="177"/>
      <c r="Q1374" s="177"/>
      <c r="R1374" s="177"/>
      <c r="S1374" s="177"/>
      <c r="T1374" s="178"/>
      <c r="AT1374" s="173" t="s">
        <v>237</v>
      </c>
      <c r="AU1374" s="173" t="s">
        <v>88</v>
      </c>
      <c r="AV1374" s="14" t="s">
        <v>86</v>
      </c>
      <c r="AW1374" s="14" t="s">
        <v>33</v>
      </c>
      <c r="AX1374" s="14" t="s">
        <v>79</v>
      </c>
      <c r="AY1374" s="173" t="s">
        <v>207</v>
      </c>
    </row>
    <row r="1375" spans="1:65" s="13" customFormat="1" ht="11.25">
      <c r="B1375" s="163"/>
      <c r="D1375" s="164" t="s">
        <v>237</v>
      </c>
      <c r="E1375" s="165" t="s">
        <v>1</v>
      </c>
      <c r="F1375" s="166" t="s">
        <v>6420</v>
      </c>
      <c r="H1375" s="167">
        <v>305.3</v>
      </c>
      <c r="I1375" s="168"/>
      <c r="L1375" s="163"/>
      <c r="M1375" s="169"/>
      <c r="N1375" s="170"/>
      <c r="O1375" s="170"/>
      <c r="P1375" s="170"/>
      <c r="Q1375" s="170"/>
      <c r="R1375" s="170"/>
      <c r="S1375" s="170"/>
      <c r="T1375" s="171"/>
      <c r="AT1375" s="165" t="s">
        <v>237</v>
      </c>
      <c r="AU1375" s="165" t="s">
        <v>88</v>
      </c>
      <c r="AV1375" s="13" t="s">
        <v>88</v>
      </c>
      <c r="AW1375" s="13" t="s">
        <v>33</v>
      </c>
      <c r="AX1375" s="13" t="s">
        <v>79</v>
      </c>
      <c r="AY1375" s="165" t="s">
        <v>207</v>
      </c>
    </row>
    <row r="1376" spans="1:65" s="15" customFormat="1" ht="11.25">
      <c r="B1376" s="179"/>
      <c r="D1376" s="164" t="s">
        <v>237</v>
      </c>
      <c r="E1376" s="180" t="s">
        <v>1</v>
      </c>
      <c r="F1376" s="181" t="s">
        <v>242</v>
      </c>
      <c r="H1376" s="182">
        <v>305.3</v>
      </c>
      <c r="I1376" s="183"/>
      <c r="L1376" s="179"/>
      <c r="M1376" s="184"/>
      <c r="N1376" s="185"/>
      <c r="O1376" s="185"/>
      <c r="P1376" s="185"/>
      <c r="Q1376" s="185"/>
      <c r="R1376" s="185"/>
      <c r="S1376" s="185"/>
      <c r="T1376" s="186"/>
      <c r="AT1376" s="180" t="s">
        <v>237</v>
      </c>
      <c r="AU1376" s="180" t="s">
        <v>88</v>
      </c>
      <c r="AV1376" s="15" t="s">
        <v>213</v>
      </c>
      <c r="AW1376" s="15" t="s">
        <v>33</v>
      </c>
      <c r="AX1376" s="15" t="s">
        <v>86</v>
      </c>
      <c r="AY1376" s="180" t="s">
        <v>207</v>
      </c>
    </row>
    <row r="1377" spans="1:65" s="2" customFormat="1" ht="21.75" customHeight="1">
      <c r="A1377" s="31"/>
      <c r="B1377" s="148"/>
      <c r="C1377" s="149" t="s">
        <v>3159</v>
      </c>
      <c r="D1377" s="149" t="s">
        <v>209</v>
      </c>
      <c r="E1377" s="150" t="s">
        <v>6421</v>
      </c>
      <c r="F1377" s="151" t="s">
        <v>6422</v>
      </c>
      <c r="G1377" s="152" t="s">
        <v>220</v>
      </c>
      <c r="H1377" s="153">
        <v>1679.8</v>
      </c>
      <c r="I1377" s="154"/>
      <c r="J1377" s="155">
        <f>ROUND(I1377*H1377,2)</f>
        <v>0</v>
      </c>
      <c r="K1377" s="156"/>
      <c r="L1377" s="32"/>
      <c r="M1377" s="157" t="s">
        <v>1</v>
      </c>
      <c r="N1377" s="158" t="s">
        <v>44</v>
      </c>
      <c r="O1377" s="57"/>
      <c r="P1377" s="159">
        <f>O1377*H1377</f>
        <v>0</v>
      </c>
      <c r="Q1377" s="159">
        <v>0</v>
      </c>
      <c r="R1377" s="159">
        <f>Q1377*H1377</f>
        <v>0</v>
      </c>
      <c r="S1377" s="159">
        <v>0</v>
      </c>
      <c r="T1377" s="160">
        <f>S1377*H1377</f>
        <v>0</v>
      </c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R1377" s="161" t="s">
        <v>213</v>
      </c>
      <c r="AT1377" s="161" t="s">
        <v>209</v>
      </c>
      <c r="AU1377" s="161" t="s">
        <v>88</v>
      </c>
      <c r="AY1377" s="17" t="s">
        <v>207</v>
      </c>
      <c r="BE1377" s="162">
        <f>IF(N1377="základní",J1377,0)</f>
        <v>0</v>
      </c>
      <c r="BF1377" s="162">
        <f>IF(N1377="snížená",J1377,0)</f>
        <v>0</v>
      </c>
      <c r="BG1377" s="162">
        <f>IF(N1377="zákl. přenesená",J1377,0)</f>
        <v>0</v>
      </c>
      <c r="BH1377" s="162">
        <f>IF(N1377="sníž. přenesená",J1377,0)</f>
        <v>0</v>
      </c>
      <c r="BI1377" s="162">
        <f>IF(N1377="nulová",J1377,0)</f>
        <v>0</v>
      </c>
      <c r="BJ1377" s="17" t="s">
        <v>86</v>
      </c>
      <c r="BK1377" s="162">
        <f>ROUND(I1377*H1377,2)</f>
        <v>0</v>
      </c>
      <c r="BL1377" s="17" t="s">
        <v>213</v>
      </c>
      <c r="BM1377" s="161" t="s">
        <v>3162</v>
      </c>
    </row>
    <row r="1378" spans="1:65" s="14" customFormat="1" ht="11.25">
      <c r="B1378" s="172"/>
      <c r="D1378" s="164" t="s">
        <v>237</v>
      </c>
      <c r="E1378" s="173" t="s">
        <v>1</v>
      </c>
      <c r="F1378" s="174" t="s">
        <v>6423</v>
      </c>
      <c r="H1378" s="173" t="s">
        <v>1</v>
      </c>
      <c r="I1378" s="175"/>
      <c r="L1378" s="172"/>
      <c r="M1378" s="176"/>
      <c r="N1378" s="177"/>
      <c r="O1378" s="177"/>
      <c r="P1378" s="177"/>
      <c r="Q1378" s="177"/>
      <c r="R1378" s="177"/>
      <c r="S1378" s="177"/>
      <c r="T1378" s="178"/>
      <c r="AT1378" s="173" t="s">
        <v>237</v>
      </c>
      <c r="AU1378" s="173" t="s">
        <v>88</v>
      </c>
      <c r="AV1378" s="14" t="s">
        <v>86</v>
      </c>
      <c r="AW1378" s="14" t="s">
        <v>33</v>
      </c>
      <c r="AX1378" s="14" t="s">
        <v>79</v>
      </c>
      <c r="AY1378" s="173" t="s">
        <v>207</v>
      </c>
    </row>
    <row r="1379" spans="1:65" s="14" customFormat="1" ht="11.25">
      <c r="B1379" s="172"/>
      <c r="D1379" s="164" t="s">
        <v>237</v>
      </c>
      <c r="E1379" s="173" t="s">
        <v>1</v>
      </c>
      <c r="F1379" s="174" t="s">
        <v>6424</v>
      </c>
      <c r="H1379" s="173" t="s">
        <v>1</v>
      </c>
      <c r="I1379" s="175"/>
      <c r="L1379" s="172"/>
      <c r="M1379" s="176"/>
      <c r="N1379" s="177"/>
      <c r="O1379" s="177"/>
      <c r="P1379" s="177"/>
      <c r="Q1379" s="177"/>
      <c r="R1379" s="177"/>
      <c r="S1379" s="177"/>
      <c r="T1379" s="178"/>
      <c r="AT1379" s="173" t="s">
        <v>237</v>
      </c>
      <c r="AU1379" s="173" t="s">
        <v>88</v>
      </c>
      <c r="AV1379" s="14" t="s">
        <v>86</v>
      </c>
      <c r="AW1379" s="14" t="s">
        <v>33</v>
      </c>
      <c r="AX1379" s="14" t="s">
        <v>79</v>
      </c>
      <c r="AY1379" s="173" t="s">
        <v>207</v>
      </c>
    </row>
    <row r="1380" spans="1:65" s="13" customFormat="1" ht="22.5">
      <c r="B1380" s="163"/>
      <c r="D1380" s="164" t="s">
        <v>237</v>
      </c>
      <c r="E1380" s="165" t="s">
        <v>1</v>
      </c>
      <c r="F1380" s="166" t="s">
        <v>6425</v>
      </c>
      <c r="H1380" s="167">
        <v>264</v>
      </c>
      <c r="I1380" s="168"/>
      <c r="L1380" s="163"/>
      <c r="M1380" s="169"/>
      <c r="N1380" s="170"/>
      <c r="O1380" s="170"/>
      <c r="P1380" s="170"/>
      <c r="Q1380" s="170"/>
      <c r="R1380" s="170"/>
      <c r="S1380" s="170"/>
      <c r="T1380" s="171"/>
      <c r="AT1380" s="165" t="s">
        <v>237</v>
      </c>
      <c r="AU1380" s="165" t="s">
        <v>88</v>
      </c>
      <c r="AV1380" s="13" t="s">
        <v>88</v>
      </c>
      <c r="AW1380" s="13" t="s">
        <v>33</v>
      </c>
      <c r="AX1380" s="13" t="s">
        <v>79</v>
      </c>
      <c r="AY1380" s="165" t="s">
        <v>207</v>
      </c>
    </row>
    <row r="1381" spans="1:65" s="13" customFormat="1" ht="22.5">
      <c r="B1381" s="163"/>
      <c r="D1381" s="164" t="s">
        <v>237</v>
      </c>
      <c r="E1381" s="165" t="s">
        <v>1</v>
      </c>
      <c r="F1381" s="166" t="s">
        <v>6426</v>
      </c>
      <c r="H1381" s="167">
        <v>581.1</v>
      </c>
      <c r="I1381" s="168"/>
      <c r="L1381" s="163"/>
      <c r="M1381" s="169"/>
      <c r="N1381" s="170"/>
      <c r="O1381" s="170"/>
      <c r="P1381" s="170"/>
      <c r="Q1381" s="170"/>
      <c r="R1381" s="170"/>
      <c r="S1381" s="170"/>
      <c r="T1381" s="171"/>
      <c r="AT1381" s="165" t="s">
        <v>237</v>
      </c>
      <c r="AU1381" s="165" t="s">
        <v>88</v>
      </c>
      <c r="AV1381" s="13" t="s">
        <v>88</v>
      </c>
      <c r="AW1381" s="13" t="s">
        <v>33</v>
      </c>
      <c r="AX1381" s="13" t="s">
        <v>79</v>
      </c>
      <c r="AY1381" s="165" t="s">
        <v>207</v>
      </c>
    </row>
    <row r="1382" spans="1:65" s="13" customFormat="1" ht="22.5">
      <c r="B1382" s="163"/>
      <c r="D1382" s="164" t="s">
        <v>237</v>
      </c>
      <c r="E1382" s="165" t="s">
        <v>1</v>
      </c>
      <c r="F1382" s="166" t="s">
        <v>6427</v>
      </c>
      <c r="H1382" s="167">
        <v>178.3</v>
      </c>
      <c r="I1382" s="168"/>
      <c r="L1382" s="163"/>
      <c r="M1382" s="169"/>
      <c r="N1382" s="170"/>
      <c r="O1382" s="170"/>
      <c r="P1382" s="170"/>
      <c r="Q1382" s="170"/>
      <c r="R1382" s="170"/>
      <c r="S1382" s="170"/>
      <c r="T1382" s="171"/>
      <c r="AT1382" s="165" t="s">
        <v>237</v>
      </c>
      <c r="AU1382" s="165" t="s">
        <v>88</v>
      </c>
      <c r="AV1382" s="13" t="s">
        <v>88</v>
      </c>
      <c r="AW1382" s="13" t="s">
        <v>33</v>
      </c>
      <c r="AX1382" s="13" t="s">
        <v>79</v>
      </c>
      <c r="AY1382" s="165" t="s">
        <v>207</v>
      </c>
    </row>
    <row r="1383" spans="1:65" s="13" customFormat="1" ht="22.5">
      <c r="B1383" s="163"/>
      <c r="D1383" s="164" t="s">
        <v>237</v>
      </c>
      <c r="E1383" s="165" t="s">
        <v>1</v>
      </c>
      <c r="F1383" s="166" t="s">
        <v>6428</v>
      </c>
      <c r="H1383" s="167">
        <v>407</v>
      </c>
      <c r="I1383" s="168"/>
      <c r="L1383" s="163"/>
      <c r="M1383" s="169"/>
      <c r="N1383" s="170"/>
      <c r="O1383" s="170"/>
      <c r="P1383" s="170"/>
      <c r="Q1383" s="170"/>
      <c r="R1383" s="170"/>
      <c r="S1383" s="170"/>
      <c r="T1383" s="171"/>
      <c r="AT1383" s="165" t="s">
        <v>237</v>
      </c>
      <c r="AU1383" s="165" t="s">
        <v>88</v>
      </c>
      <c r="AV1383" s="13" t="s">
        <v>88</v>
      </c>
      <c r="AW1383" s="13" t="s">
        <v>33</v>
      </c>
      <c r="AX1383" s="13" t="s">
        <v>79</v>
      </c>
      <c r="AY1383" s="165" t="s">
        <v>207</v>
      </c>
    </row>
    <row r="1384" spans="1:65" s="13" customFormat="1" ht="22.5">
      <c r="B1384" s="163"/>
      <c r="D1384" s="164" t="s">
        <v>237</v>
      </c>
      <c r="E1384" s="165" t="s">
        <v>1</v>
      </c>
      <c r="F1384" s="166" t="s">
        <v>6429</v>
      </c>
      <c r="H1384" s="167">
        <v>249.4</v>
      </c>
      <c r="I1384" s="168"/>
      <c r="L1384" s="163"/>
      <c r="M1384" s="169"/>
      <c r="N1384" s="170"/>
      <c r="O1384" s="170"/>
      <c r="P1384" s="170"/>
      <c r="Q1384" s="170"/>
      <c r="R1384" s="170"/>
      <c r="S1384" s="170"/>
      <c r="T1384" s="171"/>
      <c r="AT1384" s="165" t="s">
        <v>237</v>
      </c>
      <c r="AU1384" s="165" t="s">
        <v>88</v>
      </c>
      <c r="AV1384" s="13" t="s">
        <v>88</v>
      </c>
      <c r="AW1384" s="13" t="s">
        <v>33</v>
      </c>
      <c r="AX1384" s="13" t="s">
        <v>79</v>
      </c>
      <c r="AY1384" s="165" t="s">
        <v>207</v>
      </c>
    </row>
    <row r="1385" spans="1:65" s="15" customFormat="1" ht="11.25">
      <c r="B1385" s="179"/>
      <c r="D1385" s="164" t="s">
        <v>237</v>
      </c>
      <c r="E1385" s="180" t="s">
        <v>1</v>
      </c>
      <c r="F1385" s="181" t="s">
        <v>242</v>
      </c>
      <c r="H1385" s="182">
        <v>1679.8000000000002</v>
      </c>
      <c r="I1385" s="183"/>
      <c r="L1385" s="179"/>
      <c r="M1385" s="184"/>
      <c r="N1385" s="185"/>
      <c r="O1385" s="185"/>
      <c r="P1385" s="185"/>
      <c r="Q1385" s="185"/>
      <c r="R1385" s="185"/>
      <c r="S1385" s="185"/>
      <c r="T1385" s="186"/>
      <c r="AT1385" s="180" t="s">
        <v>237</v>
      </c>
      <c r="AU1385" s="180" t="s">
        <v>88</v>
      </c>
      <c r="AV1385" s="15" t="s">
        <v>213</v>
      </c>
      <c r="AW1385" s="15" t="s">
        <v>33</v>
      </c>
      <c r="AX1385" s="15" t="s">
        <v>86</v>
      </c>
      <c r="AY1385" s="180" t="s">
        <v>207</v>
      </c>
    </row>
    <row r="1386" spans="1:65" s="2" customFormat="1" ht="24.2" customHeight="1">
      <c r="A1386" s="31"/>
      <c r="B1386" s="148"/>
      <c r="C1386" s="149" t="s">
        <v>1117</v>
      </c>
      <c r="D1386" s="149" t="s">
        <v>209</v>
      </c>
      <c r="E1386" s="150" t="s">
        <v>5715</v>
      </c>
      <c r="F1386" s="151" t="s">
        <v>1449</v>
      </c>
      <c r="G1386" s="152" t="s">
        <v>212</v>
      </c>
      <c r="H1386" s="153">
        <v>30</v>
      </c>
      <c r="I1386" s="154"/>
      <c r="J1386" s="155">
        <f>ROUND(I1386*H1386,2)</f>
        <v>0</v>
      </c>
      <c r="K1386" s="156"/>
      <c r="L1386" s="32"/>
      <c r="M1386" s="191" t="s">
        <v>1</v>
      </c>
      <c r="N1386" s="192" t="s">
        <v>44</v>
      </c>
      <c r="O1386" s="193"/>
      <c r="P1386" s="194">
        <f>O1386*H1386</f>
        <v>0</v>
      </c>
      <c r="Q1386" s="194">
        <v>0</v>
      </c>
      <c r="R1386" s="194">
        <f>Q1386*H1386</f>
        <v>0</v>
      </c>
      <c r="S1386" s="194">
        <v>0</v>
      </c>
      <c r="T1386" s="195">
        <f>S1386*H1386</f>
        <v>0</v>
      </c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R1386" s="161" t="s">
        <v>213</v>
      </c>
      <c r="AT1386" s="161" t="s">
        <v>209</v>
      </c>
      <c r="AU1386" s="161" t="s">
        <v>88</v>
      </c>
      <c r="AY1386" s="17" t="s">
        <v>207</v>
      </c>
      <c r="BE1386" s="162">
        <f>IF(N1386="základní",J1386,0)</f>
        <v>0</v>
      </c>
      <c r="BF1386" s="162">
        <f>IF(N1386="snížená",J1386,0)</f>
        <v>0</v>
      </c>
      <c r="BG1386" s="162">
        <f>IF(N1386="zákl. přenesená",J1386,0)</f>
        <v>0</v>
      </c>
      <c r="BH1386" s="162">
        <f>IF(N1386="sníž. přenesená",J1386,0)</f>
        <v>0</v>
      </c>
      <c r="BI1386" s="162">
        <f>IF(N1386="nulová",J1386,0)</f>
        <v>0</v>
      </c>
      <c r="BJ1386" s="17" t="s">
        <v>86</v>
      </c>
      <c r="BK1386" s="162">
        <f>ROUND(I1386*H1386,2)</f>
        <v>0</v>
      </c>
      <c r="BL1386" s="17" t="s">
        <v>213</v>
      </c>
      <c r="BM1386" s="161" t="s">
        <v>3166</v>
      </c>
    </row>
    <row r="1387" spans="1:65" s="2" customFormat="1" ht="6.95" customHeight="1">
      <c r="A1387" s="31"/>
      <c r="B1387" s="46"/>
      <c r="C1387" s="47"/>
      <c r="D1387" s="47"/>
      <c r="E1387" s="47"/>
      <c r="F1387" s="47"/>
      <c r="G1387" s="47"/>
      <c r="H1387" s="47"/>
      <c r="I1387" s="47"/>
      <c r="J1387" s="47"/>
      <c r="K1387" s="47"/>
      <c r="L1387" s="32"/>
      <c r="M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</row>
  </sheetData>
  <autoFilter ref="C126:K1386" xr:uid="{00000000-0009-0000-0000-00000C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26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129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6430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ROUND(J124,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ROUND((SUM(BE124:BE262)),  2)</f>
        <v>0</v>
      </c>
      <c r="G35" s="31"/>
      <c r="H35" s="31"/>
      <c r="I35" s="104">
        <v>0.21</v>
      </c>
      <c r="J35" s="103">
        <f>ROUND(((SUM(BE124:BE262))*I35),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ROUND((SUM(BF124:BF262)),  2)</f>
        <v>0</v>
      </c>
      <c r="G36" s="31"/>
      <c r="H36" s="31"/>
      <c r="I36" s="104">
        <v>0.15</v>
      </c>
      <c r="J36" s="103">
        <f>ROUND(((SUM(BF124:BF262))*I36),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ROUND((SUM(BG124:BG262)),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ROUND((SUM(BH124:BH262)),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ROUND((SUM(BI124:BI262)),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Objekt13 - SO D.1.4.3.Stlačený vzduch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J124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J125</f>
        <v>0</v>
      </c>
      <c r="L99" s="116"/>
    </row>
    <row r="100" spans="1:47" s="10" customFormat="1" ht="19.899999999999999" customHeight="1">
      <c r="B100" s="120"/>
      <c r="D100" s="121" t="s">
        <v>6431</v>
      </c>
      <c r="E100" s="122"/>
      <c r="F100" s="122"/>
      <c r="G100" s="122"/>
      <c r="H100" s="122"/>
      <c r="I100" s="122"/>
      <c r="J100" s="123">
        <f>J126</f>
        <v>0</v>
      </c>
      <c r="L100" s="120"/>
    </row>
    <row r="101" spans="1:47" s="10" customFormat="1" ht="19.899999999999999" customHeight="1">
      <c r="B101" s="120"/>
      <c r="D101" s="121" t="s">
        <v>6432</v>
      </c>
      <c r="E101" s="122"/>
      <c r="F101" s="122"/>
      <c r="G101" s="122"/>
      <c r="H101" s="122"/>
      <c r="I101" s="122"/>
      <c r="J101" s="123">
        <f>J191</f>
        <v>0</v>
      </c>
      <c r="L101" s="120"/>
    </row>
    <row r="102" spans="1:47" s="10" customFormat="1" ht="19.899999999999999" customHeight="1">
      <c r="B102" s="120"/>
      <c r="D102" s="121" t="s">
        <v>6433</v>
      </c>
      <c r="E102" s="122"/>
      <c r="F102" s="122"/>
      <c r="G102" s="122"/>
      <c r="H102" s="122"/>
      <c r="I102" s="122"/>
      <c r="J102" s="123">
        <f>J247</f>
        <v>0</v>
      </c>
      <c r="L102" s="120"/>
    </row>
    <row r="103" spans="1:47" s="2" customFormat="1" ht="21.7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47" s="2" customFormat="1" ht="6.95" customHeight="1">
      <c r="A104" s="31"/>
      <c r="B104" s="46"/>
      <c r="C104" s="47"/>
      <c r="D104" s="47"/>
      <c r="E104" s="47"/>
      <c r="F104" s="47"/>
      <c r="G104" s="47"/>
      <c r="H104" s="47"/>
      <c r="I104" s="47"/>
      <c r="J104" s="47"/>
      <c r="K104" s="47"/>
      <c r="L104" s="4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8" spans="1:47" s="2" customFormat="1" ht="6.95" customHeight="1">
      <c r="A108" s="31"/>
      <c r="B108" s="48"/>
      <c r="C108" s="49"/>
      <c r="D108" s="49"/>
      <c r="E108" s="49"/>
      <c r="F108" s="49"/>
      <c r="G108" s="49"/>
      <c r="H108" s="49"/>
      <c r="I108" s="49"/>
      <c r="J108" s="49"/>
      <c r="K108" s="49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24.95" customHeight="1">
      <c r="A109" s="31"/>
      <c r="B109" s="32"/>
      <c r="C109" s="21" t="s">
        <v>192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6.95" customHeigh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12" customHeight="1">
      <c r="A111" s="31"/>
      <c r="B111" s="32"/>
      <c r="C111" s="27" t="s">
        <v>16</v>
      </c>
      <c r="D111" s="31"/>
      <c r="E111" s="31"/>
      <c r="F111" s="31"/>
      <c r="G111" s="31"/>
      <c r="H111" s="31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16.5" customHeight="1">
      <c r="A112" s="31"/>
      <c r="B112" s="32"/>
      <c r="C112" s="31"/>
      <c r="D112" s="31"/>
      <c r="E112" s="237" t="str">
        <f>E7</f>
        <v>ZU - rekonstrukce objektu Klatovská 51/ Chodské náměstí 1</v>
      </c>
      <c r="F112" s="238"/>
      <c r="G112" s="238"/>
      <c r="H112" s="238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1" customFormat="1" ht="12" customHeight="1">
      <c r="B113" s="20"/>
      <c r="C113" s="27" t="s">
        <v>155</v>
      </c>
      <c r="L113" s="20"/>
    </row>
    <row r="114" spans="1:65" s="2" customFormat="1" ht="16.5" customHeight="1">
      <c r="A114" s="31"/>
      <c r="B114" s="32"/>
      <c r="C114" s="31"/>
      <c r="D114" s="31"/>
      <c r="E114" s="237" t="s">
        <v>156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12" customHeight="1">
      <c r="A115" s="31"/>
      <c r="B115" s="32"/>
      <c r="C115" s="27" t="s">
        <v>157</v>
      </c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6.5" customHeight="1">
      <c r="A116" s="31"/>
      <c r="B116" s="32"/>
      <c r="C116" s="31"/>
      <c r="D116" s="31"/>
      <c r="E116" s="196" t="str">
        <f>E11</f>
        <v>Objekt13 - SO D.1.4.3.Stlačený vzduch</v>
      </c>
      <c r="F116" s="239"/>
      <c r="G116" s="239"/>
      <c r="H116" s="239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2" customHeight="1">
      <c r="A118" s="31"/>
      <c r="B118" s="32"/>
      <c r="C118" s="27" t="s">
        <v>20</v>
      </c>
      <c r="D118" s="31"/>
      <c r="E118" s="31"/>
      <c r="F118" s="25" t="str">
        <f>F14</f>
        <v>Plzeň</v>
      </c>
      <c r="G118" s="31"/>
      <c r="H118" s="31"/>
      <c r="I118" s="27" t="s">
        <v>22</v>
      </c>
      <c r="J118" s="54" t="str">
        <f>IF(J14="","",J14)</f>
        <v>17. 11. 2022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5.2" customHeight="1">
      <c r="A120" s="31"/>
      <c r="B120" s="32"/>
      <c r="C120" s="27" t="s">
        <v>24</v>
      </c>
      <c r="D120" s="31"/>
      <c r="E120" s="31"/>
      <c r="F120" s="25" t="str">
        <f>E17</f>
        <v>Západočeská univerzita v Plzni</v>
      </c>
      <c r="G120" s="31"/>
      <c r="H120" s="31"/>
      <c r="I120" s="27" t="s">
        <v>31</v>
      </c>
      <c r="J120" s="29" t="str">
        <f>E23</f>
        <v xml:space="preserve"> </v>
      </c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15.2" customHeight="1">
      <c r="A121" s="31"/>
      <c r="B121" s="32"/>
      <c r="C121" s="27" t="s">
        <v>30</v>
      </c>
      <c r="D121" s="31"/>
      <c r="E121" s="31"/>
      <c r="F121" s="25">
        <f>IF(E20="","",E20)</f>
        <v>0</v>
      </c>
      <c r="G121" s="31"/>
      <c r="H121" s="31"/>
      <c r="I121" s="27" t="s">
        <v>34</v>
      </c>
      <c r="J121" s="29" t="str">
        <f>E26</f>
        <v>BAUING KV, s.r.o.</v>
      </c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10.3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11" customFormat="1" ht="29.25" customHeight="1">
      <c r="A123" s="124"/>
      <c r="B123" s="125"/>
      <c r="C123" s="126" t="s">
        <v>193</v>
      </c>
      <c r="D123" s="127" t="s">
        <v>64</v>
      </c>
      <c r="E123" s="127" t="s">
        <v>60</v>
      </c>
      <c r="F123" s="127" t="s">
        <v>61</v>
      </c>
      <c r="G123" s="127" t="s">
        <v>194</v>
      </c>
      <c r="H123" s="127" t="s">
        <v>195</v>
      </c>
      <c r="I123" s="127" t="s">
        <v>196</v>
      </c>
      <c r="J123" s="128" t="s">
        <v>161</v>
      </c>
      <c r="K123" s="129" t="s">
        <v>197</v>
      </c>
      <c r="L123" s="130"/>
      <c r="M123" s="61" t="s">
        <v>1</v>
      </c>
      <c r="N123" s="62" t="s">
        <v>43</v>
      </c>
      <c r="O123" s="62" t="s">
        <v>198</v>
      </c>
      <c r="P123" s="62" t="s">
        <v>199</v>
      </c>
      <c r="Q123" s="62" t="s">
        <v>200</v>
      </c>
      <c r="R123" s="62" t="s">
        <v>201</v>
      </c>
      <c r="S123" s="62" t="s">
        <v>202</v>
      </c>
      <c r="T123" s="63" t="s">
        <v>203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</row>
    <row r="124" spans="1:65" s="2" customFormat="1" ht="22.9" customHeight="1">
      <c r="A124" s="31"/>
      <c r="B124" s="32"/>
      <c r="C124" s="68" t="s">
        <v>204</v>
      </c>
      <c r="D124" s="31"/>
      <c r="E124" s="31"/>
      <c r="F124" s="31"/>
      <c r="G124" s="31"/>
      <c r="H124" s="31"/>
      <c r="I124" s="31"/>
      <c r="J124" s="131">
        <f>BK124</f>
        <v>0</v>
      </c>
      <c r="K124" s="31"/>
      <c r="L124" s="32"/>
      <c r="M124" s="64"/>
      <c r="N124" s="55"/>
      <c r="O124" s="65"/>
      <c r="P124" s="132">
        <f>P125</f>
        <v>0</v>
      </c>
      <c r="Q124" s="65"/>
      <c r="R124" s="132">
        <f>R125</f>
        <v>0</v>
      </c>
      <c r="S124" s="65"/>
      <c r="T124" s="133">
        <f>T125</f>
        <v>0</v>
      </c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T124" s="17" t="s">
        <v>78</v>
      </c>
      <c r="AU124" s="17" t="s">
        <v>163</v>
      </c>
      <c r="BK124" s="134">
        <f>BK125</f>
        <v>0</v>
      </c>
    </row>
    <row r="125" spans="1:65" s="12" customFormat="1" ht="25.9" customHeight="1">
      <c r="B125" s="135"/>
      <c r="D125" s="136" t="s">
        <v>78</v>
      </c>
      <c r="E125" s="137" t="s">
        <v>1240</v>
      </c>
      <c r="F125" s="137" t="s">
        <v>1241</v>
      </c>
      <c r="I125" s="138"/>
      <c r="J125" s="139">
        <f>BK125</f>
        <v>0</v>
      </c>
      <c r="L125" s="135"/>
      <c r="M125" s="140"/>
      <c r="N125" s="141"/>
      <c r="O125" s="141"/>
      <c r="P125" s="142">
        <f>P126+P191+P247</f>
        <v>0</v>
      </c>
      <c r="Q125" s="141"/>
      <c r="R125" s="142">
        <f>R126+R191+R247</f>
        <v>0</v>
      </c>
      <c r="S125" s="141"/>
      <c r="T125" s="143">
        <f>T126+T191+T247</f>
        <v>0</v>
      </c>
      <c r="AR125" s="136" t="s">
        <v>88</v>
      </c>
      <c r="AT125" s="144" t="s">
        <v>78</v>
      </c>
      <c r="AU125" s="144" t="s">
        <v>79</v>
      </c>
      <c r="AY125" s="136" t="s">
        <v>207</v>
      </c>
      <c r="BK125" s="145">
        <f>BK126+BK191+BK247</f>
        <v>0</v>
      </c>
    </row>
    <row r="126" spans="1:65" s="12" customFormat="1" ht="22.9" customHeight="1">
      <c r="B126" s="135"/>
      <c r="D126" s="136" t="s">
        <v>78</v>
      </c>
      <c r="E126" s="146" t="s">
        <v>6434</v>
      </c>
      <c r="F126" s="146" t="s">
        <v>6435</v>
      </c>
      <c r="I126" s="138"/>
      <c r="J126" s="147">
        <f>BK126</f>
        <v>0</v>
      </c>
      <c r="L126" s="135"/>
      <c r="M126" s="140"/>
      <c r="N126" s="141"/>
      <c r="O126" s="141"/>
      <c r="P126" s="142">
        <f>SUM(P127:P190)</f>
        <v>0</v>
      </c>
      <c r="Q126" s="141"/>
      <c r="R126" s="142">
        <f>SUM(R127:R190)</f>
        <v>0</v>
      </c>
      <c r="S126" s="141"/>
      <c r="T126" s="143">
        <f>SUM(T127:T190)</f>
        <v>0</v>
      </c>
      <c r="AR126" s="136" t="s">
        <v>88</v>
      </c>
      <c r="AT126" s="144" t="s">
        <v>78</v>
      </c>
      <c r="AU126" s="144" t="s">
        <v>86</v>
      </c>
      <c r="AY126" s="136" t="s">
        <v>207</v>
      </c>
      <c r="BK126" s="145">
        <f>SUM(BK127:BK190)</f>
        <v>0</v>
      </c>
    </row>
    <row r="127" spans="1:65" s="2" customFormat="1" ht="24.2" customHeight="1">
      <c r="A127" s="31"/>
      <c r="B127" s="148"/>
      <c r="C127" s="149" t="s">
        <v>86</v>
      </c>
      <c r="D127" s="149" t="s">
        <v>209</v>
      </c>
      <c r="E127" s="150" t="s">
        <v>6436</v>
      </c>
      <c r="F127" s="151" t="s">
        <v>6437</v>
      </c>
      <c r="G127" s="152" t="s">
        <v>301</v>
      </c>
      <c r="H127" s="153">
        <v>1</v>
      </c>
      <c r="I127" s="154"/>
      <c r="J127" s="155">
        <f>ROUND(I127*H127,2)</f>
        <v>0</v>
      </c>
      <c r="K127" s="156"/>
      <c r="L127" s="32"/>
      <c r="M127" s="157" t="s">
        <v>1</v>
      </c>
      <c r="N127" s="158" t="s">
        <v>44</v>
      </c>
      <c r="O127" s="57"/>
      <c r="P127" s="159">
        <f>O127*H127</f>
        <v>0</v>
      </c>
      <c r="Q127" s="159">
        <v>0</v>
      </c>
      <c r="R127" s="159">
        <f>Q127*H127</f>
        <v>0</v>
      </c>
      <c r="S127" s="159">
        <v>0</v>
      </c>
      <c r="T127" s="160">
        <f>S127*H127</f>
        <v>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R127" s="161" t="s">
        <v>245</v>
      </c>
      <c r="AT127" s="161" t="s">
        <v>209</v>
      </c>
      <c r="AU127" s="161" t="s">
        <v>88</v>
      </c>
      <c r="AY127" s="17" t="s">
        <v>207</v>
      </c>
      <c r="BE127" s="162">
        <f>IF(N127="základní",J127,0)</f>
        <v>0</v>
      </c>
      <c r="BF127" s="162">
        <f>IF(N127="snížená",J127,0)</f>
        <v>0</v>
      </c>
      <c r="BG127" s="162">
        <f>IF(N127="zákl. přenesená",J127,0)</f>
        <v>0</v>
      </c>
      <c r="BH127" s="162">
        <f>IF(N127="sníž. přenesená",J127,0)</f>
        <v>0</v>
      </c>
      <c r="BI127" s="162">
        <f>IF(N127="nulová",J127,0)</f>
        <v>0</v>
      </c>
      <c r="BJ127" s="17" t="s">
        <v>86</v>
      </c>
      <c r="BK127" s="162">
        <f>ROUND(I127*H127,2)</f>
        <v>0</v>
      </c>
      <c r="BL127" s="17" t="s">
        <v>245</v>
      </c>
      <c r="BM127" s="161" t="s">
        <v>88</v>
      </c>
    </row>
    <row r="128" spans="1:65" s="13" customFormat="1" ht="22.5">
      <c r="B128" s="163"/>
      <c r="D128" s="164" t="s">
        <v>237</v>
      </c>
      <c r="E128" s="165" t="s">
        <v>1</v>
      </c>
      <c r="F128" s="166" t="s">
        <v>6438</v>
      </c>
      <c r="H128" s="167">
        <v>1</v>
      </c>
      <c r="I128" s="168"/>
      <c r="L128" s="163"/>
      <c r="M128" s="169"/>
      <c r="N128" s="170"/>
      <c r="O128" s="170"/>
      <c r="P128" s="170"/>
      <c r="Q128" s="170"/>
      <c r="R128" s="170"/>
      <c r="S128" s="170"/>
      <c r="T128" s="171"/>
      <c r="AT128" s="165" t="s">
        <v>237</v>
      </c>
      <c r="AU128" s="165" t="s">
        <v>88</v>
      </c>
      <c r="AV128" s="13" t="s">
        <v>88</v>
      </c>
      <c r="AW128" s="13" t="s">
        <v>33</v>
      </c>
      <c r="AX128" s="13" t="s">
        <v>79</v>
      </c>
      <c r="AY128" s="165" t="s">
        <v>207</v>
      </c>
    </row>
    <row r="129" spans="1:65" s="14" customFormat="1" ht="11.25">
      <c r="B129" s="172"/>
      <c r="D129" s="164" t="s">
        <v>237</v>
      </c>
      <c r="E129" s="173" t="s">
        <v>1</v>
      </c>
      <c r="F129" s="174" t="s">
        <v>6439</v>
      </c>
      <c r="H129" s="173" t="s">
        <v>1</v>
      </c>
      <c r="I129" s="175"/>
      <c r="L129" s="172"/>
      <c r="M129" s="176"/>
      <c r="N129" s="177"/>
      <c r="O129" s="177"/>
      <c r="P129" s="177"/>
      <c r="Q129" s="177"/>
      <c r="R129" s="177"/>
      <c r="S129" s="177"/>
      <c r="T129" s="178"/>
      <c r="AT129" s="173" t="s">
        <v>237</v>
      </c>
      <c r="AU129" s="173" t="s">
        <v>88</v>
      </c>
      <c r="AV129" s="14" t="s">
        <v>86</v>
      </c>
      <c r="AW129" s="14" t="s">
        <v>33</v>
      </c>
      <c r="AX129" s="14" t="s">
        <v>79</v>
      </c>
      <c r="AY129" s="173" t="s">
        <v>207</v>
      </c>
    </row>
    <row r="130" spans="1:65" s="14" customFormat="1" ht="11.25">
      <c r="B130" s="172"/>
      <c r="D130" s="164" t="s">
        <v>237</v>
      </c>
      <c r="E130" s="173" t="s">
        <v>1</v>
      </c>
      <c r="F130" s="174" t="s">
        <v>6440</v>
      </c>
      <c r="H130" s="173" t="s">
        <v>1</v>
      </c>
      <c r="I130" s="175"/>
      <c r="L130" s="172"/>
      <c r="M130" s="176"/>
      <c r="N130" s="177"/>
      <c r="O130" s="177"/>
      <c r="P130" s="177"/>
      <c r="Q130" s="177"/>
      <c r="R130" s="177"/>
      <c r="S130" s="177"/>
      <c r="T130" s="178"/>
      <c r="AT130" s="173" t="s">
        <v>237</v>
      </c>
      <c r="AU130" s="173" t="s">
        <v>88</v>
      </c>
      <c r="AV130" s="14" t="s">
        <v>86</v>
      </c>
      <c r="AW130" s="14" t="s">
        <v>33</v>
      </c>
      <c r="AX130" s="14" t="s">
        <v>79</v>
      </c>
      <c r="AY130" s="173" t="s">
        <v>207</v>
      </c>
    </row>
    <row r="131" spans="1:65" s="14" customFormat="1" ht="11.25">
      <c r="B131" s="172"/>
      <c r="D131" s="164" t="s">
        <v>237</v>
      </c>
      <c r="E131" s="173" t="s">
        <v>1</v>
      </c>
      <c r="F131" s="174" t="s">
        <v>6441</v>
      </c>
      <c r="H131" s="173" t="s">
        <v>1</v>
      </c>
      <c r="I131" s="175"/>
      <c r="L131" s="172"/>
      <c r="M131" s="176"/>
      <c r="N131" s="177"/>
      <c r="O131" s="177"/>
      <c r="P131" s="177"/>
      <c r="Q131" s="177"/>
      <c r="R131" s="177"/>
      <c r="S131" s="177"/>
      <c r="T131" s="178"/>
      <c r="AT131" s="173" t="s">
        <v>237</v>
      </c>
      <c r="AU131" s="173" t="s">
        <v>88</v>
      </c>
      <c r="AV131" s="14" t="s">
        <v>86</v>
      </c>
      <c r="AW131" s="14" t="s">
        <v>33</v>
      </c>
      <c r="AX131" s="14" t="s">
        <v>79</v>
      </c>
      <c r="AY131" s="173" t="s">
        <v>207</v>
      </c>
    </row>
    <row r="132" spans="1:65" s="14" customFormat="1" ht="11.25">
      <c r="B132" s="172"/>
      <c r="D132" s="164" t="s">
        <v>237</v>
      </c>
      <c r="E132" s="173" t="s">
        <v>1</v>
      </c>
      <c r="F132" s="174" t="s">
        <v>6442</v>
      </c>
      <c r="H132" s="173" t="s">
        <v>1</v>
      </c>
      <c r="I132" s="175"/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237</v>
      </c>
      <c r="AU132" s="173" t="s">
        <v>88</v>
      </c>
      <c r="AV132" s="14" t="s">
        <v>86</v>
      </c>
      <c r="AW132" s="14" t="s">
        <v>33</v>
      </c>
      <c r="AX132" s="14" t="s">
        <v>79</v>
      </c>
      <c r="AY132" s="173" t="s">
        <v>207</v>
      </c>
    </row>
    <row r="133" spans="1:65" s="14" customFormat="1" ht="11.25">
      <c r="B133" s="172"/>
      <c r="D133" s="164" t="s">
        <v>237</v>
      </c>
      <c r="E133" s="173" t="s">
        <v>1</v>
      </c>
      <c r="F133" s="174" t="s">
        <v>6443</v>
      </c>
      <c r="H133" s="173" t="s">
        <v>1</v>
      </c>
      <c r="I133" s="175"/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237</v>
      </c>
      <c r="AU133" s="173" t="s">
        <v>88</v>
      </c>
      <c r="AV133" s="14" t="s">
        <v>86</v>
      </c>
      <c r="AW133" s="14" t="s">
        <v>33</v>
      </c>
      <c r="AX133" s="14" t="s">
        <v>79</v>
      </c>
      <c r="AY133" s="173" t="s">
        <v>207</v>
      </c>
    </row>
    <row r="134" spans="1:65" s="14" customFormat="1" ht="11.25">
      <c r="B134" s="172"/>
      <c r="D134" s="164" t="s">
        <v>237</v>
      </c>
      <c r="E134" s="173" t="s">
        <v>1</v>
      </c>
      <c r="F134" s="174" t="s">
        <v>6444</v>
      </c>
      <c r="H134" s="173" t="s">
        <v>1</v>
      </c>
      <c r="I134" s="175"/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237</v>
      </c>
      <c r="AU134" s="173" t="s">
        <v>88</v>
      </c>
      <c r="AV134" s="14" t="s">
        <v>86</v>
      </c>
      <c r="AW134" s="14" t="s">
        <v>33</v>
      </c>
      <c r="AX134" s="14" t="s">
        <v>79</v>
      </c>
      <c r="AY134" s="173" t="s">
        <v>207</v>
      </c>
    </row>
    <row r="135" spans="1:65" s="14" customFormat="1" ht="22.5">
      <c r="B135" s="172"/>
      <c r="D135" s="164" t="s">
        <v>237</v>
      </c>
      <c r="E135" s="173" t="s">
        <v>1</v>
      </c>
      <c r="F135" s="174" t="s">
        <v>6445</v>
      </c>
      <c r="H135" s="173" t="s">
        <v>1</v>
      </c>
      <c r="I135" s="175"/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237</v>
      </c>
      <c r="AU135" s="173" t="s">
        <v>88</v>
      </c>
      <c r="AV135" s="14" t="s">
        <v>86</v>
      </c>
      <c r="AW135" s="14" t="s">
        <v>33</v>
      </c>
      <c r="AX135" s="14" t="s">
        <v>79</v>
      </c>
      <c r="AY135" s="173" t="s">
        <v>207</v>
      </c>
    </row>
    <row r="136" spans="1:65" s="14" customFormat="1" ht="22.5">
      <c r="B136" s="172"/>
      <c r="D136" s="164" t="s">
        <v>237</v>
      </c>
      <c r="E136" s="173" t="s">
        <v>1</v>
      </c>
      <c r="F136" s="174" t="s">
        <v>6446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88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5" customFormat="1" ht="11.25">
      <c r="B137" s="179"/>
      <c r="D137" s="164" t="s">
        <v>237</v>
      </c>
      <c r="E137" s="180" t="s">
        <v>1</v>
      </c>
      <c r="F137" s="181" t="s">
        <v>242</v>
      </c>
      <c r="H137" s="182">
        <v>1</v>
      </c>
      <c r="I137" s="183"/>
      <c r="L137" s="179"/>
      <c r="M137" s="184"/>
      <c r="N137" s="185"/>
      <c r="O137" s="185"/>
      <c r="P137" s="185"/>
      <c r="Q137" s="185"/>
      <c r="R137" s="185"/>
      <c r="S137" s="185"/>
      <c r="T137" s="186"/>
      <c r="AT137" s="180" t="s">
        <v>237</v>
      </c>
      <c r="AU137" s="180" t="s">
        <v>88</v>
      </c>
      <c r="AV137" s="15" t="s">
        <v>213</v>
      </c>
      <c r="AW137" s="15" t="s">
        <v>33</v>
      </c>
      <c r="AX137" s="15" t="s">
        <v>86</v>
      </c>
      <c r="AY137" s="180" t="s">
        <v>207</v>
      </c>
    </row>
    <row r="138" spans="1:65" s="2" customFormat="1" ht="24.2" customHeight="1">
      <c r="A138" s="31"/>
      <c r="B138" s="148"/>
      <c r="C138" s="149" t="s">
        <v>88</v>
      </c>
      <c r="D138" s="149" t="s">
        <v>209</v>
      </c>
      <c r="E138" s="150" t="s">
        <v>6447</v>
      </c>
      <c r="F138" s="151" t="s">
        <v>6448</v>
      </c>
      <c r="G138" s="152" t="s">
        <v>301</v>
      </c>
      <c r="H138" s="153">
        <v>1</v>
      </c>
      <c r="I138" s="154"/>
      <c r="J138" s="155">
        <f>ROUND(I138*H138,2)</f>
        <v>0</v>
      </c>
      <c r="K138" s="156"/>
      <c r="L138" s="32"/>
      <c r="M138" s="157" t="s">
        <v>1</v>
      </c>
      <c r="N138" s="158" t="s">
        <v>44</v>
      </c>
      <c r="O138" s="57"/>
      <c r="P138" s="159">
        <f>O138*H138</f>
        <v>0</v>
      </c>
      <c r="Q138" s="159">
        <v>0</v>
      </c>
      <c r="R138" s="159">
        <f>Q138*H138</f>
        <v>0</v>
      </c>
      <c r="S138" s="159">
        <v>0</v>
      </c>
      <c r="T138" s="160">
        <f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245</v>
      </c>
      <c r="AT138" s="161" t="s">
        <v>209</v>
      </c>
      <c r="AU138" s="161" t="s">
        <v>88</v>
      </c>
      <c r="AY138" s="17" t="s">
        <v>207</v>
      </c>
      <c r="BE138" s="162">
        <f>IF(N138="základní",J138,0)</f>
        <v>0</v>
      </c>
      <c r="BF138" s="162">
        <f>IF(N138="snížená",J138,0)</f>
        <v>0</v>
      </c>
      <c r="BG138" s="162">
        <f>IF(N138="zákl. přenesená",J138,0)</f>
        <v>0</v>
      </c>
      <c r="BH138" s="162">
        <f>IF(N138="sníž. přenesená",J138,0)</f>
        <v>0</v>
      </c>
      <c r="BI138" s="162">
        <f>IF(N138="nulová",J138,0)</f>
        <v>0</v>
      </c>
      <c r="BJ138" s="17" t="s">
        <v>86</v>
      </c>
      <c r="BK138" s="162">
        <f>ROUND(I138*H138,2)</f>
        <v>0</v>
      </c>
      <c r="BL138" s="17" t="s">
        <v>245</v>
      </c>
      <c r="BM138" s="161" t="s">
        <v>213</v>
      </c>
    </row>
    <row r="139" spans="1:65" s="14" customFormat="1" ht="22.5">
      <c r="B139" s="172"/>
      <c r="D139" s="164" t="s">
        <v>237</v>
      </c>
      <c r="E139" s="173" t="s">
        <v>1</v>
      </c>
      <c r="F139" s="174" t="s">
        <v>6449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88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4" customFormat="1" ht="22.5">
      <c r="B140" s="172"/>
      <c r="D140" s="164" t="s">
        <v>237</v>
      </c>
      <c r="E140" s="173" t="s">
        <v>1</v>
      </c>
      <c r="F140" s="174" t="s">
        <v>6450</v>
      </c>
      <c r="H140" s="173" t="s">
        <v>1</v>
      </c>
      <c r="I140" s="175"/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237</v>
      </c>
      <c r="AU140" s="173" t="s">
        <v>88</v>
      </c>
      <c r="AV140" s="14" t="s">
        <v>86</v>
      </c>
      <c r="AW140" s="14" t="s">
        <v>33</v>
      </c>
      <c r="AX140" s="14" t="s">
        <v>79</v>
      </c>
      <c r="AY140" s="173" t="s">
        <v>207</v>
      </c>
    </row>
    <row r="141" spans="1:65" s="14" customFormat="1" ht="22.5">
      <c r="B141" s="172"/>
      <c r="D141" s="164" t="s">
        <v>237</v>
      </c>
      <c r="E141" s="173" t="s">
        <v>1</v>
      </c>
      <c r="F141" s="174" t="s">
        <v>6451</v>
      </c>
      <c r="H141" s="173" t="s">
        <v>1</v>
      </c>
      <c r="I141" s="175"/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237</v>
      </c>
      <c r="AU141" s="173" t="s">
        <v>88</v>
      </c>
      <c r="AV141" s="14" t="s">
        <v>86</v>
      </c>
      <c r="AW141" s="14" t="s">
        <v>33</v>
      </c>
      <c r="AX141" s="14" t="s">
        <v>79</v>
      </c>
      <c r="AY141" s="173" t="s">
        <v>207</v>
      </c>
    </row>
    <row r="142" spans="1:65" s="14" customFormat="1" ht="22.5">
      <c r="B142" s="172"/>
      <c r="D142" s="164" t="s">
        <v>237</v>
      </c>
      <c r="E142" s="173" t="s">
        <v>1</v>
      </c>
      <c r="F142" s="174" t="s">
        <v>6452</v>
      </c>
      <c r="H142" s="173" t="s">
        <v>1</v>
      </c>
      <c r="I142" s="175"/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237</v>
      </c>
      <c r="AU142" s="173" t="s">
        <v>88</v>
      </c>
      <c r="AV142" s="14" t="s">
        <v>86</v>
      </c>
      <c r="AW142" s="14" t="s">
        <v>33</v>
      </c>
      <c r="AX142" s="14" t="s">
        <v>79</v>
      </c>
      <c r="AY142" s="173" t="s">
        <v>207</v>
      </c>
    </row>
    <row r="143" spans="1:65" s="13" customFormat="1" ht="22.5">
      <c r="B143" s="163"/>
      <c r="D143" s="164" t="s">
        <v>237</v>
      </c>
      <c r="E143" s="165" t="s">
        <v>1</v>
      </c>
      <c r="F143" s="166" t="s">
        <v>6453</v>
      </c>
      <c r="H143" s="167">
        <v>1</v>
      </c>
      <c r="I143" s="168"/>
      <c r="L143" s="163"/>
      <c r="M143" s="169"/>
      <c r="N143" s="170"/>
      <c r="O143" s="170"/>
      <c r="P143" s="170"/>
      <c r="Q143" s="170"/>
      <c r="R143" s="170"/>
      <c r="S143" s="170"/>
      <c r="T143" s="171"/>
      <c r="AT143" s="165" t="s">
        <v>237</v>
      </c>
      <c r="AU143" s="165" t="s">
        <v>88</v>
      </c>
      <c r="AV143" s="13" t="s">
        <v>88</v>
      </c>
      <c r="AW143" s="13" t="s">
        <v>33</v>
      </c>
      <c r="AX143" s="13" t="s">
        <v>79</v>
      </c>
      <c r="AY143" s="165" t="s">
        <v>207</v>
      </c>
    </row>
    <row r="144" spans="1:65" s="15" customFormat="1" ht="11.25">
      <c r="B144" s="179"/>
      <c r="D144" s="164" t="s">
        <v>237</v>
      </c>
      <c r="E144" s="180" t="s">
        <v>1</v>
      </c>
      <c r="F144" s="181" t="s">
        <v>242</v>
      </c>
      <c r="H144" s="182">
        <v>1</v>
      </c>
      <c r="I144" s="183"/>
      <c r="L144" s="179"/>
      <c r="M144" s="184"/>
      <c r="N144" s="185"/>
      <c r="O144" s="185"/>
      <c r="P144" s="185"/>
      <c r="Q144" s="185"/>
      <c r="R144" s="185"/>
      <c r="S144" s="185"/>
      <c r="T144" s="186"/>
      <c r="AT144" s="180" t="s">
        <v>237</v>
      </c>
      <c r="AU144" s="180" t="s">
        <v>88</v>
      </c>
      <c r="AV144" s="15" t="s">
        <v>213</v>
      </c>
      <c r="AW144" s="15" t="s">
        <v>33</v>
      </c>
      <c r="AX144" s="15" t="s">
        <v>86</v>
      </c>
      <c r="AY144" s="180" t="s">
        <v>207</v>
      </c>
    </row>
    <row r="145" spans="1:65" s="2" customFormat="1" ht="24.2" customHeight="1">
      <c r="A145" s="31"/>
      <c r="B145" s="148"/>
      <c r="C145" s="149" t="s">
        <v>217</v>
      </c>
      <c r="D145" s="149" t="s">
        <v>209</v>
      </c>
      <c r="E145" s="150" t="s">
        <v>6454</v>
      </c>
      <c r="F145" s="151" t="s">
        <v>6455</v>
      </c>
      <c r="G145" s="152" t="s">
        <v>301</v>
      </c>
      <c r="H145" s="153">
        <v>2</v>
      </c>
      <c r="I145" s="154"/>
      <c r="J145" s="155">
        <f>ROUND(I145*H145,2)</f>
        <v>0</v>
      </c>
      <c r="K145" s="156"/>
      <c r="L145" s="32"/>
      <c r="M145" s="157" t="s">
        <v>1</v>
      </c>
      <c r="N145" s="158" t="s">
        <v>44</v>
      </c>
      <c r="O145" s="57"/>
      <c r="P145" s="159">
        <f>O145*H145</f>
        <v>0</v>
      </c>
      <c r="Q145" s="159">
        <v>0</v>
      </c>
      <c r="R145" s="159">
        <f>Q145*H145</f>
        <v>0</v>
      </c>
      <c r="S145" s="159">
        <v>0</v>
      </c>
      <c r="T145" s="160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245</v>
      </c>
      <c r="AT145" s="161" t="s">
        <v>209</v>
      </c>
      <c r="AU145" s="161" t="s">
        <v>88</v>
      </c>
      <c r="AY145" s="17" t="s">
        <v>207</v>
      </c>
      <c r="BE145" s="162">
        <f>IF(N145="základní",J145,0)</f>
        <v>0</v>
      </c>
      <c r="BF145" s="162">
        <f>IF(N145="snížená",J145,0)</f>
        <v>0</v>
      </c>
      <c r="BG145" s="162">
        <f>IF(N145="zákl. přenesená",J145,0)</f>
        <v>0</v>
      </c>
      <c r="BH145" s="162">
        <f>IF(N145="sníž. přenesená",J145,0)</f>
        <v>0</v>
      </c>
      <c r="BI145" s="162">
        <f>IF(N145="nulová",J145,0)</f>
        <v>0</v>
      </c>
      <c r="BJ145" s="17" t="s">
        <v>86</v>
      </c>
      <c r="BK145" s="162">
        <f>ROUND(I145*H145,2)</f>
        <v>0</v>
      </c>
      <c r="BL145" s="17" t="s">
        <v>245</v>
      </c>
      <c r="BM145" s="161" t="s">
        <v>221</v>
      </c>
    </row>
    <row r="146" spans="1:65" s="13" customFormat="1" ht="11.25">
      <c r="B146" s="163"/>
      <c r="D146" s="164" t="s">
        <v>237</v>
      </c>
      <c r="E146" s="165" t="s">
        <v>1</v>
      </c>
      <c r="F146" s="166" t="s">
        <v>6456</v>
      </c>
      <c r="H146" s="167">
        <v>2</v>
      </c>
      <c r="I146" s="168"/>
      <c r="L146" s="163"/>
      <c r="M146" s="169"/>
      <c r="N146" s="170"/>
      <c r="O146" s="170"/>
      <c r="P146" s="170"/>
      <c r="Q146" s="170"/>
      <c r="R146" s="170"/>
      <c r="S146" s="170"/>
      <c r="T146" s="171"/>
      <c r="AT146" s="165" t="s">
        <v>237</v>
      </c>
      <c r="AU146" s="165" t="s">
        <v>88</v>
      </c>
      <c r="AV146" s="13" t="s">
        <v>88</v>
      </c>
      <c r="AW146" s="13" t="s">
        <v>33</v>
      </c>
      <c r="AX146" s="13" t="s">
        <v>79</v>
      </c>
      <c r="AY146" s="165" t="s">
        <v>207</v>
      </c>
    </row>
    <row r="147" spans="1:65" s="14" customFormat="1" ht="22.5">
      <c r="B147" s="172"/>
      <c r="D147" s="164" t="s">
        <v>237</v>
      </c>
      <c r="E147" s="173" t="s">
        <v>1</v>
      </c>
      <c r="F147" s="174" t="s">
        <v>6451</v>
      </c>
      <c r="H147" s="173" t="s">
        <v>1</v>
      </c>
      <c r="I147" s="175"/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237</v>
      </c>
      <c r="AU147" s="173" t="s">
        <v>88</v>
      </c>
      <c r="AV147" s="14" t="s">
        <v>86</v>
      </c>
      <c r="AW147" s="14" t="s">
        <v>33</v>
      </c>
      <c r="AX147" s="14" t="s">
        <v>79</v>
      </c>
      <c r="AY147" s="173" t="s">
        <v>207</v>
      </c>
    </row>
    <row r="148" spans="1:65" s="14" customFormat="1" ht="11.25">
      <c r="B148" s="172"/>
      <c r="D148" s="164" t="s">
        <v>237</v>
      </c>
      <c r="E148" s="173" t="s">
        <v>1</v>
      </c>
      <c r="F148" s="174" t="s">
        <v>6457</v>
      </c>
      <c r="H148" s="173" t="s">
        <v>1</v>
      </c>
      <c r="I148" s="175"/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237</v>
      </c>
      <c r="AU148" s="173" t="s">
        <v>88</v>
      </c>
      <c r="AV148" s="14" t="s">
        <v>86</v>
      </c>
      <c r="AW148" s="14" t="s">
        <v>33</v>
      </c>
      <c r="AX148" s="14" t="s">
        <v>79</v>
      </c>
      <c r="AY148" s="173" t="s">
        <v>207</v>
      </c>
    </row>
    <row r="149" spans="1:65" s="14" customFormat="1" ht="22.5">
      <c r="B149" s="172"/>
      <c r="D149" s="164" t="s">
        <v>237</v>
      </c>
      <c r="E149" s="173" t="s">
        <v>1</v>
      </c>
      <c r="F149" s="174" t="s">
        <v>6458</v>
      </c>
      <c r="H149" s="173" t="s">
        <v>1</v>
      </c>
      <c r="I149" s="175"/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237</v>
      </c>
      <c r="AU149" s="173" t="s">
        <v>88</v>
      </c>
      <c r="AV149" s="14" t="s">
        <v>86</v>
      </c>
      <c r="AW149" s="14" t="s">
        <v>33</v>
      </c>
      <c r="AX149" s="14" t="s">
        <v>79</v>
      </c>
      <c r="AY149" s="173" t="s">
        <v>207</v>
      </c>
    </row>
    <row r="150" spans="1:65" s="15" customFormat="1" ht="11.25">
      <c r="B150" s="179"/>
      <c r="D150" s="164" t="s">
        <v>237</v>
      </c>
      <c r="E150" s="180" t="s">
        <v>1</v>
      </c>
      <c r="F150" s="181" t="s">
        <v>242</v>
      </c>
      <c r="H150" s="182">
        <v>2</v>
      </c>
      <c r="I150" s="183"/>
      <c r="L150" s="179"/>
      <c r="M150" s="184"/>
      <c r="N150" s="185"/>
      <c r="O150" s="185"/>
      <c r="P150" s="185"/>
      <c r="Q150" s="185"/>
      <c r="R150" s="185"/>
      <c r="S150" s="185"/>
      <c r="T150" s="186"/>
      <c r="AT150" s="180" t="s">
        <v>237</v>
      </c>
      <c r="AU150" s="180" t="s">
        <v>88</v>
      </c>
      <c r="AV150" s="15" t="s">
        <v>213</v>
      </c>
      <c r="AW150" s="15" t="s">
        <v>33</v>
      </c>
      <c r="AX150" s="15" t="s">
        <v>86</v>
      </c>
      <c r="AY150" s="180" t="s">
        <v>207</v>
      </c>
    </row>
    <row r="151" spans="1:65" s="2" customFormat="1" ht="24.2" customHeight="1">
      <c r="A151" s="31"/>
      <c r="B151" s="148"/>
      <c r="C151" s="149" t="s">
        <v>213</v>
      </c>
      <c r="D151" s="149" t="s">
        <v>209</v>
      </c>
      <c r="E151" s="150" t="s">
        <v>6459</v>
      </c>
      <c r="F151" s="151" t="s">
        <v>6460</v>
      </c>
      <c r="G151" s="152" t="s">
        <v>301</v>
      </c>
      <c r="H151" s="153">
        <v>1</v>
      </c>
      <c r="I151" s="154"/>
      <c r="J151" s="155">
        <f>ROUND(I151*H151,2)</f>
        <v>0</v>
      </c>
      <c r="K151" s="156"/>
      <c r="L151" s="32"/>
      <c r="M151" s="157" t="s">
        <v>1</v>
      </c>
      <c r="N151" s="158" t="s">
        <v>44</v>
      </c>
      <c r="O151" s="57"/>
      <c r="P151" s="159">
        <f>O151*H151</f>
        <v>0</v>
      </c>
      <c r="Q151" s="159">
        <v>0</v>
      </c>
      <c r="R151" s="159">
        <f>Q151*H151</f>
        <v>0</v>
      </c>
      <c r="S151" s="159">
        <v>0</v>
      </c>
      <c r="T151" s="160">
        <f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61" t="s">
        <v>245</v>
      </c>
      <c r="AT151" s="161" t="s">
        <v>209</v>
      </c>
      <c r="AU151" s="161" t="s">
        <v>88</v>
      </c>
      <c r="AY151" s="17" t="s">
        <v>207</v>
      </c>
      <c r="BE151" s="162">
        <f>IF(N151="základní",J151,0)</f>
        <v>0</v>
      </c>
      <c r="BF151" s="162">
        <f>IF(N151="snížená",J151,0)</f>
        <v>0</v>
      </c>
      <c r="BG151" s="162">
        <f>IF(N151="zákl. přenesená",J151,0)</f>
        <v>0</v>
      </c>
      <c r="BH151" s="162">
        <f>IF(N151="sníž. přenesená",J151,0)</f>
        <v>0</v>
      </c>
      <c r="BI151" s="162">
        <f>IF(N151="nulová",J151,0)</f>
        <v>0</v>
      </c>
      <c r="BJ151" s="17" t="s">
        <v>86</v>
      </c>
      <c r="BK151" s="162">
        <f>ROUND(I151*H151,2)</f>
        <v>0</v>
      </c>
      <c r="BL151" s="17" t="s">
        <v>245</v>
      </c>
      <c r="BM151" s="161" t="s">
        <v>224</v>
      </c>
    </row>
    <row r="152" spans="1:65" s="13" customFormat="1" ht="11.25">
      <c r="B152" s="163"/>
      <c r="D152" s="164" t="s">
        <v>237</v>
      </c>
      <c r="E152" s="165" t="s">
        <v>1</v>
      </c>
      <c r="F152" s="166" t="s">
        <v>6461</v>
      </c>
      <c r="H152" s="167">
        <v>1</v>
      </c>
      <c r="I152" s="168"/>
      <c r="L152" s="163"/>
      <c r="M152" s="169"/>
      <c r="N152" s="170"/>
      <c r="O152" s="170"/>
      <c r="P152" s="170"/>
      <c r="Q152" s="170"/>
      <c r="R152" s="170"/>
      <c r="S152" s="170"/>
      <c r="T152" s="171"/>
      <c r="AT152" s="165" t="s">
        <v>237</v>
      </c>
      <c r="AU152" s="165" t="s">
        <v>88</v>
      </c>
      <c r="AV152" s="13" t="s">
        <v>88</v>
      </c>
      <c r="AW152" s="13" t="s">
        <v>33</v>
      </c>
      <c r="AX152" s="13" t="s">
        <v>79</v>
      </c>
      <c r="AY152" s="165" t="s">
        <v>207</v>
      </c>
    </row>
    <row r="153" spans="1:65" s="14" customFormat="1" ht="22.5">
      <c r="B153" s="172"/>
      <c r="D153" s="164" t="s">
        <v>237</v>
      </c>
      <c r="E153" s="173" t="s">
        <v>1</v>
      </c>
      <c r="F153" s="174" t="s">
        <v>6451</v>
      </c>
      <c r="H153" s="173" t="s">
        <v>1</v>
      </c>
      <c r="I153" s="175"/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237</v>
      </c>
      <c r="AU153" s="173" t="s">
        <v>88</v>
      </c>
      <c r="AV153" s="14" t="s">
        <v>86</v>
      </c>
      <c r="AW153" s="14" t="s">
        <v>33</v>
      </c>
      <c r="AX153" s="14" t="s">
        <v>79</v>
      </c>
      <c r="AY153" s="173" t="s">
        <v>207</v>
      </c>
    </row>
    <row r="154" spans="1:65" s="14" customFormat="1" ht="11.25">
      <c r="B154" s="172"/>
      <c r="D154" s="164" t="s">
        <v>237</v>
      </c>
      <c r="E154" s="173" t="s">
        <v>1</v>
      </c>
      <c r="F154" s="174" t="s">
        <v>6457</v>
      </c>
      <c r="H154" s="173" t="s">
        <v>1</v>
      </c>
      <c r="I154" s="175"/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237</v>
      </c>
      <c r="AU154" s="173" t="s">
        <v>88</v>
      </c>
      <c r="AV154" s="14" t="s">
        <v>86</v>
      </c>
      <c r="AW154" s="14" t="s">
        <v>33</v>
      </c>
      <c r="AX154" s="14" t="s">
        <v>79</v>
      </c>
      <c r="AY154" s="173" t="s">
        <v>207</v>
      </c>
    </row>
    <row r="155" spans="1:65" s="14" customFormat="1" ht="22.5">
      <c r="B155" s="172"/>
      <c r="D155" s="164" t="s">
        <v>237</v>
      </c>
      <c r="E155" s="173" t="s">
        <v>1</v>
      </c>
      <c r="F155" s="174" t="s">
        <v>6462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5" customFormat="1" ht="11.25">
      <c r="B156" s="179"/>
      <c r="D156" s="164" t="s">
        <v>237</v>
      </c>
      <c r="E156" s="180" t="s">
        <v>1</v>
      </c>
      <c r="F156" s="181" t="s">
        <v>242</v>
      </c>
      <c r="H156" s="182">
        <v>1</v>
      </c>
      <c r="I156" s="183"/>
      <c r="L156" s="179"/>
      <c r="M156" s="184"/>
      <c r="N156" s="185"/>
      <c r="O156" s="185"/>
      <c r="P156" s="185"/>
      <c r="Q156" s="185"/>
      <c r="R156" s="185"/>
      <c r="S156" s="185"/>
      <c r="T156" s="186"/>
      <c r="AT156" s="180" t="s">
        <v>237</v>
      </c>
      <c r="AU156" s="180" t="s">
        <v>88</v>
      </c>
      <c r="AV156" s="15" t="s">
        <v>213</v>
      </c>
      <c r="AW156" s="15" t="s">
        <v>33</v>
      </c>
      <c r="AX156" s="15" t="s">
        <v>86</v>
      </c>
      <c r="AY156" s="180" t="s">
        <v>207</v>
      </c>
    </row>
    <row r="157" spans="1:65" s="2" customFormat="1" ht="24.2" customHeight="1">
      <c r="A157" s="31"/>
      <c r="B157" s="148"/>
      <c r="C157" s="149" t="s">
        <v>225</v>
      </c>
      <c r="D157" s="149" t="s">
        <v>209</v>
      </c>
      <c r="E157" s="150" t="s">
        <v>6463</v>
      </c>
      <c r="F157" s="151" t="s">
        <v>6464</v>
      </c>
      <c r="G157" s="152" t="s">
        <v>301</v>
      </c>
      <c r="H157" s="153">
        <v>1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245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245</v>
      </c>
      <c r="BM157" s="161" t="s">
        <v>228</v>
      </c>
    </row>
    <row r="158" spans="1:65" s="13" customFormat="1" ht="22.5">
      <c r="B158" s="163"/>
      <c r="D158" s="164" t="s">
        <v>237</v>
      </c>
      <c r="E158" s="165" t="s">
        <v>1</v>
      </c>
      <c r="F158" s="166" t="s">
        <v>6465</v>
      </c>
      <c r="H158" s="167">
        <v>1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22.5">
      <c r="B159" s="172"/>
      <c r="D159" s="164" t="s">
        <v>237</v>
      </c>
      <c r="E159" s="173" t="s">
        <v>1</v>
      </c>
      <c r="F159" s="174" t="s">
        <v>6451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4" customFormat="1" ht="11.25">
      <c r="B160" s="172"/>
      <c r="D160" s="164" t="s">
        <v>237</v>
      </c>
      <c r="E160" s="173" t="s">
        <v>1</v>
      </c>
      <c r="F160" s="174" t="s">
        <v>6457</v>
      </c>
      <c r="H160" s="173" t="s">
        <v>1</v>
      </c>
      <c r="I160" s="175"/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237</v>
      </c>
      <c r="AU160" s="173" t="s">
        <v>88</v>
      </c>
      <c r="AV160" s="14" t="s">
        <v>86</v>
      </c>
      <c r="AW160" s="14" t="s">
        <v>33</v>
      </c>
      <c r="AX160" s="14" t="s">
        <v>79</v>
      </c>
      <c r="AY160" s="173" t="s">
        <v>207</v>
      </c>
    </row>
    <row r="161" spans="1:65" s="14" customFormat="1" ht="22.5">
      <c r="B161" s="172"/>
      <c r="D161" s="164" t="s">
        <v>237</v>
      </c>
      <c r="E161" s="173" t="s">
        <v>1</v>
      </c>
      <c r="F161" s="174" t="s">
        <v>6462</v>
      </c>
      <c r="H161" s="173" t="s">
        <v>1</v>
      </c>
      <c r="I161" s="175"/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237</v>
      </c>
      <c r="AU161" s="173" t="s">
        <v>88</v>
      </c>
      <c r="AV161" s="14" t="s">
        <v>86</v>
      </c>
      <c r="AW161" s="14" t="s">
        <v>33</v>
      </c>
      <c r="AX161" s="14" t="s">
        <v>79</v>
      </c>
      <c r="AY161" s="173" t="s">
        <v>207</v>
      </c>
    </row>
    <row r="162" spans="1:65" s="15" customFormat="1" ht="11.25">
      <c r="B162" s="179"/>
      <c r="D162" s="164" t="s">
        <v>237</v>
      </c>
      <c r="E162" s="180" t="s">
        <v>1</v>
      </c>
      <c r="F162" s="181" t="s">
        <v>242</v>
      </c>
      <c r="H162" s="182">
        <v>1</v>
      </c>
      <c r="I162" s="183"/>
      <c r="L162" s="179"/>
      <c r="M162" s="184"/>
      <c r="N162" s="185"/>
      <c r="O162" s="185"/>
      <c r="P162" s="185"/>
      <c r="Q162" s="185"/>
      <c r="R162" s="185"/>
      <c r="S162" s="185"/>
      <c r="T162" s="186"/>
      <c r="AT162" s="180" t="s">
        <v>237</v>
      </c>
      <c r="AU162" s="180" t="s">
        <v>88</v>
      </c>
      <c r="AV162" s="15" t="s">
        <v>213</v>
      </c>
      <c r="AW162" s="15" t="s">
        <v>33</v>
      </c>
      <c r="AX162" s="15" t="s">
        <v>86</v>
      </c>
      <c r="AY162" s="180" t="s">
        <v>207</v>
      </c>
    </row>
    <row r="163" spans="1:65" s="2" customFormat="1" ht="24.2" customHeight="1">
      <c r="A163" s="31"/>
      <c r="B163" s="148"/>
      <c r="C163" s="149" t="s">
        <v>221</v>
      </c>
      <c r="D163" s="149" t="s">
        <v>209</v>
      </c>
      <c r="E163" s="150" t="s">
        <v>6466</v>
      </c>
      <c r="F163" s="151" t="s">
        <v>6467</v>
      </c>
      <c r="G163" s="152" t="s">
        <v>301</v>
      </c>
      <c r="H163" s="153">
        <v>1</v>
      </c>
      <c r="I163" s="154"/>
      <c r="J163" s="155">
        <f>ROUND(I163*H163,2)</f>
        <v>0</v>
      </c>
      <c r="K163" s="156"/>
      <c r="L163" s="32"/>
      <c r="M163" s="157" t="s">
        <v>1</v>
      </c>
      <c r="N163" s="158" t="s">
        <v>44</v>
      </c>
      <c r="O163" s="57"/>
      <c r="P163" s="159">
        <f>O163*H163</f>
        <v>0</v>
      </c>
      <c r="Q163" s="159">
        <v>0</v>
      </c>
      <c r="R163" s="159">
        <f>Q163*H163</f>
        <v>0</v>
      </c>
      <c r="S163" s="159">
        <v>0</v>
      </c>
      <c r="T163" s="160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61" t="s">
        <v>245</v>
      </c>
      <c r="AT163" s="161" t="s">
        <v>209</v>
      </c>
      <c r="AU163" s="161" t="s">
        <v>88</v>
      </c>
      <c r="AY163" s="17" t="s">
        <v>207</v>
      </c>
      <c r="BE163" s="162">
        <f>IF(N163="základní",J163,0)</f>
        <v>0</v>
      </c>
      <c r="BF163" s="162">
        <f>IF(N163="snížená",J163,0)</f>
        <v>0</v>
      </c>
      <c r="BG163" s="162">
        <f>IF(N163="zákl. přenesená",J163,0)</f>
        <v>0</v>
      </c>
      <c r="BH163" s="162">
        <f>IF(N163="sníž. přenesená",J163,0)</f>
        <v>0</v>
      </c>
      <c r="BI163" s="162">
        <f>IF(N163="nulová",J163,0)</f>
        <v>0</v>
      </c>
      <c r="BJ163" s="17" t="s">
        <v>86</v>
      </c>
      <c r="BK163" s="162">
        <f>ROUND(I163*H163,2)</f>
        <v>0</v>
      </c>
      <c r="BL163" s="17" t="s">
        <v>245</v>
      </c>
      <c r="BM163" s="161" t="s">
        <v>231</v>
      </c>
    </row>
    <row r="164" spans="1:65" s="13" customFormat="1" ht="11.25">
      <c r="B164" s="163"/>
      <c r="D164" s="164" t="s">
        <v>237</v>
      </c>
      <c r="E164" s="165" t="s">
        <v>1</v>
      </c>
      <c r="F164" s="166" t="s">
        <v>6468</v>
      </c>
      <c r="H164" s="167">
        <v>1</v>
      </c>
      <c r="I164" s="168"/>
      <c r="L164" s="163"/>
      <c r="M164" s="169"/>
      <c r="N164" s="170"/>
      <c r="O164" s="170"/>
      <c r="P164" s="170"/>
      <c r="Q164" s="170"/>
      <c r="R164" s="170"/>
      <c r="S164" s="170"/>
      <c r="T164" s="171"/>
      <c r="AT164" s="165" t="s">
        <v>237</v>
      </c>
      <c r="AU164" s="165" t="s">
        <v>88</v>
      </c>
      <c r="AV164" s="13" t="s">
        <v>88</v>
      </c>
      <c r="AW164" s="13" t="s">
        <v>33</v>
      </c>
      <c r="AX164" s="13" t="s">
        <v>79</v>
      </c>
      <c r="AY164" s="165" t="s">
        <v>207</v>
      </c>
    </row>
    <row r="165" spans="1:65" s="14" customFormat="1" ht="22.5">
      <c r="B165" s="172"/>
      <c r="D165" s="164" t="s">
        <v>237</v>
      </c>
      <c r="E165" s="173" t="s">
        <v>1</v>
      </c>
      <c r="F165" s="174" t="s">
        <v>6451</v>
      </c>
      <c r="H165" s="173" t="s">
        <v>1</v>
      </c>
      <c r="I165" s="175"/>
      <c r="L165" s="172"/>
      <c r="M165" s="176"/>
      <c r="N165" s="177"/>
      <c r="O165" s="177"/>
      <c r="P165" s="177"/>
      <c r="Q165" s="177"/>
      <c r="R165" s="177"/>
      <c r="S165" s="177"/>
      <c r="T165" s="178"/>
      <c r="AT165" s="173" t="s">
        <v>237</v>
      </c>
      <c r="AU165" s="173" t="s">
        <v>88</v>
      </c>
      <c r="AV165" s="14" t="s">
        <v>86</v>
      </c>
      <c r="AW165" s="14" t="s">
        <v>33</v>
      </c>
      <c r="AX165" s="14" t="s">
        <v>79</v>
      </c>
      <c r="AY165" s="173" t="s">
        <v>207</v>
      </c>
    </row>
    <row r="166" spans="1:65" s="14" customFormat="1" ht="11.25">
      <c r="B166" s="172"/>
      <c r="D166" s="164" t="s">
        <v>237</v>
      </c>
      <c r="E166" s="173" t="s">
        <v>1</v>
      </c>
      <c r="F166" s="174" t="s">
        <v>6457</v>
      </c>
      <c r="H166" s="173" t="s">
        <v>1</v>
      </c>
      <c r="I166" s="175"/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237</v>
      </c>
      <c r="AU166" s="173" t="s">
        <v>88</v>
      </c>
      <c r="AV166" s="14" t="s">
        <v>86</v>
      </c>
      <c r="AW166" s="14" t="s">
        <v>33</v>
      </c>
      <c r="AX166" s="14" t="s">
        <v>79</v>
      </c>
      <c r="AY166" s="173" t="s">
        <v>207</v>
      </c>
    </row>
    <row r="167" spans="1:65" s="14" customFormat="1" ht="22.5">
      <c r="B167" s="172"/>
      <c r="D167" s="164" t="s">
        <v>237</v>
      </c>
      <c r="E167" s="173" t="s">
        <v>1</v>
      </c>
      <c r="F167" s="174" t="s">
        <v>6462</v>
      </c>
      <c r="H167" s="173" t="s">
        <v>1</v>
      </c>
      <c r="I167" s="175"/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237</v>
      </c>
      <c r="AU167" s="173" t="s">
        <v>88</v>
      </c>
      <c r="AV167" s="14" t="s">
        <v>86</v>
      </c>
      <c r="AW167" s="14" t="s">
        <v>33</v>
      </c>
      <c r="AX167" s="14" t="s">
        <v>79</v>
      </c>
      <c r="AY167" s="173" t="s">
        <v>207</v>
      </c>
    </row>
    <row r="168" spans="1:65" s="15" customFormat="1" ht="11.25">
      <c r="B168" s="179"/>
      <c r="D168" s="164" t="s">
        <v>237</v>
      </c>
      <c r="E168" s="180" t="s">
        <v>1</v>
      </c>
      <c r="F168" s="181" t="s">
        <v>242</v>
      </c>
      <c r="H168" s="182">
        <v>1</v>
      </c>
      <c r="I168" s="183"/>
      <c r="L168" s="179"/>
      <c r="M168" s="184"/>
      <c r="N168" s="185"/>
      <c r="O168" s="185"/>
      <c r="P168" s="185"/>
      <c r="Q168" s="185"/>
      <c r="R168" s="185"/>
      <c r="S168" s="185"/>
      <c r="T168" s="186"/>
      <c r="AT168" s="180" t="s">
        <v>237</v>
      </c>
      <c r="AU168" s="180" t="s">
        <v>88</v>
      </c>
      <c r="AV168" s="15" t="s">
        <v>213</v>
      </c>
      <c r="AW168" s="15" t="s">
        <v>33</v>
      </c>
      <c r="AX168" s="15" t="s">
        <v>86</v>
      </c>
      <c r="AY168" s="180" t="s">
        <v>207</v>
      </c>
    </row>
    <row r="169" spans="1:65" s="2" customFormat="1" ht="24.2" customHeight="1">
      <c r="A169" s="31"/>
      <c r="B169" s="148"/>
      <c r="C169" s="149" t="s">
        <v>232</v>
      </c>
      <c r="D169" s="149" t="s">
        <v>209</v>
      </c>
      <c r="E169" s="150" t="s">
        <v>6469</v>
      </c>
      <c r="F169" s="151" t="s">
        <v>6470</v>
      </c>
      <c r="G169" s="152" t="s">
        <v>301</v>
      </c>
      <c r="H169" s="153">
        <v>1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245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245</v>
      </c>
      <c r="BM169" s="161" t="s">
        <v>236</v>
      </c>
    </row>
    <row r="170" spans="1:65" s="13" customFormat="1" ht="11.25">
      <c r="B170" s="163"/>
      <c r="D170" s="164" t="s">
        <v>237</v>
      </c>
      <c r="E170" s="165" t="s">
        <v>1</v>
      </c>
      <c r="F170" s="166" t="s">
        <v>6471</v>
      </c>
      <c r="H170" s="167">
        <v>1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4" customFormat="1" ht="11.25">
      <c r="B171" s="172"/>
      <c r="D171" s="164" t="s">
        <v>237</v>
      </c>
      <c r="E171" s="173" t="s">
        <v>1</v>
      </c>
      <c r="F171" s="174" t="s">
        <v>6472</v>
      </c>
      <c r="H171" s="173" t="s">
        <v>1</v>
      </c>
      <c r="I171" s="175"/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237</v>
      </c>
      <c r="AU171" s="173" t="s">
        <v>88</v>
      </c>
      <c r="AV171" s="14" t="s">
        <v>86</v>
      </c>
      <c r="AW171" s="14" t="s">
        <v>33</v>
      </c>
      <c r="AX171" s="14" t="s">
        <v>79</v>
      </c>
      <c r="AY171" s="173" t="s">
        <v>207</v>
      </c>
    </row>
    <row r="172" spans="1:65" s="14" customFormat="1" ht="11.25">
      <c r="B172" s="172"/>
      <c r="D172" s="164" t="s">
        <v>237</v>
      </c>
      <c r="E172" s="173" t="s">
        <v>1</v>
      </c>
      <c r="F172" s="174" t="s">
        <v>6473</v>
      </c>
      <c r="H172" s="173" t="s">
        <v>1</v>
      </c>
      <c r="I172" s="175"/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237</v>
      </c>
      <c r="AU172" s="173" t="s">
        <v>88</v>
      </c>
      <c r="AV172" s="14" t="s">
        <v>86</v>
      </c>
      <c r="AW172" s="14" t="s">
        <v>33</v>
      </c>
      <c r="AX172" s="14" t="s">
        <v>79</v>
      </c>
      <c r="AY172" s="173" t="s">
        <v>207</v>
      </c>
    </row>
    <row r="173" spans="1:65" s="14" customFormat="1" ht="11.25">
      <c r="B173" s="172"/>
      <c r="D173" s="164" t="s">
        <v>237</v>
      </c>
      <c r="E173" s="173" t="s">
        <v>1</v>
      </c>
      <c r="F173" s="174" t="s">
        <v>6474</v>
      </c>
      <c r="H173" s="173" t="s">
        <v>1</v>
      </c>
      <c r="I173" s="175"/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237</v>
      </c>
      <c r="AU173" s="173" t="s">
        <v>88</v>
      </c>
      <c r="AV173" s="14" t="s">
        <v>86</v>
      </c>
      <c r="AW173" s="14" t="s">
        <v>33</v>
      </c>
      <c r="AX173" s="14" t="s">
        <v>79</v>
      </c>
      <c r="AY173" s="173" t="s">
        <v>207</v>
      </c>
    </row>
    <row r="174" spans="1:65" s="14" customFormat="1" ht="22.5">
      <c r="B174" s="172"/>
      <c r="D174" s="164" t="s">
        <v>237</v>
      </c>
      <c r="E174" s="173" t="s">
        <v>1</v>
      </c>
      <c r="F174" s="174" t="s">
        <v>6451</v>
      </c>
      <c r="H174" s="173" t="s">
        <v>1</v>
      </c>
      <c r="I174" s="175"/>
      <c r="L174" s="172"/>
      <c r="M174" s="176"/>
      <c r="N174" s="177"/>
      <c r="O174" s="177"/>
      <c r="P174" s="177"/>
      <c r="Q174" s="177"/>
      <c r="R174" s="177"/>
      <c r="S174" s="177"/>
      <c r="T174" s="178"/>
      <c r="AT174" s="173" t="s">
        <v>237</v>
      </c>
      <c r="AU174" s="173" t="s">
        <v>88</v>
      </c>
      <c r="AV174" s="14" t="s">
        <v>86</v>
      </c>
      <c r="AW174" s="14" t="s">
        <v>33</v>
      </c>
      <c r="AX174" s="14" t="s">
        <v>79</v>
      </c>
      <c r="AY174" s="173" t="s">
        <v>207</v>
      </c>
    </row>
    <row r="175" spans="1:65" s="14" customFormat="1" ht="11.25">
      <c r="B175" s="172"/>
      <c r="D175" s="164" t="s">
        <v>237</v>
      </c>
      <c r="E175" s="173" t="s">
        <v>1</v>
      </c>
      <c r="F175" s="174" t="s">
        <v>6457</v>
      </c>
      <c r="H175" s="173" t="s">
        <v>1</v>
      </c>
      <c r="I175" s="175"/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237</v>
      </c>
      <c r="AU175" s="173" t="s">
        <v>88</v>
      </c>
      <c r="AV175" s="14" t="s">
        <v>86</v>
      </c>
      <c r="AW175" s="14" t="s">
        <v>33</v>
      </c>
      <c r="AX175" s="14" t="s">
        <v>79</v>
      </c>
      <c r="AY175" s="173" t="s">
        <v>207</v>
      </c>
    </row>
    <row r="176" spans="1:65" s="14" customFormat="1" ht="22.5">
      <c r="B176" s="172"/>
      <c r="D176" s="164" t="s">
        <v>237</v>
      </c>
      <c r="E176" s="173" t="s">
        <v>1</v>
      </c>
      <c r="F176" s="174" t="s">
        <v>6462</v>
      </c>
      <c r="H176" s="173" t="s">
        <v>1</v>
      </c>
      <c r="I176" s="175"/>
      <c r="L176" s="172"/>
      <c r="M176" s="176"/>
      <c r="N176" s="177"/>
      <c r="O176" s="177"/>
      <c r="P176" s="177"/>
      <c r="Q176" s="177"/>
      <c r="R176" s="177"/>
      <c r="S176" s="177"/>
      <c r="T176" s="178"/>
      <c r="AT176" s="173" t="s">
        <v>237</v>
      </c>
      <c r="AU176" s="173" t="s">
        <v>88</v>
      </c>
      <c r="AV176" s="14" t="s">
        <v>86</v>
      </c>
      <c r="AW176" s="14" t="s">
        <v>33</v>
      </c>
      <c r="AX176" s="14" t="s">
        <v>79</v>
      </c>
      <c r="AY176" s="173" t="s">
        <v>207</v>
      </c>
    </row>
    <row r="177" spans="1:65" s="15" customFormat="1" ht="11.25">
      <c r="B177" s="179"/>
      <c r="D177" s="164" t="s">
        <v>237</v>
      </c>
      <c r="E177" s="180" t="s">
        <v>1</v>
      </c>
      <c r="F177" s="181" t="s">
        <v>242</v>
      </c>
      <c r="H177" s="182">
        <v>1</v>
      </c>
      <c r="I177" s="183"/>
      <c r="L177" s="179"/>
      <c r="M177" s="184"/>
      <c r="N177" s="185"/>
      <c r="O177" s="185"/>
      <c r="P177" s="185"/>
      <c r="Q177" s="185"/>
      <c r="R177" s="185"/>
      <c r="S177" s="185"/>
      <c r="T177" s="186"/>
      <c r="AT177" s="180" t="s">
        <v>237</v>
      </c>
      <c r="AU177" s="180" t="s">
        <v>88</v>
      </c>
      <c r="AV177" s="15" t="s">
        <v>213</v>
      </c>
      <c r="AW177" s="15" t="s">
        <v>33</v>
      </c>
      <c r="AX177" s="15" t="s">
        <v>86</v>
      </c>
      <c r="AY177" s="180" t="s">
        <v>207</v>
      </c>
    </row>
    <row r="178" spans="1:65" s="2" customFormat="1" ht="24.2" customHeight="1">
      <c r="A178" s="31"/>
      <c r="B178" s="148"/>
      <c r="C178" s="149" t="s">
        <v>224</v>
      </c>
      <c r="D178" s="149" t="s">
        <v>209</v>
      </c>
      <c r="E178" s="150" t="s">
        <v>6475</v>
      </c>
      <c r="F178" s="151" t="s">
        <v>6476</v>
      </c>
      <c r="G178" s="152" t="s">
        <v>301</v>
      </c>
      <c r="H178" s="153">
        <v>1</v>
      </c>
      <c r="I178" s="154"/>
      <c r="J178" s="155">
        <f>ROUND(I178*H178,2)</f>
        <v>0</v>
      </c>
      <c r="K178" s="156"/>
      <c r="L178" s="32"/>
      <c r="M178" s="157" t="s">
        <v>1</v>
      </c>
      <c r="N178" s="158" t="s">
        <v>44</v>
      </c>
      <c r="O178" s="57"/>
      <c r="P178" s="159">
        <f>O178*H178</f>
        <v>0</v>
      </c>
      <c r="Q178" s="159">
        <v>0</v>
      </c>
      <c r="R178" s="159">
        <f>Q178*H178</f>
        <v>0</v>
      </c>
      <c r="S178" s="159">
        <v>0</v>
      </c>
      <c r="T178" s="160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61" t="s">
        <v>245</v>
      </c>
      <c r="AT178" s="161" t="s">
        <v>209</v>
      </c>
      <c r="AU178" s="161" t="s">
        <v>88</v>
      </c>
      <c r="AY178" s="17" t="s">
        <v>207</v>
      </c>
      <c r="BE178" s="162">
        <f>IF(N178="základní",J178,0)</f>
        <v>0</v>
      </c>
      <c r="BF178" s="162">
        <f>IF(N178="snížená",J178,0)</f>
        <v>0</v>
      </c>
      <c r="BG178" s="162">
        <f>IF(N178="zákl. přenesená",J178,0)</f>
        <v>0</v>
      </c>
      <c r="BH178" s="162">
        <f>IF(N178="sníž. přenesená",J178,0)</f>
        <v>0</v>
      </c>
      <c r="BI178" s="162">
        <f>IF(N178="nulová",J178,0)</f>
        <v>0</v>
      </c>
      <c r="BJ178" s="17" t="s">
        <v>86</v>
      </c>
      <c r="BK178" s="162">
        <f>ROUND(I178*H178,2)</f>
        <v>0</v>
      </c>
      <c r="BL178" s="17" t="s">
        <v>245</v>
      </c>
      <c r="BM178" s="161" t="s">
        <v>245</v>
      </c>
    </row>
    <row r="179" spans="1:65" s="13" customFormat="1" ht="11.25">
      <c r="B179" s="163"/>
      <c r="D179" s="164" t="s">
        <v>237</v>
      </c>
      <c r="E179" s="165" t="s">
        <v>1</v>
      </c>
      <c r="F179" s="166" t="s">
        <v>6477</v>
      </c>
      <c r="H179" s="167">
        <v>1</v>
      </c>
      <c r="I179" s="168"/>
      <c r="L179" s="163"/>
      <c r="M179" s="169"/>
      <c r="N179" s="170"/>
      <c r="O179" s="170"/>
      <c r="P179" s="170"/>
      <c r="Q179" s="170"/>
      <c r="R179" s="170"/>
      <c r="S179" s="170"/>
      <c r="T179" s="171"/>
      <c r="AT179" s="165" t="s">
        <v>237</v>
      </c>
      <c r="AU179" s="165" t="s">
        <v>88</v>
      </c>
      <c r="AV179" s="13" t="s">
        <v>88</v>
      </c>
      <c r="AW179" s="13" t="s">
        <v>33</v>
      </c>
      <c r="AX179" s="13" t="s">
        <v>79</v>
      </c>
      <c r="AY179" s="165" t="s">
        <v>207</v>
      </c>
    </row>
    <row r="180" spans="1:65" s="14" customFormat="1" ht="11.25">
      <c r="B180" s="172"/>
      <c r="D180" s="164" t="s">
        <v>237</v>
      </c>
      <c r="E180" s="173" t="s">
        <v>1</v>
      </c>
      <c r="F180" s="174" t="s">
        <v>6478</v>
      </c>
      <c r="H180" s="173" t="s">
        <v>1</v>
      </c>
      <c r="I180" s="175"/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237</v>
      </c>
      <c r="AU180" s="173" t="s">
        <v>88</v>
      </c>
      <c r="AV180" s="14" t="s">
        <v>86</v>
      </c>
      <c r="AW180" s="14" t="s">
        <v>33</v>
      </c>
      <c r="AX180" s="14" t="s">
        <v>79</v>
      </c>
      <c r="AY180" s="173" t="s">
        <v>207</v>
      </c>
    </row>
    <row r="181" spans="1:65" s="14" customFormat="1" ht="22.5">
      <c r="B181" s="172"/>
      <c r="D181" s="164" t="s">
        <v>237</v>
      </c>
      <c r="E181" s="173" t="s">
        <v>1</v>
      </c>
      <c r="F181" s="174" t="s">
        <v>6451</v>
      </c>
      <c r="H181" s="173" t="s">
        <v>1</v>
      </c>
      <c r="I181" s="175"/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237</v>
      </c>
      <c r="AU181" s="173" t="s">
        <v>88</v>
      </c>
      <c r="AV181" s="14" t="s">
        <v>86</v>
      </c>
      <c r="AW181" s="14" t="s">
        <v>33</v>
      </c>
      <c r="AX181" s="14" t="s">
        <v>79</v>
      </c>
      <c r="AY181" s="173" t="s">
        <v>207</v>
      </c>
    </row>
    <row r="182" spans="1:65" s="14" customFormat="1" ht="11.25">
      <c r="B182" s="172"/>
      <c r="D182" s="164" t="s">
        <v>237</v>
      </c>
      <c r="E182" s="173" t="s">
        <v>1</v>
      </c>
      <c r="F182" s="174" t="s">
        <v>6457</v>
      </c>
      <c r="H182" s="173" t="s">
        <v>1</v>
      </c>
      <c r="I182" s="175"/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237</v>
      </c>
      <c r="AU182" s="173" t="s">
        <v>88</v>
      </c>
      <c r="AV182" s="14" t="s">
        <v>86</v>
      </c>
      <c r="AW182" s="14" t="s">
        <v>33</v>
      </c>
      <c r="AX182" s="14" t="s">
        <v>79</v>
      </c>
      <c r="AY182" s="173" t="s">
        <v>207</v>
      </c>
    </row>
    <row r="183" spans="1:65" s="14" customFormat="1" ht="22.5">
      <c r="B183" s="172"/>
      <c r="D183" s="164" t="s">
        <v>237</v>
      </c>
      <c r="E183" s="173" t="s">
        <v>1</v>
      </c>
      <c r="F183" s="174" t="s">
        <v>6462</v>
      </c>
      <c r="H183" s="173" t="s">
        <v>1</v>
      </c>
      <c r="I183" s="175"/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237</v>
      </c>
      <c r="AU183" s="173" t="s">
        <v>88</v>
      </c>
      <c r="AV183" s="14" t="s">
        <v>86</v>
      </c>
      <c r="AW183" s="14" t="s">
        <v>33</v>
      </c>
      <c r="AX183" s="14" t="s">
        <v>79</v>
      </c>
      <c r="AY183" s="173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1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24.2" customHeight="1">
      <c r="A185" s="31"/>
      <c r="B185" s="148"/>
      <c r="C185" s="149" t="s">
        <v>246</v>
      </c>
      <c r="D185" s="149" t="s">
        <v>209</v>
      </c>
      <c r="E185" s="150" t="s">
        <v>6479</v>
      </c>
      <c r="F185" s="151" t="s">
        <v>6480</v>
      </c>
      <c r="G185" s="152" t="s">
        <v>1636</v>
      </c>
      <c r="H185" s="187"/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245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245</v>
      </c>
      <c r="BM185" s="161" t="s">
        <v>249</v>
      </c>
    </row>
    <row r="186" spans="1:65" s="2" customFormat="1" ht="16.5" customHeight="1">
      <c r="A186" s="31"/>
      <c r="B186" s="148"/>
      <c r="C186" s="149" t="s">
        <v>228</v>
      </c>
      <c r="D186" s="149" t="s">
        <v>209</v>
      </c>
      <c r="E186" s="150" t="s">
        <v>1280</v>
      </c>
      <c r="F186" s="151" t="s">
        <v>1281</v>
      </c>
      <c r="G186" s="152" t="s">
        <v>212</v>
      </c>
      <c r="H186" s="153">
        <v>20</v>
      </c>
      <c r="I186" s="154"/>
      <c r="J186" s="155">
        <f>ROUND(I186*H186,2)</f>
        <v>0</v>
      </c>
      <c r="K186" s="156"/>
      <c r="L186" s="32"/>
      <c r="M186" s="157" t="s">
        <v>1</v>
      </c>
      <c r="N186" s="158" t="s">
        <v>44</v>
      </c>
      <c r="O186" s="57"/>
      <c r="P186" s="159">
        <f>O186*H186</f>
        <v>0</v>
      </c>
      <c r="Q186" s="159">
        <v>0</v>
      </c>
      <c r="R186" s="159">
        <f>Q186*H186</f>
        <v>0</v>
      </c>
      <c r="S186" s="159">
        <v>0</v>
      </c>
      <c r="T186" s="160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61" t="s">
        <v>245</v>
      </c>
      <c r="AT186" s="161" t="s">
        <v>209</v>
      </c>
      <c r="AU186" s="161" t="s">
        <v>88</v>
      </c>
      <c r="AY186" s="17" t="s">
        <v>207</v>
      </c>
      <c r="BE186" s="162">
        <f>IF(N186="základní",J186,0)</f>
        <v>0</v>
      </c>
      <c r="BF186" s="162">
        <f>IF(N186="snížená",J186,0)</f>
        <v>0</v>
      </c>
      <c r="BG186" s="162">
        <f>IF(N186="zákl. přenesená",J186,0)</f>
        <v>0</v>
      </c>
      <c r="BH186" s="162">
        <f>IF(N186="sníž. přenesená",J186,0)</f>
        <v>0</v>
      </c>
      <c r="BI186" s="162">
        <f>IF(N186="nulová",J186,0)</f>
        <v>0</v>
      </c>
      <c r="BJ186" s="17" t="s">
        <v>86</v>
      </c>
      <c r="BK186" s="162">
        <f>ROUND(I186*H186,2)</f>
        <v>0</v>
      </c>
      <c r="BL186" s="17" t="s">
        <v>245</v>
      </c>
      <c r="BM186" s="161" t="s">
        <v>253</v>
      </c>
    </row>
    <row r="187" spans="1:65" s="13" customFormat="1" ht="22.5">
      <c r="B187" s="163"/>
      <c r="D187" s="164" t="s">
        <v>237</v>
      </c>
      <c r="E187" s="165" t="s">
        <v>1</v>
      </c>
      <c r="F187" s="166" t="s">
        <v>6481</v>
      </c>
      <c r="H187" s="167">
        <v>20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4" customFormat="1" ht="22.5">
      <c r="B188" s="172"/>
      <c r="D188" s="164" t="s">
        <v>237</v>
      </c>
      <c r="E188" s="173" t="s">
        <v>1</v>
      </c>
      <c r="F188" s="174" t="s">
        <v>6482</v>
      </c>
      <c r="H188" s="173" t="s">
        <v>1</v>
      </c>
      <c r="I188" s="175"/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237</v>
      </c>
      <c r="AU188" s="173" t="s">
        <v>88</v>
      </c>
      <c r="AV188" s="14" t="s">
        <v>86</v>
      </c>
      <c r="AW188" s="14" t="s">
        <v>33</v>
      </c>
      <c r="AX188" s="14" t="s">
        <v>79</v>
      </c>
      <c r="AY188" s="173" t="s">
        <v>207</v>
      </c>
    </row>
    <row r="189" spans="1:65" s="14" customFormat="1" ht="11.25">
      <c r="B189" s="172"/>
      <c r="D189" s="164" t="s">
        <v>237</v>
      </c>
      <c r="E189" s="173" t="s">
        <v>1</v>
      </c>
      <c r="F189" s="174" t="s">
        <v>6483</v>
      </c>
      <c r="H189" s="173" t="s">
        <v>1</v>
      </c>
      <c r="I189" s="175"/>
      <c r="L189" s="172"/>
      <c r="M189" s="176"/>
      <c r="N189" s="177"/>
      <c r="O189" s="177"/>
      <c r="P189" s="177"/>
      <c r="Q189" s="177"/>
      <c r="R189" s="177"/>
      <c r="S189" s="177"/>
      <c r="T189" s="178"/>
      <c r="AT189" s="173" t="s">
        <v>237</v>
      </c>
      <c r="AU189" s="173" t="s">
        <v>88</v>
      </c>
      <c r="AV189" s="14" t="s">
        <v>86</v>
      </c>
      <c r="AW189" s="14" t="s">
        <v>33</v>
      </c>
      <c r="AX189" s="14" t="s">
        <v>79</v>
      </c>
      <c r="AY189" s="173" t="s">
        <v>207</v>
      </c>
    </row>
    <row r="190" spans="1:65" s="15" customFormat="1" ht="11.25">
      <c r="B190" s="179"/>
      <c r="D190" s="164" t="s">
        <v>237</v>
      </c>
      <c r="E190" s="180" t="s">
        <v>1</v>
      </c>
      <c r="F190" s="181" t="s">
        <v>242</v>
      </c>
      <c r="H190" s="182">
        <v>20</v>
      </c>
      <c r="I190" s="183"/>
      <c r="L190" s="179"/>
      <c r="M190" s="184"/>
      <c r="N190" s="185"/>
      <c r="O190" s="185"/>
      <c r="P190" s="185"/>
      <c r="Q190" s="185"/>
      <c r="R190" s="185"/>
      <c r="S190" s="185"/>
      <c r="T190" s="186"/>
      <c r="AT190" s="180" t="s">
        <v>237</v>
      </c>
      <c r="AU190" s="180" t="s">
        <v>88</v>
      </c>
      <c r="AV190" s="15" t="s">
        <v>213</v>
      </c>
      <c r="AW190" s="15" t="s">
        <v>33</v>
      </c>
      <c r="AX190" s="15" t="s">
        <v>86</v>
      </c>
      <c r="AY190" s="180" t="s">
        <v>207</v>
      </c>
    </row>
    <row r="191" spans="1:65" s="12" customFormat="1" ht="22.9" customHeight="1">
      <c r="B191" s="135"/>
      <c r="D191" s="136" t="s">
        <v>78</v>
      </c>
      <c r="E191" s="146" t="s">
        <v>6484</v>
      </c>
      <c r="F191" s="146" t="s">
        <v>6485</v>
      </c>
      <c r="I191" s="138"/>
      <c r="J191" s="147">
        <f>BK191</f>
        <v>0</v>
      </c>
      <c r="L191" s="135"/>
      <c r="M191" s="140"/>
      <c r="N191" s="141"/>
      <c r="O191" s="141"/>
      <c r="P191" s="142">
        <f>SUM(P192:P246)</f>
        <v>0</v>
      </c>
      <c r="Q191" s="141"/>
      <c r="R191" s="142">
        <f>SUM(R192:R246)</f>
        <v>0</v>
      </c>
      <c r="S191" s="141"/>
      <c r="T191" s="143">
        <f>SUM(T192:T246)</f>
        <v>0</v>
      </c>
      <c r="AR191" s="136" t="s">
        <v>88</v>
      </c>
      <c r="AT191" s="144" t="s">
        <v>78</v>
      </c>
      <c r="AU191" s="144" t="s">
        <v>86</v>
      </c>
      <c r="AY191" s="136" t="s">
        <v>207</v>
      </c>
      <c r="BK191" s="145">
        <f>SUM(BK192:BK246)</f>
        <v>0</v>
      </c>
    </row>
    <row r="192" spans="1:65" s="2" customFormat="1" ht="24.2" customHeight="1">
      <c r="A192" s="31"/>
      <c r="B192" s="148"/>
      <c r="C192" s="149" t="s">
        <v>254</v>
      </c>
      <c r="D192" s="149" t="s">
        <v>209</v>
      </c>
      <c r="E192" s="150" t="s">
        <v>1418</v>
      </c>
      <c r="F192" s="151" t="s">
        <v>6486</v>
      </c>
      <c r="G192" s="152" t="s">
        <v>220</v>
      </c>
      <c r="H192" s="153">
        <v>45.814999999999998</v>
      </c>
      <c r="I192" s="154"/>
      <c r="J192" s="155">
        <f>ROUND(I192*H192,2)</f>
        <v>0</v>
      </c>
      <c r="K192" s="156"/>
      <c r="L192" s="32"/>
      <c r="M192" s="157" t="s">
        <v>1</v>
      </c>
      <c r="N192" s="158" t="s">
        <v>44</v>
      </c>
      <c r="O192" s="57"/>
      <c r="P192" s="159">
        <f>O192*H192</f>
        <v>0</v>
      </c>
      <c r="Q192" s="159">
        <v>0</v>
      </c>
      <c r="R192" s="159">
        <f>Q192*H192</f>
        <v>0</v>
      </c>
      <c r="S192" s="159">
        <v>0</v>
      </c>
      <c r="T192" s="160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61" t="s">
        <v>245</v>
      </c>
      <c r="AT192" s="161" t="s">
        <v>209</v>
      </c>
      <c r="AU192" s="161" t="s">
        <v>88</v>
      </c>
      <c r="AY192" s="17" t="s">
        <v>207</v>
      </c>
      <c r="BE192" s="162">
        <f>IF(N192="základní",J192,0)</f>
        <v>0</v>
      </c>
      <c r="BF192" s="162">
        <f>IF(N192="snížená",J192,0)</f>
        <v>0</v>
      </c>
      <c r="BG192" s="162">
        <f>IF(N192="zákl. přenesená",J192,0)</f>
        <v>0</v>
      </c>
      <c r="BH192" s="162">
        <f>IF(N192="sníž. přenesená",J192,0)</f>
        <v>0</v>
      </c>
      <c r="BI192" s="162">
        <f>IF(N192="nulová",J192,0)</f>
        <v>0</v>
      </c>
      <c r="BJ192" s="17" t="s">
        <v>86</v>
      </c>
      <c r="BK192" s="162">
        <f>ROUND(I192*H192,2)</f>
        <v>0</v>
      </c>
      <c r="BL192" s="17" t="s">
        <v>245</v>
      </c>
      <c r="BM192" s="161" t="s">
        <v>257</v>
      </c>
    </row>
    <row r="193" spans="1:65" s="13" customFormat="1" ht="11.25">
      <c r="B193" s="163"/>
      <c r="D193" s="164" t="s">
        <v>237</v>
      </c>
      <c r="E193" s="165" t="s">
        <v>1</v>
      </c>
      <c r="F193" s="166" t="s">
        <v>6487</v>
      </c>
      <c r="H193" s="167">
        <v>45.814999999999998</v>
      </c>
      <c r="I193" s="168"/>
      <c r="L193" s="163"/>
      <c r="M193" s="169"/>
      <c r="N193" s="170"/>
      <c r="O193" s="170"/>
      <c r="P193" s="170"/>
      <c r="Q193" s="170"/>
      <c r="R193" s="170"/>
      <c r="S193" s="170"/>
      <c r="T193" s="171"/>
      <c r="AT193" s="165" t="s">
        <v>237</v>
      </c>
      <c r="AU193" s="165" t="s">
        <v>88</v>
      </c>
      <c r="AV193" s="13" t="s">
        <v>88</v>
      </c>
      <c r="AW193" s="13" t="s">
        <v>33</v>
      </c>
      <c r="AX193" s="13" t="s">
        <v>79</v>
      </c>
      <c r="AY193" s="165" t="s">
        <v>207</v>
      </c>
    </row>
    <row r="194" spans="1:65" s="14" customFormat="1" ht="22.5">
      <c r="B194" s="172"/>
      <c r="D194" s="164" t="s">
        <v>237</v>
      </c>
      <c r="E194" s="173" t="s">
        <v>1</v>
      </c>
      <c r="F194" s="174" t="s">
        <v>6488</v>
      </c>
      <c r="H194" s="173" t="s">
        <v>1</v>
      </c>
      <c r="I194" s="175"/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237</v>
      </c>
      <c r="AU194" s="173" t="s">
        <v>88</v>
      </c>
      <c r="AV194" s="14" t="s">
        <v>86</v>
      </c>
      <c r="AW194" s="14" t="s">
        <v>33</v>
      </c>
      <c r="AX194" s="14" t="s">
        <v>79</v>
      </c>
      <c r="AY194" s="173" t="s">
        <v>207</v>
      </c>
    </row>
    <row r="195" spans="1:65" s="14" customFormat="1" ht="22.5">
      <c r="B195" s="172"/>
      <c r="D195" s="164" t="s">
        <v>237</v>
      </c>
      <c r="E195" s="173" t="s">
        <v>1</v>
      </c>
      <c r="F195" s="174" t="s">
        <v>6489</v>
      </c>
      <c r="H195" s="173" t="s">
        <v>1</v>
      </c>
      <c r="I195" s="175"/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237</v>
      </c>
      <c r="AU195" s="173" t="s">
        <v>88</v>
      </c>
      <c r="AV195" s="14" t="s">
        <v>86</v>
      </c>
      <c r="AW195" s="14" t="s">
        <v>33</v>
      </c>
      <c r="AX195" s="14" t="s">
        <v>79</v>
      </c>
      <c r="AY195" s="173" t="s">
        <v>207</v>
      </c>
    </row>
    <row r="196" spans="1:65" s="15" customFormat="1" ht="11.25">
      <c r="B196" s="179"/>
      <c r="D196" s="164" t="s">
        <v>237</v>
      </c>
      <c r="E196" s="180" t="s">
        <v>1</v>
      </c>
      <c r="F196" s="181" t="s">
        <v>242</v>
      </c>
      <c r="H196" s="182">
        <v>45.814999999999998</v>
      </c>
      <c r="I196" s="183"/>
      <c r="L196" s="179"/>
      <c r="M196" s="184"/>
      <c r="N196" s="185"/>
      <c r="O196" s="185"/>
      <c r="P196" s="185"/>
      <c r="Q196" s="185"/>
      <c r="R196" s="185"/>
      <c r="S196" s="185"/>
      <c r="T196" s="186"/>
      <c r="AT196" s="180" t="s">
        <v>237</v>
      </c>
      <c r="AU196" s="180" t="s">
        <v>88</v>
      </c>
      <c r="AV196" s="15" t="s">
        <v>213</v>
      </c>
      <c r="AW196" s="15" t="s">
        <v>33</v>
      </c>
      <c r="AX196" s="15" t="s">
        <v>86</v>
      </c>
      <c r="AY196" s="180" t="s">
        <v>207</v>
      </c>
    </row>
    <row r="197" spans="1:65" s="2" customFormat="1" ht="24.2" customHeight="1">
      <c r="A197" s="31"/>
      <c r="B197" s="148"/>
      <c r="C197" s="149" t="s">
        <v>231</v>
      </c>
      <c r="D197" s="149" t="s">
        <v>209</v>
      </c>
      <c r="E197" s="150" t="s">
        <v>6490</v>
      </c>
      <c r="F197" s="151" t="s">
        <v>6491</v>
      </c>
      <c r="G197" s="152" t="s">
        <v>220</v>
      </c>
      <c r="H197" s="153">
        <v>66.495000000000005</v>
      </c>
      <c r="I197" s="154"/>
      <c r="J197" s="155">
        <f>ROUND(I197*H197,2)</f>
        <v>0</v>
      </c>
      <c r="K197" s="156"/>
      <c r="L197" s="32"/>
      <c r="M197" s="157" t="s">
        <v>1</v>
      </c>
      <c r="N197" s="158" t="s">
        <v>44</v>
      </c>
      <c r="O197" s="57"/>
      <c r="P197" s="159">
        <f>O197*H197</f>
        <v>0</v>
      </c>
      <c r="Q197" s="159">
        <v>0</v>
      </c>
      <c r="R197" s="159">
        <f>Q197*H197</f>
        <v>0</v>
      </c>
      <c r="S197" s="159">
        <v>0</v>
      </c>
      <c r="T197" s="160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61" t="s">
        <v>245</v>
      </c>
      <c r="AT197" s="161" t="s">
        <v>209</v>
      </c>
      <c r="AU197" s="161" t="s">
        <v>88</v>
      </c>
      <c r="AY197" s="17" t="s">
        <v>207</v>
      </c>
      <c r="BE197" s="162">
        <f>IF(N197="základní",J197,0)</f>
        <v>0</v>
      </c>
      <c r="BF197" s="162">
        <f>IF(N197="snížená",J197,0)</f>
        <v>0</v>
      </c>
      <c r="BG197" s="162">
        <f>IF(N197="zákl. přenesená",J197,0)</f>
        <v>0</v>
      </c>
      <c r="BH197" s="162">
        <f>IF(N197="sníž. přenesená",J197,0)</f>
        <v>0</v>
      </c>
      <c r="BI197" s="162">
        <f>IF(N197="nulová",J197,0)</f>
        <v>0</v>
      </c>
      <c r="BJ197" s="17" t="s">
        <v>86</v>
      </c>
      <c r="BK197" s="162">
        <f>ROUND(I197*H197,2)</f>
        <v>0</v>
      </c>
      <c r="BL197" s="17" t="s">
        <v>245</v>
      </c>
      <c r="BM197" s="161" t="s">
        <v>260</v>
      </c>
    </row>
    <row r="198" spans="1:65" s="13" customFormat="1" ht="11.25">
      <c r="B198" s="163"/>
      <c r="D198" s="164" t="s">
        <v>237</v>
      </c>
      <c r="E198" s="165" t="s">
        <v>1</v>
      </c>
      <c r="F198" s="166" t="s">
        <v>6492</v>
      </c>
      <c r="H198" s="167">
        <v>66.495000000000005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4" customFormat="1" ht="22.5">
      <c r="B199" s="172"/>
      <c r="D199" s="164" t="s">
        <v>237</v>
      </c>
      <c r="E199" s="173" t="s">
        <v>1</v>
      </c>
      <c r="F199" s="174" t="s">
        <v>6488</v>
      </c>
      <c r="H199" s="173" t="s">
        <v>1</v>
      </c>
      <c r="I199" s="175"/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237</v>
      </c>
      <c r="AU199" s="173" t="s">
        <v>88</v>
      </c>
      <c r="AV199" s="14" t="s">
        <v>86</v>
      </c>
      <c r="AW199" s="14" t="s">
        <v>33</v>
      </c>
      <c r="AX199" s="14" t="s">
        <v>79</v>
      </c>
      <c r="AY199" s="173" t="s">
        <v>207</v>
      </c>
    </row>
    <row r="200" spans="1:65" s="14" customFormat="1" ht="22.5">
      <c r="B200" s="172"/>
      <c r="D200" s="164" t="s">
        <v>237</v>
      </c>
      <c r="E200" s="173" t="s">
        <v>1</v>
      </c>
      <c r="F200" s="174" t="s">
        <v>6489</v>
      </c>
      <c r="H200" s="173" t="s">
        <v>1</v>
      </c>
      <c r="I200" s="175"/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237</v>
      </c>
      <c r="AU200" s="173" t="s">
        <v>88</v>
      </c>
      <c r="AV200" s="14" t="s">
        <v>86</v>
      </c>
      <c r="AW200" s="14" t="s">
        <v>33</v>
      </c>
      <c r="AX200" s="14" t="s">
        <v>79</v>
      </c>
      <c r="AY200" s="173" t="s">
        <v>207</v>
      </c>
    </row>
    <row r="201" spans="1:65" s="15" customFormat="1" ht="11.25">
      <c r="B201" s="179"/>
      <c r="D201" s="164" t="s">
        <v>237</v>
      </c>
      <c r="E201" s="180" t="s">
        <v>1</v>
      </c>
      <c r="F201" s="181" t="s">
        <v>242</v>
      </c>
      <c r="H201" s="182">
        <v>66.495000000000005</v>
      </c>
      <c r="I201" s="183"/>
      <c r="L201" s="179"/>
      <c r="M201" s="184"/>
      <c r="N201" s="185"/>
      <c r="O201" s="185"/>
      <c r="P201" s="185"/>
      <c r="Q201" s="185"/>
      <c r="R201" s="185"/>
      <c r="S201" s="185"/>
      <c r="T201" s="186"/>
      <c r="AT201" s="180" t="s">
        <v>237</v>
      </c>
      <c r="AU201" s="180" t="s">
        <v>88</v>
      </c>
      <c r="AV201" s="15" t="s">
        <v>213</v>
      </c>
      <c r="AW201" s="15" t="s">
        <v>33</v>
      </c>
      <c r="AX201" s="15" t="s">
        <v>86</v>
      </c>
      <c r="AY201" s="180" t="s">
        <v>207</v>
      </c>
    </row>
    <row r="202" spans="1:65" s="2" customFormat="1" ht="24.2" customHeight="1">
      <c r="A202" s="31"/>
      <c r="B202" s="148"/>
      <c r="C202" s="149" t="s">
        <v>262</v>
      </c>
      <c r="D202" s="149" t="s">
        <v>209</v>
      </c>
      <c r="E202" s="150" t="s">
        <v>6493</v>
      </c>
      <c r="F202" s="151" t="s">
        <v>6494</v>
      </c>
      <c r="G202" s="152" t="s">
        <v>220</v>
      </c>
      <c r="H202" s="153">
        <v>34.979999999999997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245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245</v>
      </c>
      <c r="BM202" s="161" t="s">
        <v>265</v>
      </c>
    </row>
    <row r="203" spans="1:65" s="13" customFormat="1" ht="11.25">
      <c r="B203" s="163"/>
      <c r="D203" s="164" t="s">
        <v>237</v>
      </c>
      <c r="E203" s="165" t="s">
        <v>1</v>
      </c>
      <c r="F203" s="166" t="s">
        <v>6495</v>
      </c>
      <c r="H203" s="167">
        <v>34.979999999999997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4" customFormat="1" ht="22.5">
      <c r="B204" s="172"/>
      <c r="D204" s="164" t="s">
        <v>237</v>
      </c>
      <c r="E204" s="173" t="s">
        <v>1</v>
      </c>
      <c r="F204" s="174" t="s">
        <v>6488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4" customFormat="1" ht="22.5">
      <c r="B205" s="172"/>
      <c r="D205" s="164" t="s">
        <v>237</v>
      </c>
      <c r="E205" s="173" t="s">
        <v>1</v>
      </c>
      <c r="F205" s="174" t="s">
        <v>6489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5" customFormat="1" ht="11.25">
      <c r="B206" s="179"/>
      <c r="D206" s="164" t="s">
        <v>237</v>
      </c>
      <c r="E206" s="180" t="s">
        <v>1</v>
      </c>
      <c r="F206" s="181" t="s">
        <v>242</v>
      </c>
      <c r="H206" s="182">
        <v>34.979999999999997</v>
      </c>
      <c r="I206" s="183"/>
      <c r="L206" s="179"/>
      <c r="M206" s="184"/>
      <c r="N206" s="185"/>
      <c r="O206" s="185"/>
      <c r="P206" s="185"/>
      <c r="Q206" s="185"/>
      <c r="R206" s="185"/>
      <c r="S206" s="185"/>
      <c r="T206" s="186"/>
      <c r="AT206" s="180" t="s">
        <v>237</v>
      </c>
      <c r="AU206" s="180" t="s">
        <v>88</v>
      </c>
      <c r="AV206" s="15" t="s">
        <v>213</v>
      </c>
      <c r="AW206" s="15" t="s">
        <v>33</v>
      </c>
      <c r="AX206" s="15" t="s">
        <v>86</v>
      </c>
      <c r="AY206" s="180" t="s">
        <v>207</v>
      </c>
    </row>
    <row r="207" spans="1:65" s="2" customFormat="1" ht="24.2" customHeight="1">
      <c r="A207" s="31"/>
      <c r="B207" s="148"/>
      <c r="C207" s="149" t="s">
        <v>236</v>
      </c>
      <c r="D207" s="149" t="s">
        <v>209</v>
      </c>
      <c r="E207" s="150" t="s">
        <v>6496</v>
      </c>
      <c r="F207" s="151" t="s">
        <v>6497</v>
      </c>
      <c r="G207" s="152" t="s">
        <v>220</v>
      </c>
      <c r="H207" s="153">
        <v>133.9</v>
      </c>
      <c r="I207" s="154"/>
      <c r="J207" s="155">
        <f>ROUND(I207*H207,2)</f>
        <v>0</v>
      </c>
      <c r="K207" s="156"/>
      <c r="L207" s="32"/>
      <c r="M207" s="157" t="s">
        <v>1</v>
      </c>
      <c r="N207" s="158" t="s">
        <v>44</v>
      </c>
      <c r="O207" s="57"/>
      <c r="P207" s="159">
        <f>O207*H207</f>
        <v>0</v>
      </c>
      <c r="Q207" s="159">
        <v>0</v>
      </c>
      <c r="R207" s="159">
        <f>Q207*H207</f>
        <v>0</v>
      </c>
      <c r="S207" s="159">
        <v>0</v>
      </c>
      <c r="T207" s="160">
        <f>S207*H207</f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61" t="s">
        <v>245</v>
      </c>
      <c r="AT207" s="161" t="s">
        <v>209</v>
      </c>
      <c r="AU207" s="161" t="s">
        <v>88</v>
      </c>
      <c r="AY207" s="17" t="s">
        <v>207</v>
      </c>
      <c r="BE207" s="162">
        <f>IF(N207="základní",J207,0)</f>
        <v>0</v>
      </c>
      <c r="BF207" s="162">
        <f>IF(N207="snížená",J207,0)</f>
        <v>0</v>
      </c>
      <c r="BG207" s="162">
        <f>IF(N207="zákl. přenesená",J207,0)</f>
        <v>0</v>
      </c>
      <c r="BH207" s="162">
        <f>IF(N207="sníž. přenesená",J207,0)</f>
        <v>0</v>
      </c>
      <c r="BI207" s="162">
        <f>IF(N207="nulová",J207,0)</f>
        <v>0</v>
      </c>
      <c r="BJ207" s="17" t="s">
        <v>86</v>
      </c>
      <c r="BK207" s="162">
        <f>ROUND(I207*H207,2)</f>
        <v>0</v>
      </c>
      <c r="BL207" s="17" t="s">
        <v>245</v>
      </c>
      <c r="BM207" s="161" t="s">
        <v>271</v>
      </c>
    </row>
    <row r="208" spans="1:65" s="13" customFormat="1" ht="11.25">
      <c r="B208" s="163"/>
      <c r="D208" s="164" t="s">
        <v>237</v>
      </c>
      <c r="E208" s="165" t="s">
        <v>1</v>
      </c>
      <c r="F208" s="166" t="s">
        <v>6498</v>
      </c>
      <c r="H208" s="167">
        <v>41.65</v>
      </c>
      <c r="I208" s="168"/>
      <c r="L208" s="163"/>
      <c r="M208" s="169"/>
      <c r="N208" s="170"/>
      <c r="O208" s="170"/>
      <c r="P208" s="170"/>
      <c r="Q208" s="170"/>
      <c r="R208" s="170"/>
      <c r="S208" s="170"/>
      <c r="T208" s="171"/>
      <c r="AT208" s="165" t="s">
        <v>237</v>
      </c>
      <c r="AU208" s="165" t="s">
        <v>88</v>
      </c>
      <c r="AV208" s="13" t="s">
        <v>88</v>
      </c>
      <c r="AW208" s="13" t="s">
        <v>33</v>
      </c>
      <c r="AX208" s="13" t="s">
        <v>79</v>
      </c>
      <c r="AY208" s="165" t="s">
        <v>207</v>
      </c>
    </row>
    <row r="209" spans="1:65" s="13" customFormat="1" ht="11.25">
      <c r="B209" s="163"/>
      <c r="D209" s="164" t="s">
        <v>237</v>
      </c>
      <c r="E209" s="165" t="s">
        <v>1</v>
      </c>
      <c r="F209" s="166" t="s">
        <v>6499</v>
      </c>
      <c r="H209" s="167">
        <v>60.45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3" customFormat="1" ht="11.25">
      <c r="B210" s="163"/>
      <c r="D210" s="164" t="s">
        <v>237</v>
      </c>
      <c r="E210" s="165" t="s">
        <v>1</v>
      </c>
      <c r="F210" s="166" t="s">
        <v>6500</v>
      </c>
      <c r="H210" s="167">
        <v>31.8</v>
      </c>
      <c r="I210" s="168"/>
      <c r="L210" s="163"/>
      <c r="M210" s="169"/>
      <c r="N210" s="170"/>
      <c r="O210" s="170"/>
      <c r="P210" s="170"/>
      <c r="Q210" s="170"/>
      <c r="R210" s="170"/>
      <c r="S210" s="170"/>
      <c r="T210" s="171"/>
      <c r="AT210" s="165" t="s">
        <v>237</v>
      </c>
      <c r="AU210" s="165" t="s">
        <v>88</v>
      </c>
      <c r="AV210" s="13" t="s">
        <v>88</v>
      </c>
      <c r="AW210" s="13" t="s">
        <v>33</v>
      </c>
      <c r="AX210" s="13" t="s">
        <v>79</v>
      </c>
      <c r="AY210" s="165" t="s">
        <v>207</v>
      </c>
    </row>
    <row r="211" spans="1:65" s="14" customFormat="1" ht="22.5">
      <c r="B211" s="172"/>
      <c r="D211" s="164" t="s">
        <v>237</v>
      </c>
      <c r="E211" s="173" t="s">
        <v>1</v>
      </c>
      <c r="F211" s="174" t="s">
        <v>6501</v>
      </c>
      <c r="H211" s="173" t="s">
        <v>1</v>
      </c>
      <c r="I211" s="175"/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237</v>
      </c>
      <c r="AU211" s="173" t="s">
        <v>88</v>
      </c>
      <c r="AV211" s="14" t="s">
        <v>86</v>
      </c>
      <c r="AW211" s="14" t="s">
        <v>33</v>
      </c>
      <c r="AX211" s="14" t="s">
        <v>79</v>
      </c>
      <c r="AY211" s="173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133.9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24.2" customHeight="1">
      <c r="A213" s="31"/>
      <c r="B213" s="148"/>
      <c r="C213" s="149" t="s">
        <v>8</v>
      </c>
      <c r="D213" s="149" t="s">
        <v>209</v>
      </c>
      <c r="E213" s="150" t="s">
        <v>6502</v>
      </c>
      <c r="F213" s="151" t="s">
        <v>6503</v>
      </c>
      <c r="G213" s="152" t="s">
        <v>220</v>
      </c>
      <c r="H213" s="153">
        <v>0.82499999999999996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245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245</v>
      </c>
      <c r="BM213" s="161" t="s">
        <v>275</v>
      </c>
    </row>
    <row r="214" spans="1:65" s="13" customFormat="1" ht="22.5">
      <c r="B214" s="163"/>
      <c r="D214" s="164" t="s">
        <v>237</v>
      </c>
      <c r="E214" s="165" t="s">
        <v>1</v>
      </c>
      <c r="F214" s="166" t="s">
        <v>6504</v>
      </c>
      <c r="H214" s="167">
        <v>0.82499999999999996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4" customFormat="1" ht="22.5">
      <c r="B215" s="172"/>
      <c r="D215" s="164" t="s">
        <v>237</v>
      </c>
      <c r="E215" s="173" t="s">
        <v>1</v>
      </c>
      <c r="F215" s="174" t="s">
        <v>5060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5" customFormat="1" ht="11.25">
      <c r="B216" s="179"/>
      <c r="D216" s="164" t="s">
        <v>237</v>
      </c>
      <c r="E216" s="180" t="s">
        <v>1</v>
      </c>
      <c r="F216" s="181" t="s">
        <v>242</v>
      </c>
      <c r="H216" s="182">
        <v>0.82499999999999996</v>
      </c>
      <c r="I216" s="183"/>
      <c r="L216" s="179"/>
      <c r="M216" s="184"/>
      <c r="N216" s="185"/>
      <c r="O216" s="185"/>
      <c r="P216" s="185"/>
      <c r="Q216" s="185"/>
      <c r="R216" s="185"/>
      <c r="S216" s="185"/>
      <c r="T216" s="186"/>
      <c r="AT216" s="180" t="s">
        <v>237</v>
      </c>
      <c r="AU216" s="180" t="s">
        <v>88</v>
      </c>
      <c r="AV216" s="15" t="s">
        <v>213</v>
      </c>
      <c r="AW216" s="15" t="s">
        <v>33</v>
      </c>
      <c r="AX216" s="15" t="s">
        <v>86</v>
      </c>
      <c r="AY216" s="180" t="s">
        <v>207</v>
      </c>
    </row>
    <row r="217" spans="1:65" s="2" customFormat="1" ht="24.2" customHeight="1">
      <c r="A217" s="31"/>
      <c r="B217" s="148"/>
      <c r="C217" s="149" t="s">
        <v>245</v>
      </c>
      <c r="D217" s="149" t="s">
        <v>209</v>
      </c>
      <c r="E217" s="150" t="s">
        <v>6505</v>
      </c>
      <c r="F217" s="151" t="s">
        <v>6506</v>
      </c>
      <c r="G217" s="152" t="s">
        <v>220</v>
      </c>
      <c r="H217" s="153">
        <v>2.0459999999999998</v>
      </c>
      <c r="I217" s="154"/>
      <c r="J217" s="155">
        <f>ROUND(I217*H217,2)</f>
        <v>0</v>
      </c>
      <c r="K217" s="156"/>
      <c r="L217" s="32"/>
      <c r="M217" s="157" t="s">
        <v>1</v>
      </c>
      <c r="N217" s="158" t="s">
        <v>44</v>
      </c>
      <c r="O217" s="57"/>
      <c r="P217" s="159">
        <f>O217*H217</f>
        <v>0</v>
      </c>
      <c r="Q217" s="159">
        <v>0</v>
      </c>
      <c r="R217" s="159">
        <f>Q217*H217</f>
        <v>0</v>
      </c>
      <c r="S217" s="159">
        <v>0</v>
      </c>
      <c r="T217" s="160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61" t="s">
        <v>245</v>
      </c>
      <c r="AT217" s="161" t="s">
        <v>209</v>
      </c>
      <c r="AU217" s="161" t="s">
        <v>88</v>
      </c>
      <c r="AY217" s="17" t="s">
        <v>207</v>
      </c>
      <c r="BE217" s="162">
        <f>IF(N217="základní",J217,0)</f>
        <v>0</v>
      </c>
      <c r="BF217" s="162">
        <f>IF(N217="snížená",J217,0)</f>
        <v>0</v>
      </c>
      <c r="BG217" s="162">
        <f>IF(N217="zákl. přenesená",J217,0)</f>
        <v>0</v>
      </c>
      <c r="BH217" s="162">
        <f>IF(N217="sníž. přenesená",J217,0)</f>
        <v>0</v>
      </c>
      <c r="BI217" s="162">
        <f>IF(N217="nulová",J217,0)</f>
        <v>0</v>
      </c>
      <c r="BJ217" s="17" t="s">
        <v>86</v>
      </c>
      <c r="BK217" s="162">
        <f>ROUND(I217*H217,2)</f>
        <v>0</v>
      </c>
      <c r="BL217" s="17" t="s">
        <v>245</v>
      </c>
      <c r="BM217" s="161" t="s">
        <v>279</v>
      </c>
    </row>
    <row r="218" spans="1:65" s="13" customFormat="1" ht="22.5">
      <c r="B218" s="163"/>
      <c r="D218" s="164" t="s">
        <v>237</v>
      </c>
      <c r="E218" s="165" t="s">
        <v>1</v>
      </c>
      <c r="F218" s="166" t="s">
        <v>6507</v>
      </c>
      <c r="H218" s="167">
        <v>2.0459999999999998</v>
      </c>
      <c r="I218" s="168"/>
      <c r="L218" s="163"/>
      <c r="M218" s="169"/>
      <c r="N218" s="170"/>
      <c r="O218" s="170"/>
      <c r="P218" s="170"/>
      <c r="Q218" s="170"/>
      <c r="R218" s="170"/>
      <c r="S218" s="170"/>
      <c r="T218" s="171"/>
      <c r="AT218" s="165" t="s">
        <v>237</v>
      </c>
      <c r="AU218" s="165" t="s">
        <v>88</v>
      </c>
      <c r="AV218" s="13" t="s">
        <v>88</v>
      </c>
      <c r="AW218" s="13" t="s">
        <v>33</v>
      </c>
      <c r="AX218" s="13" t="s">
        <v>79</v>
      </c>
      <c r="AY218" s="165" t="s">
        <v>207</v>
      </c>
    </row>
    <row r="219" spans="1:65" s="14" customFormat="1" ht="22.5">
      <c r="B219" s="172"/>
      <c r="D219" s="164" t="s">
        <v>237</v>
      </c>
      <c r="E219" s="173" t="s">
        <v>1</v>
      </c>
      <c r="F219" s="174" t="s">
        <v>5060</v>
      </c>
      <c r="H219" s="173" t="s">
        <v>1</v>
      </c>
      <c r="I219" s="175"/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237</v>
      </c>
      <c r="AU219" s="173" t="s">
        <v>88</v>
      </c>
      <c r="AV219" s="14" t="s">
        <v>86</v>
      </c>
      <c r="AW219" s="14" t="s">
        <v>33</v>
      </c>
      <c r="AX219" s="14" t="s">
        <v>79</v>
      </c>
      <c r="AY219" s="173" t="s">
        <v>207</v>
      </c>
    </row>
    <row r="220" spans="1:65" s="15" customFormat="1" ht="11.25">
      <c r="B220" s="179"/>
      <c r="D220" s="164" t="s">
        <v>237</v>
      </c>
      <c r="E220" s="180" t="s">
        <v>1</v>
      </c>
      <c r="F220" s="181" t="s">
        <v>242</v>
      </c>
      <c r="H220" s="182">
        <v>2.0459999999999998</v>
      </c>
      <c r="I220" s="183"/>
      <c r="L220" s="179"/>
      <c r="M220" s="184"/>
      <c r="N220" s="185"/>
      <c r="O220" s="185"/>
      <c r="P220" s="185"/>
      <c r="Q220" s="185"/>
      <c r="R220" s="185"/>
      <c r="S220" s="185"/>
      <c r="T220" s="186"/>
      <c r="AT220" s="180" t="s">
        <v>237</v>
      </c>
      <c r="AU220" s="180" t="s">
        <v>88</v>
      </c>
      <c r="AV220" s="15" t="s">
        <v>213</v>
      </c>
      <c r="AW220" s="15" t="s">
        <v>33</v>
      </c>
      <c r="AX220" s="15" t="s">
        <v>86</v>
      </c>
      <c r="AY220" s="180" t="s">
        <v>207</v>
      </c>
    </row>
    <row r="221" spans="1:65" s="2" customFormat="1" ht="24.2" customHeight="1">
      <c r="A221" s="31"/>
      <c r="B221" s="148"/>
      <c r="C221" s="149" t="s">
        <v>285</v>
      </c>
      <c r="D221" s="149" t="s">
        <v>209</v>
      </c>
      <c r="E221" s="150" t="s">
        <v>6508</v>
      </c>
      <c r="F221" s="151" t="s">
        <v>6509</v>
      </c>
      <c r="G221" s="152" t="s">
        <v>220</v>
      </c>
      <c r="H221" s="153">
        <v>2.09</v>
      </c>
      <c r="I221" s="154"/>
      <c r="J221" s="155">
        <f>ROUND(I221*H221,2)</f>
        <v>0</v>
      </c>
      <c r="K221" s="156"/>
      <c r="L221" s="32"/>
      <c r="M221" s="157" t="s">
        <v>1</v>
      </c>
      <c r="N221" s="158" t="s">
        <v>44</v>
      </c>
      <c r="O221" s="57"/>
      <c r="P221" s="159">
        <f>O221*H221</f>
        <v>0</v>
      </c>
      <c r="Q221" s="159">
        <v>0</v>
      </c>
      <c r="R221" s="159">
        <f>Q221*H221</f>
        <v>0</v>
      </c>
      <c r="S221" s="159">
        <v>0</v>
      </c>
      <c r="T221" s="160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61" t="s">
        <v>245</v>
      </c>
      <c r="AT221" s="161" t="s">
        <v>209</v>
      </c>
      <c r="AU221" s="161" t="s">
        <v>88</v>
      </c>
      <c r="AY221" s="17" t="s">
        <v>207</v>
      </c>
      <c r="BE221" s="162">
        <f>IF(N221="základní",J221,0)</f>
        <v>0</v>
      </c>
      <c r="BF221" s="162">
        <f>IF(N221="snížená",J221,0)</f>
        <v>0</v>
      </c>
      <c r="BG221" s="162">
        <f>IF(N221="zákl. přenesená",J221,0)</f>
        <v>0</v>
      </c>
      <c r="BH221" s="162">
        <f>IF(N221="sníž. přenesená",J221,0)</f>
        <v>0</v>
      </c>
      <c r="BI221" s="162">
        <f>IF(N221="nulová",J221,0)</f>
        <v>0</v>
      </c>
      <c r="BJ221" s="17" t="s">
        <v>86</v>
      </c>
      <c r="BK221" s="162">
        <f>ROUND(I221*H221,2)</f>
        <v>0</v>
      </c>
      <c r="BL221" s="17" t="s">
        <v>245</v>
      </c>
      <c r="BM221" s="161" t="s">
        <v>289</v>
      </c>
    </row>
    <row r="222" spans="1:65" s="13" customFormat="1" ht="22.5">
      <c r="B222" s="163"/>
      <c r="D222" s="164" t="s">
        <v>237</v>
      </c>
      <c r="E222" s="165" t="s">
        <v>1</v>
      </c>
      <c r="F222" s="166" t="s">
        <v>6510</v>
      </c>
      <c r="H222" s="167">
        <v>2.09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4" customFormat="1" ht="22.5">
      <c r="B223" s="172"/>
      <c r="D223" s="164" t="s">
        <v>237</v>
      </c>
      <c r="E223" s="173" t="s">
        <v>1</v>
      </c>
      <c r="F223" s="174" t="s">
        <v>5060</v>
      </c>
      <c r="H223" s="173" t="s">
        <v>1</v>
      </c>
      <c r="I223" s="175"/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237</v>
      </c>
      <c r="AU223" s="173" t="s">
        <v>88</v>
      </c>
      <c r="AV223" s="14" t="s">
        <v>86</v>
      </c>
      <c r="AW223" s="14" t="s">
        <v>33</v>
      </c>
      <c r="AX223" s="14" t="s">
        <v>79</v>
      </c>
      <c r="AY223" s="173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2.09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2" customFormat="1" ht="24.2" customHeight="1">
      <c r="A225" s="31"/>
      <c r="B225" s="148"/>
      <c r="C225" s="149" t="s">
        <v>249</v>
      </c>
      <c r="D225" s="149" t="s">
        <v>209</v>
      </c>
      <c r="E225" s="150" t="s">
        <v>6511</v>
      </c>
      <c r="F225" s="151" t="s">
        <v>6512</v>
      </c>
      <c r="G225" s="152" t="s">
        <v>662</v>
      </c>
      <c r="H225" s="153">
        <v>1</v>
      </c>
      <c r="I225" s="154"/>
      <c r="J225" s="155">
        <f>ROUND(I225*H225,2)</f>
        <v>0</v>
      </c>
      <c r="K225" s="156"/>
      <c r="L225" s="32"/>
      <c r="M225" s="157" t="s">
        <v>1</v>
      </c>
      <c r="N225" s="158" t="s">
        <v>44</v>
      </c>
      <c r="O225" s="57"/>
      <c r="P225" s="159">
        <f>O225*H225</f>
        <v>0</v>
      </c>
      <c r="Q225" s="159">
        <v>0</v>
      </c>
      <c r="R225" s="159">
        <f>Q225*H225</f>
        <v>0</v>
      </c>
      <c r="S225" s="159">
        <v>0</v>
      </c>
      <c r="T225" s="160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61" t="s">
        <v>245</v>
      </c>
      <c r="AT225" s="161" t="s">
        <v>209</v>
      </c>
      <c r="AU225" s="161" t="s">
        <v>88</v>
      </c>
      <c r="AY225" s="17" t="s">
        <v>207</v>
      </c>
      <c r="BE225" s="162">
        <f>IF(N225="základní",J225,0)</f>
        <v>0</v>
      </c>
      <c r="BF225" s="162">
        <f>IF(N225="snížená",J225,0)</f>
        <v>0</v>
      </c>
      <c r="BG225" s="162">
        <f>IF(N225="zákl. přenesená",J225,0)</f>
        <v>0</v>
      </c>
      <c r="BH225" s="162">
        <f>IF(N225="sníž. přenesená",J225,0)</f>
        <v>0</v>
      </c>
      <c r="BI225" s="162">
        <f>IF(N225="nulová",J225,0)</f>
        <v>0</v>
      </c>
      <c r="BJ225" s="17" t="s">
        <v>86</v>
      </c>
      <c r="BK225" s="162">
        <f>ROUND(I225*H225,2)</f>
        <v>0</v>
      </c>
      <c r="BL225" s="17" t="s">
        <v>245</v>
      </c>
      <c r="BM225" s="161" t="s">
        <v>293</v>
      </c>
    </row>
    <row r="226" spans="1:65" s="13" customFormat="1" ht="11.25">
      <c r="B226" s="163"/>
      <c r="D226" s="164" t="s">
        <v>237</v>
      </c>
      <c r="E226" s="165" t="s">
        <v>1</v>
      </c>
      <c r="F226" s="166" t="s">
        <v>6513</v>
      </c>
      <c r="H226" s="167">
        <v>1</v>
      </c>
      <c r="I226" s="168"/>
      <c r="L226" s="163"/>
      <c r="M226" s="169"/>
      <c r="N226" s="170"/>
      <c r="O226" s="170"/>
      <c r="P226" s="170"/>
      <c r="Q226" s="170"/>
      <c r="R226" s="170"/>
      <c r="S226" s="170"/>
      <c r="T226" s="171"/>
      <c r="AT226" s="165" t="s">
        <v>237</v>
      </c>
      <c r="AU226" s="165" t="s">
        <v>88</v>
      </c>
      <c r="AV226" s="13" t="s">
        <v>88</v>
      </c>
      <c r="AW226" s="13" t="s">
        <v>33</v>
      </c>
      <c r="AX226" s="13" t="s">
        <v>79</v>
      </c>
      <c r="AY226" s="165" t="s">
        <v>207</v>
      </c>
    </row>
    <row r="227" spans="1:65" s="14" customFormat="1" ht="22.5">
      <c r="B227" s="172"/>
      <c r="D227" s="164" t="s">
        <v>237</v>
      </c>
      <c r="E227" s="173" t="s">
        <v>1</v>
      </c>
      <c r="F227" s="174" t="s">
        <v>6514</v>
      </c>
      <c r="H227" s="173" t="s">
        <v>1</v>
      </c>
      <c r="I227" s="175"/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237</v>
      </c>
      <c r="AU227" s="173" t="s">
        <v>88</v>
      </c>
      <c r="AV227" s="14" t="s">
        <v>86</v>
      </c>
      <c r="AW227" s="14" t="s">
        <v>33</v>
      </c>
      <c r="AX227" s="14" t="s">
        <v>79</v>
      </c>
      <c r="AY227" s="173" t="s">
        <v>207</v>
      </c>
    </row>
    <row r="228" spans="1:65" s="14" customFormat="1" ht="22.5">
      <c r="B228" s="172"/>
      <c r="D228" s="164" t="s">
        <v>237</v>
      </c>
      <c r="E228" s="173" t="s">
        <v>1</v>
      </c>
      <c r="F228" s="174" t="s">
        <v>6515</v>
      </c>
      <c r="H228" s="173" t="s">
        <v>1</v>
      </c>
      <c r="I228" s="175"/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237</v>
      </c>
      <c r="AU228" s="173" t="s">
        <v>88</v>
      </c>
      <c r="AV228" s="14" t="s">
        <v>86</v>
      </c>
      <c r="AW228" s="14" t="s">
        <v>33</v>
      </c>
      <c r="AX228" s="14" t="s">
        <v>79</v>
      </c>
      <c r="AY228" s="173" t="s">
        <v>207</v>
      </c>
    </row>
    <row r="229" spans="1:65" s="15" customFormat="1" ht="11.25">
      <c r="B229" s="179"/>
      <c r="D229" s="164" t="s">
        <v>237</v>
      </c>
      <c r="E229" s="180" t="s">
        <v>1</v>
      </c>
      <c r="F229" s="181" t="s">
        <v>242</v>
      </c>
      <c r="H229" s="182">
        <v>1</v>
      </c>
      <c r="I229" s="183"/>
      <c r="L229" s="179"/>
      <c r="M229" s="184"/>
      <c r="N229" s="185"/>
      <c r="O229" s="185"/>
      <c r="P229" s="185"/>
      <c r="Q229" s="185"/>
      <c r="R229" s="185"/>
      <c r="S229" s="185"/>
      <c r="T229" s="186"/>
      <c r="AT229" s="180" t="s">
        <v>237</v>
      </c>
      <c r="AU229" s="180" t="s">
        <v>88</v>
      </c>
      <c r="AV229" s="15" t="s">
        <v>213</v>
      </c>
      <c r="AW229" s="15" t="s">
        <v>33</v>
      </c>
      <c r="AX229" s="15" t="s">
        <v>86</v>
      </c>
      <c r="AY229" s="180" t="s">
        <v>207</v>
      </c>
    </row>
    <row r="230" spans="1:65" s="2" customFormat="1" ht="24.2" customHeight="1">
      <c r="A230" s="31"/>
      <c r="B230" s="148"/>
      <c r="C230" s="149" t="s">
        <v>294</v>
      </c>
      <c r="D230" s="149" t="s">
        <v>209</v>
      </c>
      <c r="E230" s="150" t="s">
        <v>6516</v>
      </c>
      <c r="F230" s="151" t="s">
        <v>6517</v>
      </c>
      <c r="G230" s="152" t="s">
        <v>212</v>
      </c>
      <c r="H230" s="153">
        <v>20</v>
      </c>
      <c r="I230" s="154"/>
      <c r="J230" s="155">
        <f>ROUND(I230*H230,2)</f>
        <v>0</v>
      </c>
      <c r="K230" s="156"/>
      <c r="L230" s="32"/>
      <c r="M230" s="157" t="s">
        <v>1</v>
      </c>
      <c r="N230" s="158" t="s">
        <v>44</v>
      </c>
      <c r="O230" s="57"/>
      <c r="P230" s="159">
        <f>O230*H230</f>
        <v>0</v>
      </c>
      <c r="Q230" s="159">
        <v>0</v>
      </c>
      <c r="R230" s="159">
        <f>Q230*H230</f>
        <v>0</v>
      </c>
      <c r="S230" s="159">
        <v>0</v>
      </c>
      <c r="T230" s="160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61" t="s">
        <v>245</v>
      </c>
      <c r="AT230" s="161" t="s">
        <v>209</v>
      </c>
      <c r="AU230" s="161" t="s">
        <v>88</v>
      </c>
      <c r="AY230" s="17" t="s">
        <v>207</v>
      </c>
      <c r="BE230" s="162">
        <f>IF(N230="základní",J230,0)</f>
        <v>0</v>
      </c>
      <c r="BF230" s="162">
        <f>IF(N230="snížená",J230,0)</f>
        <v>0</v>
      </c>
      <c r="BG230" s="162">
        <f>IF(N230="zákl. přenesená",J230,0)</f>
        <v>0</v>
      </c>
      <c r="BH230" s="162">
        <f>IF(N230="sníž. přenesená",J230,0)</f>
        <v>0</v>
      </c>
      <c r="BI230" s="162">
        <f>IF(N230="nulová",J230,0)</f>
        <v>0</v>
      </c>
      <c r="BJ230" s="17" t="s">
        <v>86</v>
      </c>
      <c r="BK230" s="162">
        <f>ROUND(I230*H230,2)</f>
        <v>0</v>
      </c>
      <c r="BL230" s="17" t="s">
        <v>245</v>
      </c>
      <c r="BM230" s="161" t="s">
        <v>297</v>
      </c>
    </row>
    <row r="231" spans="1:65" s="13" customFormat="1" ht="22.5">
      <c r="B231" s="163"/>
      <c r="D231" s="164" t="s">
        <v>237</v>
      </c>
      <c r="E231" s="165" t="s">
        <v>1</v>
      </c>
      <c r="F231" s="166" t="s">
        <v>6518</v>
      </c>
      <c r="H231" s="167">
        <v>20</v>
      </c>
      <c r="I231" s="168"/>
      <c r="L231" s="163"/>
      <c r="M231" s="169"/>
      <c r="N231" s="170"/>
      <c r="O231" s="170"/>
      <c r="P231" s="170"/>
      <c r="Q231" s="170"/>
      <c r="R231" s="170"/>
      <c r="S231" s="170"/>
      <c r="T231" s="171"/>
      <c r="AT231" s="165" t="s">
        <v>237</v>
      </c>
      <c r="AU231" s="165" t="s">
        <v>88</v>
      </c>
      <c r="AV231" s="13" t="s">
        <v>88</v>
      </c>
      <c r="AW231" s="13" t="s">
        <v>33</v>
      </c>
      <c r="AX231" s="13" t="s">
        <v>79</v>
      </c>
      <c r="AY231" s="165" t="s">
        <v>207</v>
      </c>
    </row>
    <row r="232" spans="1:65" s="14" customFormat="1" ht="22.5">
      <c r="B232" s="172"/>
      <c r="D232" s="164" t="s">
        <v>237</v>
      </c>
      <c r="E232" s="173" t="s">
        <v>1</v>
      </c>
      <c r="F232" s="174" t="s">
        <v>6519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4" customFormat="1" ht="22.5">
      <c r="B233" s="172"/>
      <c r="D233" s="164" t="s">
        <v>237</v>
      </c>
      <c r="E233" s="173" t="s">
        <v>1</v>
      </c>
      <c r="F233" s="174" t="s">
        <v>6520</v>
      </c>
      <c r="H233" s="173" t="s">
        <v>1</v>
      </c>
      <c r="I233" s="175"/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237</v>
      </c>
      <c r="AU233" s="173" t="s">
        <v>88</v>
      </c>
      <c r="AV233" s="14" t="s">
        <v>86</v>
      </c>
      <c r="AW233" s="14" t="s">
        <v>33</v>
      </c>
      <c r="AX233" s="14" t="s">
        <v>79</v>
      </c>
      <c r="AY233" s="173" t="s">
        <v>207</v>
      </c>
    </row>
    <row r="234" spans="1:65" s="15" customFormat="1" ht="11.25">
      <c r="B234" s="179"/>
      <c r="D234" s="164" t="s">
        <v>237</v>
      </c>
      <c r="E234" s="180" t="s">
        <v>1</v>
      </c>
      <c r="F234" s="181" t="s">
        <v>242</v>
      </c>
      <c r="H234" s="182">
        <v>20</v>
      </c>
      <c r="I234" s="183"/>
      <c r="L234" s="179"/>
      <c r="M234" s="184"/>
      <c r="N234" s="185"/>
      <c r="O234" s="185"/>
      <c r="P234" s="185"/>
      <c r="Q234" s="185"/>
      <c r="R234" s="185"/>
      <c r="S234" s="185"/>
      <c r="T234" s="186"/>
      <c r="AT234" s="180" t="s">
        <v>237</v>
      </c>
      <c r="AU234" s="180" t="s">
        <v>88</v>
      </c>
      <c r="AV234" s="15" t="s">
        <v>213</v>
      </c>
      <c r="AW234" s="15" t="s">
        <v>33</v>
      </c>
      <c r="AX234" s="15" t="s">
        <v>86</v>
      </c>
      <c r="AY234" s="180" t="s">
        <v>207</v>
      </c>
    </row>
    <row r="235" spans="1:65" s="2" customFormat="1" ht="24.2" customHeight="1">
      <c r="A235" s="31"/>
      <c r="B235" s="148"/>
      <c r="C235" s="149" t="s">
        <v>253</v>
      </c>
      <c r="D235" s="149" t="s">
        <v>209</v>
      </c>
      <c r="E235" s="150" t="s">
        <v>6521</v>
      </c>
      <c r="F235" s="151" t="s">
        <v>6522</v>
      </c>
      <c r="G235" s="152" t="s">
        <v>662</v>
      </c>
      <c r="H235" s="153">
        <v>1</v>
      </c>
      <c r="I235" s="154"/>
      <c r="J235" s="155">
        <f>ROUND(I235*H235,2)</f>
        <v>0</v>
      </c>
      <c r="K235" s="156"/>
      <c r="L235" s="32"/>
      <c r="M235" s="157" t="s">
        <v>1</v>
      </c>
      <c r="N235" s="158" t="s">
        <v>44</v>
      </c>
      <c r="O235" s="57"/>
      <c r="P235" s="159">
        <f>O235*H235</f>
        <v>0</v>
      </c>
      <c r="Q235" s="159">
        <v>0</v>
      </c>
      <c r="R235" s="159">
        <f>Q235*H235</f>
        <v>0</v>
      </c>
      <c r="S235" s="159">
        <v>0</v>
      </c>
      <c r="T235" s="160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61" t="s">
        <v>245</v>
      </c>
      <c r="AT235" s="161" t="s">
        <v>209</v>
      </c>
      <c r="AU235" s="161" t="s">
        <v>88</v>
      </c>
      <c r="AY235" s="17" t="s">
        <v>207</v>
      </c>
      <c r="BE235" s="162">
        <f>IF(N235="základní",J235,0)</f>
        <v>0</v>
      </c>
      <c r="BF235" s="162">
        <f>IF(N235="snížená",J235,0)</f>
        <v>0</v>
      </c>
      <c r="BG235" s="162">
        <f>IF(N235="zákl. přenesená",J235,0)</f>
        <v>0</v>
      </c>
      <c r="BH235" s="162">
        <f>IF(N235="sníž. přenesená",J235,0)</f>
        <v>0</v>
      </c>
      <c r="BI235" s="162">
        <f>IF(N235="nulová",J235,0)</f>
        <v>0</v>
      </c>
      <c r="BJ235" s="17" t="s">
        <v>86</v>
      </c>
      <c r="BK235" s="162">
        <f>ROUND(I235*H235,2)</f>
        <v>0</v>
      </c>
      <c r="BL235" s="17" t="s">
        <v>245</v>
      </c>
      <c r="BM235" s="161" t="s">
        <v>302</v>
      </c>
    </row>
    <row r="236" spans="1:65" s="13" customFormat="1" ht="22.5">
      <c r="B236" s="163"/>
      <c r="D236" s="164" t="s">
        <v>237</v>
      </c>
      <c r="E236" s="165" t="s">
        <v>1</v>
      </c>
      <c r="F236" s="166" t="s">
        <v>5319</v>
      </c>
      <c r="H236" s="167">
        <v>1</v>
      </c>
      <c r="I236" s="168"/>
      <c r="L236" s="163"/>
      <c r="M236" s="169"/>
      <c r="N236" s="170"/>
      <c r="O236" s="170"/>
      <c r="P236" s="170"/>
      <c r="Q236" s="170"/>
      <c r="R236" s="170"/>
      <c r="S236" s="170"/>
      <c r="T236" s="171"/>
      <c r="AT236" s="165" t="s">
        <v>237</v>
      </c>
      <c r="AU236" s="165" t="s">
        <v>88</v>
      </c>
      <c r="AV236" s="13" t="s">
        <v>88</v>
      </c>
      <c r="AW236" s="13" t="s">
        <v>33</v>
      </c>
      <c r="AX236" s="13" t="s">
        <v>79</v>
      </c>
      <c r="AY236" s="165" t="s">
        <v>207</v>
      </c>
    </row>
    <row r="237" spans="1:65" s="15" customFormat="1" ht="11.25">
      <c r="B237" s="179"/>
      <c r="D237" s="164" t="s">
        <v>237</v>
      </c>
      <c r="E237" s="180" t="s">
        <v>1</v>
      </c>
      <c r="F237" s="181" t="s">
        <v>242</v>
      </c>
      <c r="H237" s="182">
        <v>1</v>
      </c>
      <c r="I237" s="183"/>
      <c r="L237" s="179"/>
      <c r="M237" s="184"/>
      <c r="N237" s="185"/>
      <c r="O237" s="185"/>
      <c r="P237" s="185"/>
      <c r="Q237" s="185"/>
      <c r="R237" s="185"/>
      <c r="S237" s="185"/>
      <c r="T237" s="186"/>
      <c r="AT237" s="180" t="s">
        <v>237</v>
      </c>
      <c r="AU237" s="180" t="s">
        <v>88</v>
      </c>
      <c r="AV237" s="15" t="s">
        <v>213</v>
      </c>
      <c r="AW237" s="15" t="s">
        <v>33</v>
      </c>
      <c r="AX237" s="15" t="s">
        <v>86</v>
      </c>
      <c r="AY237" s="180" t="s">
        <v>207</v>
      </c>
    </row>
    <row r="238" spans="1:65" s="2" customFormat="1" ht="24.2" customHeight="1">
      <c r="A238" s="31"/>
      <c r="B238" s="148"/>
      <c r="C238" s="149" t="s">
        <v>7</v>
      </c>
      <c r="D238" s="149" t="s">
        <v>209</v>
      </c>
      <c r="E238" s="150" t="s">
        <v>6523</v>
      </c>
      <c r="F238" s="151" t="s">
        <v>5112</v>
      </c>
      <c r="G238" s="152" t="s">
        <v>662</v>
      </c>
      <c r="H238" s="153">
        <v>1</v>
      </c>
      <c r="I238" s="154"/>
      <c r="J238" s="155">
        <f>ROUND(I238*H238,2)</f>
        <v>0</v>
      </c>
      <c r="K238" s="156"/>
      <c r="L238" s="32"/>
      <c r="M238" s="157" t="s">
        <v>1</v>
      </c>
      <c r="N238" s="158" t="s">
        <v>44</v>
      </c>
      <c r="O238" s="57"/>
      <c r="P238" s="159">
        <f>O238*H238</f>
        <v>0</v>
      </c>
      <c r="Q238" s="159">
        <v>0</v>
      </c>
      <c r="R238" s="159">
        <f>Q238*H238</f>
        <v>0</v>
      </c>
      <c r="S238" s="159">
        <v>0</v>
      </c>
      <c r="T238" s="160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61" t="s">
        <v>245</v>
      </c>
      <c r="AT238" s="161" t="s">
        <v>209</v>
      </c>
      <c r="AU238" s="161" t="s">
        <v>88</v>
      </c>
      <c r="AY238" s="17" t="s">
        <v>207</v>
      </c>
      <c r="BE238" s="162">
        <f>IF(N238="základní",J238,0)</f>
        <v>0</v>
      </c>
      <c r="BF238" s="162">
        <f>IF(N238="snížená",J238,0)</f>
        <v>0</v>
      </c>
      <c r="BG238" s="162">
        <f>IF(N238="zákl. přenesená",J238,0)</f>
        <v>0</v>
      </c>
      <c r="BH238" s="162">
        <f>IF(N238="sníž. přenesená",J238,0)</f>
        <v>0</v>
      </c>
      <c r="BI238" s="162">
        <f>IF(N238="nulová",J238,0)</f>
        <v>0</v>
      </c>
      <c r="BJ238" s="17" t="s">
        <v>86</v>
      </c>
      <c r="BK238" s="162">
        <f>ROUND(I238*H238,2)</f>
        <v>0</v>
      </c>
      <c r="BL238" s="17" t="s">
        <v>245</v>
      </c>
      <c r="BM238" s="161" t="s">
        <v>314</v>
      </c>
    </row>
    <row r="239" spans="1:65" s="13" customFormat="1" ht="11.25">
      <c r="B239" s="163"/>
      <c r="D239" s="164" t="s">
        <v>237</v>
      </c>
      <c r="E239" s="165" t="s">
        <v>1</v>
      </c>
      <c r="F239" s="166" t="s">
        <v>5433</v>
      </c>
      <c r="H239" s="167">
        <v>1</v>
      </c>
      <c r="I239" s="168"/>
      <c r="L239" s="163"/>
      <c r="M239" s="169"/>
      <c r="N239" s="170"/>
      <c r="O239" s="170"/>
      <c r="P239" s="170"/>
      <c r="Q239" s="170"/>
      <c r="R239" s="170"/>
      <c r="S239" s="170"/>
      <c r="T239" s="171"/>
      <c r="AT239" s="165" t="s">
        <v>237</v>
      </c>
      <c r="AU239" s="165" t="s">
        <v>88</v>
      </c>
      <c r="AV239" s="13" t="s">
        <v>88</v>
      </c>
      <c r="AW239" s="13" t="s">
        <v>33</v>
      </c>
      <c r="AX239" s="13" t="s">
        <v>79</v>
      </c>
      <c r="AY239" s="165" t="s">
        <v>207</v>
      </c>
    </row>
    <row r="240" spans="1:65" s="15" customFormat="1" ht="11.25">
      <c r="B240" s="179"/>
      <c r="D240" s="164" t="s">
        <v>237</v>
      </c>
      <c r="E240" s="180" t="s">
        <v>1</v>
      </c>
      <c r="F240" s="181" t="s">
        <v>242</v>
      </c>
      <c r="H240" s="182">
        <v>1</v>
      </c>
      <c r="I240" s="183"/>
      <c r="L240" s="179"/>
      <c r="M240" s="184"/>
      <c r="N240" s="185"/>
      <c r="O240" s="185"/>
      <c r="P240" s="185"/>
      <c r="Q240" s="185"/>
      <c r="R240" s="185"/>
      <c r="S240" s="185"/>
      <c r="T240" s="186"/>
      <c r="AT240" s="180" t="s">
        <v>237</v>
      </c>
      <c r="AU240" s="180" t="s">
        <v>88</v>
      </c>
      <c r="AV240" s="15" t="s">
        <v>213</v>
      </c>
      <c r="AW240" s="15" t="s">
        <v>33</v>
      </c>
      <c r="AX240" s="15" t="s">
        <v>86</v>
      </c>
      <c r="AY240" s="180" t="s">
        <v>207</v>
      </c>
    </row>
    <row r="241" spans="1:65" s="2" customFormat="1" ht="24.2" customHeight="1">
      <c r="A241" s="31"/>
      <c r="B241" s="148"/>
      <c r="C241" s="149" t="s">
        <v>257</v>
      </c>
      <c r="D241" s="149" t="s">
        <v>209</v>
      </c>
      <c r="E241" s="150" t="s">
        <v>6524</v>
      </c>
      <c r="F241" s="151" t="s">
        <v>6525</v>
      </c>
      <c r="G241" s="152" t="s">
        <v>1636</v>
      </c>
      <c r="H241" s="187"/>
      <c r="I241" s="154"/>
      <c r="J241" s="155">
        <f>ROUND(I241*H241,2)</f>
        <v>0</v>
      </c>
      <c r="K241" s="156"/>
      <c r="L241" s="32"/>
      <c r="M241" s="157" t="s">
        <v>1</v>
      </c>
      <c r="N241" s="158" t="s">
        <v>44</v>
      </c>
      <c r="O241" s="57"/>
      <c r="P241" s="159">
        <f>O241*H241</f>
        <v>0</v>
      </c>
      <c r="Q241" s="159">
        <v>0</v>
      </c>
      <c r="R241" s="159">
        <f>Q241*H241</f>
        <v>0</v>
      </c>
      <c r="S241" s="159">
        <v>0</v>
      </c>
      <c r="T241" s="160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61" t="s">
        <v>245</v>
      </c>
      <c r="AT241" s="161" t="s">
        <v>209</v>
      </c>
      <c r="AU241" s="161" t="s">
        <v>88</v>
      </c>
      <c r="AY241" s="17" t="s">
        <v>207</v>
      </c>
      <c r="BE241" s="162">
        <f>IF(N241="základní",J241,0)</f>
        <v>0</v>
      </c>
      <c r="BF241" s="162">
        <f>IF(N241="snížená",J241,0)</f>
        <v>0</v>
      </c>
      <c r="BG241" s="162">
        <f>IF(N241="zákl. přenesená",J241,0)</f>
        <v>0</v>
      </c>
      <c r="BH241" s="162">
        <f>IF(N241="sníž. přenesená",J241,0)</f>
        <v>0</v>
      </c>
      <c r="BI241" s="162">
        <f>IF(N241="nulová",J241,0)</f>
        <v>0</v>
      </c>
      <c r="BJ241" s="17" t="s">
        <v>86</v>
      </c>
      <c r="BK241" s="162">
        <f>ROUND(I241*H241,2)</f>
        <v>0</v>
      </c>
      <c r="BL241" s="17" t="s">
        <v>245</v>
      </c>
      <c r="BM241" s="161" t="s">
        <v>318</v>
      </c>
    </row>
    <row r="242" spans="1:65" s="2" customFormat="1" ht="16.5" customHeight="1">
      <c r="A242" s="31"/>
      <c r="B242" s="148"/>
      <c r="C242" s="149" t="s">
        <v>320</v>
      </c>
      <c r="D242" s="149" t="s">
        <v>209</v>
      </c>
      <c r="E242" s="150" t="s">
        <v>1280</v>
      </c>
      <c r="F242" s="151" t="s">
        <v>1281</v>
      </c>
      <c r="G242" s="152" t="s">
        <v>212</v>
      </c>
      <c r="H242" s="153">
        <v>15</v>
      </c>
      <c r="I242" s="154"/>
      <c r="J242" s="155">
        <f>ROUND(I242*H242,2)</f>
        <v>0</v>
      </c>
      <c r="K242" s="156"/>
      <c r="L242" s="32"/>
      <c r="M242" s="157" t="s">
        <v>1</v>
      </c>
      <c r="N242" s="158" t="s">
        <v>44</v>
      </c>
      <c r="O242" s="57"/>
      <c r="P242" s="159">
        <f>O242*H242</f>
        <v>0</v>
      </c>
      <c r="Q242" s="159">
        <v>0</v>
      </c>
      <c r="R242" s="159">
        <f>Q242*H242</f>
        <v>0</v>
      </c>
      <c r="S242" s="159">
        <v>0</v>
      </c>
      <c r="T242" s="160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61" t="s">
        <v>245</v>
      </c>
      <c r="AT242" s="161" t="s">
        <v>209</v>
      </c>
      <c r="AU242" s="161" t="s">
        <v>88</v>
      </c>
      <c r="AY242" s="17" t="s">
        <v>207</v>
      </c>
      <c r="BE242" s="162">
        <f>IF(N242="základní",J242,0)</f>
        <v>0</v>
      </c>
      <c r="BF242" s="162">
        <f>IF(N242="snížená",J242,0)</f>
        <v>0</v>
      </c>
      <c r="BG242" s="162">
        <f>IF(N242="zákl. přenesená",J242,0)</f>
        <v>0</v>
      </c>
      <c r="BH242" s="162">
        <f>IF(N242="sníž. přenesená",J242,0)</f>
        <v>0</v>
      </c>
      <c r="BI242" s="162">
        <f>IF(N242="nulová",J242,0)</f>
        <v>0</v>
      </c>
      <c r="BJ242" s="17" t="s">
        <v>86</v>
      </c>
      <c r="BK242" s="162">
        <f>ROUND(I242*H242,2)</f>
        <v>0</v>
      </c>
      <c r="BL242" s="17" t="s">
        <v>245</v>
      </c>
      <c r="BM242" s="161" t="s">
        <v>323</v>
      </c>
    </row>
    <row r="243" spans="1:65" s="14" customFormat="1" ht="22.5">
      <c r="B243" s="172"/>
      <c r="D243" s="164" t="s">
        <v>237</v>
      </c>
      <c r="E243" s="173" t="s">
        <v>1</v>
      </c>
      <c r="F243" s="174" t="s">
        <v>6526</v>
      </c>
      <c r="H243" s="173" t="s">
        <v>1</v>
      </c>
      <c r="I243" s="175"/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237</v>
      </c>
      <c r="AU243" s="173" t="s">
        <v>88</v>
      </c>
      <c r="AV243" s="14" t="s">
        <v>86</v>
      </c>
      <c r="AW243" s="14" t="s">
        <v>33</v>
      </c>
      <c r="AX243" s="14" t="s">
        <v>79</v>
      </c>
      <c r="AY243" s="173" t="s">
        <v>207</v>
      </c>
    </row>
    <row r="244" spans="1:65" s="13" customFormat="1" ht="22.5">
      <c r="B244" s="163"/>
      <c r="D244" s="164" t="s">
        <v>237</v>
      </c>
      <c r="E244" s="165" t="s">
        <v>1</v>
      </c>
      <c r="F244" s="166" t="s">
        <v>6527</v>
      </c>
      <c r="H244" s="167">
        <v>15</v>
      </c>
      <c r="I244" s="168"/>
      <c r="L244" s="163"/>
      <c r="M244" s="169"/>
      <c r="N244" s="170"/>
      <c r="O244" s="170"/>
      <c r="P244" s="170"/>
      <c r="Q244" s="170"/>
      <c r="R244" s="170"/>
      <c r="S244" s="170"/>
      <c r="T244" s="171"/>
      <c r="AT244" s="165" t="s">
        <v>237</v>
      </c>
      <c r="AU244" s="165" t="s">
        <v>88</v>
      </c>
      <c r="AV244" s="13" t="s">
        <v>88</v>
      </c>
      <c r="AW244" s="13" t="s">
        <v>33</v>
      </c>
      <c r="AX244" s="13" t="s">
        <v>79</v>
      </c>
      <c r="AY244" s="165" t="s">
        <v>207</v>
      </c>
    </row>
    <row r="245" spans="1:65" s="14" customFormat="1" ht="11.25">
      <c r="B245" s="172"/>
      <c r="D245" s="164" t="s">
        <v>237</v>
      </c>
      <c r="E245" s="173" t="s">
        <v>1</v>
      </c>
      <c r="F245" s="174" t="s">
        <v>6483</v>
      </c>
      <c r="H245" s="173" t="s">
        <v>1</v>
      </c>
      <c r="I245" s="175"/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237</v>
      </c>
      <c r="AU245" s="173" t="s">
        <v>88</v>
      </c>
      <c r="AV245" s="14" t="s">
        <v>86</v>
      </c>
      <c r="AW245" s="14" t="s">
        <v>33</v>
      </c>
      <c r="AX245" s="14" t="s">
        <v>79</v>
      </c>
      <c r="AY245" s="173" t="s">
        <v>207</v>
      </c>
    </row>
    <row r="246" spans="1:65" s="15" customFormat="1" ht="11.25">
      <c r="B246" s="179"/>
      <c r="D246" s="164" t="s">
        <v>237</v>
      </c>
      <c r="E246" s="180" t="s">
        <v>1</v>
      </c>
      <c r="F246" s="181" t="s">
        <v>242</v>
      </c>
      <c r="H246" s="182">
        <v>15</v>
      </c>
      <c r="I246" s="183"/>
      <c r="L246" s="179"/>
      <c r="M246" s="184"/>
      <c r="N246" s="185"/>
      <c r="O246" s="185"/>
      <c r="P246" s="185"/>
      <c r="Q246" s="185"/>
      <c r="R246" s="185"/>
      <c r="S246" s="185"/>
      <c r="T246" s="186"/>
      <c r="AT246" s="180" t="s">
        <v>237</v>
      </c>
      <c r="AU246" s="180" t="s">
        <v>88</v>
      </c>
      <c r="AV246" s="15" t="s">
        <v>213</v>
      </c>
      <c r="AW246" s="15" t="s">
        <v>33</v>
      </c>
      <c r="AX246" s="15" t="s">
        <v>86</v>
      </c>
      <c r="AY246" s="180" t="s">
        <v>207</v>
      </c>
    </row>
    <row r="247" spans="1:65" s="12" customFormat="1" ht="22.9" customHeight="1">
      <c r="B247" s="135"/>
      <c r="D247" s="136" t="s">
        <v>78</v>
      </c>
      <c r="E247" s="146" t="s">
        <v>3480</v>
      </c>
      <c r="F247" s="146" t="s">
        <v>6528</v>
      </c>
      <c r="I247" s="138"/>
      <c r="J247" s="147">
        <f>BK247</f>
        <v>0</v>
      </c>
      <c r="L247" s="135"/>
      <c r="M247" s="140"/>
      <c r="N247" s="141"/>
      <c r="O247" s="141"/>
      <c r="P247" s="142">
        <f>SUM(P248:P262)</f>
        <v>0</v>
      </c>
      <c r="Q247" s="141"/>
      <c r="R247" s="142">
        <f>SUM(R248:R262)</f>
        <v>0</v>
      </c>
      <c r="S247" s="141"/>
      <c r="T247" s="143">
        <f>SUM(T248:T262)</f>
        <v>0</v>
      </c>
      <c r="AR247" s="136" t="s">
        <v>88</v>
      </c>
      <c r="AT247" s="144" t="s">
        <v>78</v>
      </c>
      <c r="AU247" s="144" t="s">
        <v>86</v>
      </c>
      <c r="AY247" s="136" t="s">
        <v>207</v>
      </c>
      <c r="BK247" s="145">
        <f>SUM(BK248:BK262)</f>
        <v>0</v>
      </c>
    </row>
    <row r="248" spans="1:65" s="2" customFormat="1" ht="24.2" customHeight="1">
      <c r="A248" s="31"/>
      <c r="B248" s="148"/>
      <c r="C248" s="149" t="s">
        <v>260</v>
      </c>
      <c r="D248" s="149" t="s">
        <v>209</v>
      </c>
      <c r="E248" s="150" t="s">
        <v>6529</v>
      </c>
      <c r="F248" s="151" t="s">
        <v>6530</v>
      </c>
      <c r="G248" s="152" t="s">
        <v>301</v>
      </c>
      <c r="H248" s="153">
        <v>20</v>
      </c>
      <c r="I248" s="154"/>
      <c r="J248" s="155">
        <f>ROUND(I248*H248,2)</f>
        <v>0</v>
      </c>
      <c r="K248" s="156"/>
      <c r="L248" s="32"/>
      <c r="M248" s="157" t="s">
        <v>1</v>
      </c>
      <c r="N248" s="158" t="s">
        <v>44</v>
      </c>
      <c r="O248" s="57"/>
      <c r="P248" s="159">
        <f>O248*H248</f>
        <v>0</v>
      </c>
      <c r="Q248" s="159">
        <v>0</v>
      </c>
      <c r="R248" s="159">
        <f>Q248*H248</f>
        <v>0</v>
      </c>
      <c r="S248" s="159">
        <v>0</v>
      </c>
      <c r="T248" s="160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61" t="s">
        <v>245</v>
      </c>
      <c r="AT248" s="161" t="s">
        <v>209</v>
      </c>
      <c r="AU248" s="161" t="s">
        <v>88</v>
      </c>
      <c r="AY248" s="17" t="s">
        <v>207</v>
      </c>
      <c r="BE248" s="162">
        <f>IF(N248="základní",J248,0)</f>
        <v>0</v>
      </c>
      <c r="BF248" s="162">
        <f>IF(N248="snížená",J248,0)</f>
        <v>0</v>
      </c>
      <c r="BG248" s="162">
        <f>IF(N248="zákl. přenesená",J248,0)</f>
        <v>0</v>
      </c>
      <c r="BH248" s="162">
        <f>IF(N248="sníž. přenesená",J248,0)</f>
        <v>0</v>
      </c>
      <c r="BI248" s="162">
        <f>IF(N248="nulová",J248,0)</f>
        <v>0</v>
      </c>
      <c r="BJ248" s="17" t="s">
        <v>86</v>
      </c>
      <c r="BK248" s="162">
        <f>ROUND(I248*H248,2)</f>
        <v>0</v>
      </c>
      <c r="BL248" s="17" t="s">
        <v>245</v>
      </c>
      <c r="BM248" s="161" t="s">
        <v>326</v>
      </c>
    </row>
    <row r="249" spans="1:65" s="13" customFormat="1" ht="11.25">
      <c r="B249" s="163"/>
      <c r="D249" s="164" t="s">
        <v>237</v>
      </c>
      <c r="E249" s="165" t="s">
        <v>1</v>
      </c>
      <c r="F249" s="166" t="s">
        <v>6531</v>
      </c>
      <c r="H249" s="167">
        <v>20</v>
      </c>
      <c r="I249" s="168"/>
      <c r="L249" s="163"/>
      <c r="M249" s="169"/>
      <c r="N249" s="170"/>
      <c r="O249" s="170"/>
      <c r="P249" s="170"/>
      <c r="Q249" s="170"/>
      <c r="R249" s="170"/>
      <c r="S249" s="170"/>
      <c r="T249" s="171"/>
      <c r="AT249" s="165" t="s">
        <v>237</v>
      </c>
      <c r="AU249" s="165" t="s">
        <v>88</v>
      </c>
      <c r="AV249" s="13" t="s">
        <v>88</v>
      </c>
      <c r="AW249" s="13" t="s">
        <v>33</v>
      </c>
      <c r="AX249" s="13" t="s">
        <v>79</v>
      </c>
      <c r="AY249" s="165" t="s">
        <v>207</v>
      </c>
    </row>
    <row r="250" spans="1:65" s="15" customFormat="1" ht="11.25">
      <c r="B250" s="179"/>
      <c r="D250" s="164" t="s">
        <v>237</v>
      </c>
      <c r="E250" s="180" t="s">
        <v>1</v>
      </c>
      <c r="F250" s="181" t="s">
        <v>242</v>
      </c>
      <c r="H250" s="182">
        <v>20</v>
      </c>
      <c r="I250" s="183"/>
      <c r="L250" s="179"/>
      <c r="M250" s="184"/>
      <c r="N250" s="185"/>
      <c r="O250" s="185"/>
      <c r="P250" s="185"/>
      <c r="Q250" s="185"/>
      <c r="R250" s="185"/>
      <c r="S250" s="185"/>
      <c r="T250" s="186"/>
      <c r="AT250" s="180" t="s">
        <v>237</v>
      </c>
      <c r="AU250" s="180" t="s">
        <v>88</v>
      </c>
      <c r="AV250" s="15" t="s">
        <v>213</v>
      </c>
      <c r="AW250" s="15" t="s">
        <v>33</v>
      </c>
      <c r="AX250" s="15" t="s">
        <v>86</v>
      </c>
      <c r="AY250" s="180" t="s">
        <v>207</v>
      </c>
    </row>
    <row r="251" spans="1:65" s="2" customFormat="1" ht="24.2" customHeight="1">
      <c r="A251" s="31"/>
      <c r="B251" s="148"/>
      <c r="C251" s="149" t="s">
        <v>327</v>
      </c>
      <c r="D251" s="149" t="s">
        <v>209</v>
      </c>
      <c r="E251" s="150" t="s">
        <v>6532</v>
      </c>
      <c r="F251" s="151" t="s">
        <v>6533</v>
      </c>
      <c r="G251" s="152" t="s">
        <v>662</v>
      </c>
      <c r="H251" s="153">
        <v>23</v>
      </c>
      <c r="I251" s="154"/>
      <c r="J251" s="155">
        <f>ROUND(I251*H251,2)</f>
        <v>0</v>
      </c>
      <c r="K251" s="156"/>
      <c r="L251" s="32"/>
      <c r="M251" s="157" t="s">
        <v>1</v>
      </c>
      <c r="N251" s="158" t="s">
        <v>44</v>
      </c>
      <c r="O251" s="57"/>
      <c r="P251" s="159">
        <f>O251*H251</f>
        <v>0</v>
      </c>
      <c r="Q251" s="159">
        <v>0</v>
      </c>
      <c r="R251" s="159">
        <f>Q251*H251</f>
        <v>0</v>
      </c>
      <c r="S251" s="159">
        <v>0</v>
      </c>
      <c r="T251" s="160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61" t="s">
        <v>245</v>
      </c>
      <c r="AT251" s="161" t="s">
        <v>209</v>
      </c>
      <c r="AU251" s="161" t="s">
        <v>88</v>
      </c>
      <c r="AY251" s="17" t="s">
        <v>207</v>
      </c>
      <c r="BE251" s="162">
        <f>IF(N251="základní",J251,0)</f>
        <v>0</v>
      </c>
      <c r="BF251" s="162">
        <f>IF(N251="snížená",J251,0)</f>
        <v>0</v>
      </c>
      <c r="BG251" s="162">
        <f>IF(N251="zákl. přenesená",J251,0)</f>
        <v>0</v>
      </c>
      <c r="BH251" s="162">
        <f>IF(N251="sníž. přenesená",J251,0)</f>
        <v>0</v>
      </c>
      <c r="BI251" s="162">
        <f>IF(N251="nulová",J251,0)</f>
        <v>0</v>
      </c>
      <c r="BJ251" s="17" t="s">
        <v>86</v>
      </c>
      <c r="BK251" s="162">
        <f>ROUND(I251*H251,2)</f>
        <v>0</v>
      </c>
      <c r="BL251" s="17" t="s">
        <v>245</v>
      </c>
      <c r="BM251" s="161" t="s">
        <v>330</v>
      </c>
    </row>
    <row r="252" spans="1:65" s="2" customFormat="1" ht="24.2" customHeight="1">
      <c r="A252" s="31"/>
      <c r="B252" s="148"/>
      <c r="C252" s="149" t="s">
        <v>265</v>
      </c>
      <c r="D252" s="149" t="s">
        <v>209</v>
      </c>
      <c r="E252" s="150" t="s">
        <v>6534</v>
      </c>
      <c r="F252" s="151" t="s">
        <v>6535</v>
      </c>
      <c r="G252" s="152" t="s">
        <v>662</v>
      </c>
      <c r="H252" s="153">
        <v>1</v>
      </c>
      <c r="I252" s="154"/>
      <c r="J252" s="155">
        <f>ROUND(I252*H252,2)</f>
        <v>0</v>
      </c>
      <c r="K252" s="156"/>
      <c r="L252" s="32"/>
      <c r="M252" s="157" t="s">
        <v>1</v>
      </c>
      <c r="N252" s="158" t="s">
        <v>44</v>
      </c>
      <c r="O252" s="57"/>
      <c r="P252" s="159">
        <f>O252*H252</f>
        <v>0</v>
      </c>
      <c r="Q252" s="159">
        <v>0</v>
      </c>
      <c r="R252" s="159">
        <f>Q252*H252</f>
        <v>0</v>
      </c>
      <c r="S252" s="159">
        <v>0</v>
      </c>
      <c r="T252" s="160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61" t="s">
        <v>245</v>
      </c>
      <c r="AT252" s="161" t="s">
        <v>209</v>
      </c>
      <c r="AU252" s="161" t="s">
        <v>88</v>
      </c>
      <c r="AY252" s="17" t="s">
        <v>207</v>
      </c>
      <c r="BE252" s="162">
        <f>IF(N252="základní",J252,0)</f>
        <v>0</v>
      </c>
      <c r="BF252" s="162">
        <f>IF(N252="snížená",J252,0)</f>
        <v>0</v>
      </c>
      <c r="BG252" s="162">
        <f>IF(N252="zákl. přenesená",J252,0)</f>
        <v>0</v>
      </c>
      <c r="BH252" s="162">
        <f>IF(N252="sníž. přenesená",J252,0)</f>
        <v>0</v>
      </c>
      <c r="BI252" s="162">
        <f>IF(N252="nulová",J252,0)</f>
        <v>0</v>
      </c>
      <c r="BJ252" s="17" t="s">
        <v>86</v>
      </c>
      <c r="BK252" s="162">
        <f>ROUND(I252*H252,2)</f>
        <v>0</v>
      </c>
      <c r="BL252" s="17" t="s">
        <v>245</v>
      </c>
      <c r="BM252" s="161" t="s">
        <v>333</v>
      </c>
    </row>
    <row r="253" spans="1:65" s="13" customFormat="1" ht="11.25">
      <c r="B253" s="163"/>
      <c r="D253" s="164" t="s">
        <v>237</v>
      </c>
      <c r="E253" s="165" t="s">
        <v>1</v>
      </c>
      <c r="F253" s="166" t="s">
        <v>6536</v>
      </c>
      <c r="H253" s="167">
        <v>1</v>
      </c>
      <c r="I253" s="168"/>
      <c r="L253" s="163"/>
      <c r="M253" s="169"/>
      <c r="N253" s="170"/>
      <c r="O253" s="170"/>
      <c r="P253" s="170"/>
      <c r="Q253" s="170"/>
      <c r="R253" s="170"/>
      <c r="S253" s="170"/>
      <c r="T253" s="171"/>
      <c r="AT253" s="165" t="s">
        <v>237</v>
      </c>
      <c r="AU253" s="165" t="s">
        <v>88</v>
      </c>
      <c r="AV253" s="13" t="s">
        <v>88</v>
      </c>
      <c r="AW253" s="13" t="s">
        <v>33</v>
      </c>
      <c r="AX253" s="13" t="s">
        <v>79</v>
      </c>
      <c r="AY253" s="165" t="s">
        <v>207</v>
      </c>
    </row>
    <row r="254" spans="1:65" s="14" customFormat="1" ht="22.5">
      <c r="B254" s="172"/>
      <c r="D254" s="164" t="s">
        <v>237</v>
      </c>
      <c r="E254" s="173" t="s">
        <v>1</v>
      </c>
      <c r="F254" s="174" t="s">
        <v>6537</v>
      </c>
      <c r="H254" s="173" t="s">
        <v>1</v>
      </c>
      <c r="I254" s="175"/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237</v>
      </c>
      <c r="AU254" s="173" t="s">
        <v>88</v>
      </c>
      <c r="AV254" s="14" t="s">
        <v>86</v>
      </c>
      <c r="AW254" s="14" t="s">
        <v>33</v>
      </c>
      <c r="AX254" s="14" t="s">
        <v>79</v>
      </c>
      <c r="AY254" s="173" t="s">
        <v>207</v>
      </c>
    </row>
    <row r="255" spans="1:65" s="14" customFormat="1" ht="22.5">
      <c r="B255" s="172"/>
      <c r="D255" s="164" t="s">
        <v>237</v>
      </c>
      <c r="E255" s="173" t="s">
        <v>1</v>
      </c>
      <c r="F255" s="174" t="s">
        <v>6538</v>
      </c>
      <c r="H255" s="173" t="s">
        <v>1</v>
      </c>
      <c r="I255" s="175"/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237</v>
      </c>
      <c r="AU255" s="173" t="s">
        <v>88</v>
      </c>
      <c r="AV255" s="14" t="s">
        <v>86</v>
      </c>
      <c r="AW255" s="14" t="s">
        <v>33</v>
      </c>
      <c r="AX255" s="14" t="s">
        <v>79</v>
      </c>
      <c r="AY255" s="173" t="s">
        <v>207</v>
      </c>
    </row>
    <row r="256" spans="1:65" s="15" customFormat="1" ht="11.25">
      <c r="B256" s="179"/>
      <c r="D256" s="164" t="s">
        <v>237</v>
      </c>
      <c r="E256" s="180" t="s">
        <v>1</v>
      </c>
      <c r="F256" s="181" t="s">
        <v>242</v>
      </c>
      <c r="H256" s="182">
        <v>1</v>
      </c>
      <c r="I256" s="183"/>
      <c r="L256" s="179"/>
      <c r="M256" s="184"/>
      <c r="N256" s="185"/>
      <c r="O256" s="185"/>
      <c r="P256" s="185"/>
      <c r="Q256" s="185"/>
      <c r="R256" s="185"/>
      <c r="S256" s="185"/>
      <c r="T256" s="186"/>
      <c r="AT256" s="180" t="s">
        <v>237</v>
      </c>
      <c r="AU256" s="180" t="s">
        <v>88</v>
      </c>
      <c r="AV256" s="15" t="s">
        <v>213</v>
      </c>
      <c r="AW256" s="15" t="s">
        <v>33</v>
      </c>
      <c r="AX256" s="15" t="s">
        <v>86</v>
      </c>
      <c r="AY256" s="180" t="s">
        <v>207</v>
      </c>
    </row>
    <row r="257" spans="1:65" s="2" customFormat="1" ht="24.2" customHeight="1">
      <c r="A257" s="31"/>
      <c r="B257" s="148"/>
      <c r="C257" s="149" t="s">
        <v>335</v>
      </c>
      <c r="D257" s="149" t="s">
        <v>209</v>
      </c>
      <c r="E257" s="150" t="s">
        <v>6539</v>
      </c>
      <c r="F257" s="151" t="s">
        <v>6379</v>
      </c>
      <c r="G257" s="152" t="s">
        <v>662</v>
      </c>
      <c r="H257" s="153">
        <v>1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245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245</v>
      </c>
      <c r="BM257" s="161" t="s">
        <v>338</v>
      </c>
    </row>
    <row r="258" spans="1:65" s="2" customFormat="1" ht="24.2" customHeight="1">
      <c r="A258" s="31"/>
      <c r="B258" s="148"/>
      <c r="C258" s="149" t="s">
        <v>271</v>
      </c>
      <c r="D258" s="149" t="s">
        <v>209</v>
      </c>
      <c r="E258" s="150" t="s">
        <v>6540</v>
      </c>
      <c r="F258" s="151" t="s">
        <v>6541</v>
      </c>
      <c r="G258" s="152" t="s">
        <v>1636</v>
      </c>
      <c r="H258" s="187"/>
      <c r="I258" s="154"/>
      <c r="J258" s="155">
        <f>ROUND(I258*H258,2)</f>
        <v>0</v>
      </c>
      <c r="K258" s="156"/>
      <c r="L258" s="32"/>
      <c r="M258" s="157" t="s">
        <v>1</v>
      </c>
      <c r="N258" s="158" t="s">
        <v>44</v>
      </c>
      <c r="O258" s="57"/>
      <c r="P258" s="159">
        <f>O258*H258</f>
        <v>0</v>
      </c>
      <c r="Q258" s="159">
        <v>0</v>
      </c>
      <c r="R258" s="159">
        <f>Q258*H258</f>
        <v>0</v>
      </c>
      <c r="S258" s="159">
        <v>0</v>
      </c>
      <c r="T258" s="160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61" t="s">
        <v>245</v>
      </c>
      <c r="AT258" s="161" t="s">
        <v>209</v>
      </c>
      <c r="AU258" s="161" t="s">
        <v>88</v>
      </c>
      <c r="AY258" s="17" t="s">
        <v>207</v>
      </c>
      <c r="BE258" s="162">
        <f>IF(N258="základní",J258,0)</f>
        <v>0</v>
      </c>
      <c r="BF258" s="162">
        <f>IF(N258="snížená",J258,0)</f>
        <v>0</v>
      </c>
      <c r="BG258" s="162">
        <f>IF(N258="zákl. přenesená",J258,0)</f>
        <v>0</v>
      </c>
      <c r="BH258" s="162">
        <f>IF(N258="sníž. přenesená",J258,0)</f>
        <v>0</v>
      </c>
      <c r="BI258" s="162">
        <f>IF(N258="nulová",J258,0)</f>
        <v>0</v>
      </c>
      <c r="BJ258" s="17" t="s">
        <v>86</v>
      </c>
      <c r="BK258" s="162">
        <f>ROUND(I258*H258,2)</f>
        <v>0</v>
      </c>
      <c r="BL258" s="17" t="s">
        <v>245</v>
      </c>
      <c r="BM258" s="161" t="s">
        <v>341</v>
      </c>
    </row>
    <row r="259" spans="1:65" s="2" customFormat="1" ht="16.5" customHeight="1">
      <c r="A259" s="31"/>
      <c r="B259" s="148"/>
      <c r="C259" s="149" t="s">
        <v>342</v>
      </c>
      <c r="D259" s="149" t="s">
        <v>209</v>
      </c>
      <c r="E259" s="150" t="s">
        <v>1280</v>
      </c>
      <c r="F259" s="151" t="s">
        <v>1281</v>
      </c>
      <c r="G259" s="152" t="s">
        <v>212</v>
      </c>
      <c r="H259" s="153">
        <v>15</v>
      </c>
      <c r="I259" s="154"/>
      <c r="J259" s="155">
        <f>ROUND(I259*H259,2)</f>
        <v>0</v>
      </c>
      <c r="K259" s="156"/>
      <c r="L259" s="32"/>
      <c r="M259" s="157" t="s">
        <v>1</v>
      </c>
      <c r="N259" s="158" t="s">
        <v>44</v>
      </c>
      <c r="O259" s="57"/>
      <c r="P259" s="159">
        <f>O259*H259</f>
        <v>0</v>
      </c>
      <c r="Q259" s="159">
        <v>0</v>
      </c>
      <c r="R259" s="159">
        <f>Q259*H259</f>
        <v>0</v>
      </c>
      <c r="S259" s="159">
        <v>0</v>
      </c>
      <c r="T259" s="160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61" t="s">
        <v>245</v>
      </c>
      <c r="AT259" s="161" t="s">
        <v>209</v>
      </c>
      <c r="AU259" s="161" t="s">
        <v>88</v>
      </c>
      <c r="AY259" s="17" t="s">
        <v>207</v>
      </c>
      <c r="BE259" s="162">
        <f>IF(N259="základní",J259,0)</f>
        <v>0</v>
      </c>
      <c r="BF259" s="162">
        <f>IF(N259="snížená",J259,0)</f>
        <v>0</v>
      </c>
      <c r="BG259" s="162">
        <f>IF(N259="zákl. přenesená",J259,0)</f>
        <v>0</v>
      </c>
      <c r="BH259" s="162">
        <f>IF(N259="sníž. přenesená",J259,0)</f>
        <v>0</v>
      </c>
      <c r="BI259" s="162">
        <f>IF(N259="nulová",J259,0)</f>
        <v>0</v>
      </c>
      <c r="BJ259" s="17" t="s">
        <v>86</v>
      </c>
      <c r="BK259" s="162">
        <f>ROUND(I259*H259,2)</f>
        <v>0</v>
      </c>
      <c r="BL259" s="17" t="s">
        <v>245</v>
      </c>
      <c r="BM259" s="161" t="s">
        <v>345</v>
      </c>
    </row>
    <row r="260" spans="1:65" s="13" customFormat="1" ht="22.5">
      <c r="B260" s="163"/>
      <c r="D260" s="164" t="s">
        <v>237</v>
      </c>
      <c r="E260" s="165" t="s">
        <v>1</v>
      </c>
      <c r="F260" s="166" t="s">
        <v>6542</v>
      </c>
      <c r="H260" s="167">
        <v>15</v>
      </c>
      <c r="I260" s="168"/>
      <c r="L260" s="163"/>
      <c r="M260" s="169"/>
      <c r="N260" s="170"/>
      <c r="O260" s="170"/>
      <c r="P260" s="170"/>
      <c r="Q260" s="170"/>
      <c r="R260" s="170"/>
      <c r="S260" s="170"/>
      <c r="T260" s="171"/>
      <c r="AT260" s="165" t="s">
        <v>237</v>
      </c>
      <c r="AU260" s="165" t="s">
        <v>88</v>
      </c>
      <c r="AV260" s="13" t="s">
        <v>88</v>
      </c>
      <c r="AW260" s="13" t="s">
        <v>33</v>
      </c>
      <c r="AX260" s="13" t="s">
        <v>79</v>
      </c>
      <c r="AY260" s="165" t="s">
        <v>207</v>
      </c>
    </row>
    <row r="261" spans="1:65" s="14" customFormat="1" ht="33.75">
      <c r="B261" s="172"/>
      <c r="D261" s="164" t="s">
        <v>237</v>
      </c>
      <c r="E261" s="173" t="s">
        <v>1</v>
      </c>
      <c r="F261" s="174" t="s">
        <v>6543</v>
      </c>
      <c r="H261" s="173" t="s">
        <v>1</v>
      </c>
      <c r="I261" s="175"/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237</v>
      </c>
      <c r="AU261" s="173" t="s">
        <v>88</v>
      </c>
      <c r="AV261" s="14" t="s">
        <v>86</v>
      </c>
      <c r="AW261" s="14" t="s">
        <v>33</v>
      </c>
      <c r="AX261" s="14" t="s">
        <v>79</v>
      </c>
      <c r="AY261" s="173" t="s">
        <v>207</v>
      </c>
    </row>
    <row r="262" spans="1:65" s="15" customFormat="1" ht="11.25">
      <c r="B262" s="179"/>
      <c r="D262" s="164" t="s">
        <v>237</v>
      </c>
      <c r="E262" s="180" t="s">
        <v>1</v>
      </c>
      <c r="F262" s="181" t="s">
        <v>242</v>
      </c>
      <c r="H262" s="182">
        <v>15</v>
      </c>
      <c r="I262" s="183"/>
      <c r="L262" s="179"/>
      <c r="M262" s="188"/>
      <c r="N262" s="189"/>
      <c r="O262" s="189"/>
      <c r="P262" s="189"/>
      <c r="Q262" s="189"/>
      <c r="R262" s="189"/>
      <c r="S262" s="189"/>
      <c r="T262" s="190"/>
      <c r="AT262" s="180" t="s">
        <v>237</v>
      </c>
      <c r="AU262" s="180" t="s">
        <v>88</v>
      </c>
      <c r="AV262" s="15" t="s">
        <v>213</v>
      </c>
      <c r="AW262" s="15" t="s">
        <v>33</v>
      </c>
      <c r="AX262" s="15" t="s">
        <v>86</v>
      </c>
      <c r="AY262" s="180" t="s">
        <v>207</v>
      </c>
    </row>
    <row r="263" spans="1:65" s="2" customFormat="1" ht="6.95" customHeight="1">
      <c r="A263" s="31"/>
      <c r="B263" s="46"/>
      <c r="C263" s="47"/>
      <c r="D263" s="47"/>
      <c r="E263" s="47"/>
      <c r="F263" s="47"/>
      <c r="G263" s="47"/>
      <c r="H263" s="47"/>
      <c r="I263" s="47"/>
      <c r="J263" s="47"/>
      <c r="K263" s="47"/>
      <c r="L263" s="32"/>
      <c r="M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</row>
  </sheetData>
  <autoFilter ref="C123:K262" xr:uid="{00000000-0009-0000-0000-00000D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6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132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6544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ROUND(J125,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ROUND((SUM(BE125:BE649)),  2)</f>
        <v>0</v>
      </c>
      <c r="G35" s="31"/>
      <c r="H35" s="31"/>
      <c r="I35" s="104">
        <v>0.21</v>
      </c>
      <c r="J35" s="103">
        <f>ROUND(((SUM(BE125:BE649))*I35),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ROUND((SUM(BF125:BF649)),  2)</f>
        <v>0</v>
      </c>
      <c r="G36" s="31"/>
      <c r="H36" s="31"/>
      <c r="I36" s="104">
        <v>0.15</v>
      </c>
      <c r="J36" s="103">
        <f>ROUND(((SUM(BF125:BF649))*I36),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ROUND((SUM(BG125:BG649)),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ROUND((SUM(BH125:BH649)),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ROUND((SUM(BI125:BI649)),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Objekt15 - SO D.1.4.4.Vytápění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J125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J126</f>
        <v>0</v>
      </c>
      <c r="L99" s="116"/>
    </row>
    <row r="100" spans="1:47" s="10" customFormat="1" ht="19.899999999999999" customHeight="1">
      <c r="B100" s="120"/>
      <c r="D100" s="121" t="s">
        <v>6545</v>
      </c>
      <c r="E100" s="122"/>
      <c r="F100" s="122"/>
      <c r="G100" s="122"/>
      <c r="H100" s="122"/>
      <c r="I100" s="122"/>
      <c r="J100" s="123">
        <f>J127</f>
        <v>0</v>
      </c>
      <c r="L100" s="120"/>
    </row>
    <row r="101" spans="1:47" s="10" customFormat="1" ht="19.899999999999999" customHeight="1">
      <c r="B101" s="120"/>
      <c r="D101" s="121" t="s">
        <v>6546</v>
      </c>
      <c r="E101" s="122"/>
      <c r="F101" s="122"/>
      <c r="G101" s="122"/>
      <c r="H101" s="122"/>
      <c r="I101" s="122"/>
      <c r="J101" s="123">
        <f>J255</f>
        <v>0</v>
      </c>
      <c r="L101" s="120"/>
    </row>
    <row r="102" spans="1:47" s="10" customFormat="1" ht="19.899999999999999" customHeight="1">
      <c r="B102" s="120"/>
      <c r="D102" s="121" t="s">
        <v>6547</v>
      </c>
      <c r="E102" s="122"/>
      <c r="F102" s="122"/>
      <c r="G102" s="122"/>
      <c r="H102" s="122"/>
      <c r="I102" s="122"/>
      <c r="J102" s="123">
        <f>J321</f>
        <v>0</v>
      </c>
      <c r="L102" s="120"/>
    </row>
    <row r="103" spans="1:47" s="10" customFormat="1" ht="19.899999999999999" customHeight="1">
      <c r="B103" s="120"/>
      <c r="D103" s="121" t="s">
        <v>6548</v>
      </c>
      <c r="E103" s="122"/>
      <c r="F103" s="122"/>
      <c r="G103" s="122"/>
      <c r="H103" s="122"/>
      <c r="I103" s="122"/>
      <c r="J103" s="123">
        <f>J477</f>
        <v>0</v>
      </c>
      <c r="L103" s="120"/>
    </row>
    <row r="104" spans="1:47" s="2" customFormat="1" ht="21.75" customHeight="1">
      <c r="A104" s="31"/>
      <c r="B104" s="32"/>
      <c r="C104" s="31"/>
      <c r="D104" s="31"/>
      <c r="E104" s="31"/>
      <c r="F104" s="31"/>
      <c r="G104" s="31"/>
      <c r="H104" s="31"/>
      <c r="I104" s="31"/>
      <c r="J104" s="31"/>
      <c r="K104" s="31"/>
      <c r="L104" s="4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47" s="2" customFormat="1" ht="6.95" customHeight="1">
      <c r="A105" s="31"/>
      <c r="B105" s="46"/>
      <c r="C105" s="47"/>
      <c r="D105" s="47"/>
      <c r="E105" s="47"/>
      <c r="F105" s="47"/>
      <c r="G105" s="47"/>
      <c r="H105" s="47"/>
      <c r="I105" s="47"/>
      <c r="J105" s="47"/>
      <c r="K105" s="47"/>
      <c r="L105" s="4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9" spans="1:47" s="2" customFormat="1" ht="6.95" customHeight="1">
      <c r="A109" s="31"/>
      <c r="B109" s="48"/>
      <c r="C109" s="49"/>
      <c r="D109" s="49"/>
      <c r="E109" s="49"/>
      <c r="F109" s="49"/>
      <c r="G109" s="49"/>
      <c r="H109" s="49"/>
      <c r="I109" s="49"/>
      <c r="J109" s="49"/>
      <c r="K109" s="49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24.95" customHeight="1">
      <c r="A110" s="31"/>
      <c r="B110" s="32"/>
      <c r="C110" s="21" t="s">
        <v>192</v>
      </c>
      <c r="D110" s="31"/>
      <c r="E110" s="31"/>
      <c r="F110" s="31"/>
      <c r="G110" s="31"/>
      <c r="H110" s="31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6.95" customHeight="1">
      <c r="A111" s="31"/>
      <c r="B111" s="32"/>
      <c r="C111" s="31"/>
      <c r="D111" s="31"/>
      <c r="E111" s="31"/>
      <c r="F111" s="31"/>
      <c r="G111" s="31"/>
      <c r="H111" s="31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12" customHeight="1">
      <c r="A112" s="31"/>
      <c r="B112" s="32"/>
      <c r="C112" s="27" t="s">
        <v>16</v>
      </c>
      <c r="D112" s="31"/>
      <c r="E112" s="31"/>
      <c r="F112" s="31"/>
      <c r="G112" s="31"/>
      <c r="H112" s="31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6.5" customHeight="1">
      <c r="A113" s="31"/>
      <c r="B113" s="32"/>
      <c r="C113" s="31"/>
      <c r="D113" s="31"/>
      <c r="E113" s="237" t="str">
        <f>E7</f>
        <v>ZU - rekonstrukce objektu Klatovská 51/ Chodské náměstí 1</v>
      </c>
      <c r="F113" s="238"/>
      <c r="G113" s="238"/>
      <c r="H113" s="238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1" customFormat="1" ht="12" customHeight="1">
      <c r="B114" s="20"/>
      <c r="C114" s="27" t="s">
        <v>155</v>
      </c>
      <c r="L114" s="20"/>
    </row>
    <row r="115" spans="1:65" s="2" customFormat="1" ht="16.5" customHeight="1">
      <c r="A115" s="31"/>
      <c r="B115" s="32"/>
      <c r="C115" s="31"/>
      <c r="D115" s="31"/>
      <c r="E115" s="237" t="s">
        <v>156</v>
      </c>
      <c r="F115" s="239"/>
      <c r="G115" s="239"/>
      <c r="H115" s="239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157</v>
      </c>
      <c r="D116" s="31"/>
      <c r="E116" s="31"/>
      <c r="F116" s="31"/>
      <c r="G116" s="31"/>
      <c r="H116" s="31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16.5" customHeight="1">
      <c r="A117" s="31"/>
      <c r="B117" s="32"/>
      <c r="C117" s="31"/>
      <c r="D117" s="31"/>
      <c r="E117" s="196" t="str">
        <f>E11</f>
        <v>Objekt15 - SO D.1.4.4.Vytápění</v>
      </c>
      <c r="F117" s="239"/>
      <c r="G117" s="239"/>
      <c r="H117" s="239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2" customHeight="1">
      <c r="A119" s="31"/>
      <c r="B119" s="32"/>
      <c r="C119" s="27" t="s">
        <v>20</v>
      </c>
      <c r="D119" s="31"/>
      <c r="E119" s="31"/>
      <c r="F119" s="25" t="str">
        <f>F14</f>
        <v>Plzeň</v>
      </c>
      <c r="G119" s="31"/>
      <c r="H119" s="31"/>
      <c r="I119" s="27" t="s">
        <v>22</v>
      </c>
      <c r="J119" s="54" t="str">
        <f>IF(J14="","",J14)</f>
        <v>17. 11. 2022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6.9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15.2" customHeight="1">
      <c r="A121" s="31"/>
      <c r="B121" s="32"/>
      <c r="C121" s="27" t="s">
        <v>24</v>
      </c>
      <c r="D121" s="31"/>
      <c r="E121" s="31"/>
      <c r="F121" s="25" t="str">
        <f>E17</f>
        <v>Západočeská univerzita v Plzni</v>
      </c>
      <c r="G121" s="31"/>
      <c r="H121" s="31"/>
      <c r="I121" s="27" t="s">
        <v>31</v>
      </c>
      <c r="J121" s="29" t="str">
        <f>E23</f>
        <v xml:space="preserve"> </v>
      </c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15.2" customHeight="1">
      <c r="A122" s="31"/>
      <c r="B122" s="32"/>
      <c r="C122" s="27" t="s">
        <v>30</v>
      </c>
      <c r="D122" s="31"/>
      <c r="E122" s="31"/>
      <c r="F122" s="25">
        <f>IF(E20="","",E20)</f>
        <v>0</v>
      </c>
      <c r="G122" s="31"/>
      <c r="H122" s="31"/>
      <c r="I122" s="27" t="s">
        <v>34</v>
      </c>
      <c r="J122" s="29" t="str">
        <f>E26</f>
        <v>BAUING KV, s.r.o.</v>
      </c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2" customFormat="1" ht="10.35" customHeight="1">
      <c r="A123" s="31"/>
      <c r="B123" s="32"/>
      <c r="C123" s="31"/>
      <c r="D123" s="31"/>
      <c r="E123" s="31"/>
      <c r="F123" s="31"/>
      <c r="G123" s="31"/>
      <c r="H123" s="31"/>
      <c r="I123" s="31"/>
      <c r="J123" s="31"/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5" s="11" customFormat="1" ht="29.25" customHeight="1">
      <c r="A124" s="124"/>
      <c r="B124" s="125"/>
      <c r="C124" s="126" t="s">
        <v>193</v>
      </c>
      <c r="D124" s="127" t="s">
        <v>64</v>
      </c>
      <c r="E124" s="127" t="s">
        <v>60</v>
      </c>
      <c r="F124" s="127" t="s">
        <v>61</v>
      </c>
      <c r="G124" s="127" t="s">
        <v>194</v>
      </c>
      <c r="H124" s="127" t="s">
        <v>195</v>
      </c>
      <c r="I124" s="127" t="s">
        <v>196</v>
      </c>
      <c r="J124" s="128" t="s">
        <v>161</v>
      </c>
      <c r="K124" s="129" t="s">
        <v>197</v>
      </c>
      <c r="L124" s="130"/>
      <c r="M124" s="61" t="s">
        <v>1</v>
      </c>
      <c r="N124" s="62" t="s">
        <v>43</v>
      </c>
      <c r="O124" s="62" t="s">
        <v>198</v>
      </c>
      <c r="P124" s="62" t="s">
        <v>199</v>
      </c>
      <c r="Q124" s="62" t="s">
        <v>200</v>
      </c>
      <c r="R124" s="62" t="s">
        <v>201</v>
      </c>
      <c r="S124" s="62" t="s">
        <v>202</v>
      </c>
      <c r="T124" s="63" t="s">
        <v>203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</row>
    <row r="125" spans="1:65" s="2" customFormat="1" ht="22.9" customHeight="1">
      <c r="A125" s="31"/>
      <c r="B125" s="32"/>
      <c r="C125" s="68" t="s">
        <v>204</v>
      </c>
      <c r="D125" s="31"/>
      <c r="E125" s="31"/>
      <c r="F125" s="31"/>
      <c r="G125" s="31"/>
      <c r="H125" s="31"/>
      <c r="I125" s="31"/>
      <c r="J125" s="131">
        <f>BK125</f>
        <v>0</v>
      </c>
      <c r="K125" s="31"/>
      <c r="L125" s="32"/>
      <c r="M125" s="64"/>
      <c r="N125" s="55"/>
      <c r="O125" s="65"/>
      <c r="P125" s="132">
        <f>P126</f>
        <v>0</v>
      </c>
      <c r="Q125" s="65"/>
      <c r="R125" s="132">
        <f>R126</f>
        <v>0</v>
      </c>
      <c r="S125" s="65"/>
      <c r="T125" s="133">
        <f>T126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T125" s="17" t="s">
        <v>78</v>
      </c>
      <c r="AU125" s="17" t="s">
        <v>163</v>
      </c>
      <c r="BK125" s="134">
        <f>BK126</f>
        <v>0</v>
      </c>
    </row>
    <row r="126" spans="1:65" s="12" customFormat="1" ht="25.9" customHeight="1">
      <c r="B126" s="135"/>
      <c r="D126" s="136" t="s">
        <v>78</v>
      </c>
      <c r="E126" s="137" t="s">
        <v>1240</v>
      </c>
      <c r="F126" s="137" t="s">
        <v>1241</v>
      </c>
      <c r="I126" s="138"/>
      <c r="J126" s="139">
        <f>BK126</f>
        <v>0</v>
      </c>
      <c r="L126" s="135"/>
      <c r="M126" s="140"/>
      <c r="N126" s="141"/>
      <c r="O126" s="141"/>
      <c r="P126" s="142">
        <f>P127+P255+P321+P477</f>
        <v>0</v>
      </c>
      <c r="Q126" s="141"/>
      <c r="R126" s="142">
        <f>R127+R255+R321+R477</f>
        <v>0</v>
      </c>
      <c r="S126" s="141"/>
      <c r="T126" s="143">
        <f>T127+T255+T321+T477</f>
        <v>0</v>
      </c>
      <c r="AR126" s="136" t="s">
        <v>88</v>
      </c>
      <c r="AT126" s="144" t="s">
        <v>78</v>
      </c>
      <c r="AU126" s="144" t="s">
        <v>79</v>
      </c>
      <c r="AY126" s="136" t="s">
        <v>207</v>
      </c>
      <c r="BK126" s="145">
        <f>BK127+BK255+BK321+BK477</f>
        <v>0</v>
      </c>
    </row>
    <row r="127" spans="1:65" s="12" customFormat="1" ht="22.9" customHeight="1">
      <c r="B127" s="135"/>
      <c r="D127" s="136" t="s">
        <v>78</v>
      </c>
      <c r="E127" s="146" t="s">
        <v>6434</v>
      </c>
      <c r="F127" s="146" t="s">
        <v>6549</v>
      </c>
      <c r="I127" s="138"/>
      <c r="J127" s="147">
        <f>BK127</f>
        <v>0</v>
      </c>
      <c r="L127" s="135"/>
      <c r="M127" s="140"/>
      <c r="N127" s="141"/>
      <c r="O127" s="141"/>
      <c r="P127" s="142">
        <f>SUM(P128:P254)</f>
        <v>0</v>
      </c>
      <c r="Q127" s="141"/>
      <c r="R127" s="142">
        <f>SUM(R128:R254)</f>
        <v>0</v>
      </c>
      <c r="S127" s="141"/>
      <c r="T127" s="143">
        <f>SUM(T128:T254)</f>
        <v>0</v>
      </c>
      <c r="AR127" s="136" t="s">
        <v>88</v>
      </c>
      <c r="AT127" s="144" t="s">
        <v>78</v>
      </c>
      <c r="AU127" s="144" t="s">
        <v>86</v>
      </c>
      <c r="AY127" s="136" t="s">
        <v>207</v>
      </c>
      <c r="BK127" s="145">
        <f>SUM(BK128:BK254)</f>
        <v>0</v>
      </c>
    </row>
    <row r="128" spans="1:65" s="2" customFormat="1" ht="24.2" customHeight="1">
      <c r="A128" s="31"/>
      <c r="B128" s="148"/>
      <c r="C128" s="149" t="s">
        <v>86</v>
      </c>
      <c r="D128" s="149" t="s">
        <v>209</v>
      </c>
      <c r="E128" s="150" t="s">
        <v>6550</v>
      </c>
      <c r="F128" s="151" t="s">
        <v>6551</v>
      </c>
      <c r="G128" s="152" t="s">
        <v>301</v>
      </c>
      <c r="H128" s="153">
        <v>1</v>
      </c>
      <c r="I128" s="154"/>
      <c r="J128" s="155">
        <f>ROUND(I128*H128,2)</f>
        <v>0</v>
      </c>
      <c r="K128" s="156"/>
      <c r="L128" s="32"/>
      <c r="M128" s="157" t="s">
        <v>1</v>
      </c>
      <c r="N128" s="158" t="s">
        <v>44</v>
      </c>
      <c r="O128" s="57"/>
      <c r="P128" s="159">
        <f>O128*H128</f>
        <v>0</v>
      </c>
      <c r="Q128" s="159">
        <v>0</v>
      </c>
      <c r="R128" s="159">
        <f>Q128*H128</f>
        <v>0</v>
      </c>
      <c r="S128" s="159">
        <v>0</v>
      </c>
      <c r="T128" s="160">
        <f>S128*H128</f>
        <v>0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R128" s="161" t="s">
        <v>245</v>
      </c>
      <c r="AT128" s="161" t="s">
        <v>209</v>
      </c>
      <c r="AU128" s="161" t="s">
        <v>88</v>
      </c>
      <c r="AY128" s="17" t="s">
        <v>207</v>
      </c>
      <c r="BE128" s="162">
        <f>IF(N128="základní",J128,0)</f>
        <v>0</v>
      </c>
      <c r="BF128" s="162">
        <f>IF(N128="snížená",J128,0)</f>
        <v>0</v>
      </c>
      <c r="BG128" s="162">
        <f>IF(N128="zákl. přenesená",J128,0)</f>
        <v>0</v>
      </c>
      <c r="BH128" s="162">
        <f>IF(N128="sníž. přenesená",J128,0)</f>
        <v>0</v>
      </c>
      <c r="BI128" s="162">
        <f>IF(N128="nulová",J128,0)</f>
        <v>0</v>
      </c>
      <c r="BJ128" s="17" t="s">
        <v>86</v>
      </c>
      <c r="BK128" s="162">
        <f>ROUND(I128*H128,2)</f>
        <v>0</v>
      </c>
      <c r="BL128" s="17" t="s">
        <v>245</v>
      </c>
      <c r="BM128" s="161" t="s">
        <v>88</v>
      </c>
    </row>
    <row r="129" spans="1:65" s="13" customFormat="1" ht="11.25">
      <c r="B129" s="163"/>
      <c r="D129" s="164" t="s">
        <v>237</v>
      </c>
      <c r="E129" s="165" t="s">
        <v>1</v>
      </c>
      <c r="F129" s="166" t="s">
        <v>6552</v>
      </c>
      <c r="H129" s="167">
        <v>1</v>
      </c>
      <c r="I129" s="168"/>
      <c r="L129" s="163"/>
      <c r="M129" s="169"/>
      <c r="N129" s="170"/>
      <c r="O129" s="170"/>
      <c r="P129" s="170"/>
      <c r="Q129" s="170"/>
      <c r="R129" s="170"/>
      <c r="S129" s="170"/>
      <c r="T129" s="171"/>
      <c r="AT129" s="165" t="s">
        <v>237</v>
      </c>
      <c r="AU129" s="165" t="s">
        <v>88</v>
      </c>
      <c r="AV129" s="13" t="s">
        <v>88</v>
      </c>
      <c r="AW129" s="13" t="s">
        <v>33</v>
      </c>
      <c r="AX129" s="13" t="s">
        <v>79</v>
      </c>
      <c r="AY129" s="165" t="s">
        <v>207</v>
      </c>
    </row>
    <row r="130" spans="1:65" s="15" customFormat="1" ht="11.25">
      <c r="B130" s="179"/>
      <c r="D130" s="164" t="s">
        <v>237</v>
      </c>
      <c r="E130" s="180" t="s">
        <v>1</v>
      </c>
      <c r="F130" s="181" t="s">
        <v>242</v>
      </c>
      <c r="H130" s="182">
        <v>1</v>
      </c>
      <c r="I130" s="183"/>
      <c r="L130" s="179"/>
      <c r="M130" s="184"/>
      <c r="N130" s="185"/>
      <c r="O130" s="185"/>
      <c r="P130" s="185"/>
      <c r="Q130" s="185"/>
      <c r="R130" s="185"/>
      <c r="S130" s="185"/>
      <c r="T130" s="186"/>
      <c r="AT130" s="180" t="s">
        <v>237</v>
      </c>
      <c r="AU130" s="180" t="s">
        <v>88</v>
      </c>
      <c r="AV130" s="15" t="s">
        <v>213</v>
      </c>
      <c r="AW130" s="15" t="s">
        <v>33</v>
      </c>
      <c r="AX130" s="15" t="s">
        <v>86</v>
      </c>
      <c r="AY130" s="180" t="s">
        <v>207</v>
      </c>
    </row>
    <row r="131" spans="1:65" s="2" customFormat="1" ht="24.2" customHeight="1">
      <c r="A131" s="31"/>
      <c r="B131" s="148"/>
      <c r="C131" s="149" t="s">
        <v>88</v>
      </c>
      <c r="D131" s="149" t="s">
        <v>209</v>
      </c>
      <c r="E131" s="150" t="s">
        <v>6553</v>
      </c>
      <c r="F131" s="151" t="s">
        <v>6554</v>
      </c>
      <c r="G131" s="152" t="s">
        <v>301</v>
      </c>
      <c r="H131" s="153">
        <v>1</v>
      </c>
      <c r="I131" s="154"/>
      <c r="J131" s="155">
        <f>ROUND(I131*H131,2)</f>
        <v>0</v>
      </c>
      <c r="K131" s="156"/>
      <c r="L131" s="32"/>
      <c r="M131" s="157" t="s">
        <v>1</v>
      </c>
      <c r="N131" s="158" t="s">
        <v>44</v>
      </c>
      <c r="O131" s="57"/>
      <c r="P131" s="159">
        <f>O131*H131</f>
        <v>0</v>
      </c>
      <c r="Q131" s="159">
        <v>0</v>
      </c>
      <c r="R131" s="159">
        <f>Q131*H131</f>
        <v>0</v>
      </c>
      <c r="S131" s="159">
        <v>0</v>
      </c>
      <c r="T131" s="160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61" t="s">
        <v>245</v>
      </c>
      <c r="AT131" s="161" t="s">
        <v>209</v>
      </c>
      <c r="AU131" s="161" t="s">
        <v>88</v>
      </c>
      <c r="AY131" s="17" t="s">
        <v>207</v>
      </c>
      <c r="BE131" s="162">
        <f>IF(N131="základní",J131,0)</f>
        <v>0</v>
      </c>
      <c r="BF131" s="162">
        <f>IF(N131="snížená",J131,0)</f>
        <v>0</v>
      </c>
      <c r="BG131" s="162">
        <f>IF(N131="zákl. přenesená",J131,0)</f>
        <v>0</v>
      </c>
      <c r="BH131" s="162">
        <f>IF(N131="sníž. přenesená",J131,0)</f>
        <v>0</v>
      </c>
      <c r="BI131" s="162">
        <f>IF(N131="nulová",J131,0)</f>
        <v>0</v>
      </c>
      <c r="BJ131" s="17" t="s">
        <v>86</v>
      </c>
      <c r="BK131" s="162">
        <f>ROUND(I131*H131,2)</f>
        <v>0</v>
      </c>
      <c r="BL131" s="17" t="s">
        <v>245</v>
      </c>
      <c r="BM131" s="161" t="s">
        <v>213</v>
      </c>
    </row>
    <row r="132" spans="1:65" s="13" customFormat="1" ht="11.25">
      <c r="B132" s="163"/>
      <c r="D132" s="164" t="s">
        <v>237</v>
      </c>
      <c r="E132" s="165" t="s">
        <v>1</v>
      </c>
      <c r="F132" s="166" t="s">
        <v>6552</v>
      </c>
      <c r="H132" s="167">
        <v>1</v>
      </c>
      <c r="I132" s="168"/>
      <c r="L132" s="163"/>
      <c r="M132" s="169"/>
      <c r="N132" s="170"/>
      <c r="O132" s="170"/>
      <c r="P132" s="170"/>
      <c r="Q132" s="170"/>
      <c r="R132" s="170"/>
      <c r="S132" s="170"/>
      <c r="T132" s="171"/>
      <c r="AT132" s="165" t="s">
        <v>237</v>
      </c>
      <c r="AU132" s="165" t="s">
        <v>88</v>
      </c>
      <c r="AV132" s="13" t="s">
        <v>88</v>
      </c>
      <c r="AW132" s="13" t="s">
        <v>33</v>
      </c>
      <c r="AX132" s="13" t="s">
        <v>79</v>
      </c>
      <c r="AY132" s="165" t="s">
        <v>207</v>
      </c>
    </row>
    <row r="133" spans="1:65" s="15" customFormat="1" ht="11.25">
      <c r="B133" s="179"/>
      <c r="D133" s="164" t="s">
        <v>237</v>
      </c>
      <c r="E133" s="180" t="s">
        <v>1</v>
      </c>
      <c r="F133" s="181" t="s">
        <v>242</v>
      </c>
      <c r="H133" s="182">
        <v>1</v>
      </c>
      <c r="I133" s="183"/>
      <c r="L133" s="179"/>
      <c r="M133" s="184"/>
      <c r="N133" s="185"/>
      <c r="O133" s="185"/>
      <c r="P133" s="185"/>
      <c r="Q133" s="185"/>
      <c r="R133" s="185"/>
      <c r="S133" s="185"/>
      <c r="T133" s="186"/>
      <c r="AT133" s="180" t="s">
        <v>237</v>
      </c>
      <c r="AU133" s="180" t="s">
        <v>88</v>
      </c>
      <c r="AV133" s="15" t="s">
        <v>213</v>
      </c>
      <c r="AW133" s="15" t="s">
        <v>33</v>
      </c>
      <c r="AX133" s="15" t="s">
        <v>86</v>
      </c>
      <c r="AY133" s="180" t="s">
        <v>207</v>
      </c>
    </row>
    <row r="134" spans="1:65" s="2" customFormat="1" ht="24.2" customHeight="1">
      <c r="A134" s="31"/>
      <c r="B134" s="148"/>
      <c r="C134" s="149" t="s">
        <v>217</v>
      </c>
      <c r="D134" s="149" t="s">
        <v>209</v>
      </c>
      <c r="E134" s="150" t="s">
        <v>6555</v>
      </c>
      <c r="F134" s="151" t="s">
        <v>6556</v>
      </c>
      <c r="G134" s="152" t="s">
        <v>301</v>
      </c>
      <c r="H134" s="153">
        <v>1</v>
      </c>
      <c r="I134" s="154"/>
      <c r="J134" s="155">
        <f>ROUND(I134*H134,2)</f>
        <v>0</v>
      </c>
      <c r="K134" s="156"/>
      <c r="L134" s="32"/>
      <c r="M134" s="157" t="s">
        <v>1</v>
      </c>
      <c r="N134" s="158" t="s">
        <v>44</v>
      </c>
      <c r="O134" s="57"/>
      <c r="P134" s="159">
        <f>O134*H134</f>
        <v>0</v>
      </c>
      <c r="Q134" s="159">
        <v>0</v>
      </c>
      <c r="R134" s="159">
        <f>Q134*H134</f>
        <v>0</v>
      </c>
      <c r="S134" s="159">
        <v>0</v>
      </c>
      <c r="T134" s="160">
        <f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245</v>
      </c>
      <c r="AT134" s="161" t="s">
        <v>209</v>
      </c>
      <c r="AU134" s="161" t="s">
        <v>88</v>
      </c>
      <c r="AY134" s="17" t="s">
        <v>207</v>
      </c>
      <c r="BE134" s="162">
        <f>IF(N134="základní",J134,0)</f>
        <v>0</v>
      </c>
      <c r="BF134" s="162">
        <f>IF(N134="snížená",J134,0)</f>
        <v>0</v>
      </c>
      <c r="BG134" s="162">
        <f>IF(N134="zákl. přenesená",J134,0)</f>
        <v>0</v>
      </c>
      <c r="BH134" s="162">
        <f>IF(N134="sníž. přenesená",J134,0)</f>
        <v>0</v>
      </c>
      <c r="BI134" s="162">
        <f>IF(N134="nulová",J134,0)</f>
        <v>0</v>
      </c>
      <c r="BJ134" s="17" t="s">
        <v>86</v>
      </c>
      <c r="BK134" s="162">
        <f>ROUND(I134*H134,2)</f>
        <v>0</v>
      </c>
      <c r="BL134" s="17" t="s">
        <v>245</v>
      </c>
      <c r="BM134" s="161" t="s">
        <v>221</v>
      </c>
    </row>
    <row r="135" spans="1:65" s="13" customFormat="1" ht="22.5">
      <c r="B135" s="163"/>
      <c r="D135" s="164" t="s">
        <v>237</v>
      </c>
      <c r="E135" s="165" t="s">
        <v>1</v>
      </c>
      <c r="F135" s="166" t="s">
        <v>6557</v>
      </c>
      <c r="H135" s="167">
        <v>1</v>
      </c>
      <c r="I135" s="168"/>
      <c r="L135" s="163"/>
      <c r="M135" s="169"/>
      <c r="N135" s="170"/>
      <c r="O135" s="170"/>
      <c r="P135" s="170"/>
      <c r="Q135" s="170"/>
      <c r="R135" s="170"/>
      <c r="S135" s="170"/>
      <c r="T135" s="171"/>
      <c r="AT135" s="165" t="s">
        <v>237</v>
      </c>
      <c r="AU135" s="165" t="s">
        <v>88</v>
      </c>
      <c r="AV135" s="13" t="s">
        <v>88</v>
      </c>
      <c r="AW135" s="13" t="s">
        <v>33</v>
      </c>
      <c r="AX135" s="13" t="s">
        <v>79</v>
      </c>
      <c r="AY135" s="165" t="s">
        <v>207</v>
      </c>
    </row>
    <row r="136" spans="1:65" s="14" customFormat="1" ht="11.25">
      <c r="B136" s="172"/>
      <c r="D136" s="164" t="s">
        <v>237</v>
      </c>
      <c r="E136" s="173" t="s">
        <v>1</v>
      </c>
      <c r="F136" s="174" t="s">
        <v>6558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88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5" customFormat="1" ht="11.25">
      <c r="B137" s="179"/>
      <c r="D137" s="164" t="s">
        <v>237</v>
      </c>
      <c r="E137" s="180" t="s">
        <v>1</v>
      </c>
      <c r="F137" s="181" t="s">
        <v>242</v>
      </c>
      <c r="H137" s="182">
        <v>1</v>
      </c>
      <c r="I137" s="183"/>
      <c r="L137" s="179"/>
      <c r="M137" s="184"/>
      <c r="N137" s="185"/>
      <c r="O137" s="185"/>
      <c r="P137" s="185"/>
      <c r="Q137" s="185"/>
      <c r="R137" s="185"/>
      <c r="S137" s="185"/>
      <c r="T137" s="186"/>
      <c r="AT137" s="180" t="s">
        <v>237</v>
      </c>
      <c r="AU137" s="180" t="s">
        <v>88</v>
      </c>
      <c r="AV137" s="15" t="s">
        <v>213</v>
      </c>
      <c r="AW137" s="15" t="s">
        <v>33</v>
      </c>
      <c r="AX137" s="15" t="s">
        <v>86</v>
      </c>
      <c r="AY137" s="180" t="s">
        <v>207</v>
      </c>
    </row>
    <row r="138" spans="1:65" s="2" customFormat="1" ht="24.2" customHeight="1">
      <c r="A138" s="31"/>
      <c r="B138" s="148"/>
      <c r="C138" s="149" t="s">
        <v>213</v>
      </c>
      <c r="D138" s="149" t="s">
        <v>209</v>
      </c>
      <c r="E138" s="150" t="s">
        <v>6559</v>
      </c>
      <c r="F138" s="151" t="s">
        <v>6560</v>
      </c>
      <c r="G138" s="152" t="s">
        <v>301</v>
      </c>
      <c r="H138" s="153">
        <v>1</v>
      </c>
      <c r="I138" s="154"/>
      <c r="J138" s="155">
        <f>ROUND(I138*H138,2)</f>
        <v>0</v>
      </c>
      <c r="K138" s="156"/>
      <c r="L138" s="32"/>
      <c r="M138" s="157" t="s">
        <v>1</v>
      </c>
      <c r="N138" s="158" t="s">
        <v>44</v>
      </c>
      <c r="O138" s="57"/>
      <c r="P138" s="159">
        <f>O138*H138</f>
        <v>0</v>
      </c>
      <c r="Q138" s="159">
        <v>0</v>
      </c>
      <c r="R138" s="159">
        <f>Q138*H138</f>
        <v>0</v>
      </c>
      <c r="S138" s="159">
        <v>0</v>
      </c>
      <c r="T138" s="160">
        <f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245</v>
      </c>
      <c r="AT138" s="161" t="s">
        <v>209</v>
      </c>
      <c r="AU138" s="161" t="s">
        <v>88</v>
      </c>
      <c r="AY138" s="17" t="s">
        <v>207</v>
      </c>
      <c r="BE138" s="162">
        <f>IF(N138="základní",J138,0)</f>
        <v>0</v>
      </c>
      <c r="BF138" s="162">
        <f>IF(N138="snížená",J138,0)</f>
        <v>0</v>
      </c>
      <c r="BG138" s="162">
        <f>IF(N138="zákl. přenesená",J138,0)</f>
        <v>0</v>
      </c>
      <c r="BH138" s="162">
        <f>IF(N138="sníž. přenesená",J138,0)</f>
        <v>0</v>
      </c>
      <c r="BI138" s="162">
        <f>IF(N138="nulová",J138,0)</f>
        <v>0</v>
      </c>
      <c r="BJ138" s="17" t="s">
        <v>86</v>
      </c>
      <c r="BK138" s="162">
        <f>ROUND(I138*H138,2)</f>
        <v>0</v>
      </c>
      <c r="BL138" s="17" t="s">
        <v>245</v>
      </c>
      <c r="BM138" s="161" t="s">
        <v>224</v>
      </c>
    </row>
    <row r="139" spans="1:65" s="13" customFormat="1" ht="22.5">
      <c r="B139" s="163"/>
      <c r="D139" s="164" t="s">
        <v>237</v>
      </c>
      <c r="E139" s="165" t="s">
        <v>1</v>
      </c>
      <c r="F139" s="166" t="s">
        <v>6561</v>
      </c>
      <c r="H139" s="167">
        <v>1</v>
      </c>
      <c r="I139" s="168"/>
      <c r="L139" s="163"/>
      <c r="M139" s="169"/>
      <c r="N139" s="170"/>
      <c r="O139" s="170"/>
      <c r="P139" s="170"/>
      <c r="Q139" s="170"/>
      <c r="R139" s="170"/>
      <c r="S139" s="170"/>
      <c r="T139" s="171"/>
      <c r="AT139" s="165" t="s">
        <v>237</v>
      </c>
      <c r="AU139" s="165" t="s">
        <v>88</v>
      </c>
      <c r="AV139" s="13" t="s">
        <v>88</v>
      </c>
      <c r="AW139" s="13" t="s">
        <v>33</v>
      </c>
      <c r="AX139" s="13" t="s">
        <v>79</v>
      </c>
      <c r="AY139" s="165" t="s">
        <v>207</v>
      </c>
    </row>
    <row r="140" spans="1:65" s="14" customFormat="1" ht="11.25">
      <c r="B140" s="172"/>
      <c r="D140" s="164" t="s">
        <v>237</v>
      </c>
      <c r="E140" s="173" t="s">
        <v>1</v>
      </c>
      <c r="F140" s="174" t="s">
        <v>6558</v>
      </c>
      <c r="H140" s="173" t="s">
        <v>1</v>
      </c>
      <c r="I140" s="175"/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237</v>
      </c>
      <c r="AU140" s="173" t="s">
        <v>88</v>
      </c>
      <c r="AV140" s="14" t="s">
        <v>86</v>
      </c>
      <c r="AW140" s="14" t="s">
        <v>33</v>
      </c>
      <c r="AX140" s="14" t="s">
        <v>79</v>
      </c>
      <c r="AY140" s="173" t="s">
        <v>207</v>
      </c>
    </row>
    <row r="141" spans="1:65" s="15" customFormat="1" ht="11.25">
      <c r="B141" s="179"/>
      <c r="D141" s="164" t="s">
        <v>237</v>
      </c>
      <c r="E141" s="180" t="s">
        <v>1</v>
      </c>
      <c r="F141" s="181" t="s">
        <v>242</v>
      </c>
      <c r="H141" s="182">
        <v>1</v>
      </c>
      <c r="I141" s="183"/>
      <c r="L141" s="179"/>
      <c r="M141" s="184"/>
      <c r="N141" s="185"/>
      <c r="O141" s="185"/>
      <c r="P141" s="185"/>
      <c r="Q141" s="185"/>
      <c r="R141" s="185"/>
      <c r="S141" s="185"/>
      <c r="T141" s="186"/>
      <c r="AT141" s="180" t="s">
        <v>237</v>
      </c>
      <c r="AU141" s="180" t="s">
        <v>88</v>
      </c>
      <c r="AV141" s="15" t="s">
        <v>213</v>
      </c>
      <c r="AW141" s="15" t="s">
        <v>33</v>
      </c>
      <c r="AX141" s="15" t="s">
        <v>86</v>
      </c>
      <c r="AY141" s="180" t="s">
        <v>207</v>
      </c>
    </row>
    <row r="142" spans="1:65" s="2" customFormat="1" ht="24.2" customHeight="1">
      <c r="A142" s="31"/>
      <c r="B142" s="148"/>
      <c r="C142" s="149" t="s">
        <v>225</v>
      </c>
      <c r="D142" s="149" t="s">
        <v>209</v>
      </c>
      <c r="E142" s="150" t="s">
        <v>6562</v>
      </c>
      <c r="F142" s="151" t="s">
        <v>6563</v>
      </c>
      <c r="G142" s="152" t="s">
        <v>301</v>
      </c>
      <c r="H142" s="153">
        <v>1</v>
      </c>
      <c r="I142" s="154"/>
      <c r="J142" s="155">
        <f>ROUND(I142*H142,2)</f>
        <v>0</v>
      </c>
      <c r="K142" s="156"/>
      <c r="L142" s="32"/>
      <c r="M142" s="157" t="s">
        <v>1</v>
      </c>
      <c r="N142" s="158" t="s">
        <v>44</v>
      </c>
      <c r="O142" s="57"/>
      <c r="P142" s="159">
        <f>O142*H142</f>
        <v>0</v>
      </c>
      <c r="Q142" s="159">
        <v>0</v>
      </c>
      <c r="R142" s="159">
        <f>Q142*H142</f>
        <v>0</v>
      </c>
      <c r="S142" s="159">
        <v>0</v>
      </c>
      <c r="T142" s="160">
        <f>S142*H142</f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61" t="s">
        <v>245</v>
      </c>
      <c r="AT142" s="161" t="s">
        <v>209</v>
      </c>
      <c r="AU142" s="161" t="s">
        <v>88</v>
      </c>
      <c r="AY142" s="17" t="s">
        <v>207</v>
      </c>
      <c r="BE142" s="162">
        <f>IF(N142="základní",J142,0)</f>
        <v>0</v>
      </c>
      <c r="BF142" s="162">
        <f>IF(N142="snížená",J142,0)</f>
        <v>0</v>
      </c>
      <c r="BG142" s="162">
        <f>IF(N142="zákl. přenesená",J142,0)</f>
        <v>0</v>
      </c>
      <c r="BH142" s="162">
        <f>IF(N142="sníž. přenesená",J142,0)</f>
        <v>0</v>
      </c>
      <c r="BI142" s="162">
        <f>IF(N142="nulová",J142,0)</f>
        <v>0</v>
      </c>
      <c r="BJ142" s="17" t="s">
        <v>86</v>
      </c>
      <c r="BK142" s="162">
        <f>ROUND(I142*H142,2)</f>
        <v>0</v>
      </c>
      <c r="BL142" s="17" t="s">
        <v>245</v>
      </c>
      <c r="BM142" s="161" t="s">
        <v>228</v>
      </c>
    </row>
    <row r="143" spans="1:65" s="2" customFormat="1" ht="24.2" customHeight="1">
      <c r="A143" s="31"/>
      <c r="B143" s="148"/>
      <c r="C143" s="149" t="s">
        <v>221</v>
      </c>
      <c r="D143" s="149" t="s">
        <v>209</v>
      </c>
      <c r="E143" s="150" t="s">
        <v>6564</v>
      </c>
      <c r="F143" s="151" t="s">
        <v>6565</v>
      </c>
      <c r="G143" s="152" t="s">
        <v>301</v>
      </c>
      <c r="H143" s="153">
        <v>1</v>
      </c>
      <c r="I143" s="154"/>
      <c r="J143" s="155">
        <f>ROUND(I143*H143,2)</f>
        <v>0</v>
      </c>
      <c r="K143" s="156"/>
      <c r="L143" s="32"/>
      <c r="M143" s="157" t="s">
        <v>1</v>
      </c>
      <c r="N143" s="158" t="s">
        <v>44</v>
      </c>
      <c r="O143" s="57"/>
      <c r="P143" s="159">
        <f>O143*H143</f>
        <v>0</v>
      </c>
      <c r="Q143" s="159">
        <v>0</v>
      </c>
      <c r="R143" s="159">
        <f>Q143*H143</f>
        <v>0</v>
      </c>
      <c r="S143" s="159">
        <v>0</v>
      </c>
      <c r="T143" s="160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245</v>
      </c>
      <c r="AT143" s="161" t="s">
        <v>209</v>
      </c>
      <c r="AU143" s="161" t="s">
        <v>88</v>
      </c>
      <c r="AY143" s="17" t="s">
        <v>207</v>
      </c>
      <c r="BE143" s="162">
        <f>IF(N143="základní",J143,0)</f>
        <v>0</v>
      </c>
      <c r="BF143" s="162">
        <f>IF(N143="snížená",J143,0)</f>
        <v>0</v>
      </c>
      <c r="BG143" s="162">
        <f>IF(N143="zákl. přenesená",J143,0)</f>
        <v>0</v>
      </c>
      <c r="BH143" s="162">
        <f>IF(N143="sníž. přenesená",J143,0)</f>
        <v>0</v>
      </c>
      <c r="BI143" s="162">
        <f>IF(N143="nulová",J143,0)</f>
        <v>0</v>
      </c>
      <c r="BJ143" s="17" t="s">
        <v>86</v>
      </c>
      <c r="BK143" s="162">
        <f>ROUND(I143*H143,2)</f>
        <v>0</v>
      </c>
      <c r="BL143" s="17" t="s">
        <v>245</v>
      </c>
      <c r="BM143" s="161" t="s">
        <v>231</v>
      </c>
    </row>
    <row r="144" spans="1:65" s="13" customFormat="1" ht="22.5">
      <c r="B144" s="163"/>
      <c r="D144" s="164" t="s">
        <v>237</v>
      </c>
      <c r="E144" s="165" t="s">
        <v>1</v>
      </c>
      <c r="F144" s="166" t="s">
        <v>6566</v>
      </c>
      <c r="H144" s="167">
        <v>1</v>
      </c>
      <c r="I144" s="168"/>
      <c r="L144" s="163"/>
      <c r="M144" s="169"/>
      <c r="N144" s="170"/>
      <c r="O144" s="170"/>
      <c r="P144" s="170"/>
      <c r="Q144" s="170"/>
      <c r="R144" s="170"/>
      <c r="S144" s="170"/>
      <c r="T144" s="171"/>
      <c r="AT144" s="165" t="s">
        <v>237</v>
      </c>
      <c r="AU144" s="165" t="s">
        <v>88</v>
      </c>
      <c r="AV144" s="13" t="s">
        <v>88</v>
      </c>
      <c r="AW144" s="13" t="s">
        <v>33</v>
      </c>
      <c r="AX144" s="13" t="s">
        <v>79</v>
      </c>
      <c r="AY144" s="165" t="s">
        <v>207</v>
      </c>
    </row>
    <row r="145" spans="1:65" s="14" customFormat="1" ht="11.25">
      <c r="B145" s="172"/>
      <c r="D145" s="164" t="s">
        <v>237</v>
      </c>
      <c r="E145" s="173" t="s">
        <v>1</v>
      </c>
      <c r="F145" s="174" t="s">
        <v>6567</v>
      </c>
      <c r="H145" s="173" t="s">
        <v>1</v>
      </c>
      <c r="I145" s="175"/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237</v>
      </c>
      <c r="AU145" s="173" t="s">
        <v>88</v>
      </c>
      <c r="AV145" s="14" t="s">
        <v>86</v>
      </c>
      <c r="AW145" s="14" t="s">
        <v>33</v>
      </c>
      <c r="AX145" s="14" t="s">
        <v>79</v>
      </c>
      <c r="AY145" s="173" t="s">
        <v>207</v>
      </c>
    </row>
    <row r="146" spans="1:65" s="14" customFormat="1" ht="33.75">
      <c r="B146" s="172"/>
      <c r="D146" s="164" t="s">
        <v>237</v>
      </c>
      <c r="E146" s="173" t="s">
        <v>1</v>
      </c>
      <c r="F146" s="174" t="s">
        <v>6568</v>
      </c>
      <c r="H146" s="173" t="s">
        <v>1</v>
      </c>
      <c r="I146" s="175"/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237</v>
      </c>
      <c r="AU146" s="173" t="s">
        <v>88</v>
      </c>
      <c r="AV146" s="14" t="s">
        <v>86</v>
      </c>
      <c r="AW146" s="14" t="s">
        <v>33</v>
      </c>
      <c r="AX146" s="14" t="s">
        <v>79</v>
      </c>
      <c r="AY146" s="173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1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88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4.2" customHeight="1">
      <c r="A148" s="31"/>
      <c r="B148" s="148"/>
      <c r="C148" s="149" t="s">
        <v>232</v>
      </c>
      <c r="D148" s="149" t="s">
        <v>209</v>
      </c>
      <c r="E148" s="150" t="s">
        <v>6569</v>
      </c>
      <c r="F148" s="151" t="s">
        <v>6570</v>
      </c>
      <c r="G148" s="152" t="s">
        <v>301</v>
      </c>
      <c r="H148" s="153">
        <v>1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245</v>
      </c>
      <c r="AT148" s="161" t="s">
        <v>209</v>
      </c>
      <c r="AU148" s="161" t="s">
        <v>88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245</v>
      </c>
      <c r="BM148" s="161" t="s">
        <v>236</v>
      </c>
    </row>
    <row r="149" spans="1:65" s="13" customFormat="1" ht="22.5">
      <c r="B149" s="163"/>
      <c r="D149" s="164" t="s">
        <v>237</v>
      </c>
      <c r="E149" s="165" t="s">
        <v>1</v>
      </c>
      <c r="F149" s="166" t="s">
        <v>6571</v>
      </c>
      <c r="H149" s="167">
        <v>1</v>
      </c>
      <c r="I149" s="168"/>
      <c r="L149" s="163"/>
      <c r="M149" s="169"/>
      <c r="N149" s="170"/>
      <c r="O149" s="170"/>
      <c r="P149" s="170"/>
      <c r="Q149" s="170"/>
      <c r="R149" s="170"/>
      <c r="S149" s="170"/>
      <c r="T149" s="171"/>
      <c r="AT149" s="165" t="s">
        <v>237</v>
      </c>
      <c r="AU149" s="165" t="s">
        <v>88</v>
      </c>
      <c r="AV149" s="13" t="s">
        <v>88</v>
      </c>
      <c r="AW149" s="13" t="s">
        <v>33</v>
      </c>
      <c r="AX149" s="13" t="s">
        <v>79</v>
      </c>
      <c r="AY149" s="165" t="s">
        <v>207</v>
      </c>
    </row>
    <row r="150" spans="1:65" s="14" customFormat="1" ht="33.75">
      <c r="B150" s="172"/>
      <c r="D150" s="164" t="s">
        <v>237</v>
      </c>
      <c r="E150" s="173" t="s">
        <v>1</v>
      </c>
      <c r="F150" s="174" t="s">
        <v>6572</v>
      </c>
      <c r="H150" s="173" t="s">
        <v>1</v>
      </c>
      <c r="I150" s="175"/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237</v>
      </c>
      <c r="AU150" s="173" t="s">
        <v>88</v>
      </c>
      <c r="AV150" s="14" t="s">
        <v>86</v>
      </c>
      <c r="AW150" s="14" t="s">
        <v>33</v>
      </c>
      <c r="AX150" s="14" t="s">
        <v>79</v>
      </c>
      <c r="AY150" s="173" t="s">
        <v>207</v>
      </c>
    </row>
    <row r="151" spans="1:65" s="15" customFormat="1" ht="11.25">
      <c r="B151" s="179"/>
      <c r="D151" s="164" t="s">
        <v>237</v>
      </c>
      <c r="E151" s="180" t="s">
        <v>1</v>
      </c>
      <c r="F151" s="181" t="s">
        <v>242</v>
      </c>
      <c r="H151" s="182">
        <v>1</v>
      </c>
      <c r="I151" s="183"/>
      <c r="L151" s="179"/>
      <c r="M151" s="184"/>
      <c r="N151" s="185"/>
      <c r="O151" s="185"/>
      <c r="P151" s="185"/>
      <c r="Q151" s="185"/>
      <c r="R151" s="185"/>
      <c r="S151" s="185"/>
      <c r="T151" s="186"/>
      <c r="AT151" s="180" t="s">
        <v>237</v>
      </c>
      <c r="AU151" s="180" t="s">
        <v>88</v>
      </c>
      <c r="AV151" s="15" t="s">
        <v>213</v>
      </c>
      <c r="AW151" s="15" t="s">
        <v>33</v>
      </c>
      <c r="AX151" s="15" t="s">
        <v>86</v>
      </c>
      <c r="AY151" s="180" t="s">
        <v>207</v>
      </c>
    </row>
    <row r="152" spans="1:65" s="2" customFormat="1" ht="24.2" customHeight="1">
      <c r="A152" s="31"/>
      <c r="B152" s="148"/>
      <c r="C152" s="149" t="s">
        <v>224</v>
      </c>
      <c r="D152" s="149" t="s">
        <v>209</v>
      </c>
      <c r="E152" s="150" t="s">
        <v>6573</v>
      </c>
      <c r="F152" s="151" t="s">
        <v>6574</v>
      </c>
      <c r="G152" s="152" t="s">
        <v>301</v>
      </c>
      <c r="H152" s="153">
        <v>1</v>
      </c>
      <c r="I152" s="154"/>
      <c r="J152" s="155">
        <f>ROUND(I152*H152,2)</f>
        <v>0</v>
      </c>
      <c r="K152" s="156"/>
      <c r="L152" s="32"/>
      <c r="M152" s="157" t="s">
        <v>1</v>
      </c>
      <c r="N152" s="158" t="s">
        <v>44</v>
      </c>
      <c r="O152" s="57"/>
      <c r="P152" s="159">
        <f>O152*H152</f>
        <v>0</v>
      </c>
      <c r="Q152" s="159">
        <v>0</v>
      </c>
      <c r="R152" s="159">
        <f>Q152*H152</f>
        <v>0</v>
      </c>
      <c r="S152" s="159">
        <v>0</v>
      </c>
      <c r="T152" s="160">
        <f>S152*H152</f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245</v>
      </c>
      <c r="AT152" s="161" t="s">
        <v>209</v>
      </c>
      <c r="AU152" s="161" t="s">
        <v>88</v>
      </c>
      <c r="AY152" s="17" t="s">
        <v>207</v>
      </c>
      <c r="BE152" s="162">
        <f>IF(N152="základní",J152,0)</f>
        <v>0</v>
      </c>
      <c r="BF152" s="162">
        <f>IF(N152="snížená",J152,0)</f>
        <v>0</v>
      </c>
      <c r="BG152" s="162">
        <f>IF(N152="zákl. přenesená",J152,0)</f>
        <v>0</v>
      </c>
      <c r="BH152" s="162">
        <f>IF(N152="sníž. přenesená",J152,0)</f>
        <v>0</v>
      </c>
      <c r="BI152" s="162">
        <f>IF(N152="nulová",J152,0)</f>
        <v>0</v>
      </c>
      <c r="BJ152" s="17" t="s">
        <v>86</v>
      </c>
      <c r="BK152" s="162">
        <f>ROUND(I152*H152,2)</f>
        <v>0</v>
      </c>
      <c r="BL152" s="17" t="s">
        <v>245</v>
      </c>
      <c r="BM152" s="161" t="s">
        <v>245</v>
      </c>
    </row>
    <row r="153" spans="1:65" s="13" customFormat="1" ht="22.5">
      <c r="B153" s="163"/>
      <c r="D153" s="164" t="s">
        <v>237</v>
      </c>
      <c r="E153" s="165" t="s">
        <v>1</v>
      </c>
      <c r="F153" s="166" t="s">
        <v>6575</v>
      </c>
      <c r="H153" s="167">
        <v>1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4" customFormat="1" ht="22.5">
      <c r="B154" s="172"/>
      <c r="D154" s="164" t="s">
        <v>237</v>
      </c>
      <c r="E154" s="173" t="s">
        <v>1</v>
      </c>
      <c r="F154" s="174" t="s">
        <v>6576</v>
      </c>
      <c r="H154" s="173" t="s">
        <v>1</v>
      </c>
      <c r="I154" s="175"/>
      <c r="L154" s="172"/>
      <c r="M154" s="176"/>
      <c r="N154" s="177"/>
      <c r="O154" s="177"/>
      <c r="P154" s="177"/>
      <c r="Q154" s="177"/>
      <c r="R154" s="177"/>
      <c r="S154" s="177"/>
      <c r="T154" s="178"/>
      <c r="AT154" s="173" t="s">
        <v>237</v>
      </c>
      <c r="AU154" s="173" t="s">
        <v>88</v>
      </c>
      <c r="AV154" s="14" t="s">
        <v>86</v>
      </c>
      <c r="AW154" s="14" t="s">
        <v>33</v>
      </c>
      <c r="AX154" s="14" t="s">
        <v>79</v>
      </c>
      <c r="AY154" s="173" t="s">
        <v>207</v>
      </c>
    </row>
    <row r="155" spans="1:65" s="15" customFormat="1" ht="11.25">
      <c r="B155" s="179"/>
      <c r="D155" s="164" t="s">
        <v>237</v>
      </c>
      <c r="E155" s="180" t="s">
        <v>1</v>
      </c>
      <c r="F155" s="181" t="s">
        <v>242</v>
      </c>
      <c r="H155" s="182">
        <v>1</v>
      </c>
      <c r="I155" s="183"/>
      <c r="L155" s="179"/>
      <c r="M155" s="184"/>
      <c r="N155" s="185"/>
      <c r="O155" s="185"/>
      <c r="P155" s="185"/>
      <c r="Q155" s="185"/>
      <c r="R155" s="185"/>
      <c r="S155" s="185"/>
      <c r="T155" s="186"/>
      <c r="AT155" s="180" t="s">
        <v>237</v>
      </c>
      <c r="AU155" s="180" t="s">
        <v>88</v>
      </c>
      <c r="AV155" s="15" t="s">
        <v>213</v>
      </c>
      <c r="AW155" s="15" t="s">
        <v>33</v>
      </c>
      <c r="AX155" s="15" t="s">
        <v>86</v>
      </c>
      <c r="AY155" s="180" t="s">
        <v>207</v>
      </c>
    </row>
    <row r="156" spans="1:65" s="2" customFormat="1" ht="24.2" customHeight="1">
      <c r="A156" s="31"/>
      <c r="B156" s="148"/>
      <c r="C156" s="149" t="s">
        <v>246</v>
      </c>
      <c r="D156" s="149" t="s">
        <v>209</v>
      </c>
      <c r="E156" s="150" t="s">
        <v>6577</v>
      </c>
      <c r="F156" s="151" t="s">
        <v>6578</v>
      </c>
      <c r="G156" s="152" t="s">
        <v>301</v>
      </c>
      <c r="H156" s="153">
        <v>1</v>
      </c>
      <c r="I156" s="154"/>
      <c r="J156" s="155">
        <f>ROUND(I156*H156,2)</f>
        <v>0</v>
      </c>
      <c r="K156" s="156"/>
      <c r="L156" s="32"/>
      <c r="M156" s="157" t="s">
        <v>1</v>
      </c>
      <c r="N156" s="158" t="s">
        <v>44</v>
      </c>
      <c r="O156" s="57"/>
      <c r="P156" s="159">
        <f>O156*H156</f>
        <v>0</v>
      </c>
      <c r="Q156" s="159">
        <v>0</v>
      </c>
      <c r="R156" s="159">
        <f>Q156*H156</f>
        <v>0</v>
      </c>
      <c r="S156" s="159">
        <v>0</v>
      </c>
      <c r="T156" s="160">
        <f>S156*H156</f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61" t="s">
        <v>245</v>
      </c>
      <c r="AT156" s="161" t="s">
        <v>209</v>
      </c>
      <c r="AU156" s="161" t="s">
        <v>88</v>
      </c>
      <c r="AY156" s="17" t="s">
        <v>207</v>
      </c>
      <c r="BE156" s="162">
        <f>IF(N156="základní",J156,0)</f>
        <v>0</v>
      </c>
      <c r="BF156" s="162">
        <f>IF(N156="snížená",J156,0)</f>
        <v>0</v>
      </c>
      <c r="BG156" s="162">
        <f>IF(N156="zákl. přenesená",J156,0)</f>
        <v>0</v>
      </c>
      <c r="BH156" s="162">
        <f>IF(N156="sníž. přenesená",J156,0)</f>
        <v>0</v>
      </c>
      <c r="BI156" s="162">
        <f>IF(N156="nulová",J156,0)</f>
        <v>0</v>
      </c>
      <c r="BJ156" s="17" t="s">
        <v>86</v>
      </c>
      <c r="BK156" s="162">
        <f>ROUND(I156*H156,2)</f>
        <v>0</v>
      </c>
      <c r="BL156" s="17" t="s">
        <v>245</v>
      </c>
      <c r="BM156" s="161" t="s">
        <v>249</v>
      </c>
    </row>
    <row r="157" spans="1:65" s="2" customFormat="1" ht="24.2" customHeight="1">
      <c r="A157" s="31"/>
      <c r="B157" s="148"/>
      <c r="C157" s="149" t="s">
        <v>228</v>
      </c>
      <c r="D157" s="149" t="s">
        <v>209</v>
      </c>
      <c r="E157" s="150" t="s">
        <v>6579</v>
      </c>
      <c r="F157" s="151" t="s">
        <v>6580</v>
      </c>
      <c r="G157" s="152" t="s">
        <v>301</v>
      </c>
      <c r="H157" s="153">
        <v>2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245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245</v>
      </c>
      <c r="BM157" s="161" t="s">
        <v>253</v>
      </c>
    </row>
    <row r="158" spans="1:65" s="13" customFormat="1" ht="22.5">
      <c r="B158" s="163"/>
      <c r="D158" s="164" t="s">
        <v>237</v>
      </c>
      <c r="E158" s="165" t="s">
        <v>1</v>
      </c>
      <c r="F158" s="166" t="s">
        <v>6581</v>
      </c>
      <c r="H158" s="167">
        <v>2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33.75">
      <c r="B159" s="172"/>
      <c r="D159" s="164" t="s">
        <v>237</v>
      </c>
      <c r="E159" s="173" t="s">
        <v>1</v>
      </c>
      <c r="F159" s="174" t="s">
        <v>6582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2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24.2" customHeight="1">
      <c r="A161" s="31"/>
      <c r="B161" s="148"/>
      <c r="C161" s="149" t="s">
        <v>254</v>
      </c>
      <c r="D161" s="149" t="s">
        <v>209</v>
      </c>
      <c r="E161" s="150" t="s">
        <v>6583</v>
      </c>
      <c r="F161" s="151" t="s">
        <v>6584</v>
      </c>
      <c r="G161" s="152" t="s">
        <v>301</v>
      </c>
      <c r="H161" s="153">
        <v>1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257</v>
      </c>
    </row>
    <row r="162" spans="1:65" s="13" customFormat="1" ht="22.5">
      <c r="B162" s="163"/>
      <c r="D162" s="164" t="s">
        <v>237</v>
      </c>
      <c r="E162" s="165" t="s">
        <v>1</v>
      </c>
      <c r="F162" s="166" t="s">
        <v>6585</v>
      </c>
      <c r="H162" s="167">
        <v>1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4" customFormat="1" ht="22.5">
      <c r="B163" s="172"/>
      <c r="D163" s="164" t="s">
        <v>237</v>
      </c>
      <c r="E163" s="173" t="s">
        <v>1</v>
      </c>
      <c r="F163" s="174" t="s">
        <v>6586</v>
      </c>
      <c r="H163" s="173" t="s">
        <v>1</v>
      </c>
      <c r="I163" s="175"/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237</v>
      </c>
      <c r="AU163" s="173" t="s">
        <v>88</v>
      </c>
      <c r="AV163" s="14" t="s">
        <v>86</v>
      </c>
      <c r="AW163" s="14" t="s">
        <v>33</v>
      </c>
      <c r="AX163" s="14" t="s">
        <v>79</v>
      </c>
      <c r="AY163" s="173" t="s">
        <v>207</v>
      </c>
    </row>
    <row r="164" spans="1:65" s="14" customFormat="1" ht="22.5">
      <c r="B164" s="172"/>
      <c r="D164" s="164" t="s">
        <v>237</v>
      </c>
      <c r="E164" s="173" t="s">
        <v>1</v>
      </c>
      <c r="F164" s="174" t="s">
        <v>6587</v>
      </c>
      <c r="H164" s="173" t="s">
        <v>1</v>
      </c>
      <c r="I164" s="175"/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237</v>
      </c>
      <c r="AU164" s="173" t="s">
        <v>88</v>
      </c>
      <c r="AV164" s="14" t="s">
        <v>86</v>
      </c>
      <c r="AW164" s="14" t="s">
        <v>33</v>
      </c>
      <c r="AX164" s="14" t="s">
        <v>79</v>
      </c>
      <c r="AY164" s="173" t="s">
        <v>207</v>
      </c>
    </row>
    <row r="165" spans="1:65" s="15" customFormat="1" ht="11.25">
      <c r="B165" s="179"/>
      <c r="D165" s="164" t="s">
        <v>237</v>
      </c>
      <c r="E165" s="180" t="s">
        <v>1</v>
      </c>
      <c r="F165" s="181" t="s">
        <v>242</v>
      </c>
      <c r="H165" s="182">
        <v>1</v>
      </c>
      <c r="I165" s="183"/>
      <c r="L165" s="179"/>
      <c r="M165" s="184"/>
      <c r="N165" s="185"/>
      <c r="O165" s="185"/>
      <c r="P165" s="185"/>
      <c r="Q165" s="185"/>
      <c r="R165" s="185"/>
      <c r="S165" s="185"/>
      <c r="T165" s="186"/>
      <c r="AT165" s="180" t="s">
        <v>237</v>
      </c>
      <c r="AU165" s="180" t="s">
        <v>88</v>
      </c>
      <c r="AV165" s="15" t="s">
        <v>213</v>
      </c>
      <c r="AW165" s="15" t="s">
        <v>33</v>
      </c>
      <c r="AX165" s="15" t="s">
        <v>86</v>
      </c>
      <c r="AY165" s="180" t="s">
        <v>207</v>
      </c>
    </row>
    <row r="166" spans="1:65" s="2" customFormat="1" ht="24.2" customHeight="1">
      <c r="A166" s="31"/>
      <c r="B166" s="148"/>
      <c r="C166" s="149" t="s">
        <v>231</v>
      </c>
      <c r="D166" s="149" t="s">
        <v>209</v>
      </c>
      <c r="E166" s="150" t="s">
        <v>6588</v>
      </c>
      <c r="F166" s="151" t="s">
        <v>6589</v>
      </c>
      <c r="G166" s="152" t="s">
        <v>301</v>
      </c>
      <c r="H166" s="153">
        <v>1</v>
      </c>
      <c r="I166" s="154"/>
      <c r="J166" s="155">
        <f>ROUND(I166*H166,2)</f>
        <v>0</v>
      </c>
      <c r="K166" s="156"/>
      <c r="L166" s="32"/>
      <c r="M166" s="157" t="s">
        <v>1</v>
      </c>
      <c r="N166" s="158" t="s">
        <v>44</v>
      </c>
      <c r="O166" s="57"/>
      <c r="P166" s="159">
        <f>O166*H166</f>
        <v>0</v>
      </c>
      <c r="Q166" s="159">
        <v>0</v>
      </c>
      <c r="R166" s="159">
        <f>Q166*H166</f>
        <v>0</v>
      </c>
      <c r="S166" s="159">
        <v>0</v>
      </c>
      <c r="T166" s="160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61" t="s">
        <v>245</v>
      </c>
      <c r="AT166" s="161" t="s">
        <v>209</v>
      </c>
      <c r="AU166" s="161" t="s">
        <v>88</v>
      </c>
      <c r="AY166" s="17" t="s">
        <v>207</v>
      </c>
      <c r="BE166" s="162">
        <f>IF(N166="základní",J166,0)</f>
        <v>0</v>
      </c>
      <c r="BF166" s="162">
        <f>IF(N166="snížená",J166,0)</f>
        <v>0</v>
      </c>
      <c r="BG166" s="162">
        <f>IF(N166="zákl. přenesená",J166,0)</f>
        <v>0</v>
      </c>
      <c r="BH166" s="162">
        <f>IF(N166="sníž. přenesená",J166,0)</f>
        <v>0</v>
      </c>
      <c r="BI166" s="162">
        <f>IF(N166="nulová",J166,0)</f>
        <v>0</v>
      </c>
      <c r="BJ166" s="17" t="s">
        <v>86</v>
      </c>
      <c r="BK166" s="162">
        <f>ROUND(I166*H166,2)</f>
        <v>0</v>
      </c>
      <c r="BL166" s="17" t="s">
        <v>245</v>
      </c>
      <c r="BM166" s="161" t="s">
        <v>260</v>
      </c>
    </row>
    <row r="167" spans="1:65" s="13" customFormat="1" ht="22.5">
      <c r="B167" s="163"/>
      <c r="D167" s="164" t="s">
        <v>237</v>
      </c>
      <c r="E167" s="165" t="s">
        <v>1</v>
      </c>
      <c r="F167" s="166" t="s">
        <v>6590</v>
      </c>
      <c r="H167" s="167">
        <v>1</v>
      </c>
      <c r="I167" s="168"/>
      <c r="L167" s="163"/>
      <c r="M167" s="169"/>
      <c r="N167" s="170"/>
      <c r="O167" s="170"/>
      <c r="P167" s="170"/>
      <c r="Q167" s="170"/>
      <c r="R167" s="170"/>
      <c r="S167" s="170"/>
      <c r="T167" s="171"/>
      <c r="AT167" s="165" t="s">
        <v>237</v>
      </c>
      <c r="AU167" s="165" t="s">
        <v>88</v>
      </c>
      <c r="AV167" s="13" t="s">
        <v>88</v>
      </c>
      <c r="AW167" s="13" t="s">
        <v>33</v>
      </c>
      <c r="AX167" s="13" t="s">
        <v>79</v>
      </c>
      <c r="AY167" s="165" t="s">
        <v>207</v>
      </c>
    </row>
    <row r="168" spans="1:65" s="14" customFormat="1" ht="33.75">
      <c r="B168" s="172"/>
      <c r="D168" s="164" t="s">
        <v>237</v>
      </c>
      <c r="E168" s="173" t="s">
        <v>1</v>
      </c>
      <c r="F168" s="174" t="s">
        <v>6591</v>
      </c>
      <c r="H168" s="173" t="s">
        <v>1</v>
      </c>
      <c r="I168" s="175"/>
      <c r="L168" s="172"/>
      <c r="M168" s="176"/>
      <c r="N168" s="177"/>
      <c r="O168" s="177"/>
      <c r="P168" s="177"/>
      <c r="Q168" s="177"/>
      <c r="R168" s="177"/>
      <c r="S168" s="177"/>
      <c r="T168" s="178"/>
      <c r="AT168" s="173" t="s">
        <v>237</v>
      </c>
      <c r="AU168" s="173" t="s">
        <v>88</v>
      </c>
      <c r="AV168" s="14" t="s">
        <v>86</v>
      </c>
      <c r="AW168" s="14" t="s">
        <v>33</v>
      </c>
      <c r="AX168" s="14" t="s">
        <v>79</v>
      </c>
      <c r="AY168" s="173" t="s">
        <v>207</v>
      </c>
    </row>
    <row r="169" spans="1:65" s="15" customFormat="1" ht="11.25">
      <c r="B169" s="179"/>
      <c r="D169" s="164" t="s">
        <v>237</v>
      </c>
      <c r="E169" s="180" t="s">
        <v>1</v>
      </c>
      <c r="F169" s="181" t="s">
        <v>242</v>
      </c>
      <c r="H169" s="182">
        <v>1</v>
      </c>
      <c r="I169" s="183"/>
      <c r="L169" s="179"/>
      <c r="M169" s="184"/>
      <c r="N169" s="185"/>
      <c r="O169" s="185"/>
      <c r="P169" s="185"/>
      <c r="Q169" s="185"/>
      <c r="R169" s="185"/>
      <c r="S169" s="185"/>
      <c r="T169" s="186"/>
      <c r="AT169" s="180" t="s">
        <v>237</v>
      </c>
      <c r="AU169" s="180" t="s">
        <v>88</v>
      </c>
      <c r="AV169" s="15" t="s">
        <v>213</v>
      </c>
      <c r="AW169" s="15" t="s">
        <v>33</v>
      </c>
      <c r="AX169" s="15" t="s">
        <v>86</v>
      </c>
      <c r="AY169" s="180" t="s">
        <v>207</v>
      </c>
    </row>
    <row r="170" spans="1:65" s="2" customFormat="1" ht="24.2" customHeight="1">
      <c r="A170" s="31"/>
      <c r="B170" s="148"/>
      <c r="C170" s="149" t="s">
        <v>262</v>
      </c>
      <c r="D170" s="149" t="s">
        <v>209</v>
      </c>
      <c r="E170" s="150" t="s">
        <v>6592</v>
      </c>
      <c r="F170" s="151" t="s">
        <v>6593</v>
      </c>
      <c r="G170" s="152" t="s">
        <v>301</v>
      </c>
      <c r="H170" s="153">
        <v>1</v>
      </c>
      <c r="I170" s="154"/>
      <c r="J170" s="155">
        <f>ROUND(I170*H170,2)</f>
        <v>0</v>
      </c>
      <c r="K170" s="156"/>
      <c r="L170" s="32"/>
      <c r="M170" s="157" t="s">
        <v>1</v>
      </c>
      <c r="N170" s="158" t="s">
        <v>44</v>
      </c>
      <c r="O170" s="57"/>
      <c r="P170" s="159">
        <f>O170*H170</f>
        <v>0</v>
      </c>
      <c r="Q170" s="159">
        <v>0</v>
      </c>
      <c r="R170" s="159">
        <f>Q170*H170</f>
        <v>0</v>
      </c>
      <c r="S170" s="159">
        <v>0</v>
      </c>
      <c r="T170" s="160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61" t="s">
        <v>245</v>
      </c>
      <c r="AT170" s="161" t="s">
        <v>209</v>
      </c>
      <c r="AU170" s="161" t="s">
        <v>88</v>
      </c>
      <c r="AY170" s="17" t="s">
        <v>207</v>
      </c>
      <c r="BE170" s="162">
        <f>IF(N170="základní",J170,0)</f>
        <v>0</v>
      </c>
      <c r="BF170" s="162">
        <f>IF(N170="snížená",J170,0)</f>
        <v>0</v>
      </c>
      <c r="BG170" s="162">
        <f>IF(N170="zákl. přenesená",J170,0)</f>
        <v>0</v>
      </c>
      <c r="BH170" s="162">
        <f>IF(N170="sníž. přenesená",J170,0)</f>
        <v>0</v>
      </c>
      <c r="BI170" s="162">
        <f>IF(N170="nulová",J170,0)</f>
        <v>0</v>
      </c>
      <c r="BJ170" s="17" t="s">
        <v>86</v>
      </c>
      <c r="BK170" s="162">
        <f>ROUND(I170*H170,2)</f>
        <v>0</v>
      </c>
      <c r="BL170" s="17" t="s">
        <v>245</v>
      </c>
      <c r="BM170" s="161" t="s">
        <v>265</v>
      </c>
    </row>
    <row r="171" spans="1:65" s="13" customFormat="1" ht="22.5">
      <c r="B171" s="163"/>
      <c r="D171" s="164" t="s">
        <v>237</v>
      </c>
      <c r="E171" s="165" t="s">
        <v>1</v>
      </c>
      <c r="F171" s="166" t="s">
        <v>6594</v>
      </c>
      <c r="H171" s="167">
        <v>1</v>
      </c>
      <c r="I171" s="168"/>
      <c r="L171" s="163"/>
      <c r="M171" s="169"/>
      <c r="N171" s="170"/>
      <c r="O171" s="170"/>
      <c r="P171" s="170"/>
      <c r="Q171" s="170"/>
      <c r="R171" s="170"/>
      <c r="S171" s="170"/>
      <c r="T171" s="171"/>
      <c r="AT171" s="165" t="s">
        <v>237</v>
      </c>
      <c r="AU171" s="165" t="s">
        <v>88</v>
      </c>
      <c r="AV171" s="13" t="s">
        <v>88</v>
      </c>
      <c r="AW171" s="13" t="s">
        <v>33</v>
      </c>
      <c r="AX171" s="13" t="s">
        <v>79</v>
      </c>
      <c r="AY171" s="165" t="s">
        <v>207</v>
      </c>
    </row>
    <row r="172" spans="1:65" s="14" customFormat="1" ht="33.75">
      <c r="B172" s="172"/>
      <c r="D172" s="164" t="s">
        <v>237</v>
      </c>
      <c r="E172" s="173" t="s">
        <v>1</v>
      </c>
      <c r="F172" s="174" t="s">
        <v>6591</v>
      </c>
      <c r="H172" s="173" t="s">
        <v>1</v>
      </c>
      <c r="I172" s="175"/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237</v>
      </c>
      <c r="AU172" s="173" t="s">
        <v>88</v>
      </c>
      <c r="AV172" s="14" t="s">
        <v>86</v>
      </c>
      <c r="AW172" s="14" t="s">
        <v>33</v>
      </c>
      <c r="AX172" s="14" t="s">
        <v>79</v>
      </c>
      <c r="AY172" s="173" t="s">
        <v>207</v>
      </c>
    </row>
    <row r="173" spans="1:65" s="15" customFormat="1" ht="11.25">
      <c r="B173" s="179"/>
      <c r="D173" s="164" t="s">
        <v>237</v>
      </c>
      <c r="E173" s="180" t="s">
        <v>1</v>
      </c>
      <c r="F173" s="181" t="s">
        <v>242</v>
      </c>
      <c r="H173" s="182">
        <v>1</v>
      </c>
      <c r="I173" s="183"/>
      <c r="L173" s="179"/>
      <c r="M173" s="184"/>
      <c r="N173" s="185"/>
      <c r="O173" s="185"/>
      <c r="P173" s="185"/>
      <c r="Q173" s="185"/>
      <c r="R173" s="185"/>
      <c r="S173" s="185"/>
      <c r="T173" s="186"/>
      <c r="AT173" s="180" t="s">
        <v>237</v>
      </c>
      <c r="AU173" s="180" t="s">
        <v>88</v>
      </c>
      <c r="AV173" s="15" t="s">
        <v>213</v>
      </c>
      <c r="AW173" s="15" t="s">
        <v>33</v>
      </c>
      <c r="AX173" s="15" t="s">
        <v>86</v>
      </c>
      <c r="AY173" s="180" t="s">
        <v>207</v>
      </c>
    </row>
    <row r="174" spans="1:65" s="2" customFormat="1" ht="24.2" customHeight="1">
      <c r="A174" s="31"/>
      <c r="B174" s="148"/>
      <c r="C174" s="149" t="s">
        <v>236</v>
      </c>
      <c r="D174" s="149" t="s">
        <v>209</v>
      </c>
      <c r="E174" s="150" t="s">
        <v>6595</v>
      </c>
      <c r="F174" s="151" t="s">
        <v>6596</v>
      </c>
      <c r="G174" s="152" t="s">
        <v>301</v>
      </c>
      <c r="H174" s="153">
        <v>1</v>
      </c>
      <c r="I174" s="154"/>
      <c r="J174" s="155">
        <f>ROUND(I174*H174,2)</f>
        <v>0</v>
      </c>
      <c r="K174" s="156"/>
      <c r="L174" s="32"/>
      <c r="M174" s="157" t="s">
        <v>1</v>
      </c>
      <c r="N174" s="158" t="s">
        <v>44</v>
      </c>
      <c r="O174" s="57"/>
      <c r="P174" s="159">
        <f>O174*H174</f>
        <v>0</v>
      </c>
      <c r="Q174" s="159">
        <v>0</v>
      </c>
      <c r="R174" s="159">
        <f>Q174*H174</f>
        <v>0</v>
      </c>
      <c r="S174" s="159">
        <v>0</v>
      </c>
      <c r="T174" s="160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61" t="s">
        <v>245</v>
      </c>
      <c r="AT174" s="161" t="s">
        <v>209</v>
      </c>
      <c r="AU174" s="161" t="s">
        <v>88</v>
      </c>
      <c r="AY174" s="17" t="s">
        <v>207</v>
      </c>
      <c r="BE174" s="162">
        <f>IF(N174="základní",J174,0)</f>
        <v>0</v>
      </c>
      <c r="BF174" s="162">
        <f>IF(N174="snížená",J174,0)</f>
        <v>0</v>
      </c>
      <c r="BG174" s="162">
        <f>IF(N174="zákl. přenesená",J174,0)</f>
        <v>0</v>
      </c>
      <c r="BH174" s="162">
        <f>IF(N174="sníž. přenesená",J174,0)</f>
        <v>0</v>
      </c>
      <c r="BI174" s="162">
        <f>IF(N174="nulová",J174,0)</f>
        <v>0</v>
      </c>
      <c r="BJ174" s="17" t="s">
        <v>86</v>
      </c>
      <c r="BK174" s="162">
        <f>ROUND(I174*H174,2)</f>
        <v>0</v>
      </c>
      <c r="BL174" s="17" t="s">
        <v>245</v>
      </c>
      <c r="BM174" s="161" t="s">
        <v>271</v>
      </c>
    </row>
    <row r="175" spans="1:65" s="13" customFormat="1" ht="22.5">
      <c r="B175" s="163"/>
      <c r="D175" s="164" t="s">
        <v>237</v>
      </c>
      <c r="E175" s="165" t="s">
        <v>1</v>
      </c>
      <c r="F175" s="166" t="s">
        <v>6597</v>
      </c>
      <c r="H175" s="167">
        <v>1</v>
      </c>
      <c r="I175" s="168"/>
      <c r="L175" s="163"/>
      <c r="M175" s="169"/>
      <c r="N175" s="170"/>
      <c r="O175" s="170"/>
      <c r="P175" s="170"/>
      <c r="Q175" s="170"/>
      <c r="R175" s="170"/>
      <c r="S175" s="170"/>
      <c r="T175" s="171"/>
      <c r="AT175" s="165" t="s">
        <v>237</v>
      </c>
      <c r="AU175" s="165" t="s">
        <v>88</v>
      </c>
      <c r="AV175" s="13" t="s">
        <v>88</v>
      </c>
      <c r="AW175" s="13" t="s">
        <v>33</v>
      </c>
      <c r="AX175" s="13" t="s">
        <v>79</v>
      </c>
      <c r="AY175" s="165" t="s">
        <v>207</v>
      </c>
    </row>
    <row r="176" spans="1:65" s="14" customFormat="1" ht="33.75">
      <c r="B176" s="172"/>
      <c r="D176" s="164" t="s">
        <v>237</v>
      </c>
      <c r="E176" s="173" t="s">
        <v>1</v>
      </c>
      <c r="F176" s="174" t="s">
        <v>6591</v>
      </c>
      <c r="H176" s="173" t="s">
        <v>1</v>
      </c>
      <c r="I176" s="175"/>
      <c r="L176" s="172"/>
      <c r="M176" s="176"/>
      <c r="N176" s="177"/>
      <c r="O176" s="177"/>
      <c r="P176" s="177"/>
      <c r="Q176" s="177"/>
      <c r="R176" s="177"/>
      <c r="S176" s="177"/>
      <c r="T176" s="178"/>
      <c r="AT176" s="173" t="s">
        <v>237</v>
      </c>
      <c r="AU176" s="173" t="s">
        <v>88</v>
      </c>
      <c r="AV176" s="14" t="s">
        <v>86</v>
      </c>
      <c r="AW176" s="14" t="s">
        <v>33</v>
      </c>
      <c r="AX176" s="14" t="s">
        <v>79</v>
      </c>
      <c r="AY176" s="173" t="s">
        <v>207</v>
      </c>
    </row>
    <row r="177" spans="1:65" s="15" customFormat="1" ht="11.25">
      <c r="B177" s="179"/>
      <c r="D177" s="164" t="s">
        <v>237</v>
      </c>
      <c r="E177" s="180" t="s">
        <v>1</v>
      </c>
      <c r="F177" s="181" t="s">
        <v>242</v>
      </c>
      <c r="H177" s="182">
        <v>1</v>
      </c>
      <c r="I177" s="183"/>
      <c r="L177" s="179"/>
      <c r="M177" s="184"/>
      <c r="N177" s="185"/>
      <c r="O177" s="185"/>
      <c r="P177" s="185"/>
      <c r="Q177" s="185"/>
      <c r="R177" s="185"/>
      <c r="S177" s="185"/>
      <c r="T177" s="186"/>
      <c r="AT177" s="180" t="s">
        <v>237</v>
      </c>
      <c r="AU177" s="180" t="s">
        <v>88</v>
      </c>
      <c r="AV177" s="15" t="s">
        <v>213</v>
      </c>
      <c r="AW177" s="15" t="s">
        <v>33</v>
      </c>
      <c r="AX177" s="15" t="s">
        <v>86</v>
      </c>
      <c r="AY177" s="180" t="s">
        <v>207</v>
      </c>
    </row>
    <row r="178" spans="1:65" s="2" customFormat="1" ht="24.2" customHeight="1">
      <c r="A178" s="31"/>
      <c r="B178" s="148"/>
      <c r="C178" s="149" t="s">
        <v>8</v>
      </c>
      <c r="D178" s="149" t="s">
        <v>209</v>
      </c>
      <c r="E178" s="150" t="s">
        <v>6598</v>
      </c>
      <c r="F178" s="151" t="s">
        <v>6599</v>
      </c>
      <c r="G178" s="152" t="s">
        <v>301</v>
      </c>
      <c r="H178" s="153">
        <v>1</v>
      </c>
      <c r="I178" s="154"/>
      <c r="J178" s="155">
        <f>ROUND(I178*H178,2)</f>
        <v>0</v>
      </c>
      <c r="K178" s="156"/>
      <c r="L178" s="32"/>
      <c r="M178" s="157" t="s">
        <v>1</v>
      </c>
      <c r="N178" s="158" t="s">
        <v>44</v>
      </c>
      <c r="O178" s="57"/>
      <c r="P178" s="159">
        <f>O178*H178</f>
        <v>0</v>
      </c>
      <c r="Q178" s="159">
        <v>0</v>
      </c>
      <c r="R178" s="159">
        <f>Q178*H178</f>
        <v>0</v>
      </c>
      <c r="S178" s="159">
        <v>0</v>
      </c>
      <c r="T178" s="160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61" t="s">
        <v>245</v>
      </c>
      <c r="AT178" s="161" t="s">
        <v>209</v>
      </c>
      <c r="AU178" s="161" t="s">
        <v>88</v>
      </c>
      <c r="AY178" s="17" t="s">
        <v>207</v>
      </c>
      <c r="BE178" s="162">
        <f>IF(N178="základní",J178,0)</f>
        <v>0</v>
      </c>
      <c r="BF178" s="162">
        <f>IF(N178="snížená",J178,0)</f>
        <v>0</v>
      </c>
      <c r="BG178" s="162">
        <f>IF(N178="zákl. přenesená",J178,0)</f>
        <v>0</v>
      </c>
      <c r="BH178" s="162">
        <f>IF(N178="sníž. přenesená",J178,0)</f>
        <v>0</v>
      </c>
      <c r="BI178" s="162">
        <f>IF(N178="nulová",J178,0)</f>
        <v>0</v>
      </c>
      <c r="BJ178" s="17" t="s">
        <v>86</v>
      </c>
      <c r="BK178" s="162">
        <f>ROUND(I178*H178,2)</f>
        <v>0</v>
      </c>
      <c r="BL178" s="17" t="s">
        <v>245</v>
      </c>
      <c r="BM178" s="161" t="s">
        <v>275</v>
      </c>
    </row>
    <row r="179" spans="1:65" s="13" customFormat="1" ht="22.5">
      <c r="B179" s="163"/>
      <c r="D179" s="164" t="s">
        <v>237</v>
      </c>
      <c r="E179" s="165" t="s">
        <v>1</v>
      </c>
      <c r="F179" s="166" t="s">
        <v>6600</v>
      </c>
      <c r="H179" s="167">
        <v>1</v>
      </c>
      <c r="I179" s="168"/>
      <c r="L179" s="163"/>
      <c r="M179" s="169"/>
      <c r="N179" s="170"/>
      <c r="O179" s="170"/>
      <c r="P179" s="170"/>
      <c r="Q179" s="170"/>
      <c r="R179" s="170"/>
      <c r="S179" s="170"/>
      <c r="T179" s="171"/>
      <c r="AT179" s="165" t="s">
        <v>237</v>
      </c>
      <c r="AU179" s="165" t="s">
        <v>88</v>
      </c>
      <c r="AV179" s="13" t="s">
        <v>88</v>
      </c>
      <c r="AW179" s="13" t="s">
        <v>33</v>
      </c>
      <c r="AX179" s="13" t="s">
        <v>79</v>
      </c>
      <c r="AY179" s="165" t="s">
        <v>207</v>
      </c>
    </row>
    <row r="180" spans="1:65" s="14" customFormat="1" ht="33.75">
      <c r="B180" s="172"/>
      <c r="D180" s="164" t="s">
        <v>237</v>
      </c>
      <c r="E180" s="173" t="s">
        <v>1</v>
      </c>
      <c r="F180" s="174" t="s">
        <v>6591</v>
      </c>
      <c r="H180" s="173" t="s">
        <v>1</v>
      </c>
      <c r="I180" s="175"/>
      <c r="L180" s="172"/>
      <c r="M180" s="176"/>
      <c r="N180" s="177"/>
      <c r="O180" s="177"/>
      <c r="P180" s="177"/>
      <c r="Q180" s="177"/>
      <c r="R180" s="177"/>
      <c r="S180" s="177"/>
      <c r="T180" s="178"/>
      <c r="AT180" s="173" t="s">
        <v>237</v>
      </c>
      <c r="AU180" s="173" t="s">
        <v>88</v>
      </c>
      <c r="AV180" s="14" t="s">
        <v>86</v>
      </c>
      <c r="AW180" s="14" t="s">
        <v>33</v>
      </c>
      <c r="AX180" s="14" t="s">
        <v>79</v>
      </c>
      <c r="AY180" s="173" t="s">
        <v>207</v>
      </c>
    </row>
    <row r="181" spans="1:65" s="15" customFormat="1" ht="11.25">
      <c r="B181" s="179"/>
      <c r="D181" s="164" t="s">
        <v>237</v>
      </c>
      <c r="E181" s="180" t="s">
        <v>1</v>
      </c>
      <c r="F181" s="181" t="s">
        <v>242</v>
      </c>
      <c r="H181" s="182">
        <v>1</v>
      </c>
      <c r="I181" s="183"/>
      <c r="L181" s="179"/>
      <c r="M181" s="184"/>
      <c r="N181" s="185"/>
      <c r="O181" s="185"/>
      <c r="P181" s="185"/>
      <c r="Q181" s="185"/>
      <c r="R181" s="185"/>
      <c r="S181" s="185"/>
      <c r="T181" s="186"/>
      <c r="AT181" s="180" t="s">
        <v>237</v>
      </c>
      <c r="AU181" s="180" t="s">
        <v>88</v>
      </c>
      <c r="AV181" s="15" t="s">
        <v>213</v>
      </c>
      <c r="AW181" s="15" t="s">
        <v>33</v>
      </c>
      <c r="AX181" s="15" t="s">
        <v>86</v>
      </c>
      <c r="AY181" s="180" t="s">
        <v>207</v>
      </c>
    </row>
    <row r="182" spans="1:65" s="2" customFormat="1" ht="24.2" customHeight="1">
      <c r="A182" s="31"/>
      <c r="B182" s="148"/>
      <c r="C182" s="149" t="s">
        <v>245</v>
      </c>
      <c r="D182" s="149" t="s">
        <v>209</v>
      </c>
      <c r="E182" s="150" t="s">
        <v>6601</v>
      </c>
      <c r="F182" s="151" t="s">
        <v>6602</v>
      </c>
      <c r="G182" s="152" t="s">
        <v>301</v>
      </c>
      <c r="H182" s="153">
        <v>1</v>
      </c>
      <c r="I182" s="154"/>
      <c r="J182" s="155">
        <f>ROUND(I182*H182,2)</f>
        <v>0</v>
      </c>
      <c r="K182" s="156"/>
      <c r="L182" s="32"/>
      <c r="M182" s="157" t="s">
        <v>1</v>
      </c>
      <c r="N182" s="158" t="s">
        <v>44</v>
      </c>
      <c r="O182" s="57"/>
      <c r="P182" s="159">
        <f>O182*H182</f>
        <v>0</v>
      </c>
      <c r="Q182" s="159">
        <v>0</v>
      </c>
      <c r="R182" s="159">
        <f>Q182*H182</f>
        <v>0</v>
      </c>
      <c r="S182" s="159">
        <v>0</v>
      </c>
      <c r="T182" s="160">
        <f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61" t="s">
        <v>245</v>
      </c>
      <c r="AT182" s="161" t="s">
        <v>209</v>
      </c>
      <c r="AU182" s="161" t="s">
        <v>88</v>
      </c>
      <c r="AY182" s="17" t="s">
        <v>207</v>
      </c>
      <c r="BE182" s="162">
        <f>IF(N182="základní",J182,0)</f>
        <v>0</v>
      </c>
      <c r="BF182" s="162">
        <f>IF(N182="snížená",J182,0)</f>
        <v>0</v>
      </c>
      <c r="BG182" s="162">
        <f>IF(N182="zákl. přenesená",J182,0)</f>
        <v>0</v>
      </c>
      <c r="BH182" s="162">
        <f>IF(N182="sníž. přenesená",J182,0)</f>
        <v>0</v>
      </c>
      <c r="BI182" s="162">
        <f>IF(N182="nulová",J182,0)</f>
        <v>0</v>
      </c>
      <c r="BJ182" s="17" t="s">
        <v>86</v>
      </c>
      <c r="BK182" s="162">
        <f>ROUND(I182*H182,2)</f>
        <v>0</v>
      </c>
      <c r="BL182" s="17" t="s">
        <v>245</v>
      </c>
      <c r="BM182" s="161" t="s">
        <v>279</v>
      </c>
    </row>
    <row r="183" spans="1:65" s="13" customFormat="1" ht="22.5">
      <c r="B183" s="163"/>
      <c r="D183" s="164" t="s">
        <v>237</v>
      </c>
      <c r="E183" s="165" t="s">
        <v>1</v>
      </c>
      <c r="F183" s="166" t="s">
        <v>6603</v>
      </c>
      <c r="H183" s="167">
        <v>1</v>
      </c>
      <c r="I183" s="168"/>
      <c r="L183" s="163"/>
      <c r="M183" s="169"/>
      <c r="N183" s="170"/>
      <c r="O183" s="170"/>
      <c r="P183" s="170"/>
      <c r="Q183" s="170"/>
      <c r="R183" s="170"/>
      <c r="S183" s="170"/>
      <c r="T183" s="171"/>
      <c r="AT183" s="165" t="s">
        <v>237</v>
      </c>
      <c r="AU183" s="165" t="s">
        <v>88</v>
      </c>
      <c r="AV183" s="13" t="s">
        <v>88</v>
      </c>
      <c r="AW183" s="13" t="s">
        <v>33</v>
      </c>
      <c r="AX183" s="13" t="s">
        <v>79</v>
      </c>
      <c r="AY183" s="165" t="s">
        <v>207</v>
      </c>
    </row>
    <row r="184" spans="1:65" s="14" customFormat="1" ht="33.75">
      <c r="B184" s="172"/>
      <c r="D184" s="164" t="s">
        <v>237</v>
      </c>
      <c r="E184" s="173" t="s">
        <v>1</v>
      </c>
      <c r="F184" s="174" t="s">
        <v>6591</v>
      </c>
      <c r="H184" s="173" t="s">
        <v>1</v>
      </c>
      <c r="I184" s="175"/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237</v>
      </c>
      <c r="AU184" s="173" t="s">
        <v>88</v>
      </c>
      <c r="AV184" s="14" t="s">
        <v>86</v>
      </c>
      <c r="AW184" s="14" t="s">
        <v>33</v>
      </c>
      <c r="AX184" s="14" t="s">
        <v>79</v>
      </c>
      <c r="AY184" s="173" t="s">
        <v>207</v>
      </c>
    </row>
    <row r="185" spans="1:65" s="15" customFormat="1" ht="11.25">
      <c r="B185" s="179"/>
      <c r="D185" s="164" t="s">
        <v>237</v>
      </c>
      <c r="E185" s="180" t="s">
        <v>1</v>
      </c>
      <c r="F185" s="181" t="s">
        <v>242</v>
      </c>
      <c r="H185" s="182">
        <v>1</v>
      </c>
      <c r="I185" s="183"/>
      <c r="L185" s="179"/>
      <c r="M185" s="184"/>
      <c r="N185" s="185"/>
      <c r="O185" s="185"/>
      <c r="P185" s="185"/>
      <c r="Q185" s="185"/>
      <c r="R185" s="185"/>
      <c r="S185" s="185"/>
      <c r="T185" s="186"/>
      <c r="AT185" s="180" t="s">
        <v>237</v>
      </c>
      <c r="AU185" s="180" t="s">
        <v>88</v>
      </c>
      <c r="AV185" s="15" t="s">
        <v>213</v>
      </c>
      <c r="AW185" s="15" t="s">
        <v>33</v>
      </c>
      <c r="AX185" s="15" t="s">
        <v>86</v>
      </c>
      <c r="AY185" s="180" t="s">
        <v>207</v>
      </c>
    </row>
    <row r="186" spans="1:65" s="2" customFormat="1" ht="24.2" customHeight="1">
      <c r="A186" s="31"/>
      <c r="B186" s="148"/>
      <c r="C186" s="149" t="s">
        <v>285</v>
      </c>
      <c r="D186" s="149" t="s">
        <v>209</v>
      </c>
      <c r="E186" s="150" t="s">
        <v>6604</v>
      </c>
      <c r="F186" s="151" t="s">
        <v>6605</v>
      </c>
      <c r="G186" s="152" t="s">
        <v>301</v>
      </c>
      <c r="H186" s="153">
        <v>1</v>
      </c>
      <c r="I186" s="154"/>
      <c r="J186" s="155">
        <f>ROUND(I186*H186,2)</f>
        <v>0</v>
      </c>
      <c r="K186" s="156"/>
      <c r="L186" s="32"/>
      <c r="M186" s="157" t="s">
        <v>1</v>
      </c>
      <c r="N186" s="158" t="s">
        <v>44</v>
      </c>
      <c r="O186" s="57"/>
      <c r="P186" s="159">
        <f>O186*H186</f>
        <v>0</v>
      </c>
      <c r="Q186" s="159">
        <v>0</v>
      </c>
      <c r="R186" s="159">
        <f>Q186*H186</f>
        <v>0</v>
      </c>
      <c r="S186" s="159">
        <v>0</v>
      </c>
      <c r="T186" s="160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61" t="s">
        <v>245</v>
      </c>
      <c r="AT186" s="161" t="s">
        <v>209</v>
      </c>
      <c r="AU186" s="161" t="s">
        <v>88</v>
      </c>
      <c r="AY186" s="17" t="s">
        <v>207</v>
      </c>
      <c r="BE186" s="162">
        <f>IF(N186="základní",J186,0)</f>
        <v>0</v>
      </c>
      <c r="BF186" s="162">
        <f>IF(N186="snížená",J186,0)</f>
        <v>0</v>
      </c>
      <c r="BG186" s="162">
        <f>IF(N186="zákl. přenesená",J186,0)</f>
        <v>0</v>
      </c>
      <c r="BH186" s="162">
        <f>IF(N186="sníž. přenesená",J186,0)</f>
        <v>0</v>
      </c>
      <c r="BI186" s="162">
        <f>IF(N186="nulová",J186,0)</f>
        <v>0</v>
      </c>
      <c r="BJ186" s="17" t="s">
        <v>86</v>
      </c>
      <c r="BK186" s="162">
        <f>ROUND(I186*H186,2)</f>
        <v>0</v>
      </c>
      <c r="BL186" s="17" t="s">
        <v>245</v>
      </c>
      <c r="BM186" s="161" t="s">
        <v>289</v>
      </c>
    </row>
    <row r="187" spans="1:65" s="13" customFormat="1" ht="22.5">
      <c r="B187" s="163"/>
      <c r="D187" s="164" t="s">
        <v>237</v>
      </c>
      <c r="E187" s="165" t="s">
        <v>1</v>
      </c>
      <c r="F187" s="166" t="s">
        <v>6606</v>
      </c>
      <c r="H187" s="167">
        <v>1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4" customFormat="1" ht="33.75">
      <c r="B188" s="172"/>
      <c r="D188" s="164" t="s">
        <v>237</v>
      </c>
      <c r="E188" s="173" t="s">
        <v>1</v>
      </c>
      <c r="F188" s="174" t="s">
        <v>6591</v>
      </c>
      <c r="H188" s="173" t="s">
        <v>1</v>
      </c>
      <c r="I188" s="175"/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237</v>
      </c>
      <c r="AU188" s="173" t="s">
        <v>88</v>
      </c>
      <c r="AV188" s="14" t="s">
        <v>86</v>
      </c>
      <c r="AW188" s="14" t="s">
        <v>33</v>
      </c>
      <c r="AX188" s="14" t="s">
        <v>79</v>
      </c>
      <c r="AY188" s="173" t="s">
        <v>207</v>
      </c>
    </row>
    <row r="189" spans="1:65" s="15" customFormat="1" ht="11.25">
      <c r="B189" s="179"/>
      <c r="D189" s="164" t="s">
        <v>237</v>
      </c>
      <c r="E189" s="180" t="s">
        <v>1</v>
      </c>
      <c r="F189" s="181" t="s">
        <v>242</v>
      </c>
      <c r="H189" s="182">
        <v>1</v>
      </c>
      <c r="I189" s="183"/>
      <c r="L189" s="179"/>
      <c r="M189" s="184"/>
      <c r="N189" s="185"/>
      <c r="O189" s="185"/>
      <c r="P189" s="185"/>
      <c r="Q189" s="185"/>
      <c r="R189" s="185"/>
      <c r="S189" s="185"/>
      <c r="T189" s="186"/>
      <c r="AT189" s="180" t="s">
        <v>237</v>
      </c>
      <c r="AU189" s="180" t="s">
        <v>88</v>
      </c>
      <c r="AV189" s="15" t="s">
        <v>213</v>
      </c>
      <c r="AW189" s="15" t="s">
        <v>33</v>
      </c>
      <c r="AX189" s="15" t="s">
        <v>86</v>
      </c>
      <c r="AY189" s="180" t="s">
        <v>207</v>
      </c>
    </row>
    <row r="190" spans="1:65" s="2" customFormat="1" ht="24.2" customHeight="1">
      <c r="A190" s="31"/>
      <c r="B190" s="148"/>
      <c r="C190" s="149" t="s">
        <v>249</v>
      </c>
      <c r="D190" s="149" t="s">
        <v>209</v>
      </c>
      <c r="E190" s="150" t="s">
        <v>6607</v>
      </c>
      <c r="F190" s="151" t="s">
        <v>6608</v>
      </c>
      <c r="G190" s="152" t="s">
        <v>301</v>
      </c>
      <c r="H190" s="153">
        <v>1</v>
      </c>
      <c r="I190" s="154"/>
      <c r="J190" s="155">
        <f>ROUND(I190*H190,2)</f>
        <v>0</v>
      </c>
      <c r="K190" s="156"/>
      <c r="L190" s="32"/>
      <c r="M190" s="157" t="s">
        <v>1</v>
      </c>
      <c r="N190" s="158" t="s">
        <v>44</v>
      </c>
      <c r="O190" s="57"/>
      <c r="P190" s="159">
        <f>O190*H190</f>
        <v>0</v>
      </c>
      <c r="Q190" s="159">
        <v>0</v>
      </c>
      <c r="R190" s="159">
        <f>Q190*H190</f>
        <v>0</v>
      </c>
      <c r="S190" s="159">
        <v>0</v>
      </c>
      <c r="T190" s="160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61" t="s">
        <v>245</v>
      </c>
      <c r="AT190" s="161" t="s">
        <v>209</v>
      </c>
      <c r="AU190" s="161" t="s">
        <v>88</v>
      </c>
      <c r="AY190" s="17" t="s">
        <v>207</v>
      </c>
      <c r="BE190" s="162">
        <f>IF(N190="základní",J190,0)</f>
        <v>0</v>
      </c>
      <c r="BF190" s="162">
        <f>IF(N190="snížená",J190,0)</f>
        <v>0</v>
      </c>
      <c r="BG190" s="162">
        <f>IF(N190="zákl. přenesená",J190,0)</f>
        <v>0</v>
      </c>
      <c r="BH190" s="162">
        <f>IF(N190="sníž. přenesená",J190,0)</f>
        <v>0</v>
      </c>
      <c r="BI190" s="162">
        <f>IF(N190="nulová",J190,0)</f>
        <v>0</v>
      </c>
      <c r="BJ190" s="17" t="s">
        <v>86</v>
      </c>
      <c r="BK190" s="162">
        <f>ROUND(I190*H190,2)</f>
        <v>0</v>
      </c>
      <c r="BL190" s="17" t="s">
        <v>245</v>
      </c>
      <c r="BM190" s="161" t="s">
        <v>293</v>
      </c>
    </row>
    <row r="191" spans="1:65" s="13" customFormat="1" ht="22.5">
      <c r="B191" s="163"/>
      <c r="D191" s="164" t="s">
        <v>237</v>
      </c>
      <c r="E191" s="165" t="s">
        <v>1</v>
      </c>
      <c r="F191" s="166" t="s">
        <v>6609</v>
      </c>
      <c r="H191" s="167">
        <v>1</v>
      </c>
      <c r="I191" s="168"/>
      <c r="L191" s="163"/>
      <c r="M191" s="169"/>
      <c r="N191" s="170"/>
      <c r="O191" s="170"/>
      <c r="P191" s="170"/>
      <c r="Q191" s="170"/>
      <c r="R191" s="170"/>
      <c r="S191" s="170"/>
      <c r="T191" s="171"/>
      <c r="AT191" s="165" t="s">
        <v>237</v>
      </c>
      <c r="AU191" s="165" t="s">
        <v>88</v>
      </c>
      <c r="AV191" s="13" t="s">
        <v>88</v>
      </c>
      <c r="AW191" s="13" t="s">
        <v>33</v>
      </c>
      <c r="AX191" s="13" t="s">
        <v>79</v>
      </c>
      <c r="AY191" s="165" t="s">
        <v>207</v>
      </c>
    </row>
    <row r="192" spans="1:65" s="14" customFormat="1" ht="33.75">
      <c r="B192" s="172"/>
      <c r="D192" s="164" t="s">
        <v>237</v>
      </c>
      <c r="E192" s="173" t="s">
        <v>1</v>
      </c>
      <c r="F192" s="174" t="s">
        <v>6591</v>
      </c>
      <c r="H192" s="173" t="s">
        <v>1</v>
      </c>
      <c r="I192" s="175"/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237</v>
      </c>
      <c r="AU192" s="173" t="s">
        <v>88</v>
      </c>
      <c r="AV192" s="14" t="s">
        <v>86</v>
      </c>
      <c r="AW192" s="14" t="s">
        <v>33</v>
      </c>
      <c r="AX192" s="14" t="s">
        <v>79</v>
      </c>
      <c r="AY192" s="173" t="s">
        <v>207</v>
      </c>
    </row>
    <row r="193" spans="1:65" s="15" customFormat="1" ht="11.25">
      <c r="B193" s="179"/>
      <c r="D193" s="164" t="s">
        <v>237</v>
      </c>
      <c r="E193" s="180" t="s">
        <v>1</v>
      </c>
      <c r="F193" s="181" t="s">
        <v>242</v>
      </c>
      <c r="H193" s="182">
        <v>1</v>
      </c>
      <c r="I193" s="183"/>
      <c r="L193" s="179"/>
      <c r="M193" s="184"/>
      <c r="N193" s="185"/>
      <c r="O193" s="185"/>
      <c r="P193" s="185"/>
      <c r="Q193" s="185"/>
      <c r="R193" s="185"/>
      <c r="S193" s="185"/>
      <c r="T193" s="186"/>
      <c r="AT193" s="180" t="s">
        <v>237</v>
      </c>
      <c r="AU193" s="180" t="s">
        <v>88</v>
      </c>
      <c r="AV193" s="15" t="s">
        <v>213</v>
      </c>
      <c r="AW193" s="15" t="s">
        <v>33</v>
      </c>
      <c r="AX193" s="15" t="s">
        <v>86</v>
      </c>
      <c r="AY193" s="180" t="s">
        <v>207</v>
      </c>
    </row>
    <row r="194" spans="1:65" s="2" customFormat="1" ht="24.2" customHeight="1">
      <c r="A194" s="31"/>
      <c r="B194" s="148"/>
      <c r="C194" s="149" t="s">
        <v>294</v>
      </c>
      <c r="D194" s="149" t="s">
        <v>209</v>
      </c>
      <c r="E194" s="150" t="s">
        <v>6610</v>
      </c>
      <c r="F194" s="151" t="s">
        <v>6611</v>
      </c>
      <c r="G194" s="152" t="s">
        <v>301</v>
      </c>
      <c r="H194" s="153">
        <v>1</v>
      </c>
      <c r="I194" s="154"/>
      <c r="J194" s="155">
        <f>ROUND(I194*H194,2)</f>
        <v>0</v>
      </c>
      <c r="K194" s="156"/>
      <c r="L194" s="32"/>
      <c r="M194" s="157" t="s">
        <v>1</v>
      </c>
      <c r="N194" s="158" t="s">
        <v>44</v>
      </c>
      <c r="O194" s="57"/>
      <c r="P194" s="159">
        <f>O194*H194</f>
        <v>0</v>
      </c>
      <c r="Q194" s="159">
        <v>0</v>
      </c>
      <c r="R194" s="159">
        <f>Q194*H194</f>
        <v>0</v>
      </c>
      <c r="S194" s="159">
        <v>0</v>
      </c>
      <c r="T194" s="160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61" t="s">
        <v>245</v>
      </c>
      <c r="AT194" s="161" t="s">
        <v>209</v>
      </c>
      <c r="AU194" s="161" t="s">
        <v>88</v>
      </c>
      <c r="AY194" s="17" t="s">
        <v>207</v>
      </c>
      <c r="BE194" s="162">
        <f>IF(N194="základní",J194,0)</f>
        <v>0</v>
      </c>
      <c r="BF194" s="162">
        <f>IF(N194="snížená",J194,0)</f>
        <v>0</v>
      </c>
      <c r="BG194" s="162">
        <f>IF(N194="zákl. přenesená",J194,0)</f>
        <v>0</v>
      </c>
      <c r="BH194" s="162">
        <f>IF(N194="sníž. přenesená",J194,0)</f>
        <v>0</v>
      </c>
      <c r="BI194" s="162">
        <f>IF(N194="nulová",J194,0)</f>
        <v>0</v>
      </c>
      <c r="BJ194" s="17" t="s">
        <v>86</v>
      </c>
      <c r="BK194" s="162">
        <f>ROUND(I194*H194,2)</f>
        <v>0</v>
      </c>
      <c r="BL194" s="17" t="s">
        <v>245</v>
      </c>
      <c r="BM194" s="161" t="s">
        <v>297</v>
      </c>
    </row>
    <row r="195" spans="1:65" s="13" customFormat="1" ht="33.75">
      <c r="B195" s="163"/>
      <c r="D195" s="164" t="s">
        <v>237</v>
      </c>
      <c r="E195" s="165" t="s">
        <v>1</v>
      </c>
      <c r="F195" s="166" t="s">
        <v>6612</v>
      </c>
      <c r="H195" s="167">
        <v>1</v>
      </c>
      <c r="I195" s="168"/>
      <c r="L195" s="163"/>
      <c r="M195" s="169"/>
      <c r="N195" s="170"/>
      <c r="O195" s="170"/>
      <c r="P195" s="170"/>
      <c r="Q195" s="170"/>
      <c r="R195" s="170"/>
      <c r="S195" s="170"/>
      <c r="T195" s="171"/>
      <c r="AT195" s="165" t="s">
        <v>237</v>
      </c>
      <c r="AU195" s="165" t="s">
        <v>88</v>
      </c>
      <c r="AV195" s="13" t="s">
        <v>88</v>
      </c>
      <c r="AW195" s="13" t="s">
        <v>33</v>
      </c>
      <c r="AX195" s="13" t="s">
        <v>79</v>
      </c>
      <c r="AY195" s="165" t="s">
        <v>207</v>
      </c>
    </row>
    <row r="196" spans="1:65" s="14" customFormat="1" ht="33.75">
      <c r="B196" s="172"/>
      <c r="D196" s="164" t="s">
        <v>237</v>
      </c>
      <c r="E196" s="173" t="s">
        <v>1</v>
      </c>
      <c r="F196" s="174" t="s">
        <v>6591</v>
      </c>
      <c r="H196" s="173" t="s">
        <v>1</v>
      </c>
      <c r="I196" s="175"/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237</v>
      </c>
      <c r="AU196" s="173" t="s">
        <v>88</v>
      </c>
      <c r="AV196" s="14" t="s">
        <v>86</v>
      </c>
      <c r="AW196" s="14" t="s">
        <v>33</v>
      </c>
      <c r="AX196" s="14" t="s">
        <v>79</v>
      </c>
      <c r="AY196" s="173" t="s">
        <v>207</v>
      </c>
    </row>
    <row r="197" spans="1:65" s="15" customFormat="1" ht="11.25">
      <c r="B197" s="179"/>
      <c r="D197" s="164" t="s">
        <v>237</v>
      </c>
      <c r="E197" s="180" t="s">
        <v>1</v>
      </c>
      <c r="F197" s="181" t="s">
        <v>242</v>
      </c>
      <c r="H197" s="182">
        <v>1</v>
      </c>
      <c r="I197" s="183"/>
      <c r="L197" s="179"/>
      <c r="M197" s="184"/>
      <c r="N197" s="185"/>
      <c r="O197" s="185"/>
      <c r="P197" s="185"/>
      <c r="Q197" s="185"/>
      <c r="R197" s="185"/>
      <c r="S197" s="185"/>
      <c r="T197" s="186"/>
      <c r="AT197" s="180" t="s">
        <v>237</v>
      </c>
      <c r="AU197" s="180" t="s">
        <v>88</v>
      </c>
      <c r="AV197" s="15" t="s">
        <v>213</v>
      </c>
      <c r="AW197" s="15" t="s">
        <v>33</v>
      </c>
      <c r="AX197" s="15" t="s">
        <v>86</v>
      </c>
      <c r="AY197" s="180" t="s">
        <v>207</v>
      </c>
    </row>
    <row r="198" spans="1:65" s="2" customFormat="1" ht="24.2" customHeight="1">
      <c r="A198" s="31"/>
      <c r="B198" s="148"/>
      <c r="C198" s="149" t="s">
        <v>253</v>
      </c>
      <c r="D198" s="149" t="s">
        <v>209</v>
      </c>
      <c r="E198" s="150" t="s">
        <v>6613</v>
      </c>
      <c r="F198" s="151" t="s">
        <v>6614</v>
      </c>
      <c r="G198" s="152" t="s">
        <v>301</v>
      </c>
      <c r="H198" s="153">
        <v>1</v>
      </c>
      <c r="I198" s="154"/>
      <c r="J198" s="155">
        <f>ROUND(I198*H198,2)</f>
        <v>0</v>
      </c>
      <c r="K198" s="156"/>
      <c r="L198" s="32"/>
      <c r="M198" s="157" t="s">
        <v>1</v>
      </c>
      <c r="N198" s="158" t="s">
        <v>44</v>
      </c>
      <c r="O198" s="57"/>
      <c r="P198" s="159">
        <f>O198*H198</f>
        <v>0</v>
      </c>
      <c r="Q198" s="159">
        <v>0</v>
      </c>
      <c r="R198" s="159">
        <f>Q198*H198</f>
        <v>0</v>
      </c>
      <c r="S198" s="159">
        <v>0</v>
      </c>
      <c r="T198" s="160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61" t="s">
        <v>245</v>
      </c>
      <c r="AT198" s="161" t="s">
        <v>209</v>
      </c>
      <c r="AU198" s="161" t="s">
        <v>88</v>
      </c>
      <c r="AY198" s="17" t="s">
        <v>207</v>
      </c>
      <c r="BE198" s="162">
        <f>IF(N198="základní",J198,0)</f>
        <v>0</v>
      </c>
      <c r="BF198" s="162">
        <f>IF(N198="snížená",J198,0)</f>
        <v>0</v>
      </c>
      <c r="BG198" s="162">
        <f>IF(N198="zákl. přenesená",J198,0)</f>
        <v>0</v>
      </c>
      <c r="BH198" s="162">
        <f>IF(N198="sníž. přenesená",J198,0)</f>
        <v>0</v>
      </c>
      <c r="BI198" s="162">
        <f>IF(N198="nulová",J198,0)</f>
        <v>0</v>
      </c>
      <c r="BJ198" s="17" t="s">
        <v>86</v>
      </c>
      <c r="BK198" s="162">
        <f>ROUND(I198*H198,2)</f>
        <v>0</v>
      </c>
      <c r="BL198" s="17" t="s">
        <v>245</v>
      </c>
      <c r="BM198" s="161" t="s">
        <v>302</v>
      </c>
    </row>
    <row r="199" spans="1:65" s="13" customFormat="1" ht="22.5">
      <c r="B199" s="163"/>
      <c r="D199" s="164" t="s">
        <v>237</v>
      </c>
      <c r="E199" s="165" t="s">
        <v>1</v>
      </c>
      <c r="F199" s="166" t="s">
        <v>6615</v>
      </c>
      <c r="H199" s="167">
        <v>1</v>
      </c>
      <c r="I199" s="168"/>
      <c r="L199" s="163"/>
      <c r="M199" s="169"/>
      <c r="N199" s="170"/>
      <c r="O199" s="170"/>
      <c r="P199" s="170"/>
      <c r="Q199" s="170"/>
      <c r="R199" s="170"/>
      <c r="S199" s="170"/>
      <c r="T199" s="171"/>
      <c r="AT199" s="165" t="s">
        <v>237</v>
      </c>
      <c r="AU199" s="165" t="s">
        <v>88</v>
      </c>
      <c r="AV199" s="13" t="s">
        <v>88</v>
      </c>
      <c r="AW199" s="13" t="s">
        <v>33</v>
      </c>
      <c r="AX199" s="13" t="s">
        <v>79</v>
      </c>
      <c r="AY199" s="165" t="s">
        <v>207</v>
      </c>
    </row>
    <row r="200" spans="1:65" s="14" customFormat="1" ht="33.75">
      <c r="B200" s="172"/>
      <c r="D200" s="164" t="s">
        <v>237</v>
      </c>
      <c r="E200" s="173" t="s">
        <v>1</v>
      </c>
      <c r="F200" s="174" t="s">
        <v>6591</v>
      </c>
      <c r="H200" s="173" t="s">
        <v>1</v>
      </c>
      <c r="I200" s="175"/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237</v>
      </c>
      <c r="AU200" s="173" t="s">
        <v>88</v>
      </c>
      <c r="AV200" s="14" t="s">
        <v>86</v>
      </c>
      <c r="AW200" s="14" t="s">
        <v>33</v>
      </c>
      <c r="AX200" s="14" t="s">
        <v>79</v>
      </c>
      <c r="AY200" s="173" t="s">
        <v>207</v>
      </c>
    </row>
    <row r="201" spans="1:65" s="15" customFormat="1" ht="11.25">
      <c r="B201" s="179"/>
      <c r="D201" s="164" t="s">
        <v>237</v>
      </c>
      <c r="E201" s="180" t="s">
        <v>1</v>
      </c>
      <c r="F201" s="181" t="s">
        <v>242</v>
      </c>
      <c r="H201" s="182">
        <v>1</v>
      </c>
      <c r="I201" s="183"/>
      <c r="L201" s="179"/>
      <c r="M201" s="184"/>
      <c r="N201" s="185"/>
      <c r="O201" s="185"/>
      <c r="P201" s="185"/>
      <c r="Q201" s="185"/>
      <c r="R201" s="185"/>
      <c r="S201" s="185"/>
      <c r="T201" s="186"/>
      <c r="AT201" s="180" t="s">
        <v>237</v>
      </c>
      <c r="AU201" s="180" t="s">
        <v>88</v>
      </c>
      <c r="AV201" s="15" t="s">
        <v>213</v>
      </c>
      <c r="AW201" s="15" t="s">
        <v>33</v>
      </c>
      <c r="AX201" s="15" t="s">
        <v>86</v>
      </c>
      <c r="AY201" s="180" t="s">
        <v>207</v>
      </c>
    </row>
    <row r="202" spans="1:65" s="2" customFormat="1" ht="24.2" customHeight="1">
      <c r="A202" s="31"/>
      <c r="B202" s="148"/>
      <c r="C202" s="149" t="s">
        <v>7</v>
      </c>
      <c r="D202" s="149" t="s">
        <v>209</v>
      </c>
      <c r="E202" s="150" t="s">
        <v>6616</v>
      </c>
      <c r="F202" s="151" t="s">
        <v>6617</v>
      </c>
      <c r="G202" s="152" t="s">
        <v>301</v>
      </c>
      <c r="H202" s="153">
        <v>1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245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245</v>
      </c>
      <c r="BM202" s="161" t="s">
        <v>314</v>
      </c>
    </row>
    <row r="203" spans="1:65" s="13" customFormat="1" ht="22.5">
      <c r="B203" s="163"/>
      <c r="D203" s="164" t="s">
        <v>237</v>
      </c>
      <c r="E203" s="165" t="s">
        <v>1</v>
      </c>
      <c r="F203" s="166" t="s">
        <v>6618</v>
      </c>
      <c r="H203" s="167">
        <v>1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4" customFormat="1" ht="33.75">
      <c r="B204" s="172"/>
      <c r="D204" s="164" t="s">
        <v>237</v>
      </c>
      <c r="E204" s="173" t="s">
        <v>1</v>
      </c>
      <c r="F204" s="174" t="s">
        <v>6591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5" customFormat="1" ht="11.25">
      <c r="B205" s="179"/>
      <c r="D205" s="164" t="s">
        <v>237</v>
      </c>
      <c r="E205" s="180" t="s">
        <v>1</v>
      </c>
      <c r="F205" s="181" t="s">
        <v>242</v>
      </c>
      <c r="H205" s="182">
        <v>1</v>
      </c>
      <c r="I205" s="183"/>
      <c r="L205" s="179"/>
      <c r="M205" s="184"/>
      <c r="N205" s="185"/>
      <c r="O205" s="185"/>
      <c r="P205" s="185"/>
      <c r="Q205" s="185"/>
      <c r="R205" s="185"/>
      <c r="S205" s="185"/>
      <c r="T205" s="186"/>
      <c r="AT205" s="180" t="s">
        <v>237</v>
      </c>
      <c r="AU205" s="180" t="s">
        <v>88</v>
      </c>
      <c r="AV205" s="15" t="s">
        <v>213</v>
      </c>
      <c r="AW205" s="15" t="s">
        <v>33</v>
      </c>
      <c r="AX205" s="15" t="s">
        <v>86</v>
      </c>
      <c r="AY205" s="180" t="s">
        <v>207</v>
      </c>
    </row>
    <row r="206" spans="1:65" s="2" customFormat="1" ht="24.2" customHeight="1">
      <c r="A206" s="31"/>
      <c r="B206" s="148"/>
      <c r="C206" s="149" t="s">
        <v>257</v>
      </c>
      <c r="D206" s="149" t="s">
        <v>209</v>
      </c>
      <c r="E206" s="150" t="s">
        <v>6619</v>
      </c>
      <c r="F206" s="151" t="s">
        <v>6620</v>
      </c>
      <c r="G206" s="152" t="s">
        <v>301</v>
      </c>
      <c r="H206" s="153">
        <v>1</v>
      </c>
      <c r="I206" s="154"/>
      <c r="J206" s="155">
        <f>ROUND(I206*H206,2)</f>
        <v>0</v>
      </c>
      <c r="K206" s="156"/>
      <c r="L206" s="32"/>
      <c r="M206" s="157" t="s">
        <v>1</v>
      </c>
      <c r="N206" s="158" t="s">
        <v>44</v>
      </c>
      <c r="O206" s="57"/>
      <c r="P206" s="159">
        <f>O206*H206</f>
        <v>0</v>
      </c>
      <c r="Q206" s="159">
        <v>0</v>
      </c>
      <c r="R206" s="159">
        <f>Q206*H206</f>
        <v>0</v>
      </c>
      <c r="S206" s="159">
        <v>0</v>
      </c>
      <c r="T206" s="160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61" t="s">
        <v>245</v>
      </c>
      <c r="AT206" s="161" t="s">
        <v>209</v>
      </c>
      <c r="AU206" s="161" t="s">
        <v>88</v>
      </c>
      <c r="AY206" s="17" t="s">
        <v>207</v>
      </c>
      <c r="BE206" s="162">
        <f>IF(N206="základní",J206,0)</f>
        <v>0</v>
      </c>
      <c r="BF206" s="162">
        <f>IF(N206="snížená",J206,0)</f>
        <v>0</v>
      </c>
      <c r="BG206" s="162">
        <f>IF(N206="zákl. přenesená",J206,0)</f>
        <v>0</v>
      </c>
      <c r="BH206" s="162">
        <f>IF(N206="sníž. přenesená",J206,0)</f>
        <v>0</v>
      </c>
      <c r="BI206" s="162">
        <f>IF(N206="nulová",J206,0)</f>
        <v>0</v>
      </c>
      <c r="BJ206" s="17" t="s">
        <v>86</v>
      </c>
      <c r="BK206" s="162">
        <f>ROUND(I206*H206,2)</f>
        <v>0</v>
      </c>
      <c r="BL206" s="17" t="s">
        <v>245</v>
      </c>
      <c r="BM206" s="161" t="s">
        <v>318</v>
      </c>
    </row>
    <row r="207" spans="1:65" s="13" customFormat="1" ht="22.5">
      <c r="B207" s="163"/>
      <c r="D207" s="164" t="s">
        <v>237</v>
      </c>
      <c r="E207" s="165" t="s">
        <v>1</v>
      </c>
      <c r="F207" s="166" t="s">
        <v>6621</v>
      </c>
      <c r="H207" s="167">
        <v>1</v>
      </c>
      <c r="I207" s="168"/>
      <c r="L207" s="163"/>
      <c r="M207" s="169"/>
      <c r="N207" s="170"/>
      <c r="O207" s="170"/>
      <c r="P207" s="170"/>
      <c r="Q207" s="170"/>
      <c r="R207" s="170"/>
      <c r="S207" s="170"/>
      <c r="T207" s="171"/>
      <c r="AT207" s="165" t="s">
        <v>237</v>
      </c>
      <c r="AU207" s="165" t="s">
        <v>88</v>
      </c>
      <c r="AV207" s="13" t="s">
        <v>88</v>
      </c>
      <c r="AW207" s="13" t="s">
        <v>33</v>
      </c>
      <c r="AX207" s="13" t="s">
        <v>79</v>
      </c>
      <c r="AY207" s="165" t="s">
        <v>207</v>
      </c>
    </row>
    <row r="208" spans="1:65" s="14" customFormat="1" ht="33.75">
      <c r="B208" s="172"/>
      <c r="D208" s="164" t="s">
        <v>237</v>
      </c>
      <c r="E208" s="173" t="s">
        <v>1</v>
      </c>
      <c r="F208" s="174" t="s">
        <v>6591</v>
      </c>
      <c r="H208" s="173" t="s">
        <v>1</v>
      </c>
      <c r="I208" s="175"/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237</v>
      </c>
      <c r="AU208" s="173" t="s">
        <v>88</v>
      </c>
      <c r="AV208" s="14" t="s">
        <v>86</v>
      </c>
      <c r="AW208" s="14" t="s">
        <v>33</v>
      </c>
      <c r="AX208" s="14" t="s">
        <v>79</v>
      </c>
      <c r="AY208" s="173" t="s">
        <v>207</v>
      </c>
    </row>
    <row r="209" spans="1:65" s="15" customFormat="1" ht="11.25">
      <c r="B209" s="179"/>
      <c r="D209" s="164" t="s">
        <v>237</v>
      </c>
      <c r="E209" s="180" t="s">
        <v>1</v>
      </c>
      <c r="F209" s="181" t="s">
        <v>242</v>
      </c>
      <c r="H209" s="182">
        <v>1</v>
      </c>
      <c r="I209" s="183"/>
      <c r="L209" s="179"/>
      <c r="M209" s="184"/>
      <c r="N209" s="185"/>
      <c r="O209" s="185"/>
      <c r="P209" s="185"/>
      <c r="Q209" s="185"/>
      <c r="R209" s="185"/>
      <c r="S209" s="185"/>
      <c r="T209" s="186"/>
      <c r="AT209" s="180" t="s">
        <v>237</v>
      </c>
      <c r="AU209" s="180" t="s">
        <v>88</v>
      </c>
      <c r="AV209" s="15" t="s">
        <v>213</v>
      </c>
      <c r="AW209" s="15" t="s">
        <v>33</v>
      </c>
      <c r="AX209" s="15" t="s">
        <v>86</v>
      </c>
      <c r="AY209" s="180" t="s">
        <v>207</v>
      </c>
    </row>
    <row r="210" spans="1:65" s="2" customFormat="1" ht="24.2" customHeight="1">
      <c r="A210" s="31"/>
      <c r="B210" s="148"/>
      <c r="C210" s="149" t="s">
        <v>320</v>
      </c>
      <c r="D210" s="149" t="s">
        <v>209</v>
      </c>
      <c r="E210" s="150" t="s">
        <v>6622</v>
      </c>
      <c r="F210" s="151" t="s">
        <v>6623</v>
      </c>
      <c r="G210" s="152" t="s">
        <v>301</v>
      </c>
      <c r="H210" s="153">
        <v>1</v>
      </c>
      <c r="I210" s="154"/>
      <c r="J210" s="155">
        <f>ROUND(I210*H210,2)</f>
        <v>0</v>
      </c>
      <c r="K210" s="156"/>
      <c r="L210" s="32"/>
      <c r="M210" s="157" t="s">
        <v>1</v>
      </c>
      <c r="N210" s="158" t="s">
        <v>44</v>
      </c>
      <c r="O210" s="57"/>
      <c r="P210" s="159">
        <f>O210*H210</f>
        <v>0</v>
      </c>
      <c r="Q210" s="159">
        <v>0</v>
      </c>
      <c r="R210" s="159">
        <f>Q210*H210</f>
        <v>0</v>
      </c>
      <c r="S210" s="159">
        <v>0</v>
      </c>
      <c r="T210" s="160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61" t="s">
        <v>245</v>
      </c>
      <c r="AT210" s="161" t="s">
        <v>209</v>
      </c>
      <c r="AU210" s="161" t="s">
        <v>88</v>
      </c>
      <c r="AY210" s="17" t="s">
        <v>207</v>
      </c>
      <c r="BE210" s="162">
        <f>IF(N210="základní",J210,0)</f>
        <v>0</v>
      </c>
      <c r="BF210" s="162">
        <f>IF(N210="snížená",J210,0)</f>
        <v>0</v>
      </c>
      <c r="BG210" s="162">
        <f>IF(N210="zákl. přenesená",J210,0)</f>
        <v>0</v>
      </c>
      <c r="BH210" s="162">
        <f>IF(N210="sníž. přenesená",J210,0)</f>
        <v>0</v>
      </c>
      <c r="BI210" s="162">
        <f>IF(N210="nulová",J210,0)</f>
        <v>0</v>
      </c>
      <c r="BJ210" s="17" t="s">
        <v>86</v>
      </c>
      <c r="BK210" s="162">
        <f>ROUND(I210*H210,2)</f>
        <v>0</v>
      </c>
      <c r="BL210" s="17" t="s">
        <v>245</v>
      </c>
      <c r="BM210" s="161" t="s">
        <v>323</v>
      </c>
    </row>
    <row r="211" spans="1:65" s="13" customFormat="1" ht="22.5">
      <c r="B211" s="163"/>
      <c r="D211" s="164" t="s">
        <v>237</v>
      </c>
      <c r="E211" s="165" t="s">
        <v>1</v>
      </c>
      <c r="F211" s="166" t="s">
        <v>6624</v>
      </c>
      <c r="H211" s="167">
        <v>1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4" customFormat="1" ht="33.75">
      <c r="B212" s="172"/>
      <c r="D212" s="164" t="s">
        <v>237</v>
      </c>
      <c r="E212" s="173" t="s">
        <v>1</v>
      </c>
      <c r="F212" s="174" t="s">
        <v>6591</v>
      </c>
      <c r="H212" s="173" t="s">
        <v>1</v>
      </c>
      <c r="I212" s="175"/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237</v>
      </c>
      <c r="AU212" s="173" t="s">
        <v>88</v>
      </c>
      <c r="AV212" s="14" t="s">
        <v>86</v>
      </c>
      <c r="AW212" s="14" t="s">
        <v>33</v>
      </c>
      <c r="AX212" s="14" t="s">
        <v>79</v>
      </c>
      <c r="AY212" s="173" t="s">
        <v>207</v>
      </c>
    </row>
    <row r="213" spans="1:65" s="15" customFormat="1" ht="11.25">
      <c r="B213" s="179"/>
      <c r="D213" s="164" t="s">
        <v>237</v>
      </c>
      <c r="E213" s="180" t="s">
        <v>1</v>
      </c>
      <c r="F213" s="181" t="s">
        <v>242</v>
      </c>
      <c r="H213" s="182">
        <v>1</v>
      </c>
      <c r="I213" s="183"/>
      <c r="L213" s="179"/>
      <c r="M213" s="184"/>
      <c r="N213" s="185"/>
      <c r="O213" s="185"/>
      <c r="P213" s="185"/>
      <c r="Q213" s="185"/>
      <c r="R213" s="185"/>
      <c r="S213" s="185"/>
      <c r="T213" s="186"/>
      <c r="AT213" s="180" t="s">
        <v>237</v>
      </c>
      <c r="AU213" s="180" t="s">
        <v>88</v>
      </c>
      <c r="AV213" s="15" t="s">
        <v>213</v>
      </c>
      <c r="AW213" s="15" t="s">
        <v>33</v>
      </c>
      <c r="AX213" s="15" t="s">
        <v>86</v>
      </c>
      <c r="AY213" s="180" t="s">
        <v>207</v>
      </c>
    </row>
    <row r="214" spans="1:65" s="2" customFormat="1" ht="24.2" customHeight="1">
      <c r="A214" s="31"/>
      <c r="B214" s="148"/>
      <c r="C214" s="149" t="s">
        <v>260</v>
      </c>
      <c r="D214" s="149" t="s">
        <v>209</v>
      </c>
      <c r="E214" s="150" t="s">
        <v>6625</v>
      </c>
      <c r="F214" s="151" t="s">
        <v>6626</v>
      </c>
      <c r="G214" s="152" t="s">
        <v>301</v>
      </c>
      <c r="H214" s="153">
        <v>1</v>
      </c>
      <c r="I214" s="154"/>
      <c r="J214" s="155">
        <f>ROUND(I214*H214,2)</f>
        <v>0</v>
      </c>
      <c r="K214" s="156"/>
      <c r="L214" s="32"/>
      <c r="M214" s="157" t="s">
        <v>1</v>
      </c>
      <c r="N214" s="158" t="s">
        <v>44</v>
      </c>
      <c r="O214" s="57"/>
      <c r="P214" s="159">
        <f>O214*H214</f>
        <v>0</v>
      </c>
      <c r="Q214" s="159">
        <v>0</v>
      </c>
      <c r="R214" s="159">
        <f>Q214*H214</f>
        <v>0</v>
      </c>
      <c r="S214" s="159">
        <v>0</v>
      </c>
      <c r="T214" s="160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61" t="s">
        <v>245</v>
      </c>
      <c r="AT214" s="161" t="s">
        <v>209</v>
      </c>
      <c r="AU214" s="161" t="s">
        <v>88</v>
      </c>
      <c r="AY214" s="17" t="s">
        <v>207</v>
      </c>
      <c r="BE214" s="162">
        <f>IF(N214="základní",J214,0)</f>
        <v>0</v>
      </c>
      <c r="BF214" s="162">
        <f>IF(N214="snížená",J214,0)</f>
        <v>0</v>
      </c>
      <c r="BG214" s="162">
        <f>IF(N214="zákl. přenesená",J214,0)</f>
        <v>0</v>
      </c>
      <c r="BH214" s="162">
        <f>IF(N214="sníž. přenesená",J214,0)</f>
        <v>0</v>
      </c>
      <c r="BI214" s="162">
        <f>IF(N214="nulová",J214,0)</f>
        <v>0</v>
      </c>
      <c r="BJ214" s="17" t="s">
        <v>86</v>
      </c>
      <c r="BK214" s="162">
        <f>ROUND(I214*H214,2)</f>
        <v>0</v>
      </c>
      <c r="BL214" s="17" t="s">
        <v>245</v>
      </c>
      <c r="BM214" s="161" t="s">
        <v>326</v>
      </c>
    </row>
    <row r="215" spans="1:65" s="13" customFormat="1" ht="22.5">
      <c r="B215" s="163"/>
      <c r="D215" s="164" t="s">
        <v>237</v>
      </c>
      <c r="E215" s="165" t="s">
        <v>1</v>
      </c>
      <c r="F215" s="166" t="s">
        <v>6627</v>
      </c>
      <c r="H215" s="167">
        <v>1</v>
      </c>
      <c r="I215" s="168"/>
      <c r="L215" s="163"/>
      <c r="M215" s="169"/>
      <c r="N215" s="170"/>
      <c r="O215" s="170"/>
      <c r="P215" s="170"/>
      <c r="Q215" s="170"/>
      <c r="R215" s="170"/>
      <c r="S215" s="170"/>
      <c r="T215" s="171"/>
      <c r="AT215" s="165" t="s">
        <v>237</v>
      </c>
      <c r="AU215" s="165" t="s">
        <v>88</v>
      </c>
      <c r="AV215" s="13" t="s">
        <v>88</v>
      </c>
      <c r="AW215" s="13" t="s">
        <v>33</v>
      </c>
      <c r="AX215" s="13" t="s">
        <v>79</v>
      </c>
      <c r="AY215" s="165" t="s">
        <v>207</v>
      </c>
    </row>
    <row r="216" spans="1:65" s="14" customFormat="1" ht="33.75">
      <c r="B216" s="172"/>
      <c r="D216" s="164" t="s">
        <v>237</v>
      </c>
      <c r="E216" s="173" t="s">
        <v>1</v>
      </c>
      <c r="F216" s="174" t="s">
        <v>6591</v>
      </c>
      <c r="H216" s="173" t="s">
        <v>1</v>
      </c>
      <c r="I216" s="175"/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237</v>
      </c>
      <c r="AU216" s="173" t="s">
        <v>88</v>
      </c>
      <c r="AV216" s="14" t="s">
        <v>86</v>
      </c>
      <c r="AW216" s="14" t="s">
        <v>33</v>
      </c>
      <c r="AX216" s="14" t="s">
        <v>79</v>
      </c>
      <c r="AY216" s="173" t="s">
        <v>207</v>
      </c>
    </row>
    <row r="217" spans="1:65" s="15" customFormat="1" ht="11.25">
      <c r="B217" s="179"/>
      <c r="D217" s="164" t="s">
        <v>237</v>
      </c>
      <c r="E217" s="180" t="s">
        <v>1</v>
      </c>
      <c r="F217" s="181" t="s">
        <v>242</v>
      </c>
      <c r="H217" s="182">
        <v>1</v>
      </c>
      <c r="I217" s="183"/>
      <c r="L217" s="179"/>
      <c r="M217" s="184"/>
      <c r="N217" s="185"/>
      <c r="O217" s="185"/>
      <c r="P217" s="185"/>
      <c r="Q217" s="185"/>
      <c r="R217" s="185"/>
      <c r="S217" s="185"/>
      <c r="T217" s="186"/>
      <c r="AT217" s="180" t="s">
        <v>237</v>
      </c>
      <c r="AU217" s="180" t="s">
        <v>88</v>
      </c>
      <c r="AV217" s="15" t="s">
        <v>213</v>
      </c>
      <c r="AW217" s="15" t="s">
        <v>33</v>
      </c>
      <c r="AX217" s="15" t="s">
        <v>86</v>
      </c>
      <c r="AY217" s="180" t="s">
        <v>207</v>
      </c>
    </row>
    <row r="218" spans="1:65" s="2" customFormat="1" ht="24.2" customHeight="1">
      <c r="A218" s="31"/>
      <c r="B218" s="148"/>
      <c r="C218" s="149" t="s">
        <v>327</v>
      </c>
      <c r="D218" s="149" t="s">
        <v>209</v>
      </c>
      <c r="E218" s="150" t="s">
        <v>6628</v>
      </c>
      <c r="F218" s="151" t="s">
        <v>6629</v>
      </c>
      <c r="G218" s="152" t="s">
        <v>301</v>
      </c>
      <c r="H218" s="153">
        <v>1</v>
      </c>
      <c r="I218" s="154"/>
      <c r="J218" s="155">
        <f>ROUND(I218*H218,2)</f>
        <v>0</v>
      </c>
      <c r="K218" s="156"/>
      <c r="L218" s="32"/>
      <c r="M218" s="157" t="s">
        <v>1</v>
      </c>
      <c r="N218" s="158" t="s">
        <v>44</v>
      </c>
      <c r="O218" s="57"/>
      <c r="P218" s="159">
        <f>O218*H218</f>
        <v>0</v>
      </c>
      <c r="Q218" s="159">
        <v>0</v>
      </c>
      <c r="R218" s="159">
        <f>Q218*H218</f>
        <v>0</v>
      </c>
      <c r="S218" s="159">
        <v>0</v>
      </c>
      <c r="T218" s="160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61" t="s">
        <v>245</v>
      </c>
      <c r="AT218" s="161" t="s">
        <v>209</v>
      </c>
      <c r="AU218" s="161" t="s">
        <v>88</v>
      </c>
      <c r="AY218" s="17" t="s">
        <v>207</v>
      </c>
      <c r="BE218" s="162">
        <f>IF(N218="základní",J218,0)</f>
        <v>0</v>
      </c>
      <c r="BF218" s="162">
        <f>IF(N218="snížená",J218,0)</f>
        <v>0</v>
      </c>
      <c r="BG218" s="162">
        <f>IF(N218="zákl. přenesená",J218,0)</f>
        <v>0</v>
      </c>
      <c r="BH218" s="162">
        <f>IF(N218="sníž. přenesená",J218,0)</f>
        <v>0</v>
      </c>
      <c r="BI218" s="162">
        <f>IF(N218="nulová",J218,0)</f>
        <v>0</v>
      </c>
      <c r="BJ218" s="17" t="s">
        <v>86</v>
      </c>
      <c r="BK218" s="162">
        <f>ROUND(I218*H218,2)</f>
        <v>0</v>
      </c>
      <c r="BL218" s="17" t="s">
        <v>245</v>
      </c>
      <c r="BM218" s="161" t="s">
        <v>330</v>
      </c>
    </row>
    <row r="219" spans="1:65" s="13" customFormat="1" ht="22.5">
      <c r="B219" s="163"/>
      <c r="D219" s="164" t="s">
        <v>237</v>
      </c>
      <c r="E219" s="165" t="s">
        <v>1</v>
      </c>
      <c r="F219" s="166" t="s">
        <v>6630</v>
      </c>
      <c r="H219" s="167">
        <v>1</v>
      </c>
      <c r="I219" s="168"/>
      <c r="L219" s="163"/>
      <c r="M219" s="169"/>
      <c r="N219" s="170"/>
      <c r="O219" s="170"/>
      <c r="P219" s="170"/>
      <c r="Q219" s="170"/>
      <c r="R219" s="170"/>
      <c r="S219" s="170"/>
      <c r="T219" s="171"/>
      <c r="AT219" s="165" t="s">
        <v>237</v>
      </c>
      <c r="AU219" s="165" t="s">
        <v>88</v>
      </c>
      <c r="AV219" s="13" t="s">
        <v>88</v>
      </c>
      <c r="AW219" s="13" t="s">
        <v>33</v>
      </c>
      <c r="AX219" s="13" t="s">
        <v>79</v>
      </c>
      <c r="AY219" s="165" t="s">
        <v>207</v>
      </c>
    </row>
    <row r="220" spans="1:65" s="14" customFormat="1" ht="33.75">
      <c r="B220" s="172"/>
      <c r="D220" s="164" t="s">
        <v>237</v>
      </c>
      <c r="E220" s="173" t="s">
        <v>1</v>
      </c>
      <c r="F220" s="174" t="s">
        <v>6591</v>
      </c>
      <c r="H220" s="173" t="s">
        <v>1</v>
      </c>
      <c r="I220" s="175"/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237</v>
      </c>
      <c r="AU220" s="173" t="s">
        <v>88</v>
      </c>
      <c r="AV220" s="14" t="s">
        <v>86</v>
      </c>
      <c r="AW220" s="14" t="s">
        <v>33</v>
      </c>
      <c r="AX220" s="14" t="s">
        <v>79</v>
      </c>
      <c r="AY220" s="173" t="s">
        <v>207</v>
      </c>
    </row>
    <row r="221" spans="1:65" s="15" customFormat="1" ht="11.25">
      <c r="B221" s="179"/>
      <c r="D221" s="164" t="s">
        <v>237</v>
      </c>
      <c r="E221" s="180" t="s">
        <v>1</v>
      </c>
      <c r="F221" s="181" t="s">
        <v>242</v>
      </c>
      <c r="H221" s="182">
        <v>1</v>
      </c>
      <c r="I221" s="183"/>
      <c r="L221" s="179"/>
      <c r="M221" s="184"/>
      <c r="N221" s="185"/>
      <c r="O221" s="185"/>
      <c r="P221" s="185"/>
      <c r="Q221" s="185"/>
      <c r="R221" s="185"/>
      <c r="S221" s="185"/>
      <c r="T221" s="186"/>
      <c r="AT221" s="180" t="s">
        <v>237</v>
      </c>
      <c r="AU221" s="180" t="s">
        <v>88</v>
      </c>
      <c r="AV221" s="15" t="s">
        <v>213</v>
      </c>
      <c r="AW221" s="15" t="s">
        <v>33</v>
      </c>
      <c r="AX221" s="15" t="s">
        <v>86</v>
      </c>
      <c r="AY221" s="180" t="s">
        <v>207</v>
      </c>
    </row>
    <row r="222" spans="1:65" s="2" customFormat="1" ht="24.2" customHeight="1">
      <c r="A222" s="31"/>
      <c r="B222" s="148"/>
      <c r="C222" s="149" t="s">
        <v>265</v>
      </c>
      <c r="D222" s="149" t="s">
        <v>209</v>
      </c>
      <c r="E222" s="150" t="s">
        <v>6631</v>
      </c>
      <c r="F222" s="151" t="s">
        <v>6632</v>
      </c>
      <c r="G222" s="152" t="s">
        <v>301</v>
      </c>
      <c r="H222" s="153">
        <v>1</v>
      </c>
      <c r="I222" s="154"/>
      <c r="J222" s="155">
        <f>ROUND(I222*H222,2)</f>
        <v>0</v>
      </c>
      <c r="K222" s="156"/>
      <c r="L222" s="32"/>
      <c r="M222" s="157" t="s">
        <v>1</v>
      </c>
      <c r="N222" s="158" t="s">
        <v>44</v>
      </c>
      <c r="O222" s="57"/>
      <c r="P222" s="159">
        <f>O222*H222</f>
        <v>0</v>
      </c>
      <c r="Q222" s="159">
        <v>0</v>
      </c>
      <c r="R222" s="159">
        <f>Q222*H222</f>
        <v>0</v>
      </c>
      <c r="S222" s="159">
        <v>0</v>
      </c>
      <c r="T222" s="160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61" t="s">
        <v>245</v>
      </c>
      <c r="AT222" s="161" t="s">
        <v>209</v>
      </c>
      <c r="AU222" s="161" t="s">
        <v>88</v>
      </c>
      <c r="AY222" s="17" t="s">
        <v>207</v>
      </c>
      <c r="BE222" s="162">
        <f>IF(N222="základní",J222,0)</f>
        <v>0</v>
      </c>
      <c r="BF222" s="162">
        <f>IF(N222="snížená",J222,0)</f>
        <v>0</v>
      </c>
      <c r="BG222" s="162">
        <f>IF(N222="zákl. přenesená",J222,0)</f>
        <v>0</v>
      </c>
      <c r="BH222" s="162">
        <f>IF(N222="sníž. přenesená",J222,0)</f>
        <v>0</v>
      </c>
      <c r="BI222" s="162">
        <f>IF(N222="nulová",J222,0)</f>
        <v>0</v>
      </c>
      <c r="BJ222" s="17" t="s">
        <v>86</v>
      </c>
      <c r="BK222" s="162">
        <f>ROUND(I222*H222,2)</f>
        <v>0</v>
      </c>
      <c r="BL222" s="17" t="s">
        <v>245</v>
      </c>
      <c r="BM222" s="161" t="s">
        <v>333</v>
      </c>
    </row>
    <row r="223" spans="1:65" s="13" customFormat="1" ht="22.5">
      <c r="B223" s="163"/>
      <c r="D223" s="164" t="s">
        <v>237</v>
      </c>
      <c r="E223" s="165" t="s">
        <v>1</v>
      </c>
      <c r="F223" s="166" t="s">
        <v>6633</v>
      </c>
      <c r="H223" s="167">
        <v>1</v>
      </c>
      <c r="I223" s="168"/>
      <c r="L223" s="163"/>
      <c r="M223" s="169"/>
      <c r="N223" s="170"/>
      <c r="O223" s="170"/>
      <c r="P223" s="170"/>
      <c r="Q223" s="170"/>
      <c r="R223" s="170"/>
      <c r="S223" s="170"/>
      <c r="T223" s="171"/>
      <c r="AT223" s="165" t="s">
        <v>237</v>
      </c>
      <c r="AU223" s="165" t="s">
        <v>88</v>
      </c>
      <c r="AV223" s="13" t="s">
        <v>88</v>
      </c>
      <c r="AW223" s="13" t="s">
        <v>33</v>
      </c>
      <c r="AX223" s="13" t="s">
        <v>79</v>
      </c>
      <c r="AY223" s="165" t="s">
        <v>207</v>
      </c>
    </row>
    <row r="224" spans="1:65" s="14" customFormat="1" ht="33.75">
      <c r="B224" s="172"/>
      <c r="D224" s="164" t="s">
        <v>237</v>
      </c>
      <c r="E224" s="173" t="s">
        <v>1</v>
      </c>
      <c r="F224" s="174" t="s">
        <v>6591</v>
      </c>
      <c r="H224" s="173" t="s">
        <v>1</v>
      </c>
      <c r="I224" s="175"/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237</v>
      </c>
      <c r="AU224" s="173" t="s">
        <v>88</v>
      </c>
      <c r="AV224" s="14" t="s">
        <v>86</v>
      </c>
      <c r="AW224" s="14" t="s">
        <v>33</v>
      </c>
      <c r="AX224" s="14" t="s">
        <v>79</v>
      </c>
      <c r="AY224" s="173" t="s">
        <v>207</v>
      </c>
    </row>
    <row r="225" spans="1:65" s="15" customFormat="1" ht="11.25">
      <c r="B225" s="179"/>
      <c r="D225" s="164" t="s">
        <v>237</v>
      </c>
      <c r="E225" s="180" t="s">
        <v>1</v>
      </c>
      <c r="F225" s="181" t="s">
        <v>242</v>
      </c>
      <c r="H225" s="182">
        <v>1</v>
      </c>
      <c r="I225" s="183"/>
      <c r="L225" s="179"/>
      <c r="M225" s="184"/>
      <c r="N225" s="185"/>
      <c r="O225" s="185"/>
      <c r="P225" s="185"/>
      <c r="Q225" s="185"/>
      <c r="R225" s="185"/>
      <c r="S225" s="185"/>
      <c r="T225" s="186"/>
      <c r="AT225" s="180" t="s">
        <v>237</v>
      </c>
      <c r="AU225" s="180" t="s">
        <v>88</v>
      </c>
      <c r="AV225" s="15" t="s">
        <v>213</v>
      </c>
      <c r="AW225" s="15" t="s">
        <v>33</v>
      </c>
      <c r="AX225" s="15" t="s">
        <v>86</v>
      </c>
      <c r="AY225" s="180" t="s">
        <v>207</v>
      </c>
    </row>
    <row r="226" spans="1:65" s="2" customFormat="1" ht="24.2" customHeight="1">
      <c r="A226" s="31"/>
      <c r="B226" s="148"/>
      <c r="C226" s="149" t="s">
        <v>335</v>
      </c>
      <c r="D226" s="149" t="s">
        <v>209</v>
      </c>
      <c r="E226" s="150" t="s">
        <v>6634</v>
      </c>
      <c r="F226" s="151" t="s">
        <v>6635</v>
      </c>
      <c r="G226" s="152" t="s">
        <v>301</v>
      </c>
      <c r="H226" s="153">
        <v>1</v>
      </c>
      <c r="I226" s="154"/>
      <c r="J226" s="155">
        <f>ROUND(I226*H226,2)</f>
        <v>0</v>
      </c>
      <c r="K226" s="156"/>
      <c r="L226" s="32"/>
      <c r="M226" s="157" t="s">
        <v>1</v>
      </c>
      <c r="N226" s="158" t="s">
        <v>44</v>
      </c>
      <c r="O226" s="57"/>
      <c r="P226" s="159">
        <f>O226*H226</f>
        <v>0</v>
      </c>
      <c r="Q226" s="159">
        <v>0</v>
      </c>
      <c r="R226" s="159">
        <f>Q226*H226</f>
        <v>0</v>
      </c>
      <c r="S226" s="159">
        <v>0</v>
      </c>
      <c r="T226" s="160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61" t="s">
        <v>245</v>
      </c>
      <c r="AT226" s="161" t="s">
        <v>209</v>
      </c>
      <c r="AU226" s="161" t="s">
        <v>88</v>
      </c>
      <c r="AY226" s="17" t="s">
        <v>207</v>
      </c>
      <c r="BE226" s="162">
        <f>IF(N226="základní",J226,0)</f>
        <v>0</v>
      </c>
      <c r="BF226" s="162">
        <f>IF(N226="snížená",J226,0)</f>
        <v>0</v>
      </c>
      <c r="BG226" s="162">
        <f>IF(N226="zákl. přenesená",J226,0)</f>
        <v>0</v>
      </c>
      <c r="BH226" s="162">
        <f>IF(N226="sníž. přenesená",J226,0)</f>
        <v>0</v>
      </c>
      <c r="BI226" s="162">
        <f>IF(N226="nulová",J226,0)</f>
        <v>0</v>
      </c>
      <c r="BJ226" s="17" t="s">
        <v>86</v>
      </c>
      <c r="BK226" s="162">
        <f>ROUND(I226*H226,2)</f>
        <v>0</v>
      </c>
      <c r="BL226" s="17" t="s">
        <v>245</v>
      </c>
      <c r="BM226" s="161" t="s">
        <v>338</v>
      </c>
    </row>
    <row r="227" spans="1:65" s="13" customFormat="1" ht="22.5">
      <c r="B227" s="163"/>
      <c r="D227" s="164" t="s">
        <v>237</v>
      </c>
      <c r="E227" s="165" t="s">
        <v>1</v>
      </c>
      <c r="F227" s="166" t="s">
        <v>6636</v>
      </c>
      <c r="H227" s="167">
        <v>1</v>
      </c>
      <c r="I227" s="168"/>
      <c r="L227" s="163"/>
      <c r="M227" s="169"/>
      <c r="N227" s="170"/>
      <c r="O227" s="170"/>
      <c r="P227" s="170"/>
      <c r="Q227" s="170"/>
      <c r="R227" s="170"/>
      <c r="S227" s="170"/>
      <c r="T227" s="171"/>
      <c r="AT227" s="165" t="s">
        <v>237</v>
      </c>
      <c r="AU227" s="165" t="s">
        <v>88</v>
      </c>
      <c r="AV227" s="13" t="s">
        <v>88</v>
      </c>
      <c r="AW227" s="13" t="s">
        <v>33</v>
      </c>
      <c r="AX227" s="13" t="s">
        <v>79</v>
      </c>
      <c r="AY227" s="165" t="s">
        <v>207</v>
      </c>
    </row>
    <row r="228" spans="1:65" s="14" customFormat="1" ht="33.75">
      <c r="B228" s="172"/>
      <c r="D228" s="164" t="s">
        <v>237</v>
      </c>
      <c r="E228" s="173" t="s">
        <v>1</v>
      </c>
      <c r="F228" s="174" t="s">
        <v>6591</v>
      </c>
      <c r="H228" s="173" t="s">
        <v>1</v>
      </c>
      <c r="I228" s="175"/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237</v>
      </c>
      <c r="AU228" s="173" t="s">
        <v>88</v>
      </c>
      <c r="AV228" s="14" t="s">
        <v>86</v>
      </c>
      <c r="AW228" s="14" t="s">
        <v>33</v>
      </c>
      <c r="AX228" s="14" t="s">
        <v>79</v>
      </c>
      <c r="AY228" s="173" t="s">
        <v>207</v>
      </c>
    </row>
    <row r="229" spans="1:65" s="15" customFormat="1" ht="11.25">
      <c r="B229" s="179"/>
      <c r="D229" s="164" t="s">
        <v>237</v>
      </c>
      <c r="E229" s="180" t="s">
        <v>1</v>
      </c>
      <c r="F229" s="181" t="s">
        <v>242</v>
      </c>
      <c r="H229" s="182">
        <v>1</v>
      </c>
      <c r="I229" s="183"/>
      <c r="L229" s="179"/>
      <c r="M229" s="184"/>
      <c r="N229" s="185"/>
      <c r="O229" s="185"/>
      <c r="P229" s="185"/>
      <c r="Q229" s="185"/>
      <c r="R229" s="185"/>
      <c r="S229" s="185"/>
      <c r="T229" s="186"/>
      <c r="AT229" s="180" t="s">
        <v>237</v>
      </c>
      <c r="AU229" s="180" t="s">
        <v>88</v>
      </c>
      <c r="AV229" s="15" t="s">
        <v>213</v>
      </c>
      <c r="AW229" s="15" t="s">
        <v>33</v>
      </c>
      <c r="AX229" s="15" t="s">
        <v>86</v>
      </c>
      <c r="AY229" s="180" t="s">
        <v>207</v>
      </c>
    </row>
    <row r="230" spans="1:65" s="2" customFormat="1" ht="24.2" customHeight="1">
      <c r="A230" s="31"/>
      <c r="B230" s="148"/>
      <c r="C230" s="149" t="s">
        <v>271</v>
      </c>
      <c r="D230" s="149" t="s">
        <v>209</v>
      </c>
      <c r="E230" s="150" t="s">
        <v>6637</v>
      </c>
      <c r="F230" s="151" t="s">
        <v>6638</v>
      </c>
      <c r="G230" s="152" t="s">
        <v>301</v>
      </c>
      <c r="H230" s="153">
        <v>1</v>
      </c>
      <c r="I230" s="154"/>
      <c r="J230" s="155">
        <f>ROUND(I230*H230,2)</f>
        <v>0</v>
      </c>
      <c r="K230" s="156"/>
      <c r="L230" s="32"/>
      <c r="M230" s="157" t="s">
        <v>1</v>
      </c>
      <c r="N230" s="158" t="s">
        <v>44</v>
      </c>
      <c r="O230" s="57"/>
      <c r="P230" s="159">
        <f>O230*H230</f>
        <v>0</v>
      </c>
      <c r="Q230" s="159">
        <v>0</v>
      </c>
      <c r="R230" s="159">
        <f>Q230*H230</f>
        <v>0</v>
      </c>
      <c r="S230" s="159">
        <v>0</v>
      </c>
      <c r="T230" s="160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61" t="s">
        <v>245</v>
      </c>
      <c r="AT230" s="161" t="s">
        <v>209</v>
      </c>
      <c r="AU230" s="161" t="s">
        <v>88</v>
      </c>
      <c r="AY230" s="17" t="s">
        <v>207</v>
      </c>
      <c r="BE230" s="162">
        <f>IF(N230="základní",J230,0)</f>
        <v>0</v>
      </c>
      <c r="BF230" s="162">
        <f>IF(N230="snížená",J230,0)</f>
        <v>0</v>
      </c>
      <c r="BG230" s="162">
        <f>IF(N230="zákl. přenesená",J230,0)</f>
        <v>0</v>
      </c>
      <c r="BH230" s="162">
        <f>IF(N230="sníž. přenesená",J230,0)</f>
        <v>0</v>
      </c>
      <c r="BI230" s="162">
        <f>IF(N230="nulová",J230,0)</f>
        <v>0</v>
      </c>
      <c r="BJ230" s="17" t="s">
        <v>86</v>
      </c>
      <c r="BK230" s="162">
        <f>ROUND(I230*H230,2)</f>
        <v>0</v>
      </c>
      <c r="BL230" s="17" t="s">
        <v>245</v>
      </c>
      <c r="BM230" s="161" t="s">
        <v>341</v>
      </c>
    </row>
    <row r="231" spans="1:65" s="13" customFormat="1" ht="22.5">
      <c r="B231" s="163"/>
      <c r="D231" s="164" t="s">
        <v>237</v>
      </c>
      <c r="E231" s="165" t="s">
        <v>1</v>
      </c>
      <c r="F231" s="166" t="s">
        <v>6639</v>
      </c>
      <c r="H231" s="167">
        <v>1</v>
      </c>
      <c r="I231" s="168"/>
      <c r="L231" s="163"/>
      <c r="M231" s="169"/>
      <c r="N231" s="170"/>
      <c r="O231" s="170"/>
      <c r="P231" s="170"/>
      <c r="Q231" s="170"/>
      <c r="R231" s="170"/>
      <c r="S231" s="170"/>
      <c r="T231" s="171"/>
      <c r="AT231" s="165" t="s">
        <v>237</v>
      </c>
      <c r="AU231" s="165" t="s">
        <v>88</v>
      </c>
      <c r="AV231" s="13" t="s">
        <v>88</v>
      </c>
      <c r="AW231" s="13" t="s">
        <v>33</v>
      </c>
      <c r="AX231" s="13" t="s">
        <v>79</v>
      </c>
      <c r="AY231" s="165" t="s">
        <v>207</v>
      </c>
    </row>
    <row r="232" spans="1:65" s="14" customFormat="1" ht="33.75">
      <c r="B232" s="172"/>
      <c r="D232" s="164" t="s">
        <v>237</v>
      </c>
      <c r="E232" s="173" t="s">
        <v>1</v>
      </c>
      <c r="F232" s="174" t="s">
        <v>6591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5" customFormat="1" ht="11.25">
      <c r="B233" s="179"/>
      <c r="D233" s="164" t="s">
        <v>237</v>
      </c>
      <c r="E233" s="180" t="s">
        <v>1</v>
      </c>
      <c r="F233" s="181" t="s">
        <v>242</v>
      </c>
      <c r="H233" s="182">
        <v>1</v>
      </c>
      <c r="I233" s="183"/>
      <c r="L233" s="179"/>
      <c r="M233" s="184"/>
      <c r="N233" s="185"/>
      <c r="O233" s="185"/>
      <c r="P233" s="185"/>
      <c r="Q233" s="185"/>
      <c r="R233" s="185"/>
      <c r="S233" s="185"/>
      <c r="T233" s="186"/>
      <c r="AT233" s="180" t="s">
        <v>237</v>
      </c>
      <c r="AU233" s="180" t="s">
        <v>88</v>
      </c>
      <c r="AV233" s="15" t="s">
        <v>213</v>
      </c>
      <c r="AW233" s="15" t="s">
        <v>33</v>
      </c>
      <c r="AX233" s="15" t="s">
        <v>86</v>
      </c>
      <c r="AY233" s="180" t="s">
        <v>207</v>
      </c>
    </row>
    <row r="234" spans="1:65" s="2" customFormat="1" ht="24.2" customHeight="1">
      <c r="A234" s="31"/>
      <c r="B234" s="148"/>
      <c r="C234" s="149" t="s">
        <v>342</v>
      </c>
      <c r="D234" s="149" t="s">
        <v>209</v>
      </c>
      <c r="E234" s="150" t="s">
        <v>6640</v>
      </c>
      <c r="F234" s="151" t="s">
        <v>6641</v>
      </c>
      <c r="G234" s="152" t="s">
        <v>301</v>
      </c>
      <c r="H234" s="153">
        <v>1</v>
      </c>
      <c r="I234" s="154"/>
      <c r="J234" s="155">
        <f>ROUND(I234*H234,2)</f>
        <v>0</v>
      </c>
      <c r="K234" s="156"/>
      <c r="L234" s="32"/>
      <c r="M234" s="157" t="s">
        <v>1</v>
      </c>
      <c r="N234" s="158" t="s">
        <v>44</v>
      </c>
      <c r="O234" s="57"/>
      <c r="P234" s="159">
        <f>O234*H234</f>
        <v>0</v>
      </c>
      <c r="Q234" s="159">
        <v>0</v>
      </c>
      <c r="R234" s="159">
        <f>Q234*H234</f>
        <v>0</v>
      </c>
      <c r="S234" s="159">
        <v>0</v>
      </c>
      <c r="T234" s="160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61" t="s">
        <v>245</v>
      </c>
      <c r="AT234" s="161" t="s">
        <v>209</v>
      </c>
      <c r="AU234" s="161" t="s">
        <v>88</v>
      </c>
      <c r="AY234" s="17" t="s">
        <v>207</v>
      </c>
      <c r="BE234" s="162">
        <f>IF(N234="základní",J234,0)</f>
        <v>0</v>
      </c>
      <c r="BF234" s="162">
        <f>IF(N234="snížená",J234,0)</f>
        <v>0</v>
      </c>
      <c r="BG234" s="162">
        <f>IF(N234="zákl. přenesená",J234,0)</f>
        <v>0</v>
      </c>
      <c r="BH234" s="162">
        <f>IF(N234="sníž. přenesená",J234,0)</f>
        <v>0</v>
      </c>
      <c r="BI234" s="162">
        <f>IF(N234="nulová",J234,0)</f>
        <v>0</v>
      </c>
      <c r="BJ234" s="17" t="s">
        <v>86</v>
      </c>
      <c r="BK234" s="162">
        <f>ROUND(I234*H234,2)</f>
        <v>0</v>
      </c>
      <c r="BL234" s="17" t="s">
        <v>245</v>
      </c>
      <c r="BM234" s="161" t="s">
        <v>345</v>
      </c>
    </row>
    <row r="235" spans="1:65" s="13" customFormat="1" ht="22.5">
      <c r="B235" s="163"/>
      <c r="D235" s="164" t="s">
        <v>237</v>
      </c>
      <c r="E235" s="165" t="s">
        <v>1</v>
      </c>
      <c r="F235" s="166" t="s">
        <v>6642</v>
      </c>
      <c r="H235" s="167">
        <v>1</v>
      </c>
      <c r="I235" s="168"/>
      <c r="L235" s="163"/>
      <c r="M235" s="169"/>
      <c r="N235" s="170"/>
      <c r="O235" s="170"/>
      <c r="P235" s="170"/>
      <c r="Q235" s="170"/>
      <c r="R235" s="170"/>
      <c r="S235" s="170"/>
      <c r="T235" s="171"/>
      <c r="AT235" s="165" t="s">
        <v>237</v>
      </c>
      <c r="AU235" s="165" t="s">
        <v>88</v>
      </c>
      <c r="AV235" s="13" t="s">
        <v>88</v>
      </c>
      <c r="AW235" s="13" t="s">
        <v>33</v>
      </c>
      <c r="AX235" s="13" t="s">
        <v>79</v>
      </c>
      <c r="AY235" s="165" t="s">
        <v>207</v>
      </c>
    </row>
    <row r="236" spans="1:65" s="14" customFormat="1" ht="33.75">
      <c r="B236" s="172"/>
      <c r="D236" s="164" t="s">
        <v>237</v>
      </c>
      <c r="E236" s="173" t="s">
        <v>1</v>
      </c>
      <c r="F236" s="174" t="s">
        <v>6591</v>
      </c>
      <c r="H236" s="173" t="s">
        <v>1</v>
      </c>
      <c r="I236" s="175"/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237</v>
      </c>
      <c r="AU236" s="173" t="s">
        <v>88</v>
      </c>
      <c r="AV236" s="14" t="s">
        <v>86</v>
      </c>
      <c r="AW236" s="14" t="s">
        <v>33</v>
      </c>
      <c r="AX236" s="14" t="s">
        <v>79</v>
      </c>
      <c r="AY236" s="173" t="s">
        <v>207</v>
      </c>
    </row>
    <row r="237" spans="1:65" s="15" customFormat="1" ht="11.25">
      <c r="B237" s="179"/>
      <c r="D237" s="164" t="s">
        <v>237</v>
      </c>
      <c r="E237" s="180" t="s">
        <v>1</v>
      </c>
      <c r="F237" s="181" t="s">
        <v>242</v>
      </c>
      <c r="H237" s="182">
        <v>1</v>
      </c>
      <c r="I237" s="183"/>
      <c r="L237" s="179"/>
      <c r="M237" s="184"/>
      <c r="N237" s="185"/>
      <c r="O237" s="185"/>
      <c r="P237" s="185"/>
      <c r="Q237" s="185"/>
      <c r="R237" s="185"/>
      <c r="S237" s="185"/>
      <c r="T237" s="186"/>
      <c r="AT237" s="180" t="s">
        <v>237</v>
      </c>
      <c r="AU237" s="180" t="s">
        <v>88</v>
      </c>
      <c r="AV237" s="15" t="s">
        <v>213</v>
      </c>
      <c r="AW237" s="15" t="s">
        <v>33</v>
      </c>
      <c r="AX237" s="15" t="s">
        <v>86</v>
      </c>
      <c r="AY237" s="180" t="s">
        <v>207</v>
      </c>
    </row>
    <row r="238" spans="1:65" s="2" customFormat="1" ht="24.2" customHeight="1">
      <c r="A238" s="31"/>
      <c r="B238" s="148"/>
      <c r="C238" s="149" t="s">
        <v>275</v>
      </c>
      <c r="D238" s="149" t="s">
        <v>209</v>
      </c>
      <c r="E238" s="150" t="s">
        <v>6643</v>
      </c>
      <c r="F238" s="151" t="s">
        <v>6644</v>
      </c>
      <c r="G238" s="152" t="s">
        <v>301</v>
      </c>
      <c r="H238" s="153">
        <v>1</v>
      </c>
      <c r="I238" s="154"/>
      <c r="J238" s="155">
        <f>ROUND(I238*H238,2)</f>
        <v>0</v>
      </c>
      <c r="K238" s="156"/>
      <c r="L238" s="32"/>
      <c r="M238" s="157" t="s">
        <v>1</v>
      </c>
      <c r="N238" s="158" t="s">
        <v>44</v>
      </c>
      <c r="O238" s="57"/>
      <c r="P238" s="159">
        <f>O238*H238</f>
        <v>0</v>
      </c>
      <c r="Q238" s="159">
        <v>0</v>
      </c>
      <c r="R238" s="159">
        <f>Q238*H238</f>
        <v>0</v>
      </c>
      <c r="S238" s="159">
        <v>0</v>
      </c>
      <c r="T238" s="160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61" t="s">
        <v>245</v>
      </c>
      <c r="AT238" s="161" t="s">
        <v>209</v>
      </c>
      <c r="AU238" s="161" t="s">
        <v>88</v>
      </c>
      <c r="AY238" s="17" t="s">
        <v>207</v>
      </c>
      <c r="BE238" s="162">
        <f>IF(N238="základní",J238,0)</f>
        <v>0</v>
      </c>
      <c r="BF238" s="162">
        <f>IF(N238="snížená",J238,0)</f>
        <v>0</v>
      </c>
      <c r="BG238" s="162">
        <f>IF(N238="zákl. přenesená",J238,0)</f>
        <v>0</v>
      </c>
      <c r="BH238" s="162">
        <f>IF(N238="sníž. přenesená",J238,0)</f>
        <v>0</v>
      </c>
      <c r="BI238" s="162">
        <f>IF(N238="nulová",J238,0)</f>
        <v>0</v>
      </c>
      <c r="BJ238" s="17" t="s">
        <v>86</v>
      </c>
      <c r="BK238" s="162">
        <f>ROUND(I238*H238,2)</f>
        <v>0</v>
      </c>
      <c r="BL238" s="17" t="s">
        <v>245</v>
      </c>
      <c r="BM238" s="161" t="s">
        <v>349</v>
      </c>
    </row>
    <row r="239" spans="1:65" s="13" customFormat="1" ht="22.5">
      <c r="B239" s="163"/>
      <c r="D239" s="164" t="s">
        <v>237</v>
      </c>
      <c r="E239" s="165" t="s">
        <v>1</v>
      </c>
      <c r="F239" s="166" t="s">
        <v>6645</v>
      </c>
      <c r="H239" s="167">
        <v>1</v>
      </c>
      <c r="I239" s="168"/>
      <c r="L239" s="163"/>
      <c r="M239" s="169"/>
      <c r="N239" s="170"/>
      <c r="O239" s="170"/>
      <c r="P239" s="170"/>
      <c r="Q239" s="170"/>
      <c r="R239" s="170"/>
      <c r="S239" s="170"/>
      <c r="T239" s="171"/>
      <c r="AT239" s="165" t="s">
        <v>237</v>
      </c>
      <c r="AU239" s="165" t="s">
        <v>88</v>
      </c>
      <c r="AV239" s="13" t="s">
        <v>88</v>
      </c>
      <c r="AW239" s="13" t="s">
        <v>33</v>
      </c>
      <c r="AX239" s="13" t="s">
        <v>79</v>
      </c>
      <c r="AY239" s="165" t="s">
        <v>207</v>
      </c>
    </row>
    <row r="240" spans="1:65" s="14" customFormat="1" ht="33.75">
      <c r="B240" s="172"/>
      <c r="D240" s="164" t="s">
        <v>237</v>
      </c>
      <c r="E240" s="173" t="s">
        <v>1</v>
      </c>
      <c r="F240" s="174" t="s">
        <v>6591</v>
      </c>
      <c r="H240" s="173" t="s">
        <v>1</v>
      </c>
      <c r="I240" s="175"/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237</v>
      </c>
      <c r="AU240" s="173" t="s">
        <v>88</v>
      </c>
      <c r="AV240" s="14" t="s">
        <v>86</v>
      </c>
      <c r="AW240" s="14" t="s">
        <v>33</v>
      </c>
      <c r="AX240" s="14" t="s">
        <v>79</v>
      </c>
      <c r="AY240" s="173" t="s">
        <v>207</v>
      </c>
    </row>
    <row r="241" spans="1:65" s="15" customFormat="1" ht="11.25">
      <c r="B241" s="179"/>
      <c r="D241" s="164" t="s">
        <v>237</v>
      </c>
      <c r="E241" s="180" t="s">
        <v>1</v>
      </c>
      <c r="F241" s="181" t="s">
        <v>242</v>
      </c>
      <c r="H241" s="182">
        <v>1</v>
      </c>
      <c r="I241" s="183"/>
      <c r="L241" s="179"/>
      <c r="M241" s="184"/>
      <c r="N241" s="185"/>
      <c r="O241" s="185"/>
      <c r="P241" s="185"/>
      <c r="Q241" s="185"/>
      <c r="R241" s="185"/>
      <c r="S241" s="185"/>
      <c r="T241" s="186"/>
      <c r="AT241" s="180" t="s">
        <v>237</v>
      </c>
      <c r="AU241" s="180" t="s">
        <v>88</v>
      </c>
      <c r="AV241" s="15" t="s">
        <v>213</v>
      </c>
      <c r="AW241" s="15" t="s">
        <v>33</v>
      </c>
      <c r="AX241" s="15" t="s">
        <v>86</v>
      </c>
      <c r="AY241" s="180" t="s">
        <v>207</v>
      </c>
    </row>
    <row r="242" spans="1:65" s="2" customFormat="1" ht="24.2" customHeight="1">
      <c r="A242" s="31"/>
      <c r="B242" s="148"/>
      <c r="C242" s="149" t="s">
        <v>350</v>
      </c>
      <c r="D242" s="149" t="s">
        <v>209</v>
      </c>
      <c r="E242" s="150" t="s">
        <v>6646</v>
      </c>
      <c r="F242" s="151" t="s">
        <v>6647</v>
      </c>
      <c r="G242" s="152" t="s">
        <v>301</v>
      </c>
      <c r="H242" s="153">
        <v>1</v>
      </c>
      <c r="I242" s="154"/>
      <c r="J242" s="155">
        <f>ROUND(I242*H242,2)</f>
        <v>0</v>
      </c>
      <c r="K242" s="156"/>
      <c r="L242" s="32"/>
      <c r="M242" s="157" t="s">
        <v>1</v>
      </c>
      <c r="N242" s="158" t="s">
        <v>44</v>
      </c>
      <c r="O242" s="57"/>
      <c r="P242" s="159">
        <f>O242*H242</f>
        <v>0</v>
      </c>
      <c r="Q242" s="159">
        <v>0</v>
      </c>
      <c r="R242" s="159">
        <f>Q242*H242</f>
        <v>0</v>
      </c>
      <c r="S242" s="159">
        <v>0</v>
      </c>
      <c r="T242" s="160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61" t="s">
        <v>245</v>
      </c>
      <c r="AT242" s="161" t="s">
        <v>209</v>
      </c>
      <c r="AU242" s="161" t="s">
        <v>88</v>
      </c>
      <c r="AY242" s="17" t="s">
        <v>207</v>
      </c>
      <c r="BE242" s="162">
        <f>IF(N242="základní",J242,0)</f>
        <v>0</v>
      </c>
      <c r="BF242" s="162">
        <f>IF(N242="snížená",J242,0)</f>
        <v>0</v>
      </c>
      <c r="BG242" s="162">
        <f>IF(N242="zákl. přenesená",J242,0)</f>
        <v>0</v>
      </c>
      <c r="BH242" s="162">
        <f>IF(N242="sníž. přenesená",J242,0)</f>
        <v>0</v>
      </c>
      <c r="BI242" s="162">
        <f>IF(N242="nulová",J242,0)</f>
        <v>0</v>
      </c>
      <c r="BJ242" s="17" t="s">
        <v>86</v>
      </c>
      <c r="BK242" s="162">
        <f>ROUND(I242*H242,2)</f>
        <v>0</v>
      </c>
      <c r="BL242" s="17" t="s">
        <v>245</v>
      </c>
      <c r="BM242" s="161" t="s">
        <v>353</v>
      </c>
    </row>
    <row r="243" spans="1:65" s="13" customFormat="1" ht="22.5">
      <c r="B243" s="163"/>
      <c r="D243" s="164" t="s">
        <v>237</v>
      </c>
      <c r="E243" s="165" t="s">
        <v>1</v>
      </c>
      <c r="F243" s="166" t="s">
        <v>6648</v>
      </c>
      <c r="H243" s="167">
        <v>1</v>
      </c>
      <c r="I243" s="168"/>
      <c r="L243" s="163"/>
      <c r="M243" s="169"/>
      <c r="N243" s="170"/>
      <c r="O243" s="170"/>
      <c r="P243" s="170"/>
      <c r="Q243" s="170"/>
      <c r="R243" s="170"/>
      <c r="S243" s="170"/>
      <c r="T243" s="171"/>
      <c r="AT243" s="165" t="s">
        <v>237</v>
      </c>
      <c r="AU243" s="165" t="s">
        <v>88</v>
      </c>
      <c r="AV243" s="13" t="s">
        <v>88</v>
      </c>
      <c r="AW243" s="13" t="s">
        <v>33</v>
      </c>
      <c r="AX243" s="13" t="s">
        <v>79</v>
      </c>
      <c r="AY243" s="165" t="s">
        <v>207</v>
      </c>
    </row>
    <row r="244" spans="1:65" s="14" customFormat="1" ht="33.75">
      <c r="B244" s="172"/>
      <c r="D244" s="164" t="s">
        <v>237</v>
      </c>
      <c r="E244" s="173" t="s">
        <v>1</v>
      </c>
      <c r="F244" s="174" t="s">
        <v>6591</v>
      </c>
      <c r="H244" s="173" t="s">
        <v>1</v>
      </c>
      <c r="I244" s="175"/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237</v>
      </c>
      <c r="AU244" s="173" t="s">
        <v>88</v>
      </c>
      <c r="AV244" s="14" t="s">
        <v>86</v>
      </c>
      <c r="AW244" s="14" t="s">
        <v>33</v>
      </c>
      <c r="AX244" s="14" t="s">
        <v>79</v>
      </c>
      <c r="AY244" s="173" t="s">
        <v>207</v>
      </c>
    </row>
    <row r="245" spans="1:65" s="15" customFormat="1" ht="11.25">
      <c r="B245" s="179"/>
      <c r="D245" s="164" t="s">
        <v>237</v>
      </c>
      <c r="E245" s="180" t="s">
        <v>1</v>
      </c>
      <c r="F245" s="181" t="s">
        <v>242</v>
      </c>
      <c r="H245" s="182">
        <v>1</v>
      </c>
      <c r="I245" s="183"/>
      <c r="L245" s="179"/>
      <c r="M245" s="184"/>
      <c r="N245" s="185"/>
      <c r="O245" s="185"/>
      <c r="P245" s="185"/>
      <c r="Q245" s="185"/>
      <c r="R245" s="185"/>
      <c r="S245" s="185"/>
      <c r="T245" s="186"/>
      <c r="AT245" s="180" t="s">
        <v>237</v>
      </c>
      <c r="AU245" s="180" t="s">
        <v>88</v>
      </c>
      <c r="AV245" s="15" t="s">
        <v>213</v>
      </c>
      <c r="AW245" s="15" t="s">
        <v>33</v>
      </c>
      <c r="AX245" s="15" t="s">
        <v>86</v>
      </c>
      <c r="AY245" s="180" t="s">
        <v>207</v>
      </c>
    </row>
    <row r="246" spans="1:65" s="2" customFormat="1" ht="24.2" customHeight="1">
      <c r="A246" s="31"/>
      <c r="B246" s="148"/>
      <c r="C246" s="149" t="s">
        <v>279</v>
      </c>
      <c r="D246" s="149" t="s">
        <v>209</v>
      </c>
      <c r="E246" s="150" t="s">
        <v>6649</v>
      </c>
      <c r="F246" s="151" t="s">
        <v>6650</v>
      </c>
      <c r="G246" s="152" t="s">
        <v>301</v>
      </c>
      <c r="H246" s="153">
        <v>2</v>
      </c>
      <c r="I246" s="154"/>
      <c r="J246" s="155">
        <f>ROUND(I246*H246,2)</f>
        <v>0</v>
      </c>
      <c r="K246" s="156"/>
      <c r="L246" s="32"/>
      <c r="M246" s="157" t="s">
        <v>1</v>
      </c>
      <c r="N246" s="158" t="s">
        <v>44</v>
      </c>
      <c r="O246" s="57"/>
      <c r="P246" s="159">
        <f>O246*H246</f>
        <v>0</v>
      </c>
      <c r="Q246" s="159">
        <v>0</v>
      </c>
      <c r="R246" s="159">
        <f>Q246*H246</f>
        <v>0</v>
      </c>
      <c r="S246" s="159">
        <v>0</v>
      </c>
      <c r="T246" s="160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61" t="s">
        <v>245</v>
      </c>
      <c r="AT246" s="161" t="s">
        <v>209</v>
      </c>
      <c r="AU246" s="161" t="s">
        <v>88</v>
      </c>
      <c r="AY246" s="17" t="s">
        <v>207</v>
      </c>
      <c r="BE246" s="162">
        <f>IF(N246="základní",J246,0)</f>
        <v>0</v>
      </c>
      <c r="BF246" s="162">
        <f>IF(N246="snížená",J246,0)</f>
        <v>0</v>
      </c>
      <c r="BG246" s="162">
        <f>IF(N246="zákl. přenesená",J246,0)</f>
        <v>0</v>
      </c>
      <c r="BH246" s="162">
        <f>IF(N246="sníž. přenesená",J246,0)</f>
        <v>0</v>
      </c>
      <c r="BI246" s="162">
        <f>IF(N246="nulová",J246,0)</f>
        <v>0</v>
      </c>
      <c r="BJ246" s="17" t="s">
        <v>86</v>
      </c>
      <c r="BK246" s="162">
        <f>ROUND(I246*H246,2)</f>
        <v>0</v>
      </c>
      <c r="BL246" s="17" t="s">
        <v>245</v>
      </c>
      <c r="BM246" s="161" t="s">
        <v>356</v>
      </c>
    </row>
    <row r="247" spans="1:65" s="13" customFormat="1" ht="22.5">
      <c r="B247" s="163"/>
      <c r="D247" s="164" t="s">
        <v>237</v>
      </c>
      <c r="E247" s="165" t="s">
        <v>1</v>
      </c>
      <c r="F247" s="166" t="s">
        <v>6651</v>
      </c>
      <c r="H247" s="167">
        <v>2</v>
      </c>
      <c r="I247" s="168"/>
      <c r="L247" s="163"/>
      <c r="M247" s="169"/>
      <c r="N247" s="170"/>
      <c r="O247" s="170"/>
      <c r="P247" s="170"/>
      <c r="Q247" s="170"/>
      <c r="R247" s="170"/>
      <c r="S247" s="170"/>
      <c r="T247" s="171"/>
      <c r="AT247" s="165" t="s">
        <v>237</v>
      </c>
      <c r="AU247" s="165" t="s">
        <v>88</v>
      </c>
      <c r="AV247" s="13" t="s">
        <v>88</v>
      </c>
      <c r="AW247" s="13" t="s">
        <v>33</v>
      </c>
      <c r="AX247" s="13" t="s">
        <v>79</v>
      </c>
      <c r="AY247" s="165" t="s">
        <v>207</v>
      </c>
    </row>
    <row r="248" spans="1:65" s="14" customFormat="1" ht="33.75">
      <c r="B248" s="172"/>
      <c r="D248" s="164" t="s">
        <v>237</v>
      </c>
      <c r="E248" s="173" t="s">
        <v>1</v>
      </c>
      <c r="F248" s="174" t="s">
        <v>6591</v>
      </c>
      <c r="H248" s="173" t="s">
        <v>1</v>
      </c>
      <c r="I248" s="175"/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237</v>
      </c>
      <c r="AU248" s="173" t="s">
        <v>88</v>
      </c>
      <c r="AV248" s="14" t="s">
        <v>86</v>
      </c>
      <c r="AW248" s="14" t="s">
        <v>33</v>
      </c>
      <c r="AX248" s="14" t="s">
        <v>79</v>
      </c>
      <c r="AY248" s="173" t="s">
        <v>207</v>
      </c>
    </row>
    <row r="249" spans="1:65" s="15" customFormat="1" ht="11.25">
      <c r="B249" s="179"/>
      <c r="D249" s="164" t="s">
        <v>237</v>
      </c>
      <c r="E249" s="180" t="s">
        <v>1</v>
      </c>
      <c r="F249" s="181" t="s">
        <v>242</v>
      </c>
      <c r="H249" s="182">
        <v>2</v>
      </c>
      <c r="I249" s="183"/>
      <c r="L249" s="179"/>
      <c r="M249" s="184"/>
      <c r="N249" s="185"/>
      <c r="O249" s="185"/>
      <c r="P249" s="185"/>
      <c r="Q249" s="185"/>
      <c r="R249" s="185"/>
      <c r="S249" s="185"/>
      <c r="T249" s="186"/>
      <c r="AT249" s="180" t="s">
        <v>237</v>
      </c>
      <c r="AU249" s="180" t="s">
        <v>88</v>
      </c>
      <c r="AV249" s="15" t="s">
        <v>213</v>
      </c>
      <c r="AW249" s="15" t="s">
        <v>33</v>
      </c>
      <c r="AX249" s="15" t="s">
        <v>86</v>
      </c>
      <c r="AY249" s="180" t="s">
        <v>207</v>
      </c>
    </row>
    <row r="250" spans="1:65" s="2" customFormat="1" ht="24.2" customHeight="1">
      <c r="A250" s="31"/>
      <c r="B250" s="148"/>
      <c r="C250" s="149" t="s">
        <v>358</v>
      </c>
      <c r="D250" s="149" t="s">
        <v>209</v>
      </c>
      <c r="E250" s="150" t="s">
        <v>6652</v>
      </c>
      <c r="F250" s="151" t="s">
        <v>6653</v>
      </c>
      <c r="G250" s="152" t="s">
        <v>1636</v>
      </c>
      <c r="H250" s="187"/>
      <c r="I250" s="154"/>
      <c r="J250" s="155">
        <f>ROUND(I250*H250,2)</f>
        <v>0</v>
      </c>
      <c r="K250" s="156"/>
      <c r="L250" s="32"/>
      <c r="M250" s="157" t="s">
        <v>1</v>
      </c>
      <c r="N250" s="158" t="s">
        <v>44</v>
      </c>
      <c r="O250" s="57"/>
      <c r="P250" s="159">
        <f>O250*H250</f>
        <v>0</v>
      </c>
      <c r="Q250" s="159">
        <v>0</v>
      </c>
      <c r="R250" s="159">
        <f>Q250*H250</f>
        <v>0</v>
      </c>
      <c r="S250" s="159">
        <v>0</v>
      </c>
      <c r="T250" s="160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61" t="s">
        <v>245</v>
      </c>
      <c r="AT250" s="161" t="s">
        <v>209</v>
      </c>
      <c r="AU250" s="161" t="s">
        <v>88</v>
      </c>
      <c r="AY250" s="17" t="s">
        <v>207</v>
      </c>
      <c r="BE250" s="162">
        <f>IF(N250="základní",J250,0)</f>
        <v>0</v>
      </c>
      <c r="BF250" s="162">
        <f>IF(N250="snížená",J250,0)</f>
        <v>0</v>
      </c>
      <c r="BG250" s="162">
        <f>IF(N250="zákl. přenesená",J250,0)</f>
        <v>0</v>
      </c>
      <c r="BH250" s="162">
        <f>IF(N250="sníž. přenesená",J250,0)</f>
        <v>0</v>
      </c>
      <c r="BI250" s="162">
        <f>IF(N250="nulová",J250,0)</f>
        <v>0</v>
      </c>
      <c r="BJ250" s="17" t="s">
        <v>86</v>
      </c>
      <c r="BK250" s="162">
        <f>ROUND(I250*H250,2)</f>
        <v>0</v>
      </c>
      <c r="BL250" s="17" t="s">
        <v>245</v>
      </c>
      <c r="BM250" s="161" t="s">
        <v>361</v>
      </c>
    </row>
    <row r="251" spans="1:65" s="2" customFormat="1" ht="16.5" customHeight="1">
      <c r="A251" s="31"/>
      <c r="B251" s="148"/>
      <c r="C251" s="149" t="s">
        <v>289</v>
      </c>
      <c r="D251" s="149" t="s">
        <v>209</v>
      </c>
      <c r="E251" s="150" t="s">
        <v>1280</v>
      </c>
      <c r="F251" s="151" t="s">
        <v>1281</v>
      </c>
      <c r="G251" s="152" t="s">
        <v>212</v>
      </c>
      <c r="H251" s="153">
        <v>30</v>
      </c>
      <c r="I251" s="154"/>
      <c r="J251" s="155">
        <f>ROUND(I251*H251,2)</f>
        <v>0</v>
      </c>
      <c r="K251" s="156"/>
      <c r="L251" s="32"/>
      <c r="M251" s="157" t="s">
        <v>1</v>
      </c>
      <c r="N251" s="158" t="s">
        <v>44</v>
      </c>
      <c r="O251" s="57"/>
      <c r="P251" s="159">
        <f>O251*H251</f>
        <v>0</v>
      </c>
      <c r="Q251" s="159">
        <v>0</v>
      </c>
      <c r="R251" s="159">
        <f>Q251*H251</f>
        <v>0</v>
      </c>
      <c r="S251" s="159">
        <v>0</v>
      </c>
      <c r="T251" s="160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61" t="s">
        <v>245</v>
      </c>
      <c r="AT251" s="161" t="s">
        <v>209</v>
      </c>
      <c r="AU251" s="161" t="s">
        <v>88</v>
      </c>
      <c r="AY251" s="17" t="s">
        <v>207</v>
      </c>
      <c r="BE251" s="162">
        <f>IF(N251="základní",J251,0)</f>
        <v>0</v>
      </c>
      <c r="BF251" s="162">
        <f>IF(N251="snížená",J251,0)</f>
        <v>0</v>
      </c>
      <c r="BG251" s="162">
        <f>IF(N251="zákl. přenesená",J251,0)</f>
        <v>0</v>
      </c>
      <c r="BH251" s="162">
        <f>IF(N251="sníž. přenesená",J251,0)</f>
        <v>0</v>
      </c>
      <c r="BI251" s="162">
        <f>IF(N251="nulová",J251,0)</f>
        <v>0</v>
      </c>
      <c r="BJ251" s="17" t="s">
        <v>86</v>
      </c>
      <c r="BK251" s="162">
        <f>ROUND(I251*H251,2)</f>
        <v>0</v>
      </c>
      <c r="BL251" s="17" t="s">
        <v>245</v>
      </c>
      <c r="BM251" s="161" t="s">
        <v>364</v>
      </c>
    </row>
    <row r="252" spans="1:65" s="14" customFormat="1" ht="22.5">
      <c r="B252" s="172"/>
      <c r="D252" s="164" t="s">
        <v>237</v>
      </c>
      <c r="E252" s="173" t="s">
        <v>1</v>
      </c>
      <c r="F252" s="174" t="s">
        <v>6654</v>
      </c>
      <c r="H252" s="173" t="s">
        <v>1</v>
      </c>
      <c r="I252" s="175"/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237</v>
      </c>
      <c r="AU252" s="173" t="s">
        <v>88</v>
      </c>
      <c r="AV252" s="14" t="s">
        <v>86</v>
      </c>
      <c r="AW252" s="14" t="s">
        <v>33</v>
      </c>
      <c r="AX252" s="14" t="s">
        <v>79</v>
      </c>
      <c r="AY252" s="173" t="s">
        <v>207</v>
      </c>
    </row>
    <row r="253" spans="1:65" s="13" customFormat="1" ht="33.75">
      <c r="B253" s="163"/>
      <c r="D253" s="164" t="s">
        <v>237</v>
      </c>
      <c r="E253" s="165" t="s">
        <v>1</v>
      </c>
      <c r="F253" s="166" t="s">
        <v>6655</v>
      </c>
      <c r="H253" s="167">
        <v>30</v>
      </c>
      <c r="I253" s="168"/>
      <c r="L253" s="163"/>
      <c r="M253" s="169"/>
      <c r="N253" s="170"/>
      <c r="O253" s="170"/>
      <c r="P253" s="170"/>
      <c r="Q253" s="170"/>
      <c r="R253" s="170"/>
      <c r="S253" s="170"/>
      <c r="T253" s="171"/>
      <c r="AT253" s="165" t="s">
        <v>237</v>
      </c>
      <c r="AU253" s="165" t="s">
        <v>88</v>
      </c>
      <c r="AV253" s="13" t="s">
        <v>88</v>
      </c>
      <c r="AW253" s="13" t="s">
        <v>33</v>
      </c>
      <c r="AX253" s="13" t="s">
        <v>79</v>
      </c>
      <c r="AY253" s="165" t="s">
        <v>207</v>
      </c>
    </row>
    <row r="254" spans="1:65" s="15" customFormat="1" ht="11.25">
      <c r="B254" s="179"/>
      <c r="D254" s="164" t="s">
        <v>237</v>
      </c>
      <c r="E254" s="180" t="s">
        <v>1</v>
      </c>
      <c r="F254" s="181" t="s">
        <v>242</v>
      </c>
      <c r="H254" s="182">
        <v>30</v>
      </c>
      <c r="I254" s="183"/>
      <c r="L254" s="179"/>
      <c r="M254" s="184"/>
      <c r="N254" s="185"/>
      <c r="O254" s="185"/>
      <c r="P254" s="185"/>
      <c r="Q254" s="185"/>
      <c r="R254" s="185"/>
      <c r="S254" s="185"/>
      <c r="T254" s="186"/>
      <c r="AT254" s="180" t="s">
        <v>237</v>
      </c>
      <c r="AU254" s="180" t="s">
        <v>88</v>
      </c>
      <c r="AV254" s="15" t="s">
        <v>213</v>
      </c>
      <c r="AW254" s="15" t="s">
        <v>33</v>
      </c>
      <c r="AX254" s="15" t="s">
        <v>86</v>
      </c>
      <c r="AY254" s="180" t="s">
        <v>207</v>
      </c>
    </row>
    <row r="255" spans="1:65" s="12" customFormat="1" ht="22.9" customHeight="1">
      <c r="B255" s="135"/>
      <c r="D255" s="136" t="s">
        <v>78</v>
      </c>
      <c r="E255" s="146" t="s">
        <v>6484</v>
      </c>
      <c r="F255" s="146" t="s">
        <v>6656</v>
      </c>
      <c r="I255" s="138"/>
      <c r="J255" s="147">
        <f>BK255</f>
        <v>0</v>
      </c>
      <c r="L255" s="135"/>
      <c r="M255" s="140"/>
      <c r="N255" s="141"/>
      <c r="O255" s="141"/>
      <c r="P255" s="142">
        <f>SUM(P256:P320)</f>
        <v>0</v>
      </c>
      <c r="Q255" s="141"/>
      <c r="R255" s="142">
        <f>SUM(R256:R320)</f>
        <v>0</v>
      </c>
      <c r="S255" s="141"/>
      <c r="T255" s="143">
        <f>SUM(T256:T320)</f>
        <v>0</v>
      </c>
      <c r="AR255" s="136" t="s">
        <v>88</v>
      </c>
      <c r="AT255" s="144" t="s">
        <v>78</v>
      </c>
      <c r="AU255" s="144" t="s">
        <v>86</v>
      </c>
      <c r="AY255" s="136" t="s">
        <v>207</v>
      </c>
      <c r="BK255" s="145">
        <f>SUM(BK256:BK320)</f>
        <v>0</v>
      </c>
    </row>
    <row r="256" spans="1:65" s="2" customFormat="1" ht="24.2" customHeight="1">
      <c r="A256" s="31"/>
      <c r="B256" s="148"/>
      <c r="C256" s="149" t="s">
        <v>365</v>
      </c>
      <c r="D256" s="149" t="s">
        <v>209</v>
      </c>
      <c r="E256" s="150" t="s">
        <v>6657</v>
      </c>
      <c r="F256" s="151" t="s">
        <v>6658</v>
      </c>
      <c r="G256" s="152" t="s">
        <v>220</v>
      </c>
      <c r="H256" s="153">
        <v>488.7</v>
      </c>
      <c r="I256" s="154"/>
      <c r="J256" s="155">
        <f>ROUND(I256*H256,2)</f>
        <v>0</v>
      </c>
      <c r="K256" s="156"/>
      <c r="L256" s="32"/>
      <c r="M256" s="157" t="s">
        <v>1</v>
      </c>
      <c r="N256" s="158" t="s">
        <v>44</v>
      </c>
      <c r="O256" s="57"/>
      <c r="P256" s="159">
        <f>O256*H256</f>
        <v>0</v>
      </c>
      <c r="Q256" s="159">
        <v>0</v>
      </c>
      <c r="R256" s="159">
        <f>Q256*H256</f>
        <v>0</v>
      </c>
      <c r="S256" s="159">
        <v>0</v>
      </c>
      <c r="T256" s="160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61" t="s">
        <v>245</v>
      </c>
      <c r="AT256" s="161" t="s">
        <v>209</v>
      </c>
      <c r="AU256" s="161" t="s">
        <v>88</v>
      </c>
      <c r="AY256" s="17" t="s">
        <v>207</v>
      </c>
      <c r="BE256" s="162">
        <f>IF(N256="základní",J256,0)</f>
        <v>0</v>
      </c>
      <c r="BF256" s="162">
        <f>IF(N256="snížená",J256,0)</f>
        <v>0</v>
      </c>
      <c r="BG256" s="162">
        <f>IF(N256="zákl. přenesená",J256,0)</f>
        <v>0</v>
      </c>
      <c r="BH256" s="162">
        <f>IF(N256="sníž. přenesená",J256,0)</f>
        <v>0</v>
      </c>
      <c r="BI256" s="162">
        <f>IF(N256="nulová",J256,0)</f>
        <v>0</v>
      </c>
      <c r="BJ256" s="17" t="s">
        <v>86</v>
      </c>
      <c r="BK256" s="162">
        <f>ROUND(I256*H256,2)</f>
        <v>0</v>
      </c>
      <c r="BL256" s="17" t="s">
        <v>245</v>
      </c>
      <c r="BM256" s="161" t="s">
        <v>368</v>
      </c>
    </row>
    <row r="257" spans="1:65" s="2" customFormat="1" ht="24.2" customHeight="1">
      <c r="A257" s="31"/>
      <c r="B257" s="148"/>
      <c r="C257" s="149" t="s">
        <v>293</v>
      </c>
      <c r="D257" s="149" t="s">
        <v>209</v>
      </c>
      <c r="E257" s="150" t="s">
        <v>6659</v>
      </c>
      <c r="F257" s="151" t="s">
        <v>6660</v>
      </c>
      <c r="G257" s="152" t="s">
        <v>220</v>
      </c>
      <c r="H257" s="153">
        <v>189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245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245</v>
      </c>
      <c r="BM257" s="161" t="s">
        <v>371</v>
      </c>
    </row>
    <row r="258" spans="1:65" s="2" customFormat="1" ht="24.2" customHeight="1">
      <c r="A258" s="31"/>
      <c r="B258" s="148"/>
      <c r="C258" s="149" t="s">
        <v>372</v>
      </c>
      <c r="D258" s="149" t="s">
        <v>209</v>
      </c>
      <c r="E258" s="150" t="s">
        <v>6661</v>
      </c>
      <c r="F258" s="151" t="s">
        <v>6662</v>
      </c>
      <c r="G258" s="152" t="s">
        <v>220</v>
      </c>
      <c r="H258" s="153">
        <v>121.3</v>
      </c>
      <c r="I258" s="154"/>
      <c r="J258" s="155">
        <f>ROUND(I258*H258,2)</f>
        <v>0</v>
      </c>
      <c r="K258" s="156"/>
      <c r="L258" s="32"/>
      <c r="M258" s="157" t="s">
        <v>1</v>
      </c>
      <c r="N258" s="158" t="s">
        <v>44</v>
      </c>
      <c r="O258" s="57"/>
      <c r="P258" s="159">
        <f>O258*H258</f>
        <v>0</v>
      </c>
      <c r="Q258" s="159">
        <v>0</v>
      </c>
      <c r="R258" s="159">
        <f>Q258*H258</f>
        <v>0</v>
      </c>
      <c r="S258" s="159">
        <v>0</v>
      </c>
      <c r="T258" s="160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61" t="s">
        <v>245</v>
      </c>
      <c r="AT258" s="161" t="s">
        <v>209</v>
      </c>
      <c r="AU258" s="161" t="s">
        <v>88</v>
      </c>
      <c r="AY258" s="17" t="s">
        <v>207</v>
      </c>
      <c r="BE258" s="162">
        <f>IF(N258="základní",J258,0)</f>
        <v>0</v>
      </c>
      <c r="BF258" s="162">
        <f>IF(N258="snížená",J258,0)</f>
        <v>0</v>
      </c>
      <c r="BG258" s="162">
        <f>IF(N258="zákl. přenesená",J258,0)</f>
        <v>0</v>
      </c>
      <c r="BH258" s="162">
        <f>IF(N258="sníž. přenesená",J258,0)</f>
        <v>0</v>
      </c>
      <c r="BI258" s="162">
        <f>IF(N258="nulová",J258,0)</f>
        <v>0</v>
      </c>
      <c r="BJ258" s="17" t="s">
        <v>86</v>
      </c>
      <c r="BK258" s="162">
        <f>ROUND(I258*H258,2)</f>
        <v>0</v>
      </c>
      <c r="BL258" s="17" t="s">
        <v>245</v>
      </c>
      <c r="BM258" s="161" t="s">
        <v>375</v>
      </c>
    </row>
    <row r="259" spans="1:65" s="14" customFormat="1" ht="33.75">
      <c r="B259" s="172"/>
      <c r="D259" s="164" t="s">
        <v>237</v>
      </c>
      <c r="E259" s="173" t="s">
        <v>1</v>
      </c>
      <c r="F259" s="174" t="s">
        <v>6663</v>
      </c>
      <c r="H259" s="173" t="s">
        <v>1</v>
      </c>
      <c r="I259" s="175"/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237</v>
      </c>
      <c r="AU259" s="173" t="s">
        <v>88</v>
      </c>
      <c r="AV259" s="14" t="s">
        <v>86</v>
      </c>
      <c r="AW259" s="14" t="s">
        <v>33</v>
      </c>
      <c r="AX259" s="14" t="s">
        <v>79</v>
      </c>
      <c r="AY259" s="173" t="s">
        <v>207</v>
      </c>
    </row>
    <row r="260" spans="1:65" s="14" customFormat="1" ht="11.25">
      <c r="B260" s="172"/>
      <c r="D260" s="164" t="s">
        <v>237</v>
      </c>
      <c r="E260" s="173" t="s">
        <v>1</v>
      </c>
      <c r="F260" s="174" t="s">
        <v>6664</v>
      </c>
      <c r="H260" s="173" t="s">
        <v>1</v>
      </c>
      <c r="I260" s="175"/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237</v>
      </c>
      <c r="AU260" s="173" t="s">
        <v>88</v>
      </c>
      <c r="AV260" s="14" t="s">
        <v>86</v>
      </c>
      <c r="AW260" s="14" t="s">
        <v>33</v>
      </c>
      <c r="AX260" s="14" t="s">
        <v>79</v>
      </c>
      <c r="AY260" s="173" t="s">
        <v>207</v>
      </c>
    </row>
    <row r="261" spans="1:65" s="13" customFormat="1" ht="11.25">
      <c r="B261" s="163"/>
      <c r="D261" s="164" t="s">
        <v>237</v>
      </c>
      <c r="E261" s="165" t="s">
        <v>1</v>
      </c>
      <c r="F261" s="166" t="s">
        <v>6665</v>
      </c>
      <c r="H261" s="167">
        <v>115.8</v>
      </c>
      <c r="I261" s="168"/>
      <c r="L261" s="163"/>
      <c r="M261" s="169"/>
      <c r="N261" s="170"/>
      <c r="O261" s="170"/>
      <c r="P261" s="170"/>
      <c r="Q261" s="170"/>
      <c r="R261" s="170"/>
      <c r="S261" s="170"/>
      <c r="T261" s="171"/>
      <c r="AT261" s="165" t="s">
        <v>237</v>
      </c>
      <c r="AU261" s="165" t="s">
        <v>88</v>
      </c>
      <c r="AV261" s="13" t="s">
        <v>88</v>
      </c>
      <c r="AW261" s="13" t="s">
        <v>33</v>
      </c>
      <c r="AX261" s="13" t="s">
        <v>79</v>
      </c>
      <c r="AY261" s="165" t="s">
        <v>207</v>
      </c>
    </row>
    <row r="262" spans="1:65" s="13" customFormat="1" ht="11.25">
      <c r="B262" s="163"/>
      <c r="D262" s="164" t="s">
        <v>237</v>
      </c>
      <c r="E262" s="165" t="s">
        <v>1</v>
      </c>
      <c r="F262" s="166" t="s">
        <v>6666</v>
      </c>
      <c r="H262" s="167">
        <v>5.5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4" customFormat="1" ht="22.5">
      <c r="B263" s="172"/>
      <c r="D263" s="164" t="s">
        <v>237</v>
      </c>
      <c r="E263" s="173" t="s">
        <v>1</v>
      </c>
      <c r="F263" s="174" t="s">
        <v>6667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5" customFormat="1" ht="11.25">
      <c r="B264" s="179"/>
      <c r="D264" s="164" t="s">
        <v>237</v>
      </c>
      <c r="E264" s="180" t="s">
        <v>1</v>
      </c>
      <c r="F264" s="181" t="s">
        <v>242</v>
      </c>
      <c r="H264" s="182">
        <v>121.3</v>
      </c>
      <c r="I264" s="183"/>
      <c r="L264" s="179"/>
      <c r="M264" s="184"/>
      <c r="N264" s="185"/>
      <c r="O264" s="185"/>
      <c r="P264" s="185"/>
      <c r="Q264" s="185"/>
      <c r="R264" s="185"/>
      <c r="S264" s="185"/>
      <c r="T264" s="186"/>
      <c r="AT264" s="180" t="s">
        <v>237</v>
      </c>
      <c r="AU264" s="180" t="s">
        <v>88</v>
      </c>
      <c r="AV264" s="15" t="s">
        <v>213</v>
      </c>
      <c r="AW264" s="15" t="s">
        <v>33</v>
      </c>
      <c r="AX264" s="15" t="s">
        <v>86</v>
      </c>
      <c r="AY264" s="180" t="s">
        <v>207</v>
      </c>
    </row>
    <row r="265" spans="1:65" s="2" customFormat="1" ht="24.2" customHeight="1">
      <c r="A265" s="31"/>
      <c r="B265" s="148"/>
      <c r="C265" s="149" t="s">
        <v>297</v>
      </c>
      <c r="D265" s="149" t="s">
        <v>209</v>
      </c>
      <c r="E265" s="150" t="s">
        <v>6668</v>
      </c>
      <c r="F265" s="151" t="s">
        <v>6669</v>
      </c>
      <c r="G265" s="152" t="s">
        <v>220</v>
      </c>
      <c r="H265" s="153">
        <v>132.19999999999999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245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245</v>
      </c>
      <c r="BM265" s="161" t="s">
        <v>378</v>
      </c>
    </row>
    <row r="266" spans="1:65" s="14" customFormat="1" ht="33.75">
      <c r="B266" s="172"/>
      <c r="D266" s="164" t="s">
        <v>237</v>
      </c>
      <c r="E266" s="173" t="s">
        <v>1</v>
      </c>
      <c r="F266" s="174" t="s">
        <v>6663</v>
      </c>
      <c r="H266" s="173" t="s">
        <v>1</v>
      </c>
      <c r="I266" s="175"/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237</v>
      </c>
      <c r="AU266" s="173" t="s">
        <v>88</v>
      </c>
      <c r="AV266" s="14" t="s">
        <v>86</v>
      </c>
      <c r="AW266" s="14" t="s">
        <v>33</v>
      </c>
      <c r="AX266" s="14" t="s">
        <v>79</v>
      </c>
      <c r="AY266" s="173" t="s">
        <v>207</v>
      </c>
    </row>
    <row r="267" spans="1:65" s="14" customFormat="1" ht="11.25">
      <c r="B267" s="172"/>
      <c r="D267" s="164" t="s">
        <v>237</v>
      </c>
      <c r="E267" s="173" t="s">
        <v>1</v>
      </c>
      <c r="F267" s="174" t="s">
        <v>6664</v>
      </c>
      <c r="H267" s="173" t="s">
        <v>1</v>
      </c>
      <c r="I267" s="175"/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237</v>
      </c>
      <c r="AU267" s="173" t="s">
        <v>88</v>
      </c>
      <c r="AV267" s="14" t="s">
        <v>86</v>
      </c>
      <c r="AW267" s="14" t="s">
        <v>33</v>
      </c>
      <c r="AX267" s="14" t="s">
        <v>79</v>
      </c>
      <c r="AY267" s="173" t="s">
        <v>207</v>
      </c>
    </row>
    <row r="268" spans="1:65" s="13" customFormat="1" ht="11.25">
      <c r="B268" s="163"/>
      <c r="D268" s="164" t="s">
        <v>237</v>
      </c>
      <c r="E268" s="165" t="s">
        <v>1</v>
      </c>
      <c r="F268" s="166" t="s">
        <v>6670</v>
      </c>
      <c r="H268" s="167">
        <v>122.2</v>
      </c>
      <c r="I268" s="168"/>
      <c r="L268" s="163"/>
      <c r="M268" s="169"/>
      <c r="N268" s="170"/>
      <c r="O268" s="170"/>
      <c r="P268" s="170"/>
      <c r="Q268" s="170"/>
      <c r="R268" s="170"/>
      <c r="S268" s="170"/>
      <c r="T268" s="171"/>
      <c r="AT268" s="165" t="s">
        <v>237</v>
      </c>
      <c r="AU268" s="165" t="s">
        <v>88</v>
      </c>
      <c r="AV268" s="13" t="s">
        <v>88</v>
      </c>
      <c r="AW268" s="13" t="s">
        <v>33</v>
      </c>
      <c r="AX268" s="13" t="s">
        <v>79</v>
      </c>
      <c r="AY268" s="165" t="s">
        <v>207</v>
      </c>
    </row>
    <row r="269" spans="1:65" s="13" customFormat="1" ht="11.25">
      <c r="B269" s="163"/>
      <c r="D269" s="164" t="s">
        <v>237</v>
      </c>
      <c r="E269" s="165" t="s">
        <v>1</v>
      </c>
      <c r="F269" s="166" t="s">
        <v>6671</v>
      </c>
      <c r="H269" s="167">
        <v>10</v>
      </c>
      <c r="I269" s="168"/>
      <c r="L269" s="163"/>
      <c r="M269" s="169"/>
      <c r="N269" s="170"/>
      <c r="O269" s="170"/>
      <c r="P269" s="170"/>
      <c r="Q269" s="170"/>
      <c r="R269" s="170"/>
      <c r="S269" s="170"/>
      <c r="T269" s="171"/>
      <c r="AT269" s="165" t="s">
        <v>237</v>
      </c>
      <c r="AU269" s="165" t="s">
        <v>88</v>
      </c>
      <c r="AV269" s="13" t="s">
        <v>88</v>
      </c>
      <c r="AW269" s="13" t="s">
        <v>33</v>
      </c>
      <c r="AX269" s="13" t="s">
        <v>79</v>
      </c>
      <c r="AY269" s="165" t="s">
        <v>207</v>
      </c>
    </row>
    <row r="270" spans="1:65" s="14" customFormat="1" ht="22.5">
      <c r="B270" s="172"/>
      <c r="D270" s="164" t="s">
        <v>237</v>
      </c>
      <c r="E270" s="173" t="s">
        <v>1</v>
      </c>
      <c r="F270" s="174" t="s">
        <v>6667</v>
      </c>
      <c r="H270" s="173" t="s">
        <v>1</v>
      </c>
      <c r="I270" s="175"/>
      <c r="L270" s="172"/>
      <c r="M270" s="176"/>
      <c r="N270" s="177"/>
      <c r="O270" s="177"/>
      <c r="P270" s="177"/>
      <c r="Q270" s="177"/>
      <c r="R270" s="177"/>
      <c r="S270" s="177"/>
      <c r="T270" s="178"/>
      <c r="AT270" s="173" t="s">
        <v>237</v>
      </c>
      <c r="AU270" s="173" t="s">
        <v>88</v>
      </c>
      <c r="AV270" s="14" t="s">
        <v>86</v>
      </c>
      <c r="AW270" s="14" t="s">
        <v>33</v>
      </c>
      <c r="AX270" s="14" t="s">
        <v>79</v>
      </c>
      <c r="AY270" s="173" t="s">
        <v>207</v>
      </c>
    </row>
    <row r="271" spans="1:65" s="15" customFormat="1" ht="11.25">
      <c r="B271" s="179"/>
      <c r="D271" s="164" t="s">
        <v>237</v>
      </c>
      <c r="E271" s="180" t="s">
        <v>1</v>
      </c>
      <c r="F271" s="181" t="s">
        <v>242</v>
      </c>
      <c r="H271" s="182">
        <v>132.19999999999999</v>
      </c>
      <c r="I271" s="183"/>
      <c r="L271" s="179"/>
      <c r="M271" s="184"/>
      <c r="N271" s="185"/>
      <c r="O271" s="185"/>
      <c r="P271" s="185"/>
      <c r="Q271" s="185"/>
      <c r="R271" s="185"/>
      <c r="S271" s="185"/>
      <c r="T271" s="186"/>
      <c r="AT271" s="180" t="s">
        <v>237</v>
      </c>
      <c r="AU271" s="180" t="s">
        <v>88</v>
      </c>
      <c r="AV271" s="15" t="s">
        <v>213</v>
      </c>
      <c r="AW271" s="15" t="s">
        <v>33</v>
      </c>
      <c r="AX271" s="15" t="s">
        <v>86</v>
      </c>
      <c r="AY271" s="180" t="s">
        <v>207</v>
      </c>
    </row>
    <row r="272" spans="1:65" s="2" customFormat="1" ht="24.2" customHeight="1">
      <c r="A272" s="31"/>
      <c r="B272" s="148"/>
      <c r="C272" s="149" t="s">
        <v>379</v>
      </c>
      <c r="D272" s="149" t="s">
        <v>209</v>
      </c>
      <c r="E272" s="150" t="s">
        <v>6672</v>
      </c>
      <c r="F272" s="151" t="s">
        <v>6673</v>
      </c>
      <c r="G272" s="152" t="s">
        <v>220</v>
      </c>
      <c r="H272" s="153">
        <v>443.9</v>
      </c>
      <c r="I272" s="154"/>
      <c r="J272" s="155">
        <f>ROUND(I272*H272,2)</f>
        <v>0</v>
      </c>
      <c r="K272" s="156"/>
      <c r="L272" s="32"/>
      <c r="M272" s="157" t="s">
        <v>1</v>
      </c>
      <c r="N272" s="158" t="s">
        <v>44</v>
      </c>
      <c r="O272" s="57"/>
      <c r="P272" s="159">
        <f>O272*H272</f>
        <v>0</v>
      </c>
      <c r="Q272" s="159">
        <v>0</v>
      </c>
      <c r="R272" s="159">
        <f>Q272*H272</f>
        <v>0</v>
      </c>
      <c r="S272" s="159">
        <v>0</v>
      </c>
      <c r="T272" s="160">
        <f>S272*H272</f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61" t="s">
        <v>245</v>
      </c>
      <c r="AT272" s="161" t="s">
        <v>209</v>
      </c>
      <c r="AU272" s="161" t="s">
        <v>88</v>
      </c>
      <c r="AY272" s="17" t="s">
        <v>207</v>
      </c>
      <c r="BE272" s="162">
        <f>IF(N272="základní",J272,0)</f>
        <v>0</v>
      </c>
      <c r="BF272" s="162">
        <f>IF(N272="snížená",J272,0)</f>
        <v>0</v>
      </c>
      <c r="BG272" s="162">
        <f>IF(N272="zákl. přenesená",J272,0)</f>
        <v>0</v>
      </c>
      <c r="BH272" s="162">
        <f>IF(N272="sníž. přenesená",J272,0)</f>
        <v>0</v>
      </c>
      <c r="BI272" s="162">
        <f>IF(N272="nulová",J272,0)</f>
        <v>0</v>
      </c>
      <c r="BJ272" s="17" t="s">
        <v>86</v>
      </c>
      <c r="BK272" s="162">
        <f>ROUND(I272*H272,2)</f>
        <v>0</v>
      </c>
      <c r="BL272" s="17" t="s">
        <v>245</v>
      </c>
      <c r="BM272" s="161" t="s">
        <v>382</v>
      </c>
    </row>
    <row r="273" spans="1:65" s="14" customFormat="1" ht="33.75">
      <c r="B273" s="172"/>
      <c r="D273" s="164" t="s">
        <v>237</v>
      </c>
      <c r="E273" s="173" t="s">
        <v>1</v>
      </c>
      <c r="F273" s="174" t="s">
        <v>6663</v>
      </c>
      <c r="H273" s="173" t="s">
        <v>1</v>
      </c>
      <c r="I273" s="175"/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237</v>
      </c>
      <c r="AU273" s="173" t="s">
        <v>88</v>
      </c>
      <c r="AV273" s="14" t="s">
        <v>86</v>
      </c>
      <c r="AW273" s="14" t="s">
        <v>33</v>
      </c>
      <c r="AX273" s="14" t="s">
        <v>79</v>
      </c>
      <c r="AY273" s="173" t="s">
        <v>207</v>
      </c>
    </row>
    <row r="274" spans="1:65" s="14" customFormat="1" ht="11.25">
      <c r="B274" s="172"/>
      <c r="D274" s="164" t="s">
        <v>237</v>
      </c>
      <c r="E274" s="173" t="s">
        <v>1</v>
      </c>
      <c r="F274" s="174" t="s">
        <v>6664</v>
      </c>
      <c r="H274" s="173" t="s">
        <v>1</v>
      </c>
      <c r="I274" s="175"/>
      <c r="L274" s="172"/>
      <c r="M274" s="176"/>
      <c r="N274" s="177"/>
      <c r="O274" s="177"/>
      <c r="P274" s="177"/>
      <c r="Q274" s="177"/>
      <c r="R274" s="177"/>
      <c r="S274" s="177"/>
      <c r="T274" s="178"/>
      <c r="AT274" s="173" t="s">
        <v>237</v>
      </c>
      <c r="AU274" s="173" t="s">
        <v>88</v>
      </c>
      <c r="AV274" s="14" t="s">
        <v>86</v>
      </c>
      <c r="AW274" s="14" t="s">
        <v>33</v>
      </c>
      <c r="AX274" s="14" t="s">
        <v>79</v>
      </c>
      <c r="AY274" s="173" t="s">
        <v>207</v>
      </c>
    </row>
    <row r="275" spans="1:65" s="13" customFormat="1" ht="11.25">
      <c r="B275" s="163"/>
      <c r="D275" s="164" t="s">
        <v>237</v>
      </c>
      <c r="E275" s="165" t="s">
        <v>1</v>
      </c>
      <c r="F275" s="166" t="s">
        <v>6674</v>
      </c>
      <c r="H275" s="167">
        <v>428.5</v>
      </c>
      <c r="I275" s="168"/>
      <c r="L275" s="163"/>
      <c r="M275" s="169"/>
      <c r="N275" s="170"/>
      <c r="O275" s="170"/>
      <c r="P275" s="170"/>
      <c r="Q275" s="170"/>
      <c r="R275" s="170"/>
      <c r="S275" s="170"/>
      <c r="T275" s="171"/>
      <c r="AT275" s="165" t="s">
        <v>237</v>
      </c>
      <c r="AU275" s="165" t="s">
        <v>88</v>
      </c>
      <c r="AV275" s="13" t="s">
        <v>88</v>
      </c>
      <c r="AW275" s="13" t="s">
        <v>33</v>
      </c>
      <c r="AX275" s="13" t="s">
        <v>79</v>
      </c>
      <c r="AY275" s="165" t="s">
        <v>207</v>
      </c>
    </row>
    <row r="276" spans="1:65" s="13" customFormat="1" ht="11.25">
      <c r="B276" s="163"/>
      <c r="D276" s="164" t="s">
        <v>237</v>
      </c>
      <c r="E276" s="165" t="s">
        <v>1</v>
      </c>
      <c r="F276" s="166" t="s">
        <v>6675</v>
      </c>
      <c r="H276" s="167">
        <v>15.4</v>
      </c>
      <c r="I276" s="168"/>
      <c r="L276" s="163"/>
      <c r="M276" s="169"/>
      <c r="N276" s="170"/>
      <c r="O276" s="170"/>
      <c r="P276" s="170"/>
      <c r="Q276" s="170"/>
      <c r="R276" s="170"/>
      <c r="S276" s="170"/>
      <c r="T276" s="171"/>
      <c r="AT276" s="165" t="s">
        <v>237</v>
      </c>
      <c r="AU276" s="165" t="s">
        <v>88</v>
      </c>
      <c r="AV276" s="13" t="s">
        <v>88</v>
      </c>
      <c r="AW276" s="13" t="s">
        <v>33</v>
      </c>
      <c r="AX276" s="13" t="s">
        <v>79</v>
      </c>
      <c r="AY276" s="165" t="s">
        <v>207</v>
      </c>
    </row>
    <row r="277" spans="1:65" s="14" customFormat="1" ht="22.5">
      <c r="B277" s="172"/>
      <c r="D277" s="164" t="s">
        <v>237</v>
      </c>
      <c r="E277" s="173" t="s">
        <v>1</v>
      </c>
      <c r="F277" s="174" t="s">
        <v>6667</v>
      </c>
      <c r="H277" s="173" t="s">
        <v>1</v>
      </c>
      <c r="I277" s="175"/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237</v>
      </c>
      <c r="AU277" s="173" t="s">
        <v>88</v>
      </c>
      <c r="AV277" s="14" t="s">
        <v>86</v>
      </c>
      <c r="AW277" s="14" t="s">
        <v>33</v>
      </c>
      <c r="AX277" s="14" t="s">
        <v>79</v>
      </c>
      <c r="AY277" s="173" t="s">
        <v>207</v>
      </c>
    </row>
    <row r="278" spans="1:65" s="15" customFormat="1" ht="11.25">
      <c r="B278" s="179"/>
      <c r="D278" s="164" t="s">
        <v>237</v>
      </c>
      <c r="E278" s="180" t="s">
        <v>1</v>
      </c>
      <c r="F278" s="181" t="s">
        <v>242</v>
      </c>
      <c r="H278" s="182">
        <v>443.9</v>
      </c>
      <c r="I278" s="183"/>
      <c r="L278" s="179"/>
      <c r="M278" s="184"/>
      <c r="N278" s="185"/>
      <c r="O278" s="185"/>
      <c r="P278" s="185"/>
      <c r="Q278" s="185"/>
      <c r="R278" s="185"/>
      <c r="S278" s="185"/>
      <c r="T278" s="186"/>
      <c r="AT278" s="180" t="s">
        <v>237</v>
      </c>
      <c r="AU278" s="180" t="s">
        <v>88</v>
      </c>
      <c r="AV278" s="15" t="s">
        <v>213</v>
      </c>
      <c r="AW278" s="15" t="s">
        <v>33</v>
      </c>
      <c r="AX278" s="15" t="s">
        <v>86</v>
      </c>
      <c r="AY278" s="180" t="s">
        <v>207</v>
      </c>
    </row>
    <row r="279" spans="1:65" s="2" customFormat="1" ht="24.2" customHeight="1">
      <c r="A279" s="31"/>
      <c r="B279" s="148"/>
      <c r="C279" s="149" t="s">
        <v>302</v>
      </c>
      <c r="D279" s="149" t="s">
        <v>209</v>
      </c>
      <c r="E279" s="150" t="s">
        <v>6676</v>
      </c>
      <c r="F279" s="151" t="s">
        <v>6677</v>
      </c>
      <c r="G279" s="152" t="s">
        <v>220</v>
      </c>
      <c r="H279" s="153">
        <v>123.6</v>
      </c>
      <c r="I279" s="154"/>
      <c r="J279" s="155">
        <f>ROUND(I279*H279,2)</f>
        <v>0</v>
      </c>
      <c r="K279" s="156"/>
      <c r="L279" s="32"/>
      <c r="M279" s="157" t="s">
        <v>1</v>
      </c>
      <c r="N279" s="158" t="s">
        <v>44</v>
      </c>
      <c r="O279" s="57"/>
      <c r="P279" s="159">
        <f>O279*H279</f>
        <v>0</v>
      </c>
      <c r="Q279" s="159">
        <v>0</v>
      </c>
      <c r="R279" s="159">
        <f>Q279*H279</f>
        <v>0</v>
      </c>
      <c r="S279" s="159">
        <v>0</v>
      </c>
      <c r="T279" s="160">
        <f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61" t="s">
        <v>245</v>
      </c>
      <c r="AT279" s="161" t="s">
        <v>209</v>
      </c>
      <c r="AU279" s="161" t="s">
        <v>88</v>
      </c>
      <c r="AY279" s="17" t="s">
        <v>207</v>
      </c>
      <c r="BE279" s="162">
        <f>IF(N279="základní",J279,0)</f>
        <v>0</v>
      </c>
      <c r="BF279" s="162">
        <f>IF(N279="snížená",J279,0)</f>
        <v>0</v>
      </c>
      <c r="BG279" s="162">
        <f>IF(N279="zákl. přenesená",J279,0)</f>
        <v>0</v>
      </c>
      <c r="BH279" s="162">
        <f>IF(N279="sníž. přenesená",J279,0)</f>
        <v>0</v>
      </c>
      <c r="BI279" s="162">
        <f>IF(N279="nulová",J279,0)</f>
        <v>0</v>
      </c>
      <c r="BJ279" s="17" t="s">
        <v>86</v>
      </c>
      <c r="BK279" s="162">
        <f>ROUND(I279*H279,2)</f>
        <v>0</v>
      </c>
      <c r="BL279" s="17" t="s">
        <v>245</v>
      </c>
      <c r="BM279" s="161" t="s">
        <v>386</v>
      </c>
    </row>
    <row r="280" spans="1:65" s="2" customFormat="1" ht="24.2" customHeight="1">
      <c r="A280" s="31"/>
      <c r="B280" s="148"/>
      <c r="C280" s="149" t="s">
        <v>387</v>
      </c>
      <c r="D280" s="149" t="s">
        <v>209</v>
      </c>
      <c r="E280" s="150" t="s">
        <v>6678</v>
      </c>
      <c r="F280" s="151" t="s">
        <v>6679</v>
      </c>
      <c r="G280" s="152" t="s">
        <v>220</v>
      </c>
      <c r="H280" s="153">
        <v>167.6</v>
      </c>
      <c r="I280" s="154"/>
      <c r="J280" s="155">
        <f>ROUND(I280*H280,2)</f>
        <v>0</v>
      </c>
      <c r="K280" s="156"/>
      <c r="L280" s="32"/>
      <c r="M280" s="157" t="s">
        <v>1</v>
      </c>
      <c r="N280" s="158" t="s">
        <v>44</v>
      </c>
      <c r="O280" s="57"/>
      <c r="P280" s="159">
        <f>O280*H280</f>
        <v>0</v>
      </c>
      <c r="Q280" s="159">
        <v>0</v>
      </c>
      <c r="R280" s="159">
        <f>Q280*H280</f>
        <v>0</v>
      </c>
      <c r="S280" s="159">
        <v>0</v>
      </c>
      <c r="T280" s="160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61" t="s">
        <v>245</v>
      </c>
      <c r="AT280" s="161" t="s">
        <v>209</v>
      </c>
      <c r="AU280" s="161" t="s">
        <v>88</v>
      </c>
      <c r="AY280" s="17" t="s">
        <v>207</v>
      </c>
      <c r="BE280" s="162">
        <f>IF(N280="základní",J280,0)</f>
        <v>0</v>
      </c>
      <c r="BF280" s="162">
        <f>IF(N280="snížená",J280,0)</f>
        <v>0</v>
      </c>
      <c r="BG280" s="162">
        <f>IF(N280="zákl. přenesená",J280,0)</f>
        <v>0</v>
      </c>
      <c r="BH280" s="162">
        <f>IF(N280="sníž. přenesená",J280,0)</f>
        <v>0</v>
      </c>
      <c r="BI280" s="162">
        <f>IF(N280="nulová",J280,0)</f>
        <v>0</v>
      </c>
      <c r="BJ280" s="17" t="s">
        <v>86</v>
      </c>
      <c r="BK280" s="162">
        <f>ROUND(I280*H280,2)</f>
        <v>0</v>
      </c>
      <c r="BL280" s="17" t="s">
        <v>245</v>
      </c>
      <c r="BM280" s="161" t="s">
        <v>390</v>
      </c>
    </row>
    <row r="281" spans="1:65" s="14" customFormat="1" ht="33.75">
      <c r="B281" s="172"/>
      <c r="D281" s="164" t="s">
        <v>237</v>
      </c>
      <c r="E281" s="173" t="s">
        <v>1</v>
      </c>
      <c r="F281" s="174" t="s">
        <v>6663</v>
      </c>
      <c r="H281" s="173" t="s">
        <v>1</v>
      </c>
      <c r="I281" s="175"/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237</v>
      </c>
      <c r="AU281" s="173" t="s">
        <v>88</v>
      </c>
      <c r="AV281" s="14" t="s">
        <v>86</v>
      </c>
      <c r="AW281" s="14" t="s">
        <v>33</v>
      </c>
      <c r="AX281" s="14" t="s">
        <v>79</v>
      </c>
      <c r="AY281" s="173" t="s">
        <v>207</v>
      </c>
    </row>
    <row r="282" spans="1:65" s="14" customFormat="1" ht="11.25">
      <c r="B282" s="172"/>
      <c r="D282" s="164" t="s">
        <v>237</v>
      </c>
      <c r="E282" s="173" t="s">
        <v>1</v>
      </c>
      <c r="F282" s="174" t="s">
        <v>6664</v>
      </c>
      <c r="H282" s="173" t="s">
        <v>1</v>
      </c>
      <c r="I282" s="175"/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237</v>
      </c>
      <c r="AU282" s="173" t="s">
        <v>88</v>
      </c>
      <c r="AV282" s="14" t="s">
        <v>86</v>
      </c>
      <c r="AW282" s="14" t="s">
        <v>33</v>
      </c>
      <c r="AX282" s="14" t="s">
        <v>79</v>
      </c>
      <c r="AY282" s="173" t="s">
        <v>207</v>
      </c>
    </row>
    <row r="283" spans="1:65" s="13" customFormat="1" ht="11.25">
      <c r="B283" s="163"/>
      <c r="D283" s="164" t="s">
        <v>237</v>
      </c>
      <c r="E283" s="165" t="s">
        <v>1</v>
      </c>
      <c r="F283" s="166" t="s">
        <v>6680</v>
      </c>
      <c r="H283" s="167">
        <v>132.69999999999999</v>
      </c>
      <c r="I283" s="168"/>
      <c r="L283" s="163"/>
      <c r="M283" s="169"/>
      <c r="N283" s="170"/>
      <c r="O283" s="170"/>
      <c r="P283" s="170"/>
      <c r="Q283" s="170"/>
      <c r="R283" s="170"/>
      <c r="S283" s="170"/>
      <c r="T283" s="171"/>
      <c r="AT283" s="165" t="s">
        <v>237</v>
      </c>
      <c r="AU283" s="165" t="s">
        <v>88</v>
      </c>
      <c r="AV283" s="13" t="s">
        <v>88</v>
      </c>
      <c r="AW283" s="13" t="s">
        <v>33</v>
      </c>
      <c r="AX283" s="13" t="s">
        <v>79</v>
      </c>
      <c r="AY283" s="165" t="s">
        <v>207</v>
      </c>
    </row>
    <row r="284" spans="1:65" s="13" customFormat="1" ht="11.25">
      <c r="B284" s="163"/>
      <c r="D284" s="164" t="s">
        <v>237</v>
      </c>
      <c r="E284" s="165" t="s">
        <v>1</v>
      </c>
      <c r="F284" s="166" t="s">
        <v>6681</v>
      </c>
      <c r="H284" s="167">
        <v>34.9</v>
      </c>
      <c r="I284" s="168"/>
      <c r="L284" s="163"/>
      <c r="M284" s="169"/>
      <c r="N284" s="170"/>
      <c r="O284" s="170"/>
      <c r="P284" s="170"/>
      <c r="Q284" s="170"/>
      <c r="R284" s="170"/>
      <c r="S284" s="170"/>
      <c r="T284" s="171"/>
      <c r="AT284" s="165" t="s">
        <v>237</v>
      </c>
      <c r="AU284" s="165" t="s">
        <v>88</v>
      </c>
      <c r="AV284" s="13" t="s">
        <v>88</v>
      </c>
      <c r="AW284" s="13" t="s">
        <v>33</v>
      </c>
      <c r="AX284" s="13" t="s">
        <v>79</v>
      </c>
      <c r="AY284" s="165" t="s">
        <v>207</v>
      </c>
    </row>
    <row r="285" spans="1:65" s="14" customFormat="1" ht="22.5">
      <c r="B285" s="172"/>
      <c r="D285" s="164" t="s">
        <v>237</v>
      </c>
      <c r="E285" s="173" t="s">
        <v>1</v>
      </c>
      <c r="F285" s="174" t="s">
        <v>6667</v>
      </c>
      <c r="H285" s="173" t="s">
        <v>1</v>
      </c>
      <c r="I285" s="175"/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237</v>
      </c>
      <c r="AU285" s="173" t="s">
        <v>88</v>
      </c>
      <c r="AV285" s="14" t="s">
        <v>86</v>
      </c>
      <c r="AW285" s="14" t="s">
        <v>33</v>
      </c>
      <c r="AX285" s="14" t="s">
        <v>79</v>
      </c>
      <c r="AY285" s="173" t="s">
        <v>207</v>
      </c>
    </row>
    <row r="286" spans="1:65" s="15" customFormat="1" ht="11.25">
      <c r="B286" s="179"/>
      <c r="D286" s="164" t="s">
        <v>237</v>
      </c>
      <c r="E286" s="180" t="s">
        <v>1</v>
      </c>
      <c r="F286" s="181" t="s">
        <v>242</v>
      </c>
      <c r="H286" s="182">
        <v>167.6</v>
      </c>
      <c r="I286" s="183"/>
      <c r="L286" s="179"/>
      <c r="M286" s="184"/>
      <c r="N286" s="185"/>
      <c r="O286" s="185"/>
      <c r="P286" s="185"/>
      <c r="Q286" s="185"/>
      <c r="R286" s="185"/>
      <c r="S286" s="185"/>
      <c r="T286" s="186"/>
      <c r="AT286" s="180" t="s">
        <v>237</v>
      </c>
      <c r="AU286" s="180" t="s">
        <v>88</v>
      </c>
      <c r="AV286" s="15" t="s">
        <v>213</v>
      </c>
      <c r="AW286" s="15" t="s">
        <v>33</v>
      </c>
      <c r="AX286" s="15" t="s">
        <v>86</v>
      </c>
      <c r="AY286" s="180" t="s">
        <v>207</v>
      </c>
    </row>
    <row r="287" spans="1:65" s="2" customFormat="1" ht="24.2" customHeight="1">
      <c r="A287" s="31"/>
      <c r="B287" s="148"/>
      <c r="C287" s="149" t="s">
        <v>314</v>
      </c>
      <c r="D287" s="149" t="s">
        <v>209</v>
      </c>
      <c r="E287" s="150" t="s">
        <v>6682</v>
      </c>
      <c r="F287" s="151" t="s">
        <v>6683</v>
      </c>
      <c r="G287" s="152" t="s">
        <v>220</v>
      </c>
      <c r="H287" s="153">
        <v>87.3</v>
      </c>
      <c r="I287" s="154"/>
      <c r="J287" s="155">
        <f>ROUND(I287*H287,2)</f>
        <v>0</v>
      </c>
      <c r="K287" s="156"/>
      <c r="L287" s="32"/>
      <c r="M287" s="157" t="s">
        <v>1</v>
      </c>
      <c r="N287" s="158" t="s">
        <v>44</v>
      </c>
      <c r="O287" s="57"/>
      <c r="P287" s="159">
        <f>O287*H287</f>
        <v>0</v>
      </c>
      <c r="Q287" s="159">
        <v>0</v>
      </c>
      <c r="R287" s="159">
        <f>Q287*H287</f>
        <v>0</v>
      </c>
      <c r="S287" s="159">
        <v>0</v>
      </c>
      <c r="T287" s="160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61" t="s">
        <v>245</v>
      </c>
      <c r="AT287" s="161" t="s">
        <v>209</v>
      </c>
      <c r="AU287" s="161" t="s">
        <v>88</v>
      </c>
      <c r="AY287" s="17" t="s">
        <v>207</v>
      </c>
      <c r="BE287" s="162">
        <f>IF(N287="základní",J287,0)</f>
        <v>0</v>
      </c>
      <c r="BF287" s="162">
        <f>IF(N287="snížená",J287,0)</f>
        <v>0</v>
      </c>
      <c r="BG287" s="162">
        <f>IF(N287="zákl. přenesená",J287,0)</f>
        <v>0</v>
      </c>
      <c r="BH287" s="162">
        <f>IF(N287="sníž. přenesená",J287,0)</f>
        <v>0</v>
      </c>
      <c r="BI287" s="162">
        <f>IF(N287="nulová",J287,0)</f>
        <v>0</v>
      </c>
      <c r="BJ287" s="17" t="s">
        <v>86</v>
      </c>
      <c r="BK287" s="162">
        <f>ROUND(I287*H287,2)</f>
        <v>0</v>
      </c>
      <c r="BL287" s="17" t="s">
        <v>245</v>
      </c>
      <c r="BM287" s="161" t="s">
        <v>393</v>
      </c>
    </row>
    <row r="288" spans="1:65" s="14" customFormat="1" ht="33.75">
      <c r="B288" s="172"/>
      <c r="D288" s="164" t="s">
        <v>237</v>
      </c>
      <c r="E288" s="173" t="s">
        <v>1</v>
      </c>
      <c r="F288" s="174" t="s">
        <v>6663</v>
      </c>
      <c r="H288" s="173" t="s">
        <v>1</v>
      </c>
      <c r="I288" s="175"/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237</v>
      </c>
      <c r="AU288" s="173" t="s">
        <v>88</v>
      </c>
      <c r="AV288" s="14" t="s">
        <v>86</v>
      </c>
      <c r="AW288" s="14" t="s">
        <v>33</v>
      </c>
      <c r="AX288" s="14" t="s">
        <v>79</v>
      </c>
      <c r="AY288" s="173" t="s">
        <v>207</v>
      </c>
    </row>
    <row r="289" spans="1:65" s="14" customFormat="1" ht="11.25">
      <c r="B289" s="172"/>
      <c r="D289" s="164" t="s">
        <v>237</v>
      </c>
      <c r="E289" s="173" t="s">
        <v>1</v>
      </c>
      <c r="F289" s="174" t="s">
        <v>6664</v>
      </c>
      <c r="H289" s="173" t="s">
        <v>1</v>
      </c>
      <c r="I289" s="175"/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237</v>
      </c>
      <c r="AU289" s="173" t="s">
        <v>88</v>
      </c>
      <c r="AV289" s="14" t="s">
        <v>86</v>
      </c>
      <c r="AW289" s="14" t="s">
        <v>33</v>
      </c>
      <c r="AX289" s="14" t="s">
        <v>79</v>
      </c>
      <c r="AY289" s="173" t="s">
        <v>207</v>
      </c>
    </row>
    <row r="290" spans="1:65" s="13" customFormat="1" ht="11.25">
      <c r="B290" s="163"/>
      <c r="D290" s="164" t="s">
        <v>237</v>
      </c>
      <c r="E290" s="165" t="s">
        <v>1</v>
      </c>
      <c r="F290" s="166" t="s">
        <v>6684</v>
      </c>
      <c r="H290" s="167">
        <v>33.700000000000003</v>
      </c>
      <c r="I290" s="168"/>
      <c r="L290" s="163"/>
      <c r="M290" s="169"/>
      <c r="N290" s="170"/>
      <c r="O290" s="170"/>
      <c r="P290" s="170"/>
      <c r="Q290" s="170"/>
      <c r="R290" s="170"/>
      <c r="S290" s="170"/>
      <c r="T290" s="171"/>
      <c r="AT290" s="165" t="s">
        <v>237</v>
      </c>
      <c r="AU290" s="165" t="s">
        <v>88</v>
      </c>
      <c r="AV290" s="13" t="s">
        <v>88</v>
      </c>
      <c r="AW290" s="13" t="s">
        <v>33</v>
      </c>
      <c r="AX290" s="13" t="s">
        <v>79</v>
      </c>
      <c r="AY290" s="165" t="s">
        <v>207</v>
      </c>
    </row>
    <row r="291" spans="1:65" s="13" customFormat="1" ht="11.25">
      <c r="B291" s="163"/>
      <c r="D291" s="164" t="s">
        <v>237</v>
      </c>
      <c r="E291" s="165" t="s">
        <v>1</v>
      </c>
      <c r="F291" s="166" t="s">
        <v>6685</v>
      </c>
      <c r="H291" s="167">
        <v>53.6</v>
      </c>
      <c r="I291" s="168"/>
      <c r="L291" s="163"/>
      <c r="M291" s="169"/>
      <c r="N291" s="170"/>
      <c r="O291" s="170"/>
      <c r="P291" s="170"/>
      <c r="Q291" s="170"/>
      <c r="R291" s="170"/>
      <c r="S291" s="170"/>
      <c r="T291" s="171"/>
      <c r="AT291" s="165" t="s">
        <v>237</v>
      </c>
      <c r="AU291" s="165" t="s">
        <v>88</v>
      </c>
      <c r="AV291" s="13" t="s">
        <v>88</v>
      </c>
      <c r="AW291" s="13" t="s">
        <v>33</v>
      </c>
      <c r="AX291" s="13" t="s">
        <v>79</v>
      </c>
      <c r="AY291" s="165" t="s">
        <v>207</v>
      </c>
    </row>
    <row r="292" spans="1:65" s="14" customFormat="1" ht="22.5">
      <c r="B292" s="172"/>
      <c r="D292" s="164" t="s">
        <v>237</v>
      </c>
      <c r="E292" s="173" t="s">
        <v>1</v>
      </c>
      <c r="F292" s="174" t="s">
        <v>6667</v>
      </c>
      <c r="H292" s="173" t="s">
        <v>1</v>
      </c>
      <c r="I292" s="175"/>
      <c r="L292" s="172"/>
      <c r="M292" s="176"/>
      <c r="N292" s="177"/>
      <c r="O292" s="177"/>
      <c r="P292" s="177"/>
      <c r="Q292" s="177"/>
      <c r="R292" s="177"/>
      <c r="S292" s="177"/>
      <c r="T292" s="178"/>
      <c r="AT292" s="173" t="s">
        <v>237</v>
      </c>
      <c r="AU292" s="173" t="s">
        <v>88</v>
      </c>
      <c r="AV292" s="14" t="s">
        <v>86</v>
      </c>
      <c r="AW292" s="14" t="s">
        <v>33</v>
      </c>
      <c r="AX292" s="14" t="s">
        <v>79</v>
      </c>
      <c r="AY292" s="173" t="s">
        <v>207</v>
      </c>
    </row>
    <row r="293" spans="1:65" s="15" customFormat="1" ht="11.25">
      <c r="B293" s="179"/>
      <c r="D293" s="164" t="s">
        <v>237</v>
      </c>
      <c r="E293" s="180" t="s">
        <v>1</v>
      </c>
      <c r="F293" s="181" t="s">
        <v>242</v>
      </c>
      <c r="H293" s="182">
        <v>87.300000000000011</v>
      </c>
      <c r="I293" s="183"/>
      <c r="L293" s="179"/>
      <c r="M293" s="184"/>
      <c r="N293" s="185"/>
      <c r="O293" s="185"/>
      <c r="P293" s="185"/>
      <c r="Q293" s="185"/>
      <c r="R293" s="185"/>
      <c r="S293" s="185"/>
      <c r="T293" s="186"/>
      <c r="AT293" s="180" t="s">
        <v>237</v>
      </c>
      <c r="AU293" s="180" t="s">
        <v>88</v>
      </c>
      <c r="AV293" s="15" t="s">
        <v>213</v>
      </c>
      <c r="AW293" s="15" t="s">
        <v>33</v>
      </c>
      <c r="AX293" s="15" t="s">
        <v>86</v>
      </c>
      <c r="AY293" s="180" t="s">
        <v>207</v>
      </c>
    </row>
    <row r="294" spans="1:65" s="2" customFormat="1" ht="24.2" customHeight="1">
      <c r="A294" s="31"/>
      <c r="B294" s="148"/>
      <c r="C294" s="149" t="s">
        <v>394</v>
      </c>
      <c r="D294" s="149" t="s">
        <v>209</v>
      </c>
      <c r="E294" s="150" t="s">
        <v>6686</v>
      </c>
      <c r="F294" s="151" t="s">
        <v>6687</v>
      </c>
      <c r="G294" s="152" t="s">
        <v>220</v>
      </c>
      <c r="H294" s="153">
        <v>141.5</v>
      </c>
      <c r="I294" s="154"/>
      <c r="J294" s="155">
        <f t="shared" ref="J294:J314" si="0">ROUND(I294*H294,2)</f>
        <v>0</v>
      </c>
      <c r="K294" s="156"/>
      <c r="L294" s="32"/>
      <c r="M294" s="157" t="s">
        <v>1</v>
      </c>
      <c r="N294" s="158" t="s">
        <v>44</v>
      </c>
      <c r="O294" s="57"/>
      <c r="P294" s="159">
        <f t="shared" ref="P294:P314" si="1">O294*H294</f>
        <v>0</v>
      </c>
      <c r="Q294" s="159">
        <v>0</v>
      </c>
      <c r="R294" s="159">
        <f t="shared" ref="R294:R314" si="2">Q294*H294</f>
        <v>0</v>
      </c>
      <c r="S294" s="159">
        <v>0</v>
      </c>
      <c r="T294" s="160">
        <f t="shared" ref="T294:T314" si="3">S294*H294</f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61" t="s">
        <v>245</v>
      </c>
      <c r="AT294" s="161" t="s">
        <v>209</v>
      </c>
      <c r="AU294" s="161" t="s">
        <v>88</v>
      </c>
      <c r="AY294" s="17" t="s">
        <v>207</v>
      </c>
      <c r="BE294" s="162">
        <f t="shared" ref="BE294:BE314" si="4">IF(N294="základní",J294,0)</f>
        <v>0</v>
      </c>
      <c r="BF294" s="162">
        <f t="shared" ref="BF294:BF314" si="5">IF(N294="snížená",J294,0)</f>
        <v>0</v>
      </c>
      <c r="BG294" s="162">
        <f t="shared" ref="BG294:BG314" si="6">IF(N294="zákl. přenesená",J294,0)</f>
        <v>0</v>
      </c>
      <c r="BH294" s="162">
        <f t="shared" ref="BH294:BH314" si="7">IF(N294="sníž. přenesená",J294,0)</f>
        <v>0</v>
      </c>
      <c r="BI294" s="162">
        <f t="shared" ref="BI294:BI314" si="8">IF(N294="nulová",J294,0)</f>
        <v>0</v>
      </c>
      <c r="BJ294" s="17" t="s">
        <v>86</v>
      </c>
      <c r="BK294" s="162">
        <f t="shared" ref="BK294:BK314" si="9">ROUND(I294*H294,2)</f>
        <v>0</v>
      </c>
      <c r="BL294" s="17" t="s">
        <v>245</v>
      </c>
      <c r="BM294" s="161" t="s">
        <v>397</v>
      </c>
    </row>
    <row r="295" spans="1:65" s="2" customFormat="1" ht="24.2" customHeight="1">
      <c r="A295" s="31"/>
      <c r="B295" s="148"/>
      <c r="C295" s="149" t="s">
        <v>318</v>
      </c>
      <c r="D295" s="149" t="s">
        <v>209</v>
      </c>
      <c r="E295" s="150" t="s">
        <v>6688</v>
      </c>
      <c r="F295" s="151" t="s">
        <v>6689</v>
      </c>
      <c r="G295" s="152" t="s">
        <v>220</v>
      </c>
      <c r="H295" s="153">
        <v>78.5</v>
      </c>
      <c r="I295" s="154"/>
      <c r="J295" s="155">
        <f t="shared" si="0"/>
        <v>0</v>
      </c>
      <c r="K295" s="156"/>
      <c r="L295" s="32"/>
      <c r="M295" s="157" t="s">
        <v>1</v>
      </c>
      <c r="N295" s="158" t="s">
        <v>44</v>
      </c>
      <c r="O295" s="57"/>
      <c r="P295" s="159">
        <f t="shared" si="1"/>
        <v>0</v>
      </c>
      <c r="Q295" s="159">
        <v>0</v>
      </c>
      <c r="R295" s="159">
        <f t="shared" si="2"/>
        <v>0</v>
      </c>
      <c r="S295" s="159">
        <v>0</v>
      </c>
      <c r="T295" s="160">
        <f t="shared" si="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61" t="s">
        <v>245</v>
      </c>
      <c r="AT295" s="161" t="s">
        <v>209</v>
      </c>
      <c r="AU295" s="161" t="s">
        <v>88</v>
      </c>
      <c r="AY295" s="17" t="s">
        <v>207</v>
      </c>
      <c r="BE295" s="162">
        <f t="shared" si="4"/>
        <v>0</v>
      </c>
      <c r="BF295" s="162">
        <f t="shared" si="5"/>
        <v>0</v>
      </c>
      <c r="BG295" s="162">
        <f t="shared" si="6"/>
        <v>0</v>
      </c>
      <c r="BH295" s="162">
        <f t="shared" si="7"/>
        <v>0</v>
      </c>
      <c r="BI295" s="162">
        <f t="shared" si="8"/>
        <v>0</v>
      </c>
      <c r="BJ295" s="17" t="s">
        <v>86</v>
      </c>
      <c r="BK295" s="162">
        <f t="shared" si="9"/>
        <v>0</v>
      </c>
      <c r="BL295" s="17" t="s">
        <v>245</v>
      </c>
      <c r="BM295" s="161" t="s">
        <v>400</v>
      </c>
    </row>
    <row r="296" spans="1:65" s="2" customFormat="1" ht="24.2" customHeight="1">
      <c r="A296" s="31"/>
      <c r="B296" s="148"/>
      <c r="C296" s="149" t="s">
        <v>402</v>
      </c>
      <c r="D296" s="149" t="s">
        <v>209</v>
      </c>
      <c r="E296" s="150" t="s">
        <v>6690</v>
      </c>
      <c r="F296" s="151" t="s">
        <v>6691</v>
      </c>
      <c r="G296" s="152" t="s">
        <v>220</v>
      </c>
      <c r="H296" s="153">
        <v>5.5</v>
      </c>
      <c r="I296" s="154"/>
      <c r="J296" s="155">
        <f t="shared" si="0"/>
        <v>0</v>
      </c>
      <c r="K296" s="156"/>
      <c r="L296" s="32"/>
      <c r="M296" s="157" t="s">
        <v>1</v>
      </c>
      <c r="N296" s="158" t="s">
        <v>44</v>
      </c>
      <c r="O296" s="57"/>
      <c r="P296" s="159">
        <f t="shared" si="1"/>
        <v>0</v>
      </c>
      <c r="Q296" s="159">
        <v>0</v>
      </c>
      <c r="R296" s="159">
        <f t="shared" si="2"/>
        <v>0</v>
      </c>
      <c r="S296" s="159">
        <v>0</v>
      </c>
      <c r="T296" s="160">
        <f t="shared" si="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61" t="s">
        <v>245</v>
      </c>
      <c r="AT296" s="161" t="s">
        <v>209</v>
      </c>
      <c r="AU296" s="161" t="s">
        <v>88</v>
      </c>
      <c r="AY296" s="17" t="s">
        <v>207</v>
      </c>
      <c r="BE296" s="162">
        <f t="shared" si="4"/>
        <v>0</v>
      </c>
      <c r="BF296" s="162">
        <f t="shared" si="5"/>
        <v>0</v>
      </c>
      <c r="BG296" s="162">
        <f t="shared" si="6"/>
        <v>0</v>
      </c>
      <c r="BH296" s="162">
        <f t="shared" si="7"/>
        <v>0</v>
      </c>
      <c r="BI296" s="162">
        <f t="shared" si="8"/>
        <v>0</v>
      </c>
      <c r="BJ296" s="17" t="s">
        <v>86</v>
      </c>
      <c r="BK296" s="162">
        <f t="shared" si="9"/>
        <v>0</v>
      </c>
      <c r="BL296" s="17" t="s">
        <v>245</v>
      </c>
      <c r="BM296" s="161" t="s">
        <v>405</v>
      </c>
    </row>
    <row r="297" spans="1:65" s="2" customFormat="1" ht="24.2" customHeight="1">
      <c r="A297" s="31"/>
      <c r="B297" s="148"/>
      <c r="C297" s="149" t="s">
        <v>323</v>
      </c>
      <c r="D297" s="149" t="s">
        <v>209</v>
      </c>
      <c r="E297" s="150" t="s">
        <v>6692</v>
      </c>
      <c r="F297" s="151" t="s">
        <v>6693</v>
      </c>
      <c r="G297" s="152" t="s">
        <v>220</v>
      </c>
      <c r="H297" s="153">
        <v>10</v>
      </c>
      <c r="I297" s="154"/>
      <c r="J297" s="155">
        <f t="shared" si="0"/>
        <v>0</v>
      </c>
      <c r="K297" s="156"/>
      <c r="L297" s="32"/>
      <c r="M297" s="157" t="s">
        <v>1</v>
      </c>
      <c r="N297" s="158" t="s">
        <v>44</v>
      </c>
      <c r="O297" s="57"/>
      <c r="P297" s="159">
        <f t="shared" si="1"/>
        <v>0</v>
      </c>
      <c r="Q297" s="159">
        <v>0</v>
      </c>
      <c r="R297" s="159">
        <f t="shared" si="2"/>
        <v>0</v>
      </c>
      <c r="S297" s="159">
        <v>0</v>
      </c>
      <c r="T297" s="160">
        <f t="shared" si="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61" t="s">
        <v>245</v>
      </c>
      <c r="AT297" s="161" t="s">
        <v>209</v>
      </c>
      <c r="AU297" s="161" t="s">
        <v>88</v>
      </c>
      <c r="AY297" s="17" t="s">
        <v>207</v>
      </c>
      <c r="BE297" s="162">
        <f t="shared" si="4"/>
        <v>0</v>
      </c>
      <c r="BF297" s="162">
        <f t="shared" si="5"/>
        <v>0</v>
      </c>
      <c r="BG297" s="162">
        <f t="shared" si="6"/>
        <v>0</v>
      </c>
      <c r="BH297" s="162">
        <f t="shared" si="7"/>
        <v>0</v>
      </c>
      <c r="BI297" s="162">
        <f t="shared" si="8"/>
        <v>0</v>
      </c>
      <c r="BJ297" s="17" t="s">
        <v>86</v>
      </c>
      <c r="BK297" s="162">
        <f t="shared" si="9"/>
        <v>0</v>
      </c>
      <c r="BL297" s="17" t="s">
        <v>245</v>
      </c>
      <c r="BM297" s="161" t="s">
        <v>410</v>
      </c>
    </row>
    <row r="298" spans="1:65" s="2" customFormat="1" ht="24.2" customHeight="1">
      <c r="A298" s="31"/>
      <c r="B298" s="148"/>
      <c r="C298" s="149" t="s">
        <v>412</v>
      </c>
      <c r="D298" s="149" t="s">
        <v>209</v>
      </c>
      <c r="E298" s="150" t="s">
        <v>6694</v>
      </c>
      <c r="F298" s="151" t="s">
        <v>6695</v>
      </c>
      <c r="G298" s="152" t="s">
        <v>220</v>
      </c>
      <c r="H298" s="153">
        <v>15.4</v>
      </c>
      <c r="I298" s="154"/>
      <c r="J298" s="155">
        <f t="shared" si="0"/>
        <v>0</v>
      </c>
      <c r="K298" s="156"/>
      <c r="L298" s="32"/>
      <c r="M298" s="157" t="s">
        <v>1</v>
      </c>
      <c r="N298" s="158" t="s">
        <v>44</v>
      </c>
      <c r="O298" s="57"/>
      <c r="P298" s="159">
        <f t="shared" si="1"/>
        <v>0</v>
      </c>
      <c r="Q298" s="159">
        <v>0</v>
      </c>
      <c r="R298" s="159">
        <f t="shared" si="2"/>
        <v>0</v>
      </c>
      <c r="S298" s="159">
        <v>0</v>
      </c>
      <c r="T298" s="160">
        <f t="shared" si="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61" t="s">
        <v>245</v>
      </c>
      <c r="AT298" s="161" t="s">
        <v>209</v>
      </c>
      <c r="AU298" s="161" t="s">
        <v>88</v>
      </c>
      <c r="AY298" s="17" t="s">
        <v>207</v>
      </c>
      <c r="BE298" s="162">
        <f t="shared" si="4"/>
        <v>0</v>
      </c>
      <c r="BF298" s="162">
        <f t="shared" si="5"/>
        <v>0</v>
      </c>
      <c r="BG298" s="162">
        <f t="shared" si="6"/>
        <v>0</v>
      </c>
      <c r="BH298" s="162">
        <f t="shared" si="7"/>
        <v>0</v>
      </c>
      <c r="BI298" s="162">
        <f t="shared" si="8"/>
        <v>0</v>
      </c>
      <c r="BJ298" s="17" t="s">
        <v>86</v>
      </c>
      <c r="BK298" s="162">
        <f t="shared" si="9"/>
        <v>0</v>
      </c>
      <c r="BL298" s="17" t="s">
        <v>245</v>
      </c>
      <c r="BM298" s="161" t="s">
        <v>416</v>
      </c>
    </row>
    <row r="299" spans="1:65" s="2" customFormat="1" ht="24.2" customHeight="1">
      <c r="A299" s="31"/>
      <c r="B299" s="148"/>
      <c r="C299" s="149" t="s">
        <v>326</v>
      </c>
      <c r="D299" s="149" t="s">
        <v>209</v>
      </c>
      <c r="E299" s="150" t="s">
        <v>6696</v>
      </c>
      <c r="F299" s="151" t="s">
        <v>6697</v>
      </c>
      <c r="G299" s="152" t="s">
        <v>220</v>
      </c>
      <c r="H299" s="153">
        <v>34.9</v>
      </c>
      <c r="I299" s="154"/>
      <c r="J299" s="155">
        <f t="shared" si="0"/>
        <v>0</v>
      </c>
      <c r="K299" s="156"/>
      <c r="L299" s="32"/>
      <c r="M299" s="157" t="s">
        <v>1</v>
      </c>
      <c r="N299" s="158" t="s">
        <v>44</v>
      </c>
      <c r="O299" s="57"/>
      <c r="P299" s="159">
        <f t="shared" si="1"/>
        <v>0</v>
      </c>
      <c r="Q299" s="159">
        <v>0</v>
      </c>
      <c r="R299" s="159">
        <f t="shared" si="2"/>
        <v>0</v>
      </c>
      <c r="S299" s="159">
        <v>0</v>
      </c>
      <c r="T299" s="160">
        <f t="shared" si="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61" t="s">
        <v>245</v>
      </c>
      <c r="AT299" s="161" t="s">
        <v>209</v>
      </c>
      <c r="AU299" s="161" t="s">
        <v>88</v>
      </c>
      <c r="AY299" s="17" t="s">
        <v>207</v>
      </c>
      <c r="BE299" s="162">
        <f t="shared" si="4"/>
        <v>0</v>
      </c>
      <c r="BF299" s="162">
        <f t="shared" si="5"/>
        <v>0</v>
      </c>
      <c r="BG299" s="162">
        <f t="shared" si="6"/>
        <v>0</v>
      </c>
      <c r="BH299" s="162">
        <f t="shared" si="7"/>
        <v>0</v>
      </c>
      <c r="BI299" s="162">
        <f t="shared" si="8"/>
        <v>0</v>
      </c>
      <c r="BJ299" s="17" t="s">
        <v>86</v>
      </c>
      <c r="BK299" s="162">
        <f t="shared" si="9"/>
        <v>0</v>
      </c>
      <c r="BL299" s="17" t="s">
        <v>245</v>
      </c>
      <c r="BM299" s="161" t="s">
        <v>422</v>
      </c>
    </row>
    <row r="300" spans="1:65" s="2" customFormat="1" ht="24.2" customHeight="1">
      <c r="A300" s="31"/>
      <c r="B300" s="148"/>
      <c r="C300" s="149" t="s">
        <v>423</v>
      </c>
      <c r="D300" s="149" t="s">
        <v>209</v>
      </c>
      <c r="E300" s="150" t="s">
        <v>6698</v>
      </c>
      <c r="F300" s="151" t="s">
        <v>6699</v>
      </c>
      <c r="G300" s="152" t="s">
        <v>220</v>
      </c>
      <c r="H300" s="153">
        <v>53.6</v>
      </c>
      <c r="I300" s="154"/>
      <c r="J300" s="155">
        <f t="shared" si="0"/>
        <v>0</v>
      </c>
      <c r="K300" s="156"/>
      <c r="L300" s="32"/>
      <c r="M300" s="157" t="s">
        <v>1</v>
      </c>
      <c r="N300" s="158" t="s">
        <v>44</v>
      </c>
      <c r="O300" s="57"/>
      <c r="P300" s="159">
        <f t="shared" si="1"/>
        <v>0</v>
      </c>
      <c r="Q300" s="159">
        <v>0</v>
      </c>
      <c r="R300" s="159">
        <f t="shared" si="2"/>
        <v>0</v>
      </c>
      <c r="S300" s="159">
        <v>0</v>
      </c>
      <c r="T300" s="160">
        <f t="shared" si="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61" t="s">
        <v>245</v>
      </c>
      <c r="AT300" s="161" t="s">
        <v>209</v>
      </c>
      <c r="AU300" s="161" t="s">
        <v>88</v>
      </c>
      <c r="AY300" s="17" t="s">
        <v>207</v>
      </c>
      <c r="BE300" s="162">
        <f t="shared" si="4"/>
        <v>0</v>
      </c>
      <c r="BF300" s="162">
        <f t="shared" si="5"/>
        <v>0</v>
      </c>
      <c r="BG300" s="162">
        <f t="shared" si="6"/>
        <v>0</v>
      </c>
      <c r="BH300" s="162">
        <f t="shared" si="7"/>
        <v>0</v>
      </c>
      <c r="BI300" s="162">
        <f t="shared" si="8"/>
        <v>0</v>
      </c>
      <c r="BJ300" s="17" t="s">
        <v>86</v>
      </c>
      <c r="BK300" s="162">
        <f t="shared" si="9"/>
        <v>0</v>
      </c>
      <c r="BL300" s="17" t="s">
        <v>245</v>
      </c>
      <c r="BM300" s="161" t="s">
        <v>426</v>
      </c>
    </row>
    <row r="301" spans="1:65" s="2" customFormat="1" ht="24.2" customHeight="1">
      <c r="A301" s="31"/>
      <c r="B301" s="148"/>
      <c r="C301" s="149" t="s">
        <v>330</v>
      </c>
      <c r="D301" s="149" t="s">
        <v>209</v>
      </c>
      <c r="E301" s="150" t="s">
        <v>6700</v>
      </c>
      <c r="F301" s="151" t="s">
        <v>6701</v>
      </c>
      <c r="G301" s="152" t="s">
        <v>220</v>
      </c>
      <c r="H301" s="153">
        <v>78.5</v>
      </c>
      <c r="I301" s="154"/>
      <c r="J301" s="155">
        <f t="shared" si="0"/>
        <v>0</v>
      </c>
      <c r="K301" s="156"/>
      <c r="L301" s="32"/>
      <c r="M301" s="157" t="s">
        <v>1</v>
      </c>
      <c r="N301" s="158" t="s">
        <v>44</v>
      </c>
      <c r="O301" s="57"/>
      <c r="P301" s="159">
        <f t="shared" si="1"/>
        <v>0</v>
      </c>
      <c r="Q301" s="159">
        <v>0</v>
      </c>
      <c r="R301" s="159">
        <f t="shared" si="2"/>
        <v>0</v>
      </c>
      <c r="S301" s="159">
        <v>0</v>
      </c>
      <c r="T301" s="160">
        <f t="shared" si="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61" t="s">
        <v>245</v>
      </c>
      <c r="AT301" s="161" t="s">
        <v>209</v>
      </c>
      <c r="AU301" s="161" t="s">
        <v>88</v>
      </c>
      <c r="AY301" s="17" t="s">
        <v>207</v>
      </c>
      <c r="BE301" s="162">
        <f t="shared" si="4"/>
        <v>0</v>
      </c>
      <c r="BF301" s="162">
        <f t="shared" si="5"/>
        <v>0</v>
      </c>
      <c r="BG301" s="162">
        <f t="shared" si="6"/>
        <v>0</v>
      </c>
      <c r="BH301" s="162">
        <f t="shared" si="7"/>
        <v>0</v>
      </c>
      <c r="BI301" s="162">
        <f t="shared" si="8"/>
        <v>0</v>
      </c>
      <c r="BJ301" s="17" t="s">
        <v>86</v>
      </c>
      <c r="BK301" s="162">
        <f t="shared" si="9"/>
        <v>0</v>
      </c>
      <c r="BL301" s="17" t="s">
        <v>245</v>
      </c>
      <c r="BM301" s="161" t="s">
        <v>429</v>
      </c>
    </row>
    <row r="302" spans="1:65" s="2" customFormat="1" ht="24.2" customHeight="1">
      <c r="A302" s="31"/>
      <c r="B302" s="148"/>
      <c r="C302" s="149" t="s">
        <v>432</v>
      </c>
      <c r="D302" s="149" t="s">
        <v>209</v>
      </c>
      <c r="E302" s="150" t="s">
        <v>6702</v>
      </c>
      <c r="F302" s="151" t="s">
        <v>6703</v>
      </c>
      <c r="G302" s="152" t="s">
        <v>220</v>
      </c>
      <c r="H302" s="153">
        <v>7.8</v>
      </c>
      <c r="I302" s="154"/>
      <c r="J302" s="155">
        <f t="shared" si="0"/>
        <v>0</v>
      </c>
      <c r="K302" s="156"/>
      <c r="L302" s="32"/>
      <c r="M302" s="157" t="s">
        <v>1</v>
      </c>
      <c r="N302" s="158" t="s">
        <v>44</v>
      </c>
      <c r="O302" s="57"/>
      <c r="P302" s="159">
        <f t="shared" si="1"/>
        <v>0</v>
      </c>
      <c r="Q302" s="159">
        <v>0</v>
      </c>
      <c r="R302" s="159">
        <f t="shared" si="2"/>
        <v>0</v>
      </c>
      <c r="S302" s="159">
        <v>0</v>
      </c>
      <c r="T302" s="160">
        <f t="shared" si="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61" t="s">
        <v>245</v>
      </c>
      <c r="AT302" s="161" t="s">
        <v>209</v>
      </c>
      <c r="AU302" s="161" t="s">
        <v>88</v>
      </c>
      <c r="AY302" s="17" t="s">
        <v>207</v>
      </c>
      <c r="BE302" s="162">
        <f t="shared" si="4"/>
        <v>0</v>
      </c>
      <c r="BF302" s="162">
        <f t="shared" si="5"/>
        <v>0</v>
      </c>
      <c r="BG302" s="162">
        <f t="shared" si="6"/>
        <v>0</v>
      </c>
      <c r="BH302" s="162">
        <f t="shared" si="7"/>
        <v>0</v>
      </c>
      <c r="BI302" s="162">
        <f t="shared" si="8"/>
        <v>0</v>
      </c>
      <c r="BJ302" s="17" t="s">
        <v>86</v>
      </c>
      <c r="BK302" s="162">
        <f t="shared" si="9"/>
        <v>0</v>
      </c>
      <c r="BL302" s="17" t="s">
        <v>245</v>
      </c>
      <c r="BM302" s="161" t="s">
        <v>435</v>
      </c>
    </row>
    <row r="303" spans="1:65" s="2" customFormat="1" ht="16.5" customHeight="1">
      <c r="A303" s="31"/>
      <c r="B303" s="148"/>
      <c r="C303" s="149" t="s">
        <v>333</v>
      </c>
      <c r="D303" s="149" t="s">
        <v>209</v>
      </c>
      <c r="E303" s="150" t="s">
        <v>6704</v>
      </c>
      <c r="F303" s="151" t="s">
        <v>5554</v>
      </c>
      <c r="G303" s="152" t="s">
        <v>220</v>
      </c>
      <c r="H303" s="153">
        <v>1375.1</v>
      </c>
      <c r="I303" s="154"/>
      <c r="J303" s="155">
        <f t="shared" si="0"/>
        <v>0</v>
      </c>
      <c r="K303" s="156"/>
      <c r="L303" s="32"/>
      <c r="M303" s="157" t="s">
        <v>1</v>
      </c>
      <c r="N303" s="158" t="s">
        <v>44</v>
      </c>
      <c r="O303" s="57"/>
      <c r="P303" s="159">
        <f t="shared" si="1"/>
        <v>0</v>
      </c>
      <c r="Q303" s="159">
        <v>0</v>
      </c>
      <c r="R303" s="159">
        <f t="shared" si="2"/>
        <v>0</v>
      </c>
      <c r="S303" s="159">
        <v>0</v>
      </c>
      <c r="T303" s="160">
        <f t="shared" si="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61" t="s">
        <v>245</v>
      </c>
      <c r="AT303" s="161" t="s">
        <v>209</v>
      </c>
      <c r="AU303" s="161" t="s">
        <v>88</v>
      </c>
      <c r="AY303" s="17" t="s">
        <v>207</v>
      </c>
      <c r="BE303" s="162">
        <f t="shared" si="4"/>
        <v>0</v>
      </c>
      <c r="BF303" s="162">
        <f t="shared" si="5"/>
        <v>0</v>
      </c>
      <c r="BG303" s="162">
        <f t="shared" si="6"/>
        <v>0</v>
      </c>
      <c r="BH303" s="162">
        <f t="shared" si="7"/>
        <v>0</v>
      </c>
      <c r="BI303" s="162">
        <f t="shared" si="8"/>
        <v>0</v>
      </c>
      <c r="BJ303" s="17" t="s">
        <v>86</v>
      </c>
      <c r="BK303" s="162">
        <f t="shared" si="9"/>
        <v>0</v>
      </c>
      <c r="BL303" s="17" t="s">
        <v>245</v>
      </c>
      <c r="BM303" s="161" t="s">
        <v>438</v>
      </c>
    </row>
    <row r="304" spans="1:65" s="2" customFormat="1" ht="16.5" customHeight="1">
      <c r="A304" s="31"/>
      <c r="B304" s="148"/>
      <c r="C304" s="149" t="s">
        <v>439</v>
      </c>
      <c r="D304" s="149" t="s">
        <v>209</v>
      </c>
      <c r="E304" s="150" t="s">
        <v>6705</v>
      </c>
      <c r="F304" s="151" t="s">
        <v>6706</v>
      </c>
      <c r="G304" s="152" t="s">
        <v>220</v>
      </c>
      <c r="H304" s="153">
        <v>378.5</v>
      </c>
      <c r="I304" s="154"/>
      <c r="J304" s="155">
        <f t="shared" si="0"/>
        <v>0</v>
      </c>
      <c r="K304" s="156"/>
      <c r="L304" s="32"/>
      <c r="M304" s="157" t="s">
        <v>1</v>
      </c>
      <c r="N304" s="158" t="s">
        <v>44</v>
      </c>
      <c r="O304" s="57"/>
      <c r="P304" s="159">
        <f t="shared" si="1"/>
        <v>0</v>
      </c>
      <c r="Q304" s="159">
        <v>0</v>
      </c>
      <c r="R304" s="159">
        <f t="shared" si="2"/>
        <v>0</v>
      </c>
      <c r="S304" s="159">
        <v>0</v>
      </c>
      <c r="T304" s="160">
        <f t="shared" si="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61" t="s">
        <v>245</v>
      </c>
      <c r="AT304" s="161" t="s">
        <v>209</v>
      </c>
      <c r="AU304" s="161" t="s">
        <v>88</v>
      </c>
      <c r="AY304" s="17" t="s">
        <v>207</v>
      </c>
      <c r="BE304" s="162">
        <f t="shared" si="4"/>
        <v>0</v>
      </c>
      <c r="BF304" s="162">
        <f t="shared" si="5"/>
        <v>0</v>
      </c>
      <c r="BG304" s="162">
        <f t="shared" si="6"/>
        <v>0</v>
      </c>
      <c r="BH304" s="162">
        <f t="shared" si="7"/>
        <v>0</v>
      </c>
      <c r="BI304" s="162">
        <f t="shared" si="8"/>
        <v>0</v>
      </c>
      <c r="BJ304" s="17" t="s">
        <v>86</v>
      </c>
      <c r="BK304" s="162">
        <f t="shared" si="9"/>
        <v>0</v>
      </c>
      <c r="BL304" s="17" t="s">
        <v>245</v>
      </c>
      <c r="BM304" s="161" t="s">
        <v>442</v>
      </c>
    </row>
    <row r="305" spans="1:65" s="2" customFormat="1" ht="16.5" customHeight="1">
      <c r="A305" s="31"/>
      <c r="B305" s="148"/>
      <c r="C305" s="149" t="s">
        <v>338</v>
      </c>
      <c r="D305" s="149" t="s">
        <v>209</v>
      </c>
      <c r="E305" s="150" t="s">
        <v>6707</v>
      </c>
      <c r="F305" s="151" t="s">
        <v>6708</v>
      </c>
      <c r="G305" s="152" t="s">
        <v>220</v>
      </c>
      <c r="H305" s="153">
        <v>220</v>
      </c>
      <c r="I305" s="154"/>
      <c r="J305" s="155">
        <f t="shared" si="0"/>
        <v>0</v>
      </c>
      <c r="K305" s="156"/>
      <c r="L305" s="32"/>
      <c r="M305" s="157" t="s">
        <v>1</v>
      </c>
      <c r="N305" s="158" t="s">
        <v>44</v>
      </c>
      <c r="O305" s="57"/>
      <c r="P305" s="159">
        <f t="shared" si="1"/>
        <v>0</v>
      </c>
      <c r="Q305" s="159">
        <v>0</v>
      </c>
      <c r="R305" s="159">
        <f t="shared" si="2"/>
        <v>0</v>
      </c>
      <c r="S305" s="159">
        <v>0</v>
      </c>
      <c r="T305" s="160">
        <f t="shared" si="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245</v>
      </c>
      <c r="AT305" s="161" t="s">
        <v>209</v>
      </c>
      <c r="AU305" s="161" t="s">
        <v>88</v>
      </c>
      <c r="AY305" s="17" t="s">
        <v>207</v>
      </c>
      <c r="BE305" s="162">
        <f t="shared" si="4"/>
        <v>0</v>
      </c>
      <c r="BF305" s="162">
        <f t="shared" si="5"/>
        <v>0</v>
      </c>
      <c r="BG305" s="162">
        <f t="shared" si="6"/>
        <v>0</v>
      </c>
      <c r="BH305" s="162">
        <f t="shared" si="7"/>
        <v>0</v>
      </c>
      <c r="BI305" s="162">
        <f t="shared" si="8"/>
        <v>0</v>
      </c>
      <c r="BJ305" s="17" t="s">
        <v>86</v>
      </c>
      <c r="BK305" s="162">
        <f t="shared" si="9"/>
        <v>0</v>
      </c>
      <c r="BL305" s="17" t="s">
        <v>245</v>
      </c>
      <c r="BM305" s="161" t="s">
        <v>447</v>
      </c>
    </row>
    <row r="306" spans="1:65" s="2" customFormat="1" ht="37.9" customHeight="1">
      <c r="A306" s="31"/>
      <c r="B306" s="148"/>
      <c r="C306" s="149" t="s">
        <v>448</v>
      </c>
      <c r="D306" s="149" t="s">
        <v>209</v>
      </c>
      <c r="E306" s="150" t="s">
        <v>6709</v>
      </c>
      <c r="F306" s="151" t="s">
        <v>6710</v>
      </c>
      <c r="G306" s="152" t="s">
        <v>220</v>
      </c>
      <c r="H306" s="153">
        <v>1921.5</v>
      </c>
      <c r="I306" s="154"/>
      <c r="J306" s="155">
        <f t="shared" si="0"/>
        <v>0</v>
      </c>
      <c r="K306" s="156"/>
      <c r="L306" s="32"/>
      <c r="M306" s="157" t="s">
        <v>1</v>
      </c>
      <c r="N306" s="158" t="s">
        <v>44</v>
      </c>
      <c r="O306" s="57"/>
      <c r="P306" s="159">
        <f t="shared" si="1"/>
        <v>0</v>
      </c>
      <c r="Q306" s="159">
        <v>0</v>
      </c>
      <c r="R306" s="159">
        <f t="shared" si="2"/>
        <v>0</v>
      </c>
      <c r="S306" s="159">
        <v>0</v>
      </c>
      <c r="T306" s="160">
        <f t="shared" si="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61" t="s">
        <v>245</v>
      </c>
      <c r="AT306" s="161" t="s">
        <v>209</v>
      </c>
      <c r="AU306" s="161" t="s">
        <v>88</v>
      </c>
      <c r="AY306" s="17" t="s">
        <v>207</v>
      </c>
      <c r="BE306" s="162">
        <f t="shared" si="4"/>
        <v>0</v>
      </c>
      <c r="BF306" s="162">
        <f t="shared" si="5"/>
        <v>0</v>
      </c>
      <c r="BG306" s="162">
        <f t="shared" si="6"/>
        <v>0</v>
      </c>
      <c r="BH306" s="162">
        <f t="shared" si="7"/>
        <v>0</v>
      </c>
      <c r="BI306" s="162">
        <f t="shared" si="8"/>
        <v>0</v>
      </c>
      <c r="BJ306" s="17" t="s">
        <v>86</v>
      </c>
      <c r="BK306" s="162">
        <f t="shared" si="9"/>
        <v>0</v>
      </c>
      <c r="BL306" s="17" t="s">
        <v>245</v>
      </c>
      <c r="BM306" s="161" t="s">
        <v>451</v>
      </c>
    </row>
    <row r="307" spans="1:65" s="2" customFormat="1" ht="37.9" customHeight="1">
      <c r="A307" s="31"/>
      <c r="B307" s="148"/>
      <c r="C307" s="149" t="s">
        <v>341</v>
      </c>
      <c r="D307" s="149" t="s">
        <v>209</v>
      </c>
      <c r="E307" s="150" t="s">
        <v>6711</v>
      </c>
      <c r="F307" s="151" t="s">
        <v>6712</v>
      </c>
      <c r="G307" s="152" t="s">
        <v>220</v>
      </c>
      <c r="H307" s="153">
        <v>657.4</v>
      </c>
      <c r="I307" s="154"/>
      <c r="J307" s="155">
        <f t="shared" si="0"/>
        <v>0</v>
      </c>
      <c r="K307" s="156"/>
      <c r="L307" s="32"/>
      <c r="M307" s="157" t="s">
        <v>1</v>
      </c>
      <c r="N307" s="158" t="s">
        <v>44</v>
      </c>
      <c r="O307" s="57"/>
      <c r="P307" s="159">
        <f t="shared" si="1"/>
        <v>0</v>
      </c>
      <c r="Q307" s="159">
        <v>0</v>
      </c>
      <c r="R307" s="159">
        <f t="shared" si="2"/>
        <v>0</v>
      </c>
      <c r="S307" s="159">
        <v>0</v>
      </c>
      <c r="T307" s="160">
        <f t="shared" si="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61" t="s">
        <v>245</v>
      </c>
      <c r="AT307" s="161" t="s">
        <v>209</v>
      </c>
      <c r="AU307" s="161" t="s">
        <v>88</v>
      </c>
      <c r="AY307" s="17" t="s">
        <v>207</v>
      </c>
      <c r="BE307" s="162">
        <f t="shared" si="4"/>
        <v>0</v>
      </c>
      <c r="BF307" s="162">
        <f t="shared" si="5"/>
        <v>0</v>
      </c>
      <c r="BG307" s="162">
        <f t="shared" si="6"/>
        <v>0</v>
      </c>
      <c r="BH307" s="162">
        <f t="shared" si="7"/>
        <v>0</v>
      </c>
      <c r="BI307" s="162">
        <f t="shared" si="8"/>
        <v>0</v>
      </c>
      <c r="BJ307" s="17" t="s">
        <v>86</v>
      </c>
      <c r="BK307" s="162">
        <f t="shared" si="9"/>
        <v>0</v>
      </c>
      <c r="BL307" s="17" t="s">
        <v>245</v>
      </c>
      <c r="BM307" s="161" t="s">
        <v>454</v>
      </c>
    </row>
    <row r="308" spans="1:65" s="2" customFormat="1" ht="37.9" customHeight="1">
      <c r="A308" s="31"/>
      <c r="B308" s="148"/>
      <c r="C308" s="149" t="s">
        <v>457</v>
      </c>
      <c r="D308" s="149" t="s">
        <v>209</v>
      </c>
      <c r="E308" s="150" t="s">
        <v>6713</v>
      </c>
      <c r="F308" s="151" t="s">
        <v>6714</v>
      </c>
      <c r="G308" s="152" t="s">
        <v>220</v>
      </c>
      <c r="H308" s="153">
        <v>512.4</v>
      </c>
      <c r="I308" s="154"/>
      <c r="J308" s="155">
        <f t="shared" si="0"/>
        <v>0</v>
      </c>
      <c r="K308" s="156"/>
      <c r="L308" s="32"/>
      <c r="M308" s="157" t="s">
        <v>1</v>
      </c>
      <c r="N308" s="158" t="s">
        <v>44</v>
      </c>
      <c r="O308" s="57"/>
      <c r="P308" s="159">
        <f t="shared" si="1"/>
        <v>0</v>
      </c>
      <c r="Q308" s="159">
        <v>0</v>
      </c>
      <c r="R308" s="159">
        <f t="shared" si="2"/>
        <v>0</v>
      </c>
      <c r="S308" s="159">
        <v>0</v>
      </c>
      <c r="T308" s="160">
        <f t="shared" si="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61" t="s">
        <v>245</v>
      </c>
      <c r="AT308" s="161" t="s">
        <v>209</v>
      </c>
      <c r="AU308" s="161" t="s">
        <v>88</v>
      </c>
      <c r="AY308" s="17" t="s">
        <v>207</v>
      </c>
      <c r="BE308" s="162">
        <f t="shared" si="4"/>
        <v>0</v>
      </c>
      <c r="BF308" s="162">
        <f t="shared" si="5"/>
        <v>0</v>
      </c>
      <c r="BG308" s="162">
        <f t="shared" si="6"/>
        <v>0</v>
      </c>
      <c r="BH308" s="162">
        <f t="shared" si="7"/>
        <v>0</v>
      </c>
      <c r="BI308" s="162">
        <f t="shared" si="8"/>
        <v>0</v>
      </c>
      <c r="BJ308" s="17" t="s">
        <v>86</v>
      </c>
      <c r="BK308" s="162">
        <f t="shared" si="9"/>
        <v>0</v>
      </c>
      <c r="BL308" s="17" t="s">
        <v>245</v>
      </c>
      <c r="BM308" s="161" t="s">
        <v>460</v>
      </c>
    </row>
    <row r="309" spans="1:65" s="2" customFormat="1" ht="37.9" customHeight="1">
      <c r="A309" s="31"/>
      <c r="B309" s="148"/>
      <c r="C309" s="149" t="s">
        <v>345</v>
      </c>
      <c r="D309" s="149" t="s">
        <v>209</v>
      </c>
      <c r="E309" s="150" t="s">
        <v>6715</v>
      </c>
      <c r="F309" s="151" t="s">
        <v>6716</v>
      </c>
      <c r="G309" s="152" t="s">
        <v>220</v>
      </c>
      <c r="H309" s="153">
        <v>364</v>
      </c>
      <c r="I309" s="154"/>
      <c r="J309" s="155">
        <f t="shared" si="0"/>
        <v>0</v>
      </c>
      <c r="K309" s="156"/>
      <c r="L309" s="32"/>
      <c r="M309" s="157" t="s">
        <v>1</v>
      </c>
      <c r="N309" s="158" t="s">
        <v>44</v>
      </c>
      <c r="O309" s="57"/>
      <c r="P309" s="159">
        <f t="shared" si="1"/>
        <v>0</v>
      </c>
      <c r="Q309" s="159">
        <v>0</v>
      </c>
      <c r="R309" s="159">
        <f t="shared" si="2"/>
        <v>0</v>
      </c>
      <c r="S309" s="159">
        <v>0</v>
      </c>
      <c r="T309" s="160">
        <f t="shared" si="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61" t="s">
        <v>245</v>
      </c>
      <c r="AT309" s="161" t="s">
        <v>209</v>
      </c>
      <c r="AU309" s="161" t="s">
        <v>88</v>
      </c>
      <c r="AY309" s="17" t="s">
        <v>207</v>
      </c>
      <c r="BE309" s="162">
        <f t="shared" si="4"/>
        <v>0</v>
      </c>
      <c r="BF309" s="162">
        <f t="shared" si="5"/>
        <v>0</v>
      </c>
      <c r="BG309" s="162">
        <f t="shared" si="6"/>
        <v>0</v>
      </c>
      <c r="BH309" s="162">
        <f t="shared" si="7"/>
        <v>0</v>
      </c>
      <c r="BI309" s="162">
        <f t="shared" si="8"/>
        <v>0</v>
      </c>
      <c r="BJ309" s="17" t="s">
        <v>86</v>
      </c>
      <c r="BK309" s="162">
        <f t="shared" si="9"/>
        <v>0</v>
      </c>
      <c r="BL309" s="17" t="s">
        <v>245</v>
      </c>
      <c r="BM309" s="161" t="s">
        <v>463</v>
      </c>
    </row>
    <row r="310" spans="1:65" s="2" customFormat="1" ht="37.9" customHeight="1">
      <c r="A310" s="31"/>
      <c r="B310" s="148"/>
      <c r="C310" s="149" t="s">
        <v>465</v>
      </c>
      <c r="D310" s="149" t="s">
        <v>209</v>
      </c>
      <c r="E310" s="150" t="s">
        <v>6717</v>
      </c>
      <c r="F310" s="151" t="s">
        <v>6718</v>
      </c>
      <c r="G310" s="152" t="s">
        <v>220</v>
      </c>
      <c r="H310" s="153">
        <v>436.5</v>
      </c>
      <c r="I310" s="154"/>
      <c r="J310" s="155">
        <f t="shared" si="0"/>
        <v>0</v>
      </c>
      <c r="K310" s="156"/>
      <c r="L310" s="32"/>
      <c r="M310" s="157" t="s">
        <v>1</v>
      </c>
      <c r="N310" s="158" t="s">
        <v>44</v>
      </c>
      <c r="O310" s="57"/>
      <c r="P310" s="159">
        <f t="shared" si="1"/>
        <v>0</v>
      </c>
      <c r="Q310" s="159">
        <v>0</v>
      </c>
      <c r="R310" s="159">
        <f t="shared" si="2"/>
        <v>0</v>
      </c>
      <c r="S310" s="159">
        <v>0</v>
      </c>
      <c r="T310" s="160">
        <f t="shared" si="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61" t="s">
        <v>245</v>
      </c>
      <c r="AT310" s="161" t="s">
        <v>209</v>
      </c>
      <c r="AU310" s="161" t="s">
        <v>88</v>
      </c>
      <c r="AY310" s="17" t="s">
        <v>207</v>
      </c>
      <c r="BE310" s="162">
        <f t="shared" si="4"/>
        <v>0</v>
      </c>
      <c r="BF310" s="162">
        <f t="shared" si="5"/>
        <v>0</v>
      </c>
      <c r="BG310" s="162">
        <f t="shared" si="6"/>
        <v>0</v>
      </c>
      <c r="BH310" s="162">
        <f t="shared" si="7"/>
        <v>0</v>
      </c>
      <c r="BI310" s="162">
        <f t="shared" si="8"/>
        <v>0</v>
      </c>
      <c r="BJ310" s="17" t="s">
        <v>86</v>
      </c>
      <c r="BK310" s="162">
        <f t="shared" si="9"/>
        <v>0</v>
      </c>
      <c r="BL310" s="17" t="s">
        <v>245</v>
      </c>
      <c r="BM310" s="161" t="s">
        <v>468</v>
      </c>
    </row>
    <row r="311" spans="1:65" s="2" customFormat="1" ht="24.2" customHeight="1">
      <c r="A311" s="31"/>
      <c r="B311" s="148"/>
      <c r="C311" s="149" t="s">
        <v>349</v>
      </c>
      <c r="D311" s="149" t="s">
        <v>209</v>
      </c>
      <c r="E311" s="150" t="s">
        <v>6719</v>
      </c>
      <c r="F311" s="151" t="s">
        <v>6720</v>
      </c>
      <c r="G311" s="152" t="s">
        <v>220</v>
      </c>
      <c r="H311" s="153">
        <v>90</v>
      </c>
      <c r="I311" s="154"/>
      <c r="J311" s="155">
        <f t="shared" si="0"/>
        <v>0</v>
      </c>
      <c r="K311" s="156"/>
      <c r="L311" s="32"/>
      <c r="M311" s="157" t="s">
        <v>1</v>
      </c>
      <c r="N311" s="158" t="s">
        <v>44</v>
      </c>
      <c r="O311" s="57"/>
      <c r="P311" s="159">
        <f t="shared" si="1"/>
        <v>0</v>
      </c>
      <c r="Q311" s="159">
        <v>0</v>
      </c>
      <c r="R311" s="159">
        <f t="shared" si="2"/>
        <v>0</v>
      </c>
      <c r="S311" s="159">
        <v>0</v>
      </c>
      <c r="T311" s="160">
        <f t="shared" si="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61" t="s">
        <v>245</v>
      </c>
      <c r="AT311" s="161" t="s">
        <v>209</v>
      </c>
      <c r="AU311" s="161" t="s">
        <v>88</v>
      </c>
      <c r="AY311" s="17" t="s">
        <v>207</v>
      </c>
      <c r="BE311" s="162">
        <f t="shared" si="4"/>
        <v>0</v>
      </c>
      <c r="BF311" s="162">
        <f t="shared" si="5"/>
        <v>0</v>
      </c>
      <c r="BG311" s="162">
        <f t="shared" si="6"/>
        <v>0</v>
      </c>
      <c r="BH311" s="162">
        <f t="shared" si="7"/>
        <v>0</v>
      </c>
      <c r="BI311" s="162">
        <f t="shared" si="8"/>
        <v>0</v>
      </c>
      <c r="BJ311" s="17" t="s">
        <v>86</v>
      </c>
      <c r="BK311" s="162">
        <f t="shared" si="9"/>
        <v>0</v>
      </c>
      <c r="BL311" s="17" t="s">
        <v>245</v>
      </c>
      <c r="BM311" s="161" t="s">
        <v>472</v>
      </c>
    </row>
    <row r="312" spans="1:65" s="2" customFormat="1" ht="16.5" customHeight="1">
      <c r="A312" s="31"/>
      <c r="B312" s="148"/>
      <c r="C312" s="149" t="s">
        <v>474</v>
      </c>
      <c r="D312" s="149" t="s">
        <v>209</v>
      </c>
      <c r="E312" s="150" t="s">
        <v>6721</v>
      </c>
      <c r="F312" s="151" t="s">
        <v>6722</v>
      </c>
      <c r="G312" s="152" t="s">
        <v>220</v>
      </c>
      <c r="H312" s="153">
        <v>3455.3</v>
      </c>
      <c r="I312" s="154"/>
      <c r="J312" s="155">
        <f t="shared" si="0"/>
        <v>0</v>
      </c>
      <c r="K312" s="156"/>
      <c r="L312" s="32"/>
      <c r="M312" s="157" t="s">
        <v>1</v>
      </c>
      <c r="N312" s="158" t="s">
        <v>44</v>
      </c>
      <c r="O312" s="57"/>
      <c r="P312" s="159">
        <f t="shared" si="1"/>
        <v>0</v>
      </c>
      <c r="Q312" s="159">
        <v>0</v>
      </c>
      <c r="R312" s="159">
        <f t="shared" si="2"/>
        <v>0</v>
      </c>
      <c r="S312" s="159">
        <v>0</v>
      </c>
      <c r="T312" s="160">
        <f t="shared" si="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61" t="s">
        <v>245</v>
      </c>
      <c r="AT312" s="161" t="s">
        <v>209</v>
      </c>
      <c r="AU312" s="161" t="s">
        <v>88</v>
      </c>
      <c r="AY312" s="17" t="s">
        <v>207</v>
      </c>
      <c r="BE312" s="162">
        <f t="shared" si="4"/>
        <v>0</v>
      </c>
      <c r="BF312" s="162">
        <f t="shared" si="5"/>
        <v>0</v>
      </c>
      <c r="BG312" s="162">
        <f t="shared" si="6"/>
        <v>0</v>
      </c>
      <c r="BH312" s="162">
        <f t="shared" si="7"/>
        <v>0</v>
      </c>
      <c r="BI312" s="162">
        <f t="shared" si="8"/>
        <v>0</v>
      </c>
      <c r="BJ312" s="17" t="s">
        <v>86</v>
      </c>
      <c r="BK312" s="162">
        <f t="shared" si="9"/>
        <v>0</v>
      </c>
      <c r="BL312" s="17" t="s">
        <v>245</v>
      </c>
      <c r="BM312" s="161" t="s">
        <v>477</v>
      </c>
    </row>
    <row r="313" spans="1:65" s="2" customFormat="1" ht="16.5" customHeight="1">
      <c r="A313" s="31"/>
      <c r="B313" s="148"/>
      <c r="C313" s="149" t="s">
        <v>353</v>
      </c>
      <c r="D313" s="149" t="s">
        <v>209</v>
      </c>
      <c r="E313" s="150" t="s">
        <v>6723</v>
      </c>
      <c r="F313" s="151" t="s">
        <v>6724</v>
      </c>
      <c r="G313" s="152" t="s">
        <v>220</v>
      </c>
      <c r="H313" s="153">
        <v>436.5</v>
      </c>
      <c r="I313" s="154"/>
      <c r="J313" s="155">
        <f t="shared" si="0"/>
        <v>0</v>
      </c>
      <c r="K313" s="156"/>
      <c r="L313" s="32"/>
      <c r="M313" s="157" t="s">
        <v>1</v>
      </c>
      <c r="N313" s="158" t="s">
        <v>44</v>
      </c>
      <c r="O313" s="57"/>
      <c r="P313" s="159">
        <f t="shared" si="1"/>
        <v>0</v>
      </c>
      <c r="Q313" s="159">
        <v>0</v>
      </c>
      <c r="R313" s="159">
        <f t="shared" si="2"/>
        <v>0</v>
      </c>
      <c r="S313" s="159">
        <v>0</v>
      </c>
      <c r="T313" s="160">
        <f t="shared" si="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61" t="s">
        <v>245</v>
      </c>
      <c r="AT313" s="161" t="s">
        <v>209</v>
      </c>
      <c r="AU313" s="161" t="s">
        <v>88</v>
      </c>
      <c r="AY313" s="17" t="s">
        <v>207</v>
      </c>
      <c r="BE313" s="162">
        <f t="shared" si="4"/>
        <v>0</v>
      </c>
      <c r="BF313" s="162">
        <f t="shared" si="5"/>
        <v>0</v>
      </c>
      <c r="BG313" s="162">
        <f t="shared" si="6"/>
        <v>0</v>
      </c>
      <c r="BH313" s="162">
        <f t="shared" si="7"/>
        <v>0</v>
      </c>
      <c r="BI313" s="162">
        <f t="shared" si="8"/>
        <v>0</v>
      </c>
      <c r="BJ313" s="17" t="s">
        <v>86</v>
      </c>
      <c r="BK313" s="162">
        <f t="shared" si="9"/>
        <v>0</v>
      </c>
      <c r="BL313" s="17" t="s">
        <v>245</v>
      </c>
      <c r="BM313" s="161" t="s">
        <v>480</v>
      </c>
    </row>
    <row r="314" spans="1:65" s="2" customFormat="1" ht="24.2" customHeight="1">
      <c r="A314" s="31"/>
      <c r="B314" s="148"/>
      <c r="C314" s="149" t="s">
        <v>481</v>
      </c>
      <c r="D314" s="149" t="s">
        <v>209</v>
      </c>
      <c r="E314" s="150" t="s">
        <v>6725</v>
      </c>
      <c r="F314" s="151" t="s">
        <v>6726</v>
      </c>
      <c r="G314" s="152" t="s">
        <v>220</v>
      </c>
      <c r="H314" s="153">
        <v>439.2</v>
      </c>
      <c r="I314" s="154"/>
      <c r="J314" s="155">
        <f t="shared" si="0"/>
        <v>0</v>
      </c>
      <c r="K314" s="156"/>
      <c r="L314" s="32"/>
      <c r="M314" s="157" t="s">
        <v>1</v>
      </c>
      <c r="N314" s="158" t="s">
        <v>44</v>
      </c>
      <c r="O314" s="57"/>
      <c r="P314" s="159">
        <f t="shared" si="1"/>
        <v>0</v>
      </c>
      <c r="Q314" s="159">
        <v>0</v>
      </c>
      <c r="R314" s="159">
        <f t="shared" si="2"/>
        <v>0</v>
      </c>
      <c r="S314" s="159">
        <v>0</v>
      </c>
      <c r="T314" s="160">
        <f t="shared" si="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61" t="s">
        <v>245</v>
      </c>
      <c r="AT314" s="161" t="s">
        <v>209</v>
      </c>
      <c r="AU314" s="161" t="s">
        <v>88</v>
      </c>
      <c r="AY314" s="17" t="s">
        <v>207</v>
      </c>
      <c r="BE314" s="162">
        <f t="shared" si="4"/>
        <v>0</v>
      </c>
      <c r="BF314" s="162">
        <f t="shared" si="5"/>
        <v>0</v>
      </c>
      <c r="BG314" s="162">
        <f t="shared" si="6"/>
        <v>0</v>
      </c>
      <c r="BH314" s="162">
        <f t="shared" si="7"/>
        <v>0</v>
      </c>
      <c r="BI314" s="162">
        <f t="shared" si="8"/>
        <v>0</v>
      </c>
      <c r="BJ314" s="17" t="s">
        <v>86</v>
      </c>
      <c r="BK314" s="162">
        <f t="shared" si="9"/>
        <v>0</v>
      </c>
      <c r="BL314" s="17" t="s">
        <v>245</v>
      </c>
      <c r="BM314" s="161" t="s">
        <v>484</v>
      </c>
    </row>
    <row r="315" spans="1:65" s="13" customFormat="1" ht="22.5">
      <c r="B315" s="163"/>
      <c r="D315" s="164" t="s">
        <v>237</v>
      </c>
      <c r="E315" s="165" t="s">
        <v>1</v>
      </c>
      <c r="F315" s="166" t="s">
        <v>6727</v>
      </c>
      <c r="H315" s="167">
        <v>439.2</v>
      </c>
      <c r="I315" s="168"/>
      <c r="L315" s="163"/>
      <c r="M315" s="169"/>
      <c r="N315" s="170"/>
      <c r="O315" s="170"/>
      <c r="P315" s="170"/>
      <c r="Q315" s="170"/>
      <c r="R315" s="170"/>
      <c r="S315" s="170"/>
      <c r="T315" s="171"/>
      <c r="AT315" s="165" t="s">
        <v>237</v>
      </c>
      <c r="AU315" s="165" t="s">
        <v>88</v>
      </c>
      <c r="AV315" s="13" t="s">
        <v>88</v>
      </c>
      <c r="AW315" s="13" t="s">
        <v>33</v>
      </c>
      <c r="AX315" s="13" t="s">
        <v>79</v>
      </c>
      <c r="AY315" s="165" t="s">
        <v>207</v>
      </c>
    </row>
    <row r="316" spans="1:65" s="15" customFormat="1" ht="11.25">
      <c r="B316" s="179"/>
      <c r="D316" s="164" t="s">
        <v>237</v>
      </c>
      <c r="E316" s="180" t="s">
        <v>1</v>
      </c>
      <c r="F316" s="181" t="s">
        <v>242</v>
      </c>
      <c r="H316" s="182">
        <v>439.2</v>
      </c>
      <c r="I316" s="183"/>
      <c r="L316" s="179"/>
      <c r="M316" s="184"/>
      <c r="N316" s="185"/>
      <c r="O316" s="185"/>
      <c r="P316" s="185"/>
      <c r="Q316" s="185"/>
      <c r="R316" s="185"/>
      <c r="S316" s="185"/>
      <c r="T316" s="186"/>
      <c r="AT316" s="180" t="s">
        <v>237</v>
      </c>
      <c r="AU316" s="180" t="s">
        <v>88</v>
      </c>
      <c r="AV316" s="15" t="s">
        <v>213</v>
      </c>
      <c r="AW316" s="15" t="s">
        <v>33</v>
      </c>
      <c r="AX316" s="15" t="s">
        <v>86</v>
      </c>
      <c r="AY316" s="180" t="s">
        <v>207</v>
      </c>
    </row>
    <row r="317" spans="1:65" s="2" customFormat="1" ht="24.2" customHeight="1">
      <c r="A317" s="31"/>
      <c r="B317" s="148"/>
      <c r="C317" s="149" t="s">
        <v>356</v>
      </c>
      <c r="D317" s="149" t="s">
        <v>209</v>
      </c>
      <c r="E317" s="150" t="s">
        <v>6728</v>
      </c>
      <c r="F317" s="151" t="s">
        <v>5112</v>
      </c>
      <c r="G317" s="152" t="s">
        <v>662</v>
      </c>
      <c r="H317" s="153">
        <v>1</v>
      </c>
      <c r="I317" s="154"/>
      <c r="J317" s="155">
        <f>ROUND(I317*H317,2)</f>
        <v>0</v>
      </c>
      <c r="K317" s="156"/>
      <c r="L317" s="32"/>
      <c r="M317" s="157" t="s">
        <v>1</v>
      </c>
      <c r="N317" s="158" t="s">
        <v>44</v>
      </c>
      <c r="O317" s="57"/>
      <c r="P317" s="159">
        <f>O317*H317</f>
        <v>0</v>
      </c>
      <c r="Q317" s="159">
        <v>0</v>
      </c>
      <c r="R317" s="159">
        <f>Q317*H317</f>
        <v>0</v>
      </c>
      <c r="S317" s="159">
        <v>0</v>
      </c>
      <c r="T317" s="160">
        <f>S317*H317</f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61" t="s">
        <v>245</v>
      </c>
      <c r="AT317" s="161" t="s">
        <v>209</v>
      </c>
      <c r="AU317" s="161" t="s">
        <v>88</v>
      </c>
      <c r="AY317" s="17" t="s">
        <v>207</v>
      </c>
      <c r="BE317" s="162">
        <f>IF(N317="základní",J317,0)</f>
        <v>0</v>
      </c>
      <c r="BF317" s="162">
        <f>IF(N317="snížená",J317,0)</f>
        <v>0</v>
      </c>
      <c r="BG317" s="162">
        <f>IF(N317="zákl. přenesená",J317,0)</f>
        <v>0</v>
      </c>
      <c r="BH317" s="162">
        <f>IF(N317="sníž. přenesená",J317,0)</f>
        <v>0</v>
      </c>
      <c r="BI317" s="162">
        <f>IF(N317="nulová",J317,0)</f>
        <v>0</v>
      </c>
      <c r="BJ317" s="17" t="s">
        <v>86</v>
      </c>
      <c r="BK317" s="162">
        <f>ROUND(I317*H317,2)</f>
        <v>0</v>
      </c>
      <c r="BL317" s="17" t="s">
        <v>245</v>
      </c>
      <c r="BM317" s="161" t="s">
        <v>487</v>
      </c>
    </row>
    <row r="318" spans="1:65" s="2" customFormat="1" ht="24.2" customHeight="1">
      <c r="A318" s="31"/>
      <c r="B318" s="148"/>
      <c r="C318" s="149" t="s">
        <v>494</v>
      </c>
      <c r="D318" s="149" t="s">
        <v>209</v>
      </c>
      <c r="E318" s="150" t="s">
        <v>6729</v>
      </c>
      <c r="F318" s="151" t="s">
        <v>6730</v>
      </c>
      <c r="G318" s="152" t="s">
        <v>662</v>
      </c>
      <c r="H318" s="153">
        <v>1</v>
      </c>
      <c r="I318" s="154"/>
      <c r="J318" s="155">
        <f>ROUND(I318*H318,2)</f>
        <v>0</v>
      </c>
      <c r="K318" s="156"/>
      <c r="L318" s="32"/>
      <c r="M318" s="157" t="s">
        <v>1</v>
      </c>
      <c r="N318" s="158" t="s">
        <v>44</v>
      </c>
      <c r="O318" s="57"/>
      <c r="P318" s="159">
        <f>O318*H318</f>
        <v>0</v>
      </c>
      <c r="Q318" s="159">
        <v>0</v>
      </c>
      <c r="R318" s="159">
        <f>Q318*H318</f>
        <v>0</v>
      </c>
      <c r="S318" s="159">
        <v>0</v>
      </c>
      <c r="T318" s="160">
        <f>S318*H318</f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61" t="s">
        <v>245</v>
      </c>
      <c r="AT318" s="161" t="s">
        <v>209</v>
      </c>
      <c r="AU318" s="161" t="s">
        <v>88</v>
      </c>
      <c r="AY318" s="17" t="s">
        <v>207</v>
      </c>
      <c r="BE318" s="162">
        <f>IF(N318="základní",J318,0)</f>
        <v>0</v>
      </c>
      <c r="BF318" s="162">
        <f>IF(N318="snížená",J318,0)</f>
        <v>0</v>
      </c>
      <c r="BG318" s="162">
        <f>IF(N318="zákl. přenesená",J318,0)</f>
        <v>0</v>
      </c>
      <c r="BH318" s="162">
        <f>IF(N318="sníž. přenesená",J318,0)</f>
        <v>0</v>
      </c>
      <c r="BI318" s="162">
        <f>IF(N318="nulová",J318,0)</f>
        <v>0</v>
      </c>
      <c r="BJ318" s="17" t="s">
        <v>86</v>
      </c>
      <c r="BK318" s="162">
        <f>ROUND(I318*H318,2)</f>
        <v>0</v>
      </c>
      <c r="BL318" s="17" t="s">
        <v>245</v>
      </c>
      <c r="BM318" s="161" t="s">
        <v>497</v>
      </c>
    </row>
    <row r="319" spans="1:65" s="2" customFormat="1" ht="24.2" customHeight="1">
      <c r="A319" s="31"/>
      <c r="B319" s="148"/>
      <c r="C319" s="149" t="s">
        <v>361</v>
      </c>
      <c r="D319" s="149" t="s">
        <v>209</v>
      </c>
      <c r="E319" s="150" t="s">
        <v>6731</v>
      </c>
      <c r="F319" s="151" t="s">
        <v>6525</v>
      </c>
      <c r="G319" s="152" t="s">
        <v>1636</v>
      </c>
      <c r="H319" s="187"/>
      <c r="I319" s="154"/>
      <c r="J319" s="155">
        <f>ROUND(I319*H319,2)</f>
        <v>0</v>
      </c>
      <c r="K319" s="156"/>
      <c r="L319" s="32"/>
      <c r="M319" s="157" t="s">
        <v>1</v>
      </c>
      <c r="N319" s="158" t="s">
        <v>44</v>
      </c>
      <c r="O319" s="57"/>
      <c r="P319" s="159">
        <f>O319*H319</f>
        <v>0</v>
      </c>
      <c r="Q319" s="159">
        <v>0</v>
      </c>
      <c r="R319" s="159">
        <f>Q319*H319</f>
        <v>0</v>
      </c>
      <c r="S319" s="159">
        <v>0</v>
      </c>
      <c r="T319" s="160">
        <f>S319*H319</f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61" t="s">
        <v>245</v>
      </c>
      <c r="AT319" s="161" t="s">
        <v>209</v>
      </c>
      <c r="AU319" s="161" t="s">
        <v>88</v>
      </c>
      <c r="AY319" s="17" t="s">
        <v>207</v>
      </c>
      <c r="BE319" s="162">
        <f>IF(N319="základní",J319,0)</f>
        <v>0</v>
      </c>
      <c r="BF319" s="162">
        <f>IF(N319="snížená",J319,0)</f>
        <v>0</v>
      </c>
      <c r="BG319" s="162">
        <f>IF(N319="zákl. přenesená",J319,0)</f>
        <v>0</v>
      </c>
      <c r="BH319" s="162">
        <f>IF(N319="sníž. přenesená",J319,0)</f>
        <v>0</v>
      </c>
      <c r="BI319" s="162">
        <f>IF(N319="nulová",J319,0)</f>
        <v>0</v>
      </c>
      <c r="BJ319" s="17" t="s">
        <v>86</v>
      </c>
      <c r="BK319" s="162">
        <f>ROUND(I319*H319,2)</f>
        <v>0</v>
      </c>
      <c r="BL319" s="17" t="s">
        <v>245</v>
      </c>
      <c r="BM319" s="161" t="s">
        <v>510</v>
      </c>
    </row>
    <row r="320" spans="1:65" s="2" customFormat="1" ht="16.5" customHeight="1">
      <c r="A320" s="31"/>
      <c r="B320" s="148"/>
      <c r="C320" s="149" t="s">
        <v>519</v>
      </c>
      <c r="D320" s="149" t="s">
        <v>209</v>
      </c>
      <c r="E320" s="150" t="s">
        <v>1280</v>
      </c>
      <c r="F320" s="151" t="s">
        <v>1281</v>
      </c>
      <c r="G320" s="152" t="s">
        <v>212</v>
      </c>
      <c r="H320" s="153">
        <v>30</v>
      </c>
      <c r="I320" s="154"/>
      <c r="J320" s="155">
        <f>ROUND(I320*H320,2)</f>
        <v>0</v>
      </c>
      <c r="K320" s="156"/>
      <c r="L320" s="32"/>
      <c r="M320" s="157" t="s">
        <v>1</v>
      </c>
      <c r="N320" s="158" t="s">
        <v>44</v>
      </c>
      <c r="O320" s="57"/>
      <c r="P320" s="159">
        <f>O320*H320</f>
        <v>0</v>
      </c>
      <c r="Q320" s="159">
        <v>0</v>
      </c>
      <c r="R320" s="159">
        <f>Q320*H320</f>
        <v>0</v>
      </c>
      <c r="S320" s="159">
        <v>0</v>
      </c>
      <c r="T320" s="160">
        <f>S320*H320</f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61" t="s">
        <v>245</v>
      </c>
      <c r="AT320" s="161" t="s">
        <v>209</v>
      </c>
      <c r="AU320" s="161" t="s">
        <v>88</v>
      </c>
      <c r="AY320" s="17" t="s">
        <v>207</v>
      </c>
      <c r="BE320" s="162">
        <f>IF(N320="základní",J320,0)</f>
        <v>0</v>
      </c>
      <c r="BF320" s="162">
        <f>IF(N320="snížená",J320,0)</f>
        <v>0</v>
      </c>
      <c r="BG320" s="162">
        <f>IF(N320="zákl. přenesená",J320,0)</f>
        <v>0</v>
      </c>
      <c r="BH320" s="162">
        <f>IF(N320="sníž. přenesená",J320,0)</f>
        <v>0</v>
      </c>
      <c r="BI320" s="162">
        <f>IF(N320="nulová",J320,0)</f>
        <v>0</v>
      </c>
      <c r="BJ320" s="17" t="s">
        <v>86</v>
      </c>
      <c r="BK320" s="162">
        <f>ROUND(I320*H320,2)</f>
        <v>0</v>
      </c>
      <c r="BL320" s="17" t="s">
        <v>245</v>
      </c>
      <c r="BM320" s="161" t="s">
        <v>522</v>
      </c>
    </row>
    <row r="321" spans="1:65" s="12" customFormat="1" ht="22.9" customHeight="1">
      <c r="B321" s="135"/>
      <c r="D321" s="136" t="s">
        <v>78</v>
      </c>
      <c r="E321" s="146" t="s">
        <v>3480</v>
      </c>
      <c r="F321" s="146" t="s">
        <v>6732</v>
      </c>
      <c r="I321" s="138"/>
      <c r="J321" s="147">
        <f>BK321</f>
        <v>0</v>
      </c>
      <c r="L321" s="135"/>
      <c r="M321" s="140"/>
      <c r="N321" s="141"/>
      <c r="O321" s="141"/>
      <c r="P321" s="142">
        <f>SUM(P322:P476)</f>
        <v>0</v>
      </c>
      <c r="Q321" s="141"/>
      <c r="R321" s="142">
        <f>SUM(R322:R476)</f>
        <v>0</v>
      </c>
      <c r="S321" s="141"/>
      <c r="T321" s="143">
        <f>SUM(T322:T476)</f>
        <v>0</v>
      </c>
      <c r="AR321" s="136" t="s">
        <v>88</v>
      </c>
      <c r="AT321" s="144" t="s">
        <v>78</v>
      </c>
      <c r="AU321" s="144" t="s">
        <v>86</v>
      </c>
      <c r="AY321" s="136" t="s">
        <v>207</v>
      </c>
      <c r="BK321" s="145">
        <f>SUM(BK322:BK476)</f>
        <v>0</v>
      </c>
    </row>
    <row r="322" spans="1:65" s="2" customFormat="1" ht="24.2" customHeight="1">
      <c r="A322" s="31"/>
      <c r="B322" s="148"/>
      <c r="C322" s="149" t="s">
        <v>364</v>
      </c>
      <c r="D322" s="149" t="s">
        <v>209</v>
      </c>
      <c r="E322" s="150" t="s">
        <v>6733</v>
      </c>
      <c r="F322" s="151" t="s">
        <v>6734</v>
      </c>
      <c r="G322" s="152" t="s">
        <v>301</v>
      </c>
      <c r="H322" s="153">
        <v>11</v>
      </c>
      <c r="I322" s="154"/>
      <c r="J322" s="155">
        <f>ROUND(I322*H322,2)</f>
        <v>0</v>
      </c>
      <c r="K322" s="156"/>
      <c r="L322" s="32"/>
      <c r="M322" s="157" t="s">
        <v>1</v>
      </c>
      <c r="N322" s="158" t="s">
        <v>44</v>
      </c>
      <c r="O322" s="57"/>
      <c r="P322" s="159">
        <f>O322*H322</f>
        <v>0</v>
      </c>
      <c r="Q322" s="159">
        <v>0</v>
      </c>
      <c r="R322" s="159">
        <f>Q322*H322</f>
        <v>0</v>
      </c>
      <c r="S322" s="159">
        <v>0</v>
      </c>
      <c r="T322" s="160">
        <f>S322*H322</f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61" t="s">
        <v>245</v>
      </c>
      <c r="AT322" s="161" t="s">
        <v>209</v>
      </c>
      <c r="AU322" s="161" t="s">
        <v>88</v>
      </c>
      <c r="AY322" s="17" t="s">
        <v>207</v>
      </c>
      <c r="BE322" s="162">
        <f>IF(N322="základní",J322,0)</f>
        <v>0</v>
      </c>
      <c r="BF322" s="162">
        <f>IF(N322="snížená",J322,0)</f>
        <v>0</v>
      </c>
      <c r="BG322" s="162">
        <f>IF(N322="zákl. přenesená",J322,0)</f>
        <v>0</v>
      </c>
      <c r="BH322" s="162">
        <f>IF(N322="sníž. přenesená",J322,0)</f>
        <v>0</v>
      </c>
      <c r="BI322" s="162">
        <f>IF(N322="nulová",J322,0)</f>
        <v>0</v>
      </c>
      <c r="BJ322" s="17" t="s">
        <v>86</v>
      </c>
      <c r="BK322" s="162">
        <f>ROUND(I322*H322,2)</f>
        <v>0</v>
      </c>
      <c r="BL322" s="17" t="s">
        <v>245</v>
      </c>
      <c r="BM322" s="161" t="s">
        <v>537</v>
      </c>
    </row>
    <row r="323" spans="1:65" s="2" customFormat="1" ht="24.2" customHeight="1">
      <c r="A323" s="31"/>
      <c r="B323" s="148"/>
      <c r="C323" s="149" t="s">
        <v>551</v>
      </c>
      <c r="D323" s="149" t="s">
        <v>209</v>
      </c>
      <c r="E323" s="150" t="s">
        <v>6735</v>
      </c>
      <c r="F323" s="151" t="s">
        <v>6736</v>
      </c>
      <c r="G323" s="152" t="s">
        <v>301</v>
      </c>
      <c r="H323" s="153">
        <v>4</v>
      </c>
      <c r="I323" s="154"/>
      <c r="J323" s="155">
        <f>ROUND(I323*H323,2)</f>
        <v>0</v>
      </c>
      <c r="K323" s="156"/>
      <c r="L323" s="32"/>
      <c r="M323" s="157" t="s">
        <v>1</v>
      </c>
      <c r="N323" s="158" t="s">
        <v>44</v>
      </c>
      <c r="O323" s="57"/>
      <c r="P323" s="159">
        <f>O323*H323</f>
        <v>0</v>
      </c>
      <c r="Q323" s="159">
        <v>0</v>
      </c>
      <c r="R323" s="159">
        <f>Q323*H323</f>
        <v>0</v>
      </c>
      <c r="S323" s="159">
        <v>0</v>
      </c>
      <c r="T323" s="160">
        <f>S323*H323</f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61" t="s">
        <v>245</v>
      </c>
      <c r="AT323" s="161" t="s">
        <v>209</v>
      </c>
      <c r="AU323" s="161" t="s">
        <v>88</v>
      </c>
      <c r="AY323" s="17" t="s">
        <v>207</v>
      </c>
      <c r="BE323" s="162">
        <f>IF(N323="základní",J323,0)</f>
        <v>0</v>
      </c>
      <c r="BF323" s="162">
        <f>IF(N323="snížená",J323,0)</f>
        <v>0</v>
      </c>
      <c r="BG323" s="162">
        <f>IF(N323="zákl. přenesená",J323,0)</f>
        <v>0</v>
      </c>
      <c r="BH323" s="162">
        <f>IF(N323="sníž. přenesená",J323,0)</f>
        <v>0</v>
      </c>
      <c r="BI323" s="162">
        <f>IF(N323="nulová",J323,0)</f>
        <v>0</v>
      </c>
      <c r="BJ323" s="17" t="s">
        <v>86</v>
      </c>
      <c r="BK323" s="162">
        <f>ROUND(I323*H323,2)</f>
        <v>0</v>
      </c>
      <c r="BL323" s="17" t="s">
        <v>245</v>
      </c>
      <c r="BM323" s="161" t="s">
        <v>554</v>
      </c>
    </row>
    <row r="324" spans="1:65" s="2" customFormat="1" ht="24.2" customHeight="1">
      <c r="A324" s="31"/>
      <c r="B324" s="148"/>
      <c r="C324" s="149" t="s">
        <v>368</v>
      </c>
      <c r="D324" s="149" t="s">
        <v>209</v>
      </c>
      <c r="E324" s="150" t="s">
        <v>6737</v>
      </c>
      <c r="F324" s="151" t="s">
        <v>6738</v>
      </c>
      <c r="G324" s="152" t="s">
        <v>301</v>
      </c>
      <c r="H324" s="153">
        <v>34</v>
      </c>
      <c r="I324" s="154"/>
      <c r="J324" s="155">
        <f>ROUND(I324*H324,2)</f>
        <v>0</v>
      </c>
      <c r="K324" s="156"/>
      <c r="L324" s="32"/>
      <c r="M324" s="157" t="s">
        <v>1</v>
      </c>
      <c r="N324" s="158" t="s">
        <v>44</v>
      </c>
      <c r="O324" s="57"/>
      <c r="P324" s="159">
        <f>O324*H324</f>
        <v>0</v>
      </c>
      <c r="Q324" s="159">
        <v>0</v>
      </c>
      <c r="R324" s="159">
        <f>Q324*H324</f>
        <v>0</v>
      </c>
      <c r="S324" s="159">
        <v>0</v>
      </c>
      <c r="T324" s="160">
        <f>S324*H324</f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61" t="s">
        <v>245</v>
      </c>
      <c r="AT324" s="161" t="s">
        <v>209</v>
      </c>
      <c r="AU324" s="161" t="s">
        <v>88</v>
      </c>
      <c r="AY324" s="17" t="s">
        <v>207</v>
      </c>
      <c r="BE324" s="162">
        <f>IF(N324="základní",J324,0)</f>
        <v>0</v>
      </c>
      <c r="BF324" s="162">
        <f>IF(N324="snížená",J324,0)</f>
        <v>0</v>
      </c>
      <c r="BG324" s="162">
        <f>IF(N324="zákl. přenesená",J324,0)</f>
        <v>0</v>
      </c>
      <c r="BH324" s="162">
        <f>IF(N324="sníž. přenesená",J324,0)</f>
        <v>0</v>
      </c>
      <c r="BI324" s="162">
        <f>IF(N324="nulová",J324,0)</f>
        <v>0</v>
      </c>
      <c r="BJ324" s="17" t="s">
        <v>86</v>
      </c>
      <c r="BK324" s="162">
        <f>ROUND(I324*H324,2)</f>
        <v>0</v>
      </c>
      <c r="BL324" s="17" t="s">
        <v>245</v>
      </c>
      <c r="BM324" s="161" t="s">
        <v>557</v>
      </c>
    </row>
    <row r="325" spans="1:65" s="13" customFormat="1" ht="33.75">
      <c r="B325" s="163"/>
      <c r="D325" s="164" t="s">
        <v>237</v>
      </c>
      <c r="E325" s="165" t="s">
        <v>1</v>
      </c>
      <c r="F325" s="166" t="s">
        <v>6739</v>
      </c>
      <c r="H325" s="167">
        <v>34</v>
      </c>
      <c r="I325" s="168"/>
      <c r="L325" s="163"/>
      <c r="M325" s="169"/>
      <c r="N325" s="170"/>
      <c r="O325" s="170"/>
      <c r="P325" s="170"/>
      <c r="Q325" s="170"/>
      <c r="R325" s="170"/>
      <c r="S325" s="170"/>
      <c r="T325" s="171"/>
      <c r="AT325" s="165" t="s">
        <v>237</v>
      </c>
      <c r="AU325" s="165" t="s">
        <v>88</v>
      </c>
      <c r="AV325" s="13" t="s">
        <v>88</v>
      </c>
      <c r="AW325" s="13" t="s">
        <v>33</v>
      </c>
      <c r="AX325" s="13" t="s">
        <v>79</v>
      </c>
      <c r="AY325" s="165" t="s">
        <v>207</v>
      </c>
    </row>
    <row r="326" spans="1:65" s="15" customFormat="1" ht="11.25">
      <c r="B326" s="179"/>
      <c r="D326" s="164" t="s">
        <v>237</v>
      </c>
      <c r="E326" s="180" t="s">
        <v>1</v>
      </c>
      <c r="F326" s="181" t="s">
        <v>242</v>
      </c>
      <c r="H326" s="182">
        <v>34</v>
      </c>
      <c r="I326" s="183"/>
      <c r="L326" s="179"/>
      <c r="M326" s="184"/>
      <c r="N326" s="185"/>
      <c r="O326" s="185"/>
      <c r="P326" s="185"/>
      <c r="Q326" s="185"/>
      <c r="R326" s="185"/>
      <c r="S326" s="185"/>
      <c r="T326" s="186"/>
      <c r="AT326" s="180" t="s">
        <v>237</v>
      </c>
      <c r="AU326" s="180" t="s">
        <v>88</v>
      </c>
      <c r="AV326" s="15" t="s">
        <v>213</v>
      </c>
      <c r="AW326" s="15" t="s">
        <v>33</v>
      </c>
      <c r="AX326" s="15" t="s">
        <v>86</v>
      </c>
      <c r="AY326" s="180" t="s">
        <v>207</v>
      </c>
    </row>
    <row r="327" spans="1:65" s="2" customFormat="1" ht="24.2" customHeight="1">
      <c r="A327" s="31"/>
      <c r="B327" s="148"/>
      <c r="C327" s="149" t="s">
        <v>561</v>
      </c>
      <c r="D327" s="149" t="s">
        <v>209</v>
      </c>
      <c r="E327" s="150" t="s">
        <v>6740</v>
      </c>
      <c r="F327" s="151" t="s">
        <v>6741</v>
      </c>
      <c r="G327" s="152" t="s">
        <v>301</v>
      </c>
      <c r="H327" s="153">
        <v>34</v>
      </c>
      <c r="I327" s="154"/>
      <c r="J327" s="155">
        <f>ROUND(I327*H327,2)</f>
        <v>0</v>
      </c>
      <c r="K327" s="156"/>
      <c r="L327" s="32"/>
      <c r="M327" s="157" t="s">
        <v>1</v>
      </c>
      <c r="N327" s="158" t="s">
        <v>44</v>
      </c>
      <c r="O327" s="57"/>
      <c r="P327" s="159">
        <f>O327*H327</f>
        <v>0</v>
      </c>
      <c r="Q327" s="159">
        <v>0</v>
      </c>
      <c r="R327" s="159">
        <f>Q327*H327</f>
        <v>0</v>
      </c>
      <c r="S327" s="159">
        <v>0</v>
      </c>
      <c r="T327" s="160">
        <f>S327*H327</f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61" t="s">
        <v>245</v>
      </c>
      <c r="AT327" s="161" t="s">
        <v>209</v>
      </c>
      <c r="AU327" s="161" t="s">
        <v>88</v>
      </c>
      <c r="AY327" s="17" t="s">
        <v>207</v>
      </c>
      <c r="BE327" s="162">
        <f>IF(N327="základní",J327,0)</f>
        <v>0</v>
      </c>
      <c r="BF327" s="162">
        <f>IF(N327="snížená",J327,0)</f>
        <v>0</v>
      </c>
      <c r="BG327" s="162">
        <f>IF(N327="zákl. přenesená",J327,0)</f>
        <v>0</v>
      </c>
      <c r="BH327" s="162">
        <f>IF(N327="sníž. přenesená",J327,0)</f>
        <v>0</v>
      </c>
      <c r="BI327" s="162">
        <f>IF(N327="nulová",J327,0)</f>
        <v>0</v>
      </c>
      <c r="BJ327" s="17" t="s">
        <v>86</v>
      </c>
      <c r="BK327" s="162">
        <f>ROUND(I327*H327,2)</f>
        <v>0</v>
      </c>
      <c r="BL327" s="17" t="s">
        <v>245</v>
      </c>
      <c r="BM327" s="161" t="s">
        <v>564</v>
      </c>
    </row>
    <row r="328" spans="1:65" s="13" customFormat="1" ht="33.75">
      <c r="B328" s="163"/>
      <c r="D328" s="164" t="s">
        <v>237</v>
      </c>
      <c r="E328" s="165" t="s">
        <v>1</v>
      </c>
      <c r="F328" s="166" t="s">
        <v>6742</v>
      </c>
      <c r="H328" s="167">
        <v>34</v>
      </c>
      <c r="I328" s="168"/>
      <c r="L328" s="163"/>
      <c r="M328" s="169"/>
      <c r="N328" s="170"/>
      <c r="O328" s="170"/>
      <c r="P328" s="170"/>
      <c r="Q328" s="170"/>
      <c r="R328" s="170"/>
      <c r="S328" s="170"/>
      <c r="T328" s="171"/>
      <c r="AT328" s="165" t="s">
        <v>237</v>
      </c>
      <c r="AU328" s="165" t="s">
        <v>88</v>
      </c>
      <c r="AV328" s="13" t="s">
        <v>88</v>
      </c>
      <c r="AW328" s="13" t="s">
        <v>33</v>
      </c>
      <c r="AX328" s="13" t="s">
        <v>79</v>
      </c>
      <c r="AY328" s="165" t="s">
        <v>207</v>
      </c>
    </row>
    <row r="329" spans="1:65" s="15" customFormat="1" ht="11.25">
      <c r="B329" s="179"/>
      <c r="D329" s="164" t="s">
        <v>237</v>
      </c>
      <c r="E329" s="180" t="s">
        <v>1</v>
      </c>
      <c r="F329" s="181" t="s">
        <v>242</v>
      </c>
      <c r="H329" s="182">
        <v>34</v>
      </c>
      <c r="I329" s="183"/>
      <c r="L329" s="179"/>
      <c r="M329" s="184"/>
      <c r="N329" s="185"/>
      <c r="O329" s="185"/>
      <c r="P329" s="185"/>
      <c r="Q329" s="185"/>
      <c r="R329" s="185"/>
      <c r="S329" s="185"/>
      <c r="T329" s="186"/>
      <c r="AT329" s="180" t="s">
        <v>237</v>
      </c>
      <c r="AU329" s="180" t="s">
        <v>88</v>
      </c>
      <c r="AV329" s="15" t="s">
        <v>213</v>
      </c>
      <c r="AW329" s="15" t="s">
        <v>33</v>
      </c>
      <c r="AX329" s="15" t="s">
        <v>86</v>
      </c>
      <c r="AY329" s="180" t="s">
        <v>207</v>
      </c>
    </row>
    <row r="330" spans="1:65" s="2" customFormat="1" ht="24.2" customHeight="1">
      <c r="A330" s="31"/>
      <c r="B330" s="148"/>
      <c r="C330" s="149" t="s">
        <v>371</v>
      </c>
      <c r="D330" s="149" t="s">
        <v>209</v>
      </c>
      <c r="E330" s="150" t="s">
        <v>6743</v>
      </c>
      <c r="F330" s="151" t="s">
        <v>6744</v>
      </c>
      <c r="G330" s="152" t="s">
        <v>301</v>
      </c>
      <c r="H330" s="153">
        <v>14</v>
      </c>
      <c r="I330" s="154"/>
      <c r="J330" s="155">
        <f>ROUND(I330*H330,2)</f>
        <v>0</v>
      </c>
      <c r="K330" s="156"/>
      <c r="L330" s="32"/>
      <c r="M330" s="157" t="s">
        <v>1</v>
      </c>
      <c r="N330" s="158" t="s">
        <v>44</v>
      </c>
      <c r="O330" s="57"/>
      <c r="P330" s="159">
        <f>O330*H330</f>
        <v>0</v>
      </c>
      <c r="Q330" s="159">
        <v>0</v>
      </c>
      <c r="R330" s="159">
        <f>Q330*H330</f>
        <v>0</v>
      </c>
      <c r="S330" s="159">
        <v>0</v>
      </c>
      <c r="T330" s="160">
        <f>S330*H330</f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61" t="s">
        <v>245</v>
      </c>
      <c r="AT330" s="161" t="s">
        <v>209</v>
      </c>
      <c r="AU330" s="161" t="s">
        <v>88</v>
      </c>
      <c r="AY330" s="17" t="s">
        <v>207</v>
      </c>
      <c r="BE330" s="162">
        <f>IF(N330="základní",J330,0)</f>
        <v>0</v>
      </c>
      <c r="BF330" s="162">
        <f>IF(N330="snížená",J330,0)</f>
        <v>0</v>
      </c>
      <c r="BG330" s="162">
        <f>IF(N330="zákl. přenesená",J330,0)</f>
        <v>0</v>
      </c>
      <c r="BH330" s="162">
        <f>IF(N330="sníž. přenesená",J330,0)</f>
        <v>0</v>
      </c>
      <c r="BI330" s="162">
        <f>IF(N330="nulová",J330,0)</f>
        <v>0</v>
      </c>
      <c r="BJ330" s="17" t="s">
        <v>86</v>
      </c>
      <c r="BK330" s="162">
        <f>ROUND(I330*H330,2)</f>
        <v>0</v>
      </c>
      <c r="BL330" s="17" t="s">
        <v>245</v>
      </c>
      <c r="BM330" s="161" t="s">
        <v>570</v>
      </c>
    </row>
    <row r="331" spans="1:65" s="2" customFormat="1" ht="24.2" customHeight="1">
      <c r="A331" s="31"/>
      <c r="B331" s="148"/>
      <c r="C331" s="149" t="s">
        <v>573</v>
      </c>
      <c r="D331" s="149" t="s">
        <v>209</v>
      </c>
      <c r="E331" s="150" t="s">
        <v>6745</v>
      </c>
      <c r="F331" s="151" t="s">
        <v>6746</v>
      </c>
      <c r="G331" s="152" t="s">
        <v>301</v>
      </c>
      <c r="H331" s="153">
        <v>16</v>
      </c>
      <c r="I331" s="154"/>
      <c r="J331" s="155">
        <f>ROUND(I331*H331,2)</f>
        <v>0</v>
      </c>
      <c r="K331" s="156"/>
      <c r="L331" s="32"/>
      <c r="M331" s="157" t="s">
        <v>1</v>
      </c>
      <c r="N331" s="158" t="s">
        <v>44</v>
      </c>
      <c r="O331" s="57"/>
      <c r="P331" s="159">
        <f>O331*H331</f>
        <v>0</v>
      </c>
      <c r="Q331" s="159">
        <v>0</v>
      </c>
      <c r="R331" s="159">
        <f>Q331*H331</f>
        <v>0</v>
      </c>
      <c r="S331" s="159">
        <v>0</v>
      </c>
      <c r="T331" s="160">
        <f>S331*H331</f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61" t="s">
        <v>245</v>
      </c>
      <c r="AT331" s="161" t="s">
        <v>209</v>
      </c>
      <c r="AU331" s="161" t="s">
        <v>88</v>
      </c>
      <c r="AY331" s="17" t="s">
        <v>207</v>
      </c>
      <c r="BE331" s="162">
        <f>IF(N331="základní",J331,0)</f>
        <v>0</v>
      </c>
      <c r="BF331" s="162">
        <f>IF(N331="snížená",J331,0)</f>
        <v>0</v>
      </c>
      <c r="BG331" s="162">
        <f>IF(N331="zákl. přenesená",J331,0)</f>
        <v>0</v>
      </c>
      <c r="BH331" s="162">
        <f>IF(N331="sníž. přenesená",J331,0)</f>
        <v>0</v>
      </c>
      <c r="BI331" s="162">
        <f>IF(N331="nulová",J331,0)</f>
        <v>0</v>
      </c>
      <c r="BJ331" s="17" t="s">
        <v>86</v>
      </c>
      <c r="BK331" s="162">
        <f>ROUND(I331*H331,2)</f>
        <v>0</v>
      </c>
      <c r="BL331" s="17" t="s">
        <v>245</v>
      </c>
      <c r="BM331" s="161" t="s">
        <v>576</v>
      </c>
    </row>
    <row r="332" spans="1:65" s="13" customFormat="1" ht="33.75">
      <c r="B332" s="163"/>
      <c r="D332" s="164" t="s">
        <v>237</v>
      </c>
      <c r="E332" s="165" t="s">
        <v>1</v>
      </c>
      <c r="F332" s="166" t="s">
        <v>6747</v>
      </c>
      <c r="H332" s="167">
        <v>16</v>
      </c>
      <c r="I332" s="168"/>
      <c r="L332" s="163"/>
      <c r="M332" s="169"/>
      <c r="N332" s="170"/>
      <c r="O332" s="170"/>
      <c r="P332" s="170"/>
      <c r="Q332" s="170"/>
      <c r="R332" s="170"/>
      <c r="S332" s="170"/>
      <c r="T332" s="171"/>
      <c r="AT332" s="165" t="s">
        <v>237</v>
      </c>
      <c r="AU332" s="165" t="s">
        <v>88</v>
      </c>
      <c r="AV332" s="13" t="s">
        <v>88</v>
      </c>
      <c r="AW332" s="13" t="s">
        <v>33</v>
      </c>
      <c r="AX332" s="13" t="s">
        <v>79</v>
      </c>
      <c r="AY332" s="165" t="s">
        <v>207</v>
      </c>
    </row>
    <row r="333" spans="1:65" s="15" customFormat="1" ht="11.25">
      <c r="B333" s="179"/>
      <c r="D333" s="164" t="s">
        <v>237</v>
      </c>
      <c r="E333" s="180" t="s">
        <v>1</v>
      </c>
      <c r="F333" s="181" t="s">
        <v>242</v>
      </c>
      <c r="H333" s="182">
        <v>16</v>
      </c>
      <c r="I333" s="183"/>
      <c r="L333" s="179"/>
      <c r="M333" s="184"/>
      <c r="N333" s="185"/>
      <c r="O333" s="185"/>
      <c r="P333" s="185"/>
      <c r="Q333" s="185"/>
      <c r="R333" s="185"/>
      <c r="S333" s="185"/>
      <c r="T333" s="186"/>
      <c r="AT333" s="180" t="s">
        <v>237</v>
      </c>
      <c r="AU333" s="180" t="s">
        <v>88</v>
      </c>
      <c r="AV333" s="15" t="s">
        <v>213</v>
      </c>
      <c r="AW333" s="15" t="s">
        <v>33</v>
      </c>
      <c r="AX333" s="15" t="s">
        <v>86</v>
      </c>
      <c r="AY333" s="180" t="s">
        <v>207</v>
      </c>
    </row>
    <row r="334" spans="1:65" s="2" customFormat="1" ht="24.2" customHeight="1">
      <c r="A334" s="31"/>
      <c r="B334" s="148"/>
      <c r="C334" s="149" t="s">
        <v>375</v>
      </c>
      <c r="D334" s="149" t="s">
        <v>209</v>
      </c>
      <c r="E334" s="150" t="s">
        <v>6748</v>
      </c>
      <c r="F334" s="151" t="s">
        <v>6749</v>
      </c>
      <c r="G334" s="152" t="s">
        <v>301</v>
      </c>
      <c r="H334" s="153">
        <v>10</v>
      </c>
      <c r="I334" s="154"/>
      <c r="J334" s="155">
        <f>ROUND(I334*H334,2)</f>
        <v>0</v>
      </c>
      <c r="K334" s="156"/>
      <c r="L334" s="32"/>
      <c r="M334" s="157" t="s">
        <v>1</v>
      </c>
      <c r="N334" s="158" t="s">
        <v>44</v>
      </c>
      <c r="O334" s="57"/>
      <c r="P334" s="159">
        <f>O334*H334</f>
        <v>0</v>
      </c>
      <c r="Q334" s="159">
        <v>0</v>
      </c>
      <c r="R334" s="159">
        <f>Q334*H334</f>
        <v>0</v>
      </c>
      <c r="S334" s="159">
        <v>0</v>
      </c>
      <c r="T334" s="160">
        <f>S334*H334</f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61" t="s">
        <v>245</v>
      </c>
      <c r="AT334" s="161" t="s">
        <v>209</v>
      </c>
      <c r="AU334" s="161" t="s">
        <v>88</v>
      </c>
      <c r="AY334" s="17" t="s">
        <v>207</v>
      </c>
      <c r="BE334" s="162">
        <f>IF(N334="základní",J334,0)</f>
        <v>0</v>
      </c>
      <c r="BF334" s="162">
        <f>IF(N334="snížená",J334,0)</f>
        <v>0</v>
      </c>
      <c r="BG334" s="162">
        <f>IF(N334="zákl. přenesená",J334,0)</f>
        <v>0</v>
      </c>
      <c r="BH334" s="162">
        <f>IF(N334="sníž. přenesená",J334,0)</f>
        <v>0</v>
      </c>
      <c r="BI334" s="162">
        <f>IF(N334="nulová",J334,0)</f>
        <v>0</v>
      </c>
      <c r="BJ334" s="17" t="s">
        <v>86</v>
      </c>
      <c r="BK334" s="162">
        <f>ROUND(I334*H334,2)</f>
        <v>0</v>
      </c>
      <c r="BL334" s="17" t="s">
        <v>245</v>
      </c>
      <c r="BM334" s="161" t="s">
        <v>585</v>
      </c>
    </row>
    <row r="335" spans="1:65" s="13" customFormat="1" ht="33.75">
      <c r="B335" s="163"/>
      <c r="D335" s="164" t="s">
        <v>237</v>
      </c>
      <c r="E335" s="165" t="s">
        <v>1</v>
      </c>
      <c r="F335" s="166" t="s">
        <v>6750</v>
      </c>
      <c r="H335" s="167">
        <v>10</v>
      </c>
      <c r="I335" s="168"/>
      <c r="L335" s="163"/>
      <c r="M335" s="169"/>
      <c r="N335" s="170"/>
      <c r="O335" s="170"/>
      <c r="P335" s="170"/>
      <c r="Q335" s="170"/>
      <c r="R335" s="170"/>
      <c r="S335" s="170"/>
      <c r="T335" s="171"/>
      <c r="AT335" s="165" t="s">
        <v>237</v>
      </c>
      <c r="AU335" s="165" t="s">
        <v>88</v>
      </c>
      <c r="AV335" s="13" t="s">
        <v>88</v>
      </c>
      <c r="AW335" s="13" t="s">
        <v>33</v>
      </c>
      <c r="AX335" s="13" t="s">
        <v>79</v>
      </c>
      <c r="AY335" s="165" t="s">
        <v>207</v>
      </c>
    </row>
    <row r="336" spans="1:65" s="15" customFormat="1" ht="11.25">
      <c r="B336" s="179"/>
      <c r="D336" s="164" t="s">
        <v>237</v>
      </c>
      <c r="E336" s="180" t="s">
        <v>1</v>
      </c>
      <c r="F336" s="181" t="s">
        <v>242</v>
      </c>
      <c r="H336" s="182">
        <v>10</v>
      </c>
      <c r="I336" s="183"/>
      <c r="L336" s="179"/>
      <c r="M336" s="184"/>
      <c r="N336" s="185"/>
      <c r="O336" s="185"/>
      <c r="P336" s="185"/>
      <c r="Q336" s="185"/>
      <c r="R336" s="185"/>
      <c r="S336" s="185"/>
      <c r="T336" s="186"/>
      <c r="AT336" s="180" t="s">
        <v>237</v>
      </c>
      <c r="AU336" s="180" t="s">
        <v>88</v>
      </c>
      <c r="AV336" s="15" t="s">
        <v>213</v>
      </c>
      <c r="AW336" s="15" t="s">
        <v>33</v>
      </c>
      <c r="AX336" s="15" t="s">
        <v>86</v>
      </c>
      <c r="AY336" s="180" t="s">
        <v>207</v>
      </c>
    </row>
    <row r="337" spans="1:65" s="2" customFormat="1" ht="24.2" customHeight="1">
      <c r="A337" s="31"/>
      <c r="B337" s="148"/>
      <c r="C337" s="149" t="s">
        <v>595</v>
      </c>
      <c r="D337" s="149" t="s">
        <v>209</v>
      </c>
      <c r="E337" s="150" t="s">
        <v>6751</v>
      </c>
      <c r="F337" s="151" t="s">
        <v>6752</v>
      </c>
      <c r="G337" s="152" t="s">
        <v>301</v>
      </c>
      <c r="H337" s="153">
        <v>10</v>
      </c>
      <c r="I337" s="154"/>
      <c r="J337" s="155">
        <f>ROUND(I337*H337,2)</f>
        <v>0</v>
      </c>
      <c r="K337" s="156"/>
      <c r="L337" s="32"/>
      <c r="M337" s="157" t="s">
        <v>1</v>
      </c>
      <c r="N337" s="158" t="s">
        <v>44</v>
      </c>
      <c r="O337" s="57"/>
      <c r="P337" s="159">
        <f>O337*H337</f>
        <v>0</v>
      </c>
      <c r="Q337" s="159">
        <v>0</v>
      </c>
      <c r="R337" s="159">
        <f>Q337*H337</f>
        <v>0</v>
      </c>
      <c r="S337" s="159">
        <v>0</v>
      </c>
      <c r="T337" s="160">
        <f>S337*H337</f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61" t="s">
        <v>245</v>
      </c>
      <c r="AT337" s="161" t="s">
        <v>209</v>
      </c>
      <c r="AU337" s="161" t="s">
        <v>88</v>
      </c>
      <c r="AY337" s="17" t="s">
        <v>207</v>
      </c>
      <c r="BE337" s="162">
        <f>IF(N337="základní",J337,0)</f>
        <v>0</v>
      </c>
      <c r="BF337" s="162">
        <f>IF(N337="snížená",J337,0)</f>
        <v>0</v>
      </c>
      <c r="BG337" s="162">
        <f>IF(N337="zákl. přenesená",J337,0)</f>
        <v>0</v>
      </c>
      <c r="BH337" s="162">
        <f>IF(N337="sníž. přenesená",J337,0)</f>
        <v>0</v>
      </c>
      <c r="BI337" s="162">
        <f>IF(N337="nulová",J337,0)</f>
        <v>0</v>
      </c>
      <c r="BJ337" s="17" t="s">
        <v>86</v>
      </c>
      <c r="BK337" s="162">
        <f>ROUND(I337*H337,2)</f>
        <v>0</v>
      </c>
      <c r="BL337" s="17" t="s">
        <v>245</v>
      </c>
      <c r="BM337" s="161" t="s">
        <v>598</v>
      </c>
    </row>
    <row r="338" spans="1:65" s="2" customFormat="1" ht="24.2" customHeight="1">
      <c r="A338" s="31"/>
      <c r="B338" s="148"/>
      <c r="C338" s="149" t="s">
        <v>378</v>
      </c>
      <c r="D338" s="149" t="s">
        <v>209</v>
      </c>
      <c r="E338" s="150" t="s">
        <v>6753</v>
      </c>
      <c r="F338" s="151" t="s">
        <v>6754</v>
      </c>
      <c r="G338" s="152" t="s">
        <v>301</v>
      </c>
      <c r="H338" s="153">
        <v>2</v>
      </c>
      <c r="I338" s="154"/>
      <c r="J338" s="155">
        <f>ROUND(I338*H338,2)</f>
        <v>0</v>
      </c>
      <c r="K338" s="156"/>
      <c r="L338" s="32"/>
      <c r="M338" s="157" t="s">
        <v>1</v>
      </c>
      <c r="N338" s="158" t="s">
        <v>44</v>
      </c>
      <c r="O338" s="57"/>
      <c r="P338" s="159">
        <f>O338*H338</f>
        <v>0</v>
      </c>
      <c r="Q338" s="159">
        <v>0</v>
      </c>
      <c r="R338" s="159">
        <f>Q338*H338</f>
        <v>0</v>
      </c>
      <c r="S338" s="159">
        <v>0</v>
      </c>
      <c r="T338" s="160">
        <f>S338*H338</f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61" t="s">
        <v>245</v>
      </c>
      <c r="AT338" s="161" t="s">
        <v>209</v>
      </c>
      <c r="AU338" s="161" t="s">
        <v>88</v>
      </c>
      <c r="AY338" s="17" t="s">
        <v>207</v>
      </c>
      <c r="BE338" s="162">
        <f>IF(N338="základní",J338,0)</f>
        <v>0</v>
      </c>
      <c r="BF338" s="162">
        <f>IF(N338="snížená",J338,0)</f>
        <v>0</v>
      </c>
      <c r="BG338" s="162">
        <f>IF(N338="zákl. přenesená",J338,0)</f>
        <v>0</v>
      </c>
      <c r="BH338" s="162">
        <f>IF(N338="sníž. přenesená",J338,0)</f>
        <v>0</v>
      </c>
      <c r="BI338" s="162">
        <f>IF(N338="nulová",J338,0)</f>
        <v>0</v>
      </c>
      <c r="BJ338" s="17" t="s">
        <v>86</v>
      </c>
      <c r="BK338" s="162">
        <f>ROUND(I338*H338,2)</f>
        <v>0</v>
      </c>
      <c r="BL338" s="17" t="s">
        <v>245</v>
      </c>
      <c r="BM338" s="161" t="s">
        <v>601</v>
      </c>
    </row>
    <row r="339" spans="1:65" s="2" customFormat="1" ht="24.2" customHeight="1">
      <c r="A339" s="31"/>
      <c r="B339" s="148"/>
      <c r="C339" s="149" t="s">
        <v>611</v>
      </c>
      <c r="D339" s="149" t="s">
        <v>209</v>
      </c>
      <c r="E339" s="150" t="s">
        <v>6755</v>
      </c>
      <c r="F339" s="151" t="s">
        <v>6756</v>
      </c>
      <c r="G339" s="152" t="s">
        <v>301</v>
      </c>
      <c r="H339" s="153">
        <v>2</v>
      </c>
      <c r="I339" s="154"/>
      <c r="J339" s="155">
        <f>ROUND(I339*H339,2)</f>
        <v>0</v>
      </c>
      <c r="K339" s="156"/>
      <c r="L339" s="32"/>
      <c r="M339" s="157" t="s">
        <v>1</v>
      </c>
      <c r="N339" s="158" t="s">
        <v>44</v>
      </c>
      <c r="O339" s="57"/>
      <c r="P339" s="159">
        <f>O339*H339</f>
        <v>0</v>
      </c>
      <c r="Q339" s="159">
        <v>0</v>
      </c>
      <c r="R339" s="159">
        <f>Q339*H339</f>
        <v>0</v>
      </c>
      <c r="S339" s="159">
        <v>0</v>
      </c>
      <c r="T339" s="160">
        <f>S339*H339</f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61" t="s">
        <v>245</v>
      </c>
      <c r="AT339" s="161" t="s">
        <v>209</v>
      </c>
      <c r="AU339" s="161" t="s">
        <v>88</v>
      </c>
      <c r="AY339" s="17" t="s">
        <v>207</v>
      </c>
      <c r="BE339" s="162">
        <f>IF(N339="základní",J339,0)</f>
        <v>0</v>
      </c>
      <c r="BF339" s="162">
        <f>IF(N339="snížená",J339,0)</f>
        <v>0</v>
      </c>
      <c r="BG339" s="162">
        <f>IF(N339="zákl. přenesená",J339,0)</f>
        <v>0</v>
      </c>
      <c r="BH339" s="162">
        <f>IF(N339="sníž. přenesená",J339,0)</f>
        <v>0</v>
      </c>
      <c r="BI339" s="162">
        <f>IF(N339="nulová",J339,0)</f>
        <v>0</v>
      </c>
      <c r="BJ339" s="17" t="s">
        <v>86</v>
      </c>
      <c r="BK339" s="162">
        <f>ROUND(I339*H339,2)</f>
        <v>0</v>
      </c>
      <c r="BL339" s="17" t="s">
        <v>245</v>
      </c>
      <c r="BM339" s="161" t="s">
        <v>614</v>
      </c>
    </row>
    <row r="340" spans="1:65" s="2" customFormat="1" ht="24.2" customHeight="1">
      <c r="A340" s="31"/>
      <c r="B340" s="148"/>
      <c r="C340" s="149" t="s">
        <v>382</v>
      </c>
      <c r="D340" s="149" t="s">
        <v>209</v>
      </c>
      <c r="E340" s="150" t="s">
        <v>6757</v>
      </c>
      <c r="F340" s="151" t="s">
        <v>6758</v>
      </c>
      <c r="G340" s="152" t="s">
        <v>301</v>
      </c>
      <c r="H340" s="153">
        <v>69</v>
      </c>
      <c r="I340" s="154"/>
      <c r="J340" s="155">
        <f>ROUND(I340*H340,2)</f>
        <v>0</v>
      </c>
      <c r="K340" s="156"/>
      <c r="L340" s="32"/>
      <c r="M340" s="157" t="s">
        <v>1</v>
      </c>
      <c r="N340" s="158" t="s">
        <v>44</v>
      </c>
      <c r="O340" s="57"/>
      <c r="P340" s="159">
        <f>O340*H340</f>
        <v>0</v>
      </c>
      <c r="Q340" s="159">
        <v>0</v>
      </c>
      <c r="R340" s="159">
        <f>Q340*H340</f>
        <v>0</v>
      </c>
      <c r="S340" s="159">
        <v>0</v>
      </c>
      <c r="T340" s="160">
        <f>S340*H340</f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61" t="s">
        <v>245</v>
      </c>
      <c r="AT340" s="161" t="s">
        <v>209</v>
      </c>
      <c r="AU340" s="161" t="s">
        <v>88</v>
      </c>
      <c r="AY340" s="17" t="s">
        <v>207</v>
      </c>
      <c r="BE340" s="162">
        <f>IF(N340="základní",J340,0)</f>
        <v>0</v>
      </c>
      <c r="BF340" s="162">
        <f>IF(N340="snížená",J340,0)</f>
        <v>0</v>
      </c>
      <c r="BG340" s="162">
        <f>IF(N340="zákl. přenesená",J340,0)</f>
        <v>0</v>
      </c>
      <c r="BH340" s="162">
        <f>IF(N340="sníž. přenesená",J340,0)</f>
        <v>0</v>
      </c>
      <c r="BI340" s="162">
        <f>IF(N340="nulová",J340,0)</f>
        <v>0</v>
      </c>
      <c r="BJ340" s="17" t="s">
        <v>86</v>
      </c>
      <c r="BK340" s="162">
        <f>ROUND(I340*H340,2)</f>
        <v>0</v>
      </c>
      <c r="BL340" s="17" t="s">
        <v>245</v>
      </c>
      <c r="BM340" s="161" t="s">
        <v>629</v>
      </c>
    </row>
    <row r="341" spans="1:65" s="13" customFormat="1" ht="22.5">
      <c r="B341" s="163"/>
      <c r="D341" s="164" t="s">
        <v>237</v>
      </c>
      <c r="E341" s="165" t="s">
        <v>1</v>
      </c>
      <c r="F341" s="166" t="s">
        <v>6759</v>
      </c>
      <c r="H341" s="167">
        <v>69</v>
      </c>
      <c r="I341" s="168"/>
      <c r="L341" s="163"/>
      <c r="M341" s="169"/>
      <c r="N341" s="170"/>
      <c r="O341" s="170"/>
      <c r="P341" s="170"/>
      <c r="Q341" s="170"/>
      <c r="R341" s="170"/>
      <c r="S341" s="170"/>
      <c r="T341" s="171"/>
      <c r="AT341" s="165" t="s">
        <v>237</v>
      </c>
      <c r="AU341" s="165" t="s">
        <v>88</v>
      </c>
      <c r="AV341" s="13" t="s">
        <v>88</v>
      </c>
      <c r="AW341" s="13" t="s">
        <v>33</v>
      </c>
      <c r="AX341" s="13" t="s">
        <v>79</v>
      </c>
      <c r="AY341" s="165" t="s">
        <v>207</v>
      </c>
    </row>
    <row r="342" spans="1:65" s="15" customFormat="1" ht="11.25">
      <c r="B342" s="179"/>
      <c r="D342" s="164" t="s">
        <v>237</v>
      </c>
      <c r="E342" s="180" t="s">
        <v>1</v>
      </c>
      <c r="F342" s="181" t="s">
        <v>242</v>
      </c>
      <c r="H342" s="182">
        <v>69</v>
      </c>
      <c r="I342" s="183"/>
      <c r="L342" s="179"/>
      <c r="M342" s="184"/>
      <c r="N342" s="185"/>
      <c r="O342" s="185"/>
      <c r="P342" s="185"/>
      <c r="Q342" s="185"/>
      <c r="R342" s="185"/>
      <c r="S342" s="185"/>
      <c r="T342" s="186"/>
      <c r="AT342" s="180" t="s">
        <v>237</v>
      </c>
      <c r="AU342" s="180" t="s">
        <v>88</v>
      </c>
      <c r="AV342" s="15" t="s">
        <v>213</v>
      </c>
      <c r="AW342" s="15" t="s">
        <v>33</v>
      </c>
      <c r="AX342" s="15" t="s">
        <v>86</v>
      </c>
      <c r="AY342" s="180" t="s">
        <v>207</v>
      </c>
    </row>
    <row r="343" spans="1:65" s="2" customFormat="1" ht="24.2" customHeight="1">
      <c r="A343" s="31"/>
      <c r="B343" s="148"/>
      <c r="C343" s="149" t="s">
        <v>638</v>
      </c>
      <c r="D343" s="149" t="s">
        <v>209</v>
      </c>
      <c r="E343" s="150" t="s">
        <v>6760</v>
      </c>
      <c r="F343" s="151" t="s">
        <v>6761</v>
      </c>
      <c r="G343" s="152" t="s">
        <v>301</v>
      </c>
      <c r="H343" s="153">
        <v>9</v>
      </c>
      <c r="I343" s="154"/>
      <c r="J343" s="155">
        <f t="shared" ref="J343:J378" si="10">ROUND(I343*H343,2)</f>
        <v>0</v>
      </c>
      <c r="K343" s="156"/>
      <c r="L343" s="32"/>
      <c r="M343" s="157" t="s">
        <v>1</v>
      </c>
      <c r="N343" s="158" t="s">
        <v>44</v>
      </c>
      <c r="O343" s="57"/>
      <c r="P343" s="159">
        <f t="shared" ref="P343:P378" si="11">O343*H343</f>
        <v>0</v>
      </c>
      <c r="Q343" s="159">
        <v>0</v>
      </c>
      <c r="R343" s="159">
        <f t="shared" ref="R343:R378" si="12">Q343*H343</f>
        <v>0</v>
      </c>
      <c r="S343" s="159">
        <v>0</v>
      </c>
      <c r="T343" s="160">
        <f t="shared" ref="T343:T378" si="13">S343*H343</f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61" t="s">
        <v>245</v>
      </c>
      <c r="AT343" s="161" t="s">
        <v>209</v>
      </c>
      <c r="AU343" s="161" t="s">
        <v>88</v>
      </c>
      <c r="AY343" s="17" t="s">
        <v>207</v>
      </c>
      <c r="BE343" s="162">
        <f t="shared" ref="BE343:BE378" si="14">IF(N343="základní",J343,0)</f>
        <v>0</v>
      </c>
      <c r="BF343" s="162">
        <f t="shared" ref="BF343:BF378" si="15">IF(N343="snížená",J343,0)</f>
        <v>0</v>
      </c>
      <c r="BG343" s="162">
        <f t="shared" ref="BG343:BG378" si="16">IF(N343="zákl. přenesená",J343,0)</f>
        <v>0</v>
      </c>
      <c r="BH343" s="162">
        <f t="shared" ref="BH343:BH378" si="17">IF(N343="sníž. přenesená",J343,0)</f>
        <v>0</v>
      </c>
      <c r="BI343" s="162">
        <f t="shared" ref="BI343:BI378" si="18">IF(N343="nulová",J343,0)</f>
        <v>0</v>
      </c>
      <c r="BJ343" s="17" t="s">
        <v>86</v>
      </c>
      <c r="BK343" s="162">
        <f t="shared" ref="BK343:BK378" si="19">ROUND(I343*H343,2)</f>
        <v>0</v>
      </c>
      <c r="BL343" s="17" t="s">
        <v>245</v>
      </c>
      <c r="BM343" s="161" t="s">
        <v>641</v>
      </c>
    </row>
    <row r="344" spans="1:65" s="2" customFormat="1" ht="24.2" customHeight="1">
      <c r="A344" s="31"/>
      <c r="B344" s="148"/>
      <c r="C344" s="149" t="s">
        <v>386</v>
      </c>
      <c r="D344" s="149" t="s">
        <v>209</v>
      </c>
      <c r="E344" s="150" t="s">
        <v>6762</v>
      </c>
      <c r="F344" s="151" t="s">
        <v>6763</v>
      </c>
      <c r="G344" s="152" t="s">
        <v>301</v>
      </c>
      <c r="H344" s="153">
        <v>5</v>
      </c>
      <c r="I344" s="154"/>
      <c r="J344" s="155">
        <f t="shared" si="10"/>
        <v>0</v>
      </c>
      <c r="K344" s="156"/>
      <c r="L344" s="32"/>
      <c r="M344" s="157" t="s">
        <v>1</v>
      </c>
      <c r="N344" s="158" t="s">
        <v>44</v>
      </c>
      <c r="O344" s="57"/>
      <c r="P344" s="159">
        <f t="shared" si="11"/>
        <v>0</v>
      </c>
      <c r="Q344" s="159">
        <v>0</v>
      </c>
      <c r="R344" s="159">
        <f t="shared" si="12"/>
        <v>0</v>
      </c>
      <c r="S344" s="159">
        <v>0</v>
      </c>
      <c r="T344" s="160">
        <f t="shared" si="1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61" t="s">
        <v>245</v>
      </c>
      <c r="AT344" s="161" t="s">
        <v>209</v>
      </c>
      <c r="AU344" s="161" t="s">
        <v>88</v>
      </c>
      <c r="AY344" s="17" t="s">
        <v>207</v>
      </c>
      <c r="BE344" s="162">
        <f t="shared" si="14"/>
        <v>0</v>
      </c>
      <c r="BF344" s="162">
        <f t="shared" si="15"/>
        <v>0</v>
      </c>
      <c r="BG344" s="162">
        <f t="shared" si="16"/>
        <v>0</v>
      </c>
      <c r="BH344" s="162">
        <f t="shared" si="17"/>
        <v>0</v>
      </c>
      <c r="BI344" s="162">
        <f t="shared" si="18"/>
        <v>0</v>
      </c>
      <c r="BJ344" s="17" t="s">
        <v>86</v>
      </c>
      <c r="BK344" s="162">
        <f t="shared" si="19"/>
        <v>0</v>
      </c>
      <c r="BL344" s="17" t="s">
        <v>245</v>
      </c>
      <c r="BM344" s="161" t="s">
        <v>649</v>
      </c>
    </row>
    <row r="345" spans="1:65" s="2" customFormat="1" ht="24.2" customHeight="1">
      <c r="A345" s="31"/>
      <c r="B345" s="148"/>
      <c r="C345" s="149" t="s">
        <v>654</v>
      </c>
      <c r="D345" s="149" t="s">
        <v>209</v>
      </c>
      <c r="E345" s="150" t="s">
        <v>6764</v>
      </c>
      <c r="F345" s="151" t="s">
        <v>6765</v>
      </c>
      <c r="G345" s="152" t="s">
        <v>301</v>
      </c>
      <c r="H345" s="153">
        <v>3</v>
      </c>
      <c r="I345" s="154"/>
      <c r="J345" s="155">
        <f t="shared" si="10"/>
        <v>0</v>
      </c>
      <c r="K345" s="156"/>
      <c r="L345" s="32"/>
      <c r="M345" s="157" t="s">
        <v>1</v>
      </c>
      <c r="N345" s="158" t="s">
        <v>44</v>
      </c>
      <c r="O345" s="57"/>
      <c r="P345" s="159">
        <f t="shared" si="11"/>
        <v>0</v>
      </c>
      <c r="Q345" s="159">
        <v>0</v>
      </c>
      <c r="R345" s="159">
        <f t="shared" si="12"/>
        <v>0</v>
      </c>
      <c r="S345" s="159">
        <v>0</v>
      </c>
      <c r="T345" s="160">
        <f t="shared" si="1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61" t="s">
        <v>245</v>
      </c>
      <c r="AT345" s="161" t="s">
        <v>209</v>
      </c>
      <c r="AU345" s="161" t="s">
        <v>88</v>
      </c>
      <c r="AY345" s="17" t="s">
        <v>207</v>
      </c>
      <c r="BE345" s="162">
        <f t="shared" si="14"/>
        <v>0</v>
      </c>
      <c r="BF345" s="162">
        <f t="shared" si="15"/>
        <v>0</v>
      </c>
      <c r="BG345" s="162">
        <f t="shared" si="16"/>
        <v>0</v>
      </c>
      <c r="BH345" s="162">
        <f t="shared" si="17"/>
        <v>0</v>
      </c>
      <c r="BI345" s="162">
        <f t="shared" si="18"/>
        <v>0</v>
      </c>
      <c r="BJ345" s="17" t="s">
        <v>86</v>
      </c>
      <c r="BK345" s="162">
        <f t="shared" si="19"/>
        <v>0</v>
      </c>
      <c r="BL345" s="17" t="s">
        <v>245</v>
      </c>
      <c r="BM345" s="161" t="s">
        <v>657</v>
      </c>
    </row>
    <row r="346" spans="1:65" s="2" customFormat="1" ht="24.2" customHeight="1">
      <c r="A346" s="31"/>
      <c r="B346" s="148"/>
      <c r="C346" s="149" t="s">
        <v>390</v>
      </c>
      <c r="D346" s="149" t="s">
        <v>209</v>
      </c>
      <c r="E346" s="150" t="s">
        <v>6766</v>
      </c>
      <c r="F346" s="151" t="s">
        <v>6767</v>
      </c>
      <c r="G346" s="152" t="s">
        <v>301</v>
      </c>
      <c r="H346" s="153">
        <v>17</v>
      </c>
      <c r="I346" s="154"/>
      <c r="J346" s="155">
        <f t="shared" si="10"/>
        <v>0</v>
      </c>
      <c r="K346" s="156"/>
      <c r="L346" s="32"/>
      <c r="M346" s="157" t="s">
        <v>1</v>
      </c>
      <c r="N346" s="158" t="s">
        <v>44</v>
      </c>
      <c r="O346" s="57"/>
      <c r="P346" s="159">
        <f t="shared" si="11"/>
        <v>0</v>
      </c>
      <c r="Q346" s="159">
        <v>0</v>
      </c>
      <c r="R346" s="159">
        <f t="shared" si="12"/>
        <v>0</v>
      </c>
      <c r="S346" s="159">
        <v>0</v>
      </c>
      <c r="T346" s="160">
        <f t="shared" si="1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61" t="s">
        <v>245</v>
      </c>
      <c r="AT346" s="161" t="s">
        <v>209</v>
      </c>
      <c r="AU346" s="161" t="s">
        <v>88</v>
      </c>
      <c r="AY346" s="17" t="s">
        <v>207</v>
      </c>
      <c r="BE346" s="162">
        <f t="shared" si="14"/>
        <v>0</v>
      </c>
      <c r="BF346" s="162">
        <f t="shared" si="15"/>
        <v>0</v>
      </c>
      <c r="BG346" s="162">
        <f t="shared" si="16"/>
        <v>0</v>
      </c>
      <c r="BH346" s="162">
        <f t="shared" si="17"/>
        <v>0</v>
      </c>
      <c r="BI346" s="162">
        <f t="shared" si="18"/>
        <v>0</v>
      </c>
      <c r="BJ346" s="17" t="s">
        <v>86</v>
      </c>
      <c r="BK346" s="162">
        <f t="shared" si="19"/>
        <v>0</v>
      </c>
      <c r="BL346" s="17" t="s">
        <v>245</v>
      </c>
      <c r="BM346" s="161" t="s">
        <v>663</v>
      </c>
    </row>
    <row r="347" spans="1:65" s="2" customFormat="1" ht="24.2" customHeight="1">
      <c r="A347" s="31"/>
      <c r="B347" s="148"/>
      <c r="C347" s="149" t="s">
        <v>668</v>
      </c>
      <c r="D347" s="149" t="s">
        <v>209</v>
      </c>
      <c r="E347" s="150" t="s">
        <v>6768</v>
      </c>
      <c r="F347" s="151" t="s">
        <v>6769</v>
      </c>
      <c r="G347" s="152" t="s">
        <v>301</v>
      </c>
      <c r="H347" s="153">
        <v>5</v>
      </c>
      <c r="I347" s="154"/>
      <c r="J347" s="155">
        <f t="shared" si="10"/>
        <v>0</v>
      </c>
      <c r="K347" s="156"/>
      <c r="L347" s="32"/>
      <c r="M347" s="157" t="s">
        <v>1</v>
      </c>
      <c r="N347" s="158" t="s">
        <v>44</v>
      </c>
      <c r="O347" s="57"/>
      <c r="P347" s="159">
        <f t="shared" si="11"/>
        <v>0</v>
      </c>
      <c r="Q347" s="159">
        <v>0</v>
      </c>
      <c r="R347" s="159">
        <f t="shared" si="12"/>
        <v>0</v>
      </c>
      <c r="S347" s="159">
        <v>0</v>
      </c>
      <c r="T347" s="160">
        <f t="shared" si="1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61" t="s">
        <v>245</v>
      </c>
      <c r="AT347" s="161" t="s">
        <v>209</v>
      </c>
      <c r="AU347" s="161" t="s">
        <v>88</v>
      </c>
      <c r="AY347" s="17" t="s">
        <v>207</v>
      </c>
      <c r="BE347" s="162">
        <f t="shared" si="14"/>
        <v>0</v>
      </c>
      <c r="BF347" s="162">
        <f t="shared" si="15"/>
        <v>0</v>
      </c>
      <c r="BG347" s="162">
        <f t="shared" si="16"/>
        <v>0</v>
      </c>
      <c r="BH347" s="162">
        <f t="shared" si="17"/>
        <v>0</v>
      </c>
      <c r="BI347" s="162">
        <f t="shared" si="18"/>
        <v>0</v>
      </c>
      <c r="BJ347" s="17" t="s">
        <v>86</v>
      </c>
      <c r="BK347" s="162">
        <f t="shared" si="19"/>
        <v>0</v>
      </c>
      <c r="BL347" s="17" t="s">
        <v>245</v>
      </c>
      <c r="BM347" s="161" t="s">
        <v>671</v>
      </c>
    </row>
    <row r="348" spans="1:65" s="2" customFormat="1" ht="24.2" customHeight="1">
      <c r="A348" s="31"/>
      <c r="B348" s="148"/>
      <c r="C348" s="149" t="s">
        <v>393</v>
      </c>
      <c r="D348" s="149" t="s">
        <v>209</v>
      </c>
      <c r="E348" s="150" t="s">
        <v>6770</v>
      </c>
      <c r="F348" s="151" t="s">
        <v>6771</v>
      </c>
      <c r="G348" s="152" t="s">
        <v>301</v>
      </c>
      <c r="H348" s="153">
        <v>1</v>
      </c>
      <c r="I348" s="154"/>
      <c r="J348" s="155">
        <f t="shared" si="10"/>
        <v>0</v>
      </c>
      <c r="K348" s="156"/>
      <c r="L348" s="32"/>
      <c r="M348" s="157" t="s">
        <v>1</v>
      </c>
      <c r="N348" s="158" t="s">
        <v>44</v>
      </c>
      <c r="O348" s="57"/>
      <c r="P348" s="159">
        <f t="shared" si="11"/>
        <v>0</v>
      </c>
      <c r="Q348" s="159">
        <v>0</v>
      </c>
      <c r="R348" s="159">
        <f t="shared" si="12"/>
        <v>0</v>
      </c>
      <c r="S348" s="159">
        <v>0</v>
      </c>
      <c r="T348" s="160">
        <f t="shared" si="1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61" t="s">
        <v>245</v>
      </c>
      <c r="AT348" s="161" t="s">
        <v>209</v>
      </c>
      <c r="AU348" s="161" t="s">
        <v>88</v>
      </c>
      <c r="AY348" s="17" t="s">
        <v>207</v>
      </c>
      <c r="BE348" s="162">
        <f t="shared" si="14"/>
        <v>0</v>
      </c>
      <c r="BF348" s="162">
        <f t="shared" si="15"/>
        <v>0</v>
      </c>
      <c r="BG348" s="162">
        <f t="shared" si="16"/>
        <v>0</v>
      </c>
      <c r="BH348" s="162">
        <f t="shared" si="17"/>
        <v>0</v>
      </c>
      <c r="BI348" s="162">
        <f t="shared" si="18"/>
        <v>0</v>
      </c>
      <c r="BJ348" s="17" t="s">
        <v>86</v>
      </c>
      <c r="BK348" s="162">
        <f t="shared" si="19"/>
        <v>0</v>
      </c>
      <c r="BL348" s="17" t="s">
        <v>245</v>
      </c>
      <c r="BM348" s="161" t="s">
        <v>674</v>
      </c>
    </row>
    <row r="349" spans="1:65" s="2" customFormat="1" ht="24.2" customHeight="1">
      <c r="A349" s="31"/>
      <c r="B349" s="148"/>
      <c r="C349" s="149" t="s">
        <v>676</v>
      </c>
      <c r="D349" s="149" t="s">
        <v>209</v>
      </c>
      <c r="E349" s="150" t="s">
        <v>6772</v>
      </c>
      <c r="F349" s="151" t="s">
        <v>6773</v>
      </c>
      <c r="G349" s="152" t="s">
        <v>301</v>
      </c>
      <c r="H349" s="153">
        <v>6</v>
      </c>
      <c r="I349" s="154"/>
      <c r="J349" s="155">
        <f t="shared" si="10"/>
        <v>0</v>
      </c>
      <c r="K349" s="156"/>
      <c r="L349" s="32"/>
      <c r="M349" s="157" t="s">
        <v>1</v>
      </c>
      <c r="N349" s="158" t="s">
        <v>44</v>
      </c>
      <c r="O349" s="57"/>
      <c r="P349" s="159">
        <f t="shared" si="11"/>
        <v>0</v>
      </c>
      <c r="Q349" s="159">
        <v>0</v>
      </c>
      <c r="R349" s="159">
        <f t="shared" si="12"/>
        <v>0</v>
      </c>
      <c r="S349" s="159">
        <v>0</v>
      </c>
      <c r="T349" s="160">
        <f t="shared" si="1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61" t="s">
        <v>245</v>
      </c>
      <c r="AT349" s="161" t="s">
        <v>209</v>
      </c>
      <c r="AU349" s="161" t="s">
        <v>88</v>
      </c>
      <c r="AY349" s="17" t="s">
        <v>207</v>
      </c>
      <c r="BE349" s="162">
        <f t="shared" si="14"/>
        <v>0</v>
      </c>
      <c r="BF349" s="162">
        <f t="shared" si="15"/>
        <v>0</v>
      </c>
      <c r="BG349" s="162">
        <f t="shared" si="16"/>
        <v>0</v>
      </c>
      <c r="BH349" s="162">
        <f t="shared" si="17"/>
        <v>0</v>
      </c>
      <c r="BI349" s="162">
        <f t="shared" si="18"/>
        <v>0</v>
      </c>
      <c r="BJ349" s="17" t="s">
        <v>86</v>
      </c>
      <c r="BK349" s="162">
        <f t="shared" si="19"/>
        <v>0</v>
      </c>
      <c r="BL349" s="17" t="s">
        <v>245</v>
      </c>
      <c r="BM349" s="161" t="s">
        <v>679</v>
      </c>
    </row>
    <row r="350" spans="1:65" s="2" customFormat="1" ht="24.2" customHeight="1">
      <c r="A350" s="31"/>
      <c r="B350" s="148"/>
      <c r="C350" s="149" t="s">
        <v>397</v>
      </c>
      <c r="D350" s="149" t="s">
        <v>209</v>
      </c>
      <c r="E350" s="150" t="s">
        <v>6774</v>
      </c>
      <c r="F350" s="151" t="s">
        <v>6775</v>
      </c>
      <c r="G350" s="152" t="s">
        <v>301</v>
      </c>
      <c r="H350" s="153">
        <v>4</v>
      </c>
      <c r="I350" s="154"/>
      <c r="J350" s="155">
        <f t="shared" si="10"/>
        <v>0</v>
      </c>
      <c r="K350" s="156"/>
      <c r="L350" s="32"/>
      <c r="M350" s="157" t="s">
        <v>1</v>
      </c>
      <c r="N350" s="158" t="s">
        <v>44</v>
      </c>
      <c r="O350" s="57"/>
      <c r="P350" s="159">
        <f t="shared" si="11"/>
        <v>0</v>
      </c>
      <c r="Q350" s="159">
        <v>0</v>
      </c>
      <c r="R350" s="159">
        <f t="shared" si="12"/>
        <v>0</v>
      </c>
      <c r="S350" s="159">
        <v>0</v>
      </c>
      <c r="T350" s="160">
        <f t="shared" si="1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61" t="s">
        <v>245</v>
      </c>
      <c r="AT350" s="161" t="s">
        <v>209</v>
      </c>
      <c r="AU350" s="161" t="s">
        <v>88</v>
      </c>
      <c r="AY350" s="17" t="s">
        <v>207</v>
      </c>
      <c r="BE350" s="162">
        <f t="shared" si="14"/>
        <v>0</v>
      </c>
      <c r="BF350" s="162">
        <f t="shared" si="15"/>
        <v>0</v>
      </c>
      <c r="BG350" s="162">
        <f t="shared" si="16"/>
        <v>0</v>
      </c>
      <c r="BH350" s="162">
        <f t="shared" si="17"/>
        <v>0</v>
      </c>
      <c r="BI350" s="162">
        <f t="shared" si="18"/>
        <v>0</v>
      </c>
      <c r="BJ350" s="17" t="s">
        <v>86</v>
      </c>
      <c r="BK350" s="162">
        <f t="shared" si="19"/>
        <v>0</v>
      </c>
      <c r="BL350" s="17" t="s">
        <v>245</v>
      </c>
      <c r="BM350" s="161" t="s">
        <v>684</v>
      </c>
    </row>
    <row r="351" spans="1:65" s="2" customFormat="1" ht="24.2" customHeight="1">
      <c r="A351" s="31"/>
      <c r="B351" s="148"/>
      <c r="C351" s="149" t="s">
        <v>685</v>
      </c>
      <c r="D351" s="149" t="s">
        <v>209</v>
      </c>
      <c r="E351" s="150" t="s">
        <v>6776</v>
      </c>
      <c r="F351" s="151" t="s">
        <v>6777</v>
      </c>
      <c r="G351" s="152" t="s">
        <v>301</v>
      </c>
      <c r="H351" s="153">
        <v>2</v>
      </c>
      <c r="I351" s="154"/>
      <c r="J351" s="155">
        <f t="shared" si="10"/>
        <v>0</v>
      </c>
      <c r="K351" s="156"/>
      <c r="L351" s="32"/>
      <c r="M351" s="157" t="s">
        <v>1</v>
      </c>
      <c r="N351" s="158" t="s">
        <v>44</v>
      </c>
      <c r="O351" s="57"/>
      <c r="P351" s="159">
        <f t="shared" si="11"/>
        <v>0</v>
      </c>
      <c r="Q351" s="159">
        <v>0</v>
      </c>
      <c r="R351" s="159">
        <f t="shared" si="12"/>
        <v>0</v>
      </c>
      <c r="S351" s="159">
        <v>0</v>
      </c>
      <c r="T351" s="160">
        <f t="shared" si="1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61" t="s">
        <v>245</v>
      </c>
      <c r="AT351" s="161" t="s">
        <v>209</v>
      </c>
      <c r="AU351" s="161" t="s">
        <v>88</v>
      </c>
      <c r="AY351" s="17" t="s">
        <v>207</v>
      </c>
      <c r="BE351" s="162">
        <f t="shared" si="14"/>
        <v>0</v>
      </c>
      <c r="BF351" s="162">
        <f t="shared" si="15"/>
        <v>0</v>
      </c>
      <c r="BG351" s="162">
        <f t="shared" si="16"/>
        <v>0</v>
      </c>
      <c r="BH351" s="162">
        <f t="shared" si="17"/>
        <v>0</v>
      </c>
      <c r="BI351" s="162">
        <f t="shared" si="18"/>
        <v>0</v>
      </c>
      <c r="BJ351" s="17" t="s">
        <v>86</v>
      </c>
      <c r="BK351" s="162">
        <f t="shared" si="19"/>
        <v>0</v>
      </c>
      <c r="BL351" s="17" t="s">
        <v>245</v>
      </c>
      <c r="BM351" s="161" t="s">
        <v>688</v>
      </c>
    </row>
    <row r="352" spans="1:65" s="2" customFormat="1" ht="24.2" customHeight="1">
      <c r="A352" s="31"/>
      <c r="B352" s="148"/>
      <c r="C352" s="149" t="s">
        <v>400</v>
      </c>
      <c r="D352" s="149" t="s">
        <v>209</v>
      </c>
      <c r="E352" s="150" t="s">
        <v>6778</v>
      </c>
      <c r="F352" s="151" t="s">
        <v>6779</v>
      </c>
      <c r="G352" s="152" t="s">
        <v>301</v>
      </c>
      <c r="H352" s="153">
        <v>2</v>
      </c>
      <c r="I352" s="154"/>
      <c r="J352" s="155">
        <f t="shared" si="10"/>
        <v>0</v>
      </c>
      <c r="K352" s="156"/>
      <c r="L352" s="32"/>
      <c r="M352" s="157" t="s">
        <v>1</v>
      </c>
      <c r="N352" s="158" t="s">
        <v>44</v>
      </c>
      <c r="O352" s="57"/>
      <c r="P352" s="159">
        <f t="shared" si="11"/>
        <v>0</v>
      </c>
      <c r="Q352" s="159">
        <v>0</v>
      </c>
      <c r="R352" s="159">
        <f t="shared" si="12"/>
        <v>0</v>
      </c>
      <c r="S352" s="159">
        <v>0</v>
      </c>
      <c r="T352" s="160">
        <f t="shared" si="1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61" t="s">
        <v>245</v>
      </c>
      <c r="AT352" s="161" t="s">
        <v>209</v>
      </c>
      <c r="AU352" s="161" t="s">
        <v>88</v>
      </c>
      <c r="AY352" s="17" t="s">
        <v>207</v>
      </c>
      <c r="BE352" s="162">
        <f t="shared" si="14"/>
        <v>0</v>
      </c>
      <c r="BF352" s="162">
        <f t="shared" si="15"/>
        <v>0</v>
      </c>
      <c r="BG352" s="162">
        <f t="shared" si="16"/>
        <v>0</v>
      </c>
      <c r="BH352" s="162">
        <f t="shared" si="17"/>
        <v>0</v>
      </c>
      <c r="BI352" s="162">
        <f t="shared" si="18"/>
        <v>0</v>
      </c>
      <c r="BJ352" s="17" t="s">
        <v>86</v>
      </c>
      <c r="BK352" s="162">
        <f t="shared" si="19"/>
        <v>0</v>
      </c>
      <c r="BL352" s="17" t="s">
        <v>245</v>
      </c>
      <c r="BM352" s="161" t="s">
        <v>691</v>
      </c>
    </row>
    <row r="353" spans="1:65" s="2" customFormat="1" ht="24.2" customHeight="1">
      <c r="A353" s="31"/>
      <c r="B353" s="148"/>
      <c r="C353" s="149" t="s">
        <v>692</v>
      </c>
      <c r="D353" s="149" t="s">
        <v>209</v>
      </c>
      <c r="E353" s="150" t="s">
        <v>6780</v>
      </c>
      <c r="F353" s="151" t="s">
        <v>6781</v>
      </c>
      <c r="G353" s="152" t="s">
        <v>301</v>
      </c>
      <c r="H353" s="153">
        <v>1</v>
      </c>
      <c r="I353" s="154"/>
      <c r="J353" s="155">
        <f t="shared" si="10"/>
        <v>0</v>
      </c>
      <c r="K353" s="156"/>
      <c r="L353" s="32"/>
      <c r="M353" s="157" t="s">
        <v>1</v>
      </c>
      <c r="N353" s="158" t="s">
        <v>44</v>
      </c>
      <c r="O353" s="57"/>
      <c r="P353" s="159">
        <f t="shared" si="11"/>
        <v>0</v>
      </c>
      <c r="Q353" s="159">
        <v>0</v>
      </c>
      <c r="R353" s="159">
        <f t="shared" si="12"/>
        <v>0</v>
      </c>
      <c r="S353" s="159">
        <v>0</v>
      </c>
      <c r="T353" s="160">
        <f t="shared" si="1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61" t="s">
        <v>245</v>
      </c>
      <c r="AT353" s="161" t="s">
        <v>209</v>
      </c>
      <c r="AU353" s="161" t="s">
        <v>88</v>
      </c>
      <c r="AY353" s="17" t="s">
        <v>207</v>
      </c>
      <c r="BE353" s="162">
        <f t="shared" si="14"/>
        <v>0</v>
      </c>
      <c r="BF353" s="162">
        <f t="shared" si="15"/>
        <v>0</v>
      </c>
      <c r="BG353" s="162">
        <f t="shared" si="16"/>
        <v>0</v>
      </c>
      <c r="BH353" s="162">
        <f t="shared" si="17"/>
        <v>0</v>
      </c>
      <c r="BI353" s="162">
        <f t="shared" si="18"/>
        <v>0</v>
      </c>
      <c r="BJ353" s="17" t="s">
        <v>86</v>
      </c>
      <c r="BK353" s="162">
        <f t="shared" si="19"/>
        <v>0</v>
      </c>
      <c r="BL353" s="17" t="s">
        <v>245</v>
      </c>
      <c r="BM353" s="161" t="s">
        <v>695</v>
      </c>
    </row>
    <row r="354" spans="1:65" s="2" customFormat="1" ht="24.2" customHeight="1">
      <c r="A354" s="31"/>
      <c r="B354" s="148"/>
      <c r="C354" s="149" t="s">
        <v>405</v>
      </c>
      <c r="D354" s="149" t="s">
        <v>209</v>
      </c>
      <c r="E354" s="150" t="s">
        <v>6782</v>
      </c>
      <c r="F354" s="151" t="s">
        <v>6783</v>
      </c>
      <c r="G354" s="152" t="s">
        <v>301</v>
      </c>
      <c r="H354" s="153">
        <v>8</v>
      </c>
      <c r="I354" s="154"/>
      <c r="J354" s="155">
        <f t="shared" si="10"/>
        <v>0</v>
      </c>
      <c r="K354" s="156"/>
      <c r="L354" s="32"/>
      <c r="M354" s="157" t="s">
        <v>1</v>
      </c>
      <c r="N354" s="158" t="s">
        <v>44</v>
      </c>
      <c r="O354" s="57"/>
      <c r="P354" s="159">
        <f t="shared" si="11"/>
        <v>0</v>
      </c>
      <c r="Q354" s="159">
        <v>0</v>
      </c>
      <c r="R354" s="159">
        <f t="shared" si="12"/>
        <v>0</v>
      </c>
      <c r="S354" s="159">
        <v>0</v>
      </c>
      <c r="T354" s="160">
        <f t="shared" si="1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61" t="s">
        <v>245</v>
      </c>
      <c r="AT354" s="161" t="s">
        <v>209</v>
      </c>
      <c r="AU354" s="161" t="s">
        <v>88</v>
      </c>
      <c r="AY354" s="17" t="s">
        <v>207</v>
      </c>
      <c r="BE354" s="162">
        <f t="shared" si="14"/>
        <v>0</v>
      </c>
      <c r="BF354" s="162">
        <f t="shared" si="15"/>
        <v>0</v>
      </c>
      <c r="BG354" s="162">
        <f t="shared" si="16"/>
        <v>0</v>
      </c>
      <c r="BH354" s="162">
        <f t="shared" si="17"/>
        <v>0</v>
      </c>
      <c r="BI354" s="162">
        <f t="shared" si="18"/>
        <v>0</v>
      </c>
      <c r="BJ354" s="17" t="s">
        <v>86</v>
      </c>
      <c r="BK354" s="162">
        <f t="shared" si="19"/>
        <v>0</v>
      </c>
      <c r="BL354" s="17" t="s">
        <v>245</v>
      </c>
      <c r="BM354" s="161" t="s">
        <v>699</v>
      </c>
    </row>
    <row r="355" spans="1:65" s="2" customFormat="1" ht="24.2" customHeight="1">
      <c r="A355" s="31"/>
      <c r="B355" s="148"/>
      <c r="C355" s="149" t="s">
        <v>700</v>
      </c>
      <c r="D355" s="149" t="s">
        <v>209</v>
      </c>
      <c r="E355" s="150" t="s">
        <v>6784</v>
      </c>
      <c r="F355" s="151" t="s">
        <v>6785</v>
      </c>
      <c r="G355" s="152" t="s">
        <v>301</v>
      </c>
      <c r="H355" s="153">
        <v>3</v>
      </c>
      <c r="I355" s="154"/>
      <c r="J355" s="155">
        <f t="shared" si="10"/>
        <v>0</v>
      </c>
      <c r="K355" s="156"/>
      <c r="L355" s="32"/>
      <c r="M355" s="157" t="s">
        <v>1</v>
      </c>
      <c r="N355" s="158" t="s">
        <v>44</v>
      </c>
      <c r="O355" s="57"/>
      <c r="P355" s="159">
        <f t="shared" si="11"/>
        <v>0</v>
      </c>
      <c r="Q355" s="159">
        <v>0</v>
      </c>
      <c r="R355" s="159">
        <f t="shared" si="12"/>
        <v>0</v>
      </c>
      <c r="S355" s="159">
        <v>0</v>
      </c>
      <c r="T355" s="160">
        <f t="shared" si="1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61" t="s">
        <v>245</v>
      </c>
      <c r="AT355" s="161" t="s">
        <v>209</v>
      </c>
      <c r="AU355" s="161" t="s">
        <v>88</v>
      </c>
      <c r="AY355" s="17" t="s">
        <v>207</v>
      </c>
      <c r="BE355" s="162">
        <f t="shared" si="14"/>
        <v>0</v>
      </c>
      <c r="BF355" s="162">
        <f t="shared" si="15"/>
        <v>0</v>
      </c>
      <c r="BG355" s="162">
        <f t="shared" si="16"/>
        <v>0</v>
      </c>
      <c r="BH355" s="162">
        <f t="shared" si="17"/>
        <v>0</v>
      </c>
      <c r="BI355" s="162">
        <f t="shared" si="18"/>
        <v>0</v>
      </c>
      <c r="BJ355" s="17" t="s">
        <v>86</v>
      </c>
      <c r="BK355" s="162">
        <f t="shared" si="19"/>
        <v>0</v>
      </c>
      <c r="BL355" s="17" t="s">
        <v>245</v>
      </c>
      <c r="BM355" s="161" t="s">
        <v>703</v>
      </c>
    </row>
    <row r="356" spans="1:65" s="2" customFormat="1" ht="24.2" customHeight="1">
      <c r="A356" s="31"/>
      <c r="B356" s="148"/>
      <c r="C356" s="149" t="s">
        <v>410</v>
      </c>
      <c r="D356" s="149" t="s">
        <v>209</v>
      </c>
      <c r="E356" s="150" t="s">
        <v>6786</v>
      </c>
      <c r="F356" s="151" t="s">
        <v>6787</v>
      </c>
      <c r="G356" s="152" t="s">
        <v>301</v>
      </c>
      <c r="H356" s="153">
        <v>2</v>
      </c>
      <c r="I356" s="154"/>
      <c r="J356" s="155">
        <f t="shared" si="10"/>
        <v>0</v>
      </c>
      <c r="K356" s="156"/>
      <c r="L356" s="32"/>
      <c r="M356" s="157" t="s">
        <v>1</v>
      </c>
      <c r="N356" s="158" t="s">
        <v>44</v>
      </c>
      <c r="O356" s="57"/>
      <c r="P356" s="159">
        <f t="shared" si="11"/>
        <v>0</v>
      </c>
      <c r="Q356" s="159">
        <v>0</v>
      </c>
      <c r="R356" s="159">
        <f t="shared" si="12"/>
        <v>0</v>
      </c>
      <c r="S356" s="159">
        <v>0</v>
      </c>
      <c r="T356" s="160">
        <f t="shared" si="1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61" t="s">
        <v>245</v>
      </c>
      <c r="AT356" s="161" t="s">
        <v>209</v>
      </c>
      <c r="AU356" s="161" t="s">
        <v>88</v>
      </c>
      <c r="AY356" s="17" t="s">
        <v>207</v>
      </c>
      <c r="BE356" s="162">
        <f t="shared" si="14"/>
        <v>0</v>
      </c>
      <c r="BF356" s="162">
        <f t="shared" si="15"/>
        <v>0</v>
      </c>
      <c r="BG356" s="162">
        <f t="shared" si="16"/>
        <v>0</v>
      </c>
      <c r="BH356" s="162">
        <f t="shared" si="17"/>
        <v>0</v>
      </c>
      <c r="BI356" s="162">
        <f t="shared" si="18"/>
        <v>0</v>
      </c>
      <c r="BJ356" s="17" t="s">
        <v>86</v>
      </c>
      <c r="BK356" s="162">
        <f t="shared" si="19"/>
        <v>0</v>
      </c>
      <c r="BL356" s="17" t="s">
        <v>245</v>
      </c>
      <c r="BM356" s="161" t="s">
        <v>706</v>
      </c>
    </row>
    <row r="357" spans="1:65" s="2" customFormat="1" ht="24.2" customHeight="1">
      <c r="A357" s="31"/>
      <c r="B357" s="148"/>
      <c r="C357" s="149" t="s">
        <v>707</v>
      </c>
      <c r="D357" s="149" t="s">
        <v>209</v>
      </c>
      <c r="E357" s="150" t="s">
        <v>6788</v>
      </c>
      <c r="F357" s="151" t="s">
        <v>6789</v>
      </c>
      <c r="G357" s="152" t="s">
        <v>301</v>
      </c>
      <c r="H357" s="153">
        <v>3</v>
      </c>
      <c r="I357" s="154"/>
      <c r="J357" s="155">
        <f t="shared" si="10"/>
        <v>0</v>
      </c>
      <c r="K357" s="156"/>
      <c r="L357" s="32"/>
      <c r="M357" s="157" t="s">
        <v>1</v>
      </c>
      <c r="N357" s="158" t="s">
        <v>44</v>
      </c>
      <c r="O357" s="57"/>
      <c r="P357" s="159">
        <f t="shared" si="11"/>
        <v>0</v>
      </c>
      <c r="Q357" s="159">
        <v>0</v>
      </c>
      <c r="R357" s="159">
        <f t="shared" si="12"/>
        <v>0</v>
      </c>
      <c r="S357" s="159">
        <v>0</v>
      </c>
      <c r="T357" s="160">
        <f t="shared" si="1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61" t="s">
        <v>245</v>
      </c>
      <c r="AT357" s="161" t="s">
        <v>209</v>
      </c>
      <c r="AU357" s="161" t="s">
        <v>88</v>
      </c>
      <c r="AY357" s="17" t="s">
        <v>207</v>
      </c>
      <c r="BE357" s="162">
        <f t="shared" si="14"/>
        <v>0</v>
      </c>
      <c r="BF357" s="162">
        <f t="shared" si="15"/>
        <v>0</v>
      </c>
      <c r="BG357" s="162">
        <f t="shared" si="16"/>
        <v>0</v>
      </c>
      <c r="BH357" s="162">
        <f t="shared" si="17"/>
        <v>0</v>
      </c>
      <c r="BI357" s="162">
        <f t="shared" si="18"/>
        <v>0</v>
      </c>
      <c r="BJ357" s="17" t="s">
        <v>86</v>
      </c>
      <c r="BK357" s="162">
        <f t="shared" si="19"/>
        <v>0</v>
      </c>
      <c r="BL357" s="17" t="s">
        <v>245</v>
      </c>
      <c r="BM357" s="161" t="s">
        <v>710</v>
      </c>
    </row>
    <row r="358" spans="1:65" s="2" customFormat="1" ht="24.2" customHeight="1">
      <c r="A358" s="31"/>
      <c r="B358" s="148"/>
      <c r="C358" s="149" t="s">
        <v>416</v>
      </c>
      <c r="D358" s="149" t="s">
        <v>209</v>
      </c>
      <c r="E358" s="150" t="s">
        <v>6790</v>
      </c>
      <c r="F358" s="151" t="s">
        <v>6791</v>
      </c>
      <c r="G358" s="152" t="s">
        <v>301</v>
      </c>
      <c r="H358" s="153">
        <v>2</v>
      </c>
      <c r="I358" s="154"/>
      <c r="J358" s="155">
        <f t="shared" si="10"/>
        <v>0</v>
      </c>
      <c r="K358" s="156"/>
      <c r="L358" s="32"/>
      <c r="M358" s="157" t="s">
        <v>1</v>
      </c>
      <c r="N358" s="158" t="s">
        <v>44</v>
      </c>
      <c r="O358" s="57"/>
      <c r="P358" s="159">
        <f t="shared" si="11"/>
        <v>0</v>
      </c>
      <c r="Q358" s="159">
        <v>0</v>
      </c>
      <c r="R358" s="159">
        <f t="shared" si="12"/>
        <v>0</v>
      </c>
      <c r="S358" s="159">
        <v>0</v>
      </c>
      <c r="T358" s="160">
        <f t="shared" si="1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61" t="s">
        <v>245</v>
      </c>
      <c r="AT358" s="161" t="s">
        <v>209</v>
      </c>
      <c r="AU358" s="161" t="s">
        <v>88</v>
      </c>
      <c r="AY358" s="17" t="s">
        <v>207</v>
      </c>
      <c r="BE358" s="162">
        <f t="shared" si="14"/>
        <v>0</v>
      </c>
      <c r="BF358" s="162">
        <f t="shared" si="15"/>
        <v>0</v>
      </c>
      <c r="BG358" s="162">
        <f t="shared" si="16"/>
        <v>0</v>
      </c>
      <c r="BH358" s="162">
        <f t="shared" si="17"/>
        <v>0</v>
      </c>
      <c r="BI358" s="162">
        <f t="shared" si="18"/>
        <v>0</v>
      </c>
      <c r="BJ358" s="17" t="s">
        <v>86</v>
      </c>
      <c r="BK358" s="162">
        <f t="shared" si="19"/>
        <v>0</v>
      </c>
      <c r="BL358" s="17" t="s">
        <v>245</v>
      </c>
      <c r="BM358" s="161" t="s">
        <v>715</v>
      </c>
    </row>
    <row r="359" spans="1:65" s="2" customFormat="1" ht="24.2" customHeight="1">
      <c r="A359" s="31"/>
      <c r="B359" s="148"/>
      <c r="C359" s="149" t="s">
        <v>716</v>
      </c>
      <c r="D359" s="149" t="s">
        <v>209</v>
      </c>
      <c r="E359" s="150" t="s">
        <v>6792</v>
      </c>
      <c r="F359" s="151" t="s">
        <v>6793</v>
      </c>
      <c r="G359" s="152" t="s">
        <v>301</v>
      </c>
      <c r="H359" s="153">
        <v>1</v>
      </c>
      <c r="I359" s="154"/>
      <c r="J359" s="155">
        <f t="shared" si="10"/>
        <v>0</v>
      </c>
      <c r="K359" s="156"/>
      <c r="L359" s="32"/>
      <c r="M359" s="157" t="s">
        <v>1</v>
      </c>
      <c r="N359" s="158" t="s">
        <v>44</v>
      </c>
      <c r="O359" s="57"/>
      <c r="P359" s="159">
        <f t="shared" si="11"/>
        <v>0</v>
      </c>
      <c r="Q359" s="159">
        <v>0</v>
      </c>
      <c r="R359" s="159">
        <f t="shared" si="12"/>
        <v>0</v>
      </c>
      <c r="S359" s="159">
        <v>0</v>
      </c>
      <c r="T359" s="160">
        <f t="shared" si="1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61" t="s">
        <v>245</v>
      </c>
      <c r="AT359" s="161" t="s">
        <v>209</v>
      </c>
      <c r="AU359" s="161" t="s">
        <v>88</v>
      </c>
      <c r="AY359" s="17" t="s">
        <v>207</v>
      </c>
      <c r="BE359" s="162">
        <f t="shared" si="14"/>
        <v>0</v>
      </c>
      <c r="BF359" s="162">
        <f t="shared" si="15"/>
        <v>0</v>
      </c>
      <c r="BG359" s="162">
        <f t="shared" si="16"/>
        <v>0</v>
      </c>
      <c r="BH359" s="162">
        <f t="shared" si="17"/>
        <v>0</v>
      </c>
      <c r="BI359" s="162">
        <f t="shared" si="18"/>
        <v>0</v>
      </c>
      <c r="BJ359" s="17" t="s">
        <v>86</v>
      </c>
      <c r="BK359" s="162">
        <f t="shared" si="19"/>
        <v>0</v>
      </c>
      <c r="BL359" s="17" t="s">
        <v>245</v>
      </c>
      <c r="BM359" s="161" t="s">
        <v>719</v>
      </c>
    </row>
    <row r="360" spans="1:65" s="2" customFormat="1" ht="24.2" customHeight="1">
      <c r="A360" s="31"/>
      <c r="B360" s="148"/>
      <c r="C360" s="149" t="s">
        <v>422</v>
      </c>
      <c r="D360" s="149" t="s">
        <v>209</v>
      </c>
      <c r="E360" s="150" t="s">
        <v>6794</v>
      </c>
      <c r="F360" s="151" t="s">
        <v>6795</v>
      </c>
      <c r="G360" s="152" t="s">
        <v>301</v>
      </c>
      <c r="H360" s="153">
        <v>38</v>
      </c>
      <c r="I360" s="154"/>
      <c r="J360" s="155">
        <f t="shared" si="10"/>
        <v>0</v>
      </c>
      <c r="K360" s="156"/>
      <c r="L360" s="32"/>
      <c r="M360" s="157" t="s">
        <v>1</v>
      </c>
      <c r="N360" s="158" t="s">
        <v>44</v>
      </c>
      <c r="O360" s="57"/>
      <c r="P360" s="159">
        <f t="shared" si="11"/>
        <v>0</v>
      </c>
      <c r="Q360" s="159">
        <v>0</v>
      </c>
      <c r="R360" s="159">
        <f t="shared" si="12"/>
        <v>0</v>
      </c>
      <c r="S360" s="159">
        <v>0</v>
      </c>
      <c r="T360" s="160">
        <f t="shared" si="1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61" t="s">
        <v>245</v>
      </c>
      <c r="AT360" s="161" t="s">
        <v>209</v>
      </c>
      <c r="AU360" s="161" t="s">
        <v>88</v>
      </c>
      <c r="AY360" s="17" t="s">
        <v>207</v>
      </c>
      <c r="BE360" s="162">
        <f t="shared" si="14"/>
        <v>0</v>
      </c>
      <c r="BF360" s="162">
        <f t="shared" si="15"/>
        <v>0</v>
      </c>
      <c r="BG360" s="162">
        <f t="shared" si="16"/>
        <v>0</v>
      </c>
      <c r="BH360" s="162">
        <f t="shared" si="17"/>
        <v>0</v>
      </c>
      <c r="BI360" s="162">
        <f t="shared" si="18"/>
        <v>0</v>
      </c>
      <c r="BJ360" s="17" t="s">
        <v>86</v>
      </c>
      <c r="BK360" s="162">
        <f t="shared" si="19"/>
        <v>0</v>
      </c>
      <c r="BL360" s="17" t="s">
        <v>245</v>
      </c>
      <c r="BM360" s="161" t="s">
        <v>734</v>
      </c>
    </row>
    <row r="361" spans="1:65" s="2" customFormat="1" ht="24.2" customHeight="1">
      <c r="A361" s="31"/>
      <c r="B361" s="148"/>
      <c r="C361" s="149" t="s">
        <v>737</v>
      </c>
      <c r="D361" s="149" t="s">
        <v>209</v>
      </c>
      <c r="E361" s="150" t="s">
        <v>6796</v>
      </c>
      <c r="F361" s="151" t="s">
        <v>6797</v>
      </c>
      <c r="G361" s="152" t="s">
        <v>301</v>
      </c>
      <c r="H361" s="153">
        <v>1</v>
      </c>
      <c r="I361" s="154"/>
      <c r="J361" s="155">
        <f t="shared" si="10"/>
        <v>0</v>
      </c>
      <c r="K361" s="156"/>
      <c r="L361" s="32"/>
      <c r="M361" s="157" t="s">
        <v>1</v>
      </c>
      <c r="N361" s="158" t="s">
        <v>44</v>
      </c>
      <c r="O361" s="57"/>
      <c r="P361" s="159">
        <f t="shared" si="11"/>
        <v>0</v>
      </c>
      <c r="Q361" s="159">
        <v>0</v>
      </c>
      <c r="R361" s="159">
        <f t="shared" si="12"/>
        <v>0</v>
      </c>
      <c r="S361" s="159">
        <v>0</v>
      </c>
      <c r="T361" s="160">
        <f t="shared" si="1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61" t="s">
        <v>245</v>
      </c>
      <c r="AT361" s="161" t="s">
        <v>209</v>
      </c>
      <c r="AU361" s="161" t="s">
        <v>88</v>
      </c>
      <c r="AY361" s="17" t="s">
        <v>207</v>
      </c>
      <c r="BE361" s="162">
        <f t="shared" si="14"/>
        <v>0</v>
      </c>
      <c r="BF361" s="162">
        <f t="shared" si="15"/>
        <v>0</v>
      </c>
      <c r="BG361" s="162">
        <f t="shared" si="16"/>
        <v>0</v>
      </c>
      <c r="BH361" s="162">
        <f t="shared" si="17"/>
        <v>0</v>
      </c>
      <c r="BI361" s="162">
        <f t="shared" si="18"/>
        <v>0</v>
      </c>
      <c r="BJ361" s="17" t="s">
        <v>86</v>
      </c>
      <c r="BK361" s="162">
        <f t="shared" si="19"/>
        <v>0</v>
      </c>
      <c r="BL361" s="17" t="s">
        <v>245</v>
      </c>
      <c r="BM361" s="161" t="s">
        <v>740</v>
      </c>
    </row>
    <row r="362" spans="1:65" s="2" customFormat="1" ht="24.2" customHeight="1">
      <c r="A362" s="31"/>
      <c r="B362" s="148"/>
      <c r="C362" s="149" t="s">
        <v>426</v>
      </c>
      <c r="D362" s="149" t="s">
        <v>209</v>
      </c>
      <c r="E362" s="150" t="s">
        <v>6798</v>
      </c>
      <c r="F362" s="151" t="s">
        <v>6799</v>
      </c>
      <c r="G362" s="152" t="s">
        <v>301</v>
      </c>
      <c r="H362" s="153">
        <v>1</v>
      </c>
      <c r="I362" s="154"/>
      <c r="J362" s="155">
        <f t="shared" si="10"/>
        <v>0</v>
      </c>
      <c r="K362" s="156"/>
      <c r="L362" s="32"/>
      <c r="M362" s="157" t="s">
        <v>1</v>
      </c>
      <c r="N362" s="158" t="s">
        <v>44</v>
      </c>
      <c r="O362" s="57"/>
      <c r="P362" s="159">
        <f t="shared" si="11"/>
        <v>0</v>
      </c>
      <c r="Q362" s="159">
        <v>0</v>
      </c>
      <c r="R362" s="159">
        <f t="shared" si="12"/>
        <v>0</v>
      </c>
      <c r="S362" s="159">
        <v>0</v>
      </c>
      <c r="T362" s="160">
        <f t="shared" si="1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61" t="s">
        <v>245</v>
      </c>
      <c r="AT362" s="161" t="s">
        <v>209</v>
      </c>
      <c r="AU362" s="161" t="s">
        <v>88</v>
      </c>
      <c r="AY362" s="17" t="s">
        <v>207</v>
      </c>
      <c r="BE362" s="162">
        <f t="shared" si="14"/>
        <v>0</v>
      </c>
      <c r="BF362" s="162">
        <f t="shared" si="15"/>
        <v>0</v>
      </c>
      <c r="BG362" s="162">
        <f t="shared" si="16"/>
        <v>0</v>
      </c>
      <c r="BH362" s="162">
        <f t="shared" si="17"/>
        <v>0</v>
      </c>
      <c r="BI362" s="162">
        <f t="shared" si="18"/>
        <v>0</v>
      </c>
      <c r="BJ362" s="17" t="s">
        <v>86</v>
      </c>
      <c r="BK362" s="162">
        <f t="shared" si="19"/>
        <v>0</v>
      </c>
      <c r="BL362" s="17" t="s">
        <v>245</v>
      </c>
      <c r="BM362" s="161" t="s">
        <v>743</v>
      </c>
    </row>
    <row r="363" spans="1:65" s="2" customFormat="1" ht="24.2" customHeight="1">
      <c r="A363" s="31"/>
      <c r="B363" s="148"/>
      <c r="C363" s="149" t="s">
        <v>763</v>
      </c>
      <c r="D363" s="149" t="s">
        <v>209</v>
      </c>
      <c r="E363" s="150" t="s">
        <v>6800</v>
      </c>
      <c r="F363" s="151" t="s">
        <v>6801</v>
      </c>
      <c r="G363" s="152" t="s">
        <v>301</v>
      </c>
      <c r="H363" s="153">
        <v>2</v>
      </c>
      <c r="I363" s="154"/>
      <c r="J363" s="155">
        <f t="shared" si="10"/>
        <v>0</v>
      </c>
      <c r="K363" s="156"/>
      <c r="L363" s="32"/>
      <c r="M363" s="157" t="s">
        <v>1</v>
      </c>
      <c r="N363" s="158" t="s">
        <v>44</v>
      </c>
      <c r="O363" s="57"/>
      <c r="P363" s="159">
        <f t="shared" si="11"/>
        <v>0</v>
      </c>
      <c r="Q363" s="159">
        <v>0</v>
      </c>
      <c r="R363" s="159">
        <f t="shared" si="12"/>
        <v>0</v>
      </c>
      <c r="S363" s="159">
        <v>0</v>
      </c>
      <c r="T363" s="160">
        <f t="shared" si="1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61" t="s">
        <v>245</v>
      </c>
      <c r="AT363" s="161" t="s">
        <v>209</v>
      </c>
      <c r="AU363" s="161" t="s">
        <v>88</v>
      </c>
      <c r="AY363" s="17" t="s">
        <v>207</v>
      </c>
      <c r="BE363" s="162">
        <f t="shared" si="14"/>
        <v>0</v>
      </c>
      <c r="BF363" s="162">
        <f t="shared" si="15"/>
        <v>0</v>
      </c>
      <c r="BG363" s="162">
        <f t="shared" si="16"/>
        <v>0</v>
      </c>
      <c r="BH363" s="162">
        <f t="shared" si="17"/>
        <v>0</v>
      </c>
      <c r="BI363" s="162">
        <f t="shared" si="18"/>
        <v>0</v>
      </c>
      <c r="BJ363" s="17" t="s">
        <v>86</v>
      </c>
      <c r="BK363" s="162">
        <f t="shared" si="19"/>
        <v>0</v>
      </c>
      <c r="BL363" s="17" t="s">
        <v>245</v>
      </c>
      <c r="BM363" s="161" t="s">
        <v>766</v>
      </c>
    </row>
    <row r="364" spans="1:65" s="2" customFormat="1" ht="24.2" customHeight="1">
      <c r="A364" s="31"/>
      <c r="B364" s="148"/>
      <c r="C364" s="149" t="s">
        <v>429</v>
      </c>
      <c r="D364" s="149" t="s">
        <v>209</v>
      </c>
      <c r="E364" s="150" t="s">
        <v>6802</v>
      </c>
      <c r="F364" s="151" t="s">
        <v>6803</v>
      </c>
      <c r="G364" s="152" t="s">
        <v>301</v>
      </c>
      <c r="H364" s="153">
        <v>57</v>
      </c>
      <c r="I364" s="154"/>
      <c r="J364" s="155">
        <f t="shared" si="10"/>
        <v>0</v>
      </c>
      <c r="K364" s="156"/>
      <c r="L364" s="32"/>
      <c r="M364" s="157" t="s">
        <v>1</v>
      </c>
      <c r="N364" s="158" t="s">
        <v>44</v>
      </c>
      <c r="O364" s="57"/>
      <c r="P364" s="159">
        <f t="shared" si="11"/>
        <v>0</v>
      </c>
      <c r="Q364" s="159">
        <v>0</v>
      </c>
      <c r="R364" s="159">
        <f t="shared" si="12"/>
        <v>0</v>
      </c>
      <c r="S364" s="159">
        <v>0</v>
      </c>
      <c r="T364" s="160">
        <f t="shared" si="1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61" t="s">
        <v>245</v>
      </c>
      <c r="AT364" s="161" t="s">
        <v>209</v>
      </c>
      <c r="AU364" s="161" t="s">
        <v>88</v>
      </c>
      <c r="AY364" s="17" t="s">
        <v>207</v>
      </c>
      <c r="BE364" s="162">
        <f t="shared" si="14"/>
        <v>0</v>
      </c>
      <c r="BF364" s="162">
        <f t="shared" si="15"/>
        <v>0</v>
      </c>
      <c r="BG364" s="162">
        <f t="shared" si="16"/>
        <v>0</v>
      </c>
      <c r="BH364" s="162">
        <f t="shared" si="17"/>
        <v>0</v>
      </c>
      <c r="BI364" s="162">
        <f t="shared" si="18"/>
        <v>0</v>
      </c>
      <c r="BJ364" s="17" t="s">
        <v>86</v>
      </c>
      <c r="BK364" s="162">
        <f t="shared" si="19"/>
        <v>0</v>
      </c>
      <c r="BL364" s="17" t="s">
        <v>245</v>
      </c>
      <c r="BM364" s="161" t="s">
        <v>772</v>
      </c>
    </row>
    <row r="365" spans="1:65" s="2" customFormat="1" ht="33" customHeight="1">
      <c r="A365" s="31"/>
      <c r="B365" s="148"/>
      <c r="C365" s="149" t="s">
        <v>779</v>
      </c>
      <c r="D365" s="149" t="s">
        <v>209</v>
      </c>
      <c r="E365" s="150" t="s">
        <v>6804</v>
      </c>
      <c r="F365" s="151" t="s">
        <v>6805</v>
      </c>
      <c r="G365" s="152" t="s">
        <v>301</v>
      </c>
      <c r="H365" s="153">
        <v>41</v>
      </c>
      <c r="I365" s="154"/>
      <c r="J365" s="155">
        <f t="shared" si="10"/>
        <v>0</v>
      </c>
      <c r="K365" s="156"/>
      <c r="L365" s="32"/>
      <c r="M365" s="157" t="s">
        <v>1</v>
      </c>
      <c r="N365" s="158" t="s">
        <v>44</v>
      </c>
      <c r="O365" s="57"/>
      <c r="P365" s="159">
        <f t="shared" si="11"/>
        <v>0</v>
      </c>
      <c r="Q365" s="159">
        <v>0</v>
      </c>
      <c r="R365" s="159">
        <f t="shared" si="12"/>
        <v>0</v>
      </c>
      <c r="S365" s="159">
        <v>0</v>
      </c>
      <c r="T365" s="160">
        <f t="shared" si="1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61" t="s">
        <v>245</v>
      </c>
      <c r="AT365" s="161" t="s">
        <v>209</v>
      </c>
      <c r="AU365" s="161" t="s">
        <v>88</v>
      </c>
      <c r="AY365" s="17" t="s">
        <v>207</v>
      </c>
      <c r="BE365" s="162">
        <f t="shared" si="14"/>
        <v>0</v>
      </c>
      <c r="BF365" s="162">
        <f t="shared" si="15"/>
        <v>0</v>
      </c>
      <c r="BG365" s="162">
        <f t="shared" si="16"/>
        <v>0</v>
      </c>
      <c r="BH365" s="162">
        <f t="shared" si="17"/>
        <v>0</v>
      </c>
      <c r="BI365" s="162">
        <f t="shared" si="18"/>
        <v>0</v>
      </c>
      <c r="BJ365" s="17" t="s">
        <v>86</v>
      </c>
      <c r="BK365" s="162">
        <f t="shared" si="19"/>
        <v>0</v>
      </c>
      <c r="BL365" s="17" t="s">
        <v>245</v>
      </c>
      <c r="BM365" s="161" t="s">
        <v>782</v>
      </c>
    </row>
    <row r="366" spans="1:65" s="2" customFormat="1" ht="24.2" customHeight="1">
      <c r="A366" s="31"/>
      <c r="B366" s="148"/>
      <c r="C366" s="149" t="s">
        <v>435</v>
      </c>
      <c r="D366" s="149" t="s">
        <v>209</v>
      </c>
      <c r="E366" s="150" t="s">
        <v>6806</v>
      </c>
      <c r="F366" s="151" t="s">
        <v>6807</v>
      </c>
      <c r="G366" s="152" t="s">
        <v>301</v>
      </c>
      <c r="H366" s="153">
        <v>2</v>
      </c>
      <c r="I366" s="154"/>
      <c r="J366" s="155">
        <f t="shared" si="10"/>
        <v>0</v>
      </c>
      <c r="K366" s="156"/>
      <c r="L366" s="32"/>
      <c r="M366" s="157" t="s">
        <v>1</v>
      </c>
      <c r="N366" s="158" t="s">
        <v>44</v>
      </c>
      <c r="O366" s="57"/>
      <c r="P366" s="159">
        <f t="shared" si="11"/>
        <v>0</v>
      </c>
      <c r="Q366" s="159">
        <v>0</v>
      </c>
      <c r="R366" s="159">
        <f t="shared" si="12"/>
        <v>0</v>
      </c>
      <c r="S366" s="159">
        <v>0</v>
      </c>
      <c r="T366" s="160">
        <f t="shared" si="1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61" t="s">
        <v>245</v>
      </c>
      <c r="AT366" s="161" t="s">
        <v>209</v>
      </c>
      <c r="AU366" s="161" t="s">
        <v>88</v>
      </c>
      <c r="AY366" s="17" t="s">
        <v>207</v>
      </c>
      <c r="BE366" s="162">
        <f t="shared" si="14"/>
        <v>0</v>
      </c>
      <c r="BF366" s="162">
        <f t="shared" si="15"/>
        <v>0</v>
      </c>
      <c r="BG366" s="162">
        <f t="shared" si="16"/>
        <v>0</v>
      </c>
      <c r="BH366" s="162">
        <f t="shared" si="17"/>
        <v>0</v>
      </c>
      <c r="BI366" s="162">
        <f t="shared" si="18"/>
        <v>0</v>
      </c>
      <c r="BJ366" s="17" t="s">
        <v>86</v>
      </c>
      <c r="BK366" s="162">
        <f t="shared" si="19"/>
        <v>0</v>
      </c>
      <c r="BL366" s="17" t="s">
        <v>245</v>
      </c>
      <c r="BM366" s="161" t="s">
        <v>789</v>
      </c>
    </row>
    <row r="367" spans="1:65" s="2" customFormat="1" ht="24.2" customHeight="1">
      <c r="A367" s="31"/>
      <c r="B367" s="148"/>
      <c r="C367" s="149" t="s">
        <v>793</v>
      </c>
      <c r="D367" s="149" t="s">
        <v>209</v>
      </c>
      <c r="E367" s="150" t="s">
        <v>6808</v>
      </c>
      <c r="F367" s="151" t="s">
        <v>6809</v>
      </c>
      <c r="G367" s="152" t="s">
        <v>301</v>
      </c>
      <c r="H367" s="153">
        <v>6</v>
      </c>
      <c r="I367" s="154"/>
      <c r="J367" s="155">
        <f t="shared" si="10"/>
        <v>0</v>
      </c>
      <c r="K367" s="156"/>
      <c r="L367" s="32"/>
      <c r="M367" s="157" t="s">
        <v>1</v>
      </c>
      <c r="N367" s="158" t="s">
        <v>44</v>
      </c>
      <c r="O367" s="57"/>
      <c r="P367" s="159">
        <f t="shared" si="11"/>
        <v>0</v>
      </c>
      <c r="Q367" s="159">
        <v>0</v>
      </c>
      <c r="R367" s="159">
        <f t="shared" si="12"/>
        <v>0</v>
      </c>
      <c r="S367" s="159">
        <v>0</v>
      </c>
      <c r="T367" s="160">
        <f t="shared" si="1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61" t="s">
        <v>245</v>
      </c>
      <c r="AT367" s="161" t="s">
        <v>209</v>
      </c>
      <c r="AU367" s="161" t="s">
        <v>88</v>
      </c>
      <c r="AY367" s="17" t="s">
        <v>207</v>
      </c>
      <c r="BE367" s="162">
        <f t="shared" si="14"/>
        <v>0</v>
      </c>
      <c r="BF367" s="162">
        <f t="shared" si="15"/>
        <v>0</v>
      </c>
      <c r="BG367" s="162">
        <f t="shared" si="16"/>
        <v>0</v>
      </c>
      <c r="BH367" s="162">
        <f t="shared" si="17"/>
        <v>0</v>
      </c>
      <c r="BI367" s="162">
        <f t="shared" si="18"/>
        <v>0</v>
      </c>
      <c r="BJ367" s="17" t="s">
        <v>86</v>
      </c>
      <c r="BK367" s="162">
        <f t="shared" si="19"/>
        <v>0</v>
      </c>
      <c r="BL367" s="17" t="s">
        <v>245</v>
      </c>
      <c r="BM367" s="161" t="s">
        <v>796</v>
      </c>
    </row>
    <row r="368" spans="1:65" s="2" customFormat="1" ht="24.2" customHeight="1">
      <c r="A368" s="31"/>
      <c r="B368" s="148"/>
      <c r="C368" s="149" t="s">
        <v>438</v>
      </c>
      <c r="D368" s="149" t="s">
        <v>209</v>
      </c>
      <c r="E368" s="150" t="s">
        <v>6810</v>
      </c>
      <c r="F368" s="151" t="s">
        <v>6811</v>
      </c>
      <c r="G368" s="152" t="s">
        <v>301</v>
      </c>
      <c r="H368" s="153">
        <v>4</v>
      </c>
      <c r="I368" s="154"/>
      <c r="J368" s="155">
        <f t="shared" si="10"/>
        <v>0</v>
      </c>
      <c r="K368" s="156"/>
      <c r="L368" s="32"/>
      <c r="M368" s="157" t="s">
        <v>1</v>
      </c>
      <c r="N368" s="158" t="s">
        <v>44</v>
      </c>
      <c r="O368" s="57"/>
      <c r="P368" s="159">
        <f t="shared" si="11"/>
        <v>0</v>
      </c>
      <c r="Q368" s="159">
        <v>0</v>
      </c>
      <c r="R368" s="159">
        <f t="shared" si="12"/>
        <v>0</v>
      </c>
      <c r="S368" s="159">
        <v>0</v>
      </c>
      <c r="T368" s="160">
        <f t="shared" si="1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61" t="s">
        <v>245</v>
      </c>
      <c r="AT368" s="161" t="s">
        <v>209</v>
      </c>
      <c r="AU368" s="161" t="s">
        <v>88</v>
      </c>
      <c r="AY368" s="17" t="s">
        <v>207</v>
      </c>
      <c r="BE368" s="162">
        <f t="shared" si="14"/>
        <v>0</v>
      </c>
      <c r="BF368" s="162">
        <f t="shared" si="15"/>
        <v>0</v>
      </c>
      <c r="BG368" s="162">
        <f t="shared" si="16"/>
        <v>0</v>
      </c>
      <c r="BH368" s="162">
        <f t="shared" si="17"/>
        <v>0</v>
      </c>
      <c r="BI368" s="162">
        <f t="shared" si="18"/>
        <v>0</v>
      </c>
      <c r="BJ368" s="17" t="s">
        <v>86</v>
      </c>
      <c r="BK368" s="162">
        <f t="shared" si="19"/>
        <v>0</v>
      </c>
      <c r="BL368" s="17" t="s">
        <v>245</v>
      </c>
      <c r="BM368" s="161" t="s">
        <v>801</v>
      </c>
    </row>
    <row r="369" spans="1:65" s="2" customFormat="1" ht="24.2" customHeight="1">
      <c r="A369" s="31"/>
      <c r="B369" s="148"/>
      <c r="C369" s="149" t="s">
        <v>803</v>
      </c>
      <c r="D369" s="149" t="s">
        <v>209</v>
      </c>
      <c r="E369" s="150" t="s">
        <v>6812</v>
      </c>
      <c r="F369" s="151" t="s">
        <v>6813</v>
      </c>
      <c r="G369" s="152" t="s">
        <v>301</v>
      </c>
      <c r="H369" s="153">
        <v>4</v>
      </c>
      <c r="I369" s="154"/>
      <c r="J369" s="155">
        <f t="shared" si="10"/>
        <v>0</v>
      </c>
      <c r="K369" s="156"/>
      <c r="L369" s="32"/>
      <c r="M369" s="157" t="s">
        <v>1</v>
      </c>
      <c r="N369" s="158" t="s">
        <v>44</v>
      </c>
      <c r="O369" s="57"/>
      <c r="P369" s="159">
        <f t="shared" si="11"/>
        <v>0</v>
      </c>
      <c r="Q369" s="159">
        <v>0</v>
      </c>
      <c r="R369" s="159">
        <f t="shared" si="12"/>
        <v>0</v>
      </c>
      <c r="S369" s="159">
        <v>0</v>
      </c>
      <c r="T369" s="160">
        <f t="shared" si="1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245</v>
      </c>
      <c r="AT369" s="161" t="s">
        <v>209</v>
      </c>
      <c r="AU369" s="161" t="s">
        <v>88</v>
      </c>
      <c r="AY369" s="17" t="s">
        <v>207</v>
      </c>
      <c r="BE369" s="162">
        <f t="shared" si="14"/>
        <v>0</v>
      </c>
      <c r="BF369" s="162">
        <f t="shared" si="15"/>
        <v>0</v>
      </c>
      <c r="BG369" s="162">
        <f t="shared" si="16"/>
        <v>0</v>
      </c>
      <c r="BH369" s="162">
        <f t="shared" si="17"/>
        <v>0</v>
      </c>
      <c r="BI369" s="162">
        <f t="shared" si="18"/>
        <v>0</v>
      </c>
      <c r="BJ369" s="17" t="s">
        <v>86</v>
      </c>
      <c r="BK369" s="162">
        <f t="shared" si="19"/>
        <v>0</v>
      </c>
      <c r="BL369" s="17" t="s">
        <v>245</v>
      </c>
      <c r="BM369" s="161" t="s">
        <v>806</v>
      </c>
    </row>
    <row r="370" spans="1:65" s="2" customFormat="1" ht="24.2" customHeight="1">
      <c r="A370" s="31"/>
      <c r="B370" s="148"/>
      <c r="C370" s="149" t="s">
        <v>442</v>
      </c>
      <c r="D370" s="149" t="s">
        <v>209</v>
      </c>
      <c r="E370" s="150" t="s">
        <v>6814</v>
      </c>
      <c r="F370" s="151" t="s">
        <v>6815</v>
      </c>
      <c r="G370" s="152" t="s">
        <v>301</v>
      </c>
      <c r="H370" s="153">
        <v>1</v>
      </c>
      <c r="I370" s="154"/>
      <c r="J370" s="155">
        <f t="shared" si="10"/>
        <v>0</v>
      </c>
      <c r="K370" s="156"/>
      <c r="L370" s="32"/>
      <c r="M370" s="157" t="s">
        <v>1</v>
      </c>
      <c r="N370" s="158" t="s">
        <v>44</v>
      </c>
      <c r="O370" s="57"/>
      <c r="P370" s="159">
        <f t="shared" si="11"/>
        <v>0</v>
      </c>
      <c r="Q370" s="159">
        <v>0</v>
      </c>
      <c r="R370" s="159">
        <f t="shared" si="12"/>
        <v>0</v>
      </c>
      <c r="S370" s="159">
        <v>0</v>
      </c>
      <c r="T370" s="160">
        <f t="shared" si="1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61" t="s">
        <v>245</v>
      </c>
      <c r="AT370" s="161" t="s">
        <v>209</v>
      </c>
      <c r="AU370" s="161" t="s">
        <v>88</v>
      </c>
      <c r="AY370" s="17" t="s">
        <v>207</v>
      </c>
      <c r="BE370" s="162">
        <f t="shared" si="14"/>
        <v>0</v>
      </c>
      <c r="BF370" s="162">
        <f t="shared" si="15"/>
        <v>0</v>
      </c>
      <c r="BG370" s="162">
        <f t="shared" si="16"/>
        <v>0</v>
      </c>
      <c r="BH370" s="162">
        <f t="shared" si="17"/>
        <v>0</v>
      </c>
      <c r="BI370" s="162">
        <f t="shared" si="18"/>
        <v>0</v>
      </c>
      <c r="BJ370" s="17" t="s">
        <v>86</v>
      </c>
      <c r="BK370" s="162">
        <f t="shared" si="19"/>
        <v>0</v>
      </c>
      <c r="BL370" s="17" t="s">
        <v>245</v>
      </c>
      <c r="BM370" s="161" t="s">
        <v>809</v>
      </c>
    </row>
    <row r="371" spans="1:65" s="2" customFormat="1" ht="24.2" customHeight="1">
      <c r="A371" s="31"/>
      <c r="B371" s="148"/>
      <c r="C371" s="149" t="s">
        <v>810</v>
      </c>
      <c r="D371" s="149" t="s">
        <v>209</v>
      </c>
      <c r="E371" s="150" t="s">
        <v>6816</v>
      </c>
      <c r="F371" s="151" t="s">
        <v>6817</v>
      </c>
      <c r="G371" s="152" t="s">
        <v>301</v>
      </c>
      <c r="H371" s="153">
        <v>2</v>
      </c>
      <c r="I371" s="154"/>
      <c r="J371" s="155">
        <f t="shared" si="10"/>
        <v>0</v>
      </c>
      <c r="K371" s="156"/>
      <c r="L371" s="32"/>
      <c r="M371" s="157" t="s">
        <v>1</v>
      </c>
      <c r="N371" s="158" t="s">
        <v>44</v>
      </c>
      <c r="O371" s="57"/>
      <c r="P371" s="159">
        <f t="shared" si="11"/>
        <v>0</v>
      </c>
      <c r="Q371" s="159">
        <v>0</v>
      </c>
      <c r="R371" s="159">
        <f t="shared" si="12"/>
        <v>0</v>
      </c>
      <c r="S371" s="159">
        <v>0</v>
      </c>
      <c r="T371" s="160">
        <f t="shared" si="1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61" t="s">
        <v>245</v>
      </c>
      <c r="AT371" s="161" t="s">
        <v>209</v>
      </c>
      <c r="AU371" s="161" t="s">
        <v>88</v>
      </c>
      <c r="AY371" s="17" t="s">
        <v>207</v>
      </c>
      <c r="BE371" s="162">
        <f t="shared" si="14"/>
        <v>0</v>
      </c>
      <c r="BF371" s="162">
        <f t="shared" si="15"/>
        <v>0</v>
      </c>
      <c r="BG371" s="162">
        <f t="shared" si="16"/>
        <v>0</v>
      </c>
      <c r="BH371" s="162">
        <f t="shared" si="17"/>
        <v>0</v>
      </c>
      <c r="BI371" s="162">
        <f t="shared" si="18"/>
        <v>0</v>
      </c>
      <c r="BJ371" s="17" t="s">
        <v>86</v>
      </c>
      <c r="BK371" s="162">
        <f t="shared" si="19"/>
        <v>0</v>
      </c>
      <c r="BL371" s="17" t="s">
        <v>245</v>
      </c>
      <c r="BM371" s="161" t="s">
        <v>813</v>
      </c>
    </row>
    <row r="372" spans="1:65" s="2" customFormat="1" ht="24.2" customHeight="1">
      <c r="A372" s="31"/>
      <c r="B372" s="148"/>
      <c r="C372" s="149" t="s">
        <v>447</v>
      </c>
      <c r="D372" s="149" t="s">
        <v>209</v>
      </c>
      <c r="E372" s="150" t="s">
        <v>6818</v>
      </c>
      <c r="F372" s="151" t="s">
        <v>6819</v>
      </c>
      <c r="G372" s="152" t="s">
        <v>301</v>
      </c>
      <c r="H372" s="153">
        <v>11</v>
      </c>
      <c r="I372" s="154"/>
      <c r="J372" s="155">
        <f t="shared" si="10"/>
        <v>0</v>
      </c>
      <c r="K372" s="156"/>
      <c r="L372" s="32"/>
      <c r="M372" s="157" t="s">
        <v>1</v>
      </c>
      <c r="N372" s="158" t="s">
        <v>44</v>
      </c>
      <c r="O372" s="57"/>
      <c r="P372" s="159">
        <f t="shared" si="11"/>
        <v>0</v>
      </c>
      <c r="Q372" s="159">
        <v>0</v>
      </c>
      <c r="R372" s="159">
        <f t="shared" si="12"/>
        <v>0</v>
      </c>
      <c r="S372" s="159">
        <v>0</v>
      </c>
      <c r="T372" s="160">
        <f t="shared" si="1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61" t="s">
        <v>245</v>
      </c>
      <c r="AT372" s="161" t="s">
        <v>209</v>
      </c>
      <c r="AU372" s="161" t="s">
        <v>88</v>
      </c>
      <c r="AY372" s="17" t="s">
        <v>207</v>
      </c>
      <c r="BE372" s="162">
        <f t="shared" si="14"/>
        <v>0</v>
      </c>
      <c r="BF372" s="162">
        <f t="shared" si="15"/>
        <v>0</v>
      </c>
      <c r="BG372" s="162">
        <f t="shared" si="16"/>
        <v>0</v>
      </c>
      <c r="BH372" s="162">
        <f t="shared" si="17"/>
        <v>0</v>
      </c>
      <c r="BI372" s="162">
        <f t="shared" si="18"/>
        <v>0</v>
      </c>
      <c r="BJ372" s="17" t="s">
        <v>86</v>
      </c>
      <c r="BK372" s="162">
        <f t="shared" si="19"/>
        <v>0</v>
      </c>
      <c r="BL372" s="17" t="s">
        <v>245</v>
      </c>
      <c r="BM372" s="161" t="s">
        <v>816</v>
      </c>
    </row>
    <row r="373" spans="1:65" s="2" customFormat="1" ht="24.2" customHeight="1">
      <c r="A373" s="31"/>
      <c r="B373" s="148"/>
      <c r="C373" s="149" t="s">
        <v>819</v>
      </c>
      <c r="D373" s="149" t="s">
        <v>209</v>
      </c>
      <c r="E373" s="150" t="s">
        <v>6820</v>
      </c>
      <c r="F373" s="151" t="s">
        <v>6821</v>
      </c>
      <c r="G373" s="152" t="s">
        <v>301</v>
      </c>
      <c r="H373" s="153">
        <v>3</v>
      </c>
      <c r="I373" s="154"/>
      <c r="J373" s="155">
        <f t="shared" si="10"/>
        <v>0</v>
      </c>
      <c r="K373" s="156"/>
      <c r="L373" s="32"/>
      <c r="M373" s="157" t="s">
        <v>1</v>
      </c>
      <c r="N373" s="158" t="s">
        <v>44</v>
      </c>
      <c r="O373" s="57"/>
      <c r="P373" s="159">
        <f t="shared" si="11"/>
        <v>0</v>
      </c>
      <c r="Q373" s="159">
        <v>0</v>
      </c>
      <c r="R373" s="159">
        <f t="shared" si="12"/>
        <v>0</v>
      </c>
      <c r="S373" s="159">
        <v>0</v>
      </c>
      <c r="T373" s="160">
        <f t="shared" si="1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61" t="s">
        <v>245</v>
      </c>
      <c r="AT373" s="161" t="s">
        <v>209</v>
      </c>
      <c r="AU373" s="161" t="s">
        <v>88</v>
      </c>
      <c r="AY373" s="17" t="s">
        <v>207</v>
      </c>
      <c r="BE373" s="162">
        <f t="shared" si="14"/>
        <v>0</v>
      </c>
      <c r="BF373" s="162">
        <f t="shared" si="15"/>
        <v>0</v>
      </c>
      <c r="BG373" s="162">
        <f t="shared" si="16"/>
        <v>0</v>
      </c>
      <c r="BH373" s="162">
        <f t="shared" si="17"/>
        <v>0</v>
      </c>
      <c r="BI373" s="162">
        <f t="shared" si="18"/>
        <v>0</v>
      </c>
      <c r="BJ373" s="17" t="s">
        <v>86</v>
      </c>
      <c r="BK373" s="162">
        <f t="shared" si="19"/>
        <v>0</v>
      </c>
      <c r="BL373" s="17" t="s">
        <v>245</v>
      </c>
      <c r="BM373" s="161" t="s">
        <v>822</v>
      </c>
    </row>
    <row r="374" spans="1:65" s="2" customFormat="1" ht="24.2" customHeight="1">
      <c r="A374" s="31"/>
      <c r="B374" s="148"/>
      <c r="C374" s="149" t="s">
        <v>451</v>
      </c>
      <c r="D374" s="149" t="s">
        <v>209</v>
      </c>
      <c r="E374" s="150" t="s">
        <v>6822</v>
      </c>
      <c r="F374" s="151" t="s">
        <v>6823</v>
      </c>
      <c r="G374" s="152" t="s">
        <v>301</v>
      </c>
      <c r="H374" s="153">
        <v>1</v>
      </c>
      <c r="I374" s="154"/>
      <c r="J374" s="155">
        <f t="shared" si="10"/>
        <v>0</v>
      </c>
      <c r="K374" s="156"/>
      <c r="L374" s="32"/>
      <c r="M374" s="157" t="s">
        <v>1</v>
      </c>
      <c r="N374" s="158" t="s">
        <v>44</v>
      </c>
      <c r="O374" s="57"/>
      <c r="P374" s="159">
        <f t="shared" si="11"/>
        <v>0</v>
      </c>
      <c r="Q374" s="159">
        <v>0</v>
      </c>
      <c r="R374" s="159">
        <f t="shared" si="12"/>
        <v>0</v>
      </c>
      <c r="S374" s="159">
        <v>0</v>
      </c>
      <c r="T374" s="160">
        <f t="shared" si="1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61" t="s">
        <v>245</v>
      </c>
      <c r="AT374" s="161" t="s">
        <v>209</v>
      </c>
      <c r="AU374" s="161" t="s">
        <v>88</v>
      </c>
      <c r="AY374" s="17" t="s">
        <v>207</v>
      </c>
      <c r="BE374" s="162">
        <f t="shared" si="14"/>
        <v>0</v>
      </c>
      <c r="BF374" s="162">
        <f t="shared" si="15"/>
        <v>0</v>
      </c>
      <c r="BG374" s="162">
        <f t="shared" si="16"/>
        <v>0</v>
      </c>
      <c r="BH374" s="162">
        <f t="shared" si="17"/>
        <v>0</v>
      </c>
      <c r="BI374" s="162">
        <f t="shared" si="18"/>
        <v>0</v>
      </c>
      <c r="BJ374" s="17" t="s">
        <v>86</v>
      </c>
      <c r="BK374" s="162">
        <f t="shared" si="19"/>
        <v>0</v>
      </c>
      <c r="BL374" s="17" t="s">
        <v>245</v>
      </c>
      <c r="BM374" s="161" t="s">
        <v>825</v>
      </c>
    </row>
    <row r="375" spans="1:65" s="2" customFormat="1" ht="24.2" customHeight="1">
      <c r="A375" s="31"/>
      <c r="B375" s="148"/>
      <c r="C375" s="149" t="s">
        <v>840</v>
      </c>
      <c r="D375" s="149" t="s">
        <v>209</v>
      </c>
      <c r="E375" s="150" t="s">
        <v>6824</v>
      </c>
      <c r="F375" s="151" t="s">
        <v>6825</v>
      </c>
      <c r="G375" s="152" t="s">
        <v>301</v>
      </c>
      <c r="H375" s="153">
        <v>3</v>
      </c>
      <c r="I375" s="154"/>
      <c r="J375" s="155">
        <f t="shared" si="10"/>
        <v>0</v>
      </c>
      <c r="K375" s="156"/>
      <c r="L375" s="32"/>
      <c r="M375" s="157" t="s">
        <v>1</v>
      </c>
      <c r="N375" s="158" t="s">
        <v>44</v>
      </c>
      <c r="O375" s="57"/>
      <c r="P375" s="159">
        <f t="shared" si="11"/>
        <v>0</v>
      </c>
      <c r="Q375" s="159">
        <v>0</v>
      </c>
      <c r="R375" s="159">
        <f t="shared" si="12"/>
        <v>0</v>
      </c>
      <c r="S375" s="159">
        <v>0</v>
      </c>
      <c r="T375" s="160">
        <f t="shared" si="1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61" t="s">
        <v>245</v>
      </c>
      <c r="AT375" s="161" t="s">
        <v>209</v>
      </c>
      <c r="AU375" s="161" t="s">
        <v>88</v>
      </c>
      <c r="AY375" s="17" t="s">
        <v>207</v>
      </c>
      <c r="BE375" s="162">
        <f t="shared" si="14"/>
        <v>0</v>
      </c>
      <c r="BF375" s="162">
        <f t="shared" si="15"/>
        <v>0</v>
      </c>
      <c r="BG375" s="162">
        <f t="shared" si="16"/>
        <v>0</v>
      </c>
      <c r="BH375" s="162">
        <f t="shared" si="17"/>
        <v>0</v>
      </c>
      <c r="BI375" s="162">
        <f t="shared" si="18"/>
        <v>0</v>
      </c>
      <c r="BJ375" s="17" t="s">
        <v>86</v>
      </c>
      <c r="BK375" s="162">
        <f t="shared" si="19"/>
        <v>0</v>
      </c>
      <c r="BL375" s="17" t="s">
        <v>245</v>
      </c>
      <c r="BM375" s="161" t="s">
        <v>843</v>
      </c>
    </row>
    <row r="376" spans="1:65" s="2" customFormat="1" ht="24.2" customHeight="1">
      <c r="A376" s="31"/>
      <c r="B376" s="148"/>
      <c r="C376" s="149" t="s">
        <v>454</v>
      </c>
      <c r="D376" s="149" t="s">
        <v>209</v>
      </c>
      <c r="E376" s="150" t="s">
        <v>6826</v>
      </c>
      <c r="F376" s="151" t="s">
        <v>6827</v>
      </c>
      <c r="G376" s="152" t="s">
        <v>301</v>
      </c>
      <c r="H376" s="153">
        <v>2</v>
      </c>
      <c r="I376" s="154"/>
      <c r="J376" s="155">
        <f t="shared" si="10"/>
        <v>0</v>
      </c>
      <c r="K376" s="156"/>
      <c r="L376" s="32"/>
      <c r="M376" s="157" t="s">
        <v>1</v>
      </c>
      <c r="N376" s="158" t="s">
        <v>44</v>
      </c>
      <c r="O376" s="57"/>
      <c r="P376" s="159">
        <f t="shared" si="11"/>
        <v>0</v>
      </c>
      <c r="Q376" s="159">
        <v>0</v>
      </c>
      <c r="R376" s="159">
        <f t="shared" si="12"/>
        <v>0</v>
      </c>
      <c r="S376" s="159">
        <v>0</v>
      </c>
      <c r="T376" s="160">
        <f t="shared" si="1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61" t="s">
        <v>245</v>
      </c>
      <c r="AT376" s="161" t="s">
        <v>209</v>
      </c>
      <c r="AU376" s="161" t="s">
        <v>88</v>
      </c>
      <c r="AY376" s="17" t="s">
        <v>207</v>
      </c>
      <c r="BE376" s="162">
        <f t="shared" si="14"/>
        <v>0</v>
      </c>
      <c r="BF376" s="162">
        <f t="shared" si="15"/>
        <v>0</v>
      </c>
      <c r="BG376" s="162">
        <f t="shared" si="16"/>
        <v>0</v>
      </c>
      <c r="BH376" s="162">
        <f t="shared" si="17"/>
        <v>0</v>
      </c>
      <c r="BI376" s="162">
        <f t="shared" si="18"/>
        <v>0</v>
      </c>
      <c r="BJ376" s="17" t="s">
        <v>86</v>
      </c>
      <c r="BK376" s="162">
        <f t="shared" si="19"/>
        <v>0</v>
      </c>
      <c r="BL376" s="17" t="s">
        <v>245</v>
      </c>
      <c r="BM376" s="161" t="s">
        <v>857</v>
      </c>
    </row>
    <row r="377" spans="1:65" s="2" customFormat="1" ht="24.2" customHeight="1">
      <c r="A377" s="31"/>
      <c r="B377" s="148"/>
      <c r="C377" s="149" t="s">
        <v>885</v>
      </c>
      <c r="D377" s="149" t="s">
        <v>209</v>
      </c>
      <c r="E377" s="150" t="s">
        <v>6828</v>
      </c>
      <c r="F377" s="151" t="s">
        <v>6829</v>
      </c>
      <c r="G377" s="152" t="s">
        <v>301</v>
      </c>
      <c r="H377" s="153">
        <v>1</v>
      </c>
      <c r="I377" s="154"/>
      <c r="J377" s="155">
        <f t="shared" si="10"/>
        <v>0</v>
      </c>
      <c r="K377" s="156"/>
      <c r="L377" s="32"/>
      <c r="M377" s="157" t="s">
        <v>1</v>
      </c>
      <c r="N377" s="158" t="s">
        <v>44</v>
      </c>
      <c r="O377" s="57"/>
      <c r="P377" s="159">
        <f t="shared" si="11"/>
        <v>0</v>
      </c>
      <c r="Q377" s="159">
        <v>0</v>
      </c>
      <c r="R377" s="159">
        <f t="shared" si="12"/>
        <v>0</v>
      </c>
      <c r="S377" s="159">
        <v>0</v>
      </c>
      <c r="T377" s="160">
        <f t="shared" si="1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61" t="s">
        <v>245</v>
      </c>
      <c r="AT377" s="161" t="s">
        <v>209</v>
      </c>
      <c r="AU377" s="161" t="s">
        <v>88</v>
      </c>
      <c r="AY377" s="17" t="s">
        <v>207</v>
      </c>
      <c r="BE377" s="162">
        <f t="shared" si="14"/>
        <v>0</v>
      </c>
      <c r="BF377" s="162">
        <f t="shared" si="15"/>
        <v>0</v>
      </c>
      <c r="BG377" s="162">
        <f t="shared" si="16"/>
        <v>0</v>
      </c>
      <c r="BH377" s="162">
        <f t="shared" si="17"/>
        <v>0</v>
      </c>
      <c r="BI377" s="162">
        <f t="shared" si="18"/>
        <v>0</v>
      </c>
      <c r="BJ377" s="17" t="s">
        <v>86</v>
      </c>
      <c r="BK377" s="162">
        <f t="shared" si="19"/>
        <v>0</v>
      </c>
      <c r="BL377" s="17" t="s">
        <v>245</v>
      </c>
      <c r="BM377" s="161" t="s">
        <v>888</v>
      </c>
    </row>
    <row r="378" spans="1:65" s="2" customFormat="1" ht="37.9" customHeight="1">
      <c r="A378" s="31"/>
      <c r="B378" s="148"/>
      <c r="C378" s="149" t="s">
        <v>460</v>
      </c>
      <c r="D378" s="149" t="s">
        <v>209</v>
      </c>
      <c r="E378" s="150" t="s">
        <v>6830</v>
      </c>
      <c r="F378" s="151" t="s">
        <v>6831</v>
      </c>
      <c r="G378" s="152" t="s">
        <v>301</v>
      </c>
      <c r="H378" s="153">
        <v>4</v>
      </c>
      <c r="I378" s="154"/>
      <c r="J378" s="155">
        <f t="shared" si="10"/>
        <v>0</v>
      </c>
      <c r="K378" s="156"/>
      <c r="L378" s="32"/>
      <c r="M378" s="157" t="s">
        <v>1</v>
      </c>
      <c r="N378" s="158" t="s">
        <v>44</v>
      </c>
      <c r="O378" s="57"/>
      <c r="P378" s="159">
        <f t="shared" si="11"/>
        <v>0</v>
      </c>
      <c r="Q378" s="159">
        <v>0</v>
      </c>
      <c r="R378" s="159">
        <f t="shared" si="12"/>
        <v>0</v>
      </c>
      <c r="S378" s="159">
        <v>0</v>
      </c>
      <c r="T378" s="160">
        <f t="shared" si="1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61" t="s">
        <v>245</v>
      </c>
      <c r="AT378" s="161" t="s">
        <v>209</v>
      </c>
      <c r="AU378" s="161" t="s">
        <v>88</v>
      </c>
      <c r="AY378" s="17" t="s">
        <v>207</v>
      </c>
      <c r="BE378" s="162">
        <f t="shared" si="14"/>
        <v>0</v>
      </c>
      <c r="BF378" s="162">
        <f t="shared" si="15"/>
        <v>0</v>
      </c>
      <c r="BG378" s="162">
        <f t="shared" si="16"/>
        <v>0</v>
      </c>
      <c r="BH378" s="162">
        <f t="shared" si="17"/>
        <v>0</v>
      </c>
      <c r="BI378" s="162">
        <f t="shared" si="18"/>
        <v>0</v>
      </c>
      <c r="BJ378" s="17" t="s">
        <v>86</v>
      </c>
      <c r="BK378" s="162">
        <f t="shared" si="19"/>
        <v>0</v>
      </c>
      <c r="BL378" s="17" t="s">
        <v>245</v>
      </c>
      <c r="BM378" s="161" t="s">
        <v>898</v>
      </c>
    </row>
    <row r="379" spans="1:65" s="13" customFormat="1" ht="22.5">
      <c r="B379" s="163"/>
      <c r="D379" s="164" t="s">
        <v>237</v>
      </c>
      <c r="E379" s="165" t="s">
        <v>1</v>
      </c>
      <c r="F379" s="166" t="s">
        <v>6832</v>
      </c>
      <c r="H379" s="167">
        <v>4</v>
      </c>
      <c r="I379" s="168"/>
      <c r="L379" s="163"/>
      <c r="M379" s="169"/>
      <c r="N379" s="170"/>
      <c r="O379" s="170"/>
      <c r="P379" s="170"/>
      <c r="Q379" s="170"/>
      <c r="R379" s="170"/>
      <c r="S379" s="170"/>
      <c r="T379" s="171"/>
      <c r="AT379" s="165" t="s">
        <v>237</v>
      </c>
      <c r="AU379" s="165" t="s">
        <v>88</v>
      </c>
      <c r="AV379" s="13" t="s">
        <v>88</v>
      </c>
      <c r="AW379" s="13" t="s">
        <v>33</v>
      </c>
      <c r="AX379" s="13" t="s">
        <v>79</v>
      </c>
      <c r="AY379" s="165" t="s">
        <v>207</v>
      </c>
    </row>
    <row r="380" spans="1:65" s="14" customFormat="1" ht="33.75">
      <c r="B380" s="172"/>
      <c r="D380" s="164" t="s">
        <v>237</v>
      </c>
      <c r="E380" s="173" t="s">
        <v>1</v>
      </c>
      <c r="F380" s="174" t="s">
        <v>6833</v>
      </c>
      <c r="H380" s="173" t="s">
        <v>1</v>
      </c>
      <c r="I380" s="175"/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237</v>
      </c>
      <c r="AU380" s="173" t="s">
        <v>88</v>
      </c>
      <c r="AV380" s="14" t="s">
        <v>86</v>
      </c>
      <c r="AW380" s="14" t="s">
        <v>33</v>
      </c>
      <c r="AX380" s="14" t="s">
        <v>79</v>
      </c>
      <c r="AY380" s="173" t="s">
        <v>207</v>
      </c>
    </row>
    <row r="381" spans="1:65" s="15" customFormat="1" ht="11.25">
      <c r="B381" s="179"/>
      <c r="D381" s="164" t="s">
        <v>237</v>
      </c>
      <c r="E381" s="180" t="s">
        <v>1</v>
      </c>
      <c r="F381" s="181" t="s">
        <v>242</v>
      </c>
      <c r="H381" s="182">
        <v>4</v>
      </c>
      <c r="I381" s="183"/>
      <c r="L381" s="179"/>
      <c r="M381" s="184"/>
      <c r="N381" s="185"/>
      <c r="O381" s="185"/>
      <c r="P381" s="185"/>
      <c r="Q381" s="185"/>
      <c r="R381" s="185"/>
      <c r="S381" s="185"/>
      <c r="T381" s="186"/>
      <c r="AT381" s="180" t="s">
        <v>237</v>
      </c>
      <c r="AU381" s="180" t="s">
        <v>88</v>
      </c>
      <c r="AV381" s="15" t="s">
        <v>213</v>
      </c>
      <c r="AW381" s="15" t="s">
        <v>33</v>
      </c>
      <c r="AX381" s="15" t="s">
        <v>86</v>
      </c>
      <c r="AY381" s="180" t="s">
        <v>207</v>
      </c>
    </row>
    <row r="382" spans="1:65" s="2" customFormat="1" ht="37.9" customHeight="1">
      <c r="A382" s="31"/>
      <c r="B382" s="148"/>
      <c r="C382" s="149" t="s">
        <v>916</v>
      </c>
      <c r="D382" s="149" t="s">
        <v>209</v>
      </c>
      <c r="E382" s="150" t="s">
        <v>6834</v>
      </c>
      <c r="F382" s="151" t="s">
        <v>6835</v>
      </c>
      <c r="G382" s="152" t="s">
        <v>301</v>
      </c>
      <c r="H382" s="153">
        <v>2</v>
      </c>
      <c r="I382" s="154"/>
      <c r="J382" s="155">
        <f>ROUND(I382*H382,2)</f>
        <v>0</v>
      </c>
      <c r="K382" s="156"/>
      <c r="L382" s="32"/>
      <c r="M382" s="157" t="s">
        <v>1</v>
      </c>
      <c r="N382" s="158" t="s">
        <v>44</v>
      </c>
      <c r="O382" s="57"/>
      <c r="P382" s="159">
        <f>O382*H382</f>
        <v>0</v>
      </c>
      <c r="Q382" s="159">
        <v>0</v>
      </c>
      <c r="R382" s="159">
        <f>Q382*H382</f>
        <v>0</v>
      </c>
      <c r="S382" s="159">
        <v>0</v>
      </c>
      <c r="T382" s="160">
        <f>S382*H382</f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61" t="s">
        <v>245</v>
      </c>
      <c r="AT382" s="161" t="s">
        <v>209</v>
      </c>
      <c r="AU382" s="161" t="s">
        <v>88</v>
      </c>
      <c r="AY382" s="17" t="s">
        <v>207</v>
      </c>
      <c r="BE382" s="162">
        <f>IF(N382="základní",J382,0)</f>
        <v>0</v>
      </c>
      <c r="BF382" s="162">
        <f>IF(N382="snížená",J382,0)</f>
        <v>0</v>
      </c>
      <c r="BG382" s="162">
        <f>IF(N382="zákl. přenesená",J382,0)</f>
        <v>0</v>
      </c>
      <c r="BH382" s="162">
        <f>IF(N382="sníž. přenesená",J382,0)</f>
        <v>0</v>
      </c>
      <c r="BI382" s="162">
        <f>IF(N382="nulová",J382,0)</f>
        <v>0</v>
      </c>
      <c r="BJ382" s="17" t="s">
        <v>86</v>
      </c>
      <c r="BK382" s="162">
        <f>ROUND(I382*H382,2)</f>
        <v>0</v>
      </c>
      <c r="BL382" s="17" t="s">
        <v>245</v>
      </c>
      <c r="BM382" s="161" t="s">
        <v>919</v>
      </c>
    </row>
    <row r="383" spans="1:65" s="13" customFormat="1" ht="22.5">
      <c r="B383" s="163"/>
      <c r="D383" s="164" t="s">
        <v>237</v>
      </c>
      <c r="E383" s="165" t="s">
        <v>1</v>
      </c>
      <c r="F383" s="166" t="s">
        <v>6836</v>
      </c>
      <c r="H383" s="167">
        <v>2</v>
      </c>
      <c r="I383" s="168"/>
      <c r="L383" s="163"/>
      <c r="M383" s="169"/>
      <c r="N383" s="170"/>
      <c r="O383" s="170"/>
      <c r="P383" s="170"/>
      <c r="Q383" s="170"/>
      <c r="R383" s="170"/>
      <c r="S383" s="170"/>
      <c r="T383" s="171"/>
      <c r="AT383" s="165" t="s">
        <v>237</v>
      </c>
      <c r="AU383" s="165" t="s">
        <v>88</v>
      </c>
      <c r="AV383" s="13" t="s">
        <v>88</v>
      </c>
      <c r="AW383" s="13" t="s">
        <v>33</v>
      </c>
      <c r="AX383" s="13" t="s">
        <v>79</v>
      </c>
      <c r="AY383" s="165" t="s">
        <v>207</v>
      </c>
    </row>
    <row r="384" spans="1:65" s="14" customFormat="1" ht="33.75">
      <c r="B384" s="172"/>
      <c r="D384" s="164" t="s">
        <v>237</v>
      </c>
      <c r="E384" s="173" t="s">
        <v>1</v>
      </c>
      <c r="F384" s="174" t="s">
        <v>6833</v>
      </c>
      <c r="H384" s="173" t="s">
        <v>1</v>
      </c>
      <c r="I384" s="175"/>
      <c r="L384" s="172"/>
      <c r="M384" s="176"/>
      <c r="N384" s="177"/>
      <c r="O384" s="177"/>
      <c r="P384" s="177"/>
      <c r="Q384" s="177"/>
      <c r="R384" s="177"/>
      <c r="S384" s="177"/>
      <c r="T384" s="178"/>
      <c r="AT384" s="173" t="s">
        <v>237</v>
      </c>
      <c r="AU384" s="173" t="s">
        <v>88</v>
      </c>
      <c r="AV384" s="14" t="s">
        <v>86</v>
      </c>
      <c r="AW384" s="14" t="s">
        <v>33</v>
      </c>
      <c r="AX384" s="14" t="s">
        <v>79</v>
      </c>
      <c r="AY384" s="173" t="s">
        <v>207</v>
      </c>
    </row>
    <row r="385" spans="1:65" s="15" customFormat="1" ht="11.25">
      <c r="B385" s="179"/>
      <c r="D385" s="164" t="s">
        <v>237</v>
      </c>
      <c r="E385" s="180" t="s">
        <v>1</v>
      </c>
      <c r="F385" s="181" t="s">
        <v>242</v>
      </c>
      <c r="H385" s="182">
        <v>2</v>
      </c>
      <c r="I385" s="183"/>
      <c r="L385" s="179"/>
      <c r="M385" s="184"/>
      <c r="N385" s="185"/>
      <c r="O385" s="185"/>
      <c r="P385" s="185"/>
      <c r="Q385" s="185"/>
      <c r="R385" s="185"/>
      <c r="S385" s="185"/>
      <c r="T385" s="186"/>
      <c r="AT385" s="180" t="s">
        <v>237</v>
      </c>
      <c r="AU385" s="180" t="s">
        <v>88</v>
      </c>
      <c r="AV385" s="15" t="s">
        <v>213</v>
      </c>
      <c r="AW385" s="15" t="s">
        <v>33</v>
      </c>
      <c r="AX385" s="15" t="s">
        <v>86</v>
      </c>
      <c r="AY385" s="180" t="s">
        <v>207</v>
      </c>
    </row>
    <row r="386" spans="1:65" s="2" customFormat="1" ht="37.9" customHeight="1">
      <c r="A386" s="31"/>
      <c r="B386" s="148"/>
      <c r="C386" s="149" t="s">
        <v>463</v>
      </c>
      <c r="D386" s="149" t="s">
        <v>209</v>
      </c>
      <c r="E386" s="150" t="s">
        <v>6837</v>
      </c>
      <c r="F386" s="151" t="s">
        <v>6838</v>
      </c>
      <c r="G386" s="152" t="s">
        <v>301</v>
      </c>
      <c r="H386" s="153">
        <v>12</v>
      </c>
      <c r="I386" s="154"/>
      <c r="J386" s="155">
        <f>ROUND(I386*H386,2)</f>
        <v>0</v>
      </c>
      <c r="K386" s="156"/>
      <c r="L386" s="32"/>
      <c r="M386" s="157" t="s">
        <v>1</v>
      </c>
      <c r="N386" s="158" t="s">
        <v>44</v>
      </c>
      <c r="O386" s="57"/>
      <c r="P386" s="159">
        <f>O386*H386</f>
        <v>0</v>
      </c>
      <c r="Q386" s="159">
        <v>0</v>
      </c>
      <c r="R386" s="159">
        <f>Q386*H386</f>
        <v>0</v>
      </c>
      <c r="S386" s="159">
        <v>0</v>
      </c>
      <c r="T386" s="160">
        <f>S386*H386</f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61" t="s">
        <v>245</v>
      </c>
      <c r="AT386" s="161" t="s">
        <v>209</v>
      </c>
      <c r="AU386" s="161" t="s">
        <v>88</v>
      </c>
      <c r="AY386" s="17" t="s">
        <v>207</v>
      </c>
      <c r="BE386" s="162">
        <f>IF(N386="základní",J386,0)</f>
        <v>0</v>
      </c>
      <c r="BF386" s="162">
        <f>IF(N386="snížená",J386,0)</f>
        <v>0</v>
      </c>
      <c r="BG386" s="162">
        <f>IF(N386="zákl. přenesená",J386,0)</f>
        <v>0</v>
      </c>
      <c r="BH386" s="162">
        <f>IF(N386="sníž. přenesená",J386,0)</f>
        <v>0</v>
      </c>
      <c r="BI386" s="162">
        <f>IF(N386="nulová",J386,0)</f>
        <v>0</v>
      </c>
      <c r="BJ386" s="17" t="s">
        <v>86</v>
      </c>
      <c r="BK386" s="162">
        <f>ROUND(I386*H386,2)</f>
        <v>0</v>
      </c>
      <c r="BL386" s="17" t="s">
        <v>245</v>
      </c>
      <c r="BM386" s="161" t="s">
        <v>923</v>
      </c>
    </row>
    <row r="387" spans="1:65" s="13" customFormat="1" ht="22.5">
      <c r="B387" s="163"/>
      <c r="D387" s="164" t="s">
        <v>237</v>
      </c>
      <c r="E387" s="165" t="s">
        <v>1</v>
      </c>
      <c r="F387" s="166" t="s">
        <v>6839</v>
      </c>
      <c r="H387" s="167">
        <v>12</v>
      </c>
      <c r="I387" s="168"/>
      <c r="L387" s="163"/>
      <c r="M387" s="169"/>
      <c r="N387" s="170"/>
      <c r="O387" s="170"/>
      <c r="P387" s="170"/>
      <c r="Q387" s="170"/>
      <c r="R387" s="170"/>
      <c r="S387" s="170"/>
      <c r="T387" s="171"/>
      <c r="AT387" s="165" t="s">
        <v>237</v>
      </c>
      <c r="AU387" s="165" t="s">
        <v>88</v>
      </c>
      <c r="AV387" s="13" t="s">
        <v>88</v>
      </c>
      <c r="AW387" s="13" t="s">
        <v>33</v>
      </c>
      <c r="AX387" s="13" t="s">
        <v>79</v>
      </c>
      <c r="AY387" s="165" t="s">
        <v>207</v>
      </c>
    </row>
    <row r="388" spans="1:65" s="14" customFormat="1" ht="33.75">
      <c r="B388" s="172"/>
      <c r="D388" s="164" t="s">
        <v>237</v>
      </c>
      <c r="E388" s="173" t="s">
        <v>1</v>
      </c>
      <c r="F388" s="174" t="s">
        <v>6833</v>
      </c>
      <c r="H388" s="173" t="s">
        <v>1</v>
      </c>
      <c r="I388" s="175"/>
      <c r="L388" s="172"/>
      <c r="M388" s="176"/>
      <c r="N388" s="177"/>
      <c r="O388" s="177"/>
      <c r="P388" s="177"/>
      <c r="Q388" s="177"/>
      <c r="R388" s="177"/>
      <c r="S388" s="177"/>
      <c r="T388" s="178"/>
      <c r="AT388" s="173" t="s">
        <v>237</v>
      </c>
      <c r="AU388" s="173" t="s">
        <v>88</v>
      </c>
      <c r="AV388" s="14" t="s">
        <v>86</v>
      </c>
      <c r="AW388" s="14" t="s">
        <v>33</v>
      </c>
      <c r="AX388" s="14" t="s">
        <v>79</v>
      </c>
      <c r="AY388" s="173" t="s">
        <v>207</v>
      </c>
    </row>
    <row r="389" spans="1:65" s="15" customFormat="1" ht="11.25">
      <c r="B389" s="179"/>
      <c r="D389" s="164" t="s">
        <v>237</v>
      </c>
      <c r="E389" s="180" t="s">
        <v>1</v>
      </c>
      <c r="F389" s="181" t="s">
        <v>242</v>
      </c>
      <c r="H389" s="182">
        <v>12</v>
      </c>
      <c r="I389" s="183"/>
      <c r="L389" s="179"/>
      <c r="M389" s="184"/>
      <c r="N389" s="185"/>
      <c r="O389" s="185"/>
      <c r="P389" s="185"/>
      <c r="Q389" s="185"/>
      <c r="R389" s="185"/>
      <c r="S389" s="185"/>
      <c r="T389" s="186"/>
      <c r="AT389" s="180" t="s">
        <v>237</v>
      </c>
      <c r="AU389" s="180" t="s">
        <v>88</v>
      </c>
      <c r="AV389" s="15" t="s">
        <v>213</v>
      </c>
      <c r="AW389" s="15" t="s">
        <v>33</v>
      </c>
      <c r="AX389" s="15" t="s">
        <v>86</v>
      </c>
      <c r="AY389" s="180" t="s">
        <v>207</v>
      </c>
    </row>
    <row r="390" spans="1:65" s="2" customFormat="1" ht="37.9" customHeight="1">
      <c r="A390" s="31"/>
      <c r="B390" s="148"/>
      <c r="C390" s="149" t="s">
        <v>924</v>
      </c>
      <c r="D390" s="149" t="s">
        <v>209</v>
      </c>
      <c r="E390" s="150" t="s">
        <v>6840</v>
      </c>
      <c r="F390" s="151" t="s">
        <v>6841</v>
      </c>
      <c r="G390" s="152" t="s">
        <v>301</v>
      </c>
      <c r="H390" s="153">
        <v>12</v>
      </c>
      <c r="I390" s="154"/>
      <c r="J390" s="155">
        <f>ROUND(I390*H390,2)</f>
        <v>0</v>
      </c>
      <c r="K390" s="156"/>
      <c r="L390" s="32"/>
      <c r="M390" s="157" t="s">
        <v>1</v>
      </c>
      <c r="N390" s="158" t="s">
        <v>44</v>
      </c>
      <c r="O390" s="57"/>
      <c r="P390" s="159">
        <f>O390*H390</f>
        <v>0</v>
      </c>
      <c r="Q390" s="159">
        <v>0</v>
      </c>
      <c r="R390" s="159">
        <f>Q390*H390</f>
        <v>0</v>
      </c>
      <c r="S390" s="159">
        <v>0</v>
      </c>
      <c r="T390" s="160">
        <f>S390*H390</f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61" t="s">
        <v>245</v>
      </c>
      <c r="AT390" s="161" t="s">
        <v>209</v>
      </c>
      <c r="AU390" s="161" t="s">
        <v>88</v>
      </c>
      <c r="AY390" s="17" t="s">
        <v>207</v>
      </c>
      <c r="BE390" s="162">
        <f>IF(N390="základní",J390,0)</f>
        <v>0</v>
      </c>
      <c r="BF390" s="162">
        <f>IF(N390="snížená",J390,0)</f>
        <v>0</v>
      </c>
      <c r="BG390" s="162">
        <f>IF(N390="zákl. přenesená",J390,0)</f>
        <v>0</v>
      </c>
      <c r="BH390" s="162">
        <f>IF(N390="sníž. přenesená",J390,0)</f>
        <v>0</v>
      </c>
      <c r="BI390" s="162">
        <f>IF(N390="nulová",J390,0)</f>
        <v>0</v>
      </c>
      <c r="BJ390" s="17" t="s">
        <v>86</v>
      </c>
      <c r="BK390" s="162">
        <f>ROUND(I390*H390,2)</f>
        <v>0</v>
      </c>
      <c r="BL390" s="17" t="s">
        <v>245</v>
      </c>
      <c r="BM390" s="161" t="s">
        <v>927</v>
      </c>
    </row>
    <row r="391" spans="1:65" s="13" customFormat="1" ht="22.5">
      <c r="B391" s="163"/>
      <c r="D391" s="164" t="s">
        <v>237</v>
      </c>
      <c r="E391" s="165" t="s">
        <v>1</v>
      </c>
      <c r="F391" s="166" t="s">
        <v>6839</v>
      </c>
      <c r="H391" s="167">
        <v>12</v>
      </c>
      <c r="I391" s="168"/>
      <c r="L391" s="163"/>
      <c r="M391" s="169"/>
      <c r="N391" s="170"/>
      <c r="O391" s="170"/>
      <c r="P391" s="170"/>
      <c r="Q391" s="170"/>
      <c r="R391" s="170"/>
      <c r="S391" s="170"/>
      <c r="T391" s="171"/>
      <c r="AT391" s="165" t="s">
        <v>237</v>
      </c>
      <c r="AU391" s="165" t="s">
        <v>88</v>
      </c>
      <c r="AV391" s="13" t="s">
        <v>88</v>
      </c>
      <c r="AW391" s="13" t="s">
        <v>33</v>
      </c>
      <c r="AX391" s="13" t="s">
        <v>79</v>
      </c>
      <c r="AY391" s="165" t="s">
        <v>207</v>
      </c>
    </row>
    <row r="392" spans="1:65" s="14" customFormat="1" ht="33.75">
      <c r="B392" s="172"/>
      <c r="D392" s="164" t="s">
        <v>237</v>
      </c>
      <c r="E392" s="173" t="s">
        <v>1</v>
      </c>
      <c r="F392" s="174" t="s">
        <v>6833</v>
      </c>
      <c r="H392" s="173" t="s">
        <v>1</v>
      </c>
      <c r="I392" s="175"/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237</v>
      </c>
      <c r="AU392" s="173" t="s">
        <v>88</v>
      </c>
      <c r="AV392" s="14" t="s">
        <v>86</v>
      </c>
      <c r="AW392" s="14" t="s">
        <v>33</v>
      </c>
      <c r="AX392" s="14" t="s">
        <v>79</v>
      </c>
      <c r="AY392" s="173" t="s">
        <v>207</v>
      </c>
    </row>
    <row r="393" spans="1:65" s="15" customFormat="1" ht="11.25">
      <c r="B393" s="179"/>
      <c r="D393" s="164" t="s">
        <v>237</v>
      </c>
      <c r="E393" s="180" t="s">
        <v>1</v>
      </c>
      <c r="F393" s="181" t="s">
        <v>242</v>
      </c>
      <c r="H393" s="182">
        <v>12</v>
      </c>
      <c r="I393" s="183"/>
      <c r="L393" s="179"/>
      <c r="M393" s="184"/>
      <c r="N393" s="185"/>
      <c r="O393" s="185"/>
      <c r="P393" s="185"/>
      <c r="Q393" s="185"/>
      <c r="R393" s="185"/>
      <c r="S393" s="185"/>
      <c r="T393" s="186"/>
      <c r="AT393" s="180" t="s">
        <v>237</v>
      </c>
      <c r="AU393" s="180" t="s">
        <v>88</v>
      </c>
      <c r="AV393" s="15" t="s">
        <v>213</v>
      </c>
      <c r="AW393" s="15" t="s">
        <v>33</v>
      </c>
      <c r="AX393" s="15" t="s">
        <v>86</v>
      </c>
      <c r="AY393" s="180" t="s">
        <v>207</v>
      </c>
    </row>
    <row r="394" spans="1:65" s="2" customFormat="1" ht="24.2" customHeight="1">
      <c r="A394" s="31"/>
      <c r="B394" s="148"/>
      <c r="C394" s="149" t="s">
        <v>468</v>
      </c>
      <c r="D394" s="149" t="s">
        <v>209</v>
      </c>
      <c r="E394" s="150" t="s">
        <v>6842</v>
      </c>
      <c r="F394" s="151" t="s">
        <v>6843</v>
      </c>
      <c r="G394" s="152" t="s">
        <v>301</v>
      </c>
      <c r="H394" s="153">
        <v>1</v>
      </c>
      <c r="I394" s="154"/>
      <c r="J394" s="155">
        <f t="shared" ref="J394:J417" si="20">ROUND(I394*H394,2)</f>
        <v>0</v>
      </c>
      <c r="K394" s="156"/>
      <c r="L394" s="32"/>
      <c r="M394" s="157" t="s">
        <v>1</v>
      </c>
      <c r="N394" s="158" t="s">
        <v>44</v>
      </c>
      <c r="O394" s="57"/>
      <c r="P394" s="159">
        <f t="shared" ref="P394:P417" si="21">O394*H394</f>
        <v>0</v>
      </c>
      <c r="Q394" s="159">
        <v>0</v>
      </c>
      <c r="R394" s="159">
        <f t="shared" ref="R394:R417" si="22">Q394*H394</f>
        <v>0</v>
      </c>
      <c r="S394" s="159">
        <v>0</v>
      </c>
      <c r="T394" s="160">
        <f t="shared" ref="T394:T417" si="23">S394*H394</f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61" t="s">
        <v>245</v>
      </c>
      <c r="AT394" s="161" t="s">
        <v>209</v>
      </c>
      <c r="AU394" s="161" t="s">
        <v>88</v>
      </c>
      <c r="AY394" s="17" t="s">
        <v>207</v>
      </c>
      <c r="BE394" s="162">
        <f t="shared" ref="BE394:BE417" si="24">IF(N394="základní",J394,0)</f>
        <v>0</v>
      </c>
      <c r="BF394" s="162">
        <f t="shared" ref="BF394:BF417" si="25">IF(N394="snížená",J394,0)</f>
        <v>0</v>
      </c>
      <c r="BG394" s="162">
        <f t="shared" ref="BG394:BG417" si="26">IF(N394="zákl. přenesená",J394,0)</f>
        <v>0</v>
      </c>
      <c r="BH394" s="162">
        <f t="shared" ref="BH394:BH417" si="27">IF(N394="sníž. přenesená",J394,0)</f>
        <v>0</v>
      </c>
      <c r="BI394" s="162">
        <f t="shared" ref="BI394:BI417" si="28">IF(N394="nulová",J394,0)</f>
        <v>0</v>
      </c>
      <c r="BJ394" s="17" t="s">
        <v>86</v>
      </c>
      <c r="BK394" s="162">
        <f t="shared" ref="BK394:BK417" si="29">ROUND(I394*H394,2)</f>
        <v>0</v>
      </c>
      <c r="BL394" s="17" t="s">
        <v>245</v>
      </c>
      <c r="BM394" s="161" t="s">
        <v>932</v>
      </c>
    </row>
    <row r="395" spans="1:65" s="2" customFormat="1" ht="24.2" customHeight="1">
      <c r="A395" s="31"/>
      <c r="B395" s="148"/>
      <c r="C395" s="149" t="s">
        <v>933</v>
      </c>
      <c r="D395" s="149" t="s">
        <v>209</v>
      </c>
      <c r="E395" s="150" t="s">
        <v>6844</v>
      </c>
      <c r="F395" s="151" t="s">
        <v>6845</v>
      </c>
      <c r="G395" s="152" t="s">
        <v>301</v>
      </c>
      <c r="H395" s="153">
        <v>1</v>
      </c>
      <c r="I395" s="154"/>
      <c r="J395" s="155">
        <f t="shared" si="20"/>
        <v>0</v>
      </c>
      <c r="K395" s="156"/>
      <c r="L395" s="32"/>
      <c r="M395" s="157" t="s">
        <v>1</v>
      </c>
      <c r="N395" s="158" t="s">
        <v>44</v>
      </c>
      <c r="O395" s="57"/>
      <c r="P395" s="159">
        <f t="shared" si="21"/>
        <v>0</v>
      </c>
      <c r="Q395" s="159">
        <v>0</v>
      </c>
      <c r="R395" s="159">
        <f t="shared" si="22"/>
        <v>0</v>
      </c>
      <c r="S395" s="159">
        <v>0</v>
      </c>
      <c r="T395" s="160">
        <f t="shared" si="2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61" t="s">
        <v>245</v>
      </c>
      <c r="AT395" s="161" t="s">
        <v>209</v>
      </c>
      <c r="AU395" s="161" t="s">
        <v>88</v>
      </c>
      <c r="AY395" s="17" t="s">
        <v>207</v>
      </c>
      <c r="BE395" s="162">
        <f t="shared" si="24"/>
        <v>0</v>
      </c>
      <c r="BF395" s="162">
        <f t="shared" si="25"/>
        <v>0</v>
      </c>
      <c r="BG395" s="162">
        <f t="shared" si="26"/>
        <v>0</v>
      </c>
      <c r="BH395" s="162">
        <f t="shared" si="27"/>
        <v>0</v>
      </c>
      <c r="BI395" s="162">
        <f t="shared" si="28"/>
        <v>0</v>
      </c>
      <c r="BJ395" s="17" t="s">
        <v>86</v>
      </c>
      <c r="BK395" s="162">
        <f t="shared" si="29"/>
        <v>0</v>
      </c>
      <c r="BL395" s="17" t="s">
        <v>245</v>
      </c>
      <c r="BM395" s="161" t="s">
        <v>936</v>
      </c>
    </row>
    <row r="396" spans="1:65" s="2" customFormat="1" ht="24.2" customHeight="1">
      <c r="A396" s="31"/>
      <c r="B396" s="148"/>
      <c r="C396" s="149" t="s">
        <v>472</v>
      </c>
      <c r="D396" s="149" t="s">
        <v>209</v>
      </c>
      <c r="E396" s="150" t="s">
        <v>6846</v>
      </c>
      <c r="F396" s="151" t="s">
        <v>6847</v>
      </c>
      <c r="G396" s="152" t="s">
        <v>301</v>
      </c>
      <c r="H396" s="153">
        <v>1</v>
      </c>
      <c r="I396" s="154"/>
      <c r="J396" s="155">
        <f t="shared" si="20"/>
        <v>0</v>
      </c>
      <c r="K396" s="156"/>
      <c r="L396" s="32"/>
      <c r="M396" s="157" t="s">
        <v>1</v>
      </c>
      <c r="N396" s="158" t="s">
        <v>44</v>
      </c>
      <c r="O396" s="57"/>
      <c r="P396" s="159">
        <f t="shared" si="21"/>
        <v>0</v>
      </c>
      <c r="Q396" s="159">
        <v>0</v>
      </c>
      <c r="R396" s="159">
        <f t="shared" si="22"/>
        <v>0</v>
      </c>
      <c r="S396" s="159">
        <v>0</v>
      </c>
      <c r="T396" s="160">
        <f t="shared" si="2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61" t="s">
        <v>245</v>
      </c>
      <c r="AT396" s="161" t="s">
        <v>209</v>
      </c>
      <c r="AU396" s="161" t="s">
        <v>88</v>
      </c>
      <c r="AY396" s="17" t="s">
        <v>207</v>
      </c>
      <c r="BE396" s="162">
        <f t="shared" si="24"/>
        <v>0</v>
      </c>
      <c r="BF396" s="162">
        <f t="shared" si="25"/>
        <v>0</v>
      </c>
      <c r="BG396" s="162">
        <f t="shared" si="26"/>
        <v>0</v>
      </c>
      <c r="BH396" s="162">
        <f t="shared" si="27"/>
        <v>0</v>
      </c>
      <c r="BI396" s="162">
        <f t="shared" si="28"/>
        <v>0</v>
      </c>
      <c r="BJ396" s="17" t="s">
        <v>86</v>
      </c>
      <c r="BK396" s="162">
        <f t="shared" si="29"/>
        <v>0</v>
      </c>
      <c r="BL396" s="17" t="s">
        <v>245</v>
      </c>
      <c r="BM396" s="161" t="s">
        <v>939</v>
      </c>
    </row>
    <row r="397" spans="1:65" s="2" customFormat="1" ht="24.2" customHeight="1">
      <c r="A397" s="31"/>
      <c r="B397" s="148"/>
      <c r="C397" s="149" t="s">
        <v>940</v>
      </c>
      <c r="D397" s="149" t="s">
        <v>209</v>
      </c>
      <c r="E397" s="150" t="s">
        <v>6848</v>
      </c>
      <c r="F397" s="151" t="s">
        <v>6849</v>
      </c>
      <c r="G397" s="152" t="s">
        <v>301</v>
      </c>
      <c r="H397" s="153">
        <v>1</v>
      </c>
      <c r="I397" s="154"/>
      <c r="J397" s="155">
        <f t="shared" si="20"/>
        <v>0</v>
      </c>
      <c r="K397" s="156"/>
      <c r="L397" s="32"/>
      <c r="M397" s="157" t="s">
        <v>1</v>
      </c>
      <c r="N397" s="158" t="s">
        <v>44</v>
      </c>
      <c r="O397" s="57"/>
      <c r="P397" s="159">
        <f t="shared" si="21"/>
        <v>0</v>
      </c>
      <c r="Q397" s="159">
        <v>0</v>
      </c>
      <c r="R397" s="159">
        <f t="shared" si="22"/>
        <v>0</v>
      </c>
      <c r="S397" s="159">
        <v>0</v>
      </c>
      <c r="T397" s="160">
        <f t="shared" si="23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61" t="s">
        <v>245</v>
      </c>
      <c r="AT397" s="161" t="s">
        <v>209</v>
      </c>
      <c r="AU397" s="161" t="s">
        <v>88</v>
      </c>
      <c r="AY397" s="17" t="s">
        <v>207</v>
      </c>
      <c r="BE397" s="162">
        <f t="shared" si="24"/>
        <v>0</v>
      </c>
      <c r="BF397" s="162">
        <f t="shared" si="25"/>
        <v>0</v>
      </c>
      <c r="BG397" s="162">
        <f t="shared" si="26"/>
        <v>0</v>
      </c>
      <c r="BH397" s="162">
        <f t="shared" si="27"/>
        <v>0</v>
      </c>
      <c r="BI397" s="162">
        <f t="shared" si="28"/>
        <v>0</v>
      </c>
      <c r="BJ397" s="17" t="s">
        <v>86</v>
      </c>
      <c r="BK397" s="162">
        <f t="shared" si="29"/>
        <v>0</v>
      </c>
      <c r="BL397" s="17" t="s">
        <v>245</v>
      </c>
      <c r="BM397" s="161" t="s">
        <v>943</v>
      </c>
    </row>
    <row r="398" spans="1:65" s="2" customFormat="1" ht="24.2" customHeight="1">
      <c r="A398" s="31"/>
      <c r="B398" s="148"/>
      <c r="C398" s="149" t="s">
        <v>477</v>
      </c>
      <c r="D398" s="149" t="s">
        <v>209</v>
      </c>
      <c r="E398" s="150" t="s">
        <v>6850</v>
      </c>
      <c r="F398" s="151" t="s">
        <v>6851</v>
      </c>
      <c r="G398" s="152" t="s">
        <v>301</v>
      </c>
      <c r="H398" s="153">
        <v>1</v>
      </c>
      <c r="I398" s="154"/>
      <c r="J398" s="155">
        <f t="shared" si="20"/>
        <v>0</v>
      </c>
      <c r="K398" s="156"/>
      <c r="L398" s="32"/>
      <c r="M398" s="157" t="s">
        <v>1</v>
      </c>
      <c r="N398" s="158" t="s">
        <v>44</v>
      </c>
      <c r="O398" s="57"/>
      <c r="P398" s="159">
        <f t="shared" si="21"/>
        <v>0</v>
      </c>
      <c r="Q398" s="159">
        <v>0</v>
      </c>
      <c r="R398" s="159">
        <f t="shared" si="22"/>
        <v>0</v>
      </c>
      <c r="S398" s="159">
        <v>0</v>
      </c>
      <c r="T398" s="160">
        <f t="shared" si="23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61" t="s">
        <v>245</v>
      </c>
      <c r="AT398" s="161" t="s">
        <v>209</v>
      </c>
      <c r="AU398" s="161" t="s">
        <v>88</v>
      </c>
      <c r="AY398" s="17" t="s">
        <v>207</v>
      </c>
      <c r="BE398" s="162">
        <f t="shared" si="24"/>
        <v>0</v>
      </c>
      <c r="BF398" s="162">
        <f t="shared" si="25"/>
        <v>0</v>
      </c>
      <c r="BG398" s="162">
        <f t="shared" si="26"/>
        <v>0</v>
      </c>
      <c r="BH398" s="162">
        <f t="shared" si="27"/>
        <v>0</v>
      </c>
      <c r="BI398" s="162">
        <f t="shared" si="28"/>
        <v>0</v>
      </c>
      <c r="BJ398" s="17" t="s">
        <v>86</v>
      </c>
      <c r="BK398" s="162">
        <f t="shared" si="29"/>
        <v>0</v>
      </c>
      <c r="BL398" s="17" t="s">
        <v>245</v>
      </c>
      <c r="BM398" s="161" t="s">
        <v>946</v>
      </c>
    </row>
    <row r="399" spans="1:65" s="2" customFormat="1" ht="24.2" customHeight="1">
      <c r="A399" s="31"/>
      <c r="B399" s="148"/>
      <c r="C399" s="149" t="s">
        <v>947</v>
      </c>
      <c r="D399" s="149" t="s">
        <v>209</v>
      </c>
      <c r="E399" s="150" t="s">
        <v>6852</v>
      </c>
      <c r="F399" s="151" t="s">
        <v>6853</v>
      </c>
      <c r="G399" s="152" t="s">
        <v>301</v>
      </c>
      <c r="H399" s="153">
        <v>1</v>
      </c>
      <c r="I399" s="154"/>
      <c r="J399" s="155">
        <f t="shared" si="20"/>
        <v>0</v>
      </c>
      <c r="K399" s="156"/>
      <c r="L399" s="32"/>
      <c r="M399" s="157" t="s">
        <v>1</v>
      </c>
      <c r="N399" s="158" t="s">
        <v>44</v>
      </c>
      <c r="O399" s="57"/>
      <c r="P399" s="159">
        <f t="shared" si="21"/>
        <v>0</v>
      </c>
      <c r="Q399" s="159">
        <v>0</v>
      </c>
      <c r="R399" s="159">
        <f t="shared" si="22"/>
        <v>0</v>
      </c>
      <c r="S399" s="159">
        <v>0</v>
      </c>
      <c r="T399" s="160">
        <f t="shared" si="23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61" t="s">
        <v>245</v>
      </c>
      <c r="AT399" s="161" t="s">
        <v>209</v>
      </c>
      <c r="AU399" s="161" t="s">
        <v>88</v>
      </c>
      <c r="AY399" s="17" t="s">
        <v>207</v>
      </c>
      <c r="BE399" s="162">
        <f t="shared" si="24"/>
        <v>0</v>
      </c>
      <c r="BF399" s="162">
        <f t="shared" si="25"/>
        <v>0</v>
      </c>
      <c r="BG399" s="162">
        <f t="shared" si="26"/>
        <v>0</v>
      </c>
      <c r="BH399" s="162">
        <f t="shared" si="27"/>
        <v>0</v>
      </c>
      <c r="BI399" s="162">
        <f t="shared" si="28"/>
        <v>0</v>
      </c>
      <c r="BJ399" s="17" t="s">
        <v>86</v>
      </c>
      <c r="BK399" s="162">
        <f t="shared" si="29"/>
        <v>0</v>
      </c>
      <c r="BL399" s="17" t="s">
        <v>245</v>
      </c>
      <c r="BM399" s="161" t="s">
        <v>950</v>
      </c>
    </row>
    <row r="400" spans="1:65" s="2" customFormat="1" ht="24.2" customHeight="1">
      <c r="A400" s="31"/>
      <c r="B400" s="148"/>
      <c r="C400" s="149" t="s">
        <v>480</v>
      </c>
      <c r="D400" s="149" t="s">
        <v>209</v>
      </c>
      <c r="E400" s="150" t="s">
        <v>6854</v>
      </c>
      <c r="F400" s="151" t="s">
        <v>6855</v>
      </c>
      <c r="G400" s="152" t="s">
        <v>301</v>
      </c>
      <c r="H400" s="153">
        <v>1</v>
      </c>
      <c r="I400" s="154"/>
      <c r="J400" s="155">
        <f t="shared" si="20"/>
        <v>0</v>
      </c>
      <c r="K400" s="156"/>
      <c r="L400" s="32"/>
      <c r="M400" s="157" t="s">
        <v>1</v>
      </c>
      <c r="N400" s="158" t="s">
        <v>44</v>
      </c>
      <c r="O400" s="57"/>
      <c r="P400" s="159">
        <f t="shared" si="21"/>
        <v>0</v>
      </c>
      <c r="Q400" s="159">
        <v>0</v>
      </c>
      <c r="R400" s="159">
        <f t="shared" si="22"/>
        <v>0</v>
      </c>
      <c r="S400" s="159">
        <v>0</v>
      </c>
      <c r="T400" s="160">
        <f t="shared" si="2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61" t="s">
        <v>245</v>
      </c>
      <c r="AT400" s="161" t="s">
        <v>209</v>
      </c>
      <c r="AU400" s="161" t="s">
        <v>88</v>
      </c>
      <c r="AY400" s="17" t="s">
        <v>207</v>
      </c>
      <c r="BE400" s="162">
        <f t="shared" si="24"/>
        <v>0</v>
      </c>
      <c r="BF400" s="162">
        <f t="shared" si="25"/>
        <v>0</v>
      </c>
      <c r="BG400" s="162">
        <f t="shared" si="26"/>
        <v>0</v>
      </c>
      <c r="BH400" s="162">
        <f t="shared" si="27"/>
        <v>0</v>
      </c>
      <c r="BI400" s="162">
        <f t="shared" si="28"/>
        <v>0</v>
      </c>
      <c r="BJ400" s="17" t="s">
        <v>86</v>
      </c>
      <c r="BK400" s="162">
        <f t="shared" si="29"/>
        <v>0</v>
      </c>
      <c r="BL400" s="17" t="s">
        <v>245</v>
      </c>
      <c r="BM400" s="161" t="s">
        <v>957</v>
      </c>
    </row>
    <row r="401" spans="1:65" s="2" customFormat="1" ht="24.2" customHeight="1">
      <c r="A401" s="31"/>
      <c r="B401" s="148"/>
      <c r="C401" s="149" t="s">
        <v>960</v>
      </c>
      <c r="D401" s="149" t="s">
        <v>209</v>
      </c>
      <c r="E401" s="150" t="s">
        <v>6856</v>
      </c>
      <c r="F401" s="151" t="s">
        <v>6857</v>
      </c>
      <c r="G401" s="152" t="s">
        <v>301</v>
      </c>
      <c r="H401" s="153">
        <v>1</v>
      </c>
      <c r="I401" s="154"/>
      <c r="J401" s="155">
        <f t="shared" si="20"/>
        <v>0</v>
      </c>
      <c r="K401" s="156"/>
      <c r="L401" s="32"/>
      <c r="M401" s="157" t="s">
        <v>1</v>
      </c>
      <c r="N401" s="158" t="s">
        <v>44</v>
      </c>
      <c r="O401" s="57"/>
      <c r="P401" s="159">
        <f t="shared" si="21"/>
        <v>0</v>
      </c>
      <c r="Q401" s="159">
        <v>0</v>
      </c>
      <c r="R401" s="159">
        <f t="shared" si="22"/>
        <v>0</v>
      </c>
      <c r="S401" s="159">
        <v>0</v>
      </c>
      <c r="T401" s="160">
        <f t="shared" si="23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61" t="s">
        <v>245</v>
      </c>
      <c r="AT401" s="161" t="s">
        <v>209</v>
      </c>
      <c r="AU401" s="161" t="s">
        <v>88</v>
      </c>
      <c r="AY401" s="17" t="s">
        <v>207</v>
      </c>
      <c r="BE401" s="162">
        <f t="shared" si="24"/>
        <v>0</v>
      </c>
      <c r="BF401" s="162">
        <f t="shared" si="25"/>
        <v>0</v>
      </c>
      <c r="BG401" s="162">
        <f t="shared" si="26"/>
        <v>0</v>
      </c>
      <c r="BH401" s="162">
        <f t="shared" si="27"/>
        <v>0</v>
      </c>
      <c r="BI401" s="162">
        <f t="shared" si="28"/>
        <v>0</v>
      </c>
      <c r="BJ401" s="17" t="s">
        <v>86</v>
      </c>
      <c r="BK401" s="162">
        <f t="shared" si="29"/>
        <v>0</v>
      </c>
      <c r="BL401" s="17" t="s">
        <v>245</v>
      </c>
      <c r="BM401" s="161" t="s">
        <v>963</v>
      </c>
    </row>
    <row r="402" spans="1:65" s="2" customFormat="1" ht="24.2" customHeight="1">
      <c r="A402" s="31"/>
      <c r="B402" s="148"/>
      <c r="C402" s="149" t="s">
        <v>484</v>
      </c>
      <c r="D402" s="149" t="s">
        <v>209</v>
      </c>
      <c r="E402" s="150" t="s">
        <v>6858</v>
      </c>
      <c r="F402" s="151" t="s">
        <v>6859</v>
      </c>
      <c r="G402" s="152" t="s">
        <v>301</v>
      </c>
      <c r="H402" s="153">
        <v>1</v>
      </c>
      <c r="I402" s="154"/>
      <c r="J402" s="155">
        <f t="shared" si="20"/>
        <v>0</v>
      </c>
      <c r="K402" s="156"/>
      <c r="L402" s="32"/>
      <c r="M402" s="157" t="s">
        <v>1</v>
      </c>
      <c r="N402" s="158" t="s">
        <v>44</v>
      </c>
      <c r="O402" s="57"/>
      <c r="P402" s="159">
        <f t="shared" si="21"/>
        <v>0</v>
      </c>
      <c r="Q402" s="159">
        <v>0</v>
      </c>
      <c r="R402" s="159">
        <f t="shared" si="22"/>
        <v>0</v>
      </c>
      <c r="S402" s="159">
        <v>0</v>
      </c>
      <c r="T402" s="160">
        <f t="shared" si="23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61" t="s">
        <v>245</v>
      </c>
      <c r="AT402" s="161" t="s">
        <v>209</v>
      </c>
      <c r="AU402" s="161" t="s">
        <v>88</v>
      </c>
      <c r="AY402" s="17" t="s">
        <v>207</v>
      </c>
      <c r="BE402" s="162">
        <f t="shared" si="24"/>
        <v>0</v>
      </c>
      <c r="BF402" s="162">
        <f t="shared" si="25"/>
        <v>0</v>
      </c>
      <c r="BG402" s="162">
        <f t="shared" si="26"/>
        <v>0</v>
      </c>
      <c r="BH402" s="162">
        <f t="shared" si="27"/>
        <v>0</v>
      </c>
      <c r="BI402" s="162">
        <f t="shared" si="28"/>
        <v>0</v>
      </c>
      <c r="BJ402" s="17" t="s">
        <v>86</v>
      </c>
      <c r="BK402" s="162">
        <f t="shared" si="29"/>
        <v>0</v>
      </c>
      <c r="BL402" s="17" t="s">
        <v>245</v>
      </c>
      <c r="BM402" s="161" t="s">
        <v>971</v>
      </c>
    </row>
    <row r="403" spans="1:65" s="2" customFormat="1" ht="24.2" customHeight="1">
      <c r="A403" s="31"/>
      <c r="B403" s="148"/>
      <c r="C403" s="149" t="s">
        <v>979</v>
      </c>
      <c r="D403" s="149" t="s">
        <v>209</v>
      </c>
      <c r="E403" s="150" t="s">
        <v>6860</v>
      </c>
      <c r="F403" s="151" t="s">
        <v>6861</v>
      </c>
      <c r="G403" s="152" t="s">
        <v>301</v>
      </c>
      <c r="H403" s="153">
        <v>1</v>
      </c>
      <c r="I403" s="154"/>
      <c r="J403" s="155">
        <f t="shared" si="20"/>
        <v>0</v>
      </c>
      <c r="K403" s="156"/>
      <c r="L403" s="32"/>
      <c r="M403" s="157" t="s">
        <v>1</v>
      </c>
      <c r="N403" s="158" t="s">
        <v>44</v>
      </c>
      <c r="O403" s="57"/>
      <c r="P403" s="159">
        <f t="shared" si="21"/>
        <v>0</v>
      </c>
      <c r="Q403" s="159">
        <v>0</v>
      </c>
      <c r="R403" s="159">
        <f t="shared" si="22"/>
        <v>0</v>
      </c>
      <c r="S403" s="159">
        <v>0</v>
      </c>
      <c r="T403" s="160">
        <f t="shared" si="23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61" t="s">
        <v>245</v>
      </c>
      <c r="AT403" s="161" t="s">
        <v>209</v>
      </c>
      <c r="AU403" s="161" t="s">
        <v>88</v>
      </c>
      <c r="AY403" s="17" t="s">
        <v>207</v>
      </c>
      <c r="BE403" s="162">
        <f t="shared" si="24"/>
        <v>0</v>
      </c>
      <c r="BF403" s="162">
        <f t="shared" si="25"/>
        <v>0</v>
      </c>
      <c r="BG403" s="162">
        <f t="shared" si="26"/>
        <v>0</v>
      </c>
      <c r="BH403" s="162">
        <f t="shared" si="27"/>
        <v>0</v>
      </c>
      <c r="BI403" s="162">
        <f t="shared" si="28"/>
        <v>0</v>
      </c>
      <c r="BJ403" s="17" t="s">
        <v>86</v>
      </c>
      <c r="BK403" s="162">
        <f t="shared" si="29"/>
        <v>0</v>
      </c>
      <c r="BL403" s="17" t="s">
        <v>245</v>
      </c>
      <c r="BM403" s="161" t="s">
        <v>982</v>
      </c>
    </row>
    <row r="404" spans="1:65" s="2" customFormat="1" ht="24.2" customHeight="1">
      <c r="A404" s="31"/>
      <c r="B404" s="148"/>
      <c r="C404" s="149" t="s">
        <v>487</v>
      </c>
      <c r="D404" s="149" t="s">
        <v>209</v>
      </c>
      <c r="E404" s="150" t="s">
        <v>6862</v>
      </c>
      <c r="F404" s="151" t="s">
        <v>6863</v>
      </c>
      <c r="G404" s="152" t="s">
        <v>301</v>
      </c>
      <c r="H404" s="153">
        <v>1</v>
      </c>
      <c r="I404" s="154"/>
      <c r="J404" s="155">
        <f t="shared" si="20"/>
        <v>0</v>
      </c>
      <c r="K404" s="156"/>
      <c r="L404" s="32"/>
      <c r="M404" s="157" t="s">
        <v>1</v>
      </c>
      <c r="N404" s="158" t="s">
        <v>44</v>
      </c>
      <c r="O404" s="57"/>
      <c r="P404" s="159">
        <f t="shared" si="21"/>
        <v>0</v>
      </c>
      <c r="Q404" s="159">
        <v>0</v>
      </c>
      <c r="R404" s="159">
        <f t="shared" si="22"/>
        <v>0</v>
      </c>
      <c r="S404" s="159">
        <v>0</v>
      </c>
      <c r="T404" s="160">
        <f t="shared" si="2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61" t="s">
        <v>245</v>
      </c>
      <c r="AT404" s="161" t="s">
        <v>209</v>
      </c>
      <c r="AU404" s="161" t="s">
        <v>88</v>
      </c>
      <c r="AY404" s="17" t="s">
        <v>207</v>
      </c>
      <c r="BE404" s="162">
        <f t="shared" si="24"/>
        <v>0</v>
      </c>
      <c r="BF404" s="162">
        <f t="shared" si="25"/>
        <v>0</v>
      </c>
      <c r="BG404" s="162">
        <f t="shared" si="26"/>
        <v>0</v>
      </c>
      <c r="BH404" s="162">
        <f t="shared" si="27"/>
        <v>0</v>
      </c>
      <c r="BI404" s="162">
        <f t="shared" si="28"/>
        <v>0</v>
      </c>
      <c r="BJ404" s="17" t="s">
        <v>86</v>
      </c>
      <c r="BK404" s="162">
        <f t="shared" si="29"/>
        <v>0</v>
      </c>
      <c r="BL404" s="17" t="s">
        <v>245</v>
      </c>
      <c r="BM404" s="161" t="s">
        <v>987</v>
      </c>
    </row>
    <row r="405" spans="1:65" s="2" customFormat="1" ht="24.2" customHeight="1">
      <c r="A405" s="31"/>
      <c r="B405" s="148"/>
      <c r="C405" s="149" t="s">
        <v>995</v>
      </c>
      <c r="D405" s="149" t="s">
        <v>209</v>
      </c>
      <c r="E405" s="150" t="s">
        <v>6864</v>
      </c>
      <c r="F405" s="151" t="s">
        <v>6865</v>
      </c>
      <c r="G405" s="152" t="s">
        <v>301</v>
      </c>
      <c r="H405" s="153">
        <v>1</v>
      </c>
      <c r="I405" s="154"/>
      <c r="J405" s="155">
        <f t="shared" si="20"/>
        <v>0</v>
      </c>
      <c r="K405" s="156"/>
      <c r="L405" s="32"/>
      <c r="M405" s="157" t="s">
        <v>1</v>
      </c>
      <c r="N405" s="158" t="s">
        <v>44</v>
      </c>
      <c r="O405" s="57"/>
      <c r="P405" s="159">
        <f t="shared" si="21"/>
        <v>0</v>
      </c>
      <c r="Q405" s="159">
        <v>0</v>
      </c>
      <c r="R405" s="159">
        <f t="shared" si="22"/>
        <v>0</v>
      </c>
      <c r="S405" s="159">
        <v>0</v>
      </c>
      <c r="T405" s="160">
        <f t="shared" si="2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61" t="s">
        <v>245</v>
      </c>
      <c r="AT405" s="161" t="s">
        <v>209</v>
      </c>
      <c r="AU405" s="161" t="s">
        <v>88</v>
      </c>
      <c r="AY405" s="17" t="s">
        <v>207</v>
      </c>
      <c r="BE405" s="162">
        <f t="shared" si="24"/>
        <v>0</v>
      </c>
      <c r="BF405" s="162">
        <f t="shared" si="25"/>
        <v>0</v>
      </c>
      <c r="BG405" s="162">
        <f t="shared" si="26"/>
        <v>0</v>
      </c>
      <c r="BH405" s="162">
        <f t="shared" si="27"/>
        <v>0</v>
      </c>
      <c r="BI405" s="162">
        <f t="shared" si="28"/>
        <v>0</v>
      </c>
      <c r="BJ405" s="17" t="s">
        <v>86</v>
      </c>
      <c r="BK405" s="162">
        <f t="shared" si="29"/>
        <v>0</v>
      </c>
      <c r="BL405" s="17" t="s">
        <v>245</v>
      </c>
      <c r="BM405" s="161" t="s">
        <v>998</v>
      </c>
    </row>
    <row r="406" spans="1:65" s="2" customFormat="1" ht="24.2" customHeight="1">
      <c r="A406" s="31"/>
      <c r="B406" s="148"/>
      <c r="C406" s="149" t="s">
        <v>497</v>
      </c>
      <c r="D406" s="149" t="s">
        <v>209</v>
      </c>
      <c r="E406" s="150" t="s">
        <v>6866</v>
      </c>
      <c r="F406" s="151" t="s">
        <v>6867</v>
      </c>
      <c r="G406" s="152" t="s">
        <v>301</v>
      </c>
      <c r="H406" s="153">
        <v>1</v>
      </c>
      <c r="I406" s="154"/>
      <c r="J406" s="155">
        <f t="shared" si="20"/>
        <v>0</v>
      </c>
      <c r="K406" s="156"/>
      <c r="L406" s="32"/>
      <c r="M406" s="157" t="s">
        <v>1</v>
      </c>
      <c r="N406" s="158" t="s">
        <v>44</v>
      </c>
      <c r="O406" s="57"/>
      <c r="P406" s="159">
        <f t="shared" si="21"/>
        <v>0</v>
      </c>
      <c r="Q406" s="159">
        <v>0</v>
      </c>
      <c r="R406" s="159">
        <f t="shared" si="22"/>
        <v>0</v>
      </c>
      <c r="S406" s="159">
        <v>0</v>
      </c>
      <c r="T406" s="160">
        <f t="shared" si="23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61" t="s">
        <v>245</v>
      </c>
      <c r="AT406" s="161" t="s">
        <v>209</v>
      </c>
      <c r="AU406" s="161" t="s">
        <v>88</v>
      </c>
      <c r="AY406" s="17" t="s">
        <v>207</v>
      </c>
      <c r="BE406" s="162">
        <f t="shared" si="24"/>
        <v>0</v>
      </c>
      <c r="BF406" s="162">
        <f t="shared" si="25"/>
        <v>0</v>
      </c>
      <c r="BG406" s="162">
        <f t="shared" si="26"/>
        <v>0</v>
      </c>
      <c r="BH406" s="162">
        <f t="shared" si="27"/>
        <v>0</v>
      </c>
      <c r="BI406" s="162">
        <f t="shared" si="28"/>
        <v>0</v>
      </c>
      <c r="BJ406" s="17" t="s">
        <v>86</v>
      </c>
      <c r="BK406" s="162">
        <f t="shared" si="29"/>
        <v>0</v>
      </c>
      <c r="BL406" s="17" t="s">
        <v>245</v>
      </c>
      <c r="BM406" s="161" t="s">
        <v>1002</v>
      </c>
    </row>
    <row r="407" spans="1:65" s="2" customFormat="1" ht="24.2" customHeight="1">
      <c r="A407" s="31"/>
      <c r="B407" s="148"/>
      <c r="C407" s="149" t="s">
        <v>1006</v>
      </c>
      <c r="D407" s="149" t="s">
        <v>209</v>
      </c>
      <c r="E407" s="150" t="s">
        <v>6868</v>
      </c>
      <c r="F407" s="151" t="s">
        <v>6869</v>
      </c>
      <c r="G407" s="152" t="s">
        <v>301</v>
      </c>
      <c r="H407" s="153">
        <v>1</v>
      </c>
      <c r="I407" s="154"/>
      <c r="J407" s="155">
        <f t="shared" si="20"/>
        <v>0</v>
      </c>
      <c r="K407" s="156"/>
      <c r="L407" s="32"/>
      <c r="M407" s="157" t="s">
        <v>1</v>
      </c>
      <c r="N407" s="158" t="s">
        <v>44</v>
      </c>
      <c r="O407" s="57"/>
      <c r="P407" s="159">
        <f t="shared" si="21"/>
        <v>0</v>
      </c>
      <c r="Q407" s="159">
        <v>0</v>
      </c>
      <c r="R407" s="159">
        <f t="shared" si="22"/>
        <v>0</v>
      </c>
      <c r="S407" s="159">
        <v>0</v>
      </c>
      <c r="T407" s="160">
        <f t="shared" si="23"/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61" t="s">
        <v>245</v>
      </c>
      <c r="AT407" s="161" t="s">
        <v>209</v>
      </c>
      <c r="AU407" s="161" t="s">
        <v>88</v>
      </c>
      <c r="AY407" s="17" t="s">
        <v>207</v>
      </c>
      <c r="BE407" s="162">
        <f t="shared" si="24"/>
        <v>0</v>
      </c>
      <c r="BF407" s="162">
        <f t="shared" si="25"/>
        <v>0</v>
      </c>
      <c r="BG407" s="162">
        <f t="shared" si="26"/>
        <v>0</v>
      </c>
      <c r="BH407" s="162">
        <f t="shared" si="27"/>
        <v>0</v>
      </c>
      <c r="BI407" s="162">
        <f t="shared" si="28"/>
        <v>0</v>
      </c>
      <c r="BJ407" s="17" t="s">
        <v>86</v>
      </c>
      <c r="BK407" s="162">
        <f t="shared" si="29"/>
        <v>0</v>
      </c>
      <c r="BL407" s="17" t="s">
        <v>245</v>
      </c>
      <c r="BM407" s="161" t="s">
        <v>1009</v>
      </c>
    </row>
    <row r="408" spans="1:65" s="2" customFormat="1" ht="24.2" customHeight="1">
      <c r="A408" s="31"/>
      <c r="B408" s="148"/>
      <c r="C408" s="149" t="s">
        <v>510</v>
      </c>
      <c r="D408" s="149" t="s">
        <v>209</v>
      </c>
      <c r="E408" s="150" t="s">
        <v>6870</v>
      </c>
      <c r="F408" s="151" t="s">
        <v>6871</v>
      </c>
      <c r="G408" s="152" t="s">
        <v>301</v>
      </c>
      <c r="H408" s="153">
        <v>1</v>
      </c>
      <c r="I408" s="154"/>
      <c r="J408" s="155">
        <f t="shared" si="20"/>
        <v>0</v>
      </c>
      <c r="K408" s="156"/>
      <c r="L408" s="32"/>
      <c r="M408" s="157" t="s">
        <v>1</v>
      </c>
      <c r="N408" s="158" t="s">
        <v>44</v>
      </c>
      <c r="O408" s="57"/>
      <c r="P408" s="159">
        <f t="shared" si="21"/>
        <v>0</v>
      </c>
      <c r="Q408" s="159">
        <v>0</v>
      </c>
      <c r="R408" s="159">
        <f t="shared" si="22"/>
        <v>0</v>
      </c>
      <c r="S408" s="159">
        <v>0</v>
      </c>
      <c r="T408" s="160">
        <f t="shared" si="23"/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61" t="s">
        <v>245</v>
      </c>
      <c r="AT408" s="161" t="s">
        <v>209</v>
      </c>
      <c r="AU408" s="161" t="s">
        <v>88</v>
      </c>
      <c r="AY408" s="17" t="s">
        <v>207</v>
      </c>
      <c r="BE408" s="162">
        <f t="shared" si="24"/>
        <v>0</v>
      </c>
      <c r="BF408" s="162">
        <f t="shared" si="25"/>
        <v>0</v>
      </c>
      <c r="BG408" s="162">
        <f t="shared" si="26"/>
        <v>0</v>
      </c>
      <c r="BH408" s="162">
        <f t="shared" si="27"/>
        <v>0</v>
      </c>
      <c r="BI408" s="162">
        <f t="shared" si="28"/>
        <v>0</v>
      </c>
      <c r="BJ408" s="17" t="s">
        <v>86</v>
      </c>
      <c r="BK408" s="162">
        <f t="shared" si="29"/>
        <v>0</v>
      </c>
      <c r="BL408" s="17" t="s">
        <v>245</v>
      </c>
      <c r="BM408" s="161" t="s">
        <v>1015</v>
      </c>
    </row>
    <row r="409" spans="1:65" s="2" customFormat="1" ht="24.2" customHeight="1">
      <c r="A409" s="31"/>
      <c r="B409" s="148"/>
      <c r="C409" s="149" t="s">
        <v>1019</v>
      </c>
      <c r="D409" s="149" t="s">
        <v>209</v>
      </c>
      <c r="E409" s="150" t="s">
        <v>6872</v>
      </c>
      <c r="F409" s="151" t="s">
        <v>6873</v>
      </c>
      <c r="G409" s="152" t="s">
        <v>301</v>
      </c>
      <c r="H409" s="153">
        <v>1</v>
      </c>
      <c r="I409" s="154"/>
      <c r="J409" s="155">
        <f t="shared" si="20"/>
        <v>0</v>
      </c>
      <c r="K409" s="156"/>
      <c r="L409" s="32"/>
      <c r="M409" s="157" t="s">
        <v>1</v>
      </c>
      <c r="N409" s="158" t="s">
        <v>44</v>
      </c>
      <c r="O409" s="57"/>
      <c r="P409" s="159">
        <f t="shared" si="21"/>
        <v>0</v>
      </c>
      <c r="Q409" s="159">
        <v>0</v>
      </c>
      <c r="R409" s="159">
        <f t="shared" si="22"/>
        <v>0</v>
      </c>
      <c r="S409" s="159">
        <v>0</v>
      </c>
      <c r="T409" s="160">
        <f t="shared" si="23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61" t="s">
        <v>245</v>
      </c>
      <c r="AT409" s="161" t="s">
        <v>209</v>
      </c>
      <c r="AU409" s="161" t="s">
        <v>88</v>
      </c>
      <c r="AY409" s="17" t="s">
        <v>207</v>
      </c>
      <c r="BE409" s="162">
        <f t="shared" si="24"/>
        <v>0</v>
      </c>
      <c r="BF409" s="162">
        <f t="shared" si="25"/>
        <v>0</v>
      </c>
      <c r="BG409" s="162">
        <f t="shared" si="26"/>
        <v>0</v>
      </c>
      <c r="BH409" s="162">
        <f t="shared" si="27"/>
        <v>0</v>
      </c>
      <c r="BI409" s="162">
        <f t="shared" si="28"/>
        <v>0</v>
      </c>
      <c r="BJ409" s="17" t="s">
        <v>86</v>
      </c>
      <c r="BK409" s="162">
        <f t="shared" si="29"/>
        <v>0</v>
      </c>
      <c r="BL409" s="17" t="s">
        <v>245</v>
      </c>
      <c r="BM409" s="161" t="s">
        <v>1022</v>
      </c>
    </row>
    <row r="410" spans="1:65" s="2" customFormat="1" ht="24.2" customHeight="1">
      <c r="A410" s="31"/>
      <c r="B410" s="148"/>
      <c r="C410" s="149" t="s">
        <v>522</v>
      </c>
      <c r="D410" s="149" t="s">
        <v>209</v>
      </c>
      <c r="E410" s="150" t="s">
        <v>6874</v>
      </c>
      <c r="F410" s="151" t="s">
        <v>6875</v>
      </c>
      <c r="G410" s="152" t="s">
        <v>301</v>
      </c>
      <c r="H410" s="153">
        <v>1</v>
      </c>
      <c r="I410" s="154"/>
      <c r="J410" s="155">
        <f t="shared" si="20"/>
        <v>0</v>
      </c>
      <c r="K410" s="156"/>
      <c r="L410" s="32"/>
      <c r="M410" s="157" t="s">
        <v>1</v>
      </c>
      <c r="N410" s="158" t="s">
        <v>44</v>
      </c>
      <c r="O410" s="57"/>
      <c r="P410" s="159">
        <f t="shared" si="21"/>
        <v>0</v>
      </c>
      <c r="Q410" s="159">
        <v>0</v>
      </c>
      <c r="R410" s="159">
        <f t="shared" si="22"/>
        <v>0</v>
      </c>
      <c r="S410" s="159">
        <v>0</v>
      </c>
      <c r="T410" s="160">
        <f t="shared" si="23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61" t="s">
        <v>245</v>
      </c>
      <c r="AT410" s="161" t="s">
        <v>209</v>
      </c>
      <c r="AU410" s="161" t="s">
        <v>88</v>
      </c>
      <c r="AY410" s="17" t="s">
        <v>207</v>
      </c>
      <c r="BE410" s="162">
        <f t="shared" si="24"/>
        <v>0</v>
      </c>
      <c r="BF410" s="162">
        <f t="shared" si="25"/>
        <v>0</v>
      </c>
      <c r="BG410" s="162">
        <f t="shared" si="26"/>
        <v>0</v>
      </c>
      <c r="BH410" s="162">
        <f t="shared" si="27"/>
        <v>0</v>
      </c>
      <c r="BI410" s="162">
        <f t="shared" si="28"/>
        <v>0</v>
      </c>
      <c r="BJ410" s="17" t="s">
        <v>86</v>
      </c>
      <c r="BK410" s="162">
        <f t="shared" si="29"/>
        <v>0</v>
      </c>
      <c r="BL410" s="17" t="s">
        <v>245</v>
      </c>
      <c r="BM410" s="161" t="s">
        <v>1025</v>
      </c>
    </row>
    <row r="411" spans="1:65" s="2" customFormat="1" ht="24.2" customHeight="1">
      <c r="A411" s="31"/>
      <c r="B411" s="148"/>
      <c r="C411" s="149" t="s">
        <v>1032</v>
      </c>
      <c r="D411" s="149" t="s">
        <v>209</v>
      </c>
      <c r="E411" s="150" t="s">
        <v>6876</v>
      </c>
      <c r="F411" s="151" t="s">
        <v>6877</v>
      </c>
      <c r="G411" s="152" t="s">
        <v>301</v>
      </c>
      <c r="H411" s="153">
        <v>1</v>
      </c>
      <c r="I411" s="154"/>
      <c r="J411" s="155">
        <f t="shared" si="20"/>
        <v>0</v>
      </c>
      <c r="K411" s="156"/>
      <c r="L411" s="32"/>
      <c r="M411" s="157" t="s">
        <v>1</v>
      </c>
      <c r="N411" s="158" t="s">
        <v>44</v>
      </c>
      <c r="O411" s="57"/>
      <c r="P411" s="159">
        <f t="shared" si="21"/>
        <v>0</v>
      </c>
      <c r="Q411" s="159">
        <v>0</v>
      </c>
      <c r="R411" s="159">
        <f t="shared" si="22"/>
        <v>0</v>
      </c>
      <c r="S411" s="159">
        <v>0</v>
      </c>
      <c r="T411" s="160">
        <f t="shared" si="23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61" t="s">
        <v>245</v>
      </c>
      <c r="AT411" s="161" t="s">
        <v>209</v>
      </c>
      <c r="AU411" s="161" t="s">
        <v>88</v>
      </c>
      <c r="AY411" s="17" t="s">
        <v>207</v>
      </c>
      <c r="BE411" s="162">
        <f t="shared" si="24"/>
        <v>0</v>
      </c>
      <c r="BF411" s="162">
        <f t="shared" si="25"/>
        <v>0</v>
      </c>
      <c r="BG411" s="162">
        <f t="shared" si="26"/>
        <v>0</v>
      </c>
      <c r="BH411" s="162">
        <f t="shared" si="27"/>
        <v>0</v>
      </c>
      <c r="BI411" s="162">
        <f t="shared" si="28"/>
        <v>0</v>
      </c>
      <c r="BJ411" s="17" t="s">
        <v>86</v>
      </c>
      <c r="BK411" s="162">
        <f t="shared" si="29"/>
        <v>0</v>
      </c>
      <c r="BL411" s="17" t="s">
        <v>245</v>
      </c>
      <c r="BM411" s="161" t="s">
        <v>1035</v>
      </c>
    </row>
    <row r="412" spans="1:65" s="2" customFormat="1" ht="24.2" customHeight="1">
      <c r="A412" s="31"/>
      <c r="B412" s="148"/>
      <c r="C412" s="149" t="s">
        <v>537</v>
      </c>
      <c r="D412" s="149" t="s">
        <v>209</v>
      </c>
      <c r="E412" s="150" t="s">
        <v>6878</v>
      </c>
      <c r="F412" s="151" t="s">
        <v>6879</v>
      </c>
      <c r="G412" s="152" t="s">
        <v>301</v>
      </c>
      <c r="H412" s="153">
        <v>1</v>
      </c>
      <c r="I412" s="154"/>
      <c r="J412" s="155">
        <f t="shared" si="20"/>
        <v>0</v>
      </c>
      <c r="K412" s="156"/>
      <c r="L412" s="32"/>
      <c r="M412" s="157" t="s">
        <v>1</v>
      </c>
      <c r="N412" s="158" t="s">
        <v>44</v>
      </c>
      <c r="O412" s="57"/>
      <c r="P412" s="159">
        <f t="shared" si="21"/>
        <v>0</v>
      </c>
      <c r="Q412" s="159">
        <v>0</v>
      </c>
      <c r="R412" s="159">
        <f t="shared" si="22"/>
        <v>0</v>
      </c>
      <c r="S412" s="159">
        <v>0</v>
      </c>
      <c r="T412" s="160">
        <f t="shared" si="23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61" t="s">
        <v>245</v>
      </c>
      <c r="AT412" s="161" t="s">
        <v>209</v>
      </c>
      <c r="AU412" s="161" t="s">
        <v>88</v>
      </c>
      <c r="AY412" s="17" t="s">
        <v>207</v>
      </c>
      <c r="BE412" s="162">
        <f t="shared" si="24"/>
        <v>0</v>
      </c>
      <c r="BF412" s="162">
        <f t="shared" si="25"/>
        <v>0</v>
      </c>
      <c r="BG412" s="162">
        <f t="shared" si="26"/>
        <v>0</v>
      </c>
      <c r="BH412" s="162">
        <f t="shared" si="27"/>
        <v>0</v>
      </c>
      <c r="BI412" s="162">
        <f t="shared" si="28"/>
        <v>0</v>
      </c>
      <c r="BJ412" s="17" t="s">
        <v>86</v>
      </c>
      <c r="BK412" s="162">
        <f t="shared" si="29"/>
        <v>0</v>
      </c>
      <c r="BL412" s="17" t="s">
        <v>245</v>
      </c>
      <c r="BM412" s="161" t="s">
        <v>1039</v>
      </c>
    </row>
    <row r="413" spans="1:65" s="2" customFormat="1" ht="24.2" customHeight="1">
      <c r="A413" s="31"/>
      <c r="B413" s="148"/>
      <c r="C413" s="149" t="s">
        <v>1042</v>
      </c>
      <c r="D413" s="149" t="s">
        <v>209</v>
      </c>
      <c r="E413" s="150" t="s">
        <v>6880</v>
      </c>
      <c r="F413" s="151" t="s">
        <v>6881</v>
      </c>
      <c r="G413" s="152" t="s">
        <v>301</v>
      </c>
      <c r="H413" s="153">
        <v>1</v>
      </c>
      <c r="I413" s="154"/>
      <c r="J413" s="155">
        <f t="shared" si="20"/>
        <v>0</v>
      </c>
      <c r="K413" s="156"/>
      <c r="L413" s="32"/>
      <c r="M413" s="157" t="s">
        <v>1</v>
      </c>
      <c r="N413" s="158" t="s">
        <v>44</v>
      </c>
      <c r="O413" s="57"/>
      <c r="P413" s="159">
        <f t="shared" si="21"/>
        <v>0</v>
      </c>
      <c r="Q413" s="159">
        <v>0</v>
      </c>
      <c r="R413" s="159">
        <f t="shared" si="22"/>
        <v>0</v>
      </c>
      <c r="S413" s="159">
        <v>0</v>
      </c>
      <c r="T413" s="160">
        <f t="shared" si="23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61" t="s">
        <v>245</v>
      </c>
      <c r="AT413" s="161" t="s">
        <v>209</v>
      </c>
      <c r="AU413" s="161" t="s">
        <v>88</v>
      </c>
      <c r="AY413" s="17" t="s">
        <v>207</v>
      </c>
      <c r="BE413" s="162">
        <f t="shared" si="24"/>
        <v>0</v>
      </c>
      <c r="BF413" s="162">
        <f t="shared" si="25"/>
        <v>0</v>
      </c>
      <c r="BG413" s="162">
        <f t="shared" si="26"/>
        <v>0</v>
      </c>
      <c r="BH413" s="162">
        <f t="shared" si="27"/>
        <v>0</v>
      </c>
      <c r="BI413" s="162">
        <f t="shared" si="28"/>
        <v>0</v>
      </c>
      <c r="BJ413" s="17" t="s">
        <v>86</v>
      </c>
      <c r="BK413" s="162">
        <f t="shared" si="29"/>
        <v>0</v>
      </c>
      <c r="BL413" s="17" t="s">
        <v>245</v>
      </c>
      <c r="BM413" s="161" t="s">
        <v>1045</v>
      </c>
    </row>
    <row r="414" spans="1:65" s="2" customFormat="1" ht="24.2" customHeight="1">
      <c r="A414" s="31"/>
      <c r="B414" s="148"/>
      <c r="C414" s="149" t="s">
        <v>554</v>
      </c>
      <c r="D414" s="149" t="s">
        <v>209</v>
      </c>
      <c r="E414" s="150" t="s">
        <v>6882</v>
      </c>
      <c r="F414" s="151" t="s">
        <v>6883</v>
      </c>
      <c r="G414" s="152" t="s">
        <v>301</v>
      </c>
      <c r="H414" s="153">
        <v>1</v>
      </c>
      <c r="I414" s="154"/>
      <c r="J414" s="155">
        <f t="shared" si="20"/>
        <v>0</v>
      </c>
      <c r="K414" s="156"/>
      <c r="L414" s="32"/>
      <c r="M414" s="157" t="s">
        <v>1</v>
      </c>
      <c r="N414" s="158" t="s">
        <v>44</v>
      </c>
      <c r="O414" s="57"/>
      <c r="P414" s="159">
        <f t="shared" si="21"/>
        <v>0</v>
      </c>
      <c r="Q414" s="159">
        <v>0</v>
      </c>
      <c r="R414" s="159">
        <f t="shared" si="22"/>
        <v>0</v>
      </c>
      <c r="S414" s="159">
        <v>0</v>
      </c>
      <c r="T414" s="160">
        <f t="shared" si="23"/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61" t="s">
        <v>245</v>
      </c>
      <c r="AT414" s="161" t="s">
        <v>209</v>
      </c>
      <c r="AU414" s="161" t="s">
        <v>88</v>
      </c>
      <c r="AY414" s="17" t="s">
        <v>207</v>
      </c>
      <c r="BE414" s="162">
        <f t="shared" si="24"/>
        <v>0</v>
      </c>
      <c r="BF414" s="162">
        <f t="shared" si="25"/>
        <v>0</v>
      </c>
      <c r="BG414" s="162">
        <f t="shared" si="26"/>
        <v>0</v>
      </c>
      <c r="BH414" s="162">
        <f t="shared" si="27"/>
        <v>0</v>
      </c>
      <c r="BI414" s="162">
        <f t="shared" si="28"/>
        <v>0</v>
      </c>
      <c r="BJ414" s="17" t="s">
        <v>86</v>
      </c>
      <c r="BK414" s="162">
        <f t="shared" si="29"/>
        <v>0</v>
      </c>
      <c r="BL414" s="17" t="s">
        <v>245</v>
      </c>
      <c r="BM414" s="161" t="s">
        <v>1050</v>
      </c>
    </row>
    <row r="415" spans="1:65" s="2" customFormat="1" ht="24.2" customHeight="1">
      <c r="A415" s="31"/>
      <c r="B415" s="148"/>
      <c r="C415" s="149" t="s">
        <v>1051</v>
      </c>
      <c r="D415" s="149" t="s">
        <v>209</v>
      </c>
      <c r="E415" s="150" t="s">
        <v>6884</v>
      </c>
      <c r="F415" s="151" t="s">
        <v>6885</v>
      </c>
      <c r="G415" s="152" t="s">
        <v>301</v>
      </c>
      <c r="H415" s="153">
        <v>1</v>
      </c>
      <c r="I415" s="154"/>
      <c r="J415" s="155">
        <f t="shared" si="20"/>
        <v>0</v>
      </c>
      <c r="K415" s="156"/>
      <c r="L415" s="32"/>
      <c r="M415" s="157" t="s">
        <v>1</v>
      </c>
      <c r="N415" s="158" t="s">
        <v>44</v>
      </c>
      <c r="O415" s="57"/>
      <c r="P415" s="159">
        <f t="shared" si="21"/>
        <v>0</v>
      </c>
      <c r="Q415" s="159">
        <v>0</v>
      </c>
      <c r="R415" s="159">
        <f t="shared" si="22"/>
        <v>0</v>
      </c>
      <c r="S415" s="159">
        <v>0</v>
      </c>
      <c r="T415" s="160">
        <f t="shared" si="23"/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61" t="s">
        <v>245</v>
      </c>
      <c r="AT415" s="161" t="s">
        <v>209</v>
      </c>
      <c r="AU415" s="161" t="s">
        <v>88</v>
      </c>
      <c r="AY415" s="17" t="s">
        <v>207</v>
      </c>
      <c r="BE415" s="162">
        <f t="shared" si="24"/>
        <v>0</v>
      </c>
      <c r="BF415" s="162">
        <f t="shared" si="25"/>
        <v>0</v>
      </c>
      <c r="BG415" s="162">
        <f t="shared" si="26"/>
        <v>0</v>
      </c>
      <c r="BH415" s="162">
        <f t="shared" si="27"/>
        <v>0</v>
      </c>
      <c r="BI415" s="162">
        <f t="shared" si="28"/>
        <v>0</v>
      </c>
      <c r="BJ415" s="17" t="s">
        <v>86</v>
      </c>
      <c r="BK415" s="162">
        <f t="shared" si="29"/>
        <v>0</v>
      </c>
      <c r="BL415" s="17" t="s">
        <v>245</v>
      </c>
      <c r="BM415" s="161" t="s">
        <v>1054</v>
      </c>
    </row>
    <row r="416" spans="1:65" s="2" customFormat="1" ht="24.2" customHeight="1">
      <c r="A416" s="31"/>
      <c r="B416" s="148"/>
      <c r="C416" s="149" t="s">
        <v>557</v>
      </c>
      <c r="D416" s="149" t="s">
        <v>209</v>
      </c>
      <c r="E416" s="150" t="s">
        <v>6886</v>
      </c>
      <c r="F416" s="151" t="s">
        <v>6887</v>
      </c>
      <c r="G416" s="152" t="s">
        <v>301</v>
      </c>
      <c r="H416" s="153">
        <v>1</v>
      </c>
      <c r="I416" s="154"/>
      <c r="J416" s="155">
        <f t="shared" si="20"/>
        <v>0</v>
      </c>
      <c r="K416" s="156"/>
      <c r="L416" s="32"/>
      <c r="M416" s="157" t="s">
        <v>1</v>
      </c>
      <c r="N416" s="158" t="s">
        <v>44</v>
      </c>
      <c r="O416" s="57"/>
      <c r="P416" s="159">
        <f t="shared" si="21"/>
        <v>0</v>
      </c>
      <c r="Q416" s="159">
        <v>0</v>
      </c>
      <c r="R416" s="159">
        <f t="shared" si="22"/>
        <v>0</v>
      </c>
      <c r="S416" s="159">
        <v>0</v>
      </c>
      <c r="T416" s="160">
        <f t="shared" si="23"/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61" t="s">
        <v>245</v>
      </c>
      <c r="AT416" s="161" t="s">
        <v>209</v>
      </c>
      <c r="AU416" s="161" t="s">
        <v>88</v>
      </c>
      <c r="AY416" s="17" t="s">
        <v>207</v>
      </c>
      <c r="BE416" s="162">
        <f t="shared" si="24"/>
        <v>0</v>
      </c>
      <c r="BF416" s="162">
        <f t="shared" si="25"/>
        <v>0</v>
      </c>
      <c r="BG416" s="162">
        <f t="shared" si="26"/>
        <v>0</v>
      </c>
      <c r="BH416" s="162">
        <f t="shared" si="27"/>
        <v>0</v>
      </c>
      <c r="BI416" s="162">
        <f t="shared" si="28"/>
        <v>0</v>
      </c>
      <c r="BJ416" s="17" t="s">
        <v>86</v>
      </c>
      <c r="BK416" s="162">
        <f t="shared" si="29"/>
        <v>0</v>
      </c>
      <c r="BL416" s="17" t="s">
        <v>245</v>
      </c>
      <c r="BM416" s="161" t="s">
        <v>1066</v>
      </c>
    </row>
    <row r="417" spans="1:65" s="2" customFormat="1" ht="24.2" customHeight="1">
      <c r="A417" s="31"/>
      <c r="B417" s="148"/>
      <c r="C417" s="149" t="s">
        <v>1074</v>
      </c>
      <c r="D417" s="149" t="s">
        <v>209</v>
      </c>
      <c r="E417" s="150" t="s">
        <v>6888</v>
      </c>
      <c r="F417" s="151" t="s">
        <v>6889</v>
      </c>
      <c r="G417" s="152" t="s">
        <v>301</v>
      </c>
      <c r="H417" s="153">
        <v>1</v>
      </c>
      <c r="I417" s="154"/>
      <c r="J417" s="155">
        <f t="shared" si="20"/>
        <v>0</v>
      </c>
      <c r="K417" s="156"/>
      <c r="L417" s="32"/>
      <c r="M417" s="157" t="s">
        <v>1</v>
      </c>
      <c r="N417" s="158" t="s">
        <v>44</v>
      </c>
      <c r="O417" s="57"/>
      <c r="P417" s="159">
        <f t="shared" si="21"/>
        <v>0</v>
      </c>
      <c r="Q417" s="159">
        <v>0</v>
      </c>
      <c r="R417" s="159">
        <f t="shared" si="22"/>
        <v>0</v>
      </c>
      <c r="S417" s="159">
        <v>0</v>
      </c>
      <c r="T417" s="160">
        <f t="shared" si="23"/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61" t="s">
        <v>245</v>
      </c>
      <c r="AT417" s="161" t="s">
        <v>209</v>
      </c>
      <c r="AU417" s="161" t="s">
        <v>88</v>
      </c>
      <c r="AY417" s="17" t="s">
        <v>207</v>
      </c>
      <c r="BE417" s="162">
        <f t="shared" si="24"/>
        <v>0</v>
      </c>
      <c r="BF417" s="162">
        <f t="shared" si="25"/>
        <v>0</v>
      </c>
      <c r="BG417" s="162">
        <f t="shared" si="26"/>
        <v>0</v>
      </c>
      <c r="BH417" s="162">
        <f t="shared" si="27"/>
        <v>0</v>
      </c>
      <c r="BI417" s="162">
        <f t="shared" si="28"/>
        <v>0</v>
      </c>
      <c r="BJ417" s="17" t="s">
        <v>86</v>
      </c>
      <c r="BK417" s="162">
        <f t="shared" si="29"/>
        <v>0</v>
      </c>
      <c r="BL417" s="17" t="s">
        <v>245</v>
      </c>
      <c r="BM417" s="161" t="s">
        <v>1077</v>
      </c>
    </row>
    <row r="418" spans="1:65" s="13" customFormat="1" ht="11.25">
      <c r="B418" s="163"/>
      <c r="D418" s="164" t="s">
        <v>237</v>
      </c>
      <c r="E418" s="165" t="s">
        <v>1</v>
      </c>
      <c r="F418" s="166" t="s">
        <v>6890</v>
      </c>
      <c r="H418" s="167">
        <v>1</v>
      </c>
      <c r="I418" s="168"/>
      <c r="L418" s="163"/>
      <c r="M418" s="169"/>
      <c r="N418" s="170"/>
      <c r="O418" s="170"/>
      <c r="P418" s="170"/>
      <c r="Q418" s="170"/>
      <c r="R418" s="170"/>
      <c r="S418" s="170"/>
      <c r="T418" s="171"/>
      <c r="AT418" s="165" t="s">
        <v>237</v>
      </c>
      <c r="AU418" s="165" t="s">
        <v>88</v>
      </c>
      <c r="AV418" s="13" t="s">
        <v>88</v>
      </c>
      <c r="AW418" s="13" t="s">
        <v>33</v>
      </c>
      <c r="AX418" s="13" t="s">
        <v>79</v>
      </c>
      <c r="AY418" s="165" t="s">
        <v>207</v>
      </c>
    </row>
    <row r="419" spans="1:65" s="15" customFormat="1" ht="11.25">
      <c r="B419" s="179"/>
      <c r="D419" s="164" t="s">
        <v>237</v>
      </c>
      <c r="E419" s="180" t="s">
        <v>1</v>
      </c>
      <c r="F419" s="181" t="s">
        <v>242</v>
      </c>
      <c r="H419" s="182">
        <v>1</v>
      </c>
      <c r="I419" s="183"/>
      <c r="L419" s="179"/>
      <c r="M419" s="184"/>
      <c r="N419" s="185"/>
      <c r="O419" s="185"/>
      <c r="P419" s="185"/>
      <c r="Q419" s="185"/>
      <c r="R419" s="185"/>
      <c r="S419" s="185"/>
      <c r="T419" s="186"/>
      <c r="AT419" s="180" t="s">
        <v>237</v>
      </c>
      <c r="AU419" s="180" t="s">
        <v>88</v>
      </c>
      <c r="AV419" s="15" t="s">
        <v>213</v>
      </c>
      <c r="AW419" s="15" t="s">
        <v>33</v>
      </c>
      <c r="AX419" s="15" t="s">
        <v>86</v>
      </c>
      <c r="AY419" s="180" t="s">
        <v>207</v>
      </c>
    </row>
    <row r="420" spans="1:65" s="2" customFormat="1" ht="24.2" customHeight="1">
      <c r="A420" s="31"/>
      <c r="B420" s="148"/>
      <c r="C420" s="149" t="s">
        <v>564</v>
      </c>
      <c r="D420" s="149" t="s">
        <v>209</v>
      </c>
      <c r="E420" s="150" t="s">
        <v>6891</v>
      </c>
      <c r="F420" s="151" t="s">
        <v>6892</v>
      </c>
      <c r="G420" s="152" t="s">
        <v>301</v>
      </c>
      <c r="H420" s="153">
        <v>1</v>
      </c>
      <c r="I420" s="154"/>
      <c r="J420" s="155">
        <f>ROUND(I420*H420,2)</f>
        <v>0</v>
      </c>
      <c r="K420" s="156"/>
      <c r="L420" s="32"/>
      <c r="M420" s="157" t="s">
        <v>1</v>
      </c>
      <c r="N420" s="158" t="s">
        <v>44</v>
      </c>
      <c r="O420" s="57"/>
      <c r="P420" s="159">
        <f>O420*H420</f>
        <v>0</v>
      </c>
      <c r="Q420" s="159">
        <v>0</v>
      </c>
      <c r="R420" s="159">
        <f>Q420*H420</f>
        <v>0</v>
      </c>
      <c r="S420" s="159">
        <v>0</v>
      </c>
      <c r="T420" s="160">
        <f>S420*H420</f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61" t="s">
        <v>245</v>
      </c>
      <c r="AT420" s="161" t="s">
        <v>209</v>
      </c>
      <c r="AU420" s="161" t="s">
        <v>88</v>
      </c>
      <c r="AY420" s="17" t="s">
        <v>207</v>
      </c>
      <c r="BE420" s="162">
        <f>IF(N420="základní",J420,0)</f>
        <v>0</v>
      </c>
      <c r="BF420" s="162">
        <f>IF(N420="snížená",J420,0)</f>
        <v>0</v>
      </c>
      <c r="BG420" s="162">
        <f>IF(N420="zákl. přenesená",J420,0)</f>
        <v>0</v>
      </c>
      <c r="BH420" s="162">
        <f>IF(N420="sníž. přenesená",J420,0)</f>
        <v>0</v>
      </c>
      <c r="BI420" s="162">
        <f>IF(N420="nulová",J420,0)</f>
        <v>0</v>
      </c>
      <c r="BJ420" s="17" t="s">
        <v>86</v>
      </c>
      <c r="BK420" s="162">
        <f>ROUND(I420*H420,2)</f>
        <v>0</v>
      </c>
      <c r="BL420" s="17" t="s">
        <v>245</v>
      </c>
      <c r="BM420" s="161" t="s">
        <v>1080</v>
      </c>
    </row>
    <row r="421" spans="1:65" s="13" customFormat="1" ht="11.25">
      <c r="B421" s="163"/>
      <c r="D421" s="164" t="s">
        <v>237</v>
      </c>
      <c r="E421" s="165" t="s">
        <v>1</v>
      </c>
      <c r="F421" s="166" t="s">
        <v>6890</v>
      </c>
      <c r="H421" s="167">
        <v>1</v>
      </c>
      <c r="I421" s="168"/>
      <c r="L421" s="163"/>
      <c r="M421" s="169"/>
      <c r="N421" s="170"/>
      <c r="O421" s="170"/>
      <c r="P421" s="170"/>
      <c r="Q421" s="170"/>
      <c r="R421" s="170"/>
      <c r="S421" s="170"/>
      <c r="T421" s="171"/>
      <c r="AT421" s="165" t="s">
        <v>237</v>
      </c>
      <c r="AU421" s="165" t="s">
        <v>88</v>
      </c>
      <c r="AV421" s="13" t="s">
        <v>88</v>
      </c>
      <c r="AW421" s="13" t="s">
        <v>33</v>
      </c>
      <c r="AX421" s="13" t="s">
        <v>79</v>
      </c>
      <c r="AY421" s="165" t="s">
        <v>207</v>
      </c>
    </row>
    <row r="422" spans="1:65" s="15" customFormat="1" ht="11.25">
      <c r="B422" s="179"/>
      <c r="D422" s="164" t="s">
        <v>237</v>
      </c>
      <c r="E422" s="180" t="s">
        <v>1</v>
      </c>
      <c r="F422" s="181" t="s">
        <v>242</v>
      </c>
      <c r="H422" s="182">
        <v>1</v>
      </c>
      <c r="I422" s="183"/>
      <c r="L422" s="179"/>
      <c r="M422" s="184"/>
      <c r="N422" s="185"/>
      <c r="O422" s="185"/>
      <c r="P422" s="185"/>
      <c r="Q422" s="185"/>
      <c r="R422" s="185"/>
      <c r="S422" s="185"/>
      <c r="T422" s="186"/>
      <c r="AT422" s="180" t="s">
        <v>237</v>
      </c>
      <c r="AU422" s="180" t="s">
        <v>88</v>
      </c>
      <c r="AV422" s="15" t="s">
        <v>213</v>
      </c>
      <c r="AW422" s="15" t="s">
        <v>33</v>
      </c>
      <c r="AX422" s="15" t="s">
        <v>86</v>
      </c>
      <c r="AY422" s="180" t="s">
        <v>207</v>
      </c>
    </row>
    <row r="423" spans="1:65" s="2" customFormat="1" ht="33" customHeight="1">
      <c r="A423" s="31"/>
      <c r="B423" s="148"/>
      <c r="C423" s="149" t="s">
        <v>1083</v>
      </c>
      <c r="D423" s="149" t="s">
        <v>209</v>
      </c>
      <c r="E423" s="150" t="s">
        <v>6893</v>
      </c>
      <c r="F423" s="151" t="s">
        <v>6894</v>
      </c>
      <c r="G423" s="152" t="s">
        <v>301</v>
      </c>
      <c r="H423" s="153">
        <v>1</v>
      </c>
      <c r="I423" s="154"/>
      <c r="J423" s="155">
        <f>ROUND(I423*H423,2)</f>
        <v>0</v>
      </c>
      <c r="K423" s="156"/>
      <c r="L423" s="32"/>
      <c r="M423" s="157" t="s">
        <v>1</v>
      </c>
      <c r="N423" s="158" t="s">
        <v>44</v>
      </c>
      <c r="O423" s="57"/>
      <c r="P423" s="159">
        <f>O423*H423</f>
        <v>0</v>
      </c>
      <c r="Q423" s="159">
        <v>0</v>
      </c>
      <c r="R423" s="159">
        <f>Q423*H423</f>
        <v>0</v>
      </c>
      <c r="S423" s="159">
        <v>0</v>
      </c>
      <c r="T423" s="160">
        <f>S423*H423</f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61" t="s">
        <v>245</v>
      </c>
      <c r="AT423" s="161" t="s">
        <v>209</v>
      </c>
      <c r="AU423" s="161" t="s">
        <v>88</v>
      </c>
      <c r="AY423" s="17" t="s">
        <v>207</v>
      </c>
      <c r="BE423" s="162">
        <f>IF(N423="základní",J423,0)</f>
        <v>0</v>
      </c>
      <c r="BF423" s="162">
        <f>IF(N423="snížená",J423,0)</f>
        <v>0</v>
      </c>
      <c r="BG423" s="162">
        <f>IF(N423="zákl. přenesená",J423,0)</f>
        <v>0</v>
      </c>
      <c r="BH423" s="162">
        <f>IF(N423="sníž. přenesená",J423,0)</f>
        <v>0</v>
      </c>
      <c r="BI423" s="162">
        <f>IF(N423="nulová",J423,0)</f>
        <v>0</v>
      </c>
      <c r="BJ423" s="17" t="s">
        <v>86</v>
      </c>
      <c r="BK423" s="162">
        <f>ROUND(I423*H423,2)</f>
        <v>0</v>
      </c>
      <c r="BL423" s="17" t="s">
        <v>245</v>
      </c>
      <c r="BM423" s="161" t="s">
        <v>1086</v>
      </c>
    </row>
    <row r="424" spans="1:65" s="13" customFormat="1" ht="11.25">
      <c r="B424" s="163"/>
      <c r="D424" s="164" t="s">
        <v>237</v>
      </c>
      <c r="E424" s="165" t="s">
        <v>1</v>
      </c>
      <c r="F424" s="166" t="s">
        <v>6890</v>
      </c>
      <c r="H424" s="167">
        <v>1</v>
      </c>
      <c r="I424" s="168"/>
      <c r="L424" s="163"/>
      <c r="M424" s="169"/>
      <c r="N424" s="170"/>
      <c r="O424" s="170"/>
      <c r="P424" s="170"/>
      <c r="Q424" s="170"/>
      <c r="R424" s="170"/>
      <c r="S424" s="170"/>
      <c r="T424" s="171"/>
      <c r="AT424" s="165" t="s">
        <v>237</v>
      </c>
      <c r="AU424" s="165" t="s">
        <v>88</v>
      </c>
      <c r="AV424" s="13" t="s">
        <v>88</v>
      </c>
      <c r="AW424" s="13" t="s">
        <v>33</v>
      </c>
      <c r="AX424" s="13" t="s">
        <v>79</v>
      </c>
      <c r="AY424" s="165" t="s">
        <v>207</v>
      </c>
    </row>
    <row r="425" spans="1:65" s="15" customFormat="1" ht="11.25">
      <c r="B425" s="179"/>
      <c r="D425" s="164" t="s">
        <v>237</v>
      </c>
      <c r="E425" s="180" t="s">
        <v>1</v>
      </c>
      <c r="F425" s="181" t="s">
        <v>242</v>
      </c>
      <c r="H425" s="182">
        <v>1</v>
      </c>
      <c r="I425" s="183"/>
      <c r="L425" s="179"/>
      <c r="M425" s="184"/>
      <c r="N425" s="185"/>
      <c r="O425" s="185"/>
      <c r="P425" s="185"/>
      <c r="Q425" s="185"/>
      <c r="R425" s="185"/>
      <c r="S425" s="185"/>
      <c r="T425" s="186"/>
      <c r="AT425" s="180" t="s">
        <v>237</v>
      </c>
      <c r="AU425" s="180" t="s">
        <v>88</v>
      </c>
      <c r="AV425" s="15" t="s">
        <v>213</v>
      </c>
      <c r="AW425" s="15" t="s">
        <v>33</v>
      </c>
      <c r="AX425" s="15" t="s">
        <v>86</v>
      </c>
      <c r="AY425" s="180" t="s">
        <v>207</v>
      </c>
    </row>
    <row r="426" spans="1:65" s="2" customFormat="1" ht="33" customHeight="1">
      <c r="A426" s="31"/>
      <c r="B426" s="148"/>
      <c r="C426" s="149" t="s">
        <v>570</v>
      </c>
      <c r="D426" s="149" t="s">
        <v>209</v>
      </c>
      <c r="E426" s="150" t="s">
        <v>6895</v>
      </c>
      <c r="F426" s="151" t="s">
        <v>6896</v>
      </c>
      <c r="G426" s="152" t="s">
        <v>301</v>
      </c>
      <c r="H426" s="153">
        <v>1</v>
      </c>
      <c r="I426" s="154"/>
      <c r="J426" s="155">
        <f>ROUND(I426*H426,2)</f>
        <v>0</v>
      </c>
      <c r="K426" s="156"/>
      <c r="L426" s="32"/>
      <c r="M426" s="157" t="s">
        <v>1</v>
      </c>
      <c r="N426" s="158" t="s">
        <v>44</v>
      </c>
      <c r="O426" s="57"/>
      <c r="P426" s="159">
        <f>O426*H426</f>
        <v>0</v>
      </c>
      <c r="Q426" s="159">
        <v>0</v>
      </c>
      <c r="R426" s="159">
        <f>Q426*H426</f>
        <v>0</v>
      </c>
      <c r="S426" s="159">
        <v>0</v>
      </c>
      <c r="T426" s="160">
        <f>S426*H426</f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61" t="s">
        <v>245</v>
      </c>
      <c r="AT426" s="161" t="s">
        <v>209</v>
      </c>
      <c r="AU426" s="161" t="s">
        <v>88</v>
      </c>
      <c r="AY426" s="17" t="s">
        <v>207</v>
      </c>
      <c r="BE426" s="162">
        <f>IF(N426="základní",J426,0)</f>
        <v>0</v>
      </c>
      <c r="BF426" s="162">
        <f>IF(N426="snížená",J426,0)</f>
        <v>0</v>
      </c>
      <c r="BG426" s="162">
        <f>IF(N426="zákl. přenesená",J426,0)</f>
        <v>0</v>
      </c>
      <c r="BH426" s="162">
        <f>IF(N426="sníž. přenesená",J426,0)</f>
        <v>0</v>
      </c>
      <c r="BI426" s="162">
        <f>IF(N426="nulová",J426,0)</f>
        <v>0</v>
      </c>
      <c r="BJ426" s="17" t="s">
        <v>86</v>
      </c>
      <c r="BK426" s="162">
        <f>ROUND(I426*H426,2)</f>
        <v>0</v>
      </c>
      <c r="BL426" s="17" t="s">
        <v>245</v>
      </c>
      <c r="BM426" s="161" t="s">
        <v>1089</v>
      </c>
    </row>
    <row r="427" spans="1:65" s="13" customFormat="1" ht="11.25">
      <c r="B427" s="163"/>
      <c r="D427" s="164" t="s">
        <v>237</v>
      </c>
      <c r="E427" s="165" t="s">
        <v>1</v>
      </c>
      <c r="F427" s="166" t="s">
        <v>6890</v>
      </c>
      <c r="H427" s="167">
        <v>1</v>
      </c>
      <c r="I427" s="168"/>
      <c r="L427" s="163"/>
      <c r="M427" s="169"/>
      <c r="N427" s="170"/>
      <c r="O427" s="170"/>
      <c r="P427" s="170"/>
      <c r="Q427" s="170"/>
      <c r="R427" s="170"/>
      <c r="S427" s="170"/>
      <c r="T427" s="171"/>
      <c r="AT427" s="165" t="s">
        <v>237</v>
      </c>
      <c r="AU427" s="165" t="s">
        <v>88</v>
      </c>
      <c r="AV427" s="13" t="s">
        <v>88</v>
      </c>
      <c r="AW427" s="13" t="s">
        <v>33</v>
      </c>
      <c r="AX427" s="13" t="s">
        <v>79</v>
      </c>
      <c r="AY427" s="165" t="s">
        <v>207</v>
      </c>
    </row>
    <row r="428" spans="1:65" s="15" customFormat="1" ht="11.25">
      <c r="B428" s="179"/>
      <c r="D428" s="164" t="s">
        <v>237</v>
      </c>
      <c r="E428" s="180" t="s">
        <v>1</v>
      </c>
      <c r="F428" s="181" t="s">
        <v>242</v>
      </c>
      <c r="H428" s="182">
        <v>1</v>
      </c>
      <c r="I428" s="183"/>
      <c r="L428" s="179"/>
      <c r="M428" s="184"/>
      <c r="N428" s="185"/>
      <c r="O428" s="185"/>
      <c r="P428" s="185"/>
      <c r="Q428" s="185"/>
      <c r="R428" s="185"/>
      <c r="S428" s="185"/>
      <c r="T428" s="186"/>
      <c r="AT428" s="180" t="s">
        <v>237</v>
      </c>
      <c r="AU428" s="180" t="s">
        <v>88</v>
      </c>
      <c r="AV428" s="15" t="s">
        <v>213</v>
      </c>
      <c r="AW428" s="15" t="s">
        <v>33</v>
      </c>
      <c r="AX428" s="15" t="s">
        <v>86</v>
      </c>
      <c r="AY428" s="180" t="s">
        <v>207</v>
      </c>
    </row>
    <row r="429" spans="1:65" s="2" customFormat="1" ht="33" customHeight="1">
      <c r="A429" s="31"/>
      <c r="B429" s="148"/>
      <c r="C429" s="149" t="s">
        <v>1090</v>
      </c>
      <c r="D429" s="149" t="s">
        <v>209</v>
      </c>
      <c r="E429" s="150" t="s">
        <v>6897</v>
      </c>
      <c r="F429" s="151" t="s">
        <v>6898</v>
      </c>
      <c r="G429" s="152" t="s">
        <v>301</v>
      </c>
      <c r="H429" s="153">
        <v>1</v>
      </c>
      <c r="I429" s="154"/>
      <c r="J429" s="155">
        <f>ROUND(I429*H429,2)</f>
        <v>0</v>
      </c>
      <c r="K429" s="156"/>
      <c r="L429" s="32"/>
      <c r="M429" s="157" t="s">
        <v>1</v>
      </c>
      <c r="N429" s="158" t="s">
        <v>44</v>
      </c>
      <c r="O429" s="57"/>
      <c r="P429" s="159">
        <f>O429*H429</f>
        <v>0</v>
      </c>
      <c r="Q429" s="159">
        <v>0</v>
      </c>
      <c r="R429" s="159">
        <f>Q429*H429</f>
        <v>0</v>
      </c>
      <c r="S429" s="159">
        <v>0</v>
      </c>
      <c r="T429" s="160">
        <f>S429*H429</f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61" t="s">
        <v>245</v>
      </c>
      <c r="AT429" s="161" t="s">
        <v>209</v>
      </c>
      <c r="AU429" s="161" t="s">
        <v>88</v>
      </c>
      <c r="AY429" s="17" t="s">
        <v>207</v>
      </c>
      <c r="BE429" s="162">
        <f>IF(N429="základní",J429,0)</f>
        <v>0</v>
      </c>
      <c r="BF429" s="162">
        <f>IF(N429="snížená",J429,0)</f>
        <v>0</v>
      </c>
      <c r="BG429" s="162">
        <f>IF(N429="zákl. přenesená",J429,0)</f>
        <v>0</v>
      </c>
      <c r="BH429" s="162">
        <f>IF(N429="sníž. přenesená",J429,0)</f>
        <v>0</v>
      </c>
      <c r="BI429" s="162">
        <f>IF(N429="nulová",J429,0)</f>
        <v>0</v>
      </c>
      <c r="BJ429" s="17" t="s">
        <v>86</v>
      </c>
      <c r="BK429" s="162">
        <f>ROUND(I429*H429,2)</f>
        <v>0</v>
      </c>
      <c r="BL429" s="17" t="s">
        <v>245</v>
      </c>
      <c r="BM429" s="161" t="s">
        <v>1093</v>
      </c>
    </row>
    <row r="430" spans="1:65" s="13" customFormat="1" ht="11.25">
      <c r="B430" s="163"/>
      <c r="D430" s="164" t="s">
        <v>237</v>
      </c>
      <c r="E430" s="165" t="s">
        <v>1</v>
      </c>
      <c r="F430" s="166" t="s">
        <v>6890</v>
      </c>
      <c r="H430" s="167">
        <v>1</v>
      </c>
      <c r="I430" s="168"/>
      <c r="L430" s="163"/>
      <c r="M430" s="169"/>
      <c r="N430" s="170"/>
      <c r="O430" s="170"/>
      <c r="P430" s="170"/>
      <c r="Q430" s="170"/>
      <c r="R430" s="170"/>
      <c r="S430" s="170"/>
      <c r="T430" s="171"/>
      <c r="AT430" s="165" t="s">
        <v>237</v>
      </c>
      <c r="AU430" s="165" t="s">
        <v>88</v>
      </c>
      <c r="AV430" s="13" t="s">
        <v>88</v>
      </c>
      <c r="AW430" s="13" t="s">
        <v>33</v>
      </c>
      <c r="AX430" s="13" t="s">
        <v>79</v>
      </c>
      <c r="AY430" s="165" t="s">
        <v>207</v>
      </c>
    </row>
    <row r="431" spans="1:65" s="15" customFormat="1" ht="11.25">
      <c r="B431" s="179"/>
      <c r="D431" s="164" t="s">
        <v>237</v>
      </c>
      <c r="E431" s="180" t="s">
        <v>1</v>
      </c>
      <c r="F431" s="181" t="s">
        <v>242</v>
      </c>
      <c r="H431" s="182">
        <v>1</v>
      </c>
      <c r="I431" s="183"/>
      <c r="L431" s="179"/>
      <c r="M431" s="184"/>
      <c r="N431" s="185"/>
      <c r="O431" s="185"/>
      <c r="P431" s="185"/>
      <c r="Q431" s="185"/>
      <c r="R431" s="185"/>
      <c r="S431" s="185"/>
      <c r="T431" s="186"/>
      <c r="AT431" s="180" t="s">
        <v>237</v>
      </c>
      <c r="AU431" s="180" t="s">
        <v>88</v>
      </c>
      <c r="AV431" s="15" t="s">
        <v>213</v>
      </c>
      <c r="AW431" s="15" t="s">
        <v>33</v>
      </c>
      <c r="AX431" s="15" t="s">
        <v>86</v>
      </c>
      <c r="AY431" s="180" t="s">
        <v>207</v>
      </c>
    </row>
    <row r="432" spans="1:65" s="2" customFormat="1" ht="33" customHeight="1">
      <c r="A432" s="31"/>
      <c r="B432" s="148"/>
      <c r="C432" s="149" t="s">
        <v>576</v>
      </c>
      <c r="D432" s="149" t="s">
        <v>209</v>
      </c>
      <c r="E432" s="150" t="s">
        <v>6899</v>
      </c>
      <c r="F432" s="151" t="s">
        <v>6900</v>
      </c>
      <c r="G432" s="152" t="s">
        <v>301</v>
      </c>
      <c r="H432" s="153">
        <v>1</v>
      </c>
      <c r="I432" s="154"/>
      <c r="J432" s="155">
        <f>ROUND(I432*H432,2)</f>
        <v>0</v>
      </c>
      <c r="K432" s="156"/>
      <c r="L432" s="32"/>
      <c r="M432" s="157" t="s">
        <v>1</v>
      </c>
      <c r="N432" s="158" t="s">
        <v>44</v>
      </c>
      <c r="O432" s="57"/>
      <c r="P432" s="159">
        <f>O432*H432</f>
        <v>0</v>
      </c>
      <c r="Q432" s="159">
        <v>0</v>
      </c>
      <c r="R432" s="159">
        <f>Q432*H432</f>
        <v>0</v>
      </c>
      <c r="S432" s="159">
        <v>0</v>
      </c>
      <c r="T432" s="160">
        <f>S432*H432</f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61" t="s">
        <v>245</v>
      </c>
      <c r="AT432" s="161" t="s">
        <v>209</v>
      </c>
      <c r="AU432" s="161" t="s">
        <v>88</v>
      </c>
      <c r="AY432" s="17" t="s">
        <v>207</v>
      </c>
      <c r="BE432" s="162">
        <f>IF(N432="základní",J432,0)</f>
        <v>0</v>
      </c>
      <c r="BF432" s="162">
        <f>IF(N432="snížená",J432,0)</f>
        <v>0</v>
      </c>
      <c r="BG432" s="162">
        <f>IF(N432="zákl. přenesená",J432,0)</f>
        <v>0</v>
      </c>
      <c r="BH432" s="162">
        <f>IF(N432="sníž. přenesená",J432,0)</f>
        <v>0</v>
      </c>
      <c r="BI432" s="162">
        <f>IF(N432="nulová",J432,0)</f>
        <v>0</v>
      </c>
      <c r="BJ432" s="17" t="s">
        <v>86</v>
      </c>
      <c r="BK432" s="162">
        <f>ROUND(I432*H432,2)</f>
        <v>0</v>
      </c>
      <c r="BL432" s="17" t="s">
        <v>245</v>
      </c>
      <c r="BM432" s="161" t="s">
        <v>1110</v>
      </c>
    </row>
    <row r="433" spans="1:65" s="13" customFormat="1" ht="11.25">
      <c r="B433" s="163"/>
      <c r="D433" s="164" t="s">
        <v>237</v>
      </c>
      <c r="E433" s="165" t="s">
        <v>1</v>
      </c>
      <c r="F433" s="166" t="s">
        <v>6890</v>
      </c>
      <c r="H433" s="167">
        <v>1</v>
      </c>
      <c r="I433" s="168"/>
      <c r="L433" s="163"/>
      <c r="M433" s="169"/>
      <c r="N433" s="170"/>
      <c r="O433" s="170"/>
      <c r="P433" s="170"/>
      <c r="Q433" s="170"/>
      <c r="R433" s="170"/>
      <c r="S433" s="170"/>
      <c r="T433" s="171"/>
      <c r="AT433" s="165" t="s">
        <v>237</v>
      </c>
      <c r="AU433" s="165" t="s">
        <v>88</v>
      </c>
      <c r="AV433" s="13" t="s">
        <v>88</v>
      </c>
      <c r="AW433" s="13" t="s">
        <v>33</v>
      </c>
      <c r="AX433" s="13" t="s">
        <v>79</v>
      </c>
      <c r="AY433" s="165" t="s">
        <v>207</v>
      </c>
    </row>
    <row r="434" spans="1:65" s="15" customFormat="1" ht="11.25">
      <c r="B434" s="179"/>
      <c r="D434" s="164" t="s">
        <v>237</v>
      </c>
      <c r="E434" s="180" t="s">
        <v>1</v>
      </c>
      <c r="F434" s="181" t="s">
        <v>242</v>
      </c>
      <c r="H434" s="182">
        <v>1</v>
      </c>
      <c r="I434" s="183"/>
      <c r="L434" s="179"/>
      <c r="M434" s="184"/>
      <c r="N434" s="185"/>
      <c r="O434" s="185"/>
      <c r="P434" s="185"/>
      <c r="Q434" s="185"/>
      <c r="R434" s="185"/>
      <c r="S434" s="185"/>
      <c r="T434" s="186"/>
      <c r="AT434" s="180" t="s">
        <v>237</v>
      </c>
      <c r="AU434" s="180" t="s">
        <v>88</v>
      </c>
      <c r="AV434" s="15" t="s">
        <v>213</v>
      </c>
      <c r="AW434" s="15" t="s">
        <v>33</v>
      </c>
      <c r="AX434" s="15" t="s">
        <v>86</v>
      </c>
      <c r="AY434" s="180" t="s">
        <v>207</v>
      </c>
    </row>
    <row r="435" spans="1:65" s="2" customFormat="1" ht="24.2" customHeight="1">
      <c r="A435" s="31"/>
      <c r="B435" s="148"/>
      <c r="C435" s="149" t="s">
        <v>1111</v>
      </c>
      <c r="D435" s="149" t="s">
        <v>209</v>
      </c>
      <c r="E435" s="150" t="s">
        <v>6901</v>
      </c>
      <c r="F435" s="151" t="s">
        <v>6902</v>
      </c>
      <c r="G435" s="152" t="s">
        <v>301</v>
      </c>
      <c r="H435" s="153">
        <v>1</v>
      </c>
      <c r="I435" s="154"/>
      <c r="J435" s="155">
        <f>ROUND(I435*H435,2)</f>
        <v>0</v>
      </c>
      <c r="K435" s="156"/>
      <c r="L435" s="32"/>
      <c r="M435" s="157" t="s">
        <v>1</v>
      </c>
      <c r="N435" s="158" t="s">
        <v>44</v>
      </c>
      <c r="O435" s="57"/>
      <c r="P435" s="159">
        <f>O435*H435</f>
        <v>0</v>
      </c>
      <c r="Q435" s="159">
        <v>0</v>
      </c>
      <c r="R435" s="159">
        <f>Q435*H435</f>
        <v>0</v>
      </c>
      <c r="S435" s="159">
        <v>0</v>
      </c>
      <c r="T435" s="160">
        <f>S435*H435</f>
        <v>0</v>
      </c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R435" s="161" t="s">
        <v>245</v>
      </c>
      <c r="AT435" s="161" t="s">
        <v>209</v>
      </c>
      <c r="AU435" s="161" t="s">
        <v>88</v>
      </c>
      <c r="AY435" s="17" t="s">
        <v>207</v>
      </c>
      <c r="BE435" s="162">
        <f>IF(N435="základní",J435,0)</f>
        <v>0</v>
      </c>
      <c r="BF435" s="162">
        <f>IF(N435="snížená",J435,0)</f>
        <v>0</v>
      </c>
      <c r="BG435" s="162">
        <f>IF(N435="zákl. přenesená",J435,0)</f>
        <v>0</v>
      </c>
      <c r="BH435" s="162">
        <f>IF(N435="sníž. přenesená",J435,0)</f>
        <v>0</v>
      </c>
      <c r="BI435" s="162">
        <f>IF(N435="nulová",J435,0)</f>
        <v>0</v>
      </c>
      <c r="BJ435" s="17" t="s">
        <v>86</v>
      </c>
      <c r="BK435" s="162">
        <f>ROUND(I435*H435,2)</f>
        <v>0</v>
      </c>
      <c r="BL435" s="17" t="s">
        <v>245</v>
      </c>
      <c r="BM435" s="161" t="s">
        <v>1114</v>
      </c>
    </row>
    <row r="436" spans="1:65" s="13" customFormat="1" ht="11.25">
      <c r="B436" s="163"/>
      <c r="D436" s="164" t="s">
        <v>237</v>
      </c>
      <c r="E436" s="165" t="s">
        <v>1</v>
      </c>
      <c r="F436" s="166" t="s">
        <v>6890</v>
      </c>
      <c r="H436" s="167">
        <v>1</v>
      </c>
      <c r="I436" s="168"/>
      <c r="L436" s="163"/>
      <c r="M436" s="169"/>
      <c r="N436" s="170"/>
      <c r="O436" s="170"/>
      <c r="P436" s="170"/>
      <c r="Q436" s="170"/>
      <c r="R436" s="170"/>
      <c r="S436" s="170"/>
      <c r="T436" s="171"/>
      <c r="AT436" s="165" t="s">
        <v>237</v>
      </c>
      <c r="AU436" s="165" t="s">
        <v>88</v>
      </c>
      <c r="AV436" s="13" t="s">
        <v>88</v>
      </c>
      <c r="AW436" s="13" t="s">
        <v>33</v>
      </c>
      <c r="AX436" s="13" t="s">
        <v>79</v>
      </c>
      <c r="AY436" s="165" t="s">
        <v>207</v>
      </c>
    </row>
    <row r="437" spans="1:65" s="15" customFormat="1" ht="11.25">
      <c r="B437" s="179"/>
      <c r="D437" s="164" t="s">
        <v>237</v>
      </c>
      <c r="E437" s="180" t="s">
        <v>1</v>
      </c>
      <c r="F437" s="181" t="s">
        <v>242</v>
      </c>
      <c r="H437" s="182">
        <v>1</v>
      </c>
      <c r="I437" s="183"/>
      <c r="L437" s="179"/>
      <c r="M437" s="184"/>
      <c r="N437" s="185"/>
      <c r="O437" s="185"/>
      <c r="P437" s="185"/>
      <c r="Q437" s="185"/>
      <c r="R437" s="185"/>
      <c r="S437" s="185"/>
      <c r="T437" s="186"/>
      <c r="AT437" s="180" t="s">
        <v>237</v>
      </c>
      <c r="AU437" s="180" t="s">
        <v>88</v>
      </c>
      <c r="AV437" s="15" t="s">
        <v>213</v>
      </c>
      <c r="AW437" s="15" t="s">
        <v>33</v>
      </c>
      <c r="AX437" s="15" t="s">
        <v>86</v>
      </c>
      <c r="AY437" s="180" t="s">
        <v>207</v>
      </c>
    </row>
    <row r="438" spans="1:65" s="2" customFormat="1" ht="33" customHeight="1">
      <c r="A438" s="31"/>
      <c r="B438" s="148"/>
      <c r="C438" s="149" t="s">
        <v>585</v>
      </c>
      <c r="D438" s="149" t="s">
        <v>209</v>
      </c>
      <c r="E438" s="150" t="s">
        <v>6903</v>
      </c>
      <c r="F438" s="151" t="s">
        <v>6904</v>
      </c>
      <c r="G438" s="152" t="s">
        <v>301</v>
      </c>
      <c r="H438" s="153">
        <v>1</v>
      </c>
      <c r="I438" s="154"/>
      <c r="J438" s="155">
        <f>ROUND(I438*H438,2)</f>
        <v>0</v>
      </c>
      <c r="K438" s="156"/>
      <c r="L438" s="32"/>
      <c r="M438" s="157" t="s">
        <v>1</v>
      </c>
      <c r="N438" s="158" t="s">
        <v>44</v>
      </c>
      <c r="O438" s="57"/>
      <c r="P438" s="159">
        <f>O438*H438</f>
        <v>0</v>
      </c>
      <c r="Q438" s="159">
        <v>0</v>
      </c>
      <c r="R438" s="159">
        <f>Q438*H438</f>
        <v>0</v>
      </c>
      <c r="S438" s="159">
        <v>0</v>
      </c>
      <c r="T438" s="160">
        <f>S438*H438</f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61" t="s">
        <v>245</v>
      </c>
      <c r="AT438" s="161" t="s">
        <v>209</v>
      </c>
      <c r="AU438" s="161" t="s">
        <v>88</v>
      </c>
      <c r="AY438" s="17" t="s">
        <v>207</v>
      </c>
      <c r="BE438" s="162">
        <f>IF(N438="základní",J438,0)</f>
        <v>0</v>
      </c>
      <c r="BF438" s="162">
        <f>IF(N438="snížená",J438,0)</f>
        <v>0</v>
      </c>
      <c r="BG438" s="162">
        <f>IF(N438="zákl. přenesená",J438,0)</f>
        <v>0</v>
      </c>
      <c r="BH438" s="162">
        <f>IF(N438="sníž. přenesená",J438,0)</f>
        <v>0</v>
      </c>
      <c r="BI438" s="162">
        <f>IF(N438="nulová",J438,0)</f>
        <v>0</v>
      </c>
      <c r="BJ438" s="17" t="s">
        <v>86</v>
      </c>
      <c r="BK438" s="162">
        <f>ROUND(I438*H438,2)</f>
        <v>0</v>
      </c>
      <c r="BL438" s="17" t="s">
        <v>245</v>
      </c>
      <c r="BM438" s="161" t="s">
        <v>1117</v>
      </c>
    </row>
    <row r="439" spans="1:65" s="13" customFormat="1" ht="11.25">
      <c r="B439" s="163"/>
      <c r="D439" s="164" t="s">
        <v>237</v>
      </c>
      <c r="E439" s="165" t="s">
        <v>1</v>
      </c>
      <c r="F439" s="166" t="s">
        <v>6890</v>
      </c>
      <c r="H439" s="167">
        <v>1</v>
      </c>
      <c r="I439" s="168"/>
      <c r="L439" s="163"/>
      <c r="M439" s="169"/>
      <c r="N439" s="170"/>
      <c r="O439" s="170"/>
      <c r="P439" s="170"/>
      <c r="Q439" s="170"/>
      <c r="R439" s="170"/>
      <c r="S439" s="170"/>
      <c r="T439" s="171"/>
      <c r="AT439" s="165" t="s">
        <v>237</v>
      </c>
      <c r="AU439" s="165" t="s">
        <v>88</v>
      </c>
      <c r="AV439" s="13" t="s">
        <v>88</v>
      </c>
      <c r="AW439" s="13" t="s">
        <v>33</v>
      </c>
      <c r="AX439" s="13" t="s">
        <v>79</v>
      </c>
      <c r="AY439" s="165" t="s">
        <v>207</v>
      </c>
    </row>
    <row r="440" spans="1:65" s="15" customFormat="1" ht="11.25">
      <c r="B440" s="179"/>
      <c r="D440" s="164" t="s">
        <v>237</v>
      </c>
      <c r="E440" s="180" t="s">
        <v>1</v>
      </c>
      <c r="F440" s="181" t="s">
        <v>242</v>
      </c>
      <c r="H440" s="182">
        <v>1</v>
      </c>
      <c r="I440" s="183"/>
      <c r="L440" s="179"/>
      <c r="M440" s="184"/>
      <c r="N440" s="185"/>
      <c r="O440" s="185"/>
      <c r="P440" s="185"/>
      <c r="Q440" s="185"/>
      <c r="R440" s="185"/>
      <c r="S440" s="185"/>
      <c r="T440" s="186"/>
      <c r="AT440" s="180" t="s">
        <v>237</v>
      </c>
      <c r="AU440" s="180" t="s">
        <v>88</v>
      </c>
      <c r="AV440" s="15" t="s">
        <v>213</v>
      </c>
      <c r="AW440" s="15" t="s">
        <v>33</v>
      </c>
      <c r="AX440" s="15" t="s">
        <v>86</v>
      </c>
      <c r="AY440" s="180" t="s">
        <v>207</v>
      </c>
    </row>
    <row r="441" spans="1:65" s="2" customFormat="1" ht="33" customHeight="1">
      <c r="A441" s="31"/>
      <c r="B441" s="148"/>
      <c r="C441" s="149" t="s">
        <v>1118</v>
      </c>
      <c r="D441" s="149" t="s">
        <v>209</v>
      </c>
      <c r="E441" s="150" t="s">
        <v>6905</v>
      </c>
      <c r="F441" s="151" t="s">
        <v>6906</v>
      </c>
      <c r="G441" s="152" t="s">
        <v>301</v>
      </c>
      <c r="H441" s="153">
        <v>1</v>
      </c>
      <c r="I441" s="154"/>
      <c r="J441" s="155">
        <f>ROUND(I441*H441,2)</f>
        <v>0</v>
      </c>
      <c r="K441" s="156"/>
      <c r="L441" s="32"/>
      <c r="M441" s="157" t="s">
        <v>1</v>
      </c>
      <c r="N441" s="158" t="s">
        <v>44</v>
      </c>
      <c r="O441" s="57"/>
      <c r="P441" s="159">
        <f>O441*H441</f>
        <v>0</v>
      </c>
      <c r="Q441" s="159">
        <v>0</v>
      </c>
      <c r="R441" s="159">
        <f>Q441*H441</f>
        <v>0</v>
      </c>
      <c r="S441" s="159">
        <v>0</v>
      </c>
      <c r="T441" s="160">
        <f>S441*H441</f>
        <v>0</v>
      </c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R441" s="161" t="s">
        <v>245</v>
      </c>
      <c r="AT441" s="161" t="s">
        <v>209</v>
      </c>
      <c r="AU441" s="161" t="s">
        <v>88</v>
      </c>
      <c r="AY441" s="17" t="s">
        <v>207</v>
      </c>
      <c r="BE441" s="162">
        <f>IF(N441="základní",J441,0)</f>
        <v>0</v>
      </c>
      <c r="BF441" s="162">
        <f>IF(N441="snížená",J441,0)</f>
        <v>0</v>
      </c>
      <c r="BG441" s="162">
        <f>IF(N441="zákl. přenesená",J441,0)</f>
        <v>0</v>
      </c>
      <c r="BH441" s="162">
        <f>IF(N441="sníž. přenesená",J441,0)</f>
        <v>0</v>
      </c>
      <c r="BI441" s="162">
        <f>IF(N441="nulová",J441,0)</f>
        <v>0</v>
      </c>
      <c r="BJ441" s="17" t="s">
        <v>86</v>
      </c>
      <c r="BK441" s="162">
        <f>ROUND(I441*H441,2)</f>
        <v>0</v>
      </c>
      <c r="BL441" s="17" t="s">
        <v>245</v>
      </c>
      <c r="BM441" s="161" t="s">
        <v>1121</v>
      </c>
    </row>
    <row r="442" spans="1:65" s="13" customFormat="1" ht="11.25">
      <c r="B442" s="163"/>
      <c r="D442" s="164" t="s">
        <v>237</v>
      </c>
      <c r="E442" s="165" t="s">
        <v>1</v>
      </c>
      <c r="F442" s="166" t="s">
        <v>6890</v>
      </c>
      <c r="H442" s="167">
        <v>1</v>
      </c>
      <c r="I442" s="168"/>
      <c r="L442" s="163"/>
      <c r="M442" s="169"/>
      <c r="N442" s="170"/>
      <c r="O442" s="170"/>
      <c r="P442" s="170"/>
      <c r="Q442" s="170"/>
      <c r="R442" s="170"/>
      <c r="S442" s="170"/>
      <c r="T442" s="171"/>
      <c r="AT442" s="165" t="s">
        <v>237</v>
      </c>
      <c r="AU442" s="165" t="s">
        <v>88</v>
      </c>
      <c r="AV442" s="13" t="s">
        <v>88</v>
      </c>
      <c r="AW442" s="13" t="s">
        <v>33</v>
      </c>
      <c r="AX442" s="13" t="s">
        <v>79</v>
      </c>
      <c r="AY442" s="165" t="s">
        <v>207</v>
      </c>
    </row>
    <row r="443" spans="1:65" s="15" customFormat="1" ht="11.25">
      <c r="B443" s="179"/>
      <c r="D443" s="164" t="s">
        <v>237</v>
      </c>
      <c r="E443" s="180" t="s">
        <v>1</v>
      </c>
      <c r="F443" s="181" t="s">
        <v>242</v>
      </c>
      <c r="H443" s="182">
        <v>1</v>
      </c>
      <c r="I443" s="183"/>
      <c r="L443" s="179"/>
      <c r="M443" s="184"/>
      <c r="N443" s="185"/>
      <c r="O443" s="185"/>
      <c r="P443" s="185"/>
      <c r="Q443" s="185"/>
      <c r="R443" s="185"/>
      <c r="S443" s="185"/>
      <c r="T443" s="186"/>
      <c r="AT443" s="180" t="s">
        <v>237</v>
      </c>
      <c r="AU443" s="180" t="s">
        <v>88</v>
      </c>
      <c r="AV443" s="15" t="s">
        <v>213</v>
      </c>
      <c r="AW443" s="15" t="s">
        <v>33</v>
      </c>
      <c r="AX443" s="15" t="s">
        <v>86</v>
      </c>
      <c r="AY443" s="180" t="s">
        <v>207</v>
      </c>
    </row>
    <row r="444" spans="1:65" s="2" customFormat="1" ht="24.2" customHeight="1">
      <c r="A444" s="31"/>
      <c r="B444" s="148"/>
      <c r="C444" s="149" t="s">
        <v>598</v>
      </c>
      <c r="D444" s="149" t="s">
        <v>209</v>
      </c>
      <c r="E444" s="150" t="s">
        <v>6907</v>
      </c>
      <c r="F444" s="151" t="s">
        <v>6908</v>
      </c>
      <c r="G444" s="152" t="s">
        <v>301</v>
      </c>
      <c r="H444" s="153">
        <v>1</v>
      </c>
      <c r="I444" s="154"/>
      <c r="J444" s="155">
        <f>ROUND(I444*H444,2)</f>
        <v>0</v>
      </c>
      <c r="K444" s="156"/>
      <c r="L444" s="32"/>
      <c r="M444" s="157" t="s">
        <v>1</v>
      </c>
      <c r="N444" s="158" t="s">
        <v>44</v>
      </c>
      <c r="O444" s="57"/>
      <c r="P444" s="159">
        <f>O444*H444</f>
        <v>0</v>
      </c>
      <c r="Q444" s="159">
        <v>0</v>
      </c>
      <c r="R444" s="159">
        <f>Q444*H444</f>
        <v>0</v>
      </c>
      <c r="S444" s="159">
        <v>0</v>
      </c>
      <c r="T444" s="160">
        <f>S444*H444</f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61" t="s">
        <v>245</v>
      </c>
      <c r="AT444" s="161" t="s">
        <v>209</v>
      </c>
      <c r="AU444" s="161" t="s">
        <v>88</v>
      </c>
      <c r="AY444" s="17" t="s">
        <v>207</v>
      </c>
      <c r="BE444" s="162">
        <f>IF(N444="základní",J444,0)</f>
        <v>0</v>
      </c>
      <c r="BF444" s="162">
        <f>IF(N444="snížená",J444,0)</f>
        <v>0</v>
      </c>
      <c r="BG444" s="162">
        <f>IF(N444="zákl. přenesená",J444,0)</f>
        <v>0</v>
      </c>
      <c r="BH444" s="162">
        <f>IF(N444="sníž. přenesená",J444,0)</f>
        <v>0</v>
      </c>
      <c r="BI444" s="162">
        <f>IF(N444="nulová",J444,0)</f>
        <v>0</v>
      </c>
      <c r="BJ444" s="17" t="s">
        <v>86</v>
      </c>
      <c r="BK444" s="162">
        <f>ROUND(I444*H444,2)</f>
        <v>0</v>
      </c>
      <c r="BL444" s="17" t="s">
        <v>245</v>
      </c>
      <c r="BM444" s="161" t="s">
        <v>1131</v>
      </c>
    </row>
    <row r="445" spans="1:65" s="13" customFormat="1" ht="11.25">
      <c r="B445" s="163"/>
      <c r="D445" s="164" t="s">
        <v>237</v>
      </c>
      <c r="E445" s="165" t="s">
        <v>1</v>
      </c>
      <c r="F445" s="166" t="s">
        <v>6890</v>
      </c>
      <c r="H445" s="167">
        <v>1</v>
      </c>
      <c r="I445" s="168"/>
      <c r="L445" s="163"/>
      <c r="M445" s="169"/>
      <c r="N445" s="170"/>
      <c r="O445" s="170"/>
      <c r="P445" s="170"/>
      <c r="Q445" s="170"/>
      <c r="R445" s="170"/>
      <c r="S445" s="170"/>
      <c r="T445" s="171"/>
      <c r="AT445" s="165" t="s">
        <v>237</v>
      </c>
      <c r="AU445" s="165" t="s">
        <v>88</v>
      </c>
      <c r="AV445" s="13" t="s">
        <v>88</v>
      </c>
      <c r="AW445" s="13" t="s">
        <v>33</v>
      </c>
      <c r="AX445" s="13" t="s">
        <v>79</v>
      </c>
      <c r="AY445" s="165" t="s">
        <v>207</v>
      </c>
    </row>
    <row r="446" spans="1:65" s="15" customFormat="1" ht="11.25">
      <c r="B446" s="179"/>
      <c r="D446" s="164" t="s">
        <v>237</v>
      </c>
      <c r="E446" s="180" t="s">
        <v>1</v>
      </c>
      <c r="F446" s="181" t="s">
        <v>242</v>
      </c>
      <c r="H446" s="182">
        <v>1</v>
      </c>
      <c r="I446" s="183"/>
      <c r="L446" s="179"/>
      <c r="M446" s="184"/>
      <c r="N446" s="185"/>
      <c r="O446" s="185"/>
      <c r="P446" s="185"/>
      <c r="Q446" s="185"/>
      <c r="R446" s="185"/>
      <c r="S446" s="185"/>
      <c r="T446" s="186"/>
      <c r="AT446" s="180" t="s">
        <v>237</v>
      </c>
      <c r="AU446" s="180" t="s">
        <v>88</v>
      </c>
      <c r="AV446" s="15" t="s">
        <v>213</v>
      </c>
      <c r="AW446" s="15" t="s">
        <v>33</v>
      </c>
      <c r="AX446" s="15" t="s">
        <v>86</v>
      </c>
      <c r="AY446" s="180" t="s">
        <v>207</v>
      </c>
    </row>
    <row r="447" spans="1:65" s="2" customFormat="1" ht="33" customHeight="1">
      <c r="A447" s="31"/>
      <c r="B447" s="148"/>
      <c r="C447" s="149" t="s">
        <v>1141</v>
      </c>
      <c r="D447" s="149" t="s">
        <v>209</v>
      </c>
      <c r="E447" s="150" t="s">
        <v>6909</v>
      </c>
      <c r="F447" s="151" t="s">
        <v>6910</v>
      </c>
      <c r="G447" s="152" t="s">
        <v>301</v>
      </c>
      <c r="H447" s="153">
        <v>1</v>
      </c>
      <c r="I447" s="154"/>
      <c r="J447" s="155">
        <f>ROUND(I447*H447,2)</f>
        <v>0</v>
      </c>
      <c r="K447" s="156"/>
      <c r="L447" s="32"/>
      <c r="M447" s="157" t="s">
        <v>1</v>
      </c>
      <c r="N447" s="158" t="s">
        <v>44</v>
      </c>
      <c r="O447" s="57"/>
      <c r="P447" s="159">
        <f>O447*H447</f>
        <v>0</v>
      </c>
      <c r="Q447" s="159">
        <v>0</v>
      </c>
      <c r="R447" s="159">
        <f>Q447*H447</f>
        <v>0</v>
      </c>
      <c r="S447" s="159">
        <v>0</v>
      </c>
      <c r="T447" s="160">
        <f>S447*H447</f>
        <v>0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R447" s="161" t="s">
        <v>245</v>
      </c>
      <c r="AT447" s="161" t="s">
        <v>209</v>
      </c>
      <c r="AU447" s="161" t="s">
        <v>88</v>
      </c>
      <c r="AY447" s="17" t="s">
        <v>207</v>
      </c>
      <c r="BE447" s="162">
        <f>IF(N447="základní",J447,0)</f>
        <v>0</v>
      </c>
      <c r="BF447" s="162">
        <f>IF(N447="snížená",J447,0)</f>
        <v>0</v>
      </c>
      <c r="BG447" s="162">
        <f>IF(N447="zákl. přenesená",J447,0)</f>
        <v>0</v>
      </c>
      <c r="BH447" s="162">
        <f>IF(N447="sníž. přenesená",J447,0)</f>
        <v>0</v>
      </c>
      <c r="BI447" s="162">
        <f>IF(N447="nulová",J447,0)</f>
        <v>0</v>
      </c>
      <c r="BJ447" s="17" t="s">
        <v>86</v>
      </c>
      <c r="BK447" s="162">
        <f>ROUND(I447*H447,2)</f>
        <v>0</v>
      </c>
      <c r="BL447" s="17" t="s">
        <v>245</v>
      </c>
      <c r="BM447" s="161" t="s">
        <v>1144</v>
      </c>
    </row>
    <row r="448" spans="1:65" s="13" customFormat="1" ht="11.25">
      <c r="B448" s="163"/>
      <c r="D448" s="164" t="s">
        <v>237</v>
      </c>
      <c r="E448" s="165" t="s">
        <v>1</v>
      </c>
      <c r="F448" s="166" t="s">
        <v>6890</v>
      </c>
      <c r="H448" s="167">
        <v>1</v>
      </c>
      <c r="I448" s="168"/>
      <c r="L448" s="163"/>
      <c r="M448" s="169"/>
      <c r="N448" s="170"/>
      <c r="O448" s="170"/>
      <c r="P448" s="170"/>
      <c r="Q448" s="170"/>
      <c r="R448" s="170"/>
      <c r="S448" s="170"/>
      <c r="T448" s="171"/>
      <c r="AT448" s="165" t="s">
        <v>237</v>
      </c>
      <c r="AU448" s="165" t="s">
        <v>88</v>
      </c>
      <c r="AV448" s="13" t="s">
        <v>88</v>
      </c>
      <c r="AW448" s="13" t="s">
        <v>33</v>
      </c>
      <c r="AX448" s="13" t="s">
        <v>79</v>
      </c>
      <c r="AY448" s="165" t="s">
        <v>207</v>
      </c>
    </row>
    <row r="449" spans="1:65" s="15" customFormat="1" ht="11.25">
      <c r="B449" s="179"/>
      <c r="D449" s="164" t="s">
        <v>237</v>
      </c>
      <c r="E449" s="180" t="s">
        <v>1</v>
      </c>
      <c r="F449" s="181" t="s">
        <v>242</v>
      </c>
      <c r="H449" s="182">
        <v>1</v>
      </c>
      <c r="I449" s="183"/>
      <c r="L449" s="179"/>
      <c r="M449" s="184"/>
      <c r="N449" s="185"/>
      <c r="O449" s="185"/>
      <c r="P449" s="185"/>
      <c r="Q449" s="185"/>
      <c r="R449" s="185"/>
      <c r="S449" s="185"/>
      <c r="T449" s="186"/>
      <c r="AT449" s="180" t="s">
        <v>237</v>
      </c>
      <c r="AU449" s="180" t="s">
        <v>88</v>
      </c>
      <c r="AV449" s="15" t="s">
        <v>213</v>
      </c>
      <c r="AW449" s="15" t="s">
        <v>33</v>
      </c>
      <c r="AX449" s="15" t="s">
        <v>86</v>
      </c>
      <c r="AY449" s="180" t="s">
        <v>207</v>
      </c>
    </row>
    <row r="450" spans="1:65" s="2" customFormat="1" ht="33" customHeight="1">
      <c r="A450" s="31"/>
      <c r="B450" s="148"/>
      <c r="C450" s="149" t="s">
        <v>601</v>
      </c>
      <c r="D450" s="149" t="s">
        <v>209</v>
      </c>
      <c r="E450" s="150" t="s">
        <v>6911</v>
      </c>
      <c r="F450" s="151" t="s">
        <v>6912</v>
      </c>
      <c r="G450" s="152" t="s">
        <v>301</v>
      </c>
      <c r="H450" s="153">
        <v>1</v>
      </c>
      <c r="I450" s="154"/>
      <c r="J450" s="155">
        <f>ROUND(I450*H450,2)</f>
        <v>0</v>
      </c>
      <c r="K450" s="156"/>
      <c r="L450" s="32"/>
      <c r="M450" s="157" t="s">
        <v>1</v>
      </c>
      <c r="N450" s="158" t="s">
        <v>44</v>
      </c>
      <c r="O450" s="57"/>
      <c r="P450" s="159">
        <f>O450*H450</f>
        <v>0</v>
      </c>
      <c r="Q450" s="159">
        <v>0</v>
      </c>
      <c r="R450" s="159">
        <f>Q450*H450</f>
        <v>0</v>
      </c>
      <c r="S450" s="159">
        <v>0</v>
      </c>
      <c r="T450" s="160">
        <f>S450*H450</f>
        <v>0</v>
      </c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R450" s="161" t="s">
        <v>245</v>
      </c>
      <c r="AT450" s="161" t="s">
        <v>209</v>
      </c>
      <c r="AU450" s="161" t="s">
        <v>88</v>
      </c>
      <c r="AY450" s="17" t="s">
        <v>207</v>
      </c>
      <c r="BE450" s="162">
        <f>IF(N450="základní",J450,0)</f>
        <v>0</v>
      </c>
      <c r="BF450" s="162">
        <f>IF(N450="snížená",J450,0)</f>
        <v>0</v>
      </c>
      <c r="BG450" s="162">
        <f>IF(N450="zákl. přenesená",J450,0)</f>
        <v>0</v>
      </c>
      <c r="BH450" s="162">
        <f>IF(N450="sníž. přenesená",J450,0)</f>
        <v>0</v>
      </c>
      <c r="BI450" s="162">
        <f>IF(N450="nulová",J450,0)</f>
        <v>0</v>
      </c>
      <c r="BJ450" s="17" t="s">
        <v>86</v>
      </c>
      <c r="BK450" s="162">
        <f>ROUND(I450*H450,2)</f>
        <v>0</v>
      </c>
      <c r="BL450" s="17" t="s">
        <v>245</v>
      </c>
      <c r="BM450" s="161" t="s">
        <v>1153</v>
      </c>
    </row>
    <row r="451" spans="1:65" s="13" customFormat="1" ht="11.25">
      <c r="B451" s="163"/>
      <c r="D451" s="164" t="s">
        <v>237</v>
      </c>
      <c r="E451" s="165" t="s">
        <v>1</v>
      </c>
      <c r="F451" s="166" t="s">
        <v>6890</v>
      </c>
      <c r="H451" s="167">
        <v>1</v>
      </c>
      <c r="I451" s="168"/>
      <c r="L451" s="163"/>
      <c r="M451" s="169"/>
      <c r="N451" s="170"/>
      <c r="O451" s="170"/>
      <c r="P451" s="170"/>
      <c r="Q451" s="170"/>
      <c r="R451" s="170"/>
      <c r="S451" s="170"/>
      <c r="T451" s="171"/>
      <c r="AT451" s="165" t="s">
        <v>237</v>
      </c>
      <c r="AU451" s="165" t="s">
        <v>88</v>
      </c>
      <c r="AV451" s="13" t="s">
        <v>88</v>
      </c>
      <c r="AW451" s="13" t="s">
        <v>33</v>
      </c>
      <c r="AX451" s="13" t="s">
        <v>79</v>
      </c>
      <c r="AY451" s="165" t="s">
        <v>207</v>
      </c>
    </row>
    <row r="452" spans="1:65" s="15" customFormat="1" ht="11.25">
      <c r="B452" s="179"/>
      <c r="D452" s="164" t="s">
        <v>237</v>
      </c>
      <c r="E452" s="180" t="s">
        <v>1</v>
      </c>
      <c r="F452" s="181" t="s">
        <v>242</v>
      </c>
      <c r="H452" s="182">
        <v>1</v>
      </c>
      <c r="I452" s="183"/>
      <c r="L452" s="179"/>
      <c r="M452" s="184"/>
      <c r="N452" s="185"/>
      <c r="O452" s="185"/>
      <c r="P452" s="185"/>
      <c r="Q452" s="185"/>
      <c r="R452" s="185"/>
      <c r="S452" s="185"/>
      <c r="T452" s="186"/>
      <c r="AT452" s="180" t="s">
        <v>237</v>
      </c>
      <c r="AU452" s="180" t="s">
        <v>88</v>
      </c>
      <c r="AV452" s="15" t="s">
        <v>213</v>
      </c>
      <c r="AW452" s="15" t="s">
        <v>33</v>
      </c>
      <c r="AX452" s="15" t="s">
        <v>86</v>
      </c>
      <c r="AY452" s="180" t="s">
        <v>207</v>
      </c>
    </row>
    <row r="453" spans="1:65" s="2" customFormat="1" ht="24.2" customHeight="1">
      <c r="A453" s="31"/>
      <c r="B453" s="148"/>
      <c r="C453" s="149" t="s">
        <v>1154</v>
      </c>
      <c r="D453" s="149" t="s">
        <v>209</v>
      </c>
      <c r="E453" s="150" t="s">
        <v>6913</v>
      </c>
      <c r="F453" s="151" t="s">
        <v>6914</v>
      </c>
      <c r="G453" s="152" t="s">
        <v>301</v>
      </c>
      <c r="H453" s="153">
        <v>1</v>
      </c>
      <c r="I453" s="154"/>
      <c r="J453" s="155">
        <f>ROUND(I453*H453,2)</f>
        <v>0</v>
      </c>
      <c r="K453" s="156"/>
      <c r="L453" s="32"/>
      <c r="M453" s="157" t="s">
        <v>1</v>
      </c>
      <c r="N453" s="158" t="s">
        <v>44</v>
      </c>
      <c r="O453" s="57"/>
      <c r="P453" s="159">
        <f>O453*H453</f>
        <v>0</v>
      </c>
      <c r="Q453" s="159">
        <v>0</v>
      </c>
      <c r="R453" s="159">
        <f>Q453*H453</f>
        <v>0</v>
      </c>
      <c r="S453" s="159">
        <v>0</v>
      </c>
      <c r="T453" s="160">
        <f>S453*H453</f>
        <v>0</v>
      </c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R453" s="161" t="s">
        <v>245</v>
      </c>
      <c r="AT453" s="161" t="s">
        <v>209</v>
      </c>
      <c r="AU453" s="161" t="s">
        <v>88</v>
      </c>
      <c r="AY453" s="17" t="s">
        <v>207</v>
      </c>
      <c r="BE453" s="162">
        <f>IF(N453="základní",J453,0)</f>
        <v>0</v>
      </c>
      <c r="BF453" s="162">
        <f>IF(N453="snížená",J453,0)</f>
        <v>0</v>
      </c>
      <c r="BG453" s="162">
        <f>IF(N453="zákl. přenesená",J453,0)</f>
        <v>0</v>
      </c>
      <c r="BH453" s="162">
        <f>IF(N453="sníž. přenesená",J453,0)</f>
        <v>0</v>
      </c>
      <c r="BI453" s="162">
        <f>IF(N453="nulová",J453,0)</f>
        <v>0</v>
      </c>
      <c r="BJ453" s="17" t="s">
        <v>86</v>
      </c>
      <c r="BK453" s="162">
        <f>ROUND(I453*H453,2)</f>
        <v>0</v>
      </c>
      <c r="BL453" s="17" t="s">
        <v>245</v>
      </c>
      <c r="BM453" s="161" t="s">
        <v>1157</v>
      </c>
    </row>
    <row r="454" spans="1:65" s="13" customFormat="1" ht="11.25">
      <c r="B454" s="163"/>
      <c r="D454" s="164" t="s">
        <v>237</v>
      </c>
      <c r="E454" s="165" t="s">
        <v>1</v>
      </c>
      <c r="F454" s="166" t="s">
        <v>6890</v>
      </c>
      <c r="H454" s="167">
        <v>1</v>
      </c>
      <c r="I454" s="168"/>
      <c r="L454" s="163"/>
      <c r="M454" s="169"/>
      <c r="N454" s="170"/>
      <c r="O454" s="170"/>
      <c r="P454" s="170"/>
      <c r="Q454" s="170"/>
      <c r="R454" s="170"/>
      <c r="S454" s="170"/>
      <c r="T454" s="171"/>
      <c r="AT454" s="165" t="s">
        <v>237</v>
      </c>
      <c r="AU454" s="165" t="s">
        <v>88</v>
      </c>
      <c r="AV454" s="13" t="s">
        <v>88</v>
      </c>
      <c r="AW454" s="13" t="s">
        <v>33</v>
      </c>
      <c r="AX454" s="13" t="s">
        <v>79</v>
      </c>
      <c r="AY454" s="165" t="s">
        <v>207</v>
      </c>
    </row>
    <row r="455" spans="1:65" s="15" customFormat="1" ht="11.25">
      <c r="B455" s="179"/>
      <c r="D455" s="164" t="s">
        <v>237</v>
      </c>
      <c r="E455" s="180" t="s">
        <v>1</v>
      </c>
      <c r="F455" s="181" t="s">
        <v>242</v>
      </c>
      <c r="H455" s="182">
        <v>1</v>
      </c>
      <c r="I455" s="183"/>
      <c r="L455" s="179"/>
      <c r="M455" s="184"/>
      <c r="N455" s="185"/>
      <c r="O455" s="185"/>
      <c r="P455" s="185"/>
      <c r="Q455" s="185"/>
      <c r="R455" s="185"/>
      <c r="S455" s="185"/>
      <c r="T455" s="186"/>
      <c r="AT455" s="180" t="s">
        <v>237</v>
      </c>
      <c r="AU455" s="180" t="s">
        <v>88</v>
      </c>
      <c r="AV455" s="15" t="s">
        <v>213</v>
      </c>
      <c r="AW455" s="15" t="s">
        <v>33</v>
      </c>
      <c r="AX455" s="15" t="s">
        <v>86</v>
      </c>
      <c r="AY455" s="180" t="s">
        <v>207</v>
      </c>
    </row>
    <row r="456" spans="1:65" s="2" customFormat="1" ht="37.9" customHeight="1">
      <c r="A456" s="31"/>
      <c r="B456" s="148"/>
      <c r="C456" s="149" t="s">
        <v>614</v>
      </c>
      <c r="D456" s="149" t="s">
        <v>209</v>
      </c>
      <c r="E456" s="150" t="s">
        <v>6915</v>
      </c>
      <c r="F456" s="151" t="s">
        <v>6916</v>
      </c>
      <c r="G456" s="152" t="s">
        <v>301</v>
      </c>
      <c r="H456" s="153">
        <v>1</v>
      </c>
      <c r="I456" s="154"/>
      <c r="J456" s="155">
        <f>ROUND(I456*H456,2)</f>
        <v>0</v>
      </c>
      <c r="K456" s="156"/>
      <c r="L456" s="32"/>
      <c r="M456" s="157" t="s">
        <v>1</v>
      </c>
      <c r="N456" s="158" t="s">
        <v>44</v>
      </c>
      <c r="O456" s="57"/>
      <c r="P456" s="159">
        <f>O456*H456</f>
        <v>0</v>
      </c>
      <c r="Q456" s="159">
        <v>0</v>
      </c>
      <c r="R456" s="159">
        <f>Q456*H456</f>
        <v>0</v>
      </c>
      <c r="S456" s="159">
        <v>0</v>
      </c>
      <c r="T456" s="160">
        <f>S456*H456</f>
        <v>0</v>
      </c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R456" s="161" t="s">
        <v>245</v>
      </c>
      <c r="AT456" s="161" t="s">
        <v>209</v>
      </c>
      <c r="AU456" s="161" t="s">
        <v>88</v>
      </c>
      <c r="AY456" s="17" t="s">
        <v>207</v>
      </c>
      <c r="BE456" s="162">
        <f>IF(N456="základní",J456,0)</f>
        <v>0</v>
      </c>
      <c r="BF456" s="162">
        <f>IF(N456="snížená",J456,0)</f>
        <v>0</v>
      </c>
      <c r="BG456" s="162">
        <f>IF(N456="zákl. přenesená",J456,0)</f>
        <v>0</v>
      </c>
      <c r="BH456" s="162">
        <f>IF(N456="sníž. přenesená",J456,0)</f>
        <v>0</v>
      </c>
      <c r="BI456" s="162">
        <f>IF(N456="nulová",J456,0)</f>
        <v>0</v>
      </c>
      <c r="BJ456" s="17" t="s">
        <v>86</v>
      </c>
      <c r="BK456" s="162">
        <f>ROUND(I456*H456,2)</f>
        <v>0</v>
      </c>
      <c r="BL456" s="17" t="s">
        <v>245</v>
      </c>
      <c r="BM456" s="161" t="s">
        <v>1160</v>
      </c>
    </row>
    <row r="457" spans="1:65" s="13" customFormat="1" ht="11.25">
      <c r="B457" s="163"/>
      <c r="D457" s="164" t="s">
        <v>237</v>
      </c>
      <c r="E457" s="165" t="s">
        <v>1</v>
      </c>
      <c r="F457" s="166" t="s">
        <v>6890</v>
      </c>
      <c r="H457" s="167">
        <v>1</v>
      </c>
      <c r="I457" s="168"/>
      <c r="L457" s="163"/>
      <c r="M457" s="169"/>
      <c r="N457" s="170"/>
      <c r="O457" s="170"/>
      <c r="P457" s="170"/>
      <c r="Q457" s="170"/>
      <c r="R457" s="170"/>
      <c r="S457" s="170"/>
      <c r="T457" s="171"/>
      <c r="AT457" s="165" t="s">
        <v>237</v>
      </c>
      <c r="AU457" s="165" t="s">
        <v>88</v>
      </c>
      <c r="AV457" s="13" t="s">
        <v>88</v>
      </c>
      <c r="AW457" s="13" t="s">
        <v>33</v>
      </c>
      <c r="AX457" s="13" t="s">
        <v>79</v>
      </c>
      <c r="AY457" s="165" t="s">
        <v>207</v>
      </c>
    </row>
    <row r="458" spans="1:65" s="15" customFormat="1" ht="11.25">
      <c r="B458" s="179"/>
      <c r="D458" s="164" t="s">
        <v>237</v>
      </c>
      <c r="E458" s="180" t="s">
        <v>1</v>
      </c>
      <c r="F458" s="181" t="s">
        <v>242</v>
      </c>
      <c r="H458" s="182">
        <v>1</v>
      </c>
      <c r="I458" s="183"/>
      <c r="L458" s="179"/>
      <c r="M458" s="184"/>
      <c r="N458" s="185"/>
      <c r="O458" s="185"/>
      <c r="P458" s="185"/>
      <c r="Q458" s="185"/>
      <c r="R458" s="185"/>
      <c r="S458" s="185"/>
      <c r="T458" s="186"/>
      <c r="AT458" s="180" t="s">
        <v>237</v>
      </c>
      <c r="AU458" s="180" t="s">
        <v>88</v>
      </c>
      <c r="AV458" s="15" t="s">
        <v>213</v>
      </c>
      <c r="AW458" s="15" t="s">
        <v>33</v>
      </c>
      <c r="AX458" s="15" t="s">
        <v>86</v>
      </c>
      <c r="AY458" s="180" t="s">
        <v>207</v>
      </c>
    </row>
    <row r="459" spans="1:65" s="2" customFormat="1" ht="24.2" customHeight="1">
      <c r="A459" s="31"/>
      <c r="B459" s="148"/>
      <c r="C459" s="149" t="s">
        <v>1163</v>
      </c>
      <c r="D459" s="149" t="s">
        <v>209</v>
      </c>
      <c r="E459" s="150" t="s">
        <v>6917</v>
      </c>
      <c r="F459" s="151" t="s">
        <v>6918</v>
      </c>
      <c r="G459" s="152" t="s">
        <v>301</v>
      </c>
      <c r="H459" s="153">
        <v>1</v>
      </c>
      <c r="I459" s="154"/>
      <c r="J459" s="155">
        <f>ROUND(I459*H459,2)</f>
        <v>0</v>
      </c>
      <c r="K459" s="156"/>
      <c r="L459" s="32"/>
      <c r="M459" s="157" t="s">
        <v>1</v>
      </c>
      <c r="N459" s="158" t="s">
        <v>44</v>
      </c>
      <c r="O459" s="57"/>
      <c r="P459" s="159">
        <f>O459*H459</f>
        <v>0</v>
      </c>
      <c r="Q459" s="159">
        <v>0</v>
      </c>
      <c r="R459" s="159">
        <f>Q459*H459</f>
        <v>0</v>
      </c>
      <c r="S459" s="159">
        <v>0</v>
      </c>
      <c r="T459" s="160">
        <f>S459*H459</f>
        <v>0</v>
      </c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R459" s="161" t="s">
        <v>245</v>
      </c>
      <c r="AT459" s="161" t="s">
        <v>209</v>
      </c>
      <c r="AU459" s="161" t="s">
        <v>88</v>
      </c>
      <c r="AY459" s="17" t="s">
        <v>207</v>
      </c>
      <c r="BE459" s="162">
        <f>IF(N459="základní",J459,0)</f>
        <v>0</v>
      </c>
      <c r="BF459" s="162">
        <f>IF(N459="snížená",J459,0)</f>
        <v>0</v>
      </c>
      <c r="BG459" s="162">
        <f>IF(N459="zákl. přenesená",J459,0)</f>
        <v>0</v>
      </c>
      <c r="BH459" s="162">
        <f>IF(N459="sníž. přenesená",J459,0)</f>
        <v>0</v>
      </c>
      <c r="BI459" s="162">
        <f>IF(N459="nulová",J459,0)</f>
        <v>0</v>
      </c>
      <c r="BJ459" s="17" t="s">
        <v>86</v>
      </c>
      <c r="BK459" s="162">
        <f>ROUND(I459*H459,2)</f>
        <v>0</v>
      </c>
      <c r="BL459" s="17" t="s">
        <v>245</v>
      </c>
      <c r="BM459" s="161" t="s">
        <v>1166</v>
      </c>
    </row>
    <row r="460" spans="1:65" s="13" customFormat="1" ht="11.25">
      <c r="B460" s="163"/>
      <c r="D460" s="164" t="s">
        <v>237</v>
      </c>
      <c r="E460" s="165" t="s">
        <v>1</v>
      </c>
      <c r="F460" s="166" t="s">
        <v>6890</v>
      </c>
      <c r="H460" s="167">
        <v>1</v>
      </c>
      <c r="I460" s="168"/>
      <c r="L460" s="163"/>
      <c r="M460" s="169"/>
      <c r="N460" s="170"/>
      <c r="O460" s="170"/>
      <c r="P460" s="170"/>
      <c r="Q460" s="170"/>
      <c r="R460" s="170"/>
      <c r="S460" s="170"/>
      <c r="T460" s="171"/>
      <c r="AT460" s="165" t="s">
        <v>237</v>
      </c>
      <c r="AU460" s="165" t="s">
        <v>88</v>
      </c>
      <c r="AV460" s="13" t="s">
        <v>88</v>
      </c>
      <c r="AW460" s="13" t="s">
        <v>33</v>
      </c>
      <c r="AX460" s="13" t="s">
        <v>79</v>
      </c>
      <c r="AY460" s="165" t="s">
        <v>207</v>
      </c>
    </row>
    <row r="461" spans="1:65" s="15" customFormat="1" ht="11.25">
      <c r="B461" s="179"/>
      <c r="D461" s="164" t="s">
        <v>237</v>
      </c>
      <c r="E461" s="180" t="s">
        <v>1</v>
      </c>
      <c r="F461" s="181" t="s">
        <v>242</v>
      </c>
      <c r="H461" s="182">
        <v>1</v>
      </c>
      <c r="I461" s="183"/>
      <c r="L461" s="179"/>
      <c r="M461" s="184"/>
      <c r="N461" s="185"/>
      <c r="O461" s="185"/>
      <c r="P461" s="185"/>
      <c r="Q461" s="185"/>
      <c r="R461" s="185"/>
      <c r="S461" s="185"/>
      <c r="T461" s="186"/>
      <c r="AT461" s="180" t="s">
        <v>237</v>
      </c>
      <c r="AU461" s="180" t="s">
        <v>88</v>
      </c>
      <c r="AV461" s="15" t="s">
        <v>213</v>
      </c>
      <c r="AW461" s="15" t="s">
        <v>33</v>
      </c>
      <c r="AX461" s="15" t="s">
        <v>86</v>
      </c>
      <c r="AY461" s="180" t="s">
        <v>207</v>
      </c>
    </row>
    <row r="462" spans="1:65" s="2" customFormat="1" ht="24.2" customHeight="1">
      <c r="A462" s="31"/>
      <c r="B462" s="148"/>
      <c r="C462" s="149" t="s">
        <v>629</v>
      </c>
      <c r="D462" s="149" t="s">
        <v>209</v>
      </c>
      <c r="E462" s="150" t="s">
        <v>6919</v>
      </c>
      <c r="F462" s="151" t="s">
        <v>6920</v>
      </c>
      <c r="G462" s="152" t="s">
        <v>301</v>
      </c>
      <c r="H462" s="153">
        <v>2</v>
      </c>
      <c r="I462" s="154"/>
      <c r="J462" s="155">
        <f>ROUND(I462*H462,2)</f>
        <v>0</v>
      </c>
      <c r="K462" s="156"/>
      <c r="L462" s="32"/>
      <c r="M462" s="157" t="s">
        <v>1</v>
      </c>
      <c r="N462" s="158" t="s">
        <v>44</v>
      </c>
      <c r="O462" s="57"/>
      <c r="P462" s="159">
        <f>O462*H462</f>
        <v>0</v>
      </c>
      <c r="Q462" s="159">
        <v>0</v>
      </c>
      <c r="R462" s="159">
        <f>Q462*H462</f>
        <v>0</v>
      </c>
      <c r="S462" s="159">
        <v>0</v>
      </c>
      <c r="T462" s="160">
        <f>S462*H462</f>
        <v>0</v>
      </c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R462" s="161" t="s">
        <v>245</v>
      </c>
      <c r="AT462" s="161" t="s">
        <v>209</v>
      </c>
      <c r="AU462" s="161" t="s">
        <v>88</v>
      </c>
      <c r="AY462" s="17" t="s">
        <v>207</v>
      </c>
      <c r="BE462" s="162">
        <f>IF(N462="základní",J462,0)</f>
        <v>0</v>
      </c>
      <c r="BF462" s="162">
        <f>IF(N462="snížená",J462,0)</f>
        <v>0</v>
      </c>
      <c r="BG462" s="162">
        <f>IF(N462="zákl. přenesená",J462,0)</f>
        <v>0</v>
      </c>
      <c r="BH462" s="162">
        <f>IF(N462="sníž. přenesená",J462,0)</f>
        <v>0</v>
      </c>
      <c r="BI462" s="162">
        <f>IF(N462="nulová",J462,0)</f>
        <v>0</v>
      </c>
      <c r="BJ462" s="17" t="s">
        <v>86</v>
      </c>
      <c r="BK462" s="162">
        <f>ROUND(I462*H462,2)</f>
        <v>0</v>
      </c>
      <c r="BL462" s="17" t="s">
        <v>245</v>
      </c>
      <c r="BM462" s="161" t="s">
        <v>1175</v>
      </c>
    </row>
    <row r="463" spans="1:65" s="13" customFormat="1" ht="22.5">
      <c r="B463" s="163"/>
      <c r="D463" s="164" t="s">
        <v>237</v>
      </c>
      <c r="E463" s="165" t="s">
        <v>1</v>
      </c>
      <c r="F463" s="166" t="s">
        <v>6921</v>
      </c>
      <c r="H463" s="167">
        <v>2</v>
      </c>
      <c r="I463" s="168"/>
      <c r="L463" s="163"/>
      <c r="M463" s="169"/>
      <c r="N463" s="170"/>
      <c r="O463" s="170"/>
      <c r="P463" s="170"/>
      <c r="Q463" s="170"/>
      <c r="R463" s="170"/>
      <c r="S463" s="170"/>
      <c r="T463" s="171"/>
      <c r="AT463" s="165" t="s">
        <v>237</v>
      </c>
      <c r="AU463" s="165" t="s">
        <v>88</v>
      </c>
      <c r="AV463" s="13" t="s">
        <v>88</v>
      </c>
      <c r="AW463" s="13" t="s">
        <v>33</v>
      </c>
      <c r="AX463" s="13" t="s">
        <v>79</v>
      </c>
      <c r="AY463" s="165" t="s">
        <v>207</v>
      </c>
    </row>
    <row r="464" spans="1:65" s="15" customFormat="1" ht="11.25">
      <c r="B464" s="179"/>
      <c r="D464" s="164" t="s">
        <v>237</v>
      </c>
      <c r="E464" s="180" t="s">
        <v>1</v>
      </c>
      <c r="F464" s="181" t="s">
        <v>242</v>
      </c>
      <c r="H464" s="182">
        <v>2</v>
      </c>
      <c r="I464" s="183"/>
      <c r="L464" s="179"/>
      <c r="M464" s="184"/>
      <c r="N464" s="185"/>
      <c r="O464" s="185"/>
      <c r="P464" s="185"/>
      <c r="Q464" s="185"/>
      <c r="R464" s="185"/>
      <c r="S464" s="185"/>
      <c r="T464" s="186"/>
      <c r="AT464" s="180" t="s">
        <v>237</v>
      </c>
      <c r="AU464" s="180" t="s">
        <v>88</v>
      </c>
      <c r="AV464" s="15" t="s">
        <v>213</v>
      </c>
      <c r="AW464" s="15" t="s">
        <v>33</v>
      </c>
      <c r="AX464" s="15" t="s">
        <v>86</v>
      </c>
      <c r="AY464" s="180" t="s">
        <v>207</v>
      </c>
    </row>
    <row r="465" spans="1:65" s="2" customFormat="1" ht="24.2" customHeight="1">
      <c r="A465" s="31"/>
      <c r="B465" s="148"/>
      <c r="C465" s="149" t="s">
        <v>1185</v>
      </c>
      <c r="D465" s="149" t="s">
        <v>209</v>
      </c>
      <c r="E465" s="150" t="s">
        <v>6922</v>
      </c>
      <c r="F465" s="151" t="s">
        <v>6923</v>
      </c>
      <c r="G465" s="152" t="s">
        <v>301</v>
      </c>
      <c r="H465" s="153">
        <v>4</v>
      </c>
      <c r="I465" s="154"/>
      <c r="J465" s="155">
        <f>ROUND(I465*H465,2)</f>
        <v>0</v>
      </c>
      <c r="K465" s="156"/>
      <c r="L465" s="32"/>
      <c r="M465" s="157" t="s">
        <v>1</v>
      </c>
      <c r="N465" s="158" t="s">
        <v>44</v>
      </c>
      <c r="O465" s="57"/>
      <c r="P465" s="159">
        <f>O465*H465</f>
        <v>0</v>
      </c>
      <c r="Q465" s="159">
        <v>0</v>
      </c>
      <c r="R465" s="159">
        <f>Q465*H465</f>
        <v>0</v>
      </c>
      <c r="S465" s="159">
        <v>0</v>
      </c>
      <c r="T465" s="160">
        <f>S465*H465</f>
        <v>0</v>
      </c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R465" s="161" t="s">
        <v>245</v>
      </c>
      <c r="AT465" s="161" t="s">
        <v>209</v>
      </c>
      <c r="AU465" s="161" t="s">
        <v>88</v>
      </c>
      <c r="AY465" s="17" t="s">
        <v>207</v>
      </c>
      <c r="BE465" s="162">
        <f>IF(N465="základní",J465,0)</f>
        <v>0</v>
      </c>
      <c r="BF465" s="162">
        <f>IF(N465="snížená",J465,0)</f>
        <v>0</v>
      </c>
      <c r="BG465" s="162">
        <f>IF(N465="zákl. přenesená",J465,0)</f>
        <v>0</v>
      </c>
      <c r="BH465" s="162">
        <f>IF(N465="sníž. přenesená",J465,0)</f>
        <v>0</v>
      </c>
      <c r="BI465" s="162">
        <f>IF(N465="nulová",J465,0)</f>
        <v>0</v>
      </c>
      <c r="BJ465" s="17" t="s">
        <v>86</v>
      </c>
      <c r="BK465" s="162">
        <f>ROUND(I465*H465,2)</f>
        <v>0</v>
      </c>
      <c r="BL465" s="17" t="s">
        <v>245</v>
      </c>
      <c r="BM465" s="161" t="s">
        <v>1188</v>
      </c>
    </row>
    <row r="466" spans="1:65" s="13" customFormat="1" ht="22.5">
      <c r="B466" s="163"/>
      <c r="D466" s="164" t="s">
        <v>237</v>
      </c>
      <c r="E466" s="165" t="s">
        <v>1</v>
      </c>
      <c r="F466" s="166" t="s">
        <v>6924</v>
      </c>
      <c r="H466" s="167">
        <v>4</v>
      </c>
      <c r="I466" s="168"/>
      <c r="L466" s="163"/>
      <c r="M466" s="169"/>
      <c r="N466" s="170"/>
      <c r="O466" s="170"/>
      <c r="P466" s="170"/>
      <c r="Q466" s="170"/>
      <c r="R466" s="170"/>
      <c r="S466" s="170"/>
      <c r="T466" s="171"/>
      <c r="AT466" s="165" t="s">
        <v>237</v>
      </c>
      <c r="AU466" s="165" t="s">
        <v>88</v>
      </c>
      <c r="AV466" s="13" t="s">
        <v>88</v>
      </c>
      <c r="AW466" s="13" t="s">
        <v>33</v>
      </c>
      <c r="AX466" s="13" t="s">
        <v>79</v>
      </c>
      <c r="AY466" s="165" t="s">
        <v>207</v>
      </c>
    </row>
    <row r="467" spans="1:65" s="15" customFormat="1" ht="11.25">
      <c r="B467" s="179"/>
      <c r="D467" s="164" t="s">
        <v>237</v>
      </c>
      <c r="E467" s="180" t="s">
        <v>1</v>
      </c>
      <c r="F467" s="181" t="s">
        <v>242</v>
      </c>
      <c r="H467" s="182">
        <v>4</v>
      </c>
      <c r="I467" s="183"/>
      <c r="L467" s="179"/>
      <c r="M467" s="184"/>
      <c r="N467" s="185"/>
      <c r="O467" s="185"/>
      <c r="P467" s="185"/>
      <c r="Q467" s="185"/>
      <c r="R467" s="185"/>
      <c r="S467" s="185"/>
      <c r="T467" s="186"/>
      <c r="AT467" s="180" t="s">
        <v>237</v>
      </c>
      <c r="AU467" s="180" t="s">
        <v>88</v>
      </c>
      <c r="AV467" s="15" t="s">
        <v>213</v>
      </c>
      <c r="AW467" s="15" t="s">
        <v>33</v>
      </c>
      <c r="AX467" s="15" t="s">
        <v>86</v>
      </c>
      <c r="AY467" s="180" t="s">
        <v>207</v>
      </c>
    </row>
    <row r="468" spans="1:65" s="2" customFormat="1" ht="24.2" customHeight="1">
      <c r="A468" s="31"/>
      <c r="B468" s="148"/>
      <c r="C468" s="149" t="s">
        <v>641</v>
      </c>
      <c r="D468" s="149" t="s">
        <v>209</v>
      </c>
      <c r="E468" s="150" t="s">
        <v>6925</v>
      </c>
      <c r="F468" s="151" t="s">
        <v>6926</v>
      </c>
      <c r="G468" s="152" t="s">
        <v>662</v>
      </c>
      <c r="H468" s="153">
        <v>1</v>
      </c>
      <c r="I468" s="154"/>
      <c r="J468" s="155">
        <f>ROUND(I468*H468,2)</f>
        <v>0</v>
      </c>
      <c r="K468" s="156"/>
      <c r="L468" s="32"/>
      <c r="M468" s="157" t="s">
        <v>1</v>
      </c>
      <c r="N468" s="158" t="s">
        <v>44</v>
      </c>
      <c r="O468" s="57"/>
      <c r="P468" s="159">
        <f>O468*H468</f>
        <v>0</v>
      </c>
      <c r="Q468" s="159">
        <v>0</v>
      </c>
      <c r="R468" s="159">
        <f>Q468*H468</f>
        <v>0</v>
      </c>
      <c r="S468" s="159">
        <v>0</v>
      </c>
      <c r="T468" s="160">
        <f>S468*H468</f>
        <v>0</v>
      </c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R468" s="161" t="s">
        <v>245</v>
      </c>
      <c r="AT468" s="161" t="s">
        <v>209</v>
      </c>
      <c r="AU468" s="161" t="s">
        <v>88</v>
      </c>
      <c r="AY468" s="17" t="s">
        <v>207</v>
      </c>
      <c r="BE468" s="162">
        <f>IF(N468="základní",J468,0)</f>
        <v>0</v>
      </c>
      <c r="BF468" s="162">
        <f>IF(N468="snížená",J468,0)</f>
        <v>0</v>
      </c>
      <c r="BG468" s="162">
        <f>IF(N468="zákl. přenesená",J468,0)</f>
        <v>0</v>
      </c>
      <c r="BH468" s="162">
        <f>IF(N468="sníž. přenesená",J468,0)</f>
        <v>0</v>
      </c>
      <c r="BI468" s="162">
        <f>IF(N468="nulová",J468,0)</f>
        <v>0</v>
      </c>
      <c r="BJ468" s="17" t="s">
        <v>86</v>
      </c>
      <c r="BK468" s="162">
        <f>ROUND(I468*H468,2)</f>
        <v>0</v>
      </c>
      <c r="BL468" s="17" t="s">
        <v>245</v>
      </c>
      <c r="BM468" s="161" t="s">
        <v>1194</v>
      </c>
    </row>
    <row r="469" spans="1:65" s="13" customFormat="1" ht="22.5">
      <c r="B469" s="163"/>
      <c r="D469" s="164" t="s">
        <v>237</v>
      </c>
      <c r="E469" s="165" t="s">
        <v>1</v>
      </c>
      <c r="F469" s="166" t="s">
        <v>5319</v>
      </c>
      <c r="H469" s="167">
        <v>1</v>
      </c>
      <c r="I469" s="168"/>
      <c r="L469" s="163"/>
      <c r="M469" s="169"/>
      <c r="N469" s="170"/>
      <c r="O469" s="170"/>
      <c r="P469" s="170"/>
      <c r="Q469" s="170"/>
      <c r="R469" s="170"/>
      <c r="S469" s="170"/>
      <c r="T469" s="171"/>
      <c r="AT469" s="165" t="s">
        <v>237</v>
      </c>
      <c r="AU469" s="165" t="s">
        <v>88</v>
      </c>
      <c r="AV469" s="13" t="s">
        <v>88</v>
      </c>
      <c r="AW469" s="13" t="s">
        <v>33</v>
      </c>
      <c r="AX469" s="13" t="s">
        <v>79</v>
      </c>
      <c r="AY469" s="165" t="s">
        <v>207</v>
      </c>
    </row>
    <row r="470" spans="1:65" s="15" customFormat="1" ht="11.25">
      <c r="B470" s="179"/>
      <c r="D470" s="164" t="s">
        <v>237</v>
      </c>
      <c r="E470" s="180" t="s">
        <v>1</v>
      </c>
      <c r="F470" s="181" t="s">
        <v>242</v>
      </c>
      <c r="H470" s="182">
        <v>1</v>
      </c>
      <c r="I470" s="183"/>
      <c r="L470" s="179"/>
      <c r="M470" s="184"/>
      <c r="N470" s="185"/>
      <c r="O470" s="185"/>
      <c r="P470" s="185"/>
      <c r="Q470" s="185"/>
      <c r="R470" s="185"/>
      <c r="S470" s="185"/>
      <c r="T470" s="186"/>
      <c r="AT470" s="180" t="s">
        <v>237</v>
      </c>
      <c r="AU470" s="180" t="s">
        <v>88</v>
      </c>
      <c r="AV470" s="15" t="s">
        <v>213</v>
      </c>
      <c r="AW470" s="15" t="s">
        <v>33</v>
      </c>
      <c r="AX470" s="15" t="s">
        <v>86</v>
      </c>
      <c r="AY470" s="180" t="s">
        <v>207</v>
      </c>
    </row>
    <row r="471" spans="1:65" s="2" customFormat="1" ht="24.2" customHeight="1">
      <c r="A471" s="31"/>
      <c r="B471" s="148"/>
      <c r="C471" s="149" t="s">
        <v>1195</v>
      </c>
      <c r="D471" s="149" t="s">
        <v>209</v>
      </c>
      <c r="E471" s="150" t="s">
        <v>6927</v>
      </c>
      <c r="F471" s="151" t="s">
        <v>6379</v>
      </c>
      <c r="G471" s="152" t="s">
        <v>662</v>
      </c>
      <c r="H471" s="153">
        <v>1</v>
      </c>
      <c r="I471" s="154"/>
      <c r="J471" s="155">
        <f>ROUND(I471*H471,2)</f>
        <v>0</v>
      </c>
      <c r="K471" s="156"/>
      <c r="L471" s="32"/>
      <c r="M471" s="157" t="s">
        <v>1</v>
      </c>
      <c r="N471" s="158" t="s">
        <v>44</v>
      </c>
      <c r="O471" s="57"/>
      <c r="P471" s="159">
        <f>O471*H471</f>
        <v>0</v>
      </c>
      <c r="Q471" s="159">
        <v>0</v>
      </c>
      <c r="R471" s="159">
        <f>Q471*H471</f>
        <v>0</v>
      </c>
      <c r="S471" s="159">
        <v>0</v>
      </c>
      <c r="T471" s="160">
        <f>S471*H471</f>
        <v>0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R471" s="161" t="s">
        <v>245</v>
      </c>
      <c r="AT471" s="161" t="s">
        <v>209</v>
      </c>
      <c r="AU471" s="161" t="s">
        <v>88</v>
      </c>
      <c r="AY471" s="17" t="s">
        <v>207</v>
      </c>
      <c r="BE471" s="162">
        <f>IF(N471="základní",J471,0)</f>
        <v>0</v>
      </c>
      <c r="BF471" s="162">
        <f>IF(N471="snížená",J471,0)</f>
        <v>0</v>
      </c>
      <c r="BG471" s="162">
        <f>IF(N471="zákl. přenesená",J471,0)</f>
        <v>0</v>
      </c>
      <c r="BH471" s="162">
        <f>IF(N471="sníž. přenesená",J471,0)</f>
        <v>0</v>
      </c>
      <c r="BI471" s="162">
        <f>IF(N471="nulová",J471,0)</f>
        <v>0</v>
      </c>
      <c r="BJ471" s="17" t="s">
        <v>86</v>
      </c>
      <c r="BK471" s="162">
        <f>ROUND(I471*H471,2)</f>
        <v>0</v>
      </c>
      <c r="BL471" s="17" t="s">
        <v>245</v>
      </c>
      <c r="BM471" s="161" t="s">
        <v>1198</v>
      </c>
    </row>
    <row r="472" spans="1:65" s="2" customFormat="1" ht="24.2" customHeight="1">
      <c r="A472" s="31"/>
      <c r="B472" s="148"/>
      <c r="C472" s="149" t="s">
        <v>649</v>
      </c>
      <c r="D472" s="149" t="s">
        <v>209</v>
      </c>
      <c r="E472" s="150" t="s">
        <v>6928</v>
      </c>
      <c r="F472" s="151" t="s">
        <v>6541</v>
      </c>
      <c r="G472" s="152" t="s">
        <v>1636</v>
      </c>
      <c r="H472" s="187"/>
      <c r="I472" s="154"/>
      <c r="J472" s="155">
        <f>ROUND(I472*H472,2)</f>
        <v>0</v>
      </c>
      <c r="K472" s="156"/>
      <c r="L472" s="32"/>
      <c r="M472" s="157" t="s">
        <v>1</v>
      </c>
      <c r="N472" s="158" t="s">
        <v>44</v>
      </c>
      <c r="O472" s="57"/>
      <c r="P472" s="159">
        <f>O472*H472</f>
        <v>0</v>
      </c>
      <c r="Q472" s="159">
        <v>0</v>
      </c>
      <c r="R472" s="159">
        <f>Q472*H472</f>
        <v>0</v>
      </c>
      <c r="S472" s="159">
        <v>0</v>
      </c>
      <c r="T472" s="160">
        <f>S472*H472</f>
        <v>0</v>
      </c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R472" s="161" t="s">
        <v>245</v>
      </c>
      <c r="AT472" s="161" t="s">
        <v>209</v>
      </c>
      <c r="AU472" s="161" t="s">
        <v>88</v>
      </c>
      <c r="AY472" s="17" t="s">
        <v>207</v>
      </c>
      <c r="BE472" s="162">
        <f>IF(N472="základní",J472,0)</f>
        <v>0</v>
      </c>
      <c r="BF472" s="162">
        <f>IF(N472="snížená",J472,0)</f>
        <v>0</v>
      </c>
      <c r="BG472" s="162">
        <f>IF(N472="zákl. přenesená",J472,0)</f>
        <v>0</v>
      </c>
      <c r="BH472" s="162">
        <f>IF(N472="sníž. přenesená",J472,0)</f>
        <v>0</v>
      </c>
      <c r="BI472" s="162">
        <f>IF(N472="nulová",J472,0)</f>
        <v>0</v>
      </c>
      <c r="BJ472" s="17" t="s">
        <v>86</v>
      </c>
      <c r="BK472" s="162">
        <f>ROUND(I472*H472,2)</f>
        <v>0</v>
      </c>
      <c r="BL472" s="17" t="s">
        <v>245</v>
      </c>
      <c r="BM472" s="161" t="s">
        <v>1201</v>
      </c>
    </row>
    <row r="473" spans="1:65" s="2" customFormat="1" ht="16.5" customHeight="1">
      <c r="A473" s="31"/>
      <c r="B473" s="148"/>
      <c r="C473" s="149" t="s">
        <v>1208</v>
      </c>
      <c r="D473" s="149" t="s">
        <v>209</v>
      </c>
      <c r="E473" s="150" t="s">
        <v>2788</v>
      </c>
      <c r="F473" s="151" t="s">
        <v>2789</v>
      </c>
      <c r="G473" s="152" t="s">
        <v>212</v>
      </c>
      <c r="H473" s="153">
        <v>25</v>
      </c>
      <c r="I473" s="154"/>
      <c r="J473" s="155">
        <f>ROUND(I473*H473,2)</f>
        <v>0</v>
      </c>
      <c r="K473" s="156"/>
      <c r="L473" s="32"/>
      <c r="M473" s="157" t="s">
        <v>1</v>
      </c>
      <c r="N473" s="158" t="s">
        <v>44</v>
      </c>
      <c r="O473" s="57"/>
      <c r="P473" s="159">
        <f>O473*H473</f>
        <v>0</v>
      </c>
      <c r="Q473" s="159">
        <v>0</v>
      </c>
      <c r="R473" s="159">
        <f>Q473*H473</f>
        <v>0</v>
      </c>
      <c r="S473" s="159">
        <v>0</v>
      </c>
      <c r="T473" s="160">
        <f>S473*H473</f>
        <v>0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R473" s="161" t="s">
        <v>245</v>
      </c>
      <c r="AT473" s="161" t="s">
        <v>209</v>
      </c>
      <c r="AU473" s="161" t="s">
        <v>88</v>
      </c>
      <c r="AY473" s="17" t="s">
        <v>207</v>
      </c>
      <c r="BE473" s="162">
        <f>IF(N473="základní",J473,0)</f>
        <v>0</v>
      </c>
      <c r="BF473" s="162">
        <f>IF(N473="snížená",J473,0)</f>
        <v>0</v>
      </c>
      <c r="BG473" s="162">
        <f>IF(N473="zákl. přenesená",J473,0)</f>
        <v>0</v>
      </c>
      <c r="BH473" s="162">
        <f>IF(N473="sníž. přenesená",J473,0)</f>
        <v>0</v>
      </c>
      <c r="BI473" s="162">
        <f>IF(N473="nulová",J473,0)</f>
        <v>0</v>
      </c>
      <c r="BJ473" s="17" t="s">
        <v>86</v>
      </c>
      <c r="BK473" s="162">
        <f>ROUND(I473*H473,2)</f>
        <v>0</v>
      </c>
      <c r="BL473" s="17" t="s">
        <v>245</v>
      </c>
      <c r="BM473" s="161" t="s">
        <v>1211</v>
      </c>
    </row>
    <row r="474" spans="1:65" s="14" customFormat="1" ht="22.5">
      <c r="B474" s="172"/>
      <c r="D474" s="164" t="s">
        <v>237</v>
      </c>
      <c r="E474" s="173" t="s">
        <v>1</v>
      </c>
      <c r="F474" s="174" t="s">
        <v>6929</v>
      </c>
      <c r="H474" s="173" t="s">
        <v>1</v>
      </c>
      <c r="I474" s="175"/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237</v>
      </c>
      <c r="AU474" s="173" t="s">
        <v>88</v>
      </c>
      <c r="AV474" s="14" t="s">
        <v>86</v>
      </c>
      <c r="AW474" s="14" t="s">
        <v>33</v>
      </c>
      <c r="AX474" s="14" t="s">
        <v>79</v>
      </c>
      <c r="AY474" s="173" t="s">
        <v>207</v>
      </c>
    </row>
    <row r="475" spans="1:65" s="13" customFormat="1" ht="22.5">
      <c r="B475" s="163"/>
      <c r="D475" s="164" t="s">
        <v>237</v>
      </c>
      <c r="E475" s="165" t="s">
        <v>1</v>
      </c>
      <c r="F475" s="166" t="s">
        <v>6930</v>
      </c>
      <c r="H475" s="167">
        <v>25</v>
      </c>
      <c r="I475" s="168"/>
      <c r="L475" s="163"/>
      <c r="M475" s="169"/>
      <c r="N475" s="170"/>
      <c r="O475" s="170"/>
      <c r="P475" s="170"/>
      <c r="Q475" s="170"/>
      <c r="R475" s="170"/>
      <c r="S475" s="170"/>
      <c r="T475" s="171"/>
      <c r="AT475" s="165" t="s">
        <v>237</v>
      </c>
      <c r="AU475" s="165" t="s">
        <v>88</v>
      </c>
      <c r="AV475" s="13" t="s">
        <v>88</v>
      </c>
      <c r="AW475" s="13" t="s">
        <v>33</v>
      </c>
      <c r="AX475" s="13" t="s">
        <v>79</v>
      </c>
      <c r="AY475" s="165" t="s">
        <v>207</v>
      </c>
    </row>
    <row r="476" spans="1:65" s="15" customFormat="1" ht="11.25">
      <c r="B476" s="179"/>
      <c r="D476" s="164" t="s">
        <v>237</v>
      </c>
      <c r="E476" s="180" t="s">
        <v>1</v>
      </c>
      <c r="F476" s="181" t="s">
        <v>242</v>
      </c>
      <c r="H476" s="182">
        <v>25</v>
      </c>
      <c r="I476" s="183"/>
      <c r="L476" s="179"/>
      <c r="M476" s="184"/>
      <c r="N476" s="185"/>
      <c r="O476" s="185"/>
      <c r="P476" s="185"/>
      <c r="Q476" s="185"/>
      <c r="R476" s="185"/>
      <c r="S476" s="185"/>
      <c r="T476" s="186"/>
      <c r="AT476" s="180" t="s">
        <v>237</v>
      </c>
      <c r="AU476" s="180" t="s">
        <v>88</v>
      </c>
      <c r="AV476" s="15" t="s">
        <v>213</v>
      </c>
      <c r="AW476" s="15" t="s">
        <v>33</v>
      </c>
      <c r="AX476" s="15" t="s">
        <v>86</v>
      </c>
      <c r="AY476" s="180" t="s">
        <v>207</v>
      </c>
    </row>
    <row r="477" spans="1:65" s="12" customFormat="1" ht="22.9" customHeight="1">
      <c r="B477" s="135"/>
      <c r="D477" s="136" t="s">
        <v>78</v>
      </c>
      <c r="E477" s="146" t="s">
        <v>6931</v>
      </c>
      <c r="F477" s="146" t="s">
        <v>6932</v>
      </c>
      <c r="I477" s="138"/>
      <c r="J477" s="147">
        <f>BK477</f>
        <v>0</v>
      </c>
      <c r="L477" s="135"/>
      <c r="M477" s="140"/>
      <c r="N477" s="141"/>
      <c r="O477" s="141"/>
      <c r="P477" s="142">
        <f>SUM(P478:P649)</f>
        <v>0</v>
      </c>
      <c r="Q477" s="141"/>
      <c r="R477" s="142">
        <f>SUM(R478:R649)</f>
        <v>0</v>
      </c>
      <c r="S477" s="141"/>
      <c r="T477" s="143">
        <f>SUM(T478:T649)</f>
        <v>0</v>
      </c>
      <c r="AR477" s="136" t="s">
        <v>88</v>
      </c>
      <c r="AT477" s="144" t="s">
        <v>78</v>
      </c>
      <c r="AU477" s="144" t="s">
        <v>86</v>
      </c>
      <c r="AY477" s="136" t="s">
        <v>207</v>
      </c>
      <c r="BK477" s="145">
        <f>SUM(BK478:BK649)</f>
        <v>0</v>
      </c>
    </row>
    <row r="478" spans="1:65" s="2" customFormat="1" ht="24.2" customHeight="1">
      <c r="A478" s="31"/>
      <c r="B478" s="148"/>
      <c r="C478" s="149" t="s">
        <v>657</v>
      </c>
      <c r="D478" s="149" t="s">
        <v>209</v>
      </c>
      <c r="E478" s="150" t="s">
        <v>6933</v>
      </c>
      <c r="F478" s="151" t="s">
        <v>6934</v>
      </c>
      <c r="G478" s="152" t="s">
        <v>415</v>
      </c>
      <c r="H478" s="153">
        <v>190.35400000000001</v>
      </c>
      <c r="I478" s="154"/>
      <c r="J478" s="155">
        <f t="shared" ref="J478:J485" si="30">ROUND(I478*H478,2)</f>
        <v>0</v>
      </c>
      <c r="K478" s="156"/>
      <c r="L478" s="32"/>
      <c r="M478" s="157" t="s">
        <v>1</v>
      </c>
      <c r="N478" s="158" t="s">
        <v>44</v>
      </c>
      <c r="O478" s="57"/>
      <c r="P478" s="159">
        <f t="shared" ref="P478:P485" si="31">O478*H478</f>
        <v>0</v>
      </c>
      <c r="Q478" s="159">
        <v>0</v>
      </c>
      <c r="R478" s="159">
        <f t="shared" ref="R478:R485" si="32">Q478*H478</f>
        <v>0</v>
      </c>
      <c r="S478" s="159">
        <v>0</v>
      </c>
      <c r="T478" s="160">
        <f t="shared" ref="T478:T485" si="33">S478*H478</f>
        <v>0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R478" s="161" t="s">
        <v>245</v>
      </c>
      <c r="AT478" s="161" t="s">
        <v>209</v>
      </c>
      <c r="AU478" s="161" t="s">
        <v>88</v>
      </c>
      <c r="AY478" s="17" t="s">
        <v>207</v>
      </c>
      <c r="BE478" s="162">
        <f t="shared" ref="BE478:BE485" si="34">IF(N478="základní",J478,0)</f>
        <v>0</v>
      </c>
      <c r="BF478" s="162">
        <f t="shared" ref="BF478:BF485" si="35">IF(N478="snížená",J478,0)</f>
        <v>0</v>
      </c>
      <c r="BG478" s="162">
        <f t="shared" ref="BG478:BG485" si="36">IF(N478="zákl. přenesená",J478,0)</f>
        <v>0</v>
      </c>
      <c r="BH478" s="162">
        <f t="shared" ref="BH478:BH485" si="37">IF(N478="sníž. přenesená",J478,0)</f>
        <v>0</v>
      </c>
      <c r="BI478" s="162">
        <f t="shared" ref="BI478:BI485" si="38">IF(N478="nulová",J478,0)</f>
        <v>0</v>
      </c>
      <c r="BJ478" s="17" t="s">
        <v>86</v>
      </c>
      <c r="BK478" s="162">
        <f t="shared" ref="BK478:BK485" si="39">ROUND(I478*H478,2)</f>
        <v>0</v>
      </c>
      <c r="BL478" s="17" t="s">
        <v>245</v>
      </c>
      <c r="BM478" s="161" t="s">
        <v>1214</v>
      </c>
    </row>
    <row r="479" spans="1:65" s="2" customFormat="1" ht="24.2" customHeight="1">
      <c r="A479" s="31"/>
      <c r="B479" s="148"/>
      <c r="C479" s="149" t="s">
        <v>1215</v>
      </c>
      <c r="D479" s="149" t="s">
        <v>209</v>
      </c>
      <c r="E479" s="150" t="s">
        <v>6935</v>
      </c>
      <c r="F479" s="151" t="s">
        <v>6936</v>
      </c>
      <c r="G479" s="152" t="s">
        <v>415</v>
      </c>
      <c r="H479" s="153">
        <v>190.35400000000001</v>
      </c>
      <c r="I479" s="154"/>
      <c r="J479" s="155">
        <f t="shared" si="30"/>
        <v>0</v>
      </c>
      <c r="K479" s="156"/>
      <c r="L479" s="32"/>
      <c r="M479" s="157" t="s">
        <v>1</v>
      </c>
      <c r="N479" s="158" t="s">
        <v>44</v>
      </c>
      <c r="O479" s="57"/>
      <c r="P479" s="159">
        <f t="shared" si="31"/>
        <v>0</v>
      </c>
      <c r="Q479" s="159">
        <v>0</v>
      </c>
      <c r="R479" s="159">
        <f t="shared" si="32"/>
        <v>0</v>
      </c>
      <c r="S479" s="159">
        <v>0</v>
      </c>
      <c r="T479" s="160">
        <f t="shared" si="33"/>
        <v>0</v>
      </c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R479" s="161" t="s">
        <v>245</v>
      </c>
      <c r="AT479" s="161" t="s">
        <v>209</v>
      </c>
      <c r="AU479" s="161" t="s">
        <v>88</v>
      </c>
      <c r="AY479" s="17" t="s">
        <v>207</v>
      </c>
      <c r="BE479" s="162">
        <f t="shared" si="34"/>
        <v>0</v>
      </c>
      <c r="BF479" s="162">
        <f t="shared" si="35"/>
        <v>0</v>
      </c>
      <c r="BG479" s="162">
        <f t="shared" si="36"/>
        <v>0</v>
      </c>
      <c r="BH479" s="162">
        <f t="shared" si="37"/>
        <v>0</v>
      </c>
      <c r="BI479" s="162">
        <f t="shared" si="38"/>
        <v>0</v>
      </c>
      <c r="BJ479" s="17" t="s">
        <v>86</v>
      </c>
      <c r="BK479" s="162">
        <f t="shared" si="39"/>
        <v>0</v>
      </c>
      <c r="BL479" s="17" t="s">
        <v>245</v>
      </c>
      <c r="BM479" s="161" t="s">
        <v>1218</v>
      </c>
    </row>
    <row r="480" spans="1:65" s="2" customFormat="1" ht="16.5" customHeight="1">
      <c r="A480" s="31"/>
      <c r="B480" s="148"/>
      <c r="C480" s="149" t="s">
        <v>663</v>
      </c>
      <c r="D480" s="149" t="s">
        <v>209</v>
      </c>
      <c r="E480" s="150" t="s">
        <v>6937</v>
      </c>
      <c r="F480" s="151" t="s">
        <v>6938</v>
      </c>
      <c r="G480" s="152" t="s">
        <v>301</v>
      </c>
      <c r="H480" s="153">
        <v>334</v>
      </c>
      <c r="I480" s="154"/>
      <c r="J480" s="155">
        <f t="shared" si="30"/>
        <v>0</v>
      </c>
      <c r="K480" s="156"/>
      <c r="L480" s="32"/>
      <c r="M480" s="157" t="s">
        <v>1</v>
      </c>
      <c r="N480" s="158" t="s">
        <v>44</v>
      </c>
      <c r="O480" s="57"/>
      <c r="P480" s="159">
        <f t="shared" si="31"/>
        <v>0</v>
      </c>
      <c r="Q480" s="159">
        <v>0</v>
      </c>
      <c r="R480" s="159">
        <f t="shared" si="32"/>
        <v>0</v>
      </c>
      <c r="S480" s="159">
        <v>0</v>
      </c>
      <c r="T480" s="160">
        <f t="shared" si="33"/>
        <v>0</v>
      </c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R480" s="161" t="s">
        <v>245</v>
      </c>
      <c r="AT480" s="161" t="s">
        <v>209</v>
      </c>
      <c r="AU480" s="161" t="s">
        <v>88</v>
      </c>
      <c r="AY480" s="17" t="s">
        <v>207</v>
      </c>
      <c r="BE480" s="162">
        <f t="shared" si="34"/>
        <v>0</v>
      </c>
      <c r="BF480" s="162">
        <f t="shared" si="35"/>
        <v>0</v>
      </c>
      <c r="BG480" s="162">
        <f t="shared" si="36"/>
        <v>0</v>
      </c>
      <c r="BH480" s="162">
        <f t="shared" si="37"/>
        <v>0</v>
      </c>
      <c r="BI480" s="162">
        <f t="shared" si="38"/>
        <v>0</v>
      </c>
      <c r="BJ480" s="17" t="s">
        <v>86</v>
      </c>
      <c r="BK480" s="162">
        <f t="shared" si="39"/>
        <v>0</v>
      </c>
      <c r="BL480" s="17" t="s">
        <v>245</v>
      </c>
      <c r="BM480" s="161" t="s">
        <v>1221</v>
      </c>
    </row>
    <row r="481" spans="1:65" s="2" customFormat="1" ht="16.5" customHeight="1">
      <c r="A481" s="31"/>
      <c r="B481" s="148"/>
      <c r="C481" s="149" t="s">
        <v>1222</v>
      </c>
      <c r="D481" s="149" t="s">
        <v>209</v>
      </c>
      <c r="E481" s="150" t="s">
        <v>6939</v>
      </c>
      <c r="F481" s="151" t="s">
        <v>6940</v>
      </c>
      <c r="G481" s="152" t="s">
        <v>415</v>
      </c>
      <c r="H481" s="153">
        <v>190.35400000000001</v>
      </c>
      <c r="I481" s="154"/>
      <c r="J481" s="155">
        <f t="shared" si="30"/>
        <v>0</v>
      </c>
      <c r="K481" s="156"/>
      <c r="L481" s="32"/>
      <c r="M481" s="157" t="s">
        <v>1</v>
      </c>
      <c r="N481" s="158" t="s">
        <v>44</v>
      </c>
      <c r="O481" s="57"/>
      <c r="P481" s="159">
        <f t="shared" si="31"/>
        <v>0</v>
      </c>
      <c r="Q481" s="159">
        <v>0</v>
      </c>
      <c r="R481" s="159">
        <f t="shared" si="32"/>
        <v>0</v>
      </c>
      <c r="S481" s="159">
        <v>0</v>
      </c>
      <c r="T481" s="160">
        <f t="shared" si="33"/>
        <v>0</v>
      </c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R481" s="161" t="s">
        <v>245</v>
      </c>
      <c r="AT481" s="161" t="s">
        <v>209</v>
      </c>
      <c r="AU481" s="161" t="s">
        <v>88</v>
      </c>
      <c r="AY481" s="17" t="s">
        <v>207</v>
      </c>
      <c r="BE481" s="162">
        <f t="shared" si="34"/>
        <v>0</v>
      </c>
      <c r="BF481" s="162">
        <f t="shared" si="35"/>
        <v>0</v>
      </c>
      <c r="BG481" s="162">
        <f t="shared" si="36"/>
        <v>0</v>
      </c>
      <c r="BH481" s="162">
        <f t="shared" si="37"/>
        <v>0</v>
      </c>
      <c r="BI481" s="162">
        <f t="shared" si="38"/>
        <v>0</v>
      </c>
      <c r="BJ481" s="17" t="s">
        <v>86</v>
      </c>
      <c r="BK481" s="162">
        <f t="shared" si="39"/>
        <v>0</v>
      </c>
      <c r="BL481" s="17" t="s">
        <v>245</v>
      </c>
      <c r="BM481" s="161" t="s">
        <v>1225</v>
      </c>
    </row>
    <row r="482" spans="1:65" s="2" customFormat="1" ht="24.2" customHeight="1">
      <c r="A482" s="31"/>
      <c r="B482" s="148"/>
      <c r="C482" s="149" t="s">
        <v>671</v>
      </c>
      <c r="D482" s="149" t="s">
        <v>209</v>
      </c>
      <c r="E482" s="150" t="s">
        <v>6941</v>
      </c>
      <c r="F482" s="151" t="s">
        <v>6942</v>
      </c>
      <c r="G482" s="152" t="s">
        <v>301</v>
      </c>
      <c r="H482" s="153">
        <v>334</v>
      </c>
      <c r="I482" s="154"/>
      <c r="J482" s="155">
        <f t="shared" si="30"/>
        <v>0</v>
      </c>
      <c r="K482" s="156"/>
      <c r="L482" s="32"/>
      <c r="M482" s="157" t="s">
        <v>1</v>
      </c>
      <c r="N482" s="158" t="s">
        <v>44</v>
      </c>
      <c r="O482" s="57"/>
      <c r="P482" s="159">
        <f t="shared" si="31"/>
        <v>0</v>
      </c>
      <c r="Q482" s="159">
        <v>0</v>
      </c>
      <c r="R482" s="159">
        <f t="shared" si="32"/>
        <v>0</v>
      </c>
      <c r="S482" s="159">
        <v>0</v>
      </c>
      <c r="T482" s="160">
        <f t="shared" si="33"/>
        <v>0</v>
      </c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R482" s="161" t="s">
        <v>245</v>
      </c>
      <c r="AT482" s="161" t="s">
        <v>209</v>
      </c>
      <c r="AU482" s="161" t="s">
        <v>88</v>
      </c>
      <c r="AY482" s="17" t="s">
        <v>207</v>
      </c>
      <c r="BE482" s="162">
        <f t="shared" si="34"/>
        <v>0</v>
      </c>
      <c r="BF482" s="162">
        <f t="shared" si="35"/>
        <v>0</v>
      </c>
      <c r="BG482" s="162">
        <f t="shared" si="36"/>
        <v>0</v>
      </c>
      <c r="BH482" s="162">
        <f t="shared" si="37"/>
        <v>0</v>
      </c>
      <c r="BI482" s="162">
        <f t="shared" si="38"/>
        <v>0</v>
      </c>
      <c r="BJ482" s="17" t="s">
        <v>86</v>
      </c>
      <c r="BK482" s="162">
        <f t="shared" si="39"/>
        <v>0</v>
      </c>
      <c r="BL482" s="17" t="s">
        <v>245</v>
      </c>
      <c r="BM482" s="161" t="s">
        <v>1233</v>
      </c>
    </row>
    <row r="483" spans="1:65" s="2" customFormat="1" ht="24.2" customHeight="1">
      <c r="A483" s="31"/>
      <c r="B483" s="148"/>
      <c r="C483" s="149" t="s">
        <v>1234</v>
      </c>
      <c r="D483" s="149" t="s">
        <v>209</v>
      </c>
      <c r="E483" s="150" t="s">
        <v>6943</v>
      </c>
      <c r="F483" s="151" t="s">
        <v>6944</v>
      </c>
      <c r="G483" s="152" t="s">
        <v>212</v>
      </c>
      <c r="H483" s="153">
        <v>72</v>
      </c>
      <c r="I483" s="154"/>
      <c r="J483" s="155">
        <f t="shared" si="30"/>
        <v>0</v>
      </c>
      <c r="K483" s="156"/>
      <c r="L483" s="32"/>
      <c r="M483" s="157" t="s">
        <v>1</v>
      </c>
      <c r="N483" s="158" t="s">
        <v>44</v>
      </c>
      <c r="O483" s="57"/>
      <c r="P483" s="159">
        <f t="shared" si="31"/>
        <v>0</v>
      </c>
      <c r="Q483" s="159">
        <v>0</v>
      </c>
      <c r="R483" s="159">
        <f t="shared" si="32"/>
        <v>0</v>
      </c>
      <c r="S483" s="159">
        <v>0</v>
      </c>
      <c r="T483" s="160">
        <f t="shared" si="33"/>
        <v>0</v>
      </c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R483" s="161" t="s">
        <v>245</v>
      </c>
      <c r="AT483" s="161" t="s">
        <v>209</v>
      </c>
      <c r="AU483" s="161" t="s">
        <v>88</v>
      </c>
      <c r="AY483" s="17" t="s">
        <v>207</v>
      </c>
      <c r="BE483" s="162">
        <f t="shared" si="34"/>
        <v>0</v>
      </c>
      <c r="BF483" s="162">
        <f t="shared" si="35"/>
        <v>0</v>
      </c>
      <c r="BG483" s="162">
        <f t="shared" si="36"/>
        <v>0</v>
      </c>
      <c r="BH483" s="162">
        <f t="shared" si="37"/>
        <v>0</v>
      </c>
      <c r="BI483" s="162">
        <f t="shared" si="38"/>
        <v>0</v>
      </c>
      <c r="BJ483" s="17" t="s">
        <v>86</v>
      </c>
      <c r="BK483" s="162">
        <f t="shared" si="39"/>
        <v>0</v>
      </c>
      <c r="BL483" s="17" t="s">
        <v>245</v>
      </c>
      <c r="BM483" s="161" t="s">
        <v>1237</v>
      </c>
    </row>
    <row r="484" spans="1:65" s="2" customFormat="1" ht="24.2" customHeight="1">
      <c r="A484" s="31"/>
      <c r="B484" s="148"/>
      <c r="C484" s="149" t="s">
        <v>674</v>
      </c>
      <c r="D484" s="149" t="s">
        <v>209</v>
      </c>
      <c r="E484" s="150" t="s">
        <v>6945</v>
      </c>
      <c r="F484" s="151" t="s">
        <v>6946</v>
      </c>
      <c r="G484" s="152" t="s">
        <v>662</v>
      </c>
      <c r="H484" s="153">
        <v>1</v>
      </c>
      <c r="I484" s="154"/>
      <c r="J484" s="155">
        <f t="shared" si="30"/>
        <v>0</v>
      </c>
      <c r="K484" s="156"/>
      <c r="L484" s="32"/>
      <c r="M484" s="157" t="s">
        <v>1</v>
      </c>
      <c r="N484" s="158" t="s">
        <v>44</v>
      </c>
      <c r="O484" s="57"/>
      <c r="P484" s="159">
        <f t="shared" si="31"/>
        <v>0</v>
      </c>
      <c r="Q484" s="159">
        <v>0</v>
      </c>
      <c r="R484" s="159">
        <f t="shared" si="32"/>
        <v>0</v>
      </c>
      <c r="S484" s="159">
        <v>0</v>
      </c>
      <c r="T484" s="160">
        <f t="shared" si="33"/>
        <v>0</v>
      </c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R484" s="161" t="s">
        <v>245</v>
      </c>
      <c r="AT484" s="161" t="s">
        <v>209</v>
      </c>
      <c r="AU484" s="161" t="s">
        <v>88</v>
      </c>
      <c r="AY484" s="17" t="s">
        <v>207</v>
      </c>
      <c r="BE484" s="162">
        <f t="shared" si="34"/>
        <v>0</v>
      </c>
      <c r="BF484" s="162">
        <f t="shared" si="35"/>
        <v>0</v>
      </c>
      <c r="BG484" s="162">
        <f t="shared" si="36"/>
        <v>0</v>
      </c>
      <c r="BH484" s="162">
        <f t="shared" si="37"/>
        <v>0</v>
      </c>
      <c r="BI484" s="162">
        <f t="shared" si="38"/>
        <v>0</v>
      </c>
      <c r="BJ484" s="17" t="s">
        <v>86</v>
      </c>
      <c r="BK484" s="162">
        <f t="shared" si="39"/>
        <v>0</v>
      </c>
      <c r="BL484" s="17" t="s">
        <v>245</v>
      </c>
      <c r="BM484" s="161" t="s">
        <v>1246</v>
      </c>
    </row>
    <row r="485" spans="1:65" s="2" customFormat="1" ht="24.2" customHeight="1">
      <c r="A485" s="31"/>
      <c r="B485" s="148"/>
      <c r="C485" s="149" t="s">
        <v>1251</v>
      </c>
      <c r="D485" s="149" t="s">
        <v>209</v>
      </c>
      <c r="E485" s="150" t="s">
        <v>6947</v>
      </c>
      <c r="F485" s="151" t="s">
        <v>6948</v>
      </c>
      <c r="G485" s="152" t="s">
        <v>301</v>
      </c>
      <c r="H485" s="153">
        <v>1</v>
      </c>
      <c r="I485" s="154"/>
      <c r="J485" s="155">
        <f t="shared" si="30"/>
        <v>0</v>
      </c>
      <c r="K485" s="156"/>
      <c r="L485" s="32"/>
      <c r="M485" s="157" t="s">
        <v>1</v>
      </c>
      <c r="N485" s="158" t="s">
        <v>44</v>
      </c>
      <c r="O485" s="57"/>
      <c r="P485" s="159">
        <f t="shared" si="31"/>
        <v>0</v>
      </c>
      <c r="Q485" s="159">
        <v>0</v>
      </c>
      <c r="R485" s="159">
        <f t="shared" si="32"/>
        <v>0</v>
      </c>
      <c r="S485" s="159">
        <v>0</v>
      </c>
      <c r="T485" s="160">
        <f t="shared" si="33"/>
        <v>0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R485" s="161" t="s">
        <v>245</v>
      </c>
      <c r="AT485" s="161" t="s">
        <v>209</v>
      </c>
      <c r="AU485" s="161" t="s">
        <v>88</v>
      </c>
      <c r="AY485" s="17" t="s">
        <v>207</v>
      </c>
      <c r="BE485" s="162">
        <f t="shared" si="34"/>
        <v>0</v>
      </c>
      <c r="BF485" s="162">
        <f t="shared" si="35"/>
        <v>0</v>
      </c>
      <c r="BG485" s="162">
        <f t="shared" si="36"/>
        <v>0</v>
      </c>
      <c r="BH485" s="162">
        <f t="shared" si="37"/>
        <v>0</v>
      </c>
      <c r="BI485" s="162">
        <f t="shared" si="38"/>
        <v>0</v>
      </c>
      <c r="BJ485" s="17" t="s">
        <v>86</v>
      </c>
      <c r="BK485" s="162">
        <f t="shared" si="39"/>
        <v>0</v>
      </c>
      <c r="BL485" s="17" t="s">
        <v>245</v>
      </c>
      <c r="BM485" s="161" t="s">
        <v>1254</v>
      </c>
    </row>
    <row r="486" spans="1:65" s="13" customFormat="1" ht="33.75">
      <c r="B486" s="163"/>
      <c r="D486" s="164" t="s">
        <v>237</v>
      </c>
      <c r="E486" s="165" t="s">
        <v>1</v>
      </c>
      <c r="F486" s="166" t="s">
        <v>6949</v>
      </c>
      <c r="H486" s="167">
        <v>1</v>
      </c>
      <c r="I486" s="168"/>
      <c r="L486" s="163"/>
      <c r="M486" s="169"/>
      <c r="N486" s="170"/>
      <c r="O486" s="170"/>
      <c r="P486" s="170"/>
      <c r="Q486" s="170"/>
      <c r="R486" s="170"/>
      <c r="S486" s="170"/>
      <c r="T486" s="171"/>
      <c r="AT486" s="165" t="s">
        <v>237</v>
      </c>
      <c r="AU486" s="165" t="s">
        <v>88</v>
      </c>
      <c r="AV486" s="13" t="s">
        <v>88</v>
      </c>
      <c r="AW486" s="13" t="s">
        <v>33</v>
      </c>
      <c r="AX486" s="13" t="s">
        <v>79</v>
      </c>
      <c r="AY486" s="165" t="s">
        <v>207</v>
      </c>
    </row>
    <row r="487" spans="1:65" s="14" customFormat="1" ht="33.75">
      <c r="B487" s="172"/>
      <c r="D487" s="164" t="s">
        <v>237</v>
      </c>
      <c r="E487" s="173" t="s">
        <v>1</v>
      </c>
      <c r="F487" s="174" t="s">
        <v>6950</v>
      </c>
      <c r="H487" s="173" t="s">
        <v>1</v>
      </c>
      <c r="I487" s="175"/>
      <c r="L487" s="172"/>
      <c r="M487" s="176"/>
      <c r="N487" s="177"/>
      <c r="O487" s="177"/>
      <c r="P487" s="177"/>
      <c r="Q487" s="177"/>
      <c r="R487" s="177"/>
      <c r="S487" s="177"/>
      <c r="T487" s="178"/>
      <c r="AT487" s="173" t="s">
        <v>237</v>
      </c>
      <c r="AU487" s="173" t="s">
        <v>88</v>
      </c>
      <c r="AV487" s="14" t="s">
        <v>86</v>
      </c>
      <c r="AW487" s="14" t="s">
        <v>33</v>
      </c>
      <c r="AX487" s="14" t="s">
        <v>79</v>
      </c>
      <c r="AY487" s="173" t="s">
        <v>207</v>
      </c>
    </row>
    <row r="488" spans="1:65" s="14" customFormat="1" ht="11.25">
      <c r="B488" s="172"/>
      <c r="D488" s="164" t="s">
        <v>237</v>
      </c>
      <c r="E488" s="173" t="s">
        <v>1</v>
      </c>
      <c r="F488" s="174" t="s">
        <v>6951</v>
      </c>
      <c r="H488" s="173" t="s">
        <v>1</v>
      </c>
      <c r="I488" s="175"/>
      <c r="L488" s="172"/>
      <c r="M488" s="176"/>
      <c r="N488" s="177"/>
      <c r="O488" s="177"/>
      <c r="P488" s="177"/>
      <c r="Q488" s="177"/>
      <c r="R488" s="177"/>
      <c r="S488" s="177"/>
      <c r="T488" s="178"/>
      <c r="AT488" s="173" t="s">
        <v>237</v>
      </c>
      <c r="AU488" s="173" t="s">
        <v>88</v>
      </c>
      <c r="AV488" s="14" t="s">
        <v>86</v>
      </c>
      <c r="AW488" s="14" t="s">
        <v>33</v>
      </c>
      <c r="AX488" s="14" t="s">
        <v>79</v>
      </c>
      <c r="AY488" s="173" t="s">
        <v>207</v>
      </c>
    </row>
    <row r="489" spans="1:65" s="14" customFormat="1" ht="22.5">
      <c r="B489" s="172"/>
      <c r="D489" s="164" t="s">
        <v>237</v>
      </c>
      <c r="E489" s="173" t="s">
        <v>1</v>
      </c>
      <c r="F489" s="174" t="s">
        <v>6952</v>
      </c>
      <c r="H489" s="173" t="s">
        <v>1</v>
      </c>
      <c r="I489" s="175"/>
      <c r="L489" s="172"/>
      <c r="M489" s="176"/>
      <c r="N489" s="177"/>
      <c r="O489" s="177"/>
      <c r="P489" s="177"/>
      <c r="Q489" s="177"/>
      <c r="R489" s="177"/>
      <c r="S489" s="177"/>
      <c r="T489" s="178"/>
      <c r="AT489" s="173" t="s">
        <v>237</v>
      </c>
      <c r="AU489" s="173" t="s">
        <v>88</v>
      </c>
      <c r="AV489" s="14" t="s">
        <v>86</v>
      </c>
      <c r="AW489" s="14" t="s">
        <v>33</v>
      </c>
      <c r="AX489" s="14" t="s">
        <v>79</v>
      </c>
      <c r="AY489" s="173" t="s">
        <v>207</v>
      </c>
    </row>
    <row r="490" spans="1:65" s="15" customFormat="1" ht="11.25">
      <c r="B490" s="179"/>
      <c r="D490" s="164" t="s">
        <v>237</v>
      </c>
      <c r="E490" s="180" t="s">
        <v>1</v>
      </c>
      <c r="F490" s="181" t="s">
        <v>242</v>
      </c>
      <c r="H490" s="182">
        <v>1</v>
      </c>
      <c r="I490" s="183"/>
      <c r="L490" s="179"/>
      <c r="M490" s="184"/>
      <c r="N490" s="185"/>
      <c r="O490" s="185"/>
      <c r="P490" s="185"/>
      <c r="Q490" s="185"/>
      <c r="R490" s="185"/>
      <c r="S490" s="185"/>
      <c r="T490" s="186"/>
      <c r="AT490" s="180" t="s">
        <v>237</v>
      </c>
      <c r="AU490" s="180" t="s">
        <v>88</v>
      </c>
      <c r="AV490" s="15" t="s">
        <v>213</v>
      </c>
      <c r="AW490" s="15" t="s">
        <v>33</v>
      </c>
      <c r="AX490" s="15" t="s">
        <v>86</v>
      </c>
      <c r="AY490" s="180" t="s">
        <v>207</v>
      </c>
    </row>
    <row r="491" spans="1:65" s="2" customFormat="1" ht="24.2" customHeight="1">
      <c r="A491" s="31"/>
      <c r="B491" s="148"/>
      <c r="C491" s="149" t="s">
        <v>679</v>
      </c>
      <c r="D491" s="149" t="s">
        <v>209</v>
      </c>
      <c r="E491" s="150" t="s">
        <v>6953</v>
      </c>
      <c r="F491" s="151" t="s">
        <v>6954</v>
      </c>
      <c r="G491" s="152" t="s">
        <v>301</v>
      </c>
      <c r="H491" s="153">
        <v>39</v>
      </c>
      <c r="I491" s="154"/>
      <c r="J491" s="155">
        <f>ROUND(I491*H491,2)</f>
        <v>0</v>
      </c>
      <c r="K491" s="156"/>
      <c r="L491" s="32"/>
      <c r="M491" s="157" t="s">
        <v>1</v>
      </c>
      <c r="N491" s="158" t="s">
        <v>44</v>
      </c>
      <c r="O491" s="57"/>
      <c r="P491" s="159">
        <f>O491*H491</f>
        <v>0</v>
      </c>
      <c r="Q491" s="159">
        <v>0</v>
      </c>
      <c r="R491" s="159">
        <f>Q491*H491</f>
        <v>0</v>
      </c>
      <c r="S491" s="159">
        <v>0</v>
      </c>
      <c r="T491" s="160">
        <f>S491*H491</f>
        <v>0</v>
      </c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R491" s="161" t="s">
        <v>245</v>
      </c>
      <c r="AT491" s="161" t="s">
        <v>209</v>
      </c>
      <c r="AU491" s="161" t="s">
        <v>88</v>
      </c>
      <c r="AY491" s="17" t="s">
        <v>207</v>
      </c>
      <c r="BE491" s="162">
        <f>IF(N491="základní",J491,0)</f>
        <v>0</v>
      </c>
      <c r="BF491" s="162">
        <f>IF(N491="snížená",J491,0)</f>
        <v>0</v>
      </c>
      <c r="BG491" s="162">
        <f>IF(N491="zákl. přenesená",J491,0)</f>
        <v>0</v>
      </c>
      <c r="BH491" s="162">
        <f>IF(N491="sníž. přenesená",J491,0)</f>
        <v>0</v>
      </c>
      <c r="BI491" s="162">
        <f>IF(N491="nulová",J491,0)</f>
        <v>0</v>
      </c>
      <c r="BJ491" s="17" t="s">
        <v>86</v>
      </c>
      <c r="BK491" s="162">
        <f>ROUND(I491*H491,2)</f>
        <v>0</v>
      </c>
      <c r="BL491" s="17" t="s">
        <v>245</v>
      </c>
      <c r="BM491" s="161" t="s">
        <v>1259</v>
      </c>
    </row>
    <row r="492" spans="1:65" s="13" customFormat="1" ht="33.75">
      <c r="B492" s="163"/>
      <c r="D492" s="164" t="s">
        <v>237</v>
      </c>
      <c r="E492" s="165" t="s">
        <v>1</v>
      </c>
      <c r="F492" s="166" t="s">
        <v>6955</v>
      </c>
      <c r="H492" s="167">
        <v>39</v>
      </c>
      <c r="I492" s="168"/>
      <c r="L492" s="163"/>
      <c r="M492" s="169"/>
      <c r="N492" s="170"/>
      <c r="O492" s="170"/>
      <c r="P492" s="170"/>
      <c r="Q492" s="170"/>
      <c r="R492" s="170"/>
      <c r="S492" s="170"/>
      <c r="T492" s="171"/>
      <c r="AT492" s="165" t="s">
        <v>237</v>
      </c>
      <c r="AU492" s="165" t="s">
        <v>88</v>
      </c>
      <c r="AV492" s="13" t="s">
        <v>88</v>
      </c>
      <c r="AW492" s="13" t="s">
        <v>33</v>
      </c>
      <c r="AX492" s="13" t="s">
        <v>79</v>
      </c>
      <c r="AY492" s="165" t="s">
        <v>207</v>
      </c>
    </row>
    <row r="493" spans="1:65" s="14" customFormat="1" ht="33.75">
      <c r="B493" s="172"/>
      <c r="D493" s="164" t="s">
        <v>237</v>
      </c>
      <c r="E493" s="173" t="s">
        <v>1</v>
      </c>
      <c r="F493" s="174" t="s">
        <v>6950</v>
      </c>
      <c r="H493" s="173" t="s">
        <v>1</v>
      </c>
      <c r="I493" s="175"/>
      <c r="L493" s="172"/>
      <c r="M493" s="176"/>
      <c r="N493" s="177"/>
      <c r="O493" s="177"/>
      <c r="P493" s="177"/>
      <c r="Q493" s="177"/>
      <c r="R493" s="177"/>
      <c r="S493" s="177"/>
      <c r="T493" s="178"/>
      <c r="AT493" s="173" t="s">
        <v>237</v>
      </c>
      <c r="AU493" s="173" t="s">
        <v>88</v>
      </c>
      <c r="AV493" s="14" t="s">
        <v>86</v>
      </c>
      <c r="AW493" s="14" t="s">
        <v>33</v>
      </c>
      <c r="AX493" s="14" t="s">
        <v>79</v>
      </c>
      <c r="AY493" s="173" t="s">
        <v>207</v>
      </c>
    </row>
    <row r="494" spans="1:65" s="14" customFormat="1" ht="11.25">
      <c r="B494" s="172"/>
      <c r="D494" s="164" t="s">
        <v>237</v>
      </c>
      <c r="E494" s="173" t="s">
        <v>1</v>
      </c>
      <c r="F494" s="174" t="s">
        <v>6951</v>
      </c>
      <c r="H494" s="173" t="s">
        <v>1</v>
      </c>
      <c r="I494" s="175"/>
      <c r="L494" s="172"/>
      <c r="M494" s="176"/>
      <c r="N494" s="177"/>
      <c r="O494" s="177"/>
      <c r="P494" s="177"/>
      <c r="Q494" s="177"/>
      <c r="R494" s="177"/>
      <c r="S494" s="177"/>
      <c r="T494" s="178"/>
      <c r="AT494" s="173" t="s">
        <v>237</v>
      </c>
      <c r="AU494" s="173" t="s">
        <v>88</v>
      </c>
      <c r="AV494" s="14" t="s">
        <v>86</v>
      </c>
      <c r="AW494" s="14" t="s">
        <v>33</v>
      </c>
      <c r="AX494" s="14" t="s">
        <v>79</v>
      </c>
      <c r="AY494" s="173" t="s">
        <v>207</v>
      </c>
    </row>
    <row r="495" spans="1:65" s="14" customFormat="1" ht="22.5">
      <c r="B495" s="172"/>
      <c r="D495" s="164" t="s">
        <v>237</v>
      </c>
      <c r="E495" s="173" t="s">
        <v>1</v>
      </c>
      <c r="F495" s="174" t="s">
        <v>6952</v>
      </c>
      <c r="H495" s="173" t="s">
        <v>1</v>
      </c>
      <c r="I495" s="175"/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237</v>
      </c>
      <c r="AU495" s="173" t="s">
        <v>88</v>
      </c>
      <c r="AV495" s="14" t="s">
        <v>86</v>
      </c>
      <c r="AW495" s="14" t="s">
        <v>33</v>
      </c>
      <c r="AX495" s="14" t="s">
        <v>79</v>
      </c>
      <c r="AY495" s="173" t="s">
        <v>207</v>
      </c>
    </row>
    <row r="496" spans="1:65" s="15" customFormat="1" ht="11.25">
      <c r="B496" s="179"/>
      <c r="D496" s="164" t="s">
        <v>237</v>
      </c>
      <c r="E496" s="180" t="s">
        <v>1</v>
      </c>
      <c r="F496" s="181" t="s">
        <v>242</v>
      </c>
      <c r="H496" s="182">
        <v>39</v>
      </c>
      <c r="I496" s="183"/>
      <c r="L496" s="179"/>
      <c r="M496" s="184"/>
      <c r="N496" s="185"/>
      <c r="O496" s="185"/>
      <c r="P496" s="185"/>
      <c r="Q496" s="185"/>
      <c r="R496" s="185"/>
      <c r="S496" s="185"/>
      <c r="T496" s="186"/>
      <c r="AT496" s="180" t="s">
        <v>237</v>
      </c>
      <c r="AU496" s="180" t="s">
        <v>88</v>
      </c>
      <c r="AV496" s="15" t="s">
        <v>213</v>
      </c>
      <c r="AW496" s="15" t="s">
        <v>33</v>
      </c>
      <c r="AX496" s="15" t="s">
        <v>86</v>
      </c>
      <c r="AY496" s="180" t="s">
        <v>207</v>
      </c>
    </row>
    <row r="497" spans="1:65" s="2" customFormat="1" ht="24.2" customHeight="1">
      <c r="A497" s="31"/>
      <c r="B497" s="148"/>
      <c r="C497" s="149" t="s">
        <v>1261</v>
      </c>
      <c r="D497" s="149" t="s">
        <v>209</v>
      </c>
      <c r="E497" s="150" t="s">
        <v>6956</v>
      </c>
      <c r="F497" s="151" t="s">
        <v>6957</v>
      </c>
      <c r="G497" s="152" t="s">
        <v>301</v>
      </c>
      <c r="H497" s="153">
        <v>4</v>
      </c>
      <c r="I497" s="154"/>
      <c r="J497" s="155">
        <f>ROUND(I497*H497,2)</f>
        <v>0</v>
      </c>
      <c r="K497" s="156"/>
      <c r="L497" s="32"/>
      <c r="M497" s="157" t="s">
        <v>1</v>
      </c>
      <c r="N497" s="158" t="s">
        <v>44</v>
      </c>
      <c r="O497" s="57"/>
      <c r="P497" s="159">
        <f>O497*H497</f>
        <v>0</v>
      </c>
      <c r="Q497" s="159">
        <v>0</v>
      </c>
      <c r="R497" s="159">
        <f>Q497*H497</f>
        <v>0</v>
      </c>
      <c r="S497" s="159">
        <v>0</v>
      </c>
      <c r="T497" s="160">
        <f>S497*H497</f>
        <v>0</v>
      </c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R497" s="161" t="s">
        <v>245</v>
      </c>
      <c r="AT497" s="161" t="s">
        <v>209</v>
      </c>
      <c r="AU497" s="161" t="s">
        <v>88</v>
      </c>
      <c r="AY497" s="17" t="s">
        <v>207</v>
      </c>
      <c r="BE497" s="162">
        <f>IF(N497="základní",J497,0)</f>
        <v>0</v>
      </c>
      <c r="BF497" s="162">
        <f>IF(N497="snížená",J497,0)</f>
        <v>0</v>
      </c>
      <c r="BG497" s="162">
        <f>IF(N497="zákl. přenesená",J497,0)</f>
        <v>0</v>
      </c>
      <c r="BH497" s="162">
        <f>IF(N497="sníž. přenesená",J497,0)</f>
        <v>0</v>
      </c>
      <c r="BI497" s="162">
        <f>IF(N497="nulová",J497,0)</f>
        <v>0</v>
      </c>
      <c r="BJ497" s="17" t="s">
        <v>86</v>
      </c>
      <c r="BK497" s="162">
        <f>ROUND(I497*H497,2)</f>
        <v>0</v>
      </c>
      <c r="BL497" s="17" t="s">
        <v>245</v>
      </c>
      <c r="BM497" s="161" t="s">
        <v>1264</v>
      </c>
    </row>
    <row r="498" spans="1:65" s="2" customFormat="1" ht="24.2" customHeight="1">
      <c r="A498" s="31"/>
      <c r="B498" s="148"/>
      <c r="C498" s="149" t="s">
        <v>684</v>
      </c>
      <c r="D498" s="149" t="s">
        <v>209</v>
      </c>
      <c r="E498" s="150" t="s">
        <v>6958</v>
      </c>
      <c r="F498" s="151" t="s">
        <v>6959</v>
      </c>
      <c r="G498" s="152" t="s">
        <v>301</v>
      </c>
      <c r="H498" s="153">
        <v>2</v>
      </c>
      <c r="I498" s="154"/>
      <c r="J498" s="155">
        <f>ROUND(I498*H498,2)</f>
        <v>0</v>
      </c>
      <c r="K498" s="156"/>
      <c r="L498" s="32"/>
      <c r="M498" s="157" t="s">
        <v>1</v>
      </c>
      <c r="N498" s="158" t="s">
        <v>44</v>
      </c>
      <c r="O498" s="57"/>
      <c r="P498" s="159">
        <f>O498*H498</f>
        <v>0</v>
      </c>
      <c r="Q498" s="159">
        <v>0</v>
      </c>
      <c r="R498" s="159">
        <f>Q498*H498</f>
        <v>0</v>
      </c>
      <c r="S498" s="159">
        <v>0</v>
      </c>
      <c r="T498" s="160">
        <f>S498*H498</f>
        <v>0</v>
      </c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R498" s="161" t="s">
        <v>245</v>
      </c>
      <c r="AT498" s="161" t="s">
        <v>209</v>
      </c>
      <c r="AU498" s="161" t="s">
        <v>88</v>
      </c>
      <c r="AY498" s="17" t="s">
        <v>207</v>
      </c>
      <c r="BE498" s="162">
        <f>IF(N498="základní",J498,0)</f>
        <v>0</v>
      </c>
      <c r="BF498" s="162">
        <f>IF(N498="snížená",J498,0)</f>
        <v>0</v>
      </c>
      <c r="BG498" s="162">
        <f>IF(N498="zákl. přenesená",J498,0)</f>
        <v>0</v>
      </c>
      <c r="BH498" s="162">
        <f>IF(N498="sníž. přenesená",J498,0)</f>
        <v>0</v>
      </c>
      <c r="BI498" s="162">
        <f>IF(N498="nulová",J498,0)</f>
        <v>0</v>
      </c>
      <c r="BJ498" s="17" t="s">
        <v>86</v>
      </c>
      <c r="BK498" s="162">
        <f>ROUND(I498*H498,2)</f>
        <v>0</v>
      </c>
      <c r="BL498" s="17" t="s">
        <v>245</v>
      </c>
      <c r="BM498" s="161" t="s">
        <v>1268</v>
      </c>
    </row>
    <row r="499" spans="1:65" s="13" customFormat="1" ht="22.5">
      <c r="B499" s="163"/>
      <c r="D499" s="164" t="s">
        <v>237</v>
      </c>
      <c r="E499" s="165" t="s">
        <v>1</v>
      </c>
      <c r="F499" s="166" t="s">
        <v>6960</v>
      </c>
      <c r="H499" s="167">
        <v>2</v>
      </c>
      <c r="I499" s="168"/>
      <c r="L499" s="163"/>
      <c r="M499" s="169"/>
      <c r="N499" s="170"/>
      <c r="O499" s="170"/>
      <c r="P499" s="170"/>
      <c r="Q499" s="170"/>
      <c r="R499" s="170"/>
      <c r="S499" s="170"/>
      <c r="T499" s="171"/>
      <c r="AT499" s="165" t="s">
        <v>237</v>
      </c>
      <c r="AU499" s="165" t="s">
        <v>88</v>
      </c>
      <c r="AV499" s="13" t="s">
        <v>88</v>
      </c>
      <c r="AW499" s="13" t="s">
        <v>33</v>
      </c>
      <c r="AX499" s="13" t="s">
        <v>79</v>
      </c>
      <c r="AY499" s="165" t="s">
        <v>207</v>
      </c>
    </row>
    <row r="500" spans="1:65" s="14" customFormat="1" ht="33.75">
      <c r="B500" s="172"/>
      <c r="D500" s="164" t="s">
        <v>237</v>
      </c>
      <c r="E500" s="173" t="s">
        <v>1</v>
      </c>
      <c r="F500" s="174" t="s">
        <v>6950</v>
      </c>
      <c r="H500" s="173" t="s">
        <v>1</v>
      </c>
      <c r="I500" s="175"/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237</v>
      </c>
      <c r="AU500" s="173" t="s">
        <v>88</v>
      </c>
      <c r="AV500" s="14" t="s">
        <v>86</v>
      </c>
      <c r="AW500" s="14" t="s">
        <v>33</v>
      </c>
      <c r="AX500" s="14" t="s">
        <v>79</v>
      </c>
      <c r="AY500" s="173" t="s">
        <v>207</v>
      </c>
    </row>
    <row r="501" spans="1:65" s="14" customFormat="1" ht="11.25">
      <c r="B501" s="172"/>
      <c r="D501" s="164" t="s">
        <v>237</v>
      </c>
      <c r="E501" s="173" t="s">
        <v>1</v>
      </c>
      <c r="F501" s="174" t="s">
        <v>6951</v>
      </c>
      <c r="H501" s="173" t="s">
        <v>1</v>
      </c>
      <c r="I501" s="175"/>
      <c r="L501" s="172"/>
      <c r="M501" s="176"/>
      <c r="N501" s="177"/>
      <c r="O501" s="177"/>
      <c r="P501" s="177"/>
      <c r="Q501" s="177"/>
      <c r="R501" s="177"/>
      <c r="S501" s="177"/>
      <c r="T501" s="178"/>
      <c r="AT501" s="173" t="s">
        <v>237</v>
      </c>
      <c r="AU501" s="173" t="s">
        <v>88</v>
      </c>
      <c r="AV501" s="14" t="s">
        <v>86</v>
      </c>
      <c r="AW501" s="14" t="s">
        <v>33</v>
      </c>
      <c r="AX501" s="14" t="s">
        <v>79</v>
      </c>
      <c r="AY501" s="173" t="s">
        <v>207</v>
      </c>
    </row>
    <row r="502" spans="1:65" s="14" customFormat="1" ht="22.5">
      <c r="B502" s="172"/>
      <c r="D502" s="164" t="s">
        <v>237</v>
      </c>
      <c r="E502" s="173" t="s">
        <v>1</v>
      </c>
      <c r="F502" s="174" t="s">
        <v>6952</v>
      </c>
      <c r="H502" s="173" t="s">
        <v>1</v>
      </c>
      <c r="I502" s="175"/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237</v>
      </c>
      <c r="AU502" s="173" t="s">
        <v>88</v>
      </c>
      <c r="AV502" s="14" t="s">
        <v>86</v>
      </c>
      <c r="AW502" s="14" t="s">
        <v>33</v>
      </c>
      <c r="AX502" s="14" t="s">
        <v>79</v>
      </c>
      <c r="AY502" s="173" t="s">
        <v>207</v>
      </c>
    </row>
    <row r="503" spans="1:65" s="15" customFormat="1" ht="11.25">
      <c r="B503" s="179"/>
      <c r="D503" s="164" t="s">
        <v>237</v>
      </c>
      <c r="E503" s="180" t="s">
        <v>1</v>
      </c>
      <c r="F503" s="181" t="s">
        <v>242</v>
      </c>
      <c r="H503" s="182">
        <v>2</v>
      </c>
      <c r="I503" s="183"/>
      <c r="L503" s="179"/>
      <c r="M503" s="184"/>
      <c r="N503" s="185"/>
      <c r="O503" s="185"/>
      <c r="P503" s="185"/>
      <c r="Q503" s="185"/>
      <c r="R503" s="185"/>
      <c r="S503" s="185"/>
      <c r="T503" s="186"/>
      <c r="AT503" s="180" t="s">
        <v>237</v>
      </c>
      <c r="AU503" s="180" t="s">
        <v>88</v>
      </c>
      <c r="AV503" s="15" t="s">
        <v>213</v>
      </c>
      <c r="AW503" s="15" t="s">
        <v>33</v>
      </c>
      <c r="AX503" s="15" t="s">
        <v>86</v>
      </c>
      <c r="AY503" s="180" t="s">
        <v>207</v>
      </c>
    </row>
    <row r="504" spans="1:65" s="2" customFormat="1" ht="24.2" customHeight="1">
      <c r="A504" s="31"/>
      <c r="B504" s="148"/>
      <c r="C504" s="149" t="s">
        <v>1273</v>
      </c>
      <c r="D504" s="149" t="s">
        <v>209</v>
      </c>
      <c r="E504" s="150" t="s">
        <v>6961</v>
      </c>
      <c r="F504" s="151" t="s">
        <v>6962</v>
      </c>
      <c r="G504" s="152" t="s">
        <v>301</v>
      </c>
      <c r="H504" s="153">
        <v>22</v>
      </c>
      <c r="I504" s="154"/>
      <c r="J504" s="155">
        <f>ROUND(I504*H504,2)</f>
        <v>0</v>
      </c>
      <c r="K504" s="156"/>
      <c r="L504" s="32"/>
      <c r="M504" s="157" t="s">
        <v>1</v>
      </c>
      <c r="N504" s="158" t="s">
        <v>44</v>
      </c>
      <c r="O504" s="57"/>
      <c r="P504" s="159">
        <f>O504*H504</f>
        <v>0</v>
      </c>
      <c r="Q504" s="159">
        <v>0</v>
      </c>
      <c r="R504" s="159">
        <f>Q504*H504</f>
        <v>0</v>
      </c>
      <c r="S504" s="159">
        <v>0</v>
      </c>
      <c r="T504" s="160">
        <f>S504*H504</f>
        <v>0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R504" s="161" t="s">
        <v>245</v>
      </c>
      <c r="AT504" s="161" t="s">
        <v>209</v>
      </c>
      <c r="AU504" s="161" t="s">
        <v>88</v>
      </c>
      <c r="AY504" s="17" t="s">
        <v>207</v>
      </c>
      <c r="BE504" s="162">
        <f>IF(N504="základní",J504,0)</f>
        <v>0</v>
      </c>
      <c r="BF504" s="162">
        <f>IF(N504="snížená",J504,0)</f>
        <v>0</v>
      </c>
      <c r="BG504" s="162">
        <f>IF(N504="zákl. přenesená",J504,0)</f>
        <v>0</v>
      </c>
      <c r="BH504" s="162">
        <f>IF(N504="sníž. přenesená",J504,0)</f>
        <v>0</v>
      </c>
      <c r="BI504" s="162">
        <f>IF(N504="nulová",J504,0)</f>
        <v>0</v>
      </c>
      <c r="BJ504" s="17" t="s">
        <v>86</v>
      </c>
      <c r="BK504" s="162">
        <f>ROUND(I504*H504,2)</f>
        <v>0</v>
      </c>
      <c r="BL504" s="17" t="s">
        <v>245</v>
      </c>
      <c r="BM504" s="161" t="s">
        <v>1276</v>
      </c>
    </row>
    <row r="505" spans="1:65" s="13" customFormat="1" ht="22.5">
      <c r="B505" s="163"/>
      <c r="D505" s="164" t="s">
        <v>237</v>
      </c>
      <c r="E505" s="165" t="s">
        <v>1</v>
      </c>
      <c r="F505" s="166" t="s">
        <v>6963</v>
      </c>
      <c r="H505" s="167">
        <v>22</v>
      </c>
      <c r="I505" s="168"/>
      <c r="L505" s="163"/>
      <c r="M505" s="169"/>
      <c r="N505" s="170"/>
      <c r="O505" s="170"/>
      <c r="P505" s="170"/>
      <c r="Q505" s="170"/>
      <c r="R505" s="170"/>
      <c r="S505" s="170"/>
      <c r="T505" s="171"/>
      <c r="AT505" s="165" t="s">
        <v>237</v>
      </c>
      <c r="AU505" s="165" t="s">
        <v>88</v>
      </c>
      <c r="AV505" s="13" t="s">
        <v>88</v>
      </c>
      <c r="AW505" s="13" t="s">
        <v>33</v>
      </c>
      <c r="AX505" s="13" t="s">
        <v>79</v>
      </c>
      <c r="AY505" s="165" t="s">
        <v>207</v>
      </c>
    </row>
    <row r="506" spans="1:65" s="14" customFormat="1" ht="33.75">
      <c r="B506" s="172"/>
      <c r="D506" s="164" t="s">
        <v>237</v>
      </c>
      <c r="E506" s="173" t="s">
        <v>1</v>
      </c>
      <c r="F506" s="174" t="s">
        <v>6950</v>
      </c>
      <c r="H506" s="173" t="s">
        <v>1</v>
      </c>
      <c r="I506" s="175"/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237</v>
      </c>
      <c r="AU506" s="173" t="s">
        <v>88</v>
      </c>
      <c r="AV506" s="14" t="s">
        <v>86</v>
      </c>
      <c r="AW506" s="14" t="s">
        <v>33</v>
      </c>
      <c r="AX506" s="14" t="s">
        <v>79</v>
      </c>
      <c r="AY506" s="173" t="s">
        <v>207</v>
      </c>
    </row>
    <row r="507" spans="1:65" s="14" customFormat="1" ht="11.25">
      <c r="B507" s="172"/>
      <c r="D507" s="164" t="s">
        <v>237</v>
      </c>
      <c r="E507" s="173" t="s">
        <v>1</v>
      </c>
      <c r="F507" s="174" t="s">
        <v>6951</v>
      </c>
      <c r="H507" s="173" t="s">
        <v>1</v>
      </c>
      <c r="I507" s="175"/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237</v>
      </c>
      <c r="AU507" s="173" t="s">
        <v>88</v>
      </c>
      <c r="AV507" s="14" t="s">
        <v>86</v>
      </c>
      <c r="AW507" s="14" t="s">
        <v>33</v>
      </c>
      <c r="AX507" s="14" t="s">
        <v>79</v>
      </c>
      <c r="AY507" s="173" t="s">
        <v>207</v>
      </c>
    </row>
    <row r="508" spans="1:65" s="14" customFormat="1" ht="22.5">
      <c r="B508" s="172"/>
      <c r="D508" s="164" t="s">
        <v>237</v>
      </c>
      <c r="E508" s="173" t="s">
        <v>1</v>
      </c>
      <c r="F508" s="174" t="s">
        <v>6952</v>
      </c>
      <c r="H508" s="173" t="s">
        <v>1</v>
      </c>
      <c r="I508" s="175"/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237</v>
      </c>
      <c r="AU508" s="173" t="s">
        <v>88</v>
      </c>
      <c r="AV508" s="14" t="s">
        <v>86</v>
      </c>
      <c r="AW508" s="14" t="s">
        <v>33</v>
      </c>
      <c r="AX508" s="14" t="s">
        <v>79</v>
      </c>
      <c r="AY508" s="173" t="s">
        <v>207</v>
      </c>
    </row>
    <row r="509" spans="1:65" s="15" customFormat="1" ht="11.25">
      <c r="B509" s="179"/>
      <c r="D509" s="164" t="s">
        <v>237</v>
      </c>
      <c r="E509" s="180" t="s">
        <v>1</v>
      </c>
      <c r="F509" s="181" t="s">
        <v>242</v>
      </c>
      <c r="H509" s="182">
        <v>22</v>
      </c>
      <c r="I509" s="183"/>
      <c r="L509" s="179"/>
      <c r="M509" s="184"/>
      <c r="N509" s="185"/>
      <c r="O509" s="185"/>
      <c r="P509" s="185"/>
      <c r="Q509" s="185"/>
      <c r="R509" s="185"/>
      <c r="S509" s="185"/>
      <c r="T509" s="186"/>
      <c r="AT509" s="180" t="s">
        <v>237</v>
      </c>
      <c r="AU509" s="180" t="s">
        <v>88</v>
      </c>
      <c r="AV509" s="15" t="s">
        <v>213</v>
      </c>
      <c r="AW509" s="15" t="s">
        <v>33</v>
      </c>
      <c r="AX509" s="15" t="s">
        <v>86</v>
      </c>
      <c r="AY509" s="180" t="s">
        <v>207</v>
      </c>
    </row>
    <row r="510" spans="1:65" s="2" customFormat="1" ht="24.2" customHeight="1">
      <c r="A510" s="31"/>
      <c r="B510" s="148"/>
      <c r="C510" s="149" t="s">
        <v>688</v>
      </c>
      <c r="D510" s="149" t="s">
        <v>209</v>
      </c>
      <c r="E510" s="150" t="s">
        <v>6964</v>
      </c>
      <c r="F510" s="151" t="s">
        <v>6965</v>
      </c>
      <c r="G510" s="152" t="s">
        <v>301</v>
      </c>
      <c r="H510" s="153">
        <v>1</v>
      </c>
      <c r="I510" s="154"/>
      <c r="J510" s="155">
        <f>ROUND(I510*H510,2)</f>
        <v>0</v>
      </c>
      <c r="K510" s="156"/>
      <c r="L510" s="32"/>
      <c r="M510" s="157" t="s">
        <v>1</v>
      </c>
      <c r="N510" s="158" t="s">
        <v>44</v>
      </c>
      <c r="O510" s="57"/>
      <c r="P510" s="159">
        <f>O510*H510</f>
        <v>0</v>
      </c>
      <c r="Q510" s="159">
        <v>0</v>
      </c>
      <c r="R510" s="159">
        <f>Q510*H510</f>
        <v>0</v>
      </c>
      <c r="S510" s="159">
        <v>0</v>
      </c>
      <c r="T510" s="160">
        <f>S510*H510</f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61" t="s">
        <v>245</v>
      </c>
      <c r="AT510" s="161" t="s">
        <v>209</v>
      </c>
      <c r="AU510" s="161" t="s">
        <v>88</v>
      </c>
      <c r="AY510" s="17" t="s">
        <v>207</v>
      </c>
      <c r="BE510" s="162">
        <f>IF(N510="základní",J510,0)</f>
        <v>0</v>
      </c>
      <c r="BF510" s="162">
        <f>IF(N510="snížená",J510,0)</f>
        <v>0</v>
      </c>
      <c r="BG510" s="162">
        <f>IF(N510="zákl. přenesená",J510,0)</f>
        <v>0</v>
      </c>
      <c r="BH510" s="162">
        <f>IF(N510="sníž. přenesená",J510,0)</f>
        <v>0</v>
      </c>
      <c r="BI510" s="162">
        <f>IF(N510="nulová",J510,0)</f>
        <v>0</v>
      </c>
      <c r="BJ510" s="17" t="s">
        <v>86</v>
      </c>
      <c r="BK510" s="162">
        <f>ROUND(I510*H510,2)</f>
        <v>0</v>
      </c>
      <c r="BL510" s="17" t="s">
        <v>245</v>
      </c>
      <c r="BM510" s="161" t="s">
        <v>1282</v>
      </c>
    </row>
    <row r="511" spans="1:65" s="13" customFormat="1" ht="22.5">
      <c r="B511" s="163"/>
      <c r="D511" s="164" t="s">
        <v>237</v>
      </c>
      <c r="E511" s="165" t="s">
        <v>1</v>
      </c>
      <c r="F511" s="166" t="s">
        <v>6966</v>
      </c>
      <c r="H511" s="167">
        <v>1</v>
      </c>
      <c r="I511" s="168"/>
      <c r="L511" s="163"/>
      <c r="M511" s="169"/>
      <c r="N511" s="170"/>
      <c r="O511" s="170"/>
      <c r="P511" s="170"/>
      <c r="Q511" s="170"/>
      <c r="R511" s="170"/>
      <c r="S511" s="170"/>
      <c r="T511" s="171"/>
      <c r="AT511" s="165" t="s">
        <v>237</v>
      </c>
      <c r="AU511" s="165" t="s">
        <v>88</v>
      </c>
      <c r="AV511" s="13" t="s">
        <v>88</v>
      </c>
      <c r="AW511" s="13" t="s">
        <v>33</v>
      </c>
      <c r="AX511" s="13" t="s">
        <v>79</v>
      </c>
      <c r="AY511" s="165" t="s">
        <v>207</v>
      </c>
    </row>
    <row r="512" spans="1:65" s="14" customFormat="1" ht="33.75">
      <c r="B512" s="172"/>
      <c r="D512" s="164" t="s">
        <v>237</v>
      </c>
      <c r="E512" s="173" t="s">
        <v>1</v>
      </c>
      <c r="F512" s="174" t="s">
        <v>6950</v>
      </c>
      <c r="H512" s="173" t="s">
        <v>1</v>
      </c>
      <c r="I512" s="175"/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237</v>
      </c>
      <c r="AU512" s="173" t="s">
        <v>88</v>
      </c>
      <c r="AV512" s="14" t="s">
        <v>86</v>
      </c>
      <c r="AW512" s="14" t="s">
        <v>33</v>
      </c>
      <c r="AX512" s="14" t="s">
        <v>79</v>
      </c>
      <c r="AY512" s="173" t="s">
        <v>207</v>
      </c>
    </row>
    <row r="513" spans="1:65" s="14" customFormat="1" ht="11.25">
      <c r="B513" s="172"/>
      <c r="D513" s="164" t="s">
        <v>237</v>
      </c>
      <c r="E513" s="173" t="s">
        <v>1</v>
      </c>
      <c r="F513" s="174" t="s">
        <v>6951</v>
      </c>
      <c r="H513" s="173" t="s">
        <v>1</v>
      </c>
      <c r="I513" s="175"/>
      <c r="L513" s="172"/>
      <c r="M513" s="176"/>
      <c r="N513" s="177"/>
      <c r="O513" s="177"/>
      <c r="P513" s="177"/>
      <c r="Q513" s="177"/>
      <c r="R513" s="177"/>
      <c r="S513" s="177"/>
      <c r="T513" s="178"/>
      <c r="AT513" s="173" t="s">
        <v>237</v>
      </c>
      <c r="AU513" s="173" t="s">
        <v>88</v>
      </c>
      <c r="AV513" s="14" t="s">
        <v>86</v>
      </c>
      <c r="AW513" s="14" t="s">
        <v>33</v>
      </c>
      <c r="AX513" s="14" t="s">
        <v>79</v>
      </c>
      <c r="AY513" s="173" t="s">
        <v>207</v>
      </c>
    </row>
    <row r="514" spans="1:65" s="14" customFormat="1" ht="22.5">
      <c r="B514" s="172"/>
      <c r="D514" s="164" t="s">
        <v>237</v>
      </c>
      <c r="E514" s="173" t="s">
        <v>1</v>
      </c>
      <c r="F514" s="174" t="s">
        <v>6952</v>
      </c>
      <c r="H514" s="173" t="s">
        <v>1</v>
      </c>
      <c r="I514" s="175"/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237</v>
      </c>
      <c r="AU514" s="173" t="s">
        <v>88</v>
      </c>
      <c r="AV514" s="14" t="s">
        <v>86</v>
      </c>
      <c r="AW514" s="14" t="s">
        <v>33</v>
      </c>
      <c r="AX514" s="14" t="s">
        <v>79</v>
      </c>
      <c r="AY514" s="173" t="s">
        <v>207</v>
      </c>
    </row>
    <row r="515" spans="1:65" s="15" customFormat="1" ht="11.25">
      <c r="B515" s="179"/>
      <c r="D515" s="164" t="s">
        <v>237</v>
      </c>
      <c r="E515" s="180" t="s">
        <v>1</v>
      </c>
      <c r="F515" s="181" t="s">
        <v>242</v>
      </c>
      <c r="H515" s="182">
        <v>1</v>
      </c>
      <c r="I515" s="183"/>
      <c r="L515" s="179"/>
      <c r="M515" s="184"/>
      <c r="N515" s="185"/>
      <c r="O515" s="185"/>
      <c r="P515" s="185"/>
      <c r="Q515" s="185"/>
      <c r="R515" s="185"/>
      <c r="S515" s="185"/>
      <c r="T515" s="186"/>
      <c r="AT515" s="180" t="s">
        <v>237</v>
      </c>
      <c r="AU515" s="180" t="s">
        <v>88</v>
      </c>
      <c r="AV515" s="15" t="s">
        <v>213</v>
      </c>
      <c r="AW515" s="15" t="s">
        <v>33</v>
      </c>
      <c r="AX515" s="15" t="s">
        <v>86</v>
      </c>
      <c r="AY515" s="180" t="s">
        <v>207</v>
      </c>
    </row>
    <row r="516" spans="1:65" s="2" customFormat="1" ht="24.2" customHeight="1">
      <c r="A516" s="31"/>
      <c r="B516" s="148"/>
      <c r="C516" s="149" t="s">
        <v>1287</v>
      </c>
      <c r="D516" s="149" t="s">
        <v>209</v>
      </c>
      <c r="E516" s="150" t="s">
        <v>6967</v>
      </c>
      <c r="F516" s="151" t="s">
        <v>6968</v>
      </c>
      <c r="G516" s="152" t="s">
        <v>301</v>
      </c>
      <c r="H516" s="153">
        <v>3</v>
      </c>
      <c r="I516" s="154"/>
      <c r="J516" s="155">
        <f>ROUND(I516*H516,2)</f>
        <v>0</v>
      </c>
      <c r="K516" s="156"/>
      <c r="L516" s="32"/>
      <c r="M516" s="157" t="s">
        <v>1</v>
      </c>
      <c r="N516" s="158" t="s">
        <v>44</v>
      </c>
      <c r="O516" s="57"/>
      <c r="P516" s="159">
        <f>O516*H516</f>
        <v>0</v>
      </c>
      <c r="Q516" s="159">
        <v>0</v>
      </c>
      <c r="R516" s="159">
        <f>Q516*H516</f>
        <v>0</v>
      </c>
      <c r="S516" s="159">
        <v>0</v>
      </c>
      <c r="T516" s="160">
        <f>S516*H516</f>
        <v>0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R516" s="161" t="s">
        <v>245</v>
      </c>
      <c r="AT516" s="161" t="s">
        <v>209</v>
      </c>
      <c r="AU516" s="161" t="s">
        <v>88</v>
      </c>
      <c r="AY516" s="17" t="s">
        <v>207</v>
      </c>
      <c r="BE516" s="162">
        <f>IF(N516="základní",J516,0)</f>
        <v>0</v>
      </c>
      <c r="BF516" s="162">
        <f>IF(N516="snížená",J516,0)</f>
        <v>0</v>
      </c>
      <c r="BG516" s="162">
        <f>IF(N516="zákl. přenesená",J516,0)</f>
        <v>0</v>
      </c>
      <c r="BH516" s="162">
        <f>IF(N516="sníž. přenesená",J516,0)</f>
        <v>0</v>
      </c>
      <c r="BI516" s="162">
        <f>IF(N516="nulová",J516,0)</f>
        <v>0</v>
      </c>
      <c r="BJ516" s="17" t="s">
        <v>86</v>
      </c>
      <c r="BK516" s="162">
        <f>ROUND(I516*H516,2)</f>
        <v>0</v>
      </c>
      <c r="BL516" s="17" t="s">
        <v>245</v>
      </c>
      <c r="BM516" s="161" t="s">
        <v>1290</v>
      </c>
    </row>
    <row r="517" spans="1:65" s="13" customFormat="1" ht="22.5">
      <c r="B517" s="163"/>
      <c r="D517" s="164" t="s">
        <v>237</v>
      </c>
      <c r="E517" s="165" t="s">
        <v>1</v>
      </c>
      <c r="F517" s="166" t="s">
        <v>6969</v>
      </c>
      <c r="H517" s="167">
        <v>3</v>
      </c>
      <c r="I517" s="168"/>
      <c r="L517" s="163"/>
      <c r="M517" s="169"/>
      <c r="N517" s="170"/>
      <c r="O517" s="170"/>
      <c r="P517" s="170"/>
      <c r="Q517" s="170"/>
      <c r="R517" s="170"/>
      <c r="S517" s="170"/>
      <c r="T517" s="171"/>
      <c r="AT517" s="165" t="s">
        <v>237</v>
      </c>
      <c r="AU517" s="165" t="s">
        <v>88</v>
      </c>
      <c r="AV517" s="13" t="s">
        <v>88</v>
      </c>
      <c r="AW517" s="13" t="s">
        <v>33</v>
      </c>
      <c r="AX517" s="13" t="s">
        <v>79</v>
      </c>
      <c r="AY517" s="165" t="s">
        <v>207</v>
      </c>
    </row>
    <row r="518" spans="1:65" s="14" customFormat="1" ht="33.75">
      <c r="B518" s="172"/>
      <c r="D518" s="164" t="s">
        <v>237</v>
      </c>
      <c r="E518" s="173" t="s">
        <v>1</v>
      </c>
      <c r="F518" s="174" t="s">
        <v>6950</v>
      </c>
      <c r="H518" s="173" t="s">
        <v>1</v>
      </c>
      <c r="I518" s="175"/>
      <c r="L518" s="172"/>
      <c r="M518" s="176"/>
      <c r="N518" s="177"/>
      <c r="O518" s="177"/>
      <c r="P518" s="177"/>
      <c r="Q518" s="177"/>
      <c r="R518" s="177"/>
      <c r="S518" s="177"/>
      <c r="T518" s="178"/>
      <c r="AT518" s="173" t="s">
        <v>237</v>
      </c>
      <c r="AU518" s="173" t="s">
        <v>88</v>
      </c>
      <c r="AV518" s="14" t="s">
        <v>86</v>
      </c>
      <c r="AW518" s="14" t="s">
        <v>33</v>
      </c>
      <c r="AX518" s="14" t="s">
        <v>79</v>
      </c>
      <c r="AY518" s="173" t="s">
        <v>207</v>
      </c>
    </row>
    <row r="519" spans="1:65" s="14" customFormat="1" ht="11.25">
      <c r="B519" s="172"/>
      <c r="D519" s="164" t="s">
        <v>237</v>
      </c>
      <c r="E519" s="173" t="s">
        <v>1</v>
      </c>
      <c r="F519" s="174" t="s">
        <v>6951</v>
      </c>
      <c r="H519" s="173" t="s">
        <v>1</v>
      </c>
      <c r="I519" s="175"/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237</v>
      </c>
      <c r="AU519" s="173" t="s">
        <v>88</v>
      </c>
      <c r="AV519" s="14" t="s">
        <v>86</v>
      </c>
      <c r="AW519" s="14" t="s">
        <v>33</v>
      </c>
      <c r="AX519" s="14" t="s">
        <v>79</v>
      </c>
      <c r="AY519" s="173" t="s">
        <v>207</v>
      </c>
    </row>
    <row r="520" spans="1:65" s="14" customFormat="1" ht="22.5">
      <c r="B520" s="172"/>
      <c r="D520" s="164" t="s">
        <v>237</v>
      </c>
      <c r="E520" s="173" t="s">
        <v>1</v>
      </c>
      <c r="F520" s="174" t="s">
        <v>6952</v>
      </c>
      <c r="H520" s="173" t="s">
        <v>1</v>
      </c>
      <c r="I520" s="175"/>
      <c r="L520" s="172"/>
      <c r="M520" s="176"/>
      <c r="N520" s="177"/>
      <c r="O520" s="177"/>
      <c r="P520" s="177"/>
      <c r="Q520" s="177"/>
      <c r="R520" s="177"/>
      <c r="S520" s="177"/>
      <c r="T520" s="178"/>
      <c r="AT520" s="173" t="s">
        <v>237</v>
      </c>
      <c r="AU520" s="173" t="s">
        <v>88</v>
      </c>
      <c r="AV520" s="14" t="s">
        <v>86</v>
      </c>
      <c r="AW520" s="14" t="s">
        <v>33</v>
      </c>
      <c r="AX520" s="14" t="s">
        <v>79</v>
      </c>
      <c r="AY520" s="173" t="s">
        <v>207</v>
      </c>
    </row>
    <row r="521" spans="1:65" s="15" customFormat="1" ht="11.25">
      <c r="B521" s="179"/>
      <c r="D521" s="164" t="s">
        <v>237</v>
      </c>
      <c r="E521" s="180" t="s">
        <v>1</v>
      </c>
      <c r="F521" s="181" t="s">
        <v>242</v>
      </c>
      <c r="H521" s="182">
        <v>3</v>
      </c>
      <c r="I521" s="183"/>
      <c r="L521" s="179"/>
      <c r="M521" s="184"/>
      <c r="N521" s="185"/>
      <c r="O521" s="185"/>
      <c r="P521" s="185"/>
      <c r="Q521" s="185"/>
      <c r="R521" s="185"/>
      <c r="S521" s="185"/>
      <c r="T521" s="186"/>
      <c r="AT521" s="180" t="s">
        <v>237</v>
      </c>
      <c r="AU521" s="180" t="s">
        <v>88</v>
      </c>
      <c r="AV521" s="15" t="s">
        <v>213</v>
      </c>
      <c r="AW521" s="15" t="s">
        <v>33</v>
      </c>
      <c r="AX521" s="15" t="s">
        <v>86</v>
      </c>
      <c r="AY521" s="180" t="s">
        <v>207</v>
      </c>
    </row>
    <row r="522" spans="1:65" s="2" customFormat="1" ht="24.2" customHeight="1">
      <c r="A522" s="31"/>
      <c r="B522" s="148"/>
      <c r="C522" s="149" t="s">
        <v>691</v>
      </c>
      <c r="D522" s="149" t="s">
        <v>209</v>
      </c>
      <c r="E522" s="150" t="s">
        <v>6970</v>
      </c>
      <c r="F522" s="151" t="s">
        <v>6971</v>
      </c>
      <c r="G522" s="152" t="s">
        <v>301</v>
      </c>
      <c r="H522" s="153">
        <v>9</v>
      </c>
      <c r="I522" s="154"/>
      <c r="J522" s="155">
        <f>ROUND(I522*H522,2)</f>
        <v>0</v>
      </c>
      <c r="K522" s="156"/>
      <c r="L522" s="32"/>
      <c r="M522" s="157" t="s">
        <v>1</v>
      </c>
      <c r="N522" s="158" t="s">
        <v>44</v>
      </c>
      <c r="O522" s="57"/>
      <c r="P522" s="159">
        <f>O522*H522</f>
        <v>0</v>
      </c>
      <c r="Q522" s="159">
        <v>0</v>
      </c>
      <c r="R522" s="159">
        <f>Q522*H522</f>
        <v>0</v>
      </c>
      <c r="S522" s="159">
        <v>0</v>
      </c>
      <c r="T522" s="160">
        <f>S522*H522</f>
        <v>0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R522" s="161" t="s">
        <v>245</v>
      </c>
      <c r="AT522" s="161" t="s">
        <v>209</v>
      </c>
      <c r="AU522" s="161" t="s">
        <v>88</v>
      </c>
      <c r="AY522" s="17" t="s">
        <v>207</v>
      </c>
      <c r="BE522" s="162">
        <f>IF(N522="základní",J522,0)</f>
        <v>0</v>
      </c>
      <c r="BF522" s="162">
        <f>IF(N522="snížená",J522,0)</f>
        <v>0</v>
      </c>
      <c r="BG522" s="162">
        <f>IF(N522="zákl. přenesená",J522,0)</f>
        <v>0</v>
      </c>
      <c r="BH522" s="162">
        <f>IF(N522="sníž. přenesená",J522,0)</f>
        <v>0</v>
      </c>
      <c r="BI522" s="162">
        <f>IF(N522="nulová",J522,0)</f>
        <v>0</v>
      </c>
      <c r="BJ522" s="17" t="s">
        <v>86</v>
      </c>
      <c r="BK522" s="162">
        <f>ROUND(I522*H522,2)</f>
        <v>0</v>
      </c>
      <c r="BL522" s="17" t="s">
        <v>245</v>
      </c>
      <c r="BM522" s="161" t="s">
        <v>1295</v>
      </c>
    </row>
    <row r="523" spans="1:65" s="13" customFormat="1" ht="22.5">
      <c r="B523" s="163"/>
      <c r="D523" s="164" t="s">
        <v>237</v>
      </c>
      <c r="E523" s="165" t="s">
        <v>1</v>
      </c>
      <c r="F523" s="166" t="s">
        <v>6972</v>
      </c>
      <c r="H523" s="167">
        <v>9</v>
      </c>
      <c r="I523" s="168"/>
      <c r="L523" s="163"/>
      <c r="M523" s="169"/>
      <c r="N523" s="170"/>
      <c r="O523" s="170"/>
      <c r="P523" s="170"/>
      <c r="Q523" s="170"/>
      <c r="R523" s="170"/>
      <c r="S523" s="170"/>
      <c r="T523" s="171"/>
      <c r="AT523" s="165" t="s">
        <v>237</v>
      </c>
      <c r="AU523" s="165" t="s">
        <v>88</v>
      </c>
      <c r="AV523" s="13" t="s">
        <v>88</v>
      </c>
      <c r="AW523" s="13" t="s">
        <v>33</v>
      </c>
      <c r="AX523" s="13" t="s">
        <v>79</v>
      </c>
      <c r="AY523" s="165" t="s">
        <v>207</v>
      </c>
    </row>
    <row r="524" spans="1:65" s="14" customFormat="1" ht="33.75">
      <c r="B524" s="172"/>
      <c r="D524" s="164" t="s">
        <v>237</v>
      </c>
      <c r="E524" s="173" t="s">
        <v>1</v>
      </c>
      <c r="F524" s="174" t="s">
        <v>6950</v>
      </c>
      <c r="H524" s="173" t="s">
        <v>1</v>
      </c>
      <c r="I524" s="175"/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237</v>
      </c>
      <c r="AU524" s="173" t="s">
        <v>88</v>
      </c>
      <c r="AV524" s="14" t="s">
        <v>86</v>
      </c>
      <c r="AW524" s="14" t="s">
        <v>33</v>
      </c>
      <c r="AX524" s="14" t="s">
        <v>79</v>
      </c>
      <c r="AY524" s="173" t="s">
        <v>207</v>
      </c>
    </row>
    <row r="525" spans="1:65" s="14" customFormat="1" ht="11.25">
      <c r="B525" s="172"/>
      <c r="D525" s="164" t="s">
        <v>237</v>
      </c>
      <c r="E525" s="173" t="s">
        <v>1</v>
      </c>
      <c r="F525" s="174" t="s">
        <v>6951</v>
      </c>
      <c r="H525" s="173" t="s">
        <v>1</v>
      </c>
      <c r="I525" s="175"/>
      <c r="L525" s="172"/>
      <c r="M525" s="176"/>
      <c r="N525" s="177"/>
      <c r="O525" s="177"/>
      <c r="P525" s="177"/>
      <c r="Q525" s="177"/>
      <c r="R525" s="177"/>
      <c r="S525" s="177"/>
      <c r="T525" s="178"/>
      <c r="AT525" s="173" t="s">
        <v>237</v>
      </c>
      <c r="AU525" s="173" t="s">
        <v>88</v>
      </c>
      <c r="AV525" s="14" t="s">
        <v>86</v>
      </c>
      <c r="AW525" s="14" t="s">
        <v>33</v>
      </c>
      <c r="AX525" s="14" t="s">
        <v>79</v>
      </c>
      <c r="AY525" s="173" t="s">
        <v>207</v>
      </c>
    </row>
    <row r="526" spans="1:65" s="14" customFormat="1" ht="22.5">
      <c r="B526" s="172"/>
      <c r="D526" s="164" t="s">
        <v>237</v>
      </c>
      <c r="E526" s="173" t="s">
        <v>1</v>
      </c>
      <c r="F526" s="174" t="s">
        <v>6952</v>
      </c>
      <c r="H526" s="173" t="s">
        <v>1</v>
      </c>
      <c r="I526" s="175"/>
      <c r="L526" s="172"/>
      <c r="M526" s="176"/>
      <c r="N526" s="177"/>
      <c r="O526" s="177"/>
      <c r="P526" s="177"/>
      <c r="Q526" s="177"/>
      <c r="R526" s="177"/>
      <c r="S526" s="177"/>
      <c r="T526" s="178"/>
      <c r="AT526" s="173" t="s">
        <v>237</v>
      </c>
      <c r="AU526" s="173" t="s">
        <v>88</v>
      </c>
      <c r="AV526" s="14" t="s">
        <v>86</v>
      </c>
      <c r="AW526" s="14" t="s">
        <v>33</v>
      </c>
      <c r="AX526" s="14" t="s">
        <v>79</v>
      </c>
      <c r="AY526" s="173" t="s">
        <v>207</v>
      </c>
    </row>
    <row r="527" spans="1:65" s="15" customFormat="1" ht="11.25">
      <c r="B527" s="179"/>
      <c r="D527" s="164" t="s">
        <v>237</v>
      </c>
      <c r="E527" s="180" t="s">
        <v>1</v>
      </c>
      <c r="F527" s="181" t="s">
        <v>242</v>
      </c>
      <c r="H527" s="182">
        <v>9</v>
      </c>
      <c r="I527" s="183"/>
      <c r="L527" s="179"/>
      <c r="M527" s="184"/>
      <c r="N527" s="185"/>
      <c r="O527" s="185"/>
      <c r="P527" s="185"/>
      <c r="Q527" s="185"/>
      <c r="R527" s="185"/>
      <c r="S527" s="185"/>
      <c r="T527" s="186"/>
      <c r="AT527" s="180" t="s">
        <v>237</v>
      </c>
      <c r="AU527" s="180" t="s">
        <v>88</v>
      </c>
      <c r="AV527" s="15" t="s">
        <v>213</v>
      </c>
      <c r="AW527" s="15" t="s">
        <v>33</v>
      </c>
      <c r="AX527" s="15" t="s">
        <v>86</v>
      </c>
      <c r="AY527" s="180" t="s">
        <v>207</v>
      </c>
    </row>
    <row r="528" spans="1:65" s="2" customFormat="1" ht="24.2" customHeight="1">
      <c r="A528" s="31"/>
      <c r="B528" s="148"/>
      <c r="C528" s="149" t="s">
        <v>1298</v>
      </c>
      <c r="D528" s="149" t="s">
        <v>209</v>
      </c>
      <c r="E528" s="150" t="s">
        <v>6973</v>
      </c>
      <c r="F528" s="151" t="s">
        <v>6974</v>
      </c>
      <c r="G528" s="152" t="s">
        <v>301</v>
      </c>
      <c r="H528" s="153">
        <v>24</v>
      </c>
      <c r="I528" s="154"/>
      <c r="J528" s="155">
        <f>ROUND(I528*H528,2)</f>
        <v>0</v>
      </c>
      <c r="K528" s="156"/>
      <c r="L528" s="32"/>
      <c r="M528" s="157" t="s">
        <v>1</v>
      </c>
      <c r="N528" s="158" t="s">
        <v>44</v>
      </c>
      <c r="O528" s="57"/>
      <c r="P528" s="159">
        <f>O528*H528</f>
        <v>0</v>
      </c>
      <c r="Q528" s="159">
        <v>0</v>
      </c>
      <c r="R528" s="159">
        <f>Q528*H528</f>
        <v>0</v>
      </c>
      <c r="S528" s="159">
        <v>0</v>
      </c>
      <c r="T528" s="160">
        <f>S528*H528</f>
        <v>0</v>
      </c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R528" s="161" t="s">
        <v>245</v>
      </c>
      <c r="AT528" s="161" t="s">
        <v>209</v>
      </c>
      <c r="AU528" s="161" t="s">
        <v>88</v>
      </c>
      <c r="AY528" s="17" t="s">
        <v>207</v>
      </c>
      <c r="BE528" s="162">
        <f>IF(N528="základní",J528,0)</f>
        <v>0</v>
      </c>
      <c r="BF528" s="162">
        <f>IF(N528="snížená",J528,0)</f>
        <v>0</v>
      </c>
      <c r="BG528" s="162">
        <f>IF(N528="zákl. přenesená",J528,0)</f>
        <v>0</v>
      </c>
      <c r="BH528" s="162">
        <f>IF(N528="sníž. přenesená",J528,0)</f>
        <v>0</v>
      </c>
      <c r="BI528" s="162">
        <f>IF(N528="nulová",J528,0)</f>
        <v>0</v>
      </c>
      <c r="BJ528" s="17" t="s">
        <v>86</v>
      </c>
      <c r="BK528" s="162">
        <f>ROUND(I528*H528,2)</f>
        <v>0</v>
      </c>
      <c r="BL528" s="17" t="s">
        <v>245</v>
      </c>
      <c r="BM528" s="161" t="s">
        <v>1299</v>
      </c>
    </row>
    <row r="529" spans="1:65" s="2" customFormat="1" ht="24.2" customHeight="1">
      <c r="A529" s="31"/>
      <c r="B529" s="148"/>
      <c r="C529" s="149" t="s">
        <v>695</v>
      </c>
      <c r="D529" s="149" t="s">
        <v>209</v>
      </c>
      <c r="E529" s="150" t="s">
        <v>6975</v>
      </c>
      <c r="F529" s="151" t="s">
        <v>6976</v>
      </c>
      <c r="G529" s="152" t="s">
        <v>301</v>
      </c>
      <c r="H529" s="153">
        <v>14</v>
      </c>
      <c r="I529" s="154"/>
      <c r="J529" s="155">
        <f>ROUND(I529*H529,2)</f>
        <v>0</v>
      </c>
      <c r="K529" s="156"/>
      <c r="L529" s="32"/>
      <c r="M529" s="157" t="s">
        <v>1</v>
      </c>
      <c r="N529" s="158" t="s">
        <v>44</v>
      </c>
      <c r="O529" s="57"/>
      <c r="P529" s="159">
        <f>O529*H529</f>
        <v>0</v>
      </c>
      <c r="Q529" s="159">
        <v>0</v>
      </c>
      <c r="R529" s="159">
        <f>Q529*H529</f>
        <v>0</v>
      </c>
      <c r="S529" s="159">
        <v>0</v>
      </c>
      <c r="T529" s="160">
        <f>S529*H529</f>
        <v>0</v>
      </c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R529" s="161" t="s">
        <v>245</v>
      </c>
      <c r="AT529" s="161" t="s">
        <v>209</v>
      </c>
      <c r="AU529" s="161" t="s">
        <v>88</v>
      </c>
      <c r="AY529" s="17" t="s">
        <v>207</v>
      </c>
      <c r="BE529" s="162">
        <f>IF(N529="základní",J529,0)</f>
        <v>0</v>
      </c>
      <c r="BF529" s="162">
        <f>IF(N529="snížená",J529,0)</f>
        <v>0</v>
      </c>
      <c r="BG529" s="162">
        <f>IF(N529="zákl. přenesená",J529,0)</f>
        <v>0</v>
      </c>
      <c r="BH529" s="162">
        <f>IF(N529="sníž. přenesená",J529,0)</f>
        <v>0</v>
      </c>
      <c r="BI529" s="162">
        <f>IF(N529="nulová",J529,0)</f>
        <v>0</v>
      </c>
      <c r="BJ529" s="17" t="s">
        <v>86</v>
      </c>
      <c r="BK529" s="162">
        <f>ROUND(I529*H529,2)</f>
        <v>0</v>
      </c>
      <c r="BL529" s="17" t="s">
        <v>245</v>
      </c>
      <c r="BM529" s="161" t="s">
        <v>1305</v>
      </c>
    </row>
    <row r="530" spans="1:65" s="13" customFormat="1" ht="22.5">
      <c r="B530" s="163"/>
      <c r="D530" s="164" t="s">
        <v>237</v>
      </c>
      <c r="E530" s="165" t="s">
        <v>1</v>
      </c>
      <c r="F530" s="166" t="s">
        <v>6977</v>
      </c>
      <c r="H530" s="167">
        <v>14</v>
      </c>
      <c r="I530" s="168"/>
      <c r="L530" s="163"/>
      <c r="M530" s="169"/>
      <c r="N530" s="170"/>
      <c r="O530" s="170"/>
      <c r="P530" s="170"/>
      <c r="Q530" s="170"/>
      <c r="R530" s="170"/>
      <c r="S530" s="170"/>
      <c r="T530" s="171"/>
      <c r="AT530" s="165" t="s">
        <v>237</v>
      </c>
      <c r="AU530" s="165" t="s">
        <v>88</v>
      </c>
      <c r="AV530" s="13" t="s">
        <v>88</v>
      </c>
      <c r="AW530" s="13" t="s">
        <v>33</v>
      </c>
      <c r="AX530" s="13" t="s">
        <v>79</v>
      </c>
      <c r="AY530" s="165" t="s">
        <v>207</v>
      </c>
    </row>
    <row r="531" spans="1:65" s="14" customFormat="1" ht="33.75">
      <c r="B531" s="172"/>
      <c r="D531" s="164" t="s">
        <v>237</v>
      </c>
      <c r="E531" s="173" t="s">
        <v>1</v>
      </c>
      <c r="F531" s="174" t="s">
        <v>6950</v>
      </c>
      <c r="H531" s="173" t="s">
        <v>1</v>
      </c>
      <c r="I531" s="175"/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237</v>
      </c>
      <c r="AU531" s="173" t="s">
        <v>88</v>
      </c>
      <c r="AV531" s="14" t="s">
        <v>86</v>
      </c>
      <c r="AW531" s="14" t="s">
        <v>33</v>
      </c>
      <c r="AX531" s="14" t="s">
        <v>79</v>
      </c>
      <c r="AY531" s="173" t="s">
        <v>207</v>
      </c>
    </row>
    <row r="532" spans="1:65" s="14" customFormat="1" ht="11.25">
      <c r="B532" s="172"/>
      <c r="D532" s="164" t="s">
        <v>237</v>
      </c>
      <c r="E532" s="173" t="s">
        <v>1</v>
      </c>
      <c r="F532" s="174" t="s">
        <v>6951</v>
      </c>
      <c r="H532" s="173" t="s">
        <v>1</v>
      </c>
      <c r="I532" s="175"/>
      <c r="L532" s="172"/>
      <c r="M532" s="176"/>
      <c r="N532" s="177"/>
      <c r="O532" s="177"/>
      <c r="P532" s="177"/>
      <c r="Q532" s="177"/>
      <c r="R532" s="177"/>
      <c r="S532" s="177"/>
      <c r="T532" s="178"/>
      <c r="AT532" s="173" t="s">
        <v>237</v>
      </c>
      <c r="AU532" s="173" t="s">
        <v>88</v>
      </c>
      <c r="AV532" s="14" t="s">
        <v>86</v>
      </c>
      <c r="AW532" s="14" t="s">
        <v>33</v>
      </c>
      <c r="AX532" s="14" t="s">
        <v>79</v>
      </c>
      <c r="AY532" s="173" t="s">
        <v>207</v>
      </c>
    </row>
    <row r="533" spans="1:65" s="14" customFormat="1" ht="22.5">
      <c r="B533" s="172"/>
      <c r="D533" s="164" t="s">
        <v>237</v>
      </c>
      <c r="E533" s="173" t="s">
        <v>1</v>
      </c>
      <c r="F533" s="174" t="s">
        <v>6952</v>
      </c>
      <c r="H533" s="173" t="s">
        <v>1</v>
      </c>
      <c r="I533" s="175"/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237</v>
      </c>
      <c r="AU533" s="173" t="s">
        <v>88</v>
      </c>
      <c r="AV533" s="14" t="s">
        <v>86</v>
      </c>
      <c r="AW533" s="14" t="s">
        <v>33</v>
      </c>
      <c r="AX533" s="14" t="s">
        <v>79</v>
      </c>
      <c r="AY533" s="173" t="s">
        <v>207</v>
      </c>
    </row>
    <row r="534" spans="1:65" s="15" customFormat="1" ht="11.25">
      <c r="B534" s="179"/>
      <c r="D534" s="164" t="s">
        <v>237</v>
      </c>
      <c r="E534" s="180" t="s">
        <v>1</v>
      </c>
      <c r="F534" s="181" t="s">
        <v>242</v>
      </c>
      <c r="H534" s="182">
        <v>14</v>
      </c>
      <c r="I534" s="183"/>
      <c r="L534" s="179"/>
      <c r="M534" s="184"/>
      <c r="N534" s="185"/>
      <c r="O534" s="185"/>
      <c r="P534" s="185"/>
      <c r="Q534" s="185"/>
      <c r="R534" s="185"/>
      <c r="S534" s="185"/>
      <c r="T534" s="186"/>
      <c r="AT534" s="180" t="s">
        <v>237</v>
      </c>
      <c r="AU534" s="180" t="s">
        <v>88</v>
      </c>
      <c r="AV534" s="15" t="s">
        <v>213</v>
      </c>
      <c r="AW534" s="15" t="s">
        <v>33</v>
      </c>
      <c r="AX534" s="15" t="s">
        <v>86</v>
      </c>
      <c r="AY534" s="180" t="s">
        <v>207</v>
      </c>
    </row>
    <row r="535" spans="1:65" s="2" customFormat="1" ht="24.2" customHeight="1">
      <c r="A535" s="31"/>
      <c r="B535" s="148"/>
      <c r="C535" s="149" t="s">
        <v>1309</v>
      </c>
      <c r="D535" s="149" t="s">
        <v>209</v>
      </c>
      <c r="E535" s="150" t="s">
        <v>6978</v>
      </c>
      <c r="F535" s="151" t="s">
        <v>6979</v>
      </c>
      <c r="G535" s="152" t="s">
        <v>301</v>
      </c>
      <c r="H535" s="153">
        <v>8</v>
      </c>
      <c r="I535" s="154"/>
      <c r="J535" s="155">
        <f>ROUND(I535*H535,2)</f>
        <v>0</v>
      </c>
      <c r="K535" s="156"/>
      <c r="L535" s="32"/>
      <c r="M535" s="157" t="s">
        <v>1</v>
      </c>
      <c r="N535" s="158" t="s">
        <v>44</v>
      </c>
      <c r="O535" s="57"/>
      <c r="P535" s="159">
        <f>O535*H535</f>
        <v>0</v>
      </c>
      <c r="Q535" s="159">
        <v>0</v>
      </c>
      <c r="R535" s="159">
        <f>Q535*H535</f>
        <v>0</v>
      </c>
      <c r="S535" s="159">
        <v>0</v>
      </c>
      <c r="T535" s="160">
        <f>S535*H535</f>
        <v>0</v>
      </c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R535" s="161" t="s">
        <v>245</v>
      </c>
      <c r="AT535" s="161" t="s">
        <v>209</v>
      </c>
      <c r="AU535" s="161" t="s">
        <v>88</v>
      </c>
      <c r="AY535" s="17" t="s">
        <v>207</v>
      </c>
      <c r="BE535" s="162">
        <f>IF(N535="základní",J535,0)</f>
        <v>0</v>
      </c>
      <c r="BF535" s="162">
        <f>IF(N535="snížená",J535,0)</f>
        <v>0</v>
      </c>
      <c r="BG535" s="162">
        <f>IF(N535="zákl. přenesená",J535,0)</f>
        <v>0</v>
      </c>
      <c r="BH535" s="162">
        <f>IF(N535="sníž. přenesená",J535,0)</f>
        <v>0</v>
      </c>
      <c r="BI535" s="162">
        <f>IF(N535="nulová",J535,0)</f>
        <v>0</v>
      </c>
      <c r="BJ535" s="17" t="s">
        <v>86</v>
      </c>
      <c r="BK535" s="162">
        <f>ROUND(I535*H535,2)</f>
        <v>0</v>
      </c>
      <c r="BL535" s="17" t="s">
        <v>245</v>
      </c>
      <c r="BM535" s="161" t="s">
        <v>1310</v>
      </c>
    </row>
    <row r="536" spans="1:65" s="13" customFormat="1" ht="22.5">
      <c r="B536" s="163"/>
      <c r="D536" s="164" t="s">
        <v>237</v>
      </c>
      <c r="E536" s="165" t="s">
        <v>1</v>
      </c>
      <c r="F536" s="166" t="s">
        <v>6980</v>
      </c>
      <c r="H536" s="167">
        <v>8</v>
      </c>
      <c r="I536" s="168"/>
      <c r="L536" s="163"/>
      <c r="M536" s="169"/>
      <c r="N536" s="170"/>
      <c r="O536" s="170"/>
      <c r="P536" s="170"/>
      <c r="Q536" s="170"/>
      <c r="R536" s="170"/>
      <c r="S536" s="170"/>
      <c r="T536" s="171"/>
      <c r="AT536" s="165" t="s">
        <v>237</v>
      </c>
      <c r="AU536" s="165" t="s">
        <v>88</v>
      </c>
      <c r="AV536" s="13" t="s">
        <v>88</v>
      </c>
      <c r="AW536" s="13" t="s">
        <v>33</v>
      </c>
      <c r="AX536" s="13" t="s">
        <v>79</v>
      </c>
      <c r="AY536" s="165" t="s">
        <v>207</v>
      </c>
    </row>
    <row r="537" spans="1:65" s="14" customFormat="1" ht="33.75">
      <c r="B537" s="172"/>
      <c r="D537" s="164" t="s">
        <v>237</v>
      </c>
      <c r="E537" s="173" t="s">
        <v>1</v>
      </c>
      <c r="F537" s="174" t="s">
        <v>6950</v>
      </c>
      <c r="H537" s="173" t="s">
        <v>1</v>
      </c>
      <c r="I537" s="175"/>
      <c r="L537" s="172"/>
      <c r="M537" s="176"/>
      <c r="N537" s="177"/>
      <c r="O537" s="177"/>
      <c r="P537" s="177"/>
      <c r="Q537" s="177"/>
      <c r="R537" s="177"/>
      <c r="S537" s="177"/>
      <c r="T537" s="178"/>
      <c r="AT537" s="173" t="s">
        <v>237</v>
      </c>
      <c r="AU537" s="173" t="s">
        <v>88</v>
      </c>
      <c r="AV537" s="14" t="s">
        <v>86</v>
      </c>
      <c r="AW537" s="14" t="s">
        <v>33</v>
      </c>
      <c r="AX537" s="14" t="s">
        <v>79</v>
      </c>
      <c r="AY537" s="173" t="s">
        <v>207</v>
      </c>
    </row>
    <row r="538" spans="1:65" s="14" customFormat="1" ht="11.25">
      <c r="B538" s="172"/>
      <c r="D538" s="164" t="s">
        <v>237</v>
      </c>
      <c r="E538" s="173" t="s">
        <v>1</v>
      </c>
      <c r="F538" s="174" t="s">
        <v>6951</v>
      </c>
      <c r="H538" s="173" t="s">
        <v>1</v>
      </c>
      <c r="I538" s="175"/>
      <c r="L538" s="172"/>
      <c r="M538" s="176"/>
      <c r="N538" s="177"/>
      <c r="O538" s="177"/>
      <c r="P538" s="177"/>
      <c r="Q538" s="177"/>
      <c r="R538" s="177"/>
      <c r="S538" s="177"/>
      <c r="T538" s="178"/>
      <c r="AT538" s="173" t="s">
        <v>237</v>
      </c>
      <c r="AU538" s="173" t="s">
        <v>88</v>
      </c>
      <c r="AV538" s="14" t="s">
        <v>86</v>
      </c>
      <c r="AW538" s="14" t="s">
        <v>33</v>
      </c>
      <c r="AX538" s="14" t="s">
        <v>79</v>
      </c>
      <c r="AY538" s="173" t="s">
        <v>207</v>
      </c>
    </row>
    <row r="539" spans="1:65" s="14" customFormat="1" ht="22.5">
      <c r="B539" s="172"/>
      <c r="D539" s="164" t="s">
        <v>237</v>
      </c>
      <c r="E539" s="173" t="s">
        <v>1</v>
      </c>
      <c r="F539" s="174" t="s">
        <v>6952</v>
      </c>
      <c r="H539" s="173" t="s">
        <v>1</v>
      </c>
      <c r="I539" s="175"/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237</v>
      </c>
      <c r="AU539" s="173" t="s">
        <v>88</v>
      </c>
      <c r="AV539" s="14" t="s">
        <v>86</v>
      </c>
      <c r="AW539" s="14" t="s">
        <v>33</v>
      </c>
      <c r="AX539" s="14" t="s">
        <v>79</v>
      </c>
      <c r="AY539" s="173" t="s">
        <v>207</v>
      </c>
    </row>
    <row r="540" spans="1:65" s="15" customFormat="1" ht="11.25">
      <c r="B540" s="179"/>
      <c r="D540" s="164" t="s">
        <v>237</v>
      </c>
      <c r="E540" s="180" t="s">
        <v>1</v>
      </c>
      <c r="F540" s="181" t="s">
        <v>242</v>
      </c>
      <c r="H540" s="182">
        <v>8</v>
      </c>
      <c r="I540" s="183"/>
      <c r="L540" s="179"/>
      <c r="M540" s="184"/>
      <c r="N540" s="185"/>
      <c r="O540" s="185"/>
      <c r="P540" s="185"/>
      <c r="Q540" s="185"/>
      <c r="R540" s="185"/>
      <c r="S540" s="185"/>
      <c r="T540" s="186"/>
      <c r="AT540" s="180" t="s">
        <v>237</v>
      </c>
      <c r="AU540" s="180" t="s">
        <v>88</v>
      </c>
      <c r="AV540" s="15" t="s">
        <v>213</v>
      </c>
      <c r="AW540" s="15" t="s">
        <v>33</v>
      </c>
      <c r="AX540" s="15" t="s">
        <v>86</v>
      </c>
      <c r="AY540" s="180" t="s">
        <v>207</v>
      </c>
    </row>
    <row r="541" spans="1:65" s="2" customFormat="1" ht="24.2" customHeight="1">
      <c r="A541" s="31"/>
      <c r="B541" s="148"/>
      <c r="C541" s="149" t="s">
        <v>699</v>
      </c>
      <c r="D541" s="149" t="s">
        <v>209</v>
      </c>
      <c r="E541" s="150" t="s">
        <v>6981</v>
      </c>
      <c r="F541" s="151" t="s">
        <v>6982</v>
      </c>
      <c r="G541" s="152" t="s">
        <v>301</v>
      </c>
      <c r="H541" s="153">
        <v>6</v>
      </c>
      <c r="I541" s="154"/>
      <c r="J541" s="155">
        <f>ROUND(I541*H541,2)</f>
        <v>0</v>
      </c>
      <c r="K541" s="156"/>
      <c r="L541" s="32"/>
      <c r="M541" s="157" t="s">
        <v>1</v>
      </c>
      <c r="N541" s="158" t="s">
        <v>44</v>
      </c>
      <c r="O541" s="57"/>
      <c r="P541" s="159">
        <f>O541*H541</f>
        <v>0</v>
      </c>
      <c r="Q541" s="159">
        <v>0</v>
      </c>
      <c r="R541" s="159">
        <f>Q541*H541</f>
        <v>0</v>
      </c>
      <c r="S541" s="159">
        <v>0</v>
      </c>
      <c r="T541" s="160">
        <f>S541*H541</f>
        <v>0</v>
      </c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R541" s="161" t="s">
        <v>245</v>
      </c>
      <c r="AT541" s="161" t="s">
        <v>209</v>
      </c>
      <c r="AU541" s="161" t="s">
        <v>88</v>
      </c>
      <c r="AY541" s="17" t="s">
        <v>207</v>
      </c>
      <c r="BE541" s="162">
        <f>IF(N541="základní",J541,0)</f>
        <v>0</v>
      </c>
      <c r="BF541" s="162">
        <f>IF(N541="snížená",J541,0)</f>
        <v>0</v>
      </c>
      <c r="BG541" s="162">
        <f>IF(N541="zákl. přenesená",J541,0)</f>
        <v>0</v>
      </c>
      <c r="BH541" s="162">
        <f>IF(N541="sníž. přenesená",J541,0)</f>
        <v>0</v>
      </c>
      <c r="BI541" s="162">
        <f>IF(N541="nulová",J541,0)</f>
        <v>0</v>
      </c>
      <c r="BJ541" s="17" t="s">
        <v>86</v>
      </c>
      <c r="BK541" s="162">
        <f>ROUND(I541*H541,2)</f>
        <v>0</v>
      </c>
      <c r="BL541" s="17" t="s">
        <v>245</v>
      </c>
      <c r="BM541" s="161" t="s">
        <v>1316</v>
      </c>
    </row>
    <row r="542" spans="1:65" s="13" customFormat="1" ht="22.5">
      <c r="B542" s="163"/>
      <c r="D542" s="164" t="s">
        <v>237</v>
      </c>
      <c r="E542" s="165" t="s">
        <v>1</v>
      </c>
      <c r="F542" s="166" t="s">
        <v>6983</v>
      </c>
      <c r="H542" s="167">
        <v>6</v>
      </c>
      <c r="I542" s="168"/>
      <c r="L542" s="163"/>
      <c r="M542" s="169"/>
      <c r="N542" s="170"/>
      <c r="O542" s="170"/>
      <c r="P542" s="170"/>
      <c r="Q542" s="170"/>
      <c r="R542" s="170"/>
      <c r="S542" s="170"/>
      <c r="T542" s="171"/>
      <c r="AT542" s="165" t="s">
        <v>237</v>
      </c>
      <c r="AU542" s="165" t="s">
        <v>88</v>
      </c>
      <c r="AV542" s="13" t="s">
        <v>88</v>
      </c>
      <c r="AW542" s="13" t="s">
        <v>33</v>
      </c>
      <c r="AX542" s="13" t="s">
        <v>79</v>
      </c>
      <c r="AY542" s="165" t="s">
        <v>207</v>
      </c>
    </row>
    <row r="543" spans="1:65" s="14" customFormat="1" ht="33.75">
      <c r="B543" s="172"/>
      <c r="D543" s="164" t="s">
        <v>237</v>
      </c>
      <c r="E543" s="173" t="s">
        <v>1</v>
      </c>
      <c r="F543" s="174" t="s">
        <v>6950</v>
      </c>
      <c r="H543" s="173" t="s">
        <v>1</v>
      </c>
      <c r="I543" s="175"/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237</v>
      </c>
      <c r="AU543" s="173" t="s">
        <v>88</v>
      </c>
      <c r="AV543" s="14" t="s">
        <v>86</v>
      </c>
      <c r="AW543" s="14" t="s">
        <v>33</v>
      </c>
      <c r="AX543" s="14" t="s">
        <v>79</v>
      </c>
      <c r="AY543" s="173" t="s">
        <v>207</v>
      </c>
    </row>
    <row r="544" spans="1:65" s="14" customFormat="1" ht="11.25">
      <c r="B544" s="172"/>
      <c r="D544" s="164" t="s">
        <v>237</v>
      </c>
      <c r="E544" s="173" t="s">
        <v>1</v>
      </c>
      <c r="F544" s="174" t="s">
        <v>6951</v>
      </c>
      <c r="H544" s="173" t="s">
        <v>1</v>
      </c>
      <c r="I544" s="175"/>
      <c r="L544" s="172"/>
      <c r="M544" s="176"/>
      <c r="N544" s="177"/>
      <c r="O544" s="177"/>
      <c r="P544" s="177"/>
      <c r="Q544" s="177"/>
      <c r="R544" s="177"/>
      <c r="S544" s="177"/>
      <c r="T544" s="178"/>
      <c r="AT544" s="173" t="s">
        <v>237</v>
      </c>
      <c r="AU544" s="173" t="s">
        <v>88</v>
      </c>
      <c r="AV544" s="14" t="s">
        <v>86</v>
      </c>
      <c r="AW544" s="14" t="s">
        <v>33</v>
      </c>
      <c r="AX544" s="14" t="s">
        <v>79</v>
      </c>
      <c r="AY544" s="173" t="s">
        <v>207</v>
      </c>
    </row>
    <row r="545" spans="1:65" s="14" customFormat="1" ht="22.5">
      <c r="B545" s="172"/>
      <c r="D545" s="164" t="s">
        <v>237</v>
      </c>
      <c r="E545" s="173" t="s">
        <v>1</v>
      </c>
      <c r="F545" s="174" t="s">
        <v>6952</v>
      </c>
      <c r="H545" s="173" t="s">
        <v>1</v>
      </c>
      <c r="I545" s="175"/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237</v>
      </c>
      <c r="AU545" s="173" t="s">
        <v>88</v>
      </c>
      <c r="AV545" s="14" t="s">
        <v>86</v>
      </c>
      <c r="AW545" s="14" t="s">
        <v>33</v>
      </c>
      <c r="AX545" s="14" t="s">
        <v>79</v>
      </c>
      <c r="AY545" s="173" t="s">
        <v>207</v>
      </c>
    </row>
    <row r="546" spans="1:65" s="15" customFormat="1" ht="11.25">
      <c r="B546" s="179"/>
      <c r="D546" s="164" t="s">
        <v>237</v>
      </c>
      <c r="E546" s="180" t="s">
        <v>1</v>
      </c>
      <c r="F546" s="181" t="s">
        <v>242</v>
      </c>
      <c r="H546" s="182">
        <v>6</v>
      </c>
      <c r="I546" s="183"/>
      <c r="L546" s="179"/>
      <c r="M546" s="184"/>
      <c r="N546" s="185"/>
      <c r="O546" s="185"/>
      <c r="P546" s="185"/>
      <c r="Q546" s="185"/>
      <c r="R546" s="185"/>
      <c r="S546" s="185"/>
      <c r="T546" s="186"/>
      <c r="AT546" s="180" t="s">
        <v>237</v>
      </c>
      <c r="AU546" s="180" t="s">
        <v>88</v>
      </c>
      <c r="AV546" s="15" t="s">
        <v>213</v>
      </c>
      <c r="AW546" s="15" t="s">
        <v>33</v>
      </c>
      <c r="AX546" s="15" t="s">
        <v>86</v>
      </c>
      <c r="AY546" s="180" t="s">
        <v>207</v>
      </c>
    </row>
    <row r="547" spans="1:65" s="2" customFormat="1" ht="24.2" customHeight="1">
      <c r="A547" s="31"/>
      <c r="B547" s="148"/>
      <c r="C547" s="149" t="s">
        <v>1322</v>
      </c>
      <c r="D547" s="149" t="s">
        <v>209</v>
      </c>
      <c r="E547" s="150" t="s">
        <v>6984</v>
      </c>
      <c r="F547" s="151" t="s">
        <v>6985</v>
      </c>
      <c r="G547" s="152" t="s">
        <v>301</v>
      </c>
      <c r="H547" s="153">
        <v>10</v>
      </c>
      <c r="I547" s="154"/>
      <c r="J547" s="155">
        <f>ROUND(I547*H547,2)</f>
        <v>0</v>
      </c>
      <c r="K547" s="156"/>
      <c r="L547" s="32"/>
      <c r="M547" s="157" t="s">
        <v>1</v>
      </c>
      <c r="N547" s="158" t="s">
        <v>44</v>
      </c>
      <c r="O547" s="57"/>
      <c r="P547" s="159">
        <f>O547*H547</f>
        <v>0</v>
      </c>
      <c r="Q547" s="159">
        <v>0</v>
      </c>
      <c r="R547" s="159">
        <f>Q547*H547</f>
        <v>0</v>
      </c>
      <c r="S547" s="159">
        <v>0</v>
      </c>
      <c r="T547" s="160">
        <f>S547*H547</f>
        <v>0</v>
      </c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R547" s="161" t="s">
        <v>245</v>
      </c>
      <c r="AT547" s="161" t="s">
        <v>209</v>
      </c>
      <c r="AU547" s="161" t="s">
        <v>88</v>
      </c>
      <c r="AY547" s="17" t="s">
        <v>207</v>
      </c>
      <c r="BE547" s="162">
        <f>IF(N547="základní",J547,0)</f>
        <v>0</v>
      </c>
      <c r="BF547" s="162">
        <f>IF(N547="snížená",J547,0)</f>
        <v>0</v>
      </c>
      <c r="BG547" s="162">
        <f>IF(N547="zákl. přenesená",J547,0)</f>
        <v>0</v>
      </c>
      <c r="BH547" s="162">
        <f>IF(N547="sníž. přenesená",J547,0)</f>
        <v>0</v>
      </c>
      <c r="BI547" s="162">
        <f>IF(N547="nulová",J547,0)</f>
        <v>0</v>
      </c>
      <c r="BJ547" s="17" t="s">
        <v>86</v>
      </c>
      <c r="BK547" s="162">
        <f>ROUND(I547*H547,2)</f>
        <v>0</v>
      </c>
      <c r="BL547" s="17" t="s">
        <v>245</v>
      </c>
      <c r="BM547" s="161" t="s">
        <v>1325</v>
      </c>
    </row>
    <row r="548" spans="1:65" s="13" customFormat="1" ht="22.5">
      <c r="B548" s="163"/>
      <c r="D548" s="164" t="s">
        <v>237</v>
      </c>
      <c r="E548" s="165" t="s">
        <v>1</v>
      </c>
      <c r="F548" s="166" t="s">
        <v>6986</v>
      </c>
      <c r="H548" s="167">
        <v>10</v>
      </c>
      <c r="I548" s="168"/>
      <c r="L548" s="163"/>
      <c r="M548" s="169"/>
      <c r="N548" s="170"/>
      <c r="O548" s="170"/>
      <c r="P548" s="170"/>
      <c r="Q548" s="170"/>
      <c r="R548" s="170"/>
      <c r="S548" s="170"/>
      <c r="T548" s="171"/>
      <c r="AT548" s="165" t="s">
        <v>237</v>
      </c>
      <c r="AU548" s="165" t="s">
        <v>88</v>
      </c>
      <c r="AV548" s="13" t="s">
        <v>88</v>
      </c>
      <c r="AW548" s="13" t="s">
        <v>33</v>
      </c>
      <c r="AX548" s="13" t="s">
        <v>79</v>
      </c>
      <c r="AY548" s="165" t="s">
        <v>207</v>
      </c>
    </row>
    <row r="549" spans="1:65" s="14" customFormat="1" ht="33.75">
      <c r="B549" s="172"/>
      <c r="D549" s="164" t="s">
        <v>237</v>
      </c>
      <c r="E549" s="173" t="s">
        <v>1</v>
      </c>
      <c r="F549" s="174" t="s">
        <v>6950</v>
      </c>
      <c r="H549" s="173" t="s">
        <v>1</v>
      </c>
      <c r="I549" s="175"/>
      <c r="L549" s="172"/>
      <c r="M549" s="176"/>
      <c r="N549" s="177"/>
      <c r="O549" s="177"/>
      <c r="P549" s="177"/>
      <c r="Q549" s="177"/>
      <c r="R549" s="177"/>
      <c r="S549" s="177"/>
      <c r="T549" s="178"/>
      <c r="AT549" s="173" t="s">
        <v>237</v>
      </c>
      <c r="AU549" s="173" t="s">
        <v>88</v>
      </c>
      <c r="AV549" s="14" t="s">
        <v>86</v>
      </c>
      <c r="AW549" s="14" t="s">
        <v>33</v>
      </c>
      <c r="AX549" s="14" t="s">
        <v>79</v>
      </c>
      <c r="AY549" s="173" t="s">
        <v>207</v>
      </c>
    </row>
    <row r="550" spans="1:65" s="14" customFormat="1" ht="11.25">
      <c r="B550" s="172"/>
      <c r="D550" s="164" t="s">
        <v>237</v>
      </c>
      <c r="E550" s="173" t="s">
        <v>1</v>
      </c>
      <c r="F550" s="174" t="s">
        <v>6951</v>
      </c>
      <c r="H550" s="173" t="s">
        <v>1</v>
      </c>
      <c r="I550" s="175"/>
      <c r="L550" s="172"/>
      <c r="M550" s="176"/>
      <c r="N550" s="177"/>
      <c r="O550" s="177"/>
      <c r="P550" s="177"/>
      <c r="Q550" s="177"/>
      <c r="R550" s="177"/>
      <c r="S550" s="177"/>
      <c r="T550" s="178"/>
      <c r="AT550" s="173" t="s">
        <v>237</v>
      </c>
      <c r="AU550" s="173" t="s">
        <v>88</v>
      </c>
      <c r="AV550" s="14" t="s">
        <v>86</v>
      </c>
      <c r="AW550" s="14" t="s">
        <v>33</v>
      </c>
      <c r="AX550" s="14" t="s">
        <v>79</v>
      </c>
      <c r="AY550" s="173" t="s">
        <v>207</v>
      </c>
    </row>
    <row r="551" spans="1:65" s="14" customFormat="1" ht="22.5">
      <c r="B551" s="172"/>
      <c r="D551" s="164" t="s">
        <v>237</v>
      </c>
      <c r="E551" s="173" t="s">
        <v>1</v>
      </c>
      <c r="F551" s="174" t="s">
        <v>6952</v>
      </c>
      <c r="H551" s="173" t="s">
        <v>1</v>
      </c>
      <c r="I551" s="175"/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237</v>
      </c>
      <c r="AU551" s="173" t="s">
        <v>88</v>
      </c>
      <c r="AV551" s="14" t="s">
        <v>86</v>
      </c>
      <c r="AW551" s="14" t="s">
        <v>33</v>
      </c>
      <c r="AX551" s="14" t="s">
        <v>79</v>
      </c>
      <c r="AY551" s="173" t="s">
        <v>207</v>
      </c>
    </row>
    <row r="552" spans="1:65" s="15" customFormat="1" ht="11.25">
      <c r="B552" s="179"/>
      <c r="D552" s="164" t="s">
        <v>237</v>
      </c>
      <c r="E552" s="180" t="s">
        <v>1</v>
      </c>
      <c r="F552" s="181" t="s">
        <v>242</v>
      </c>
      <c r="H552" s="182">
        <v>10</v>
      </c>
      <c r="I552" s="183"/>
      <c r="L552" s="179"/>
      <c r="M552" s="184"/>
      <c r="N552" s="185"/>
      <c r="O552" s="185"/>
      <c r="P552" s="185"/>
      <c r="Q552" s="185"/>
      <c r="R552" s="185"/>
      <c r="S552" s="185"/>
      <c r="T552" s="186"/>
      <c r="AT552" s="180" t="s">
        <v>237</v>
      </c>
      <c r="AU552" s="180" t="s">
        <v>88</v>
      </c>
      <c r="AV552" s="15" t="s">
        <v>213</v>
      </c>
      <c r="AW552" s="15" t="s">
        <v>33</v>
      </c>
      <c r="AX552" s="15" t="s">
        <v>86</v>
      </c>
      <c r="AY552" s="180" t="s">
        <v>207</v>
      </c>
    </row>
    <row r="553" spans="1:65" s="2" customFormat="1" ht="24.2" customHeight="1">
      <c r="A553" s="31"/>
      <c r="B553" s="148"/>
      <c r="C553" s="149" t="s">
        <v>703</v>
      </c>
      <c r="D553" s="149" t="s">
        <v>209</v>
      </c>
      <c r="E553" s="150" t="s">
        <v>6987</v>
      </c>
      <c r="F553" s="151" t="s">
        <v>6988</v>
      </c>
      <c r="G553" s="152" t="s">
        <v>301</v>
      </c>
      <c r="H553" s="153">
        <v>25</v>
      </c>
      <c r="I553" s="154"/>
      <c r="J553" s="155">
        <f>ROUND(I553*H553,2)</f>
        <v>0</v>
      </c>
      <c r="K553" s="156"/>
      <c r="L553" s="32"/>
      <c r="M553" s="157" t="s">
        <v>1</v>
      </c>
      <c r="N553" s="158" t="s">
        <v>44</v>
      </c>
      <c r="O553" s="57"/>
      <c r="P553" s="159">
        <f>O553*H553</f>
        <v>0</v>
      </c>
      <c r="Q553" s="159">
        <v>0</v>
      </c>
      <c r="R553" s="159">
        <f>Q553*H553</f>
        <v>0</v>
      </c>
      <c r="S553" s="159">
        <v>0</v>
      </c>
      <c r="T553" s="160">
        <f>S553*H553</f>
        <v>0</v>
      </c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R553" s="161" t="s">
        <v>245</v>
      </c>
      <c r="AT553" s="161" t="s">
        <v>209</v>
      </c>
      <c r="AU553" s="161" t="s">
        <v>88</v>
      </c>
      <c r="AY553" s="17" t="s">
        <v>207</v>
      </c>
      <c r="BE553" s="162">
        <f>IF(N553="základní",J553,0)</f>
        <v>0</v>
      </c>
      <c r="BF553" s="162">
        <f>IF(N553="snížená",J553,0)</f>
        <v>0</v>
      </c>
      <c r="BG553" s="162">
        <f>IF(N553="zákl. přenesená",J553,0)</f>
        <v>0</v>
      </c>
      <c r="BH553" s="162">
        <f>IF(N553="sníž. přenesená",J553,0)</f>
        <v>0</v>
      </c>
      <c r="BI553" s="162">
        <f>IF(N553="nulová",J553,0)</f>
        <v>0</v>
      </c>
      <c r="BJ553" s="17" t="s">
        <v>86</v>
      </c>
      <c r="BK553" s="162">
        <f>ROUND(I553*H553,2)</f>
        <v>0</v>
      </c>
      <c r="BL553" s="17" t="s">
        <v>245</v>
      </c>
      <c r="BM553" s="161" t="s">
        <v>1332</v>
      </c>
    </row>
    <row r="554" spans="1:65" s="13" customFormat="1" ht="22.5">
      <c r="B554" s="163"/>
      <c r="D554" s="164" t="s">
        <v>237</v>
      </c>
      <c r="E554" s="165" t="s">
        <v>1</v>
      </c>
      <c r="F554" s="166" t="s">
        <v>6989</v>
      </c>
      <c r="H554" s="167">
        <v>25</v>
      </c>
      <c r="I554" s="168"/>
      <c r="L554" s="163"/>
      <c r="M554" s="169"/>
      <c r="N554" s="170"/>
      <c r="O554" s="170"/>
      <c r="P554" s="170"/>
      <c r="Q554" s="170"/>
      <c r="R554" s="170"/>
      <c r="S554" s="170"/>
      <c r="T554" s="171"/>
      <c r="AT554" s="165" t="s">
        <v>237</v>
      </c>
      <c r="AU554" s="165" t="s">
        <v>88</v>
      </c>
      <c r="AV554" s="13" t="s">
        <v>88</v>
      </c>
      <c r="AW554" s="13" t="s">
        <v>33</v>
      </c>
      <c r="AX554" s="13" t="s">
        <v>79</v>
      </c>
      <c r="AY554" s="165" t="s">
        <v>207</v>
      </c>
    </row>
    <row r="555" spans="1:65" s="14" customFormat="1" ht="33.75">
      <c r="B555" s="172"/>
      <c r="D555" s="164" t="s">
        <v>237</v>
      </c>
      <c r="E555" s="173" t="s">
        <v>1</v>
      </c>
      <c r="F555" s="174" t="s">
        <v>6950</v>
      </c>
      <c r="H555" s="173" t="s">
        <v>1</v>
      </c>
      <c r="I555" s="175"/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237</v>
      </c>
      <c r="AU555" s="173" t="s">
        <v>88</v>
      </c>
      <c r="AV555" s="14" t="s">
        <v>86</v>
      </c>
      <c r="AW555" s="14" t="s">
        <v>33</v>
      </c>
      <c r="AX555" s="14" t="s">
        <v>79</v>
      </c>
      <c r="AY555" s="173" t="s">
        <v>207</v>
      </c>
    </row>
    <row r="556" spans="1:65" s="14" customFormat="1" ht="11.25">
      <c r="B556" s="172"/>
      <c r="D556" s="164" t="s">
        <v>237</v>
      </c>
      <c r="E556" s="173" t="s">
        <v>1</v>
      </c>
      <c r="F556" s="174" t="s">
        <v>6951</v>
      </c>
      <c r="H556" s="173" t="s">
        <v>1</v>
      </c>
      <c r="I556" s="175"/>
      <c r="L556" s="172"/>
      <c r="M556" s="176"/>
      <c r="N556" s="177"/>
      <c r="O556" s="177"/>
      <c r="P556" s="177"/>
      <c r="Q556" s="177"/>
      <c r="R556" s="177"/>
      <c r="S556" s="177"/>
      <c r="T556" s="178"/>
      <c r="AT556" s="173" t="s">
        <v>237</v>
      </c>
      <c r="AU556" s="173" t="s">
        <v>88</v>
      </c>
      <c r="AV556" s="14" t="s">
        <v>86</v>
      </c>
      <c r="AW556" s="14" t="s">
        <v>33</v>
      </c>
      <c r="AX556" s="14" t="s">
        <v>79</v>
      </c>
      <c r="AY556" s="173" t="s">
        <v>207</v>
      </c>
    </row>
    <row r="557" spans="1:65" s="14" customFormat="1" ht="22.5">
      <c r="B557" s="172"/>
      <c r="D557" s="164" t="s">
        <v>237</v>
      </c>
      <c r="E557" s="173" t="s">
        <v>1</v>
      </c>
      <c r="F557" s="174" t="s">
        <v>6952</v>
      </c>
      <c r="H557" s="173" t="s">
        <v>1</v>
      </c>
      <c r="I557" s="175"/>
      <c r="L557" s="172"/>
      <c r="M557" s="176"/>
      <c r="N557" s="177"/>
      <c r="O557" s="177"/>
      <c r="P557" s="177"/>
      <c r="Q557" s="177"/>
      <c r="R557" s="177"/>
      <c r="S557" s="177"/>
      <c r="T557" s="178"/>
      <c r="AT557" s="173" t="s">
        <v>237</v>
      </c>
      <c r="AU557" s="173" t="s">
        <v>88</v>
      </c>
      <c r="AV557" s="14" t="s">
        <v>86</v>
      </c>
      <c r="AW557" s="14" t="s">
        <v>33</v>
      </c>
      <c r="AX557" s="14" t="s">
        <v>79</v>
      </c>
      <c r="AY557" s="173" t="s">
        <v>207</v>
      </c>
    </row>
    <row r="558" spans="1:65" s="15" customFormat="1" ht="11.25">
      <c r="B558" s="179"/>
      <c r="D558" s="164" t="s">
        <v>237</v>
      </c>
      <c r="E558" s="180" t="s">
        <v>1</v>
      </c>
      <c r="F558" s="181" t="s">
        <v>242</v>
      </c>
      <c r="H558" s="182">
        <v>25</v>
      </c>
      <c r="I558" s="183"/>
      <c r="L558" s="179"/>
      <c r="M558" s="184"/>
      <c r="N558" s="185"/>
      <c r="O558" s="185"/>
      <c r="P558" s="185"/>
      <c r="Q558" s="185"/>
      <c r="R558" s="185"/>
      <c r="S558" s="185"/>
      <c r="T558" s="186"/>
      <c r="AT558" s="180" t="s">
        <v>237</v>
      </c>
      <c r="AU558" s="180" t="s">
        <v>88</v>
      </c>
      <c r="AV558" s="15" t="s">
        <v>213</v>
      </c>
      <c r="AW558" s="15" t="s">
        <v>33</v>
      </c>
      <c r="AX558" s="15" t="s">
        <v>86</v>
      </c>
      <c r="AY558" s="180" t="s">
        <v>207</v>
      </c>
    </row>
    <row r="559" spans="1:65" s="2" customFormat="1" ht="24.2" customHeight="1">
      <c r="A559" s="31"/>
      <c r="B559" s="148"/>
      <c r="C559" s="149" t="s">
        <v>1338</v>
      </c>
      <c r="D559" s="149" t="s">
        <v>209</v>
      </c>
      <c r="E559" s="150" t="s">
        <v>6990</v>
      </c>
      <c r="F559" s="151" t="s">
        <v>6991</v>
      </c>
      <c r="G559" s="152" t="s">
        <v>301</v>
      </c>
      <c r="H559" s="153">
        <v>24</v>
      </c>
      <c r="I559" s="154"/>
      <c r="J559" s="155">
        <f>ROUND(I559*H559,2)</f>
        <v>0</v>
      </c>
      <c r="K559" s="156"/>
      <c r="L559" s="32"/>
      <c r="M559" s="157" t="s">
        <v>1</v>
      </c>
      <c r="N559" s="158" t="s">
        <v>44</v>
      </c>
      <c r="O559" s="57"/>
      <c r="P559" s="159">
        <f>O559*H559</f>
        <v>0</v>
      </c>
      <c r="Q559" s="159">
        <v>0</v>
      </c>
      <c r="R559" s="159">
        <f>Q559*H559</f>
        <v>0</v>
      </c>
      <c r="S559" s="159">
        <v>0</v>
      </c>
      <c r="T559" s="160">
        <f>S559*H559</f>
        <v>0</v>
      </c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R559" s="161" t="s">
        <v>245</v>
      </c>
      <c r="AT559" s="161" t="s">
        <v>209</v>
      </c>
      <c r="AU559" s="161" t="s">
        <v>88</v>
      </c>
      <c r="AY559" s="17" t="s">
        <v>207</v>
      </c>
      <c r="BE559" s="162">
        <f>IF(N559="základní",J559,0)</f>
        <v>0</v>
      </c>
      <c r="BF559" s="162">
        <f>IF(N559="snížená",J559,0)</f>
        <v>0</v>
      </c>
      <c r="BG559" s="162">
        <f>IF(N559="zákl. přenesená",J559,0)</f>
        <v>0</v>
      </c>
      <c r="BH559" s="162">
        <f>IF(N559="sníž. přenesená",J559,0)</f>
        <v>0</v>
      </c>
      <c r="BI559" s="162">
        <f>IF(N559="nulová",J559,0)</f>
        <v>0</v>
      </c>
      <c r="BJ559" s="17" t="s">
        <v>86</v>
      </c>
      <c r="BK559" s="162">
        <f>ROUND(I559*H559,2)</f>
        <v>0</v>
      </c>
      <c r="BL559" s="17" t="s">
        <v>245</v>
      </c>
      <c r="BM559" s="161" t="s">
        <v>1341</v>
      </c>
    </row>
    <row r="560" spans="1:65" s="2" customFormat="1" ht="24.2" customHeight="1">
      <c r="A560" s="31"/>
      <c r="B560" s="148"/>
      <c r="C560" s="149" t="s">
        <v>706</v>
      </c>
      <c r="D560" s="149" t="s">
        <v>209</v>
      </c>
      <c r="E560" s="150" t="s">
        <v>6992</v>
      </c>
      <c r="F560" s="151" t="s">
        <v>6993</v>
      </c>
      <c r="G560" s="152" t="s">
        <v>301</v>
      </c>
      <c r="H560" s="153">
        <v>15</v>
      </c>
      <c r="I560" s="154"/>
      <c r="J560" s="155">
        <f>ROUND(I560*H560,2)</f>
        <v>0</v>
      </c>
      <c r="K560" s="156"/>
      <c r="L560" s="32"/>
      <c r="M560" s="157" t="s">
        <v>1</v>
      </c>
      <c r="N560" s="158" t="s">
        <v>44</v>
      </c>
      <c r="O560" s="57"/>
      <c r="P560" s="159">
        <f>O560*H560</f>
        <v>0</v>
      </c>
      <c r="Q560" s="159">
        <v>0</v>
      </c>
      <c r="R560" s="159">
        <f>Q560*H560</f>
        <v>0</v>
      </c>
      <c r="S560" s="159">
        <v>0</v>
      </c>
      <c r="T560" s="160">
        <f>S560*H560</f>
        <v>0</v>
      </c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R560" s="161" t="s">
        <v>245</v>
      </c>
      <c r="AT560" s="161" t="s">
        <v>209</v>
      </c>
      <c r="AU560" s="161" t="s">
        <v>88</v>
      </c>
      <c r="AY560" s="17" t="s">
        <v>207</v>
      </c>
      <c r="BE560" s="162">
        <f>IF(N560="základní",J560,0)</f>
        <v>0</v>
      </c>
      <c r="BF560" s="162">
        <f>IF(N560="snížená",J560,0)</f>
        <v>0</v>
      </c>
      <c r="BG560" s="162">
        <f>IF(N560="zákl. přenesená",J560,0)</f>
        <v>0</v>
      </c>
      <c r="BH560" s="162">
        <f>IF(N560="sníž. přenesená",J560,0)</f>
        <v>0</v>
      </c>
      <c r="BI560" s="162">
        <f>IF(N560="nulová",J560,0)</f>
        <v>0</v>
      </c>
      <c r="BJ560" s="17" t="s">
        <v>86</v>
      </c>
      <c r="BK560" s="162">
        <f>ROUND(I560*H560,2)</f>
        <v>0</v>
      </c>
      <c r="BL560" s="17" t="s">
        <v>245</v>
      </c>
      <c r="BM560" s="161" t="s">
        <v>1346</v>
      </c>
    </row>
    <row r="561" spans="1:65" s="13" customFormat="1" ht="22.5">
      <c r="B561" s="163"/>
      <c r="D561" s="164" t="s">
        <v>237</v>
      </c>
      <c r="E561" s="165" t="s">
        <v>1</v>
      </c>
      <c r="F561" s="166" t="s">
        <v>6994</v>
      </c>
      <c r="H561" s="167">
        <v>15</v>
      </c>
      <c r="I561" s="168"/>
      <c r="L561" s="163"/>
      <c r="M561" s="169"/>
      <c r="N561" s="170"/>
      <c r="O561" s="170"/>
      <c r="P561" s="170"/>
      <c r="Q561" s="170"/>
      <c r="R561" s="170"/>
      <c r="S561" s="170"/>
      <c r="T561" s="171"/>
      <c r="AT561" s="165" t="s">
        <v>237</v>
      </c>
      <c r="AU561" s="165" t="s">
        <v>88</v>
      </c>
      <c r="AV561" s="13" t="s">
        <v>88</v>
      </c>
      <c r="AW561" s="13" t="s">
        <v>33</v>
      </c>
      <c r="AX561" s="13" t="s">
        <v>79</v>
      </c>
      <c r="AY561" s="165" t="s">
        <v>207</v>
      </c>
    </row>
    <row r="562" spans="1:65" s="14" customFormat="1" ht="33.75">
      <c r="B562" s="172"/>
      <c r="D562" s="164" t="s">
        <v>237</v>
      </c>
      <c r="E562" s="173" t="s">
        <v>1</v>
      </c>
      <c r="F562" s="174" t="s">
        <v>6950</v>
      </c>
      <c r="H562" s="173" t="s">
        <v>1</v>
      </c>
      <c r="I562" s="175"/>
      <c r="L562" s="172"/>
      <c r="M562" s="176"/>
      <c r="N562" s="177"/>
      <c r="O562" s="177"/>
      <c r="P562" s="177"/>
      <c r="Q562" s="177"/>
      <c r="R562" s="177"/>
      <c r="S562" s="177"/>
      <c r="T562" s="178"/>
      <c r="AT562" s="173" t="s">
        <v>237</v>
      </c>
      <c r="AU562" s="173" t="s">
        <v>88</v>
      </c>
      <c r="AV562" s="14" t="s">
        <v>86</v>
      </c>
      <c r="AW562" s="14" t="s">
        <v>33</v>
      </c>
      <c r="AX562" s="14" t="s">
        <v>79</v>
      </c>
      <c r="AY562" s="173" t="s">
        <v>207</v>
      </c>
    </row>
    <row r="563" spans="1:65" s="14" customFormat="1" ht="11.25">
      <c r="B563" s="172"/>
      <c r="D563" s="164" t="s">
        <v>237</v>
      </c>
      <c r="E563" s="173" t="s">
        <v>1</v>
      </c>
      <c r="F563" s="174" t="s">
        <v>6951</v>
      </c>
      <c r="H563" s="173" t="s">
        <v>1</v>
      </c>
      <c r="I563" s="175"/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237</v>
      </c>
      <c r="AU563" s="173" t="s">
        <v>88</v>
      </c>
      <c r="AV563" s="14" t="s">
        <v>86</v>
      </c>
      <c r="AW563" s="14" t="s">
        <v>33</v>
      </c>
      <c r="AX563" s="14" t="s">
        <v>79</v>
      </c>
      <c r="AY563" s="173" t="s">
        <v>207</v>
      </c>
    </row>
    <row r="564" spans="1:65" s="14" customFormat="1" ht="22.5">
      <c r="B564" s="172"/>
      <c r="D564" s="164" t="s">
        <v>237</v>
      </c>
      <c r="E564" s="173" t="s">
        <v>1</v>
      </c>
      <c r="F564" s="174" t="s">
        <v>6952</v>
      </c>
      <c r="H564" s="173" t="s">
        <v>1</v>
      </c>
      <c r="I564" s="175"/>
      <c r="L564" s="172"/>
      <c r="M564" s="176"/>
      <c r="N564" s="177"/>
      <c r="O564" s="177"/>
      <c r="P564" s="177"/>
      <c r="Q564" s="177"/>
      <c r="R564" s="177"/>
      <c r="S564" s="177"/>
      <c r="T564" s="178"/>
      <c r="AT564" s="173" t="s">
        <v>237</v>
      </c>
      <c r="AU564" s="173" t="s">
        <v>88</v>
      </c>
      <c r="AV564" s="14" t="s">
        <v>86</v>
      </c>
      <c r="AW564" s="14" t="s">
        <v>33</v>
      </c>
      <c r="AX564" s="14" t="s">
        <v>79</v>
      </c>
      <c r="AY564" s="173" t="s">
        <v>207</v>
      </c>
    </row>
    <row r="565" spans="1:65" s="15" customFormat="1" ht="11.25">
      <c r="B565" s="179"/>
      <c r="D565" s="164" t="s">
        <v>237</v>
      </c>
      <c r="E565" s="180" t="s">
        <v>1</v>
      </c>
      <c r="F565" s="181" t="s">
        <v>242</v>
      </c>
      <c r="H565" s="182">
        <v>15</v>
      </c>
      <c r="I565" s="183"/>
      <c r="L565" s="179"/>
      <c r="M565" s="184"/>
      <c r="N565" s="185"/>
      <c r="O565" s="185"/>
      <c r="P565" s="185"/>
      <c r="Q565" s="185"/>
      <c r="R565" s="185"/>
      <c r="S565" s="185"/>
      <c r="T565" s="186"/>
      <c r="AT565" s="180" t="s">
        <v>237</v>
      </c>
      <c r="AU565" s="180" t="s">
        <v>88</v>
      </c>
      <c r="AV565" s="15" t="s">
        <v>213</v>
      </c>
      <c r="AW565" s="15" t="s">
        <v>33</v>
      </c>
      <c r="AX565" s="15" t="s">
        <v>86</v>
      </c>
      <c r="AY565" s="180" t="s">
        <v>207</v>
      </c>
    </row>
    <row r="566" spans="1:65" s="2" customFormat="1" ht="24.2" customHeight="1">
      <c r="A566" s="31"/>
      <c r="B566" s="148"/>
      <c r="C566" s="149" t="s">
        <v>1348</v>
      </c>
      <c r="D566" s="149" t="s">
        <v>209</v>
      </c>
      <c r="E566" s="150" t="s">
        <v>6995</v>
      </c>
      <c r="F566" s="151" t="s">
        <v>6996</v>
      </c>
      <c r="G566" s="152" t="s">
        <v>301</v>
      </c>
      <c r="H566" s="153">
        <v>17</v>
      </c>
      <c r="I566" s="154"/>
      <c r="J566" s="155">
        <f>ROUND(I566*H566,2)</f>
        <v>0</v>
      </c>
      <c r="K566" s="156"/>
      <c r="L566" s="32"/>
      <c r="M566" s="157" t="s">
        <v>1</v>
      </c>
      <c r="N566" s="158" t="s">
        <v>44</v>
      </c>
      <c r="O566" s="57"/>
      <c r="P566" s="159">
        <f>O566*H566</f>
        <v>0</v>
      </c>
      <c r="Q566" s="159">
        <v>0</v>
      </c>
      <c r="R566" s="159">
        <f>Q566*H566</f>
        <v>0</v>
      </c>
      <c r="S566" s="159">
        <v>0</v>
      </c>
      <c r="T566" s="160">
        <f>S566*H566</f>
        <v>0</v>
      </c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R566" s="161" t="s">
        <v>245</v>
      </c>
      <c r="AT566" s="161" t="s">
        <v>209</v>
      </c>
      <c r="AU566" s="161" t="s">
        <v>88</v>
      </c>
      <c r="AY566" s="17" t="s">
        <v>207</v>
      </c>
      <c r="BE566" s="162">
        <f>IF(N566="základní",J566,0)</f>
        <v>0</v>
      </c>
      <c r="BF566" s="162">
        <f>IF(N566="snížená",J566,0)</f>
        <v>0</v>
      </c>
      <c r="BG566" s="162">
        <f>IF(N566="zákl. přenesená",J566,0)</f>
        <v>0</v>
      </c>
      <c r="BH566" s="162">
        <f>IF(N566="sníž. přenesená",J566,0)</f>
        <v>0</v>
      </c>
      <c r="BI566" s="162">
        <f>IF(N566="nulová",J566,0)</f>
        <v>0</v>
      </c>
      <c r="BJ566" s="17" t="s">
        <v>86</v>
      </c>
      <c r="BK566" s="162">
        <f>ROUND(I566*H566,2)</f>
        <v>0</v>
      </c>
      <c r="BL566" s="17" t="s">
        <v>245</v>
      </c>
      <c r="BM566" s="161" t="s">
        <v>1351</v>
      </c>
    </row>
    <row r="567" spans="1:65" s="13" customFormat="1" ht="22.5">
      <c r="B567" s="163"/>
      <c r="D567" s="164" t="s">
        <v>237</v>
      </c>
      <c r="E567" s="165" t="s">
        <v>1</v>
      </c>
      <c r="F567" s="166" t="s">
        <v>6997</v>
      </c>
      <c r="H567" s="167">
        <v>17</v>
      </c>
      <c r="I567" s="168"/>
      <c r="L567" s="163"/>
      <c r="M567" s="169"/>
      <c r="N567" s="170"/>
      <c r="O567" s="170"/>
      <c r="P567" s="170"/>
      <c r="Q567" s="170"/>
      <c r="R567" s="170"/>
      <c r="S567" s="170"/>
      <c r="T567" s="171"/>
      <c r="AT567" s="165" t="s">
        <v>237</v>
      </c>
      <c r="AU567" s="165" t="s">
        <v>88</v>
      </c>
      <c r="AV567" s="13" t="s">
        <v>88</v>
      </c>
      <c r="AW567" s="13" t="s">
        <v>33</v>
      </c>
      <c r="AX567" s="13" t="s">
        <v>79</v>
      </c>
      <c r="AY567" s="165" t="s">
        <v>207</v>
      </c>
    </row>
    <row r="568" spans="1:65" s="14" customFormat="1" ht="33.75">
      <c r="B568" s="172"/>
      <c r="D568" s="164" t="s">
        <v>237</v>
      </c>
      <c r="E568" s="173" t="s">
        <v>1</v>
      </c>
      <c r="F568" s="174" t="s">
        <v>6950</v>
      </c>
      <c r="H568" s="173" t="s">
        <v>1</v>
      </c>
      <c r="I568" s="175"/>
      <c r="L568" s="172"/>
      <c r="M568" s="176"/>
      <c r="N568" s="177"/>
      <c r="O568" s="177"/>
      <c r="P568" s="177"/>
      <c r="Q568" s="177"/>
      <c r="R568" s="177"/>
      <c r="S568" s="177"/>
      <c r="T568" s="178"/>
      <c r="AT568" s="173" t="s">
        <v>237</v>
      </c>
      <c r="AU568" s="173" t="s">
        <v>88</v>
      </c>
      <c r="AV568" s="14" t="s">
        <v>86</v>
      </c>
      <c r="AW568" s="14" t="s">
        <v>33</v>
      </c>
      <c r="AX568" s="14" t="s">
        <v>79</v>
      </c>
      <c r="AY568" s="173" t="s">
        <v>207</v>
      </c>
    </row>
    <row r="569" spans="1:65" s="14" customFormat="1" ht="11.25">
      <c r="B569" s="172"/>
      <c r="D569" s="164" t="s">
        <v>237</v>
      </c>
      <c r="E569" s="173" t="s">
        <v>1</v>
      </c>
      <c r="F569" s="174" t="s">
        <v>6951</v>
      </c>
      <c r="H569" s="173" t="s">
        <v>1</v>
      </c>
      <c r="I569" s="175"/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237</v>
      </c>
      <c r="AU569" s="173" t="s">
        <v>88</v>
      </c>
      <c r="AV569" s="14" t="s">
        <v>86</v>
      </c>
      <c r="AW569" s="14" t="s">
        <v>33</v>
      </c>
      <c r="AX569" s="14" t="s">
        <v>79</v>
      </c>
      <c r="AY569" s="173" t="s">
        <v>207</v>
      </c>
    </row>
    <row r="570" spans="1:65" s="14" customFormat="1" ht="22.5">
      <c r="B570" s="172"/>
      <c r="D570" s="164" t="s">
        <v>237</v>
      </c>
      <c r="E570" s="173" t="s">
        <v>1</v>
      </c>
      <c r="F570" s="174" t="s">
        <v>6952</v>
      </c>
      <c r="H570" s="173" t="s">
        <v>1</v>
      </c>
      <c r="I570" s="175"/>
      <c r="L570" s="172"/>
      <c r="M570" s="176"/>
      <c r="N570" s="177"/>
      <c r="O570" s="177"/>
      <c r="P570" s="177"/>
      <c r="Q570" s="177"/>
      <c r="R570" s="177"/>
      <c r="S570" s="177"/>
      <c r="T570" s="178"/>
      <c r="AT570" s="173" t="s">
        <v>237</v>
      </c>
      <c r="AU570" s="173" t="s">
        <v>88</v>
      </c>
      <c r="AV570" s="14" t="s">
        <v>86</v>
      </c>
      <c r="AW570" s="14" t="s">
        <v>33</v>
      </c>
      <c r="AX570" s="14" t="s">
        <v>79</v>
      </c>
      <c r="AY570" s="173" t="s">
        <v>207</v>
      </c>
    </row>
    <row r="571" spans="1:65" s="15" customFormat="1" ht="11.25">
      <c r="B571" s="179"/>
      <c r="D571" s="164" t="s">
        <v>237</v>
      </c>
      <c r="E571" s="180" t="s">
        <v>1</v>
      </c>
      <c r="F571" s="181" t="s">
        <v>242</v>
      </c>
      <c r="H571" s="182">
        <v>17</v>
      </c>
      <c r="I571" s="183"/>
      <c r="L571" s="179"/>
      <c r="M571" s="184"/>
      <c r="N571" s="185"/>
      <c r="O571" s="185"/>
      <c r="P571" s="185"/>
      <c r="Q571" s="185"/>
      <c r="R571" s="185"/>
      <c r="S571" s="185"/>
      <c r="T571" s="186"/>
      <c r="AT571" s="180" t="s">
        <v>237</v>
      </c>
      <c r="AU571" s="180" t="s">
        <v>88</v>
      </c>
      <c r="AV571" s="15" t="s">
        <v>213</v>
      </c>
      <c r="AW571" s="15" t="s">
        <v>33</v>
      </c>
      <c r="AX571" s="15" t="s">
        <v>86</v>
      </c>
      <c r="AY571" s="180" t="s">
        <v>207</v>
      </c>
    </row>
    <row r="572" spans="1:65" s="2" customFormat="1" ht="24.2" customHeight="1">
      <c r="A572" s="31"/>
      <c r="B572" s="148"/>
      <c r="C572" s="149" t="s">
        <v>710</v>
      </c>
      <c r="D572" s="149" t="s">
        <v>209</v>
      </c>
      <c r="E572" s="150" t="s">
        <v>6998</v>
      </c>
      <c r="F572" s="151" t="s">
        <v>6999</v>
      </c>
      <c r="G572" s="152" t="s">
        <v>301</v>
      </c>
      <c r="H572" s="153">
        <v>16</v>
      </c>
      <c r="I572" s="154"/>
      <c r="J572" s="155">
        <f>ROUND(I572*H572,2)</f>
        <v>0</v>
      </c>
      <c r="K572" s="156"/>
      <c r="L572" s="32"/>
      <c r="M572" s="157" t="s">
        <v>1</v>
      </c>
      <c r="N572" s="158" t="s">
        <v>44</v>
      </c>
      <c r="O572" s="57"/>
      <c r="P572" s="159">
        <f>O572*H572</f>
        <v>0</v>
      </c>
      <c r="Q572" s="159">
        <v>0</v>
      </c>
      <c r="R572" s="159">
        <f>Q572*H572</f>
        <v>0</v>
      </c>
      <c r="S572" s="159">
        <v>0</v>
      </c>
      <c r="T572" s="160">
        <f>S572*H572</f>
        <v>0</v>
      </c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R572" s="161" t="s">
        <v>245</v>
      </c>
      <c r="AT572" s="161" t="s">
        <v>209</v>
      </c>
      <c r="AU572" s="161" t="s">
        <v>88</v>
      </c>
      <c r="AY572" s="17" t="s">
        <v>207</v>
      </c>
      <c r="BE572" s="162">
        <f>IF(N572="základní",J572,0)</f>
        <v>0</v>
      </c>
      <c r="BF572" s="162">
        <f>IF(N572="snížená",J572,0)</f>
        <v>0</v>
      </c>
      <c r="BG572" s="162">
        <f>IF(N572="zákl. přenesená",J572,0)</f>
        <v>0</v>
      </c>
      <c r="BH572" s="162">
        <f>IF(N572="sníž. přenesená",J572,0)</f>
        <v>0</v>
      </c>
      <c r="BI572" s="162">
        <f>IF(N572="nulová",J572,0)</f>
        <v>0</v>
      </c>
      <c r="BJ572" s="17" t="s">
        <v>86</v>
      </c>
      <c r="BK572" s="162">
        <f>ROUND(I572*H572,2)</f>
        <v>0</v>
      </c>
      <c r="BL572" s="17" t="s">
        <v>245</v>
      </c>
      <c r="BM572" s="161" t="s">
        <v>1356</v>
      </c>
    </row>
    <row r="573" spans="1:65" s="2" customFormat="1" ht="24.2" customHeight="1">
      <c r="A573" s="31"/>
      <c r="B573" s="148"/>
      <c r="C573" s="149" t="s">
        <v>1358</v>
      </c>
      <c r="D573" s="149" t="s">
        <v>209</v>
      </c>
      <c r="E573" s="150" t="s">
        <v>7000</v>
      </c>
      <c r="F573" s="151" t="s">
        <v>7001</v>
      </c>
      <c r="G573" s="152" t="s">
        <v>301</v>
      </c>
      <c r="H573" s="153">
        <v>1</v>
      </c>
      <c r="I573" s="154"/>
      <c r="J573" s="155">
        <f>ROUND(I573*H573,2)</f>
        <v>0</v>
      </c>
      <c r="K573" s="156"/>
      <c r="L573" s="32"/>
      <c r="M573" s="157" t="s">
        <v>1</v>
      </c>
      <c r="N573" s="158" t="s">
        <v>44</v>
      </c>
      <c r="O573" s="57"/>
      <c r="P573" s="159">
        <f>O573*H573</f>
        <v>0</v>
      </c>
      <c r="Q573" s="159">
        <v>0</v>
      </c>
      <c r="R573" s="159">
        <f>Q573*H573</f>
        <v>0</v>
      </c>
      <c r="S573" s="159">
        <v>0</v>
      </c>
      <c r="T573" s="160">
        <f>S573*H573</f>
        <v>0</v>
      </c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R573" s="161" t="s">
        <v>245</v>
      </c>
      <c r="AT573" s="161" t="s">
        <v>209</v>
      </c>
      <c r="AU573" s="161" t="s">
        <v>88</v>
      </c>
      <c r="AY573" s="17" t="s">
        <v>207</v>
      </c>
      <c r="BE573" s="162">
        <f>IF(N573="základní",J573,0)</f>
        <v>0</v>
      </c>
      <c r="BF573" s="162">
        <f>IF(N573="snížená",J573,0)</f>
        <v>0</v>
      </c>
      <c r="BG573" s="162">
        <f>IF(N573="zákl. přenesená",J573,0)</f>
        <v>0</v>
      </c>
      <c r="BH573" s="162">
        <f>IF(N573="sníž. přenesená",J573,0)</f>
        <v>0</v>
      </c>
      <c r="BI573" s="162">
        <f>IF(N573="nulová",J573,0)</f>
        <v>0</v>
      </c>
      <c r="BJ573" s="17" t="s">
        <v>86</v>
      </c>
      <c r="BK573" s="162">
        <f>ROUND(I573*H573,2)</f>
        <v>0</v>
      </c>
      <c r="BL573" s="17" t="s">
        <v>245</v>
      </c>
      <c r="BM573" s="161" t="s">
        <v>1361</v>
      </c>
    </row>
    <row r="574" spans="1:65" s="13" customFormat="1" ht="22.5">
      <c r="B574" s="163"/>
      <c r="D574" s="164" t="s">
        <v>237</v>
      </c>
      <c r="E574" s="165" t="s">
        <v>1</v>
      </c>
      <c r="F574" s="166" t="s">
        <v>6966</v>
      </c>
      <c r="H574" s="167">
        <v>1</v>
      </c>
      <c r="I574" s="168"/>
      <c r="L574" s="163"/>
      <c r="M574" s="169"/>
      <c r="N574" s="170"/>
      <c r="O574" s="170"/>
      <c r="P574" s="170"/>
      <c r="Q574" s="170"/>
      <c r="R574" s="170"/>
      <c r="S574" s="170"/>
      <c r="T574" s="171"/>
      <c r="AT574" s="165" t="s">
        <v>237</v>
      </c>
      <c r="AU574" s="165" t="s">
        <v>88</v>
      </c>
      <c r="AV574" s="13" t="s">
        <v>88</v>
      </c>
      <c r="AW574" s="13" t="s">
        <v>33</v>
      </c>
      <c r="AX574" s="13" t="s">
        <v>79</v>
      </c>
      <c r="AY574" s="165" t="s">
        <v>207</v>
      </c>
    </row>
    <row r="575" spans="1:65" s="14" customFormat="1" ht="33.75">
      <c r="B575" s="172"/>
      <c r="D575" s="164" t="s">
        <v>237</v>
      </c>
      <c r="E575" s="173" t="s">
        <v>1</v>
      </c>
      <c r="F575" s="174" t="s">
        <v>6950</v>
      </c>
      <c r="H575" s="173" t="s">
        <v>1</v>
      </c>
      <c r="I575" s="175"/>
      <c r="L575" s="172"/>
      <c r="M575" s="176"/>
      <c r="N575" s="177"/>
      <c r="O575" s="177"/>
      <c r="P575" s="177"/>
      <c r="Q575" s="177"/>
      <c r="R575" s="177"/>
      <c r="S575" s="177"/>
      <c r="T575" s="178"/>
      <c r="AT575" s="173" t="s">
        <v>237</v>
      </c>
      <c r="AU575" s="173" t="s">
        <v>88</v>
      </c>
      <c r="AV575" s="14" t="s">
        <v>86</v>
      </c>
      <c r="AW575" s="14" t="s">
        <v>33</v>
      </c>
      <c r="AX575" s="14" t="s">
        <v>79</v>
      </c>
      <c r="AY575" s="173" t="s">
        <v>207</v>
      </c>
    </row>
    <row r="576" spans="1:65" s="14" customFormat="1" ht="11.25">
      <c r="B576" s="172"/>
      <c r="D576" s="164" t="s">
        <v>237</v>
      </c>
      <c r="E576" s="173" t="s">
        <v>1</v>
      </c>
      <c r="F576" s="174" t="s">
        <v>6951</v>
      </c>
      <c r="H576" s="173" t="s">
        <v>1</v>
      </c>
      <c r="I576" s="175"/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237</v>
      </c>
      <c r="AU576" s="173" t="s">
        <v>88</v>
      </c>
      <c r="AV576" s="14" t="s">
        <v>86</v>
      </c>
      <c r="AW576" s="14" t="s">
        <v>33</v>
      </c>
      <c r="AX576" s="14" t="s">
        <v>79</v>
      </c>
      <c r="AY576" s="173" t="s">
        <v>207</v>
      </c>
    </row>
    <row r="577" spans="1:65" s="14" customFormat="1" ht="22.5">
      <c r="B577" s="172"/>
      <c r="D577" s="164" t="s">
        <v>237</v>
      </c>
      <c r="E577" s="173" t="s">
        <v>1</v>
      </c>
      <c r="F577" s="174" t="s">
        <v>6952</v>
      </c>
      <c r="H577" s="173" t="s">
        <v>1</v>
      </c>
      <c r="I577" s="175"/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237</v>
      </c>
      <c r="AU577" s="173" t="s">
        <v>88</v>
      </c>
      <c r="AV577" s="14" t="s">
        <v>86</v>
      </c>
      <c r="AW577" s="14" t="s">
        <v>33</v>
      </c>
      <c r="AX577" s="14" t="s">
        <v>79</v>
      </c>
      <c r="AY577" s="173" t="s">
        <v>207</v>
      </c>
    </row>
    <row r="578" spans="1:65" s="15" customFormat="1" ht="11.25">
      <c r="B578" s="179"/>
      <c r="D578" s="164" t="s">
        <v>237</v>
      </c>
      <c r="E578" s="180" t="s">
        <v>1</v>
      </c>
      <c r="F578" s="181" t="s">
        <v>242</v>
      </c>
      <c r="H578" s="182">
        <v>1</v>
      </c>
      <c r="I578" s="183"/>
      <c r="L578" s="179"/>
      <c r="M578" s="184"/>
      <c r="N578" s="185"/>
      <c r="O578" s="185"/>
      <c r="P578" s="185"/>
      <c r="Q578" s="185"/>
      <c r="R578" s="185"/>
      <c r="S578" s="185"/>
      <c r="T578" s="186"/>
      <c r="AT578" s="180" t="s">
        <v>237</v>
      </c>
      <c r="AU578" s="180" t="s">
        <v>88</v>
      </c>
      <c r="AV578" s="15" t="s">
        <v>213</v>
      </c>
      <c r="AW578" s="15" t="s">
        <v>33</v>
      </c>
      <c r="AX578" s="15" t="s">
        <v>86</v>
      </c>
      <c r="AY578" s="180" t="s">
        <v>207</v>
      </c>
    </row>
    <row r="579" spans="1:65" s="2" customFormat="1" ht="24.2" customHeight="1">
      <c r="A579" s="31"/>
      <c r="B579" s="148"/>
      <c r="C579" s="149" t="s">
        <v>715</v>
      </c>
      <c r="D579" s="149" t="s">
        <v>209</v>
      </c>
      <c r="E579" s="150" t="s">
        <v>7002</v>
      </c>
      <c r="F579" s="151" t="s">
        <v>7003</v>
      </c>
      <c r="G579" s="152" t="s">
        <v>301</v>
      </c>
      <c r="H579" s="153">
        <v>2</v>
      </c>
      <c r="I579" s="154"/>
      <c r="J579" s="155">
        <f>ROUND(I579*H579,2)</f>
        <v>0</v>
      </c>
      <c r="K579" s="156"/>
      <c r="L579" s="32"/>
      <c r="M579" s="157" t="s">
        <v>1</v>
      </c>
      <c r="N579" s="158" t="s">
        <v>44</v>
      </c>
      <c r="O579" s="57"/>
      <c r="P579" s="159">
        <f>O579*H579</f>
        <v>0</v>
      </c>
      <c r="Q579" s="159">
        <v>0</v>
      </c>
      <c r="R579" s="159">
        <f>Q579*H579</f>
        <v>0</v>
      </c>
      <c r="S579" s="159">
        <v>0</v>
      </c>
      <c r="T579" s="160">
        <f>S579*H579</f>
        <v>0</v>
      </c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R579" s="161" t="s">
        <v>245</v>
      </c>
      <c r="AT579" s="161" t="s">
        <v>209</v>
      </c>
      <c r="AU579" s="161" t="s">
        <v>88</v>
      </c>
      <c r="AY579" s="17" t="s">
        <v>207</v>
      </c>
      <c r="BE579" s="162">
        <f>IF(N579="základní",J579,0)</f>
        <v>0</v>
      </c>
      <c r="BF579" s="162">
        <f>IF(N579="snížená",J579,0)</f>
        <v>0</v>
      </c>
      <c r="BG579" s="162">
        <f>IF(N579="zákl. přenesená",J579,0)</f>
        <v>0</v>
      </c>
      <c r="BH579" s="162">
        <f>IF(N579="sníž. přenesená",J579,0)</f>
        <v>0</v>
      </c>
      <c r="BI579" s="162">
        <f>IF(N579="nulová",J579,0)</f>
        <v>0</v>
      </c>
      <c r="BJ579" s="17" t="s">
        <v>86</v>
      </c>
      <c r="BK579" s="162">
        <f>ROUND(I579*H579,2)</f>
        <v>0</v>
      </c>
      <c r="BL579" s="17" t="s">
        <v>245</v>
      </c>
      <c r="BM579" s="161" t="s">
        <v>1368</v>
      </c>
    </row>
    <row r="580" spans="1:65" s="13" customFormat="1" ht="22.5">
      <c r="B580" s="163"/>
      <c r="D580" s="164" t="s">
        <v>237</v>
      </c>
      <c r="E580" s="165" t="s">
        <v>1</v>
      </c>
      <c r="F580" s="166" t="s">
        <v>6960</v>
      </c>
      <c r="H580" s="167">
        <v>2</v>
      </c>
      <c r="I580" s="168"/>
      <c r="L580" s="163"/>
      <c r="M580" s="169"/>
      <c r="N580" s="170"/>
      <c r="O580" s="170"/>
      <c r="P580" s="170"/>
      <c r="Q580" s="170"/>
      <c r="R580" s="170"/>
      <c r="S580" s="170"/>
      <c r="T580" s="171"/>
      <c r="AT580" s="165" t="s">
        <v>237</v>
      </c>
      <c r="AU580" s="165" t="s">
        <v>88</v>
      </c>
      <c r="AV580" s="13" t="s">
        <v>88</v>
      </c>
      <c r="AW580" s="13" t="s">
        <v>33</v>
      </c>
      <c r="AX580" s="13" t="s">
        <v>79</v>
      </c>
      <c r="AY580" s="165" t="s">
        <v>207</v>
      </c>
    </row>
    <row r="581" spans="1:65" s="14" customFormat="1" ht="33.75">
      <c r="B581" s="172"/>
      <c r="D581" s="164" t="s">
        <v>237</v>
      </c>
      <c r="E581" s="173" t="s">
        <v>1</v>
      </c>
      <c r="F581" s="174" t="s">
        <v>6950</v>
      </c>
      <c r="H581" s="173" t="s">
        <v>1</v>
      </c>
      <c r="I581" s="175"/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237</v>
      </c>
      <c r="AU581" s="173" t="s">
        <v>88</v>
      </c>
      <c r="AV581" s="14" t="s">
        <v>86</v>
      </c>
      <c r="AW581" s="14" t="s">
        <v>33</v>
      </c>
      <c r="AX581" s="14" t="s">
        <v>79</v>
      </c>
      <c r="AY581" s="173" t="s">
        <v>207</v>
      </c>
    </row>
    <row r="582" spans="1:65" s="14" customFormat="1" ht="11.25">
      <c r="B582" s="172"/>
      <c r="D582" s="164" t="s">
        <v>237</v>
      </c>
      <c r="E582" s="173" t="s">
        <v>1</v>
      </c>
      <c r="F582" s="174" t="s">
        <v>6951</v>
      </c>
      <c r="H582" s="173" t="s">
        <v>1</v>
      </c>
      <c r="I582" s="175"/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237</v>
      </c>
      <c r="AU582" s="173" t="s">
        <v>88</v>
      </c>
      <c r="AV582" s="14" t="s">
        <v>86</v>
      </c>
      <c r="AW582" s="14" t="s">
        <v>33</v>
      </c>
      <c r="AX582" s="14" t="s">
        <v>79</v>
      </c>
      <c r="AY582" s="173" t="s">
        <v>207</v>
      </c>
    </row>
    <row r="583" spans="1:65" s="14" customFormat="1" ht="22.5">
      <c r="B583" s="172"/>
      <c r="D583" s="164" t="s">
        <v>237</v>
      </c>
      <c r="E583" s="173" t="s">
        <v>1</v>
      </c>
      <c r="F583" s="174" t="s">
        <v>6952</v>
      </c>
      <c r="H583" s="173" t="s">
        <v>1</v>
      </c>
      <c r="I583" s="175"/>
      <c r="L583" s="172"/>
      <c r="M583" s="176"/>
      <c r="N583" s="177"/>
      <c r="O583" s="177"/>
      <c r="P583" s="177"/>
      <c r="Q583" s="177"/>
      <c r="R583" s="177"/>
      <c r="S583" s="177"/>
      <c r="T583" s="178"/>
      <c r="AT583" s="173" t="s">
        <v>237</v>
      </c>
      <c r="AU583" s="173" t="s">
        <v>88</v>
      </c>
      <c r="AV583" s="14" t="s">
        <v>86</v>
      </c>
      <c r="AW583" s="14" t="s">
        <v>33</v>
      </c>
      <c r="AX583" s="14" t="s">
        <v>79</v>
      </c>
      <c r="AY583" s="173" t="s">
        <v>207</v>
      </c>
    </row>
    <row r="584" spans="1:65" s="15" customFormat="1" ht="11.25">
      <c r="B584" s="179"/>
      <c r="D584" s="164" t="s">
        <v>237</v>
      </c>
      <c r="E584" s="180" t="s">
        <v>1</v>
      </c>
      <c r="F584" s="181" t="s">
        <v>242</v>
      </c>
      <c r="H584" s="182">
        <v>2</v>
      </c>
      <c r="I584" s="183"/>
      <c r="L584" s="179"/>
      <c r="M584" s="184"/>
      <c r="N584" s="185"/>
      <c r="O584" s="185"/>
      <c r="P584" s="185"/>
      <c r="Q584" s="185"/>
      <c r="R584" s="185"/>
      <c r="S584" s="185"/>
      <c r="T584" s="186"/>
      <c r="AT584" s="180" t="s">
        <v>237</v>
      </c>
      <c r="AU584" s="180" t="s">
        <v>88</v>
      </c>
      <c r="AV584" s="15" t="s">
        <v>213</v>
      </c>
      <c r="AW584" s="15" t="s">
        <v>33</v>
      </c>
      <c r="AX584" s="15" t="s">
        <v>86</v>
      </c>
      <c r="AY584" s="180" t="s">
        <v>207</v>
      </c>
    </row>
    <row r="585" spans="1:65" s="2" customFormat="1" ht="24.2" customHeight="1">
      <c r="A585" s="31"/>
      <c r="B585" s="148"/>
      <c r="C585" s="149" t="s">
        <v>1372</v>
      </c>
      <c r="D585" s="149" t="s">
        <v>209</v>
      </c>
      <c r="E585" s="150" t="s">
        <v>7004</v>
      </c>
      <c r="F585" s="151" t="s">
        <v>7005</v>
      </c>
      <c r="G585" s="152" t="s">
        <v>301</v>
      </c>
      <c r="H585" s="153">
        <v>7</v>
      </c>
      <c r="I585" s="154"/>
      <c r="J585" s="155">
        <f>ROUND(I585*H585,2)</f>
        <v>0</v>
      </c>
      <c r="K585" s="156"/>
      <c r="L585" s="32"/>
      <c r="M585" s="157" t="s">
        <v>1</v>
      </c>
      <c r="N585" s="158" t="s">
        <v>44</v>
      </c>
      <c r="O585" s="57"/>
      <c r="P585" s="159">
        <f>O585*H585</f>
        <v>0</v>
      </c>
      <c r="Q585" s="159">
        <v>0</v>
      </c>
      <c r="R585" s="159">
        <f>Q585*H585</f>
        <v>0</v>
      </c>
      <c r="S585" s="159">
        <v>0</v>
      </c>
      <c r="T585" s="160">
        <f>S585*H585</f>
        <v>0</v>
      </c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R585" s="161" t="s">
        <v>245</v>
      </c>
      <c r="AT585" s="161" t="s">
        <v>209</v>
      </c>
      <c r="AU585" s="161" t="s">
        <v>88</v>
      </c>
      <c r="AY585" s="17" t="s">
        <v>207</v>
      </c>
      <c r="BE585" s="162">
        <f>IF(N585="základní",J585,0)</f>
        <v>0</v>
      </c>
      <c r="BF585" s="162">
        <f>IF(N585="snížená",J585,0)</f>
        <v>0</v>
      </c>
      <c r="BG585" s="162">
        <f>IF(N585="zákl. přenesená",J585,0)</f>
        <v>0</v>
      </c>
      <c r="BH585" s="162">
        <f>IF(N585="sníž. přenesená",J585,0)</f>
        <v>0</v>
      </c>
      <c r="BI585" s="162">
        <f>IF(N585="nulová",J585,0)</f>
        <v>0</v>
      </c>
      <c r="BJ585" s="17" t="s">
        <v>86</v>
      </c>
      <c r="BK585" s="162">
        <f>ROUND(I585*H585,2)</f>
        <v>0</v>
      </c>
      <c r="BL585" s="17" t="s">
        <v>245</v>
      </c>
      <c r="BM585" s="161" t="s">
        <v>1375</v>
      </c>
    </row>
    <row r="586" spans="1:65" s="13" customFormat="1" ht="22.5">
      <c r="B586" s="163"/>
      <c r="D586" s="164" t="s">
        <v>237</v>
      </c>
      <c r="E586" s="165" t="s">
        <v>1</v>
      </c>
      <c r="F586" s="166" t="s">
        <v>7006</v>
      </c>
      <c r="H586" s="167">
        <v>7</v>
      </c>
      <c r="I586" s="168"/>
      <c r="L586" s="163"/>
      <c r="M586" s="169"/>
      <c r="N586" s="170"/>
      <c r="O586" s="170"/>
      <c r="P586" s="170"/>
      <c r="Q586" s="170"/>
      <c r="R586" s="170"/>
      <c r="S586" s="170"/>
      <c r="T586" s="171"/>
      <c r="AT586" s="165" t="s">
        <v>237</v>
      </c>
      <c r="AU586" s="165" t="s">
        <v>88</v>
      </c>
      <c r="AV586" s="13" t="s">
        <v>88</v>
      </c>
      <c r="AW586" s="13" t="s">
        <v>33</v>
      </c>
      <c r="AX586" s="13" t="s">
        <v>79</v>
      </c>
      <c r="AY586" s="165" t="s">
        <v>207</v>
      </c>
    </row>
    <row r="587" spans="1:65" s="14" customFormat="1" ht="33.75">
      <c r="B587" s="172"/>
      <c r="D587" s="164" t="s">
        <v>237</v>
      </c>
      <c r="E587" s="173" t="s">
        <v>1</v>
      </c>
      <c r="F587" s="174" t="s">
        <v>6950</v>
      </c>
      <c r="H587" s="173" t="s">
        <v>1</v>
      </c>
      <c r="I587" s="175"/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237</v>
      </c>
      <c r="AU587" s="173" t="s">
        <v>88</v>
      </c>
      <c r="AV587" s="14" t="s">
        <v>86</v>
      </c>
      <c r="AW587" s="14" t="s">
        <v>33</v>
      </c>
      <c r="AX587" s="14" t="s">
        <v>79</v>
      </c>
      <c r="AY587" s="173" t="s">
        <v>207</v>
      </c>
    </row>
    <row r="588" spans="1:65" s="14" customFormat="1" ht="11.25">
      <c r="B588" s="172"/>
      <c r="D588" s="164" t="s">
        <v>237</v>
      </c>
      <c r="E588" s="173" t="s">
        <v>1</v>
      </c>
      <c r="F588" s="174" t="s">
        <v>6951</v>
      </c>
      <c r="H588" s="173" t="s">
        <v>1</v>
      </c>
      <c r="I588" s="175"/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237</v>
      </c>
      <c r="AU588" s="173" t="s">
        <v>88</v>
      </c>
      <c r="AV588" s="14" t="s">
        <v>86</v>
      </c>
      <c r="AW588" s="14" t="s">
        <v>33</v>
      </c>
      <c r="AX588" s="14" t="s">
        <v>79</v>
      </c>
      <c r="AY588" s="173" t="s">
        <v>207</v>
      </c>
    </row>
    <row r="589" spans="1:65" s="14" customFormat="1" ht="22.5">
      <c r="B589" s="172"/>
      <c r="D589" s="164" t="s">
        <v>237</v>
      </c>
      <c r="E589" s="173" t="s">
        <v>1</v>
      </c>
      <c r="F589" s="174" t="s">
        <v>6952</v>
      </c>
      <c r="H589" s="173" t="s">
        <v>1</v>
      </c>
      <c r="I589" s="175"/>
      <c r="L589" s="172"/>
      <c r="M589" s="176"/>
      <c r="N589" s="177"/>
      <c r="O589" s="177"/>
      <c r="P589" s="177"/>
      <c r="Q589" s="177"/>
      <c r="R589" s="177"/>
      <c r="S589" s="177"/>
      <c r="T589" s="178"/>
      <c r="AT589" s="173" t="s">
        <v>237</v>
      </c>
      <c r="AU589" s="173" t="s">
        <v>88</v>
      </c>
      <c r="AV589" s="14" t="s">
        <v>86</v>
      </c>
      <c r="AW589" s="14" t="s">
        <v>33</v>
      </c>
      <c r="AX589" s="14" t="s">
        <v>79</v>
      </c>
      <c r="AY589" s="173" t="s">
        <v>207</v>
      </c>
    </row>
    <row r="590" spans="1:65" s="15" customFormat="1" ht="11.25">
      <c r="B590" s="179"/>
      <c r="D590" s="164" t="s">
        <v>237</v>
      </c>
      <c r="E590" s="180" t="s">
        <v>1</v>
      </c>
      <c r="F590" s="181" t="s">
        <v>242</v>
      </c>
      <c r="H590" s="182">
        <v>7</v>
      </c>
      <c r="I590" s="183"/>
      <c r="L590" s="179"/>
      <c r="M590" s="184"/>
      <c r="N590" s="185"/>
      <c r="O590" s="185"/>
      <c r="P590" s="185"/>
      <c r="Q590" s="185"/>
      <c r="R590" s="185"/>
      <c r="S590" s="185"/>
      <c r="T590" s="186"/>
      <c r="AT590" s="180" t="s">
        <v>237</v>
      </c>
      <c r="AU590" s="180" t="s">
        <v>88</v>
      </c>
      <c r="AV590" s="15" t="s">
        <v>213</v>
      </c>
      <c r="AW590" s="15" t="s">
        <v>33</v>
      </c>
      <c r="AX590" s="15" t="s">
        <v>86</v>
      </c>
      <c r="AY590" s="180" t="s">
        <v>207</v>
      </c>
    </row>
    <row r="591" spans="1:65" s="2" customFormat="1" ht="24.2" customHeight="1">
      <c r="A591" s="31"/>
      <c r="B591" s="148"/>
      <c r="C591" s="149" t="s">
        <v>719</v>
      </c>
      <c r="D591" s="149" t="s">
        <v>209</v>
      </c>
      <c r="E591" s="150" t="s">
        <v>7007</v>
      </c>
      <c r="F591" s="151" t="s">
        <v>7008</v>
      </c>
      <c r="G591" s="152" t="s">
        <v>301</v>
      </c>
      <c r="H591" s="153">
        <v>11</v>
      </c>
      <c r="I591" s="154"/>
      <c r="J591" s="155">
        <f>ROUND(I591*H591,2)</f>
        <v>0</v>
      </c>
      <c r="K591" s="156"/>
      <c r="L591" s="32"/>
      <c r="M591" s="157" t="s">
        <v>1</v>
      </c>
      <c r="N591" s="158" t="s">
        <v>44</v>
      </c>
      <c r="O591" s="57"/>
      <c r="P591" s="159">
        <f>O591*H591</f>
        <v>0</v>
      </c>
      <c r="Q591" s="159">
        <v>0</v>
      </c>
      <c r="R591" s="159">
        <f>Q591*H591</f>
        <v>0</v>
      </c>
      <c r="S591" s="159">
        <v>0</v>
      </c>
      <c r="T591" s="160">
        <f>S591*H591</f>
        <v>0</v>
      </c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R591" s="161" t="s">
        <v>245</v>
      </c>
      <c r="AT591" s="161" t="s">
        <v>209</v>
      </c>
      <c r="AU591" s="161" t="s">
        <v>88</v>
      </c>
      <c r="AY591" s="17" t="s">
        <v>207</v>
      </c>
      <c r="BE591" s="162">
        <f>IF(N591="základní",J591,0)</f>
        <v>0</v>
      </c>
      <c r="BF591" s="162">
        <f>IF(N591="snížená",J591,0)</f>
        <v>0</v>
      </c>
      <c r="BG591" s="162">
        <f>IF(N591="zákl. přenesená",J591,0)</f>
        <v>0</v>
      </c>
      <c r="BH591" s="162">
        <f>IF(N591="sníž. přenesená",J591,0)</f>
        <v>0</v>
      </c>
      <c r="BI591" s="162">
        <f>IF(N591="nulová",J591,0)</f>
        <v>0</v>
      </c>
      <c r="BJ591" s="17" t="s">
        <v>86</v>
      </c>
      <c r="BK591" s="162">
        <f>ROUND(I591*H591,2)</f>
        <v>0</v>
      </c>
      <c r="BL591" s="17" t="s">
        <v>245</v>
      </c>
      <c r="BM591" s="161" t="s">
        <v>1386</v>
      </c>
    </row>
    <row r="592" spans="1:65" s="13" customFormat="1" ht="22.5">
      <c r="B592" s="163"/>
      <c r="D592" s="164" t="s">
        <v>237</v>
      </c>
      <c r="E592" s="165" t="s">
        <v>1</v>
      </c>
      <c r="F592" s="166" t="s">
        <v>7009</v>
      </c>
      <c r="H592" s="167">
        <v>11</v>
      </c>
      <c r="I592" s="168"/>
      <c r="L592" s="163"/>
      <c r="M592" s="169"/>
      <c r="N592" s="170"/>
      <c r="O592" s="170"/>
      <c r="P592" s="170"/>
      <c r="Q592" s="170"/>
      <c r="R592" s="170"/>
      <c r="S592" s="170"/>
      <c r="T592" s="171"/>
      <c r="AT592" s="165" t="s">
        <v>237</v>
      </c>
      <c r="AU592" s="165" t="s">
        <v>88</v>
      </c>
      <c r="AV592" s="13" t="s">
        <v>88</v>
      </c>
      <c r="AW592" s="13" t="s">
        <v>33</v>
      </c>
      <c r="AX592" s="13" t="s">
        <v>79</v>
      </c>
      <c r="AY592" s="165" t="s">
        <v>207</v>
      </c>
    </row>
    <row r="593" spans="1:65" s="14" customFormat="1" ht="33.75">
      <c r="B593" s="172"/>
      <c r="D593" s="164" t="s">
        <v>237</v>
      </c>
      <c r="E593" s="173" t="s">
        <v>1</v>
      </c>
      <c r="F593" s="174" t="s">
        <v>6950</v>
      </c>
      <c r="H593" s="173" t="s">
        <v>1</v>
      </c>
      <c r="I593" s="175"/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237</v>
      </c>
      <c r="AU593" s="173" t="s">
        <v>88</v>
      </c>
      <c r="AV593" s="14" t="s">
        <v>86</v>
      </c>
      <c r="AW593" s="14" t="s">
        <v>33</v>
      </c>
      <c r="AX593" s="14" t="s">
        <v>79</v>
      </c>
      <c r="AY593" s="173" t="s">
        <v>207</v>
      </c>
    </row>
    <row r="594" spans="1:65" s="14" customFormat="1" ht="11.25">
      <c r="B594" s="172"/>
      <c r="D594" s="164" t="s">
        <v>237</v>
      </c>
      <c r="E594" s="173" t="s">
        <v>1</v>
      </c>
      <c r="F594" s="174" t="s">
        <v>6951</v>
      </c>
      <c r="H594" s="173" t="s">
        <v>1</v>
      </c>
      <c r="I594" s="175"/>
      <c r="L594" s="172"/>
      <c r="M594" s="176"/>
      <c r="N594" s="177"/>
      <c r="O594" s="177"/>
      <c r="P594" s="177"/>
      <c r="Q594" s="177"/>
      <c r="R594" s="177"/>
      <c r="S594" s="177"/>
      <c r="T594" s="178"/>
      <c r="AT594" s="173" t="s">
        <v>237</v>
      </c>
      <c r="AU594" s="173" t="s">
        <v>88</v>
      </c>
      <c r="AV594" s="14" t="s">
        <v>86</v>
      </c>
      <c r="AW594" s="14" t="s">
        <v>33</v>
      </c>
      <c r="AX594" s="14" t="s">
        <v>79</v>
      </c>
      <c r="AY594" s="173" t="s">
        <v>207</v>
      </c>
    </row>
    <row r="595" spans="1:65" s="14" customFormat="1" ht="22.5">
      <c r="B595" s="172"/>
      <c r="D595" s="164" t="s">
        <v>237</v>
      </c>
      <c r="E595" s="173" t="s">
        <v>1</v>
      </c>
      <c r="F595" s="174" t="s">
        <v>6952</v>
      </c>
      <c r="H595" s="173" t="s">
        <v>1</v>
      </c>
      <c r="I595" s="175"/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237</v>
      </c>
      <c r="AU595" s="173" t="s">
        <v>88</v>
      </c>
      <c r="AV595" s="14" t="s">
        <v>86</v>
      </c>
      <c r="AW595" s="14" t="s">
        <v>33</v>
      </c>
      <c r="AX595" s="14" t="s">
        <v>79</v>
      </c>
      <c r="AY595" s="173" t="s">
        <v>207</v>
      </c>
    </row>
    <row r="596" spans="1:65" s="15" customFormat="1" ht="11.25">
      <c r="B596" s="179"/>
      <c r="D596" s="164" t="s">
        <v>237</v>
      </c>
      <c r="E596" s="180" t="s">
        <v>1</v>
      </c>
      <c r="F596" s="181" t="s">
        <v>242</v>
      </c>
      <c r="H596" s="182">
        <v>11</v>
      </c>
      <c r="I596" s="183"/>
      <c r="L596" s="179"/>
      <c r="M596" s="184"/>
      <c r="N596" s="185"/>
      <c r="O596" s="185"/>
      <c r="P596" s="185"/>
      <c r="Q596" s="185"/>
      <c r="R596" s="185"/>
      <c r="S596" s="185"/>
      <c r="T596" s="186"/>
      <c r="AT596" s="180" t="s">
        <v>237</v>
      </c>
      <c r="AU596" s="180" t="s">
        <v>88</v>
      </c>
      <c r="AV596" s="15" t="s">
        <v>213</v>
      </c>
      <c r="AW596" s="15" t="s">
        <v>33</v>
      </c>
      <c r="AX596" s="15" t="s">
        <v>86</v>
      </c>
      <c r="AY596" s="180" t="s">
        <v>207</v>
      </c>
    </row>
    <row r="597" spans="1:65" s="2" customFormat="1" ht="24.2" customHeight="1">
      <c r="A597" s="31"/>
      <c r="B597" s="148"/>
      <c r="C597" s="149" t="s">
        <v>1390</v>
      </c>
      <c r="D597" s="149" t="s">
        <v>209</v>
      </c>
      <c r="E597" s="150" t="s">
        <v>7010</v>
      </c>
      <c r="F597" s="151" t="s">
        <v>7011</v>
      </c>
      <c r="G597" s="152" t="s">
        <v>301</v>
      </c>
      <c r="H597" s="153">
        <v>3</v>
      </c>
      <c r="I597" s="154"/>
      <c r="J597" s="155">
        <f>ROUND(I597*H597,2)</f>
        <v>0</v>
      </c>
      <c r="K597" s="156"/>
      <c r="L597" s="32"/>
      <c r="M597" s="157" t="s">
        <v>1</v>
      </c>
      <c r="N597" s="158" t="s">
        <v>44</v>
      </c>
      <c r="O597" s="57"/>
      <c r="P597" s="159">
        <f>O597*H597</f>
        <v>0</v>
      </c>
      <c r="Q597" s="159">
        <v>0</v>
      </c>
      <c r="R597" s="159">
        <f>Q597*H597</f>
        <v>0</v>
      </c>
      <c r="S597" s="159">
        <v>0</v>
      </c>
      <c r="T597" s="160">
        <f>S597*H597</f>
        <v>0</v>
      </c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R597" s="161" t="s">
        <v>245</v>
      </c>
      <c r="AT597" s="161" t="s">
        <v>209</v>
      </c>
      <c r="AU597" s="161" t="s">
        <v>88</v>
      </c>
      <c r="AY597" s="17" t="s">
        <v>207</v>
      </c>
      <c r="BE597" s="162">
        <f>IF(N597="základní",J597,0)</f>
        <v>0</v>
      </c>
      <c r="BF597" s="162">
        <f>IF(N597="snížená",J597,0)</f>
        <v>0</v>
      </c>
      <c r="BG597" s="162">
        <f>IF(N597="zákl. přenesená",J597,0)</f>
        <v>0</v>
      </c>
      <c r="BH597" s="162">
        <f>IF(N597="sníž. přenesená",J597,0)</f>
        <v>0</v>
      </c>
      <c r="BI597" s="162">
        <f>IF(N597="nulová",J597,0)</f>
        <v>0</v>
      </c>
      <c r="BJ597" s="17" t="s">
        <v>86</v>
      </c>
      <c r="BK597" s="162">
        <f>ROUND(I597*H597,2)</f>
        <v>0</v>
      </c>
      <c r="BL597" s="17" t="s">
        <v>245</v>
      </c>
      <c r="BM597" s="161" t="s">
        <v>1393</v>
      </c>
    </row>
    <row r="598" spans="1:65" s="13" customFormat="1" ht="22.5">
      <c r="B598" s="163"/>
      <c r="D598" s="164" t="s">
        <v>237</v>
      </c>
      <c r="E598" s="165" t="s">
        <v>1</v>
      </c>
      <c r="F598" s="166" t="s">
        <v>6969</v>
      </c>
      <c r="H598" s="167">
        <v>3</v>
      </c>
      <c r="I598" s="168"/>
      <c r="L598" s="163"/>
      <c r="M598" s="169"/>
      <c r="N598" s="170"/>
      <c r="O598" s="170"/>
      <c r="P598" s="170"/>
      <c r="Q598" s="170"/>
      <c r="R598" s="170"/>
      <c r="S598" s="170"/>
      <c r="T598" s="171"/>
      <c r="AT598" s="165" t="s">
        <v>237</v>
      </c>
      <c r="AU598" s="165" t="s">
        <v>88</v>
      </c>
      <c r="AV598" s="13" t="s">
        <v>88</v>
      </c>
      <c r="AW598" s="13" t="s">
        <v>33</v>
      </c>
      <c r="AX598" s="13" t="s">
        <v>79</v>
      </c>
      <c r="AY598" s="165" t="s">
        <v>207</v>
      </c>
    </row>
    <row r="599" spans="1:65" s="14" customFormat="1" ht="33.75">
      <c r="B599" s="172"/>
      <c r="D599" s="164" t="s">
        <v>237</v>
      </c>
      <c r="E599" s="173" t="s">
        <v>1</v>
      </c>
      <c r="F599" s="174" t="s">
        <v>6950</v>
      </c>
      <c r="H599" s="173" t="s">
        <v>1</v>
      </c>
      <c r="I599" s="175"/>
      <c r="L599" s="172"/>
      <c r="M599" s="176"/>
      <c r="N599" s="177"/>
      <c r="O599" s="177"/>
      <c r="P599" s="177"/>
      <c r="Q599" s="177"/>
      <c r="R599" s="177"/>
      <c r="S599" s="177"/>
      <c r="T599" s="178"/>
      <c r="AT599" s="173" t="s">
        <v>237</v>
      </c>
      <c r="AU599" s="173" t="s">
        <v>88</v>
      </c>
      <c r="AV599" s="14" t="s">
        <v>86</v>
      </c>
      <c r="AW599" s="14" t="s">
        <v>33</v>
      </c>
      <c r="AX599" s="14" t="s">
        <v>79</v>
      </c>
      <c r="AY599" s="173" t="s">
        <v>207</v>
      </c>
    </row>
    <row r="600" spans="1:65" s="14" customFormat="1" ht="11.25">
      <c r="B600" s="172"/>
      <c r="D600" s="164" t="s">
        <v>237</v>
      </c>
      <c r="E600" s="173" t="s">
        <v>1</v>
      </c>
      <c r="F600" s="174" t="s">
        <v>6951</v>
      </c>
      <c r="H600" s="173" t="s">
        <v>1</v>
      </c>
      <c r="I600" s="175"/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237</v>
      </c>
      <c r="AU600" s="173" t="s">
        <v>88</v>
      </c>
      <c r="AV600" s="14" t="s">
        <v>86</v>
      </c>
      <c r="AW600" s="14" t="s">
        <v>33</v>
      </c>
      <c r="AX600" s="14" t="s">
        <v>79</v>
      </c>
      <c r="AY600" s="173" t="s">
        <v>207</v>
      </c>
    </row>
    <row r="601" spans="1:65" s="14" customFormat="1" ht="22.5">
      <c r="B601" s="172"/>
      <c r="D601" s="164" t="s">
        <v>237</v>
      </c>
      <c r="E601" s="173" t="s">
        <v>1</v>
      </c>
      <c r="F601" s="174" t="s">
        <v>6952</v>
      </c>
      <c r="H601" s="173" t="s">
        <v>1</v>
      </c>
      <c r="I601" s="175"/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237</v>
      </c>
      <c r="AU601" s="173" t="s">
        <v>88</v>
      </c>
      <c r="AV601" s="14" t="s">
        <v>86</v>
      </c>
      <c r="AW601" s="14" t="s">
        <v>33</v>
      </c>
      <c r="AX601" s="14" t="s">
        <v>79</v>
      </c>
      <c r="AY601" s="173" t="s">
        <v>207</v>
      </c>
    </row>
    <row r="602" spans="1:65" s="15" customFormat="1" ht="11.25">
      <c r="B602" s="179"/>
      <c r="D602" s="164" t="s">
        <v>237</v>
      </c>
      <c r="E602" s="180" t="s">
        <v>1</v>
      </c>
      <c r="F602" s="181" t="s">
        <v>242</v>
      </c>
      <c r="H602" s="182">
        <v>3</v>
      </c>
      <c r="I602" s="183"/>
      <c r="L602" s="179"/>
      <c r="M602" s="184"/>
      <c r="N602" s="185"/>
      <c r="O602" s="185"/>
      <c r="P602" s="185"/>
      <c r="Q602" s="185"/>
      <c r="R602" s="185"/>
      <c r="S602" s="185"/>
      <c r="T602" s="186"/>
      <c r="AT602" s="180" t="s">
        <v>237</v>
      </c>
      <c r="AU602" s="180" t="s">
        <v>88</v>
      </c>
      <c r="AV602" s="15" t="s">
        <v>213</v>
      </c>
      <c r="AW602" s="15" t="s">
        <v>33</v>
      </c>
      <c r="AX602" s="15" t="s">
        <v>86</v>
      </c>
      <c r="AY602" s="180" t="s">
        <v>207</v>
      </c>
    </row>
    <row r="603" spans="1:65" s="2" customFormat="1" ht="24.2" customHeight="1">
      <c r="A603" s="31"/>
      <c r="B603" s="148"/>
      <c r="C603" s="149" t="s">
        <v>734</v>
      </c>
      <c r="D603" s="149" t="s">
        <v>209</v>
      </c>
      <c r="E603" s="150" t="s">
        <v>7012</v>
      </c>
      <c r="F603" s="151" t="s">
        <v>7013</v>
      </c>
      <c r="G603" s="152" t="s">
        <v>301</v>
      </c>
      <c r="H603" s="153">
        <v>13</v>
      </c>
      <c r="I603" s="154"/>
      <c r="J603" s="155">
        <f>ROUND(I603*H603,2)</f>
        <v>0</v>
      </c>
      <c r="K603" s="156"/>
      <c r="L603" s="32"/>
      <c r="M603" s="157" t="s">
        <v>1</v>
      </c>
      <c r="N603" s="158" t="s">
        <v>44</v>
      </c>
      <c r="O603" s="57"/>
      <c r="P603" s="159">
        <f>O603*H603</f>
        <v>0</v>
      </c>
      <c r="Q603" s="159">
        <v>0</v>
      </c>
      <c r="R603" s="159">
        <f>Q603*H603</f>
        <v>0</v>
      </c>
      <c r="S603" s="159">
        <v>0</v>
      </c>
      <c r="T603" s="160">
        <f>S603*H603</f>
        <v>0</v>
      </c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R603" s="161" t="s">
        <v>245</v>
      </c>
      <c r="AT603" s="161" t="s">
        <v>209</v>
      </c>
      <c r="AU603" s="161" t="s">
        <v>88</v>
      </c>
      <c r="AY603" s="17" t="s">
        <v>207</v>
      </c>
      <c r="BE603" s="162">
        <f>IF(N603="základní",J603,0)</f>
        <v>0</v>
      </c>
      <c r="BF603" s="162">
        <f>IF(N603="snížená",J603,0)</f>
        <v>0</v>
      </c>
      <c r="BG603" s="162">
        <f>IF(N603="zákl. přenesená",J603,0)</f>
        <v>0</v>
      </c>
      <c r="BH603" s="162">
        <f>IF(N603="sníž. přenesená",J603,0)</f>
        <v>0</v>
      </c>
      <c r="BI603" s="162">
        <f>IF(N603="nulová",J603,0)</f>
        <v>0</v>
      </c>
      <c r="BJ603" s="17" t="s">
        <v>86</v>
      </c>
      <c r="BK603" s="162">
        <f>ROUND(I603*H603,2)</f>
        <v>0</v>
      </c>
      <c r="BL603" s="17" t="s">
        <v>245</v>
      </c>
      <c r="BM603" s="161" t="s">
        <v>1396</v>
      </c>
    </row>
    <row r="604" spans="1:65" s="13" customFormat="1" ht="22.5">
      <c r="B604" s="163"/>
      <c r="D604" s="164" t="s">
        <v>237</v>
      </c>
      <c r="E604" s="165" t="s">
        <v>1</v>
      </c>
      <c r="F604" s="166" t="s">
        <v>7014</v>
      </c>
      <c r="H604" s="167">
        <v>13</v>
      </c>
      <c r="I604" s="168"/>
      <c r="L604" s="163"/>
      <c r="M604" s="169"/>
      <c r="N604" s="170"/>
      <c r="O604" s="170"/>
      <c r="P604" s="170"/>
      <c r="Q604" s="170"/>
      <c r="R604" s="170"/>
      <c r="S604" s="170"/>
      <c r="T604" s="171"/>
      <c r="AT604" s="165" t="s">
        <v>237</v>
      </c>
      <c r="AU604" s="165" t="s">
        <v>88</v>
      </c>
      <c r="AV604" s="13" t="s">
        <v>88</v>
      </c>
      <c r="AW604" s="13" t="s">
        <v>33</v>
      </c>
      <c r="AX604" s="13" t="s">
        <v>79</v>
      </c>
      <c r="AY604" s="165" t="s">
        <v>207</v>
      </c>
    </row>
    <row r="605" spans="1:65" s="14" customFormat="1" ht="33.75">
      <c r="B605" s="172"/>
      <c r="D605" s="164" t="s">
        <v>237</v>
      </c>
      <c r="E605" s="173" t="s">
        <v>1</v>
      </c>
      <c r="F605" s="174" t="s">
        <v>6950</v>
      </c>
      <c r="H605" s="173" t="s">
        <v>1</v>
      </c>
      <c r="I605" s="175"/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237</v>
      </c>
      <c r="AU605" s="173" t="s">
        <v>88</v>
      </c>
      <c r="AV605" s="14" t="s">
        <v>86</v>
      </c>
      <c r="AW605" s="14" t="s">
        <v>33</v>
      </c>
      <c r="AX605" s="14" t="s">
        <v>79</v>
      </c>
      <c r="AY605" s="173" t="s">
        <v>207</v>
      </c>
    </row>
    <row r="606" spans="1:65" s="14" customFormat="1" ht="11.25">
      <c r="B606" s="172"/>
      <c r="D606" s="164" t="s">
        <v>237</v>
      </c>
      <c r="E606" s="173" t="s">
        <v>1</v>
      </c>
      <c r="F606" s="174" t="s">
        <v>6951</v>
      </c>
      <c r="H606" s="173" t="s">
        <v>1</v>
      </c>
      <c r="I606" s="175"/>
      <c r="L606" s="172"/>
      <c r="M606" s="176"/>
      <c r="N606" s="177"/>
      <c r="O606" s="177"/>
      <c r="P606" s="177"/>
      <c r="Q606" s="177"/>
      <c r="R606" s="177"/>
      <c r="S606" s="177"/>
      <c r="T606" s="178"/>
      <c r="AT606" s="173" t="s">
        <v>237</v>
      </c>
      <c r="AU606" s="173" t="s">
        <v>88</v>
      </c>
      <c r="AV606" s="14" t="s">
        <v>86</v>
      </c>
      <c r="AW606" s="14" t="s">
        <v>33</v>
      </c>
      <c r="AX606" s="14" t="s">
        <v>79</v>
      </c>
      <c r="AY606" s="173" t="s">
        <v>207</v>
      </c>
    </row>
    <row r="607" spans="1:65" s="14" customFormat="1" ht="22.5">
      <c r="B607" s="172"/>
      <c r="D607" s="164" t="s">
        <v>237</v>
      </c>
      <c r="E607" s="173" t="s">
        <v>1</v>
      </c>
      <c r="F607" s="174" t="s">
        <v>6952</v>
      </c>
      <c r="H607" s="173" t="s">
        <v>1</v>
      </c>
      <c r="I607" s="175"/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237</v>
      </c>
      <c r="AU607" s="173" t="s">
        <v>88</v>
      </c>
      <c r="AV607" s="14" t="s">
        <v>86</v>
      </c>
      <c r="AW607" s="14" t="s">
        <v>33</v>
      </c>
      <c r="AX607" s="14" t="s">
        <v>79</v>
      </c>
      <c r="AY607" s="173" t="s">
        <v>207</v>
      </c>
    </row>
    <row r="608" spans="1:65" s="15" customFormat="1" ht="11.25">
      <c r="B608" s="179"/>
      <c r="D608" s="164" t="s">
        <v>237</v>
      </c>
      <c r="E608" s="180" t="s">
        <v>1</v>
      </c>
      <c r="F608" s="181" t="s">
        <v>242</v>
      </c>
      <c r="H608" s="182">
        <v>13</v>
      </c>
      <c r="I608" s="183"/>
      <c r="L608" s="179"/>
      <c r="M608" s="184"/>
      <c r="N608" s="185"/>
      <c r="O608" s="185"/>
      <c r="P608" s="185"/>
      <c r="Q608" s="185"/>
      <c r="R608" s="185"/>
      <c r="S608" s="185"/>
      <c r="T608" s="186"/>
      <c r="AT608" s="180" t="s">
        <v>237</v>
      </c>
      <c r="AU608" s="180" t="s">
        <v>88</v>
      </c>
      <c r="AV608" s="15" t="s">
        <v>213</v>
      </c>
      <c r="AW608" s="15" t="s">
        <v>33</v>
      </c>
      <c r="AX608" s="15" t="s">
        <v>86</v>
      </c>
      <c r="AY608" s="180" t="s">
        <v>207</v>
      </c>
    </row>
    <row r="609" spans="1:65" s="2" customFormat="1" ht="24.2" customHeight="1">
      <c r="A609" s="31"/>
      <c r="B609" s="148"/>
      <c r="C609" s="149" t="s">
        <v>1403</v>
      </c>
      <c r="D609" s="149" t="s">
        <v>209</v>
      </c>
      <c r="E609" s="150" t="s">
        <v>7015</v>
      </c>
      <c r="F609" s="151" t="s">
        <v>7016</v>
      </c>
      <c r="G609" s="152" t="s">
        <v>301</v>
      </c>
      <c r="H609" s="153">
        <v>1</v>
      </c>
      <c r="I609" s="154"/>
      <c r="J609" s="155">
        <f>ROUND(I609*H609,2)</f>
        <v>0</v>
      </c>
      <c r="K609" s="156"/>
      <c r="L609" s="32"/>
      <c r="M609" s="157" t="s">
        <v>1</v>
      </c>
      <c r="N609" s="158" t="s">
        <v>44</v>
      </c>
      <c r="O609" s="57"/>
      <c r="P609" s="159">
        <f>O609*H609</f>
        <v>0</v>
      </c>
      <c r="Q609" s="159">
        <v>0</v>
      </c>
      <c r="R609" s="159">
        <f>Q609*H609</f>
        <v>0</v>
      </c>
      <c r="S609" s="159">
        <v>0</v>
      </c>
      <c r="T609" s="160">
        <f>S609*H609</f>
        <v>0</v>
      </c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R609" s="161" t="s">
        <v>245</v>
      </c>
      <c r="AT609" s="161" t="s">
        <v>209</v>
      </c>
      <c r="AU609" s="161" t="s">
        <v>88</v>
      </c>
      <c r="AY609" s="17" t="s">
        <v>207</v>
      </c>
      <c r="BE609" s="162">
        <f>IF(N609="základní",J609,0)</f>
        <v>0</v>
      </c>
      <c r="BF609" s="162">
        <f>IF(N609="snížená",J609,0)</f>
        <v>0</v>
      </c>
      <c r="BG609" s="162">
        <f>IF(N609="zákl. přenesená",J609,0)</f>
        <v>0</v>
      </c>
      <c r="BH609" s="162">
        <f>IF(N609="sníž. přenesená",J609,0)</f>
        <v>0</v>
      </c>
      <c r="BI609" s="162">
        <f>IF(N609="nulová",J609,0)</f>
        <v>0</v>
      </c>
      <c r="BJ609" s="17" t="s">
        <v>86</v>
      </c>
      <c r="BK609" s="162">
        <f>ROUND(I609*H609,2)</f>
        <v>0</v>
      </c>
      <c r="BL609" s="17" t="s">
        <v>245</v>
      </c>
      <c r="BM609" s="161" t="s">
        <v>1406</v>
      </c>
    </row>
    <row r="610" spans="1:65" s="13" customFormat="1" ht="22.5">
      <c r="B610" s="163"/>
      <c r="D610" s="164" t="s">
        <v>237</v>
      </c>
      <c r="E610" s="165" t="s">
        <v>1</v>
      </c>
      <c r="F610" s="166" t="s">
        <v>6966</v>
      </c>
      <c r="H610" s="167">
        <v>1</v>
      </c>
      <c r="I610" s="168"/>
      <c r="L610" s="163"/>
      <c r="M610" s="169"/>
      <c r="N610" s="170"/>
      <c r="O610" s="170"/>
      <c r="P610" s="170"/>
      <c r="Q610" s="170"/>
      <c r="R610" s="170"/>
      <c r="S610" s="170"/>
      <c r="T610" s="171"/>
      <c r="AT610" s="165" t="s">
        <v>237</v>
      </c>
      <c r="AU610" s="165" t="s">
        <v>88</v>
      </c>
      <c r="AV610" s="13" t="s">
        <v>88</v>
      </c>
      <c r="AW610" s="13" t="s">
        <v>33</v>
      </c>
      <c r="AX610" s="13" t="s">
        <v>79</v>
      </c>
      <c r="AY610" s="165" t="s">
        <v>207</v>
      </c>
    </row>
    <row r="611" spans="1:65" s="14" customFormat="1" ht="33.75">
      <c r="B611" s="172"/>
      <c r="D611" s="164" t="s">
        <v>237</v>
      </c>
      <c r="E611" s="173" t="s">
        <v>1</v>
      </c>
      <c r="F611" s="174" t="s">
        <v>6950</v>
      </c>
      <c r="H611" s="173" t="s">
        <v>1</v>
      </c>
      <c r="I611" s="175"/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237</v>
      </c>
      <c r="AU611" s="173" t="s">
        <v>88</v>
      </c>
      <c r="AV611" s="14" t="s">
        <v>86</v>
      </c>
      <c r="AW611" s="14" t="s">
        <v>33</v>
      </c>
      <c r="AX611" s="14" t="s">
        <v>79</v>
      </c>
      <c r="AY611" s="173" t="s">
        <v>207</v>
      </c>
    </row>
    <row r="612" spans="1:65" s="14" customFormat="1" ht="11.25">
      <c r="B612" s="172"/>
      <c r="D612" s="164" t="s">
        <v>237</v>
      </c>
      <c r="E612" s="173" t="s">
        <v>1</v>
      </c>
      <c r="F612" s="174" t="s">
        <v>6951</v>
      </c>
      <c r="H612" s="173" t="s">
        <v>1</v>
      </c>
      <c r="I612" s="175"/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237</v>
      </c>
      <c r="AU612" s="173" t="s">
        <v>88</v>
      </c>
      <c r="AV612" s="14" t="s">
        <v>86</v>
      </c>
      <c r="AW612" s="14" t="s">
        <v>33</v>
      </c>
      <c r="AX612" s="14" t="s">
        <v>79</v>
      </c>
      <c r="AY612" s="173" t="s">
        <v>207</v>
      </c>
    </row>
    <row r="613" spans="1:65" s="14" customFormat="1" ht="22.5">
      <c r="B613" s="172"/>
      <c r="D613" s="164" t="s">
        <v>237</v>
      </c>
      <c r="E613" s="173" t="s">
        <v>1</v>
      </c>
      <c r="F613" s="174" t="s">
        <v>6952</v>
      </c>
      <c r="H613" s="173" t="s">
        <v>1</v>
      </c>
      <c r="I613" s="175"/>
      <c r="L613" s="172"/>
      <c r="M613" s="176"/>
      <c r="N613" s="177"/>
      <c r="O613" s="177"/>
      <c r="P613" s="177"/>
      <c r="Q613" s="177"/>
      <c r="R613" s="177"/>
      <c r="S613" s="177"/>
      <c r="T613" s="178"/>
      <c r="AT613" s="173" t="s">
        <v>237</v>
      </c>
      <c r="AU613" s="173" t="s">
        <v>88</v>
      </c>
      <c r="AV613" s="14" t="s">
        <v>86</v>
      </c>
      <c r="AW613" s="14" t="s">
        <v>33</v>
      </c>
      <c r="AX613" s="14" t="s">
        <v>79</v>
      </c>
      <c r="AY613" s="173" t="s">
        <v>207</v>
      </c>
    </row>
    <row r="614" spans="1:65" s="15" customFormat="1" ht="11.25">
      <c r="B614" s="179"/>
      <c r="D614" s="164" t="s">
        <v>237</v>
      </c>
      <c r="E614" s="180" t="s">
        <v>1</v>
      </c>
      <c r="F614" s="181" t="s">
        <v>242</v>
      </c>
      <c r="H614" s="182">
        <v>1</v>
      </c>
      <c r="I614" s="183"/>
      <c r="L614" s="179"/>
      <c r="M614" s="184"/>
      <c r="N614" s="185"/>
      <c r="O614" s="185"/>
      <c r="P614" s="185"/>
      <c r="Q614" s="185"/>
      <c r="R614" s="185"/>
      <c r="S614" s="185"/>
      <c r="T614" s="186"/>
      <c r="AT614" s="180" t="s">
        <v>237</v>
      </c>
      <c r="AU614" s="180" t="s">
        <v>88</v>
      </c>
      <c r="AV614" s="15" t="s">
        <v>213</v>
      </c>
      <c r="AW614" s="15" t="s">
        <v>33</v>
      </c>
      <c r="AX614" s="15" t="s">
        <v>86</v>
      </c>
      <c r="AY614" s="180" t="s">
        <v>207</v>
      </c>
    </row>
    <row r="615" spans="1:65" s="2" customFormat="1" ht="24.2" customHeight="1">
      <c r="A615" s="31"/>
      <c r="B615" s="148"/>
      <c r="C615" s="149" t="s">
        <v>740</v>
      </c>
      <c r="D615" s="149" t="s">
        <v>209</v>
      </c>
      <c r="E615" s="150" t="s">
        <v>7017</v>
      </c>
      <c r="F615" s="151" t="s">
        <v>7018</v>
      </c>
      <c r="G615" s="152" t="s">
        <v>301</v>
      </c>
      <c r="H615" s="153">
        <v>1</v>
      </c>
      <c r="I615" s="154"/>
      <c r="J615" s="155">
        <f>ROUND(I615*H615,2)</f>
        <v>0</v>
      </c>
      <c r="K615" s="156"/>
      <c r="L615" s="32"/>
      <c r="M615" s="157" t="s">
        <v>1</v>
      </c>
      <c r="N615" s="158" t="s">
        <v>44</v>
      </c>
      <c r="O615" s="57"/>
      <c r="P615" s="159">
        <f>O615*H615</f>
        <v>0</v>
      </c>
      <c r="Q615" s="159">
        <v>0</v>
      </c>
      <c r="R615" s="159">
        <f>Q615*H615</f>
        <v>0</v>
      </c>
      <c r="S615" s="159">
        <v>0</v>
      </c>
      <c r="T615" s="160">
        <f>S615*H615</f>
        <v>0</v>
      </c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R615" s="161" t="s">
        <v>245</v>
      </c>
      <c r="AT615" s="161" t="s">
        <v>209</v>
      </c>
      <c r="AU615" s="161" t="s">
        <v>88</v>
      </c>
      <c r="AY615" s="17" t="s">
        <v>207</v>
      </c>
      <c r="BE615" s="162">
        <f>IF(N615="základní",J615,0)</f>
        <v>0</v>
      </c>
      <c r="BF615" s="162">
        <f>IF(N615="snížená",J615,0)</f>
        <v>0</v>
      </c>
      <c r="BG615" s="162">
        <f>IF(N615="zákl. přenesená",J615,0)</f>
        <v>0</v>
      </c>
      <c r="BH615" s="162">
        <f>IF(N615="sníž. přenesená",J615,0)</f>
        <v>0</v>
      </c>
      <c r="BI615" s="162">
        <f>IF(N615="nulová",J615,0)</f>
        <v>0</v>
      </c>
      <c r="BJ615" s="17" t="s">
        <v>86</v>
      </c>
      <c r="BK615" s="162">
        <f>ROUND(I615*H615,2)</f>
        <v>0</v>
      </c>
      <c r="BL615" s="17" t="s">
        <v>245</v>
      </c>
      <c r="BM615" s="161" t="s">
        <v>1409</v>
      </c>
    </row>
    <row r="616" spans="1:65" s="13" customFormat="1" ht="22.5">
      <c r="B616" s="163"/>
      <c r="D616" s="164" t="s">
        <v>237</v>
      </c>
      <c r="E616" s="165" t="s">
        <v>1</v>
      </c>
      <c r="F616" s="166" t="s">
        <v>6966</v>
      </c>
      <c r="H616" s="167">
        <v>1</v>
      </c>
      <c r="I616" s="168"/>
      <c r="L616" s="163"/>
      <c r="M616" s="169"/>
      <c r="N616" s="170"/>
      <c r="O616" s="170"/>
      <c r="P616" s="170"/>
      <c r="Q616" s="170"/>
      <c r="R616" s="170"/>
      <c r="S616" s="170"/>
      <c r="T616" s="171"/>
      <c r="AT616" s="165" t="s">
        <v>237</v>
      </c>
      <c r="AU616" s="165" t="s">
        <v>88</v>
      </c>
      <c r="AV616" s="13" t="s">
        <v>88</v>
      </c>
      <c r="AW616" s="13" t="s">
        <v>33</v>
      </c>
      <c r="AX616" s="13" t="s">
        <v>79</v>
      </c>
      <c r="AY616" s="165" t="s">
        <v>207</v>
      </c>
    </row>
    <row r="617" spans="1:65" s="14" customFormat="1" ht="33.75">
      <c r="B617" s="172"/>
      <c r="D617" s="164" t="s">
        <v>237</v>
      </c>
      <c r="E617" s="173" t="s">
        <v>1</v>
      </c>
      <c r="F617" s="174" t="s">
        <v>6950</v>
      </c>
      <c r="H617" s="173" t="s">
        <v>1</v>
      </c>
      <c r="I617" s="175"/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237</v>
      </c>
      <c r="AU617" s="173" t="s">
        <v>88</v>
      </c>
      <c r="AV617" s="14" t="s">
        <v>86</v>
      </c>
      <c r="AW617" s="14" t="s">
        <v>33</v>
      </c>
      <c r="AX617" s="14" t="s">
        <v>79</v>
      </c>
      <c r="AY617" s="173" t="s">
        <v>207</v>
      </c>
    </row>
    <row r="618" spans="1:65" s="14" customFormat="1" ht="11.25">
      <c r="B618" s="172"/>
      <c r="D618" s="164" t="s">
        <v>237</v>
      </c>
      <c r="E618" s="173" t="s">
        <v>1</v>
      </c>
      <c r="F618" s="174" t="s">
        <v>6951</v>
      </c>
      <c r="H618" s="173" t="s">
        <v>1</v>
      </c>
      <c r="I618" s="175"/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237</v>
      </c>
      <c r="AU618" s="173" t="s">
        <v>88</v>
      </c>
      <c r="AV618" s="14" t="s">
        <v>86</v>
      </c>
      <c r="AW618" s="14" t="s">
        <v>33</v>
      </c>
      <c r="AX618" s="14" t="s">
        <v>79</v>
      </c>
      <c r="AY618" s="173" t="s">
        <v>207</v>
      </c>
    </row>
    <row r="619" spans="1:65" s="14" customFormat="1" ht="22.5">
      <c r="B619" s="172"/>
      <c r="D619" s="164" t="s">
        <v>237</v>
      </c>
      <c r="E619" s="173" t="s">
        <v>1</v>
      </c>
      <c r="F619" s="174" t="s">
        <v>6952</v>
      </c>
      <c r="H619" s="173" t="s">
        <v>1</v>
      </c>
      <c r="I619" s="175"/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237</v>
      </c>
      <c r="AU619" s="173" t="s">
        <v>88</v>
      </c>
      <c r="AV619" s="14" t="s">
        <v>86</v>
      </c>
      <c r="AW619" s="14" t="s">
        <v>33</v>
      </c>
      <c r="AX619" s="14" t="s">
        <v>79</v>
      </c>
      <c r="AY619" s="173" t="s">
        <v>207</v>
      </c>
    </row>
    <row r="620" spans="1:65" s="15" customFormat="1" ht="11.25">
      <c r="B620" s="179"/>
      <c r="D620" s="164" t="s">
        <v>237</v>
      </c>
      <c r="E620" s="180" t="s">
        <v>1</v>
      </c>
      <c r="F620" s="181" t="s">
        <v>242</v>
      </c>
      <c r="H620" s="182">
        <v>1</v>
      </c>
      <c r="I620" s="183"/>
      <c r="L620" s="179"/>
      <c r="M620" s="184"/>
      <c r="N620" s="185"/>
      <c r="O620" s="185"/>
      <c r="P620" s="185"/>
      <c r="Q620" s="185"/>
      <c r="R620" s="185"/>
      <c r="S620" s="185"/>
      <c r="T620" s="186"/>
      <c r="AT620" s="180" t="s">
        <v>237</v>
      </c>
      <c r="AU620" s="180" t="s">
        <v>88</v>
      </c>
      <c r="AV620" s="15" t="s">
        <v>213</v>
      </c>
      <c r="AW620" s="15" t="s">
        <v>33</v>
      </c>
      <c r="AX620" s="15" t="s">
        <v>86</v>
      </c>
      <c r="AY620" s="180" t="s">
        <v>207</v>
      </c>
    </row>
    <row r="621" spans="1:65" s="2" customFormat="1" ht="33" customHeight="1">
      <c r="A621" s="31"/>
      <c r="B621" s="148"/>
      <c r="C621" s="149" t="s">
        <v>1410</v>
      </c>
      <c r="D621" s="149" t="s">
        <v>209</v>
      </c>
      <c r="E621" s="150" t="s">
        <v>7019</v>
      </c>
      <c r="F621" s="151" t="s">
        <v>7020</v>
      </c>
      <c r="G621" s="152" t="s">
        <v>301</v>
      </c>
      <c r="H621" s="153">
        <v>38</v>
      </c>
      <c r="I621" s="154"/>
      <c r="J621" s="155">
        <f>ROUND(I621*H621,2)</f>
        <v>0</v>
      </c>
      <c r="K621" s="156"/>
      <c r="L621" s="32"/>
      <c r="M621" s="157" t="s">
        <v>1</v>
      </c>
      <c r="N621" s="158" t="s">
        <v>44</v>
      </c>
      <c r="O621" s="57"/>
      <c r="P621" s="159">
        <f>O621*H621</f>
        <v>0</v>
      </c>
      <c r="Q621" s="159">
        <v>0</v>
      </c>
      <c r="R621" s="159">
        <f>Q621*H621</f>
        <v>0</v>
      </c>
      <c r="S621" s="159">
        <v>0</v>
      </c>
      <c r="T621" s="160">
        <f>S621*H621</f>
        <v>0</v>
      </c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R621" s="161" t="s">
        <v>245</v>
      </c>
      <c r="AT621" s="161" t="s">
        <v>209</v>
      </c>
      <c r="AU621" s="161" t="s">
        <v>88</v>
      </c>
      <c r="AY621" s="17" t="s">
        <v>207</v>
      </c>
      <c r="BE621" s="162">
        <f>IF(N621="základní",J621,0)</f>
        <v>0</v>
      </c>
      <c r="BF621" s="162">
        <f>IF(N621="snížená",J621,0)</f>
        <v>0</v>
      </c>
      <c r="BG621" s="162">
        <f>IF(N621="zákl. přenesená",J621,0)</f>
        <v>0</v>
      </c>
      <c r="BH621" s="162">
        <f>IF(N621="sníž. přenesená",J621,0)</f>
        <v>0</v>
      </c>
      <c r="BI621" s="162">
        <f>IF(N621="nulová",J621,0)</f>
        <v>0</v>
      </c>
      <c r="BJ621" s="17" t="s">
        <v>86</v>
      </c>
      <c r="BK621" s="162">
        <f>ROUND(I621*H621,2)</f>
        <v>0</v>
      </c>
      <c r="BL621" s="17" t="s">
        <v>245</v>
      </c>
      <c r="BM621" s="161" t="s">
        <v>1413</v>
      </c>
    </row>
    <row r="622" spans="1:65" s="13" customFormat="1" ht="22.5">
      <c r="B622" s="163"/>
      <c r="D622" s="164" t="s">
        <v>237</v>
      </c>
      <c r="E622" s="165" t="s">
        <v>1</v>
      </c>
      <c r="F622" s="166" t="s">
        <v>7021</v>
      </c>
      <c r="H622" s="167">
        <v>38</v>
      </c>
      <c r="I622" s="168"/>
      <c r="L622" s="163"/>
      <c r="M622" s="169"/>
      <c r="N622" s="170"/>
      <c r="O622" s="170"/>
      <c r="P622" s="170"/>
      <c r="Q622" s="170"/>
      <c r="R622" s="170"/>
      <c r="S622" s="170"/>
      <c r="T622" s="171"/>
      <c r="AT622" s="165" t="s">
        <v>237</v>
      </c>
      <c r="AU622" s="165" t="s">
        <v>88</v>
      </c>
      <c r="AV622" s="13" t="s">
        <v>88</v>
      </c>
      <c r="AW622" s="13" t="s">
        <v>33</v>
      </c>
      <c r="AX622" s="13" t="s">
        <v>79</v>
      </c>
      <c r="AY622" s="165" t="s">
        <v>207</v>
      </c>
    </row>
    <row r="623" spans="1:65" s="14" customFormat="1" ht="33.75">
      <c r="B623" s="172"/>
      <c r="D623" s="164" t="s">
        <v>237</v>
      </c>
      <c r="E623" s="173" t="s">
        <v>1</v>
      </c>
      <c r="F623" s="174" t="s">
        <v>7022</v>
      </c>
      <c r="H623" s="173" t="s">
        <v>1</v>
      </c>
      <c r="I623" s="175"/>
      <c r="L623" s="172"/>
      <c r="M623" s="176"/>
      <c r="N623" s="177"/>
      <c r="O623" s="177"/>
      <c r="P623" s="177"/>
      <c r="Q623" s="177"/>
      <c r="R623" s="177"/>
      <c r="S623" s="177"/>
      <c r="T623" s="178"/>
      <c r="AT623" s="173" t="s">
        <v>237</v>
      </c>
      <c r="AU623" s="173" t="s">
        <v>88</v>
      </c>
      <c r="AV623" s="14" t="s">
        <v>86</v>
      </c>
      <c r="AW623" s="14" t="s">
        <v>33</v>
      </c>
      <c r="AX623" s="14" t="s">
        <v>79</v>
      </c>
      <c r="AY623" s="173" t="s">
        <v>207</v>
      </c>
    </row>
    <row r="624" spans="1:65" s="14" customFormat="1" ht="11.25">
      <c r="B624" s="172"/>
      <c r="D624" s="164" t="s">
        <v>237</v>
      </c>
      <c r="E624" s="173" t="s">
        <v>1</v>
      </c>
      <c r="F624" s="174" t="s">
        <v>7023</v>
      </c>
      <c r="H624" s="173" t="s">
        <v>1</v>
      </c>
      <c r="I624" s="175"/>
      <c r="L624" s="172"/>
      <c r="M624" s="176"/>
      <c r="N624" s="177"/>
      <c r="O624" s="177"/>
      <c r="P624" s="177"/>
      <c r="Q624" s="177"/>
      <c r="R624" s="177"/>
      <c r="S624" s="177"/>
      <c r="T624" s="178"/>
      <c r="AT624" s="173" t="s">
        <v>237</v>
      </c>
      <c r="AU624" s="173" t="s">
        <v>88</v>
      </c>
      <c r="AV624" s="14" t="s">
        <v>86</v>
      </c>
      <c r="AW624" s="14" t="s">
        <v>33</v>
      </c>
      <c r="AX624" s="14" t="s">
        <v>79</v>
      </c>
      <c r="AY624" s="173" t="s">
        <v>207</v>
      </c>
    </row>
    <row r="625" spans="1:65" s="14" customFormat="1" ht="22.5">
      <c r="B625" s="172"/>
      <c r="D625" s="164" t="s">
        <v>237</v>
      </c>
      <c r="E625" s="173" t="s">
        <v>1</v>
      </c>
      <c r="F625" s="174" t="s">
        <v>6952</v>
      </c>
      <c r="H625" s="173" t="s">
        <v>1</v>
      </c>
      <c r="I625" s="175"/>
      <c r="L625" s="172"/>
      <c r="M625" s="176"/>
      <c r="N625" s="177"/>
      <c r="O625" s="177"/>
      <c r="P625" s="177"/>
      <c r="Q625" s="177"/>
      <c r="R625" s="177"/>
      <c r="S625" s="177"/>
      <c r="T625" s="178"/>
      <c r="AT625" s="173" t="s">
        <v>237</v>
      </c>
      <c r="AU625" s="173" t="s">
        <v>88</v>
      </c>
      <c r="AV625" s="14" t="s">
        <v>86</v>
      </c>
      <c r="AW625" s="14" t="s">
        <v>33</v>
      </c>
      <c r="AX625" s="14" t="s">
        <v>79</v>
      </c>
      <c r="AY625" s="173" t="s">
        <v>207</v>
      </c>
    </row>
    <row r="626" spans="1:65" s="15" customFormat="1" ht="11.25">
      <c r="B626" s="179"/>
      <c r="D626" s="164" t="s">
        <v>237</v>
      </c>
      <c r="E626" s="180" t="s">
        <v>1</v>
      </c>
      <c r="F626" s="181" t="s">
        <v>242</v>
      </c>
      <c r="H626" s="182">
        <v>38</v>
      </c>
      <c r="I626" s="183"/>
      <c r="L626" s="179"/>
      <c r="M626" s="184"/>
      <c r="N626" s="185"/>
      <c r="O626" s="185"/>
      <c r="P626" s="185"/>
      <c r="Q626" s="185"/>
      <c r="R626" s="185"/>
      <c r="S626" s="185"/>
      <c r="T626" s="186"/>
      <c r="AT626" s="180" t="s">
        <v>237</v>
      </c>
      <c r="AU626" s="180" t="s">
        <v>88</v>
      </c>
      <c r="AV626" s="15" t="s">
        <v>213</v>
      </c>
      <c r="AW626" s="15" t="s">
        <v>33</v>
      </c>
      <c r="AX626" s="15" t="s">
        <v>86</v>
      </c>
      <c r="AY626" s="180" t="s">
        <v>207</v>
      </c>
    </row>
    <row r="627" spans="1:65" s="2" customFormat="1" ht="33" customHeight="1">
      <c r="A627" s="31"/>
      <c r="B627" s="148"/>
      <c r="C627" s="149" t="s">
        <v>743</v>
      </c>
      <c r="D627" s="149" t="s">
        <v>209</v>
      </c>
      <c r="E627" s="150" t="s">
        <v>7024</v>
      </c>
      <c r="F627" s="151" t="s">
        <v>7025</v>
      </c>
      <c r="G627" s="152" t="s">
        <v>301</v>
      </c>
      <c r="H627" s="153">
        <v>8</v>
      </c>
      <c r="I627" s="154"/>
      <c r="J627" s="155">
        <f>ROUND(I627*H627,2)</f>
        <v>0</v>
      </c>
      <c r="K627" s="156"/>
      <c r="L627" s="32"/>
      <c r="M627" s="157" t="s">
        <v>1</v>
      </c>
      <c r="N627" s="158" t="s">
        <v>44</v>
      </c>
      <c r="O627" s="57"/>
      <c r="P627" s="159">
        <f>O627*H627</f>
        <v>0</v>
      </c>
      <c r="Q627" s="159">
        <v>0</v>
      </c>
      <c r="R627" s="159">
        <f>Q627*H627</f>
        <v>0</v>
      </c>
      <c r="S627" s="159">
        <v>0</v>
      </c>
      <c r="T627" s="160">
        <f>S627*H627</f>
        <v>0</v>
      </c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R627" s="161" t="s">
        <v>245</v>
      </c>
      <c r="AT627" s="161" t="s">
        <v>209</v>
      </c>
      <c r="AU627" s="161" t="s">
        <v>88</v>
      </c>
      <c r="AY627" s="17" t="s">
        <v>207</v>
      </c>
      <c r="BE627" s="162">
        <f>IF(N627="základní",J627,0)</f>
        <v>0</v>
      </c>
      <c r="BF627" s="162">
        <f>IF(N627="snížená",J627,0)</f>
        <v>0</v>
      </c>
      <c r="BG627" s="162">
        <f>IF(N627="zákl. přenesená",J627,0)</f>
        <v>0</v>
      </c>
      <c r="BH627" s="162">
        <f>IF(N627="sníž. přenesená",J627,0)</f>
        <v>0</v>
      </c>
      <c r="BI627" s="162">
        <f>IF(N627="nulová",J627,0)</f>
        <v>0</v>
      </c>
      <c r="BJ627" s="17" t="s">
        <v>86</v>
      </c>
      <c r="BK627" s="162">
        <f>ROUND(I627*H627,2)</f>
        <v>0</v>
      </c>
      <c r="BL627" s="17" t="s">
        <v>245</v>
      </c>
      <c r="BM627" s="161" t="s">
        <v>1415</v>
      </c>
    </row>
    <row r="628" spans="1:65" s="13" customFormat="1" ht="22.5">
      <c r="B628" s="163"/>
      <c r="D628" s="164" t="s">
        <v>237</v>
      </c>
      <c r="E628" s="165" t="s">
        <v>1</v>
      </c>
      <c r="F628" s="166" t="s">
        <v>7026</v>
      </c>
      <c r="H628" s="167">
        <v>8</v>
      </c>
      <c r="I628" s="168"/>
      <c r="L628" s="163"/>
      <c r="M628" s="169"/>
      <c r="N628" s="170"/>
      <c r="O628" s="170"/>
      <c r="P628" s="170"/>
      <c r="Q628" s="170"/>
      <c r="R628" s="170"/>
      <c r="S628" s="170"/>
      <c r="T628" s="171"/>
      <c r="AT628" s="165" t="s">
        <v>237</v>
      </c>
      <c r="AU628" s="165" t="s">
        <v>88</v>
      </c>
      <c r="AV628" s="13" t="s">
        <v>88</v>
      </c>
      <c r="AW628" s="13" t="s">
        <v>33</v>
      </c>
      <c r="AX628" s="13" t="s">
        <v>79</v>
      </c>
      <c r="AY628" s="165" t="s">
        <v>207</v>
      </c>
    </row>
    <row r="629" spans="1:65" s="14" customFormat="1" ht="33.75">
      <c r="B629" s="172"/>
      <c r="D629" s="164" t="s">
        <v>237</v>
      </c>
      <c r="E629" s="173" t="s">
        <v>1</v>
      </c>
      <c r="F629" s="174" t="s">
        <v>7022</v>
      </c>
      <c r="H629" s="173" t="s">
        <v>1</v>
      </c>
      <c r="I629" s="175"/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237</v>
      </c>
      <c r="AU629" s="173" t="s">
        <v>88</v>
      </c>
      <c r="AV629" s="14" t="s">
        <v>86</v>
      </c>
      <c r="AW629" s="14" t="s">
        <v>33</v>
      </c>
      <c r="AX629" s="14" t="s">
        <v>79</v>
      </c>
      <c r="AY629" s="173" t="s">
        <v>207</v>
      </c>
    </row>
    <row r="630" spans="1:65" s="14" customFormat="1" ht="11.25">
      <c r="B630" s="172"/>
      <c r="D630" s="164" t="s">
        <v>237</v>
      </c>
      <c r="E630" s="173" t="s">
        <v>1</v>
      </c>
      <c r="F630" s="174" t="s">
        <v>7023</v>
      </c>
      <c r="H630" s="173" t="s">
        <v>1</v>
      </c>
      <c r="I630" s="175"/>
      <c r="L630" s="172"/>
      <c r="M630" s="176"/>
      <c r="N630" s="177"/>
      <c r="O630" s="177"/>
      <c r="P630" s="177"/>
      <c r="Q630" s="177"/>
      <c r="R630" s="177"/>
      <c r="S630" s="177"/>
      <c r="T630" s="178"/>
      <c r="AT630" s="173" t="s">
        <v>237</v>
      </c>
      <c r="AU630" s="173" t="s">
        <v>88</v>
      </c>
      <c r="AV630" s="14" t="s">
        <v>86</v>
      </c>
      <c r="AW630" s="14" t="s">
        <v>33</v>
      </c>
      <c r="AX630" s="14" t="s">
        <v>79</v>
      </c>
      <c r="AY630" s="173" t="s">
        <v>207</v>
      </c>
    </row>
    <row r="631" spans="1:65" s="14" customFormat="1" ht="22.5">
      <c r="B631" s="172"/>
      <c r="D631" s="164" t="s">
        <v>237</v>
      </c>
      <c r="E631" s="173" t="s">
        <v>1</v>
      </c>
      <c r="F631" s="174" t="s">
        <v>6952</v>
      </c>
      <c r="H631" s="173" t="s">
        <v>1</v>
      </c>
      <c r="I631" s="175"/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237</v>
      </c>
      <c r="AU631" s="173" t="s">
        <v>88</v>
      </c>
      <c r="AV631" s="14" t="s">
        <v>86</v>
      </c>
      <c r="AW631" s="14" t="s">
        <v>33</v>
      </c>
      <c r="AX631" s="14" t="s">
        <v>79</v>
      </c>
      <c r="AY631" s="173" t="s">
        <v>207</v>
      </c>
    </row>
    <row r="632" spans="1:65" s="15" customFormat="1" ht="11.25">
      <c r="B632" s="179"/>
      <c r="D632" s="164" t="s">
        <v>237</v>
      </c>
      <c r="E632" s="180" t="s">
        <v>1</v>
      </c>
      <c r="F632" s="181" t="s">
        <v>242</v>
      </c>
      <c r="H632" s="182">
        <v>8</v>
      </c>
      <c r="I632" s="183"/>
      <c r="L632" s="179"/>
      <c r="M632" s="184"/>
      <c r="N632" s="185"/>
      <c r="O632" s="185"/>
      <c r="P632" s="185"/>
      <c r="Q632" s="185"/>
      <c r="R632" s="185"/>
      <c r="S632" s="185"/>
      <c r="T632" s="186"/>
      <c r="AT632" s="180" t="s">
        <v>237</v>
      </c>
      <c r="AU632" s="180" t="s">
        <v>88</v>
      </c>
      <c r="AV632" s="15" t="s">
        <v>213</v>
      </c>
      <c r="AW632" s="15" t="s">
        <v>33</v>
      </c>
      <c r="AX632" s="15" t="s">
        <v>86</v>
      </c>
      <c r="AY632" s="180" t="s">
        <v>207</v>
      </c>
    </row>
    <row r="633" spans="1:65" s="2" customFormat="1" ht="33" customHeight="1">
      <c r="A633" s="31"/>
      <c r="B633" s="148"/>
      <c r="C633" s="149" t="s">
        <v>1417</v>
      </c>
      <c r="D633" s="149" t="s">
        <v>209</v>
      </c>
      <c r="E633" s="150" t="s">
        <v>7027</v>
      </c>
      <c r="F633" s="151" t="s">
        <v>7028</v>
      </c>
      <c r="G633" s="152" t="s">
        <v>301</v>
      </c>
      <c r="H633" s="153">
        <v>4</v>
      </c>
      <c r="I633" s="154"/>
      <c r="J633" s="155">
        <f>ROUND(I633*H633,2)</f>
        <v>0</v>
      </c>
      <c r="K633" s="156"/>
      <c r="L633" s="32"/>
      <c r="M633" s="157" t="s">
        <v>1</v>
      </c>
      <c r="N633" s="158" t="s">
        <v>44</v>
      </c>
      <c r="O633" s="57"/>
      <c r="P633" s="159">
        <f>O633*H633</f>
        <v>0</v>
      </c>
      <c r="Q633" s="159">
        <v>0</v>
      </c>
      <c r="R633" s="159">
        <f>Q633*H633</f>
        <v>0</v>
      </c>
      <c r="S633" s="159">
        <v>0</v>
      </c>
      <c r="T633" s="160">
        <f>S633*H633</f>
        <v>0</v>
      </c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R633" s="161" t="s">
        <v>245</v>
      </c>
      <c r="AT633" s="161" t="s">
        <v>209</v>
      </c>
      <c r="AU633" s="161" t="s">
        <v>88</v>
      </c>
      <c r="AY633" s="17" t="s">
        <v>207</v>
      </c>
      <c r="BE633" s="162">
        <f>IF(N633="základní",J633,0)</f>
        <v>0</v>
      </c>
      <c r="BF633" s="162">
        <f>IF(N633="snížená",J633,0)</f>
        <v>0</v>
      </c>
      <c r="BG633" s="162">
        <f>IF(N633="zákl. přenesená",J633,0)</f>
        <v>0</v>
      </c>
      <c r="BH633" s="162">
        <f>IF(N633="sníž. přenesená",J633,0)</f>
        <v>0</v>
      </c>
      <c r="BI633" s="162">
        <f>IF(N633="nulová",J633,0)</f>
        <v>0</v>
      </c>
      <c r="BJ633" s="17" t="s">
        <v>86</v>
      </c>
      <c r="BK633" s="162">
        <f>ROUND(I633*H633,2)</f>
        <v>0</v>
      </c>
      <c r="BL633" s="17" t="s">
        <v>245</v>
      </c>
      <c r="BM633" s="161" t="s">
        <v>1420</v>
      </c>
    </row>
    <row r="634" spans="1:65" s="13" customFormat="1" ht="22.5">
      <c r="B634" s="163"/>
      <c r="D634" s="164" t="s">
        <v>237</v>
      </c>
      <c r="E634" s="165" t="s">
        <v>1</v>
      </c>
      <c r="F634" s="166" t="s">
        <v>7029</v>
      </c>
      <c r="H634" s="167">
        <v>4</v>
      </c>
      <c r="I634" s="168"/>
      <c r="L634" s="163"/>
      <c r="M634" s="169"/>
      <c r="N634" s="170"/>
      <c r="O634" s="170"/>
      <c r="P634" s="170"/>
      <c r="Q634" s="170"/>
      <c r="R634" s="170"/>
      <c r="S634" s="170"/>
      <c r="T634" s="171"/>
      <c r="AT634" s="165" t="s">
        <v>237</v>
      </c>
      <c r="AU634" s="165" t="s">
        <v>88</v>
      </c>
      <c r="AV634" s="13" t="s">
        <v>88</v>
      </c>
      <c r="AW634" s="13" t="s">
        <v>33</v>
      </c>
      <c r="AX634" s="13" t="s">
        <v>79</v>
      </c>
      <c r="AY634" s="165" t="s">
        <v>207</v>
      </c>
    </row>
    <row r="635" spans="1:65" s="14" customFormat="1" ht="33.75">
      <c r="B635" s="172"/>
      <c r="D635" s="164" t="s">
        <v>237</v>
      </c>
      <c r="E635" s="173" t="s">
        <v>1</v>
      </c>
      <c r="F635" s="174" t="s">
        <v>7022</v>
      </c>
      <c r="H635" s="173" t="s">
        <v>1</v>
      </c>
      <c r="I635" s="175"/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237</v>
      </c>
      <c r="AU635" s="173" t="s">
        <v>88</v>
      </c>
      <c r="AV635" s="14" t="s">
        <v>86</v>
      </c>
      <c r="AW635" s="14" t="s">
        <v>33</v>
      </c>
      <c r="AX635" s="14" t="s">
        <v>79</v>
      </c>
      <c r="AY635" s="173" t="s">
        <v>207</v>
      </c>
    </row>
    <row r="636" spans="1:65" s="14" customFormat="1" ht="11.25">
      <c r="B636" s="172"/>
      <c r="D636" s="164" t="s">
        <v>237</v>
      </c>
      <c r="E636" s="173" t="s">
        <v>1</v>
      </c>
      <c r="F636" s="174" t="s">
        <v>7023</v>
      </c>
      <c r="H636" s="173" t="s">
        <v>1</v>
      </c>
      <c r="I636" s="175"/>
      <c r="L636" s="172"/>
      <c r="M636" s="176"/>
      <c r="N636" s="177"/>
      <c r="O636" s="177"/>
      <c r="P636" s="177"/>
      <c r="Q636" s="177"/>
      <c r="R636" s="177"/>
      <c r="S636" s="177"/>
      <c r="T636" s="178"/>
      <c r="AT636" s="173" t="s">
        <v>237</v>
      </c>
      <c r="AU636" s="173" t="s">
        <v>88</v>
      </c>
      <c r="AV636" s="14" t="s">
        <v>86</v>
      </c>
      <c r="AW636" s="14" t="s">
        <v>33</v>
      </c>
      <c r="AX636" s="14" t="s">
        <v>79</v>
      </c>
      <c r="AY636" s="173" t="s">
        <v>207</v>
      </c>
    </row>
    <row r="637" spans="1:65" s="14" customFormat="1" ht="22.5">
      <c r="B637" s="172"/>
      <c r="D637" s="164" t="s">
        <v>237</v>
      </c>
      <c r="E637" s="173" t="s">
        <v>1</v>
      </c>
      <c r="F637" s="174" t="s">
        <v>6952</v>
      </c>
      <c r="H637" s="173" t="s">
        <v>1</v>
      </c>
      <c r="I637" s="175"/>
      <c r="L637" s="172"/>
      <c r="M637" s="176"/>
      <c r="N637" s="177"/>
      <c r="O637" s="177"/>
      <c r="P637" s="177"/>
      <c r="Q637" s="177"/>
      <c r="R637" s="177"/>
      <c r="S637" s="177"/>
      <c r="T637" s="178"/>
      <c r="AT637" s="173" t="s">
        <v>237</v>
      </c>
      <c r="AU637" s="173" t="s">
        <v>88</v>
      </c>
      <c r="AV637" s="14" t="s">
        <v>86</v>
      </c>
      <c r="AW637" s="14" t="s">
        <v>33</v>
      </c>
      <c r="AX637" s="14" t="s">
        <v>79</v>
      </c>
      <c r="AY637" s="173" t="s">
        <v>207</v>
      </c>
    </row>
    <row r="638" spans="1:65" s="15" customFormat="1" ht="11.25">
      <c r="B638" s="179"/>
      <c r="D638" s="164" t="s">
        <v>237</v>
      </c>
      <c r="E638" s="180" t="s">
        <v>1</v>
      </c>
      <c r="F638" s="181" t="s">
        <v>242</v>
      </c>
      <c r="H638" s="182">
        <v>4</v>
      </c>
      <c r="I638" s="183"/>
      <c r="L638" s="179"/>
      <c r="M638" s="184"/>
      <c r="N638" s="185"/>
      <c r="O638" s="185"/>
      <c r="P638" s="185"/>
      <c r="Q638" s="185"/>
      <c r="R638" s="185"/>
      <c r="S638" s="185"/>
      <c r="T638" s="186"/>
      <c r="AT638" s="180" t="s">
        <v>237</v>
      </c>
      <c r="AU638" s="180" t="s">
        <v>88</v>
      </c>
      <c r="AV638" s="15" t="s">
        <v>213</v>
      </c>
      <c r="AW638" s="15" t="s">
        <v>33</v>
      </c>
      <c r="AX638" s="15" t="s">
        <v>86</v>
      </c>
      <c r="AY638" s="180" t="s">
        <v>207</v>
      </c>
    </row>
    <row r="639" spans="1:65" s="2" customFormat="1" ht="24.2" customHeight="1">
      <c r="A639" s="31"/>
      <c r="B639" s="148"/>
      <c r="C639" s="149" t="s">
        <v>766</v>
      </c>
      <c r="D639" s="149" t="s">
        <v>209</v>
      </c>
      <c r="E639" s="150" t="s">
        <v>7030</v>
      </c>
      <c r="F639" s="151" t="s">
        <v>7031</v>
      </c>
      <c r="G639" s="152" t="s">
        <v>301</v>
      </c>
      <c r="H639" s="153">
        <v>5</v>
      </c>
      <c r="I639" s="154"/>
      <c r="J639" s="155">
        <f>ROUND(I639*H639,2)</f>
        <v>0</v>
      </c>
      <c r="K639" s="156"/>
      <c r="L639" s="32"/>
      <c r="M639" s="157" t="s">
        <v>1</v>
      </c>
      <c r="N639" s="158" t="s">
        <v>44</v>
      </c>
      <c r="O639" s="57"/>
      <c r="P639" s="159">
        <f>O639*H639</f>
        <v>0</v>
      </c>
      <c r="Q639" s="159">
        <v>0</v>
      </c>
      <c r="R639" s="159">
        <f>Q639*H639</f>
        <v>0</v>
      </c>
      <c r="S639" s="159">
        <v>0</v>
      </c>
      <c r="T639" s="160">
        <f>S639*H639</f>
        <v>0</v>
      </c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R639" s="161" t="s">
        <v>245</v>
      </c>
      <c r="AT639" s="161" t="s">
        <v>209</v>
      </c>
      <c r="AU639" s="161" t="s">
        <v>88</v>
      </c>
      <c r="AY639" s="17" t="s">
        <v>207</v>
      </c>
      <c r="BE639" s="162">
        <f>IF(N639="základní",J639,0)</f>
        <v>0</v>
      </c>
      <c r="BF639" s="162">
        <f>IF(N639="snížená",J639,0)</f>
        <v>0</v>
      </c>
      <c r="BG639" s="162">
        <f>IF(N639="zákl. přenesená",J639,0)</f>
        <v>0</v>
      </c>
      <c r="BH639" s="162">
        <f>IF(N639="sníž. přenesená",J639,0)</f>
        <v>0</v>
      </c>
      <c r="BI639" s="162">
        <f>IF(N639="nulová",J639,0)</f>
        <v>0</v>
      </c>
      <c r="BJ639" s="17" t="s">
        <v>86</v>
      </c>
      <c r="BK639" s="162">
        <f>ROUND(I639*H639,2)</f>
        <v>0</v>
      </c>
      <c r="BL639" s="17" t="s">
        <v>245</v>
      </c>
      <c r="BM639" s="161" t="s">
        <v>1421</v>
      </c>
    </row>
    <row r="640" spans="1:65" s="13" customFormat="1" ht="22.5">
      <c r="B640" s="163"/>
      <c r="D640" s="164" t="s">
        <v>237</v>
      </c>
      <c r="E640" s="165" t="s">
        <v>1</v>
      </c>
      <c r="F640" s="166" t="s">
        <v>7032</v>
      </c>
      <c r="H640" s="167">
        <v>5</v>
      </c>
      <c r="I640" s="168"/>
      <c r="L640" s="163"/>
      <c r="M640" s="169"/>
      <c r="N640" s="170"/>
      <c r="O640" s="170"/>
      <c r="P640" s="170"/>
      <c r="Q640" s="170"/>
      <c r="R640" s="170"/>
      <c r="S640" s="170"/>
      <c r="T640" s="171"/>
      <c r="AT640" s="165" t="s">
        <v>237</v>
      </c>
      <c r="AU640" s="165" t="s">
        <v>88</v>
      </c>
      <c r="AV640" s="13" t="s">
        <v>88</v>
      </c>
      <c r="AW640" s="13" t="s">
        <v>33</v>
      </c>
      <c r="AX640" s="13" t="s">
        <v>79</v>
      </c>
      <c r="AY640" s="165" t="s">
        <v>207</v>
      </c>
    </row>
    <row r="641" spans="1:65" s="14" customFormat="1" ht="33.75">
      <c r="B641" s="172"/>
      <c r="D641" s="164" t="s">
        <v>237</v>
      </c>
      <c r="E641" s="173" t="s">
        <v>1</v>
      </c>
      <c r="F641" s="174" t="s">
        <v>7033</v>
      </c>
      <c r="H641" s="173" t="s">
        <v>1</v>
      </c>
      <c r="I641" s="175"/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237</v>
      </c>
      <c r="AU641" s="173" t="s">
        <v>88</v>
      </c>
      <c r="AV641" s="14" t="s">
        <v>86</v>
      </c>
      <c r="AW641" s="14" t="s">
        <v>33</v>
      </c>
      <c r="AX641" s="14" t="s">
        <v>79</v>
      </c>
      <c r="AY641" s="173" t="s">
        <v>207</v>
      </c>
    </row>
    <row r="642" spans="1:65" s="14" customFormat="1" ht="11.25">
      <c r="B642" s="172"/>
      <c r="D642" s="164" t="s">
        <v>237</v>
      </c>
      <c r="E642" s="173" t="s">
        <v>1</v>
      </c>
      <c r="F642" s="174" t="s">
        <v>7034</v>
      </c>
      <c r="H642" s="173" t="s">
        <v>1</v>
      </c>
      <c r="I642" s="175"/>
      <c r="L642" s="172"/>
      <c r="M642" s="176"/>
      <c r="N642" s="177"/>
      <c r="O642" s="177"/>
      <c r="P642" s="177"/>
      <c r="Q642" s="177"/>
      <c r="R642" s="177"/>
      <c r="S642" s="177"/>
      <c r="T642" s="178"/>
      <c r="AT642" s="173" t="s">
        <v>237</v>
      </c>
      <c r="AU642" s="173" t="s">
        <v>88</v>
      </c>
      <c r="AV642" s="14" t="s">
        <v>86</v>
      </c>
      <c r="AW642" s="14" t="s">
        <v>33</v>
      </c>
      <c r="AX642" s="14" t="s">
        <v>79</v>
      </c>
      <c r="AY642" s="173" t="s">
        <v>207</v>
      </c>
    </row>
    <row r="643" spans="1:65" s="14" customFormat="1" ht="22.5">
      <c r="B643" s="172"/>
      <c r="D643" s="164" t="s">
        <v>237</v>
      </c>
      <c r="E643" s="173" t="s">
        <v>1</v>
      </c>
      <c r="F643" s="174" t="s">
        <v>6952</v>
      </c>
      <c r="H643" s="173" t="s">
        <v>1</v>
      </c>
      <c r="I643" s="175"/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237</v>
      </c>
      <c r="AU643" s="173" t="s">
        <v>88</v>
      </c>
      <c r="AV643" s="14" t="s">
        <v>86</v>
      </c>
      <c r="AW643" s="14" t="s">
        <v>33</v>
      </c>
      <c r="AX643" s="14" t="s">
        <v>79</v>
      </c>
      <c r="AY643" s="173" t="s">
        <v>207</v>
      </c>
    </row>
    <row r="644" spans="1:65" s="15" customFormat="1" ht="11.25">
      <c r="B644" s="179"/>
      <c r="D644" s="164" t="s">
        <v>237</v>
      </c>
      <c r="E644" s="180" t="s">
        <v>1</v>
      </c>
      <c r="F644" s="181" t="s">
        <v>242</v>
      </c>
      <c r="H644" s="182">
        <v>5</v>
      </c>
      <c r="I644" s="183"/>
      <c r="L644" s="179"/>
      <c r="M644" s="184"/>
      <c r="N644" s="185"/>
      <c r="O644" s="185"/>
      <c r="P644" s="185"/>
      <c r="Q644" s="185"/>
      <c r="R644" s="185"/>
      <c r="S644" s="185"/>
      <c r="T644" s="186"/>
      <c r="AT644" s="180" t="s">
        <v>237</v>
      </c>
      <c r="AU644" s="180" t="s">
        <v>88</v>
      </c>
      <c r="AV644" s="15" t="s">
        <v>213</v>
      </c>
      <c r="AW644" s="15" t="s">
        <v>33</v>
      </c>
      <c r="AX644" s="15" t="s">
        <v>86</v>
      </c>
      <c r="AY644" s="180" t="s">
        <v>207</v>
      </c>
    </row>
    <row r="645" spans="1:65" s="2" customFormat="1" ht="24.2" customHeight="1">
      <c r="A645" s="31"/>
      <c r="B645" s="148"/>
      <c r="C645" s="149" t="s">
        <v>1424</v>
      </c>
      <c r="D645" s="149" t="s">
        <v>209</v>
      </c>
      <c r="E645" s="150" t="s">
        <v>7035</v>
      </c>
      <c r="F645" s="151" t="s">
        <v>7036</v>
      </c>
      <c r="G645" s="152" t="s">
        <v>1636</v>
      </c>
      <c r="H645" s="187"/>
      <c r="I645" s="154"/>
      <c r="J645" s="155">
        <f>ROUND(I645*H645,2)</f>
        <v>0</v>
      </c>
      <c r="K645" s="156"/>
      <c r="L645" s="32"/>
      <c r="M645" s="157" t="s">
        <v>1</v>
      </c>
      <c r="N645" s="158" t="s">
        <v>44</v>
      </c>
      <c r="O645" s="57"/>
      <c r="P645" s="159">
        <f>O645*H645</f>
        <v>0</v>
      </c>
      <c r="Q645" s="159">
        <v>0</v>
      </c>
      <c r="R645" s="159">
        <f>Q645*H645</f>
        <v>0</v>
      </c>
      <c r="S645" s="159">
        <v>0</v>
      </c>
      <c r="T645" s="160">
        <f>S645*H645</f>
        <v>0</v>
      </c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R645" s="161" t="s">
        <v>245</v>
      </c>
      <c r="AT645" s="161" t="s">
        <v>209</v>
      </c>
      <c r="AU645" s="161" t="s">
        <v>88</v>
      </c>
      <c r="AY645" s="17" t="s">
        <v>207</v>
      </c>
      <c r="BE645" s="162">
        <f>IF(N645="základní",J645,0)</f>
        <v>0</v>
      </c>
      <c r="BF645" s="162">
        <f>IF(N645="snížená",J645,0)</f>
        <v>0</v>
      </c>
      <c r="BG645" s="162">
        <f>IF(N645="zákl. přenesená",J645,0)</f>
        <v>0</v>
      </c>
      <c r="BH645" s="162">
        <f>IF(N645="sníž. přenesená",J645,0)</f>
        <v>0</v>
      </c>
      <c r="BI645" s="162">
        <f>IF(N645="nulová",J645,0)</f>
        <v>0</v>
      </c>
      <c r="BJ645" s="17" t="s">
        <v>86</v>
      </c>
      <c r="BK645" s="162">
        <f>ROUND(I645*H645,2)</f>
        <v>0</v>
      </c>
      <c r="BL645" s="17" t="s">
        <v>245</v>
      </c>
      <c r="BM645" s="161" t="s">
        <v>1427</v>
      </c>
    </row>
    <row r="646" spans="1:65" s="2" customFormat="1" ht="16.5" customHeight="1">
      <c r="A646" s="31"/>
      <c r="B646" s="148"/>
      <c r="C646" s="149" t="s">
        <v>772</v>
      </c>
      <c r="D646" s="149" t="s">
        <v>209</v>
      </c>
      <c r="E646" s="150" t="s">
        <v>1252</v>
      </c>
      <c r="F646" s="151" t="s">
        <v>1253</v>
      </c>
      <c r="G646" s="152" t="s">
        <v>212</v>
      </c>
      <c r="H646" s="153">
        <v>15</v>
      </c>
      <c r="I646" s="154"/>
      <c r="J646" s="155">
        <f>ROUND(I646*H646,2)</f>
        <v>0</v>
      </c>
      <c r="K646" s="156"/>
      <c r="L646" s="32"/>
      <c r="M646" s="157" t="s">
        <v>1</v>
      </c>
      <c r="N646" s="158" t="s">
        <v>44</v>
      </c>
      <c r="O646" s="57"/>
      <c r="P646" s="159">
        <f>O646*H646</f>
        <v>0</v>
      </c>
      <c r="Q646" s="159">
        <v>0</v>
      </c>
      <c r="R646" s="159">
        <f>Q646*H646</f>
        <v>0</v>
      </c>
      <c r="S646" s="159">
        <v>0</v>
      </c>
      <c r="T646" s="160">
        <f>S646*H646</f>
        <v>0</v>
      </c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R646" s="161" t="s">
        <v>245</v>
      </c>
      <c r="AT646" s="161" t="s">
        <v>209</v>
      </c>
      <c r="AU646" s="161" t="s">
        <v>88</v>
      </c>
      <c r="AY646" s="17" t="s">
        <v>207</v>
      </c>
      <c r="BE646" s="162">
        <f>IF(N646="základní",J646,0)</f>
        <v>0</v>
      </c>
      <c r="BF646" s="162">
        <f>IF(N646="snížená",J646,0)</f>
        <v>0</v>
      </c>
      <c r="BG646" s="162">
        <f>IF(N646="zákl. přenesená",J646,0)</f>
        <v>0</v>
      </c>
      <c r="BH646" s="162">
        <f>IF(N646="sníž. přenesená",J646,0)</f>
        <v>0</v>
      </c>
      <c r="BI646" s="162">
        <f>IF(N646="nulová",J646,0)</f>
        <v>0</v>
      </c>
      <c r="BJ646" s="17" t="s">
        <v>86</v>
      </c>
      <c r="BK646" s="162">
        <f>ROUND(I646*H646,2)</f>
        <v>0</v>
      </c>
      <c r="BL646" s="17" t="s">
        <v>245</v>
      </c>
      <c r="BM646" s="161" t="s">
        <v>1434</v>
      </c>
    </row>
    <row r="647" spans="1:65" s="13" customFormat="1" ht="22.5">
      <c r="B647" s="163"/>
      <c r="D647" s="164" t="s">
        <v>237</v>
      </c>
      <c r="E647" s="165" t="s">
        <v>1</v>
      </c>
      <c r="F647" s="166" t="s">
        <v>7037</v>
      </c>
      <c r="H647" s="167">
        <v>15</v>
      </c>
      <c r="I647" s="168"/>
      <c r="L647" s="163"/>
      <c r="M647" s="169"/>
      <c r="N647" s="170"/>
      <c r="O647" s="170"/>
      <c r="P647" s="170"/>
      <c r="Q647" s="170"/>
      <c r="R647" s="170"/>
      <c r="S647" s="170"/>
      <c r="T647" s="171"/>
      <c r="AT647" s="165" t="s">
        <v>237</v>
      </c>
      <c r="AU647" s="165" t="s">
        <v>88</v>
      </c>
      <c r="AV647" s="13" t="s">
        <v>88</v>
      </c>
      <c r="AW647" s="13" t="s">
        <v>33</v>
      </c>
      <c r="AX647" s="13" t="s">
        <v>79</v>
      </c>
      <c r="AY647" s="165" t="s">
        <v>207</v>
      </c>
    </row>
    <row r="648" spans="1:65" s="14" customFormat="1" ht="22.5">
      <c r="B648" s="172"/>
      <c r="D648" s="164" t="s">
        <v>237</v>
      </c>
      <c r="E648" s="173" t="s">
        <v>1</v>
      </c>
      <c r="F648" s="174" t="s">
        <v>7038</v>
      </c>
      <c r="H648" s="173" t="s">
        <v>1</v>
      </c>
      <c r="I648" s="175"/>
      <c r="L648" s="172"/>
      <c r="M648" s="176"/>
      <c r="N648" s="177"/>
      <c r="O648" s="177"/>
      <c r="P648" s="177"/>
      <c r="Q648" s="177"/>
      <c r="R648" s="177"/>
      <c r="S648" s="177"/>
      <c r="T648" s="178"/>
      <c r="AT648" s="173" t="s">
        <v>237</v>
      </c>
      <c r="AU648" s="173" t="s">
        <v>88</v>
      </c>
      <c r="AV648" s="14" t="s">
        <v>86</v>
      </c>
      <c r="AW648" s="14" t="s">
        <v>33</v>
      </c>
      <c r="AX648" s="14" t="s">
        <v>79</v>
      </c>
      <c r="AY648" s="173" t="s">
        <v>207</v>
      </c>
    </row>
    <row r="649" spans="1:65" s="15" customFormat="1" ht="11.25">
      <c r="B649" s="179"/>
      <c r="D649" s="164" t="s">
        <v>237</v>
      </c>
      <c r="E649" s="180" t="s">
        <v>1</v>
      </c>
      <c r="F649" s="181" t="s">
        <v>242</v>
      </c>
      <c r="H649" s="182">
        <v>15</v>
      </c>
      <c r="I649" s="183"/>
      <c r="L649" s="179"/>
      <c r="M649" s="188"/>
      <c r="N649" s="189"/>
      <c r="O649" s="189"/>
      <c r="P649" s="189"/>
      <c r="Q649" s="189"/>
      <c r="R649" s="189"/>
      <c r="S649" s="189"/>
      <c r="T649" s="190"/>
      <c r="AT649" s="180" t="s">
        <v>237</v>
      </c>
      <c r="AU649" s="180" t="s">
        <v>88</v>
      </c>
      <c r="AV649" s="15" t="s">
        <v>213</v>
      </c>
      <c r="AW649" s="15" t="s">
        <v>33</v>
      </c>
      <c r="AX649" s="15" t="s">
        <v>86</v>
      </c>
      <c r="AY649" s="180" t="s">
        <v>207</v>
      </c>
    </row>
    <row r="650" spans="1:65" s="2" customFormat="1" ht="6.95" customHeight="1">
      <c r="A650" s="31"/>
      <c r="B650" s="46"/>
      <c r="C650" s="47"/>
      <c r="D650" s="47"/>
      <c r="E650" s="47"/>
      <c r="F650" s="47"/>
      <c r="G650" s="47"/>
      <c r="H650" s="47"/>
      <c r="I650" s="47"/>
      <c r="J650" s="47"/>
      <c r="K650" s="47"/>
      <c r="L650" s="32"/>
      <c r="M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</row>
  </sheetData>
  <autoFilter ref="C124:K649" xr:uid="{00000000-0009-0000-0000-00000E000000}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31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135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7039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ROUND(J123,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ROUND((SUM(BE123:BE314)),  2)</f>
        <v>0</v>
      </c>
      <c r="G35" s="31"/>
      <c r="H35" s="31"/>
      <c r="I35" s="104">
        <v>0.21</v>
      </c>
      <c r="J35" s="103">
        <f>ROUND(((SUM(BE123:BE314))*I35),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ROUND((SUM(BF123:BF314)),  2)</f>
        <v>0</v>
      </c>
      <c r="G36" s="31"/>
      <c r="H36" s="31"/>
      <c r="I36" s="104">
        <v>0.15</v>
      </c>
      <c r="J36" s="103">
        <f>ROUND(((SUM(BF123:BF314))*I36),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ROUND((SUM(BG123:BG314)),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ROUND((SUM(BH123:BH314)),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ROUND((SUM(BI123:BI314)),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Objekt16 - SO D.1.4.5.Chlazení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J123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J124</f>
        <v>0</v>
      </c>
      <c r="L99" s="116"/>
    </row>
    <row r="100" spans="1:47" s="10" customFormat="1" ht="19.899999999999999" customHeight="1">
      <c r="B100" s="120"/>
      <c r="D100" s="121" t="s">
        <v>7040</v>
      </c>
      <c r="E100" s="122"/>
      <c r="F100" s="122"/>
      <c r="G100" s="122"/>
      <c r="H100" s="122"/>
      <c r="I100" s="122"/>
      <c r="J100" s="123">
        <f>J125</f>
        <v>0</v>
      </c>
      <c r="L100" s="120"/>
    </row>
    <row r="101" spans="1:47" s="10" customFormat="1" ht="19.899999999999999" customHeight="1">
      <c r="B101" s="120"/>
      <c r="D101" s="121" t="s">
        <v>7040</v>
      </c>
      <c r="E101" s="122"/>
      <c r="F101" s="122"/>
      <c r="G101" s="122"/>
      <c r="H101" s="122"/>
      <c r="I101" s="122"/>
      <c r="J101" s="123">
        <f>J244</f>
        <v>0</v>
      </c>
      <c r="L101" s="120"/>
    </row>
    <row r="102" spans="1:47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47" s="2" customFormat="1" ht="6.95" customHeight="1">
      <c r="A103" s="31"/>
      <c r="B103" s="46"/>
      <c r="C103" s="47"/>
      <c r="D103" s="47"/>
      <c r="E103" s="47"/>
      <c r="F103" s="47"/>
      <c r="G103" s="47"/>
      <c r="H103" s="47"/>
      <c r="I103" s="47"/>
      <c r="J103" s="47"/>
      <c r="K103" s="47"/>
      <c r="L103" s="4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7" spans="1:47" s="2" customFormat="1" ht="6.95" customHeight="1">
      <c r="A107" s="31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24.95" customHeight="1">
      <c r="A108" s="31"/>
      <c r="B108" s="32"/>
      <c r="C108" s="21" t="s">
        <v>192</v>
      </c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6.95" customHeight="1">
      <c r="A109" s="31"/>
      <c r="B109" s="32"/>
      <c r="C109" s="31"/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2" customHeight="1">
      <c r="A110" s="31"/>
      <c r="B110" s="32"/>
      <c r="C110" s="27" t="s">
        <v>16</v>
      </c>
      <c r="D110" s="31"/>
      <c r="E110" s="31"/>
      <c r="F110" s="31"/>
      <c r="G110" s="31"/>
      <c r="H110" s="31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16.5" customHeight="1">
      <c r="A111" s="31"/>
      <c r="B111" s="32"/>
      <c r="C111" s="31"/>
      <c r="D111" s="31"/>
      <c r="E111" s="237" t="str">
        <f>E7</f>
        <v>ZU - rekonstrukce objektu Klatovská 51/ Chodské náměstí 1</v>
      </c>
      <c r="F111" s="238"/>
      <c r="G111" s="238"/>
      <c r="H111" s="238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1" customFormat="1" ht="12" customHeight="1">
      <c r="B112" s="20"/>
      <c r="C112" s="27" t="s">
        <v>155</v>
      </c>
      <c r="L112" s="20"/>
    </row>
    <row r="113" spans="1:65" s="2" customFormat="1" ht="16.5" customHeight="1">
      <c r="A113" s="31"/>
      <c r="B113" s="32"/>
      <c r="C113" s="31"/>
      <c r="D113" s="31"/>
      <c r="E113" s="237" t="s">
        <v>156</v>
      </c>
      <c r="F113" s="239"/>
      <c r="G113" s="239"/>
      <c r="H113" s="239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2" customHeight="1">
      <c r="A114" s="31"/>
      <c r="B114" s="32"/>
      <c r="C114" s="27" t="s">
        <v>157</v>
      </c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16.5" customHeight="1">
      <c r="A115" s="31"/>
      <c r="B115" s="32"/>
      <c r="C115" s="31"/>
      <c r="D115" s="31"/>
      <c r="E115" s="196" t="str">
        <f>E11</f>
        <v>Objekt16 - SO D.1.4.5.Chlazení</v>
      </c>
      <c r="F115" s="239"/>
      <c r="G115" s="239"/>
      <c r="H115" s="239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32"/>
      <c r="C116" s="31"/>
      <c r="D116" s="31"/>
      <c r="E116" s="31"/>
      <c r="F116" s="31"/>
      <c r="G116" s="31"/>
      <c r="H116" s="31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12" customHeight="1">
      <c r="A117" s="31"/>
      <c r="B117" s="32"/>
      <c r="C117" s="27" t="s">
        <v>20</v>
      </c>
      <c r="D117" s="31"/>
      <c r="E117" s="31"/>
      <c r="F117" s="25" t="str">
        <f>F14</f>
        <v>Plzeň</v>
      </c>
      <c r="G117" s="31"/>
      <c r="H117" s="31"/>
      <c r="I117" s="27" t="s">
        <v>22</v>
      </c>
      <c r="J117" s="54" t="str">
        <f>IF(J14="","",J14)</f>
        <v>17. 11. 2022</v>
      </c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24</v>
      </c>
      <c r="D119" s="31"/>
      <c r="E119" s="31"/>
      <c r="F119" s="25" t="str">
        <f>E17</f>
        <v>Západočeská univerzita v Plzni</v>
      </c>
      <c r="G119" s="31"/>
      <c r="H119" s="31"/>
      <c r="I119" s="27" t="s">
        <v>31</v>
      </c>
      <c r="J119" s="29" t="str">
        <f>E23</f>
        <v xml:space="preserve"> 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5.2" customHeight="1">
      <c r="A120" s="31"/>
      <c r="B120" s="32"/>
      <c r="C120" s="27" t="s">
        <v>30</v>
      </c>
      <c r="D120" s="31"/>
      <c r="E120" s="31"/>
      <c r="F120" s="25">
        <f>IF(E20="","",E20)</f>
        <v>0</v>
      </c>
      <c r="G120" s="31"/>
      <c r="H120" s="31"/>
      <c r="I120" s="27" t="s">
        <v>34</v>
      </c>
      <c r="J120" s="29" t="str">
        <f>E26</f>
        <v>BAUING KV, s.r.o.</v>
      </c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10.35" customHeight="1">
      <c r="A121" s="31"/>
      <c r="B121" s="32"/>
      <c r="C121" s="31"/>
      <c r="D121" s="31"/>
      <c r="E121" s="31"/>
      <c r="F121" s="31"/>
      <c r="G121" s="31"/>
      <c r="H121" s="31"/>
      <c r="I121" s="31"/>
      <c r="J121" s="31"/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11" customFormat="1" ht="29.25" customHeight="1">
      <c r="A122" s="124"/>
      <c r="B122" s="125"/>
      <c r="C122" s="126" t="s">
        <v>193</v>
      </c>
      <c r="D122" s="127" t="s">
        <v>64</v>
      </c>
      <c r="E122" s="127" t="s">
        <v>60</v>
      </c>
      <c r="F122" s="127" t="s">
        <v>61</v>
      </c>
      <c r="G122" s="127" t="s">
        <v>194</v>
      </c>
      <c r="H122" s="127" t="s">
        <v>195</v>
      </c>
      <c r="I122" s="127" t="s">
        <v>196</v>
      </c>
      <c r="J122" s="128" t="s">
        <v>161</v>
      </c>
      <c r="K122" s="129" t="s">
        <v>197</v>
      </c>
      <c r="L122" s="130"/>
      <c r="M122" s="61" t="s">
        <v>1</v>
      </c>
      <c r="N122" s="62" t="s">
        <v>43</v>
      </c>
      <c r="O122" s="62" t="s">
        <v>198</v>
      </c>
      <c r="P122" s="62" t="s">
        <v>199</v>
      </c>
      <c r="Q122" s="62" t="s">
        <v>200</v>
      </c>
      <c r="R122" s="62" t="s">
        <v>201</v>
      </c>
      <c r="S122" s="62" t="s">
        <v>202</v>
      </c>
      <c r="T122" s="63" t="s">
        <v>203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</row>
    <row r="123" spans="1:65" s="2" customFormat="1" ht="22.9" customHeight="1">
      <c r="A123" s="31"/>
      <c r="B123" s="32"/>
      <c r="C123" s="68" t="s">
        <v>204</v>
      </c>
      <c r="D123" s="31"/>
      <c r="E123" s="31"/>
      <c r="F123" s="31"/>
      <c r="G123" s="31"/>
      <c r="H123" s="31"/>
      <c r="I123" s="31"/>
      <c r="J123" s="131">
        <f>BK123</f>
        <v>0</v>
      </c>
      <c r="K123" s="31"/>
      <c r="L123" s="32"/>
      <c r="M123" s="64"/>
      <c r="N123" s="55"/>
      <c r="O123" s="65"/>
      <c r="P123" s="132">
        <f>P124</f>
        <v>0</v>
      </c>
      <c r="Q123" s="65"/>
      <c r="R123" s="132">
        <f>R124</f>
        <v>0</v>
      </c>
      <c r="S123" s="65"/>
      <c r="T123" s="133">
        <f>T124</f>
        <v>0</v>
      </c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T123" s="17" t="s">
        <v>78</v>
      </c>
      <c r="AU123" s="17" t="s">
        <v>163</v>
      </c>
      <c r="BK123" s="134">
        <f>BK124</f>
        <v>0</v>
      </c>
    </row>
    <row r="124" spans="1:65" s="12" customFormat="1" ht="25.9" customHeight="1">
      <c r="B124" s="135"/>
      <c r="D124" s="136" t="s">
        <v>78</v>
      </c>
      <c r="E124" s="137" t="s">
        <v>1240</v>
      </c>
      <c r="F124" s="137" t="s">
        <v>1241</v>
      </c>
      <c r="I124" s="138"/>
      <c r="J124" s="139">
        <f>BK124</f>
        <v>0</v>
      </c>
      <c r="L124" s="135"/>
      <c r="M124" s="140"/>
      <c r="N124" s="141"/>
      <c r="O124" s="141"/>
      <c r="P124" s="142">
        <f>P125+P244</f>
        <v>0</v>
      </c>
      <c r="Q124" s="141"/>
      <c r="R124" s="142">
        <f>R125+R244</f>
        <v>0</v>
      </c>
      <c r="S124" s="141"/>
      <c r="T124" s="143">
        <f>T125+T244</f>
        <v>0</v>
      </c>
      <c r="AR124" s="136" t="s">
        <v>88</v>
      </c>
      <c r="AT124" s="144" t="s">
        <v>78</v>
      </c>
      <c r="AU124" s="144" t="s">
        <v>79</v>
      </c>
      <c r="AY124" s="136" t="s">
        <v>207</v>
      </c>
      <c r="BK124" s="145">
        <f>BK125+BK244</f>
        <v>0</v>
      </c>
    </row>
    <row r="125" spans="1:65" s="12" customFormat="1" ht="22.9" customHeight="1">
      <c r="B125" s="135"/>
      <c r="D125" s="136" t="s">
        <v>78</v>
      </c>
      <c r="E125" s="146" t="s">
        <v>3473</v>
      </c>
      <c r="F125" s="146" t="s">
        <v>1443</v>
      </c>
      <c r="I125" s="138"/>
      <c r="J125" s="147">
        <f>BK125</f>
        <v>0</v>
      </c>
      <c r="L125" s="135"/>
      <c r="M125" s="140"/>
      <c r="N125" s="141"/>
      <c r="O125" s="141"/>
      <c r="P125" s="142">
        <f>SUM(P126:P243)</f>
        <v>0</v>
      </c>
      <c r="Q125" s="141"/>
      <c r="R125" s="142">
        <f>SUM(R126:R243)</f>
        <v>0</v>
      </c>
      <c r="S125" s="141"/>
      <c r="T125" s="143">
        <f>SUM(T126:T243)</f>
        <v>0</v>
      </c>
      <c r="AR125" s="136" t="s">
        <v>86</v>
      </c>
      <c r="AT125" s="144" t="s">
        <v>78</v>
      </c>
      <c r="AU125" s="144" t="s">
        <v>86</v>
      </c>
      <c r="AY125" s="136" t="s">
        <v>207</v>
      </c>
      <c r="BK125" s="145">
        <f>SUM(BK126:BK243)</f>
        <v>0</v>
      </c>
    </row>
    <row r="126" spans="1:65" s="2" customFormat="1" ht="24.2" customHeight="1">
      <c r="A126" s="31"/>
      <c r="B126" s="148"/>
      <c r="C126" s="149" t="s">
        <v>86</v>
      </c>
      <c r="D126" s="149" t="s">
        <v>209</v>
      </c>
      <c r="E126" s="150" t="s">
        <v>7041</v>
      </c>
      <c r="F126" s="151" t="s">
        <v>7042</v>
      </c>
      <c r="G126" s="152" t="s">
        <v>301</v>
      </c>
      <c r="H126" s="153">
        <v>3</v>
      </c>
      <c r="I126" s="154"/>
      <c r="J126" s="155">
        <f>ROUND(I126*H126,2)</f>
        <v>0</v>
      </c>
      <c r="K126" s="156"/>
      <c r="L126" s="32"/>
      <c r="M126" s="157" t="s">
        <v>1</v>
      </c>
      <c r="N126" s="158" t="s">
        <v>44</v>
      </c>
      <c r="O126" s="57"/>
      <c r="P126" s="159">
        <f>O126*H126</f>
        <v>0</v>
      </c>
      <c r="Q126" s="159">
        <v>0</v>
      </c>
      <c r="R126" s="159">
        <f>Q126*H126</f>
        <v>0</v>
      </c>
      <c r="S126" s="159">
        <v>0</v>
      </c>
      <c r="T126" s="160">
        <f>S126*H126</f>
        <v>0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R126" s="161" t="s">
        <v>213</v>
      </c>
      <c r="AT126" s="161" t="s">
        <v>209</v>
      </c>
      <c r="AU126" s="161" t="s">
        <v>88</v>
      </c>
      <c r="AY126" s="17" t="s">
        <v>207</v>
      </c>
      <c r="BE126" s="162">
        <f>IF(N126="základní",J126,0)</f>
        <v>0</v>
      </c>
      <c r="BF126" s="162">
        <f>IF(N126="snížená",J126,0)</f>
        <v>0</v>
      </c>
      <c r="BG126" s="162">
        <f>IF(N126="zákl. přenesená",J126,0)</f>
        <v>0</v>
      </c>
      <c r="BH126" s="162">
        <f>IF(N126="sníž. přenesená",J126,0)</f>
        <v>0</v>
      </c>
      <c r="BI126" s="162">
        <f>IF(N126="nulová",J126,0)</f>
        <v>0</v>
      </c>
      <c r="BJ126" s="17" t="s">
        <v>86</v>
      </c>
      <c r="BK126" s="162">
        <f>ROUND(I126*H126,2)</f>
        <v>0</v>
      </c>
      <c r="BL126" s="17" t="s">
        <v>213</v>
      </c>
      <c r="BM126" s="161" t="s">
        <v>88</v>
      </c>
    </row>
    <row r="127" spans="1:65" s="13" customFormat="1" ht="11.25">
      <c r="B127" s="163"/>
      <c r="D127" s="164" t="s">
        <v>237</v>
      </c>
      <c r="E127" s="165" t="s">
        <v>1</v>
      </c>
      <c r="F127" s="166" t="s">
        <v>7043</v>
      </c>
      <c r="H127" s="167">
        <v>3</v>
      </c>
      <c r="I127" s="168"/>
      <c r="L127" s="163"/>
      <c r="M127" s="169"/>
      <c r="N127" s="170"/>
      <c r="O127" s="170"/>
      <c r="P127" s="170"/>
      <c r="Q127" s="170"/>
      <c r="R127" s="170"/>
      <c r="S127" s="170"/>
      <c r="T127" s="171"/>
      <c r="AT127" s="165" t="s">
        <v>237</v>
      </c>
      <c r="AU127" s="165" t="s">
        <v>88</v>
      </c>
      <c r="AV127" s="13" t="s">
        <v>88</v>
      </c>
      <c r="AW127" s="13" t="s">
        <v>33</v>
      </c>
      <c r="AX127" s="13" t="s">
        <v>79</v>
      </c>
      <c r="AY127" s="165" t="s">
        <v>207</v>
      </c>
    </row>
    <row r="128" spans="1:65" s="14" customFormat="1" ht="11.25">
      <c r="B128" s="172"/>
      <c r="D128" s="164" t="s">
        <v>237</v>
      </c>
      <c r="E128" s="173" t="s">
        <v>1</v>
      </c>
      <c r="F128" s="174" t="s">
        <v>7044</v>
      </c>
      <c r="H128" s="173" t="s">
        <v>1</v>
      </c>
      <c r="I128" s="175"/>
      <c r="L128" s="172"/>
      <c r="M128" s="176"/>
      <c r="N128" s="177"/>
      <c r="O128" s="177"/>
      <c r="P128" s="177"/>
      <c r="Q128" s="177"/>
      <c r="R128" s="177"/>
      <c r="S128" s="177"/>
      <c r="T128" s="178"/>
      <c r="AT128" s="173" t="s">
        <v>237</v>
      </c>
      <c r="AU128" s="173" t="s">
        <v>88</v>
      </c>
      <c r="AV128" s="14" t="s">
        <v>86</v>
      </c>
      <c r="AW128" s="14" t="s">
        <v>33</v>
      </c>
      <c r="AX128" s="14" t="s">
        <v>79</v>
      </c>
      <c r="AY128" s="173" t="s">
        <v>207</v>
      </c>
    </row>
    <row r="129" spans="1:65" s="14" customFormat="1" ht="22.5">
      <c r="B129" s="172"/>
      <c r="D129" s="164" t="s">
        <v>237</v>
      </c>
      <c r="E129" s="173" t="s">
        <v>1</v>
      </c>
      <c r="F129" s="174" t="s">
        <v>7045</v>
      </c>
      <c r="H129" s="173" t="s">
        <v>1</v>
      </c>
      <c r="I129" s="175"/>
      <c r="L129" s="172"/>
      <c r="M129" s="176"/>
      <c r="N129" s="177"/>
      <c r="O129" s="177"/>
      <c r="P129" s="177"/>
      <c r="Q129" s="177"/>
      <c r="R129" s="177"/>
      <c r="S129" s="177"/>
      <c r="T129" s="178"/>
      <c r="AT129" s="173" t="s">
        <v>237</v>
      </c>
      <c r="AU129" s="173" t="s">
        <v>88</v>
      </c>
      <c r="AV129" s="14" t="s">
        <v>86</v>
      </c>
      <c r="AW129" s="14" t="s">
        <v>33</v>
      </c>
      <c r="AX129" s="14" t="s">
        <v>79</v>
      </c>
      <c r="AY129" s="173" t="s">
        <v>207</v>
      </c>
    </row>
    <row r="130" spans="1:65" s="14" customFormat="1" ht="22.5">
      <c r="B130" s="172"/>
      <c r="D130" s="164" t="s">
        <v>237</v>
      </c>
      <c r="E130" s="173" t="s">
        <v>1</v>
      </c>
      <c r="F130" s="174" t="s">
        <v>7046</v>
      </c>
      <c r="H130" s="173" t="s">
        <v>1</v>
      </c>
      <c r="I130" s="175"/>
      <c r="L130" s="172"/>
      <c r="M130" s="176"/>
      <c r="N130" s="177"/>
      <c r="O130" s="177"/>
      <c r="P130" s="177"/>
      <c r="Q130" s="177"/>
      <c r="R130" s="177"/>
      <c r="S130" s="177"/>
      <c r="T130" s="178"/>
      <c r="AT130" s="173" t="s">
        <v>237</v>
      </c>
      <c r="AU130" s="173" t="s">
        <v>88</v>
      </c>
      <c r="AV130" s="14" t="s">
        <v>86</v>
      </c>
      <c r="AW130" s="14" t="s">
        <v>33</v>
      </c>
      <c r="AX130" s="14" t="s">
        <v>79</v>
      </c>
      <c r="AY130" s="173" t="s">
        <v>207</v>
      </c>
    </row>
    <row r="131" spans="1:65" s="14" customFormat="1" ht="22.5">
      <c r="B131" s="172"/>
      <c r="D131" s="164" t="s">
        <v>237</v>
      </c>
      <c r="E131" s="173" t="s">
        <v>1</v>
      </c>
      <c r="F131" s="174" t="s">
        <v>7047</v>
      </c>
      <c r="H131" s="173" t="s">
        <v>1</v>
      </c>
      <c r="I131" s="175"/>
      <c r="L131" s="172"/>
      <c r="M131" s="176"/>
      <c r="N131" s="177"/>
      <c r="O131" s="177"/>
      <c r="P131" s="177"/>
      <c r="Q131" s="177"/>
      <c r="R131" s="177"/>
      <c r="S131" s="177"/>
      <c r="T131" s="178"/>
      <c r="AT131" s="173" t="s">
        <v>237</v>
      </c>
      <c r="AU131" s="173" t="s">
        <v>88</v>
      </c>
      <c r="AV131" s="14" t="s">
        <v>86</v>
      </c>
      <c r="AW131" s="14" t="s">
        <v>33</v>
      </c>
      <c r="AX131" s="14" t="s">
        <v>79</v>
      </c>
      <c r="AY131" s="173" t="s">
        <v>207</v>
      </c>
    </row>
    <row r="132" spans="1:65" s="14" customFormat="1" ht="22.5">
      <c r="B132" s="172"/>
      <c r="D132" s="164" t="s">
        <v>237</v>
      </c>
      <c r="E132" s="173" t="s">
        <v>1</v>
      </c>
      <c r="F132" s="174" t="s">
        <v>7048</v>
      </c>
      <c r="H132" s="173" t="s">
        <v>1</v>
      </c>
      <c r="I132" s="175"/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237</v>
      </c>
      <c r="AU132" s="173" t="s">
        <v>88</v>
      </c>
      <c r="AV132" s="14" t="s">
        <v>86</v>
      </c>
      <c r="AW132" s="14" t="s">
        <v>33</v>
      </c>
      <c r="AX132" s="14" t="s">
        <v>79</v>
      </c>
      <c r="AY132" s="173" t="s">
        <v>207</v>
      </c>
    </row>
    <row r="133" spans="1:65" s="15" customFormat="1" ht="11.25">
      <c r="B133" s="179"/>
      <c r="D133" s="164" t="s">
        <v>237</v>
      </c>
      <c r="E133" s="180" t="s">
        <v>1</v>
      </c>
      <c r="F133" s="181" t="s">
        <v>242</v>
      </c>
      <c r="H133" s="182">
        <v>3</v>
      </c>
      <c r="I133" s="183"/>
      <c r="L133" s="179"/>
      <c r="M133" s="184"/>
      <c r="N133" s="185"/>
      <c r="O133" s="185"/>
      <c r="P133" s="185"/>
      <c r="Q133" s="185"/>
      <c r="R133" s="185"/>
      <c r="S133" s="185"/>
      <c r="T133" s="186"/>
      <c r="AT133" s="180" t="s">
        <v>237</v>
      </c>
      <c r="AU133" s="180" t="s">
        <v>88</v>
      </c>
      <c r="AV133" s="15" t="s">
        <v>213</v>
      </c>
      <c r="AW133" s="15" t="s">
        <v>33</v>
      </c>
      <c r="AX133" s="15" t="s">
        <v>86</v>
      </c>
      <c r="AY133" s="180" t="s">
        <v>207</v>
      </c>
    </row>
    <row r="134" spans="1:65" s="2" customFormat="1" ht="24.2" customHeight="1">
      <c r="A134" s="31"/>
      <c r="B134" s="148"/>
      <c r="C134" s="149" t="s">
        <v>88</v>
      </c>
      <c r="D134" s="149" t="s">
        <v>209</v>
      </c>
      <c r="E134" s="150" t="s">
        <v>7049</v>
      </c>
      <c r="F134" s="151" t="s">
        <v>7050</v>
      </c>
      <c r="G134" s="152" t="s">
        <v>301</v>
      </c>
      <c r="H134" s="153">
        <v>2</v>
      </c>
      <c r="I134" s="154"/>
      <c r="J134" s="155">
        <f>ROUND(I134*H134,2)</f>
        <v>0</v>
      </c>
      <c r="K134" s="156"/>
      <c r="L134" s="32"/>
      <c r="M134" s="157" t="s">
        <v>1</v>
      </c>
      <c r="N134" s="158" t="s">
        <v>44</v>
      </c>
      <c r="O134" s="57"/>
      <c r="P134" s="159">
        <f>O134*H134</f>
        <v>0</v>
      </c>
      <c r="Q134" s="159">
        <v>0</v>
      </c>
      <c r="R134" s="159">
        <f>Q134*H134</f>
        <v>0</v>
      </c>
      <c r="S134" s="159">
        <v>0</v>
      </c>
      <c r="T134" s="160">
        <f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213</v>
      </c>
      <c r="AT134" s="161" t="s">
        <v>209</v>
      </c>
      <c r="AU134" s="161" t="s">
        <v>88</v>
      </c>
      <c r="AY134" s="17" t="s">
        <v>207</v>
      </c>
      <c r="BE134" s="162">
        <f>IF(N134="základní",J134,0)</f>
        <v>0</v>
      </c>
      <c r="BF134" s="162">
        <f>IF(N134="snížená",J134,0)</f>
        <v>0</v>
      </c>
      <c r="BG134" s="162">
        <f>IF(N134="zákl. přenesená",J134,0)</f>
        <v>0</v>
      </c>
      <c r="BH134" s="162">
        <f>IF(N134="sníž. přenesená",J134,0)</f>
        <v>0</v>
      </c>
      <c r="BI134" s="162">
        <f>IF(N134="nulová",J134,0)</f>
        <v>0</v>
      </c>
      <c r="BJ134" s="17" t="s">
        <v>86</v>
      </c>
      <c r="BK134" s="162">
        <f>ROUND(I134*H134,2)</f>
        <v>0</v>
      </c>
      <c r="BL134" s="17" t="s">
        <v>213</v>
      </c>
      <c r="BM134" s="161" t="s">
        <v>213</v>
      </c>
    </row>
    <row r="135" spans="1:65" s="13" customFormat="1" ht="11.25">
      <c r="B135" s="163"/>
      <c r="D135" s="164" t="s">
        <v>237</v>
      </c>
      <c r="E135" s="165" t="s">
        <v>1</v>
      </c>
      <c r="F135" s="166" t="s">
        <v>7051</v>
      </c>
      <c r="H135" s="167">
        <v>2</v>
      </c>
      <c r="I135" s="168"/>
      <c r="L135" s="163"/>
      <c r="M135" s="169"/>
      <c r="N135" s="170"/>
      <c r="O135" s="170"/>
      <c r="P135" s="170"/>
      <c r="Q135" s="170"/>
      <c r="R135" s="170"/>
      <c r="S135" s="170"/>
      <c r="T135" s="171"/>
      <c r="AT135" s="165" t="s">
        <v>237</v>
      </c>
      <c r="AU135" s="165" t="s">
        <v>88</v>
      </c>
      <c r="AV135" s="13" t="s">
        <v>88</v>
      </c>
      <c r="AW135" s="13" t="s">
        <v>33</v>
      </c>
      <c r="AX135" s="13" t="s">
        <v>79</v>
      </c>
      <c r="AY135" s="165" t="s">
        <v>207</v>
      </c>
    </row>
    <row r="136" spans="1:65" s="14" customFormat="1" ht="11.25">
      <c r="B136" s="172"/>
      <c r="D136" s="164" t="s">
        <v>237</v>
      </c>
      <c r="E136" s="173" t="s">
        <v>1</v>
      </c>
      <c r="F136" s="174" t="s">
        <v>7052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88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4" customFormat="1" ht="22.5">
      <c r="B137" s="172"/>
      <c r="D137" s="164" t="s">
        <v>237</v>
      </c>
      <c r="E137" s="173" t="s">
        <v>1</v>
      </c>
      <c r="F137" s="174" t="s">
        <v>7045</v>
      </c>
      <c r="H137" s="173" t="s">
        <v>1</v>
      </c>
      <c r="I137" s="175"/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237</v>
      </c>
      <c r="AU137" s="173" t="s">
        <v>88</v>
      </c>
      <c r="AV137" s="14" t="s">
        <v>86</v>
      </c>
      <c r="AW137" s="14" t="s">
        <v>33</v>
      </c>
      <c r="AX137" s="14" t="s">
        <v>79</v>
      </c>
      <c r="AY137" s="173" t="s">
        <v>207</v>
      </c>
    </row>
    <row r="138" spans="1:65" s="14" customFormat="1" ht="22.5">
      <c r="B138" s="172"/>
      <c r="D138" s="164" t="s">
        <v>237</v>
      </c>
      <c r="E138" s="173" t="s">
        <v>1</v>
      </c>
      <c r="F138" s="174" t="s">
        <v>7046</v>
      </c>
      <c r="H138" s="173" t="s">
        <v>1</v>
      </c>
      <c r="I138" s="175"/>
      <c r="L138" s="172"/>
      <c r="M138" s="176"/>
      <c r="N138" s="177"/>
      <c r="O138" s="177"/>
      <c r="P138" s="177"/>
      <c r="Q138" s="177"/>
      <c r="R138" s="177"/>
      <c r="S138" s="177"/>
      <c r="T138" s="178"/>
      <c r="AT138" s="173" t="s">
        <v>237</v>
      </c>
      <c r="AU138" s="173" t="s">
        <v>88</v>
      </c>
      <c r="AV138" s="14" t="s">
        <v>86</v>
      </c>
      <c r="AW138" s="14" t="s">
        <v>33</v>
      </c>
      <c r="AX138" s="14" t="s">
        <v>79</v>
      </c>
      <c r="AY138" s="173" t="s">
        <v>207</v>
      </c>
    </row>
    <row r="139" spans="1:65" s="14" customFormat="1" ht="22.5">
      <c r="B139" s="172"/>
      <c r="D139" s="164" t="s">
        <v>237</v>
      </c>
      <c r="E139" s="173" t="s">
        <v>1</v>
      </c>
      <c r="F139" s="174" t="s">
        <v>7047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88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4" customFormat="1" ht="22.5">
      <c r="B140" s="172"/>
      <c r="D140" s="164" t="s">
        <v>237</v>
      </c>
      <c r="E140" s="173" t="s">
        <v>1</v>
      </c>
      <c r="F140" s="174" t="s">
        <v>7048</v>
      </c>
      <c r="H140" s="173" t="s">
        <v>1</v>
      </c>
      <c r="I140" s="175"/>
      <c r="L140" s="172"/>
      <c r="M140" s="176"/>
      <c r="N140" s="177"/>
      <c r="O140" s="177"/>
      <c r="P140" s="177"/>
      <c r="Q140" s="177"/>
      <c r="R140" s="177"/>
      <c r="S140" s="177"/>
      <c r="T140" s="178"/>
      <c r="AT140" s="173" t="s">
        <v>237</v>
      </c>
      <c r="AU140" s="173" t="s">
        <v>88</v>
      </c>
      <c r="AV140" s="14" t="s">
        <v>86</v>
      </c>
      <c r="AW140" s="14" t="s">
        <v>33</v>
      </c>
      <c r="AX140" s="14" t="s">
        <v>79</v>
      </c>
      <c r="AY140" s="173" t="s">
        <v>207</v>
      </c>
    </row>
    <row r="141" spans="1:65" s="15" customFormat="1" ht="11.25">
      <c r="B141" s="179"/>
      <c r="D141" s="164" t="s">
        <v>237</v>
      </c>
      <c r="E141" s="180" t="s">
        <v>1</v>
      </c>
      <c r="F141" s="181" t="s">
        <v>242</v>
      </c>
      <c r="H141" s="182">
        <v>2</v>
      </c>
      <c r="I141" s="183"/>
      <c r="L141" s="179"/>
      <c r="M141" s="184"/>
      <c r="N141" s="185"/>
      <c r="O141" s="185"/>
      <c r="P141" s="185"/>
      <c r="Q141" s="185"/>
      <c r="R141" s="185"/>
      <c r="S141" s="185"/>
      <c r="T141" s="186"/>
      <c r="AT141" s="180" t="s">
        <v>237</v>
      </c>
      <c r="AU141" s="180" t="s">
        <v>88</v>
      </c>
      <c r="AV141" s="15" t="s">
        <v>213</v>
      </c>
      <c r="AW141" s="15" t="s">
        <v>33</v>
      </c>
      <c r="AX141" s="15" t="s">
        <v>86</v>
      </c>
      <c r="AY141" s="180" t="s">
        <v>207</v>
      </c>
    </row>
    <row r="142" spans="1:65" s="2" customFormat="1" ht="24.2" customHeight="1">
      <c r="A142" s="31"/>
      <c r="B142" s="148"/>
      <c r="C142" s="149" t="s">
        <v>217</v>
      </c>
      <c r="D142" s="149" t="s">
        <v>209</v>
      </c>
      <c r="E142" s="150" t="s">
        <v>7053</v>
      </c>
      <c r="F142" s="151" t="s">
        <v>7054</v>
      </c>
      <c r="G142" s="152" t="s">
        <v>301</v>
      </c>
      <c r="H142" s="153">
        <v>1</v>
      </c>
      <c r="I142" s="154"/>
      <c r="J142" s="155">
        <f>ROUND(I142*H142,2)</f>
        <v>0</v>
      </c>
      <c r="K142" s="156"/>
      <c r="L142" s="32"/>
      <c r="M142" s="157" t="s">
        <v>1</v>
      </c>
      <c r="N142" s="158" t="s">
        <v>44</v>
      </c>
      <c r="O142" s="57"/>
      <c r="P142" s="159">
        <f>O142*H142</f>
        <v>0</v>
      </c>
      <c r="Q142" s="159">
        <v>0</v>
      </c>
      <c r="R142" s="159">
        <f>Q142*H142</f>
        <v>0</v>
      </c>
      <c r="S142" s="159">
        <v>0</v>
      </c>
      <c r="T142" s="160">
        <f>S142*H142</f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61" t="s">
        <v>213</v>
      </c>
      <c r="AT142" s="161" t="s">
        <v>209</v>
      </c>
      <c r="AU142" s="161" t="s">
        <v>88</v>
      </c>
      <c r="AY142" s="17" t="s">
        <v>207</v>
      </c>
      <c r="BE142" s="162">
        <f>IF(N142="základní",J142,0)</f>
        <v>0</v>
      </c>
      <c r="BF142" s="162">
        <f>IF(N142="snížená",J142,0)</f>
        <v>0</v>
      </c>
      <c r="BG142" s="162">
        <f>IF(N142="zákl. přenesená",J142,0)</f>
        <v>0</v>
      </c>
      <c r="BH142" s="162">
        <f>IF(N142="sníž. přenesená",J142,0)</f>
        <v>0</v>
      </c>
      <c r="BI142" s="162">
        <f>IF(N142="nulová",J142,0)</f>
        <v>0</v>
      </c>
      <c r="BJ142" s="17" t="s">
        <v>86</v>
      </c>
      <c r="BK142" s="162">
        <f>ROUND(I142*H142,2)</f>
        <v>0</v>
      </c>
      <c r="BL142" s="17" t="s">
        <v>213</v>
      </c>
      <c r="BM142" s="161" t="s">
        <v>221</v>
      </c>
    </row>
    <row r="143" spans="1:65" s="13" customFormat="1" ht="11.25">
      <c r="B143" s="163"/>
      <c r="D143" s="164" t="s">
        <v>237</v>
      </c>
      <c r="E143" s="165" t="s">
        <v>1</v>
      </c>
      <c r="F143" s="166" t="s">
        <v>7055</v>
      </c>
      <c r="H143" s="167">
        <v>1</v>
      </c>
      <c r="I143" s="168"/>
      <c r="L143" s="163"/>
      <c r="M143" s="169"/>
      <c r="N143" s="170"/>
      <c r="O143" s="170"/>
      <c r="P143" s="170"/>
      <c r="Q143" s="170"/>
      <c r="R143" s="170"/>
      <c r="S143" s="170"/>
      <c r="T143" s="171"/>
      <c r="AT143" s="165" t="s">
        <v>237</v>
      </c>
      <c r="AU143" s="165" t="s">
        <v>88</v>
      </c>
      <c r="AV143" s="13" t="s">
        <v>88</v>
      </c>
      <c r="AW143" s="13" t="s">
        <v>33</v>
      </c>
      <c r="AX143" s="13" t="s">
        <v>79</v>
      </c>
      <c r="AY143" s="165" t="s">
        <v>207</v>
      </c>
    </row>
    <row r="144" spans="1:65" s="14" customFormat="1" ht="11.25">
      <c r="B144" s="172"/>
      <c r="D144" s="164" t="s">
        <v>237</v>
      </c>
      <c r="E144" s="173" t="s">
        <v>1</v>
      </c>
      <c r="F144" s="174" t="s">
        <v>7056</v>
      </c>
      <c r="H144" s="173" t="s">
        <v>1</v>
      </c>
      <c r="I144" s="175"/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237</v>
      </c>
      <c r="AU144" s="173" t="s">
        <v>88</v>
      </c>
      <c r="AV144" s="14" t="s">
        <v>86</v>
      </c>
      <c r="AW144" s="14" t="s">
        <v>33</v>
      </c>
      <c r="AX144" s="14" t="s">
        <v>79</v>
      </c>
      <c r="AY144" s="173" t="s">
        <v>207</v>
      </c>
    </row>
    <row r="145" spans="1:65" s="14" customFormat="1" ht="33.75">
      <c r="B145" s="172"/>
      <c r="D145" s="164" t="s">
        <v>237</v>
      </c>
      <c r="E145" s="173" t="s">
        <v>1</v>
      </c>
      <c r="F145" s="174" t="s">
        <v>7057</v>
      </c>
      <c r="H145" s="173" t="s">
        <v>1</v>
      </c>
      <c r="I145" s="175"/>
      <c r="L145" s="172"/>
      <c r="M145" s="176"/>
      <c r="N145" s="177"/>
      <c r="O145" s="177"/>
      <c r="P145" s="177"/>
      <c r="Q145" s="177"/>
      <c r="R145" s="177"/>
      <c r="S145" s="177"/>
      <c r="T145" s="178"/>
      <c r="AT145" s="173" t="s">
        <v>237</v>
      </c>
      <c r="AU145" s="173" t="s">
        <v>88</v>
      </c>
      <c r="AV145" s="14" t="s">
        <v>86</v>
      </c>
      <c r="AW145" s="14" t="s">
        <v>33</v>
      </c>
      <c r="AX145" s="14" t="s">
        <v>79</v>
      </c>
      <c r="AY145" s="173" t="s">
        <v>207</v>
      </c>
    </row>
    <row r="146" spans="1:65" s="14" customFormat="1" ht="33.75">
      <c r="B146" s="172"/>
      <c r="D146" s="164" t="s">
        <v>237</v>
      </c>
      <c r="E146" s="173" t="s">
        <v>1</v>
      </c>
      <c r="F146" s="174" t="s">
        <v>7058</v>
      </c>
      <c r="H146" s="173" t="s">
        <v>1</v>
      </c>
      <c r="I146" s="175"/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237</v>
      </c>
      <c r="AU146" s="173" t="s">
        <v>88</v>
      </c>
      <c r="AV146" s="14" t="s">
        <v>86</v>
      </c>
      <c r="AW146" s="14" t="s">
        <v>33</v>
      </c>
      <c r="AX146" s="14" t="s">
        <v>79</v>
      </c>
      <c r="AY146" s="173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1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88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4.2" customHeight="1">
      <c r="A148" s="31"/>
      <c r="B148" s="148"/>
      <c r="C148" s="149" t="s">
        <v>213</v>
      </c>
      <c r="D148" s="149" t="s">
        <v>209</v>
      </c>
      <c r="E148" s="150" t="s">
        <v>7059</v>
      </c>
      <c r="F148" s="151" t="s">
        <v>7060</v>
      </c>
      <c r="G148" s="152" t="s">
        <v>301</v>
      </c>
      <c r="H148" s="153">
        <v>3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213</v>
      </c>
      <c r="AT148" s="161" t="s">
        <v>209</v>
      </c>
      <c r="AU148" s="161" t="s">
        <v>88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213</v>
      </c>
      <c r="BM148" s="161" t="s">
        <v>224</v>
      </c>
    </row>
    <row r="149" spans="1:65" s="13" customFormat="1" ht="11.25">
      <c r="B149" s="163"/>
      <c r="D149" s="164" t="s">
        <v>237</v>
      </c>
      <c r="E149" s="165" t="s">
        <v>1</v>
      </c>
      <c r="F149" s="166" t="s">
        <v>7061</v>
      </c>
      <c r="H149" s="167">
        <v>3</v>
      </c>
      <c r="I149" s="168"/>
      <c r="L149" s="163"/>
      <c r="M149" s="169"/>
      <c r="N149" s="170"/>
      <c r="O149" s="170"/>
      <c r="P149" s="170"/>
      <c r="Q149" s="170"/>
      <c r="R149" s="170"/>
      <c r="S149" s="170"/>
      <c r="T149" s="171"/>
      <c r="AT149" s="165" t="s">
        <v>237</v>
      </c>
      <c r="AU149" s="165" t="s">
        <v>88</v>
      </c>
      <c r="AV149" s="13" t="s">
        <v>88</v>
      </c>
      <c r="AW149" s="13" t="s">
        <v>33</v>
      </c>
      <c r="AX149" s="13" t="s">
        <v>79</v>
      </c>
      <c r="AY149" s="165" t="s">
        <v>207</v>
      </c>
    </row>
    <row r="150" spans="1:65" s="14" customFormat="1" ht="11.25">
      <c r="B150" s="172"/>
      <c r="D150" s="164" t="s">
        <v>237</v>
      </c>
      <c r="E150" s="173" t="s">
        <v>1</v>
      </c>
      <c r="F150" s="174" t="s">
        <v>7062</v>
      </c>
      <c r="H150" s="173" t="s">
        <v>1</v>
      </c>
      <c r="I150" s="175"/>
      <c r="L150" s="172"/>
      <c r="M150" s="176"/>
      <c r="N150" s="177"/>
      <c r="O150" s="177"/>
      <c r="P150" s="177"/>
      <c r="Q150" s="177"/>
      <c r="R150" s="177"/>
      <c r="S150" s="177"/>
      <c r="T150" s="178"/>
      <c r="AT150" s="173" t="s">
        <v>237</v>
      </c>
      <c r="AU150" s="173" t="s">
        <v>88</v>
      </c>
      <c r="AV150" s="14" t="s">
        <v>86</v>
      </c>
      <c r="AW150" s="14" t="s">
        <v>33</v>
      </c>
      <c r="AX150" s="14" t="s">
        <v>79</v>
      </c>
      <c r="AY150" s="173" t="s">
        <v>207</v>
      </c>
    </row>
    <row r="151" spans="1:65" s="14" customFormat="1" ht="33.75">
      <c r="B151" s="172"/>
      <c r="D151" s="164" t="s">
        <v>237</v>
      </c>
      <c r="E151" s="173" t="s">
        <v>1</v>
      </c>
      <c r="F151" s="174" t="s">
        <v>7057</v>
      </c>
      <c r="H151" s="173" t="s">
        <v>1</v>
      </c>
      <c r="I151" s="175"/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237</v>
      </c>
      <c r="AU151" s="173" t="s">
        <v>88</v>
      </c>
      <c r="AV151" s="14" t="s">
        <v>86</v>
      </c>
      <c r="AW151" s="14" t="s">
        <v>33</v>
      </c>
      <c r="AX151" s="14" t="s">
        <v>79</v>
      </c>
      <c r="AY151" s="173" t="s">
        <v>207</v>
      </c>
    </row>
    <row r="152" spans="1:65" s="14" customFormat="1" ht="33.75">
      <c r="B152" s="172"/>
      <c r="D152" s="164" t="s">
        <v>237</v>
      </c>
      <c r="E152" s="173" t="s">
        <v>1</v>
      </c>
      <c r="F152" s="174" t="s">
        <v>7058</v>
      </c>
      <c r="H152" s="173" t="s">
        <v>1</v>
      </c>
      <c r="I152" s="175"/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237</v>
      </c>
      <c r="AU152" s="173" t="s">
        <v>88</v>
      </c>
      <c r="AV152" s="14" t="s">
        <v>86</v>
      </c>
      <c r="AW152" s="14" t="s">
        <v>33</v>
      </c>
      <c r="AX152" s="14" t="s">
        <v>79</v>
      </c>
      <c r="AY152" s="173" t="s">
        <v>207</v>
      </c>
    </row>
    <row r="153" spans="1:65" s="15" customFormat="1" ht="11.25">
      <c r="B153" s="179"/>
      <c r="D153" s="164" t="s">
        <v>237</v>
      </c>
      <c r="E153" s="180" t="s">
        <v>1</v>
      </c>
      <c r="F153" s="181" t="s">
        <v>242</v>
      </c>
      <c r="H153" s="182">
        <v>3</v>
      </c>
      <c r="I153" s="183"/>
      <c r="L153" s="179"/>
      <c r="M153" s="184"/>
      <c r="N153" s="185"/>
      <c r="O153" s="185"/>
      <c r="P153" s="185"/>
      <c r="Q153" s="185"/>
      <c r="R153" s="185"/>
      <c r="S153" s="185"/>
      <c r="T153" s="186"/>
      <c r="AT153" s="180" t="s">
        <v>237</v>
      </c>
      <c r="AU153" s="180" t="s">
        <v>88</v>
      </c>
      <c r="AV153" s="15" t="s">
        <v>213</v>
      </c>
      <c r="AW153" s="15" t="s">
        <v>33</v>
      </c>
      <c r="AX153" s="15" t="s">
        <v>86</v>
      </c>
      <c r="AY153" s="180" t="s">
        <v>207</v>
      </c>
    </row>
    <row r="154" spans="1:65" s="2" customFormat="1" ht="37.9" customHeight="1">
      <c r="A154" s="31"/>
      <c r="B154" s="148"/>
      <c r="C154" s="149" t="s">
        <v>225</v>
      </c>
      <c r="D154" s="149" t="s">
        <v>209</v>
      </c>
      <c r="E154" s="150" t="s">
        <v>7063</v>
      </c>
      <c r="F154" s="151" t="s">
        <v>7064</v>
      </c>
      <c r="G154" s="152" t="s">
        <v>301</v>
      </c>
      <c r="H154" s="153">
        <v>3</v>
      </c>
      <c r="I154" s="154"/>
      <c r="J154" s="155">
        <f>ROUND(I154*H154,2)</f>
        <v>0</v>
      </c>
      <c r="K154" s="156"/>
      <c r="L154" s="32"/>
      <c r="M154" s="157" t="s">
        <v>1</v>
      </c>
      <c r="N154" s="158" t="s">
        <v>44</v>
      </c>
      <c r="O154" s="57"/>
      <c r="P154" s="159">
        <f>O154*H154</f>
        <v>0</v>
      </c>
      <c r="Q154" s="159">
        <v>0</v>
      </c>
      <c r="R154" s="159">
        <f>Q154*H154</f>
        <v>0</v>
      </c>
      <c r="S154" s="159">
        <v>0</v>
      </c>
      <c r="T154" s="160">
        <f>S154*H154</f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61" t="s">
        <v>213</v>
      </c>
      <c r="AT154" s="161" t="s">
        <v>209</v>
      </c>
      <c r="AU154" s="161" t="s">
        <v>88</v>
      </c>
      <c r="AY154" s="17" t="s">
        <v>207</v>
      </c>
      <c r="BE154" s="162">
        <f>IF(N154="základní",J154,0)</f>
        <v>0</v>
      </c>
      <c r="BF154" s="162">
        <f>IF(N154="snížená",J154,0)</f>
        <v>0</v>
      </c>
      <c r="BG154" s="162">
        <f>IF(N154="zákl. přenesená",J154,0)</f>
        <v>0</v>
      </c>
      <c r="BH154" s="162">
        <f>IF(N154="sníž. přenesená",J154,0)</f>
        <v>0</v>
      </c>
      <c r="BI154" s="162">
        <f>IF(N154="nulová",J154,0)</f>
        <v>0</v>
      </c>
      <c r="BJ154" s="17" t="s">
        <v>86</v>
      </c>
      <c r="BK154" s="162">
        <f>ROUND(I154*H154,2)</f>
        <v>0</v>
      </c>
      <c r="BL154" s="17" t="s">
        <v>213</v>
      </c>
      <c r="BM154" s="161" t="s">
        <v>228</v>
      </c>
    </row>
    <row r="155" spans="1:65" s="14" customFormat="1" ht="11.25">
      <c r="B155" s="172"/>
      <c r="D155" s="164" t="s">
        <v>237</v>
      </c>
      <c r="E155" s="173" t="s">
        <v>1</v>
      </c>
      <c r="F155" s="174" t="s">
        <v>7065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3" customFormat="1" ht="11.25">
      <c r="B156" s="163"/>
      <c r="D156" s="164" t="s">
        <v>237</v>
      </c>
      <c r="E156" s="165" t="s">
        <v>1</v>
      </c>
      <c r="F156" s="166" t="s">
        <v>7066</v>
      </c>
      <c r="H156" s="167">
        <v>3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88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4" customFormat="1" ht="33.75">
      <c r="B157" s="172"/>
      <c r="D157" s="164" t="s">
        <v>237</v>
      </c>
      <c r="E157" s="173" t="s">
        <v>1</v>
      </c>
      <c r="F157" s="174" t="s">
        <v>7067</v>
      </c>
      <c r="H157" s="173" t="s">
        <v>1</v>
      </c>
      <c r="I157" s="175"/>
      <c r="L157" s="172"/>
      <c r="M157" s="176"/>
      <c r="N157" s="177"/>
      <c r="O157" s="177"/>
      <c r="P157" s="177"/>
      <c r="Q157" s="177"/>
      <c r="R157" s="177"/>
      <c r="S157" s="177"/>
      <c r="T157" s="178"/>
      <c r="AT157" s="173" t="s">
        <v>237</v>
      </c>
      <c r="AU157" s="173" t="s">
        <v>88</v>
      </c>
      <c r="AV157" s="14" t="s">
        <v>86</v>
      </c>
      <c r="AW157" s="14" t="s">
        <v>33</v>
      </c>
      <c r="AX157" s="14" t="s">
        <v>79</v>
      </c>
      <c r="AY157" s="173" t="s">
        <v>207</v>
      </c>
    </row>
    <row r="158" spans="1:65" s="14" customFormat="1" ht="11.25">
      <c r="B158" s="172"/>
      <c r="D158" s="164" t="s">
        <v>237</v>
      </c>
      <c r="E158" s="173" t="s">
        <v>1</v>
      </c>
      <c r="F158" s="174" t="s">
        <v>7068</v>
      </c>
      <c r="H158" s="173" t="s">
        <v>1</v>
      </c>
      <c r="I158" s="175"/>
      <c r="L158" s="172"/>
      <c r="M158" s="176"/>
      <c r="N158" s="177"/>
      <c r="O158" s="177"/>
      <c r="P158" s="177"/>
      <c r="Q158" s="177"/>
      <c r="R158" s="177"/>
      <c r="S158" s="177"/>
      <c r="T158" s="178"/>
      <c r="AT158" s="173" t="s">
        <v>237</v>
      </c>
      <c r="AU158" s="173" t="s">
        <v>88</v>
      </c>
      <c r="AV158" s="14" t="s">
        <v>86</v>
      </c>
      <c r="AW158" s="14" t="s">
        <v>33</v>
      </c>
      <c r="AX158" s="14" t="s">
        <v>79</v>
      </c>
      <c r="AY158" s="173" t="s">
        <v>207</v>
      </c>
    </row>
    <row r="159" spans="1:65" s="15" customFormat="1" ht="11.25">
      <c r="B159" s="179"/>
      <c r="D159" s="164" t="s">
        <v>237</v>
      </c>
      <c r="E159" s="180" t="s">
        <v>1</v>
      </c>
      <c r="F159" s="181" t="s">
        <v>242</v>
      </c>
      <c r="H159" s="182">
        <v>3</v>
      </c>
      <c r="I159" s="183"/>
      <c r="L159" s="179"/>
      <c r="M159" s="184"/>
      <c r="N159" s="185"/>
      <c r="O159" s="185"/>
      <c r="P159" s="185"/>
      <c r="Q159" s="185"/>
      <c r="R159" s="185"/>
      <c r="S159" s="185"/>
      <c r="T159" s="186"/>
      <c r="AT159" s="180" t="s">
        <v>237</v>
      </c>
      <c r="AU159" s="180" t="s">
        <v>88</v>
      </c>
      <c r="AV159" s="15" t="s">
        <v>213</v>
      </c>
      <c r="AW159" s="15" t="s">
        <v>33</v>
      </c>
      <c r="AX159" s="15" t="s">
        <v>86</v>
      </c>
      <c r="AY159" s="180" t="s">
        <v>207</v>
      </c>
    </row>
    <row r="160" spans="1:65" s="2" customFormat="1" ht="37.9" customHeight="1">
      <c r="A160" s="31"/>
      <c r="B160" s="148"/>
      <c r="C160" s="149" t="s">
        <v>221</v>
      </c>
      <c r="D160" s="149" t="s">
        <v>209</v>
      </c>
      <c r="E160" s="150" t="s">
        <v>7069</v>
      </c>
      <c r="F160" s="151" t="s">
        <v>7064</v>
      </c>
      <c r="G160" s="152" t="s">
        <v>301</v>
      </c>
      <c r="H160" s="153">
        <v>11</v>
      </c>
      <c r="I160" s="154"/>
      <c r="J160" s="155">
        <f>ROUND(I160*H160,2)</f>
        <v>0</v>
      </c>
      <c r="K160" s="156"/>
      <c r="L160" s="32"/>
      <c r="M160" s="157" t="s">
        <v>1</v>
      </c>
      <c r="N160" s="158" t="s">
        <v>44</v>
      </c>
      <c r="O160" s="57"/>
      <c r="P160" s="159">
        <f>O160*H160</f>
        <v>0</v>
      </c>
      <c r="Q160" s="159">
        <v>0</v>
      </c>
      <c r="R160" s="159">
        <f>Q160*H160</f>
        <v>0</v>
      </c>
      <c r="S160" s="159">
        <v>0</v>
      </c>
      <c r="T160" s="160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61" t="s">
        <v>213</v>
      </c>
      <c r="AT160" s="161" t="s">
        <v>209</v>
      </c>
      <c r="AU160" s="161" t="s">
        <v>88</v>
      </c>
      <c r="AY160" s="17" t="s">
        <v>207</v>
      </c>
      <c r="BE160" s="162">
        <f>IF(N160="základní",J160,0)</f>
        <v>0</v>
      </c>
      <c r="BF160" s="162">
        <f>IF(N160="snížená",J160,0)</f>
        <v>0</v>
      </c>
      <c r="BG160" s="162">
        <f>IF(N160="zákl. přenesená",J160,0)</f>
        <v>0</v>
      </c>
      <c r="BH160" s="162">
        <f>IF(N160="sníž. přenesená",J160,0)</f>
        <v>0</v>
      </c>
      <c r="BI160" s="162">
        <f>IF(N160="nulová",J160,0)</f>
        <v>0</v>
      </c>
      <c r="BJ160" s="17" t="s">
        <v>86</v>
      </c>
      <c r="BK160" s="162">
        <f>ROUND(I160*H160,2)</f>
        <v>0</v>
      </c>
      <c r="BL160" s="17" t="s">
        <v>213</v>
      </c>
      <c r="BM160" s="161" t="s">
        <v>231</v>
      </c>
    </row>
    <row r="161" spans="1:65" s="14" customFormat="1" ht="11.25">
      <c r="B161" s="172"/>
      <c r="D161" s="164" t="s">
        <v>237</v>
      </c>
      <c r="E161" s="173" t="s">
        <v>1</v>
      </c>
      <c r="F161" s="174" t="s">
        <v>7070</v>
      </c>
      <c r="H161" s="173" t="s">
        <v>1</v>
      </c>
      <c r="I161" s="175"/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237</v>
      </c>
      <c r="AU161" s="173" t="s">
        <v>88</v>
      </c>
      <c r="AV161" s="14" t="s">
        <v>86</v>
      </c>
      <c r="AW161" s="14" t="s">
        <v>33</v>
      </c>
      <c r="AX161" s="14" t="s">
        <v>79</v>
      </c>
      <c r="AY161" s="173" t="s">
        <v>207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7071</v>
      </c>
      <c r="H162" s="167">
        <v>11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4" customFormat="1" ht="33.75">
      <c r="B163" s="172"/>
      <c r="D163" s="164" t="s">
        <v>237</v>
      </c>
      <c r="E163" s="173" t="s">
        <v>1</v>
      </c>
      <c r="F163" s="174" t="s">
        <v>7067</v>
      </c>
      <c r="H163" s="173" t="s">
        <v>1</v>
      </c>
      <c r="I163" s="175"/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237</v>
      </c>
      <c r="AU163" s="173" t="s">
        <v>88</v>
      </c>
      <c r="AV163" s="14" t="s">
        <v>86</v>
      </c>
      <c r="AW163" s="14" t="s">
        <v>33</v>
      </c>
      <c r="AX163" s="14" t="s">
        <v>79</v>
      </c>
      <c r="AY163" s="173" t="s">
        <v>207</v>
      </c>
    </row>
    <row r="164" spans="1:65" s="14" customFormat="1" ht="11.25">
      <c r="B164" s="172"/>
      <c r="D164" s="164" t="s">
        <v>237</v>
      </c>
      <c r="E164" s="173" t="s">
        <v>1</v>
      </c>
      <c r="F164" s="174" t="s">
        <v>7068</v>
      </c>
      <c r="H164" s="173" t="s">
        <v>1</v>
      </c>
      <c r="I164" s="175"/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237</v>
      </c>
      <c r="AU164" s="173" t="s">
        <v>88</v>
      </c>
      <c r="AV164" s="14" t="s">
        <v>86</v>
      </c>
      <c r="AW164" s="14" t="s">
        <v>33</v>
      </c>
      <c r="AX164" s="14" t="s">
        <v>79</v>
      </c>
      <c r="AY164" s="173" t="s">
        <v>207</v>
      </c>
    </row>
    <row r="165" spans="1:65" s="15" customFormat="1" ht="11.25">
      <c r="B165" s="179"/>
      <c r="D165" s="164" t="s">
        <v>237</v>
      </c>
      <c r="E165" s="180" t="s">
        <v>1</v>
      </c>
      <c r="F165" s="181" t="s">
        <v>242</v>
      </c>
      <c r="H165" s="182">
        <v>11</v>
      </c>
      <c r="I165" s="183"/>
      <c r="L165" s="179"/>
      <c r="M165" s="184"/>
      <c r="N165" s="185"/>
      <c r="O165" s="185"/>
      <c r="P165" s="185"/>
      <c r="Q165" s="185"/>
      <c r="R165" s="185"/>
      <c r="S165" s="185"/>
      <c r="T165" s="186"/>
      <c r="AT165" s="180" t="s">
        <v>237</v>
      </c>
      <c r="AU165" s="180" t="s">
        <v>88</v>
      </c>
      <c r="AV165" s="15" t="s">
        <v>213</v>
      </c>
      <c r="AW165" s="15" t="s">
        <v>33</v>
      </c>
      <c r="AX165" s="15" t="s">
        <v>86</v>
      </c>
      <c r="AY165" s="180" t="s">
        <v>207</v>
      </c>
    </row>
    <row r="166" spans="1:65" s="2" customFormat="1" ht="37.9" customHeight="1">
      <c r="A166" s="31"/>
      <c r="B166" s="148"/>
      <c r="C166" s="149" t="s">
        <v>232</v>
      </c>
      <c r="D166" s="149" t="s">
        <v>209</v>
      </c>
      <c r="E166" s="150" t="s">
        <v>7072</v>
      </c>
      <c r="F166" s="151" t="s">
        <v>7064</v>
      </c>
      <c r="G166" s="152" t="s">
        <v>301</v>
      </c>
      <c r="H166" s="153">
        <v>5</v>
      </c>
      <c r="I166" s="154"/>
      <c r="J166" s="155">
        <f>ROUND(I166*H166,2)</f>
        <v>0</v>
      </c>
      <c r="K166" s="156"/>
      <c r="L166" s="32"/>
      <c r="M166" s="157" t="s">
        <v>1</v>
      </c>
      <c r="N166" s="158" t="s">
        <v>44</v>
      </c>
      <c r="O166" s="57"/>
      <c r="P166" s="159">
        <f>O166*H166</f>
        <v>0</v>
      </c>
      <c r="Q166" s="159">
        <v>0</v>
      </c>
      <c r="R166" s="159">
        <f>Q166*H166</f>
        <v>0</v>
      </c>
      <c r="S166" s="159">
        <v>0</v>
      </c>
      <c r="T166" s="160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61" t="s">
        <v>213</v>
      </c>
      <c r="AT166" s="161" t="s">
        <v>209</v>
      </c>
      <c r="AU166" s="161" t="s">
        <v>88</v>
      </c>
      <c r="AY166" s="17" t="s">
        <v>207</v>
      </c>
      <c r="BE166" s="162">
        <f>IF(N166="základní",J166,0)</f>
        <v>0</v>
      </c>
      <c r="BF166" s="162">
        <f>IF(N166="snížená",J166,0)</f>
        <v>0</v>
      </c>
      <c r="BG166" s="162">
        <f>IF(N166="zákl. přenesená",J166,0)</f>
        <v>0</v>
      </c>
      <c r="BH166" s="162">
        <f>IF(N166="sníž. přenesená",J166,0)</f>
        <v>0</v>
      </c>
      <c r="BI166" s="162">
        <f>IF(N166="nulová",J166,0)</f>
        <v>0</v>
      </c>
      <c r="BJ166" s="17" t="s">
        <v>86</v>
      </c>
      <c r="BK166" s="162">
        <f>ROUND(I166*H166,2)</f>
        <v>0</v>
      </c>
      <c r="BL166" s="17" t="s">
        <v>213</v>
      </c>
      <c r="BM166" s="161" t="s">
        <v>236</v>
      </c>
    </row>
    <row r="167" spans="1:65" s="14" customFormat="1" ht="11.25">
      <c r="B167" s="172"/>
      <c r="D167" s="164" t="s">
        <v>237</v>
      </c>
      <c r="E167" s="173" t="s">
        <v>1</v>
      </c>
      <c r="F167" s="174" t="s">
        <v>7073</v>
      </c>
      <c r="H167" s="173" t="s">
        <v>1</v>
      </c>
      <c r="I167" s="175"/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237</v>
      </c>
      <c r="AU167" s="173" t="s">
        <v>88</v>
      </c>
      <c r="AV167" s="14" t="s">
        <v>86</v>
      </c>
      <c r="AW167" s="14" t="s">
        <v>33</v>
      </c>
      <c r="AX167" s="14" t="s">
        <v>79</v>
      </c>
      <c r="AY167" s="173" t="s">
        <v>207</v>
      </c>
    </row>
    <row r="168" spans="1:65" s="13" customFormat="1" ht="11.25">
      <c r="B168" s="163"/>
      <c r="D168" s="164" t="s">
        <v>237</v>
      </c>
      <c r="E168" s="165" t="s">
        <v>1</v>
      </c>
      <c r="F168" s="166" t="s">
        <v>7074</v>
      </c>
      <c r="H168" s="167">
        <v>5</v>
      </c>
      <c r="I168" s="168"/>
      <c r="L168" s="163"/>
      <c r="M168" s="169"/>
      <c r="N168" s="170"/>
      <c r="O168" s="170"/>
      <c r="P168" s="170"/>
      <c r="Q168" s="170"/>
      <c r="R168" s="170"/>
      <c r="S168" s="170"/>
      <c r="T168" s="171"/>
      <c r="AT168" s="165" t="s">
        <v>237</v>
      </c>
      <c r="AU168" s="165" t="s">
        <v>88</v>
      </c>
      <c r="AV168" s="13" t="s">
        <v>88</v>
      </c>
      <c r="AW168" s="13" t="s">
        <v>33</v>
      </c>
      <c r="AX168" s="13" t="s">
        <v>79</v>
      </c>
      <c r="AY168" s="165" t="s">
        <v>207</v>
      </c>
    </row>
    <row r="169" spans="1:65" s="14" customFormat="1" ht="33.75">
      <c r="B169" s="172"/>
      <c r="D169" s="164" t="s">
        <v>237</v>
      </c>
      <c r="E169" s="173" t="s">
        <v>1</v>
      </c>
      <c r="F169" s="174" t="s">
        <v>7067</v>
      </c>
      <c r="H169" s="173" t="s">
        <v>1</v>
      </c>
      <c r="I169" s="175"/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237</v>
      </c>
      <c r="AU169" s="173" t="s">
        <v>88</v>
      </c>
      <c r="AV169" s="14" t="s">
        <v>86</v>
      </c>
      <c r="AW169" s="14" t="s">
        <v>33</v>
      </c>
      <c r="AX169" s="14" t="s">
        <v>79</v>
      </c>
      <c r="AY169" s="173" t="s">
        <v>207</v>
      </c>
    </row>
    <row r="170" spans="1:65" s="14" customFormat="1" ht="11.25">
      <c r="B170" s="172"/>
      <c r="D170" s="164" t="s">
        <v>237</v>
      </c>
      <c r="E170" s="173" t="s">
        <v>1</v>
      </c>
      <c r="F170" s="174" t="s">
        <v>7068</v>
      </c>
      <c r="H170" s="173" t="s">
        <v>1</v>
      </c>
      <c r="I170" s="175"/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237</v>
      </c>
      <c r="AU170" s="173" t="s">
        <v>88</v>
      </c>
      <c r="AV170" s="14" t="s">
        <v>86</v>
      </c>
      <c r="AW170" s="14" t="s">
        <v>33</v>
      </c>
      <c r="AX170" s="14" t="s">
        <v>79</v>
      </c>
      <c r="AY170" s="173" t="s">
        <v>207</v>
      </c>
    </row>
    <row r="171" spans="1:65" s="15" customFormat="1" ht="11.25">
      <c r="B171" s="179"/>
      <c r="D171" s="164" t="s">
        <v>237</v>
      </c>
      <c r="E171" s="180" t="s">
        <v>1</v>
      </c>
      <c r="F171" s="181" t="s">
        <v>242</v>
      </c>
      <c r="H171" s="182">
        <v>5</v>
      </c>
      <c r="I171" s="183"/>
      <c r="L171" s="179"/>
      <c r="M171" s="184"/>
      <c r="N171" s="185"/>
      <c r="O171" s="185"/>
      <c r="P171" s="185"/>
      <c r="Q171" s="185"/>
      <c r="R171" s="185"/>
      <c r="S171" s="185"/>
      <c r="T171" s="186"/>
      <c r="AT171" s="180" t="s">
        <v>237</v>
      </c>
      <c r="AU171" s="180" t="s">
        <v>88</v>
      </c>
      <c r="AV171" s="15" t="s">
        <v>213</v>
      </c>
      <c r="AW171" s="15" t="s">
        <v>33</v>
      </c>
      <c r="AX171" s="15" t="s">
        <v>86</v>
      </c>
      <c r="AY171" s="180" t="s">
        <v>207</v>
      </c>
    </row>
    <row r="172" spans="1:65" s="2" customFormat="1" ht="37.9" customHeight="1">
      <c r="A172" s="31"/>
      <c r="B172" s="148"/>
      <c r="C172" s="149" t="s">
        <v>224</v>
      </c>
      <c r="D172" s="149" t="s">
        <v>209</v>
      </c>
      <c r="E172" s="150" t="s">
        <v>7075</v>
      </c>
      <c r="F172" s="151" t="s">
        <v>7064</v>
      </c>
      <c r="G172" s="152" t="s">
        <v>301</v>
      </c>
      <c r="H172" s="153">
        <v>1</v>
      </c>
      <c r="I172" s="154"/>
      <c r="J172" s="155">
        <f>ROUND(I172*H172,2)</f>
        <v>0</v>
      </c>
      <c r="K172" s="156"/>
      <c r="L172" s="32"/>
      <c r="M172" s="157" t="s">
        <v>1</v>
      </c>
      <c r="N172" s="158" t="s">
        <v>44</v>
      </c>
      <c r="O172" s="57"/>
      <c r="P172" s="159">
        <f>O172*H172</f>
        <v>0</v>
      </c>
      <c r="Q172" s="159">
        <v>0</v>
      </c>
      <c r="R172" s="159">
        <f>Q172*H172</f>
        <v>0</v>
      </c>
      <c r="S172" s="159">
        <v>0</v>
      </c>
      <c r="T172" s="160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61" t="s">
        <v>213</v>
      </c>
      <c r="AT172" s="161" t="s">
        <v>209</v>
      </c>
      <c r="AU172" s="161" t="s">
        <v>88</v>
      </c>
      <c r="AY172" s="17" t="s">
        <v>207</v>
      </c>
      <c r="BE172" s="162">
        <f>IF(N172="základní",J172,0)</f>
        <v>0</v>
      </c>
      <c r="BF172" s="162">
        <f>IF(N172="snížená",J172,0)</f>
        <v>0</v>
      </c>
      <c r="BG172" s="162">
        <f>IF(N172="zákl. přenesená",J172,0)</f>
        <v>0</v>
      </c>
      <c r="BH172" s="162">
        <f>IF(N172="sníž. přenesená",J172,0)</f>
        <v>0</v>
      </c>
      <c r="BI172" s="162">
        <f>IF(N172="nulová",J172,0)</f>
        <v>0</v>
      </c>
      <c r="BJ172" s="17" t="s">
        <v>86</v>
      </c>
      <c r="BK172" s="162">
        <f>ROUND(I172*H172,2)</f>
        <v>0</v>
      </c>
      <c r="BL172" s="17" t="s">
        <v>213</v>
      </c>
      <c r="BM172" s="161" t="s">
        <v>245</v>
      </c>
    </row>
    <row r="173" spans="1:65" s="14" customFormat="1" ht="11.25">
      <c r="B173" s="172"/>
      <c r="D173" s="164" t="s">
        <v>237</v>
      </c>
      <c r="E173" s="173" t="s">
        <v>1</v>
      </c>
      <c r="F173" s="174" t="s">
        <v>7076</v>
      </c>
      <c r="H173" s="173" t="s">
        <v>1</v>
      </c>
      <c r="I173" s="175"/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237</v>
      </c>
      <c r="AU173" s="173" t="s">
        <v>88</v>
      </c>
      <c r="AV173" s="14" t="s">
        <v>86</v>
      </c>
      <c r="AW173" s="14" t="s">
        <v>33</v>
      </c>
      <c r="AX173" s="14" t="s">
        <v>79</v>
      </c>
      <c r="AY173" s="173" t="s">
        <v>207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7077</v>
      </c>
      <c r="H174" s="167">
        <v>1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4" customFormat="1" ht="33.75">
      <c r="B175" s="172"/>
      <c r="D175" s="164" t="s">
        <v>237</v>
      </c>
      <c r="E175" s="173" t="s">
        <v>1</v>
      </c>
      <c r="F175" s="174" t="s">
        <v>7067</v>
      </c>
      <c r="H175" s="173" t="s">
        <v>1</v>
      </c>
      <c r="I175" s="175"/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237</v>
      </c>
      <c r="AU175" s="173" t="s">
        <v>88</v>
      </c>
      <c r="AV175" s="14" t="s">
        <v>86</v>
      </c>
      <c r="AW175" s="14" t="s">
        <v>33</v>
      </c>
      <c r="AX175" s="14" t="s">
        <v>79</v>
      </c>
      <c r="AY175" s="173" t="s">
        <v>207</v>
      </c>
    </row>
    <row r="176" spans="1:65" s="14" customFormat="1" ht="11.25">
      <c r="B176" s="172"/>
      <c r="D176" s="164" t="s">
        <v>237</v>
      </c>
      <c r="E176" s="173" t="s">
        <v>1</v>
      </c>
      <c r="F176" s="174" t="s">
        <v>7068</v>
      </c>
      <c r="H176" s="173" t="s">
        <v>1</v>
      </c>
      <c r="I176" s="175"/>
      <c r="L176" s="172"/>
      <c r="M176" s="176"/>
      <c r="N176" s="177"/>
      <c r="O176" s="177"/>
      <c r="P176" s="177"/>
      <c r="Q176" s="177"/>
      <c r="R176" s="177"/>
      <c r="S176" s="177"/>
      <c r="T176" s="178"/>
      <c r="AT176" s="173" t="s">
        <v>237</v>
      </c>
      <c r="AU176" s="173" t="s">
        <v>88</v>
      </c>
      <c r="AV176" s="14" t="s">
        <v>86</v>
      </c>
      <c r="AW176" s="14" t="s">
        <v>33</v>
      </c>
      <c r="AX176" s="14" t="s">
        <v>79</v>
      </c>
      <c r="AY176" s="173" t="s">
        <v>207</v>
      </c>
    </row>
    <row r="177" spans="1:65" s="15" customFormat="1" ht="11.25">
      <c r="B177" s="179"/>
      <c r="D177" s="164" t="s">
        <v>237</v>
      </c>
      <c r="E177" s="180" t="s">
        <v>1</v>
      </c>
      <c r="F177" s="181" t="s">
        <v>242</v>
      </c>
      <c r="H177" s="182">
        <v>1</v>
      </c>
      <c r="I177" s="183"/>
      <c r="L177" s="179"/>
      <c r="M177" s="184"/>
      <c r="N177" s="185"/>
      <c r="O177" s="185"/>
      <c r="P177" s="185"/>
      <c r="Q177" s="185"/>
      <c r="R177" s="185"/>
      <c r="S177" s="185"/>
      <c r="T177" s="186"/>
      <c r="AT177" s="180" t="s">
        <v>237</v>
      </c>
      <c r="AU177" s="180" t="s">
        <v>88</v>
      </c>
      <c r="AV177" s="15" t="s">
        <v>213</v>
      </c>
      <c r="AW177" s="15" t="s">
        <v>33</v>
      </c>
      <c r="AX177" s="15" t="s">
        <v>86</v>
      </c>
      <c r="AY177" s="180" t="s">
        <v>207</v>
      </c>
    </row>
    <row r="178" spans="1:65" s="2" customFormat="1" ht="24.2" customHeight="1">
      <c r="A178" s="31"/>
      <c r="B178" s="148"/>
      <c r="C178" s="149" t="s">
        <v>246</v>
      </c>
      <c r="D178" s="149" t="s">
        <v>209</v>
      </c>
      <c r="E178" s="150" t="s">
        <v>7078</v>
      </c>
      <c r="F178" s="151" t="s">
        <v>7079</v>
      </c>
      <c r="G178" s="152" t="s">
        <v>301</v>
      </c>
      <c r="H178" s="153">
        <v>2</v>
      </c>
      <c r="I178" s="154"/>
      <c r="J178" s="155">
        <f>ROUND(I178*H178,2)</f>
        <v>0</v>
      </c>
      <c r="K178" s="156"/>
      <c r="L178" s="32"/>
      <c r="M178" s="157" t="s">
        <v>1</v>
      </c>
      <c r="N178" s="158" t="s">
        <v>44</v>
      </c>
      <c r="O178" s="57"/>
      <c r="P178" s="159">
        <f>O178*H178</f>
        <v>0</v>
      </c>
      <c r="Q178" s="159">
        <v>0</v>
      </c>
      <c r="R178" s="159">
        <f>Q178*H178</f>
        <v>0</v>
      </c>
      <c r="S178" s="159">
        <v>0</v>
      </c>
      <c r="T178" s="160">
        <f>S178*H178</f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61" t="s">
        <v>213</v>
      </c>
      <c r="AT178" s="161" t="s">
        <v>209</v>
      </c>
      <c r="AU178" s="161" t="s">
        <v>88</v>
      </c>
      <c r="AY178" s="17" t="s">
        <v>207</v>
      </c>
      <c r="BE178" s="162">
        <f>IF(N178="základní",J178,0)</f>
        <v>0</v>
      </c>
      <c r="BF178" s="162">
        <f>IF(N178="snížená",J178,0)</f>
        <v>0</v>
      </c>
      <c r="BG178" s="162">
        <f>IF(N178="zákl. přenesená",J178,0)</f>
        <v>0</v>
      </c>
      <c r="BH178" s="162">
        <f>IF(N178="sníž. přenesená",J178,0)</f>
        <v>0</v>
      </c>
      <c r="BI178" s="162">
        <f>IF(N178="nulová",J178,0)</f>
        <v>0</v>
      </c>
      <c r="BJ178" s="17" t="s">
        <v>86</v>
      </c>
      <c r="BK178" s="162">
        <f>ROUND(I178*H178,2)</f>
        <v>0</v>
      </c>
      <c r="BL178" s="17" t="s">
        <v>213</v>
      </c>
      <c r="BM178" s="161" t="s">
        <v>249</v>
      </c>
    </row>
    <row r="179" spans="1:65" s="14" customFormat="1" ht="11.25">
      <c r="B179" s="172"/>
      <c r="D179" s="164" t="s">
        <v>237</v>
      </c>
      <c r="E179" s="173" t="s">
        <v>1</v>
      </c>
      <c r="F179" s="174" t="s">
        <v>7080</v>
      </c>
      <c r="H179" s="173" t="s">
        <v>1</v>
      </c>
      <c r="I179" s="175"/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237</v>
      </c>
      <c r="AU179" s="173" t="s">
        <v>88</v>
      </c>
      <c r="AV179" s="14" t="s">
        <v>86</v>
      </c>
      <c r="AW179" s="14" t="s">
        <v>33</v>
      </c>
      <c r="AX179" s="14" t="s">
        <v>79</v>
      </c>
      <c r="AY179" s="173" t="s">
        <v>207</v>
      </c>
    </row>
    <row r="180" spans="1:65" s="13" customFormat="1" ht="11.25">
      <c r="B180" s="163"/>
      <c r="D180" s="164" t="s">
        <v>237</v>
      </c>
      <c r="E180" s="165" t="s">
        <v>1</v>
      </c>
      <c r="F180" s="166" t="s">
        <v>4319</v>
      </c>
      <c r="H180" s="167">
        <v>2</v>
      </c>
      <c r="I180" s="168"/>
      <c r="L180" s="163"/>
      <c r="M180" s="169"/>
      <c r="N180" s="170"/>
      <c r="O180" s="170"/>
      <c r="P180" s="170"/>
      <c r="Q180" s="170"/>
      <c r="R180" s="170"/>
      <c r="S180" s="170"/>
      <c r="T180" s="171"/>
      <c r="AT180" s="165" t="s">
        <v>237</v>
      </c>
      <c r="AU180" s="165" t="s">
        <v>88</v>
      </c>
      <c r="AV180" s="13" t="s">
        <v>88</v>
      </c>
      <c r="AW180" s="13" t="s">
        <v>33</v>
      </c>
      <c r="AX180" s="13" t="s">
        <v>79</v>
      </c>
      <c r="AY180" s="165" t="s">
        <v>207</v>
      </c>
    </row>
    <row r="181" spans="1:65" s="14" customFormat="1" ht="22.5">
      <c r="B181" s="172"/>
      <c r="D181" s="164" t="s">
        <v>237</v>
      </c>
      <c r="E181" s="173" t="s">
        <v>1</v>
      </c>
      <c r="F181" s="174" t="s">
        <v>7081</v>
      </c>
      <c r="H181" s="173" t="s">
        <v>1</v>
      </c>
      <c r="I181" s="175"/>
      <c r="L181" s="172"/>
      <c r="M181" s="176"/>
      <c r="N181" s="177"/>
      <c r="O181" s="177"/>
      <c r="P181" s="177"/>
      <c r="Q181" s="177"/>
      <c r="R181" s="177"/>
      <c r="S181" s="177"/>
      <c r="T181" s="178"/>
      <c r="AT181" s="173" t="s">
        <v>237</v>
      </c>
      <c r="AU181" s="173" t="s">
        <v>88</v>
      </c>
      <c r="AV181" s="14" t="s">
        <v>86</v>
      </c>
      <c r="AW181" s="14" t="s">
        <v>33</v>
      </c>
      <c r="AX181" s="14" t="s">
        <v>79</v>
      </c>
      <c r="AY181" s="173" t="s">
        <v>207</v>
      </c>
    </row>
    <row r="182" spans="1:65" s="15" customFormat="1" ht="11.25">
      <c r="B182" s="179"/>
      <c r="D182" s="164" t="s">
        <v>237</v>
      </c>
      <c r="E182" s="180" t="s">
        <v>1</v>
      </c>
      <c r="F182" s="181" t="s">
        <v>242</v>
      </c>
      <c r="H182" s="182">
        <v>2</v>
      </c>
      <c r="I182" s="183"/>
      <c r="L182" s="179"/>
      <c r="M182" s="184"/>
      <c r="N182" s="185"/>
      <c r="O182" s="185"/>
      <c r="P182" s="185"/>
      <c r="Q182" s="185"/>
      <c r="R182" s="185"/>
      <c r="S182" s="185"/>
      <c r="T182" s="186"/>
      <c r="AT182" s="180" t="s">
        <v>237</v>
      </c>
      <c r="AU182" s="180" t="s">
        <v>88</v>
      </c>
      <c r="AV182" s="15" t="s">
        <v>213</v>
      </c>
      <c r="AW182" s="15" t="s">
        <v>33</v>
      </c>
      <c r="AX182" s="15" t="s">
        <v>86</v>
      </c>
      <c r="AY182" s="180" t="s">
        <v>207</v>
      </c>
    </row>
    <row r="183" spans="1:65" s="2" customFormat="1" ht="24.2" customHeight="1">
      <c r="A183" s="31"/>
      <c r="B183" s="148"/>
      <c r="C183" s="149" t="s">
        <v>228</v>
      </c>
      <c r="D183" s="149" t="s">
        <v>209</v>
      </c>
      <c r="E183" s="150" t="s">
        <v>7082</v>
      </c>
      <c r="F183" s="151" t="s">
        <v>7083</v>
      </c>
      <c r="G183" s="152" t="s">
        <v>301</v>
      </c>
      <c r="H183" s="153">
        <v>2</v>
      </c>
      <c r="I183" s="154"/>
      <c r="J183" s="155">
        <f>ROUND(I183*H183,2)</f>
        <v>0</v>
      </c>
      <c r="K183" s="156"/>
      <c r="L183" s="32"/>
      <c r="M183" s="157" t="s">
        <v>1</v>
      </c>
      <c r="N183" s="158" t="s">
        <v>44</v>
      </c>
      <c r="O183" s="57"/>
      <c r="P183" s="159">
        <f>O183*H183</f>
        <v>0</v>
      </c>
      <c r="Q183" s="159">
        <v>0</v>
      </c>
      <c r="R183" s="159">
        <f>Q183*H183</f>
        <v>0</v>
      </c>
      <c r="S183" s="159">
        <v>0</v>
      </c>
      <c r="T183" s="160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61" t="s">
        <v>213</v>
      </c>
      <c r="AT183" s="161" t="s">
        <v>209</v>
      </c>
      <c r="AU183" s="161" t="s">
        <v>88</v>
      </c>
      <c r="AY183" s="17" t="s">
        <v>207</v>
      </c>
      <c r="BE183" s="162">
        <f>IF(N183="základní",J183,0)</f>
        <v>0</v>
      </c>
      <c r="BF183" s="162">
        <f>IF(N183="snížená",J183,0)</f>
        <v>0</v>
      </c>
      <c r="BG183" s="162">
        <f>IF(N183="zákl. přenesená",J183,0)</f>
        <v>0</v>
      </c>
      <c r="BH183" s="162">
        <f>IF(N183="sníž. přenesená",J183,0)</f>
        <v>0</v>
      </c>
      <c r="BI183" s="162">
        <f>IF(N183="nulová",J183,0)</f>
        <v>0</v>
      </c>
      <c r="BJ183" s="17" t="s">
        <v>86</v>
      </c>
      <c r="BK183" s="162">
        <f>ROUND(I183*H183,2)</f>
        <v>0</v>
      </c>
      <c r="BL183" s="17" t="s">
        <v>213</v>
      </c>
      <c r="BM183" s="161" t="s">
        <v>253</v>
      </c>
    </row>
    <row r="184" spans="1:65" s="13" customFormat="1" ht="11.25">
      <c r="B184" s="163"/>
      <c r="D184" s="164" t="s">
        <v>237</v>
      </c>
      <c r="E184" s="165" t="s">
        <v>1</v>
      </c>
      <c r="F184" s="166" t="s">
        <v>7084</v>
      </c>
      <c r="H184" s="167">
        <v>2</v>
      </c>
      <c r="I184" s="168"/>
      <c r="L184" s="163"/>
      <c r="M184" s="169"/>
      <c r="N184" s="170"/>
      <c r="O184" s="170"/>
      <c r="P184" s="170"/>
      <c r="Q184" s="170"/>
      <c r="R184" s="170"/>
      <c r="S184" s="170"/>
      <c r="T184" s="171"/>
      <c r="AT184" s="165" t="s">
        <v>237</v>
      </c>
      <c r="AU184" s="165" t="s">
        <v>88</v>
      </c>
      <c r="AV184" s="13" t="s">
        <v>88</v>
      </c>
      <c r="AW184" s="13" t="s">
        <v>33</v>
      </c>
      <c r="AX184" s="13" t="s">
        <v>79</v>
      </c>
      <c r="AY184" s="165" t="s">
        <v>207</v>
      </c>
    </row>
    <row r="185" spans="1:65" s="14" customFormat="1" ht="22.5">
      <c r="B185" s="172"/>
      <c r="D185" s="164" t="s">
        <v>237</v>
      </c>
      <c r="E185" s="173" t="s">
        <v>1</v>
      </c>
      <c r="F185" s="174" t="s">
        <v>7085</v>
      </c>
      <c r="H185" s="173" t="s">
        <v>1</v>
      </c>
      <c r="I185" s="175"/>
      <c r="L185" s="172"/>
      <c r="M185" s="176"/>
      <c r="N185" s="177"/>
      <c r="O185" s="177"/>
      <c r="P185" s="177"/>
      <c r="Q185" s="177"/>
      <c r="R185" s="177"/>
      <c r="S185" s="177"/>
      <c r="T185" s="178"/>
      <c r="AT185" s="173" t="s">
        <v>237</v>
      </c>
      <c r="AU185" s="173" t="s">
        <v>88</v>
      </c>
      <c r="AV185" s="14" t="s">
        <v>86</v>
      </c>
      <c r="AW185" s="14" t="s">
        <v>33</v>
      </c>
      <c r="AX185" s="14" t="s">
        <v>79</v>
      </c>
      <c r="AY185" s="173" t="s">
        <v>207</v>
      </c>
    </row>
    <row r="186" spans="1:65" s="14" customFormat="1" ht="22.5">
      <c r="B186" s="172"/>
      <c r="D186" s="164" t="s">
        <v>237</v>
      </c>
      <c r="E186" s="173" t="s">
        <v>1</v>
      </c>
      <c r="F186" s="174" t="s">
        <v>7086</v>
      </c>
      <c r="H186" s="173" t="s">
        <v>1</v>
      </c>
      <c r="I186" s="175"/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237</v>
      </c>
      <c r="AU186" s="173" t="s">
        <v>88</v>
      </c>
      <c r="AV186" s="14" t="s">
        <v>86</v>
      </c>
      <c r="AW186" s="14" t="s">
        <v>33</v>
      </c>
      <c r="AX186" s="14" t="s">
        <v>79</v>
      </c>
      <c r="AY186" s="173" t="s">
        <v>207</v>
      </c>
    </row>
    <row r="187" spans="1:65" s="15" customFormat="1" ht="11.25">
      <c r="B187" s="179"/>
      <c r="D187" s="164" t="s">
        <v>237</v>
      </c>
      <c r="E187" s="180" t="s">
        <v>1</v>
      </c>
      <c r="F187" s="181" t="s">
        <v>242</v>
      </c>
      <c r="H187" s="182">
        <v>2</v>
      </c>
      <c r="I187" s="183"/>
      <c r="L187" s="179"/>
      <c r="M187" s="184"/>
      <c r="N187" s="185"/>
      <c r="O187" s="185"/>
      <c r="P187" s="185"/>
      <c r="Q187" s="185"/>
      <c r="R187" s="185"/>
      <c r="S187" s="185"/>
      <c r="T187" s="186"/>
      <c r="AT187" s="180" t="s">
        <v>237</v>
      </c>
      <c r="AU187" s="180" t="s">
        <v>88</v>
      </c>
      <c r="AV187" s="15" t="s">
        <v>213</v>
      </c>
      <c r="AW187" s="15" t="s">
        <v>33</v>
      </c>
      <c r="AX187" s="15" t="s">
        <v>86</v>
      </c>
      <c r="AY187" s="180" t="s">
        <v>207</v>
      </c>
    </row>
    <row r="188" spans="1:65" s="2" customFormat="1" ht="24.2" customHeight="1">
      <c r="A188" s="31"/>
      <c r="B188" s="148"/>
      <c r="C188" s="149" t="s">
        <v>254</v>
      </c>
      <c r="D188" s="149" t="s">
        <v>209</v>
      </c>
      <c r="E188" s="150" t="s">
        <v>7087</v>
      </c>
      <c r="F188" s="151" t="s">
        <v>7083</v>
      </c>
      <c r="G188" s="152" t="s">
        <v>301</v>
      </c>
      <c r="H188" s="153">
        <v>6</v>
      </c>
      <c r="I188" s="154"/>
      <c r="J188" s="155">
        <f>ROUND(I188*H188,2)</f>
        <v>0</v>
      </c>
      <c r="K188" s="156"/>
      <c r="L188" s="32"/>
      <c r="M188" s="157" t="s">
        <v>1</v>
      </c>
      <c r="N188" s="158" t="s">
        <v>44</v>
      </c>
      <c r="O188" s="57"/>
      <c r="P188" s="159">
        <f>O188*H188</f>
        <v>0</v>
      </c>
      <c r="Q188" s="159">
        <v>0</v>
      </c>
      <c r="R188" s="159">
        <f>Q188*H188</f>
        <v>0</v>
      </c>
      <c r="S188" s="159">
        <v>0</v>
      </c>
      <c r="T188" s="160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61" t="s">
        <v>213</v>
      </c>
      <c r="AT188" s="161" t="s">
        <v>209</v>
      </c>
      <c r="AU188" s="161" t="s">
        <v>88</v>
      </c>
      <c r="AY188" s="17" t="s">
        <v>207</v>
      </c>
      <c r="BE188" s="162">
        <f>IF(N188="základní",J188,0)</f>
        <v>0</v>
      </c>
      <c r="BF188" s="162">
        <f>IF(N188="snížená",J188,0)</f>
        <v>0</v>
      </c>
      <c r="BG188" s="162">
        <f>IF(N188="zákl. přenesená",J188,0)</f>
        <v>0</v>
      </c>
      <c r="BH188" s="162">
        <f>IF(N188="sníž. přenesená",J188,0)</f>
        <v>0</v>
      </c>
      <c r="BI188" s="162">
        <f>IF(N188="nulová",J188,0)</f>
        <v>0</v>
      </c>
      <c r="BJ188" s="17" t="s">
        <v>86</v>
      </c>
      <c r="BK188" s="162">
        <f>ROUND(I188*H188,2)</f>
        <v>0</v>
      </c>
      <c r="BL188" s="17" t="s">
        <v>213</v>
      </c>
      <c r="BM188" s="161" t="s">
        <v>257</v>
      </c>
    </row>
    <row r="189" spans="1:65" s="13" customFormat="1" ht="11.25">
      <c r="B189" s="163"/>
      <c r="D189" s="164" t="s">
        <v>237</v>
      </c>
      <c r="E189" s="165" t="s">
        <v>1</v>
      </c>
      <c r="F189" s="166" t="s">
        <v>4391</v>
      </c>
      <c r="H189" s="167">
        <v>6</v>
      </c>
      <c r="I189" s="168"/>
      <c r="L189" s="163"/>
      <c r="M189" s="169"/>
      <c r="N189" s="170"/>
      <c r="O189" s="170"/>
      <c r="P189" s="170"/>
      <c r="Q189" s="170"/>
      <c r="R189" s="170"/>
      <c r="S189" s="170"/>
      <c r="T189" s="171"/>
      <c r="AT189" s="165" t="s">
        <v>237</v>
      </c>
      <c r="AU189" s="165" t="s">
        <v>88</v>
      </c>
      <c r="AV189" s="13" t="s">
        <v>88</v>
      </c>
      <c r="AW189" s="13" t="s">
        <v>33</v>
      </c>
      <c r="AX189" s="13" t="s">
        <v>79</v>
      </c>
      <c r="AY189" s="165" t="s">
        <v>207</v>
      </c>
    </row>
    <row r="190" spans="1:65" s="14" customFormat="1" ht="22.5">
      <c r="B190" s="172"/>
      <c r="D190" s="164" t="s">
        <v>237</v>
      </c>
      <c r="E190" s="173" t="s">
        <v>1</v>
      </c>
      <c r="F190" s="174" t="s">
        <v>7085</v>
      </c>
      <c r="H190" s="173" t="s">
        <v>1</v>
      </c>
      <c r="I190" s="175"/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237</v>
      </c>
      <c r="AU190" s="173" t="s">
        <v>88</v>
      </c>
      <c r="AV190" s="14" t="s">
        <v>86</v>
      </c>
      <c r="AW190" s="14" t="s">
        <v>33</v>
      </c>
      <c r="AX190" s="14" t="s">
        <v>79</v>
      </c>
      <c r="AY190" s="173" t="s">
        <v>207</v>
      </c>
    </row>
    <row r="191" spans="1:65" s="14" customFormat="1" ht="22.5">
      <c r="B191" s="172"/>
      <c r="D191" s="164" t="s">
        <v>237</v>
      </c>
      <c r="E191" s="173" t="s">
        <v>1</v>
      </c>
      <c r="F191" s="174" t="s">
        <v>7086</v>
      </c>
      <c r="H191" s="173" t="s">
        <v>1</v>
      </c>
      <c r="I191" s="175"/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237</v>
      </c>
      <c r="AU191" s="173" t="s">
        <v>88</v>
      </c>
      <c r="AV191" s="14" t="s">
        <v>86</v>
      </c>
      <c r="AW191" s="14" t="s">
        <v>33</v>
      </c>
      <c r="AX191" s="14" t="s">
        <v>79</v>
      </c>
      <c r="AY191" s="173" t="s">
        <v>207</v>
      </c>
    </row>
    <row r="192" spans="1:65" s="15" customFormat="1" ht="11.25">
      <c r="B192" s="179"/>
      <c r="D192" s="164" t="s">
        <v>237</v>
      </c>
      <c r="E192" s="180" t="s">
        <v>1</v>
      </c>
      <c r="F192" s="181" t="s">
        <v>242</v>
      </c>
      <c r="H192" s="182">
        <v>6</v>
      </c>
      <c r="I192" s="183"/>
      <c r="L192" s="179"/>
      <c r="M192" s="184"/>
      <c r="N192" s="185"/>
      <c r="O192" s="185"/>
      <c r="P192" s="185"/>
      <c r="Q192" s="185"/>
      <c r="R192" s="185"/>
      <c r="S192" s="185"/>
      <c r="T192" s="186"/>
      <c r="AT192" s="180" t="s">
        <v>237</v>
      </c>
      <c r="AU192" s="180" t="s">
        <v>88</v>
      </c>
      <c r="AV192" s="15" t="s">
        <v>213</v>
      </c>
      <c r="AW192" s="15" t="s">
        <v>33</v>
      </c>
      <c r="AX192" s="15" t="s">
        <v>86</v>
      </c>
      <c r="AY192" s="180" t="s">
        <v>207</v>
      </c>
    </row>
    <row r="193" spans="1:65" s="2" customFormat="1" ht="24.2" customHeight="1">
      <c r="A193" s="31"/>
      <c r="B193" s="148"/>
      <c r="C193" s="149" t="s">
        <v>231</v>
      </c>
      <c r="D193" s="149" t="s">
        <v>209</v>
      </c>
      <c r="E193" s="150" t="s">
        <v>7088</v>
      </c>
      <c r="F193" s="151" t="s">
        <v>7083</v>
      </c>
      <c r="G193" s="152" t="s">
        <v>301</v>
      </c>
      <c r="H193" s="153">
        <v>4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213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213</v>
      </c>
      <c r="BM193" s="161" t="s">
        <v>260</v>
      </c>
    </row>
    <row r="194" spans="1:65" s="13" customFormat="1" ht="11.25">
      <c r="B194" s="163"/>
      <c r="D194" s="164" t="s">
        <v>237</v>
      </c>
      <c r="E194" s="165" t="s">
        <v>1</v>
      </c>
      <c r="F194" s="166" t="s">
        <v>7089</v>
      </c>
      <c r="H194" s="167">
        <v>4</v>
      </c>
      <c r="I194" s="168"/>
      <c r="L194" s="163"/>
      <c r="M194" s="169"/>
      <c r="N194" s="170"/>
      <c r="O194" s="170"/>
      <c r="P194" s="170"/>
      <c r="Q194" s="170"/>
      <c r="R194" s="170"/>
      <c r="S194" s="170"/>
      <c r="T194" s="171"/>
      <c r="AT194" s="165" t="s">
        <v>237</v>
      </c>
      <c r="AU194" s="165" t="s">
        <v>88</v>
      </c>
      <c r="AV194" s="13" t="s">
        <v>88</v>
      </c>
      <c r="AW194" s="13" t="s">
        <v>33</v>
      </c>
      <c r="AX194" s="13" t="s">
        <v>79</v>
      </c>
      <c r="AY194" s="165" t="s">
        <v>207</v>
      </c>
    </row>
    <row r="195" spans="1:65" s="14" customFormat="1" ht="22.5">
      <c r="B195" s="172"/>
      <c r="D195" s="164" t="s">
        <v>237</v>
      </c>
      <c r="E195" s="173" t="s">
        <v>1</v>
      </c>
      <c r="F195" s="174" t="s">
        <v>7085</v>
      </c>
      <c r="H195" s="173" t="s">
        <v>1</v>
      </c>
      <c r="I195" s="175"/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237</v>
      </c>
      <c r="AU195" s="173" t="s">
        <v>88</v>
      </c>
      <c r="AV195" s="14" t="s">
        <v>86</v>
      </c>
      <c r="AW195" s="14" t="s">
        <v>33</v>
      </c>
      <c r="AX195" s="14" t="s">
        <v>79</v>
      </c>
      <c r="AY195" s="173" t="s">
        <v>207</v>
      </c>
    </row>
    <row r="196" spans="1:65" s="14" customFormat="1" ht="22.5">
      <c r="B196" s="172"/>
      <c r="D196" s="164" t="s">
        <v>237</v>
      </c>
      <c r="E196" s="173" t="s">
        <v>1</v>
      </c>
      <c r="F196" s="174" t="s">
        <v>7086</v>
      </c>
      <c r="H196" s="173" t="s">
        <v>1</v>
      </c>
      <c r="I196" s="175"/>
      <c r="L196" s="172"/>
      <c r="M196" s="176"/>
      <c r="N196" s="177"/>
      <c r="O196" s="177"/>
      <c r="P196" s="177"/>
      <c r="Q196" s="177"/>
      <c r="R196" s="177"/>
      <c r="S196" s="177"/>
      <c r="T196" s="178"/>
      <c r="AT196" s="173" t="s">
        <v>237</v>
      </c>
      <c r="AU196" s="173" t="s">
        <v>88</v>
      </c>
      <c r="AV196" s="14" t="s">
        <v>86</v>
      </c>
      <c r="AW196" s="14" t="s">
        <v>33</v>
      </c>
      <c r="AX196" s="14" t="s">
        <v>79</v>
      </c>
      <c r="AY196" s="173" t="s">
        <v>207</v>
      </c>
    </row>
    <row r="197" spans="1:65" s="15" customFormat="1" ht="11.25">
      <c r="B197" s="179"/>
      <c r="D197" s="164" t="s">
        <v>237</v>
      </c>
      <c r="E197" s="180" t="s">
        <v>1</v>
      </c>
      <c r="F197" s="181" t="s">
        <v>242</v>
      </c>
      <c r="H197" s="182">
        <v>4</v>
      </c>
      <c r="I197" s="183"/>
      <c r="L197" s="179"/>
      <c r="M197" s="184"/>
      <c r="N197" s="185"/>
      <c r="O197" s="185"/>
      <c r="P197" s="185"/>
      <c r="Q197" s="185"/>
      <c r="R197" s="185"/>
      <c r="S197" s="185"/>
      <c r="T197" s="186"/>
      <c r="AT197" s="180" t="s">
        <v>237</v>
      </c>
      <c r="AU197" s="180" t="s">
        <v>88</v>
      </c>
      <c r="AV197" s="15" t="s">
        <v>213</v>
      </c>
      <c r="AW197" s="15" t="s">
        <v>33</v>
      </c>
      <c r="AX197" s="15" t="s">
        <v>86</v>
      </c>
      <c r="AY197" s="180" t="s">
        <v>207</v>
      </c>
    </row>
    <row r="198" spans="1:65" s="2" customFormat="1" ht="24.2" customHeight="1">
      <c r="A198" s="31"/>
      <c r="B198" s="148"/>
      <c r="C198" s="149" t="s">
        <v>262</v>
      </c>
      <c r="D198" s="149" t="s">
        <v>209</v>
      </c>
      <c r="E198" s="150" t="s">
        <v>7090</v>
      </c>
      <c r="F198" s="151" t="s">
        <v>7091</v>
      </c>
      <c r="G198" s="152" t="s">
        <v>301</v>
      </c>
      <c r="H198" s="153">
        <v>12</v>
      </c>
      <c r="I198" s="154"/>
      <c r="J198" s="155">
        <f>ROUND(I198*H198,2)</f>
        <v>0</v>
      </c>
      <c r="K198" s="156"/>
      <c r="L198" s="32"/>
      <c r="M198" s="157" t="s">
        <v>1</v>
      </c>
      <c r="N198" s="158" t="s">
        <v>44</v>
      </c>
      <c r="O198" s="57"/>
      <c r="P198" s="159">
        <f>O198*H198</f>
        <v>0</v>
      </c>
      <c r="Q198" s="159">
        <v>0</v>
      </c>
      <c r="R198" s="159">
        <f>Q198*H198</f>
        <v>0</v>
      </c>
      <c r="S198" s="159">
        <v>0</v>
      </c>
      <c r="T198" s="160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61" t="s">
        <v>213</v>
      </c>
      <c r="AT198" s="161" t="s">
        <v>209</v>
      </c>
      <c r="AU198" s="161" t="s">
        <v>88</v>
      </c>
      <c r="AY198" s="17" t="s">
        <v>207</v>
      </c>
      <c r="BE198" s="162">
        <f>IF(N198="základní",J198,0)</f>
        <v>0</v>
      </c>
      <c r="BF198" s="162">
        <f>IF(N198="snížená",J198,0)</f>
        <v>0</v>
      </c>
      <c r="BG198" s="162">
        <f>IF(N198="zákl. přenesená",J198,0)</f>
        <v>0</v>
      </c>
      <c r="BH198" s="162">
        <f>IF(N198="sníž. přenesená",J198,0)</f>
        <v>0</v>
      </c>
      <c r="BI198" s="162">
        <f>IF(N198="nulová",J198,0)</f>
        <v>0</v>
      </c>
      <c r="BJ198" s="17" t="s">
        <v>86</v>
      </c>
      <c r="BK198" s="162">
        <f>ROUND(I198*H198,2)</f>
        <v>0</v>
      </c>
      <c r="BL198" s="17" t="s">
        <v>213</v>
      </c>
      <c r="BM198" s="161" t="s">
        <v>265</v>
      </c>
    </row>
    <row r="199" spans="1:65" s="13" customFormat="1" ht="22.5">
      <c r="B199" s="163"/>
      <c r="D199" s="164" t="s">
        <v>237</v>
      </c>
      <c r="E199" s="165" t="s">
        <v>1</v>
      </c>
      <c r="F199" s="166" t="s">
        <v>7092</v>
      </c>
      <c r="H199" s="167">
        <v>12</v>
      </c>
      <c r="I199" s="168"/>
      <c r="L199" s="163"/>
      <c r="M199" s="169"/>
      <c r="N199" s="170"/>
      <c r="O199" s="170"/>
      <c r="P199" s="170"/>
      <c r="Q199" s="170"/>
      <c r="R199" s="170"/>
      <c r="S199" s="170"/>
      <c r="T199" s="171"/>
      <c r="AT199" s="165" t="s">
        <v>237</v>
      </c>
      <c r="AU199" s="165" t="s">
        <v>88</v>
      </c>
      <c r="AV199" s="13" t="s">
        <v>88</v>
      </c>
      <c r="AW199" s="13" t="s">
        <v>33</v>
      </c>
      <c r="AX199" s="13" t="s">
        <v>79</v>
      </c>
      <c r="AY199" s="165" t="s">
        <v>207</v>
      </c>
    </row>
    <row r="200" spans="1:65" s="14" customFormat="1" ht="22.5">
      <c r="B200" s="172"/>
      <c r="D200" s="164" t="s">
        <v>237</v>
      </c>
      <c r="E200" s="173" t="s">
        <v>1</v>
      </c>
      <c r="F200" s="174" t="s">
        <v>7093</v>
      </c>
      <c r="H200" s="173" t="s">
        <v>1</v>
      </c>
      <c r="I200" s="175"/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237</v>
      </c>
      <c r="AU200" s="173" t="s">
        <v>88</v>
      </c>
      <c r="AV200" s="14" t="s">
        <v>86</v>
      </c>
      <c r="AW200" s="14" t="s">
        <v>33</v>
      </c>
      <c r="AX200" s="14" t="s">
        <v>79</v>
      </c>
      <c r="AY200" s="173" t="s">
        <v>207</v>
      </c>
    </row>
    <row r="201" spans="1:65" s="15" customFormat="1" ht="11.25">
      <c r="B201" s="179"/>
      <c r="D201" s="164" t="s">
        <v>237</v>
      </c>
      <c r="E201" s="180" t="s">
        <v>1</v>
      </c>
      <c r="F201" s="181" t="s">
        <v>242</v>
      </c>
      <c r="H201" s="182">
        <v>12</v>
      </c>
      <c r="I201" s="183"/>
      <c r="L201" s="179"/>
      <c r="M201" s="184"/>
      <c r="N201" s="185"/>
      <c r="O201" s="185"/>
      <c r="P201" s="185"/>
      <c r="Q201" s="185"/>
      <c r="R201" s="185"/>
      <c r="S201" s="185"/>
      <c r="T201" s="186"/>
      <c r="AT201" s="180" t="s">
        <v>237</v>
      </c>
      <c r="AU201" s="180" t="s">
        <v>88</v>
      </c>
      <c r="AV201" s="15" t="s">
        <v>213</v>
      </c>
      <c r="AW201" s="15" t="s">
        <v>33</v>
      </c>
      <c r="AX201" s="15" t="s">
        <v>86</v>
      </c>
      <c r="AY201" s="180" t="s">
        <v>207</v>
      </c>
    </row>
    <row r="202" spans="1:65" s="2" customFormat="1" ht="24.2" customHeight="1">
      <c r="A202" s="31"/>
      <c r="B202" s="148"/>
      <c r="C202" s="149" t="s">
        <v>236</v>
      </c>
      <c r="D202" s="149" t="s">
        <v>209</v>
      </c>
      <c r="E202" s="150" t="s">
        <v>7094</v>
      </c>
      <c r="F202" s="151" t="s">
        <v>7095</v>
      </c>
      <c r="G202" s="152" t="s">
        <v>301</v>
      </c>
      <c r="H202" s="153">
        <v>19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213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213</v>
      </c>
      <c r="BM202" s="161" t="s">
        <v>271</v>
      </c>
    </row>
    <row r="203" spans="1:65" s="13" customFormat="1" ht="11.25">
      <c r="B203" s="163"/>
      <c r="D203" s="164" t="s">
        <v>237</v>
      </c>
      <c r="E203" s="165" t="s">
        <v>1</v>
      </c>
      <c r="F203" s="166" t="s">
        <v>7096</v>
      </c>
      <c r="H203" s="167">
        <v>19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4" customFormat="1" ht="11.25">
      <c r="B204" s="172"/>
      <c r="D204" s="164" t="s">
        <v>237</v>
      </c>
      <c r="E204" s="173" t="s">
        <v>1</v>
      </c>
      <c r="F204" s="174" t="s">
        <v>7097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5" customFormat="1" ht="11.25">
      <c r="B205" s="179"/>
      <c r="D205" s="164" t="s">
        <v>237</v>
      </c>
      <c r="E205" s="180" t="s">
        <v>1</v>
      </c>
      <c r="F205" s="181" t="s">
        <v>242</v>
      </c>
      <c r="H205" s="182">
        <v>19</v>
      </c>
      <c r="I205" s="183"/>
      <c r="L205" s="179"/>
      <c r="M205" s="184"/>
      <c r="N205" s="185"/>
      <c r="O205" s="185"/>
      <c r="P205" s="185"/>
      <c r="Q205" s="185"/>
      <c r="R205" s="185"/>
      <c r="S205" s="185"/>
      <c r="T205" s="186"/>
      <c r="AT205" s="180" t="s">
        <v>237</v>
      </c>
      <c r="AU205" s="180" t="s">
        <v>88</v>
      </c>
      <c r="AV205" s="15" t="s">
        <v>213</v>
      </c>
      <c r="AW205" s="15" t="s">
        <v>33</v>
      </c>
      <c r="AX205" s="15" t="s">
        <v>86</v>
      </c>
      <c r="AY205" s="180" t="s">
        <v>207</v>
      </c>
    </row>
    <row r="206" spans="1:65" s="2" customFormat="1" ht="24.2" customHeight="1">
      <c r="A206" s="31"/>
      <c r="B206" s="148"/>
      <c r="C206" s="149" t="s">
        <v>8</v>
      </c>
      <c r="D206" s="149" t="s">
        <v>209</v>
      </c>
      <c r="E206" s="150" t="s">
        <v>7098</v>
      </c>
      <c r="F206" s="151" t="s">
        <v>7099</v>
      </c>
      <c r="G206" s="152" t="s">
        <v>301</v>
      </c>
      <c r="H206" s="153">
        <v>7</v>
      </c>
      <c r="I206" s="154"/>
      <c r="J206" s="155">
        <f>ROUND(I206*H206,2)</f>
        <v>0</v>
      </c>
      <c r="K206" s="156"/>
      <c r="L206" s="32"/>
      <c r="M206" s="157" t="s">
        <v>1</v>
      </c>
      <c r="N206" s="158" t="s">
        <v>44</v>
      </c>
      <c r="O206" s="57"/>
      <c r="P206" s="159">
        <f>O206*H206</f>
        <v>0</v>
      </c>
      <c r="Q206" s="159">
        <v>0</v>
      </c>
      <c r="R206" s="159">
        <f>Q206*H206</f>
        <v>0</v>
      </c>
      <c r="S206" s="159">
        <v>0</v>
      </c>
      <c r="T206" s="160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61" t="s">
        <v>213</v>
      </c>
      <c r="AT206" s="161" t="s">
        <v>209</v>
      </c>
      <c r="AU206" s="161" t="s">
        <v>88</v>
      </c>
      <c r="AY206" s="17" t="s">
        <v>207</v>
      </c>
      <c r="BE206" s="162">
        <f>IF(N206="základní",J206,0)</f>
        <v>0</v>
      </c>
      <c r="BF206" s="162">
        <f>IF(N206="snížená",J206,0)</f>
        <v>0</v>
      </c>
      <c r="BG206" s="162">
        <f>IF(N206="zákl. přenesená",J206,0)</f>
        <v>0</v>
      </c>
      <c r="BH206" s="162">
        <f>IF(N206="sníž. přenesená",J206,0)</f>
        <v>0</v>
      </c>
      <c r="BI206" s="162">
        <f>IF(N206="nulová",J206,0)</f>
        <v>0</v>
      </c>
      <c r="BJ206" s="17" t="s">
        <v>86</v>
      </c>
      <c r="BK206" s="162">
        <f>ROUND(I206*H206,2)</f>
        <v>0</v>
      </c>
      <c r="BL206" s="17" t="s">
        <v>213</v>
      </c>
      <c r="BM206" s="161" t="s">
        <v>275</v>
      </c>
    </row>
    <row r="207" spans="1:65" s="13" customFormat="1" ht="11.25">
      <c r="B207" s="163"/>
      <c r="D207" s="164" t="s">
        <v>237</v>
      </c>
      <c r="E207" s="165" t="s">
        <v>1</v>
      </c>
      <c r="F207" s="166" t="s">
        <v>7100</v>
      </c>
      <c r="H207" s="167">
        <v>7</v>
      </c>
      <c r="I207" s="168"/>
      <c r="L207" s="163"/>
      <c r="M207" s="169"/>
      <c r="N207" s="170"/>
      <c r="O207" s="170"/>
      <c r="P207" s="170"/>
      <c r="Q207" s="170"/>
      <c r="R207" s="170"/>
      <c r="S207" s="170"/>
      <c r="T207" s="171"/>
      <c r="AT207" s="165" t="s">
        <v>237</v>
      </c>
      <c r="AU207" s="165" t="s">
        <v>88</v>
      </c>
      <c r="AV207" s="13" t="s">
        <v>88</v>
      </c>
      <c r="AW207" s="13" t="s">
        <v>33</v>
      </c>
      <c r="AX207" s="13" t="s">
        <v>79</v>
      </c>
      <c r="AY207" s="165" t="s">
        <v>207</v>
      </c>
    </row>
    <row r="208" spans="1:65" s="14" customFormat="1" ht="11.25">
      <c r="B208" s="172"/>
      <c r="D208" s="164" t="s">
        <v>237</v>
      </c>
      <c r="E208" s="173" t="s">
        <v>1</v>
      </c>
      <c r="F208" s="174" t="s">
        <v>7097</v>
      </c>
      <c r="H208" s="173" t="s">
        <v>1</v>
      </c>
      <c r="I208" s="175"/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237</v>
      </c>
      <c r="AU208" s="173" t="s">
        <v>88</v>
      </c>
      <c r="AV208" s="14" t="s">
        <v>86</v>
      </c>
      <c r="AW208" s="14" t="s">
        <v>33</v>
      </c>
      <c r="AX208" s="14" t="s">
        <v>79</v>
      </c>
      <c r="AY208" s="173" t="s">
        <v>207</v>
      </c>
    </row>
    <row r="209" spans="1:65" s="15" customFormat="1" ht="11.25">
      <c r="B209" s="179"/>
      <c r="D209" s="164" t="s">
        <v>237</v>
      </c>
      <c r="E209" s="180" t="s">
        <v>1</v>
      </c>
      <c r="F209" s="181" t="s">
        <v>242</v>
      </c>
      <c r="H209" s="182">
        <v>7</v>
      </c>
      <c r="I209" s="183"/>
      <c r="L209" s="179"/>
      <c r="M209" s="184"/>
      <c r="N209" s="185"/>
      <c r="O209" s="185"/>
      <c r="P209" s="185"/>
      <c r="Q209" s="185"/>
      <c r="R209" s="185"/>
      <c r="S209" s="185"/>
      <c r="T209" s="186"/>
      <c r="AT209" s="180" t="s">
        <v>237</v>
      </c>
      <c r="AU209" s="180" t="s">
        <v>88</v>
      </c>
      <c r="AV209" s="15" t="s">
        <v>213</v>
      </c>
      <c r="AW209" s="15" t="s">
        <v>33</v>
      </c>
      <c r="AX209" s="15" t="s">
        <v>86</v>
      </c>
      <c r="AY209" s="180" t="s">
        <v>207</v>
      </c>
    </row>
    <row r="210" spans="1:65" s="2" customFormat="1" ht="24.2" customHeight="1">
      <c r="A210" s="31"/>
      <c r="B210" s="148"/>
      <c r="C210" s="149" t="s">
        <v>245</v>
      </c>
      <c r="D210" s="149" t="s">
        <v>209</v>
      </c>
      <c r="E210" s="150" t="s">
        <v>7101</v>
      </c>
      <c r="F210" s="151" t="s">
        <v>7102</v>
      </c>
      <c r="G210" s="152" t="s">
        <v>301</v>
      </c>
      <c r="H210" s="153">
        <v>2</v>
      </c>
      <c r="I210" s="154"/>
      <c r="J210" s="155">
        <f>ROUND(I210*H210,2)</f>
        <v>0</v>
      </c>
      <c r="K210" s="156"/>
      <c r="L210" s="32"/>
      <c r="M210" s="157" t="s">
        <v>1</v>
      </c>
      <c r="N210" s="158" t="s">
        <v>44</v>
      </c>
      <c r="O210" s="57"/>
      <c r="P210" s="159">
        <f>O210*H210</f>
        <v>0</v>
      </c>
      <c r="Q210" s="159">
        <v>0</v>
      </c>
      <c r="R210" s="159">
        <f>Q210*H210</f>
        <v>0</v>
      </c>
      <c r="S210" s="159">
        <v>0</v>
      </c>
      <c r="T210" s="160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61" t="s">
        <v>213</v>
      </c>
      <c r="AT210" s="161" t="s">
        <v>209</v>
      </c>
      <c r="AU210" s="161" t="s">
        <v>88</v>
      </c>
      <c r="AY210" s="17" t="s">
        <v>207</v>
      </c>
      <c r="BE210" s="162">
        <f>IF(N210="základní",J210,0)</f>
        <v>0</v>
      </c>
      <c r="BF210" s="162">
        <f>IF(N210="snížená",J210,0)</f>
        <v>0</v>
      </c>
      <c r="BG210" s="162">
        <f>IF(N210="zákl. přenesená",J210,0)</f>
        <v>0</v>
      </c>
      <c r="BH210" s="162">
        <f>IF(N210="sníž. přenesená",J210,0)</f>
        <v>0</v>
      </c>
      <c r="BI210" s="162">
        <f>IF(N210="nulová",J210,0)</f>
        <v>0</v>
      </c>
      <c r="BJ210" s="17" t="s">
        <v>86</v>
      </c>
      <c r="BK210" s="162">
        <f>ROUND(I210*H210,2)</f>
        <v>0</v>
      </c>
      <c r="BL210" s="17" t="s">
        <v>213</v>
      </c>
      <c r="BM210" s="161" t="s">
        <v>279</v>
      </c>
    </row>
    <row r="211" spans="1:65" s="13" customFormat="1" ht="11.25">
      <c r="B211" s="163"/>
      <c r="D211" s="164" t="s">
        <v>237</v>
      </c>
      <c r="E211" s="165" t="s">
        <v>1</v>
      </c>
      <c r="F211" s="166" t="s">
        <v>7103</v>
      </c>
      <c r="H211" s="167">
        <v>2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2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24.2" customHeight="1">
      <c r="A213" s="31"/>
      <c r="B213" s="148"/>
      <c r="C213" s="149" t="s">
        <v>285</v>
      </c>
      <c r="D213" s="149" t="s">
        <v>209</v>
      </c>
      <c r="E213" s="150" t="s">
        <v>7104</v>
      </c>
      <c r="F213" s="151" t="s">
        <v>7105</v>
      </c>
      <c r="G213" s="152" t="s">
        <v>301</v>
      </c>
      <c r="H213" s="153">
        <v>22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213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213</v>
      </c>
      <c r="BM213" s="161" t="s">
        <v>289</v>
      </c>
    </row>
    <row r="214" spans="1:65" s="13" customFormat="1" ht="11.25">
      <c r="B214" s="163"/>
      <c r="D214" s="164" t="s">
        <v>237</v>
      </c>
      <c r="E214" s="165" t="s">
        <v>1</v>
      </c>
      <c r="F214" s="166" t="s">
        <v>7106</v>
      </c>
      <c r="H214" s="167">
        <v>22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5" customFormat="1" ht="11.25">
      <c r="B215" s="179"/>
      <c r="D215" s="164" t="s">
        <v>237</v>
      </c>
      <c r="E215" s="180" t="s">
        <v>1</v>
      </c>
      <c r="F215" s="181" t="s">
        <v>242</v>
      </c>
      <c r="H215" s="182">
        <v>22</v>
      </c>
      <c r="I215" s="183"/>
      <c r="L215" s="179"/>
      <c r="M215" s="184"/>
      <c r="N215" s="185"/>
      <c r="O215" s="185"/>
      <c r="P215" s="185"/>
      <c r="Q215" s="185"/>
      <c r="R215" s="185"/>
      <c r="S215" s="185"/>
      <c r="T215" s="186"/>
      <c r="AT215" s="180" t="s">
        <v>237</v>
      </c>
      <c r="AU215" s="180" t="s">
        <v>88</v>
      </c>
      <c r="AV215" s="15" t="s">
        <v>213</v>
      </c>
      <c r="AW215" s="15" t="s">
        <v>33</v>
      </c>
      <c r="AX215" s="15" t="s">
        <v>86</v>
      </c>
      <c r="AY215" s="180" t="s">
        <v>207</v>
      </c>
    </row>
    <row r="216" spans="1:65" s="2" customFormat="1" ht="24.2" customHeight="1">
      <c r="A216" s="31"/>
      <c r="B216" s="148"/>
      <c r="C216" s="149" t="s">
        <v>249</v>
      </c>
      <c r="D216" s="149" t="s">
        <v>209</v>
      </c>
      <c r="E216" s="150" t="s">
        <v>7107</v>
      </c>
      <c r="F216" s="151" t="s">
        <v>7108</v>
      </c>
      <c r="G216" s="152" t="s">
        <v>301</v>
      </c>
      <c r="H216" s="153">
        <v>27</v>
      </c>
      <c r="I216" s="154"/>
      <c r="J216" s="155">
        <f>ROUND(I216*H216,2)</f>
        <v>0</v>
      </c>
      <c r="K216" s="156"/>
      <c r="L216" s="32"/>
      <c r="M216" s="157" t="s">
        <v>1</v>
      </c>
      <c r="N216" s="158" t="s">
        <v>44</v>
      </c>
      <c r="O216" s="57"/>
      <c r="P216" s="159">
        <f>O216*H216</f>
        <v>0</v>
      </c>
      <c r="Q216" s="159">
        <v>0</v>
      </c>
      <c r="R216" s="159">
        <f>Q216*H216</f>
        <v>0</v>
      </c>
      <c r="S216" s="159">
        <v>0</v>
      </c>
      <c r="T216" s="160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61" t="s">
        <v>213</v>
      </c>
      <c r="AT216" s="161" t="s">
        <v>209</v>
      </c>
      <c r="AU216" s="161" t="s">
        <v>88</v>
      </c>
      <c r="AY216" s="17" t="s">
        <v>207</v>
      </c>
      <c r="BE216" s="162">
        <f>IF(N216="základní",J216,0)</f>
        <v>0</v>
      </c>
      <c r="BF216" s="162">
        <f>IF(N216="snížená",J216,0)</f>
        <v>0</v>
      </c>
      <c r="BG216" s="162">
        <f>IF(N216="zákl. přenesená",J216,0)</f>
        <v>0</v>
      </c>
      <c r="BH216" s="162">
        <f>IF(N216="sníž. přenesená",J216,0)</f>
        <v>0</v>
      </c>
      <c r="BI216" s="162">
        <f>IF(N216="nulová",J216,0)</f>
        <v>0</v>
      </c>
      <c r="BJ216" s="17" t="s">
        <v>86</v>
      </c>
      <c r="BK216" s="162">
        <f>ROUND(I216*H216,2)</f>
        <v>0</v>
      </c>
      <c r="BL216" s="17" t="s">
        <v>213</v>
      </c>
      <c r="BM216" s="161" t="s">
        <v>293</v>
      </c>
    </row>
    <row r="217" spans="1:65" s="13" customFormat="1" ht="22.5">
      <c r="B217" s="163"/>
      <c r="D217" s="164" t="s">
        <v>237</v>
      </c>
      <c r="E217" s="165" t="s">
        <v>1</v>
      </c>
      <c r="F217" s="166" t="s">
        <v>7109</v>
      </c>
      <c r="H217" s="167">
        <v>27</v>
      </c>
      <c r="I217" s="168"/>
      <c r="L217" s="163"/>
      <c r="M217" s="169"/>
      <c r="N217" s="170"/>
      <c r="O217" s="170"/>
      <c r="P217" s="170"/>
      <c r="Q217" s="170"/>
      <c r="R217" s="170"/>
      <c r="S217" s="170"/>
      <c r="T217" s="171"/>
      <c r="AT217" s="165" t="s">
        <v>237</v>
      </c>
      <c r="AU217" s="165" t="s">
        <v>88</v>
      </c>
      <c r="AV217" s="13" t="s">
        <v>88</v>
      </c>
      <c r="AW217" s="13" t="s">
        <v>33</v>
      </c>
      <c r="AX217" s="13" t="s">
        <v>79</v>
      </c>
      <c r="AY217" s="165" t="s">
        <v>207</v>
      </c>
    </row>
    <row r="218" spans="1:65" s="15" customFormat="1" ht="11.25">
      <c r="B218" s="179"/>
      <c r="D218" s="164" t="s">
        <v>237</v>
      </c>
      <c r="E218" s="180" t="s">
        <v>1</v>
      </c>
      <c r="F218" s="181" t="s">
        <v>242</v>
      </c>
      <c r="H218" s="182">
        <v>27</v>
      </c>
      <c r="I218" s="183"/>
      <c r="L218" s="179"/>
      <c r="M218" s="184"/>
      <c r="N218" s="185"/>
      <c r="O218" s="185"/>
      <c r="P218" s="185"/>
      <c r="Q218" s="185"/>
      <c r="R218" s="185"/>
      <c r="S218" s="185"/>
      <c r="T218" s="186"/>
      <c r="AT218" s="180" t="s">
        <v>237</v>
      </c>
      <c r="AU218" s="180" t="s">
        <v>88</v>
      </c>
      <c r="AV218" s="15" t="s">
        <v>213</v>
      </c>
      <c r="AW218" s="15" t="s">
        <v>33</v>
      </c>
      <c r="AX218" s="15" t="s">
        <v>86</v>
      </c>
      <c r="AY218" s="180" t="s">
        <v>207</v>
      </c>
    </row>
    <row r="219" spans="1:65" s="2" customFormat="1" ht="24.2" customHeight="1">
      <c r="A219" s="31"/>
      <c r="B219" s="148"/>
      <c r="C219" s="149" t="s">
        <v>294</v>
      </c>
      <c r="D219" s="149" t="s">
        <v>209</v>
      </c>
      <c r="E219" s="150" t="s">
        <v>7110</v>
      </c>
      <c r="F219" s="151" t="s">
        <v>7111</v>
      </c>
      <c r="G219" s="152" t="s">
        <v>301</v>
      </c>
      <c r="H219" s="153">
        <v>1</v>
      </c>
      <c r="I219" s="154"/>
      <c r="J219" s="155">
        <f>ROUND(I219*H219,2)</f>
        <v>0</v>
      </c>
      <c r="K219" s="156"/>
      <c r="L219" s="32"/>
      <c r="M219" s="157" t="s">
        <v>1</v>
      </c>
      <c r="N219" s="158" t="s">
        <v>44</v>
      </c>
      <c r="O219" s="57"/>
      <c r="P219" s="159">
        <f>O219*H219</f>
        <v>0</v>
      </c>
      <c r="Q219" s="159">
        <v>0</v>
      </c>
      <c r="R219" s="159">
        <f>Q219*H219</f>
        <v>0</v>
      </c>
      <c r="S219" s="159">
        <v>0</v>
      </c>
      <c r="T219" s="160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61" t="s">
        <v>213</v>
      </c>
      <c r="AT219" s="161" t="s">
        <v>209</v>
      </c>
      <c r="AU219" s="161" t="s">
        <v>88</v>
      </c>
      <c r="AY219" s="17" t="s">
        <v>207</v>
      </c>
      <c r="BE219" s="162">
        <f>IF(N219="základní",J219,0)</f>
        <v>0</v>
      </c>
      <c r="BF219" s="162">
        <f>IF(N219="snížená",J219,0)</f>
        <v>0</v>
      </c>
      <c r="BG219" s="162">
        <f>IF(N219="zákl. přenesená",J219,0)</f>
        <v>0</v>
      </c>
      <c r="BH219" s="162">
        <f>IF(N219="sníž. přenesená",J219,0)</f>
        <v>0</v>
      </c>
      <c r="BI219" s="162">
        <f>IF(N219="nulová",J219,0)</f>
        <v>0</v>
      </c>
      <c r="BJ219" s="17" t="s">
        <v>86</v>
      </c>
      <c r="BK219" s="162">
        <f>ROUND(I219*H219,2)</f>
        <v>0</v>
      </c>
      <c r="BL219" s="17" t="s">
        <v>213</v>
      </c>
      <c r="BM219" s="161" t="s">
        <v>297</v>
      </c>
    </row>
    <row r="220" spans="1:65" s="13" customFormat="1" ht="22.5">
      <c r="B220" s="163"/>
      <c r="D220" s="164" t="s">
        <v>237</v>
      </c>
      <c r="E220" s="165" t="s">
        <v>1</v>
      </c>
      <c r="F220" s="166" t="s">
        <v>7112</v>
      </c>
      <c r="H220" s="167">
        <v>1</v>
      </c>
      <c r="I220" s="168"/>
      <c r="L220" s="163"/>
      <c r="M220" s="169"/>
      <c r="N220" s="170"/>
      <c r="O220" s="170"/>
      <c r="P220" s="170"/>
      <c r="Q220" s="170"/>
      <c r="R220" s="170"/>
      <c r="S220" s="170"/>
      <c r="T220" s="171"/>
      <c r="AT220" s="165" t="s">
        <v>237</v>
      </c>
      <c r="AU220" s="165" t="s">
        <v>88</v>
      </c>
      <c r="AV220" s="13" t="s">
        <v>88</v>
      </c>
      <c r="AW220" s="13" t="s">
        <v>33</v>
      </c>
      <c r="AX220" s="13" t="s">
        <v>79</v>
      </c>
      <c r="AY220" s="165" t="s">
        <v>207</v>
      </c>
    </row>
    <row r="221" spans="1:65" s="15" customFormat="1" ht="11.25">
      <c r="B221" s="179"/>
      <c r="D221" s="164" t="s">
        <v>237</v>
      </c>
      <c r="E221" s="180" t="s">
        <v>1</v>
      </c>
      <c r="F221" s="181" t="s">
        <v>242</v>
      </c>
      <c r="H221" s="182">
        <v>1</v>
      </c>
      <c r="I221" s="183"/>
      <c r="L221" s="179"/>
      <c r="M221" s="184"/>
      <c r="N221" s="185"/>
      <c r="O221" s="185"/>
      <c r="P221" s="185"/>
      <c r="Q221" s="185"/>
      <c r="R221" s="185"/>
      <c r="S221" s="185"/>
      <c r="T221" s="186"/>
      <c r="AT221" s="180" t="s">
        <v>237</v>
      </c>
      <c r="AU221" s="180" t="s">
        <v>88</v>
      </c>
      <c r="AV221" s="15" t="s">
        <v>213</v>
      </c>
      <c r="AW221" s="15" t="s">
        <v>33</v>
      </c>
      <c r="AX221" s="15" t="s">
        <v>86</v>
      </c>
      <c r="AY221" s="180" t="s">
        <v>207</v>
      </c>
    </row>
    <row r="222" spans="1:65" s="2" customFormat="1" ht="24.2" customHeight="1">
      <c r="A222" s="31"/>
      <c r="B222" s="148"/>
      <c r="C222" s="149" t="s">
        <v>253</v>
      </c>
      <c r="D222" s="149" t="s">
        <v>209</v>
      </c>
      <c r="E222" s="150" t="s">
        <v>7113</v>
      </c>
      <c r="F222" s="151" t="s">
        <v>7114</v>
      </c>
      <c r="G222" s="152" t="s">
        <v>301</v>
      </c>
      <c r="H222" s="153">
        <v>3</v>
      </c>
      <c r="I222" s="154"/>
      <c r="J222" s="155">
        <f>ROUND(I222*H222,2)</f>
        <v>0</v>
      </c>
      <c r="K222" s="156"/>
      <c r="L222" s="32"/>
      <c r="M222" s="157" t="s">
        <v>1</v>
      </c>
      <c r="N222" s="158" t="s">
        <v>44</v>
      </c>
      <c r="O222" s="57"/>
      <c r="P222" s="159">
        <f>O222*H222</f>
        <v>0</v>
      </c>
      <c r="Q222" s="159">
        <v>0</v>
      </c>
      <c r="R222" s="159">
        <f>Q222*H222</f>
        <v>0</v>
      </c>
      <c r="S222" s="159">
        <v>0</v>
      </c>
      <c r="T222" s="160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61" t="s">
        <v>213</v>
      </c>
      <c r="AT222" s="161" t="s">
        <v>209</v>
      </c>
      <c r="AU222" s="161" t="s">
        <v>88</v>
      </c>
      <c r="AY222" s="17" t="s">
        <v>207</v>
      </c>
      <c r="BE222" s="162">
        <f>IF(N222="základní",J222,0)</f>
        <v>0</v>
      </c>
      <c r="BF222" s="162">
        <f>IF(N222="snížená",J222,0)</f>
        <v>0</v>
      </c>
      <c r="BG222" s="162">
        <f>IF(N222="zákl. přenesená",J222,0)</f>
        <v>0</v>
      </c>
      <c r="BH222" s="162">
        <f>IF(N222="sníž. přenesená",J222,0)</f>
        <v>0</v>
      </c>
      <c r="BI222" s="162">
        <f>IF(N222="nulová",J222,0)</f>
        <v>0</v>
      </c>
      <c r="BJ222" s="17" t="s">
        <v>86</v>
      </c>
      <c r="BK222" s="162">
        <f>ROUND(I222*H222,2)</f>
        <v>0</v>
      </c>
      <c r="BL222" s="17" t="s">
        <v>213</v>
      </c>
      <c r="BM222" s="161" t="s">
        <v>302</v>
      </c>
    </row>
    <row r="223" spans="1:65" s="13" customFormat="1" ht="22.5">
      <c r="B223" s="163"/>
      <c r="D223" s="164" t="s">
        <v>237</v>
      </c>
      <c r="E223" s="165" t="s">
        <v>1</v>
      </c>
      <c r="F223" s="166" t="s">
        <v>7115</v>
      </c>
      <c r="H223" s="167">
        <v>3</v>
      </c>
      <c r="I223" s="168"/>
      <c r="L223" s="163"/>
      <c r="M223" s="169"/>
      <c r="N223" s="170"/>
      <c r="O223" s="170"/>
      <c r="P223" s="170"/>
      <c r="Q223" s="170"/>
      <c r="R223" s="170"/>
      <c r="S223" s="170"/>
      <c r="T223" s="171"/>
      <c r="AT223" s="165" t="s">
        <v>237</v>
      </c>
      <c r="AU223" s="165" t="s">
        <v>88</v>
      </c>
      <c r="AV223" s="13" t="s">
        <v>88</v>
      </c>
      <c r="AW223" s="13" t="s">
        <v>33</v>
      </c>
      <c r="AX223" s="13" t="s">
        <v>79</v>
      </c>
      <c r="AY223" s="165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3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2" customFormat="1" ht="24.2" customHeight="1">
      <c r="A225" s="31"/>
      <c r="B225" s="148"/>
      <c r="C225" s="149" t="s">
        <v>7</v>
      </c>
      <c r="D225" s="149" t="s">
        <v>209</v>
      </c>
      <c r="E225" s="150" t="s">
        <v>7116</v>
      </c>
      <c r="F225" s="151" t="s">
        <v>7117</v>
      </c>
      <c r="G225" s="152" t="s">
        <v>662</v>
      </c>
      <c r="H225" s="153">
        <v>1</v>
      </c>
      <c r="I225" s="154"/>
      <c r="J225" s="155">
        <f>ROUND(I225*H225,2)</f>
        <v>0</v>
      </c>
      <c r="K225" s="156"/>
      <c r="L225" s="32"/>
      <c r="M225" s="157" t="s">
        <v>1</v>
      </c>
      <c r="N225" s="158" t="s">
        <v>44</v>
      </c>
      <c r="O225" s="57"/>
      <c r="P225" s="159">
        <f>O225*H225</f>
        <v>0</v>
      </c>
      <c r="Q225" s="159">
        <v>0</v>
      </c>
      <c r="R225" s="159">
        <f>Q225*H225</f>
        <v>0</v>
      </c>
      <c r="S225" s="159">
        <v>0</v>
      </c>
      <c r="T225" s="160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61" t="s">
        <v>213</v>
      </c>
      <c r="AT225" s="161" t="s">
        <v>209</v>
      </c>
      <c r="AU225" s="161" t="s">
        <v>88</v>
      </c>
      <c r="AY225" s="17" t="s">
        <v>207</v>
      </c>
      <c r="BE225" s="162">
        <f>IF(N225="základní",J225,0)</f>
        <v>0</v>
      </c>
      <c r="BF225" s="162">
        <f>IF(N225="snížená",J225,0)</f>
        <v>0</v>
      </c>
      <c r="BG225" s="162">
        <f>IF(N225="zákl. přenesená",J225,0)</f>
        <v>0</v>
      </c>
      <c r="BH225" s="162">
        <f>IF(N225="sníž. přenesená",J225,0)</f>
        <v>0</v>
      </c>
      <c r="BI225" s="162">
        <f>IF(N225="nulová",J225,0)</f>
        <v>0</v>
      </c>
      <c r="BJ225" s="17" t="s">
        <v>86</v>
      </c>
      <c r="BK225" s="162">
        <f>ROUND(I225*H225,2)</f>
        <v>0</v>
      </c>
      <c r="BL225" s="17" t="s">
        <v>213</v>
      </c>
      <c r="BM225" s="161" t="s">
        <v>314</v>
      </c>
    </row>
    <row r="226" spans="1:65" s="13" customFormat="1" ht="33.75">
      <c r="B226" s="163"/>
      <c r="D226" s="164" t="s">
        <v>237</v>
      </c>
      <c r="E226" s="165" t="s">
        <v>1</v>
      </c>
      <c r="F226" s="166" t="s">
        <v>7118</v>
      </c>
      <c r="H226" s="167">
        <v>1</v>
      </c>
      <c r="I226" s="168"/>
      <c r="L226" s="163"/>
      <c r="M226" s="169"/>
      <c r="N226" s="170"/>
      <c r="O226" s="170"/>
      <c r="P226" s="170"/>
      <c r="Q226" s="170"/>
      <c r="R226" s="170"/>
      <c r="S226" s="170"/>
      <c r="T226" s="171"/>
      <c r="AT226" s="165" t="s">
        <v>237</v>
      </c>
      <c r="AU226" s="165" t="s">
        <v>88</v>
      </c>
      <c r="AV226" s="13" t="s">
        <v>88</v>
      </c>
      <c r="AW226" s="13" t="s">
        <v>33</v>
      </c>
      <c r="AX226" s="13" t="s">
        <v>79</v>
      </c>
      <c r="AY226" s="165" t="s">
        <v>207</v>
      </c>
    </row>
    <row r="227" spans="1:65" s="15" customFormat="1" ht="11.25">
      <c r="B227" s="179"/>
      <c r="D227" s="164" t="s">
        <v>237</v>
      </c>
      <c r="E227" s="180" t="s">
        <v>1</v>
      </c>
      <c r="F227" s="181" t="s">
        <v>242</v>
      </c>
      <c r="H227" s="182">
        <v>1</v>
      </c>
      <c r="I227" s="183"/>
      <c r="L227" s="179"/>
      <c r="M227" s="184"/>
      <c r="N227" s="185"/>
      <c r="O227" s="185"/>
      <c r="P227" s="185"/>
      <c r="Q227" s="185"/>
      <c r="R227" s="185"/>
      <c r="S227" s="185"/>
      <c r="T227" s="186"/>
      <c r="AT227" s="180" t="s">
        <v>237</v>
      </c>
      <c r="AU227" s="180" t="s">
        <v>88</v>
      </c>
      <c r="AV227" s="15" t="s">
        <v>213</v>
      </c>
      <c r="AW227" s="15" t="s">
        <v>33</v>
      </c>
      <c r="AX227" s="15" t="s">
        <v>86</v>
      </c>
      <c r="AY227" s="180" t="s">
        <v>207</v>
      </c>
    </row>
    <row r="228" spans="1:65" s="2" customFormat="1" ht="24.2" customHeight="1">
      <c r="A228" s="31"/>
      <c r="B228" s="148"/>
      <c r="C228" s="149" t="s">
        <v>257</v>
      </c>
      <c r="D228" s="149" t="s">
        <v>209</v>
      </c>
      <c r="E228" s="150" t="s">
        <v>7119</v>
      </c>
      <c r="F228" s="151" t="s">
        <v>7120</v>
      </c>
      <c r="G228" s="152" t="s">
        <v>3762</v>
      </c>
      <c r="H228" s="153">
        <v>30.2</v>
      </c>
      <c r="I228" s="154"/>
      <c r="J228" s="155">
        <f>ROUND(I228*H228,2)</f>
        <v>0</v>
      </c>
      <c r="K228" s="156"/>
      <c r="L228" s="32"/>
      <c r="M228" s="157" t="s">
        <v>1</v>
      </c>
      <c r="N228" s="158" t="s">
        <v>44</v>
      </c>
      <c r="O228" s="57"/>
      <c r="P228" s="159">
        <f>O228*H228</f>
        <v>0</v>
      </c>
      <c r="Q228" s="159">
        <v>0</v>
      </c>
      <c r="R228" s="159">
        <f>Q228*H228</f>
        <v>0</v>
      </c>
      <c r="S228" s="159">
        <v>0</v>
      </c>
      <c r="T228" s="160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61" t="s">
        <v>213</v>
      </c>
      <c r="AT228" s="161" t="s">
        <v>209</v>
      </c>
      <c r="AU228" s="161" t="s">
        <v>88</v>
      </c>
      <c r="AY228" s="17" t="s">
        <v>207</v>
      </c>
      <c r="BE228" s="162">
        <f>IF(N228="základní",J228,0)</f>
        <v>0</v>
      </c>
      <c r="BF228" s="162">
        <f>IF(N228="snížená",J228,0)</f>
        <v>0</v>
      </c>
      <c r="BG228" s="162">
        <f>IF(N228="zákl. přenesená",J228,0)</f>
        <v>0</v>
      </c>
      <c r="BH228" s="162">
        <f>IF(N228="sníž. přenesená",J228,0)</f>
        <v>0</v>
      </c>
      <c r="BI228" s="162">
        <f>IF(N228="nulová",J228,0)</f>
        <v>0</v>
      </c>
      <c r="BJ228" s="17" t="s">
        <v>86</v>
      </c>
      <c r="BK228" s="162">
        <f>ROUND(I228*H228,2)</f>
        <v>0</v>
      </c>
      <c r="BL228" s="17" t="s">
        <v>213</v>
      </c>
      <c r="BM228" s="161" t="s">
        <v>318</v>
      </c>
    </row>
    <row r="229" spans="1:65" s="2" customFormat="1" ht="24.2" customHeight="1">
      <c r="A229" s="31"/>
      <c r="B229" s="148"/>
      <c r="C229" s="149" t="s">
        <v>320</v>
      </c>
      <c r="D229" s="149" t="s">
        <v>209</v>
      </c>
      <c r="E229" s="150" t="s">
        <v>7121</v>
      </c>
      <c r="F229" s="151" t="s">
        <v>7122</v>
      </c>
      <c r="G229" s="152" t="s">
        <v>662</v>
      </c>
      <c r="H229" s="153">
        <v>1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213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213</v>
      </c>
      <c r="BM229" s="161" t="s">
        <v>323</v>
      </c>
    </row>
    <row r="230" spans="1:65" s="2" customFormat="1" ht="24.2" customHeight="1">
      <c r="A230" s="31"/>
      <c r="B230" s="148"/>
      <c r="C230" s="149" t="s">
        <v>260</v>
      </c>
      <c r="D230" s="149" t="s">
        <v>209</v>
      </c>
      <c r="E230" s="150" t="s">
        <v>7123</v>
      </c>
      <c r="F230" s="151" t="s">
        <v>7124</v>
      </c>
      <c r="G230" s="152" t="s">
        <v>662</v>
      </c>
      <c r="H230" s="153">
        <v>1</v>
      </c>
      <c r="I230" s="154"/>
      <c r="J230" s="155">
        <f>ROUND(I230*H230,2)</f>
        <v>0</v>
      </c>
      <c r="K230" s="156"/>
      <c r="L230" s="32"/>
      <c r="M230" s="157" t="s">
        <v>1</v>
      </c>
      <c r="N230" s="158" t="s">
        <v>44</v>
      </c>
      <c r="O230" s="57"/>
      <c r="P230" s="159">
        <f>O230*H230</f>
        <v>0</v>
      </c>
      <c r="Q230" s="159">
        <v>0</v>
      </c>
      <c r="R230" s="159">
        <f>Q230*H230</f>
        <v>0</v>
      </c>
      <c r="S230" s="159">
        <v>0</v>
      </c>
      <c r="T230" s="160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61" t="s">
        <v>213</v>
      </c>
      <c r="AT230" s="161" t="s">
        <v>209</v>
      </c>
      <c r="AU230" s="161" t="s">
        <v>88</v>
      </c>
      <c r="AY230" s="17" t="s">
        <v>207</v>
      </c>
      <c r="BE230" s="162">
        <f>IF(N230="základní",J230,0)</f>
        <v>0</v>
      </c>
      <c r="BF230" s="162">
        <f>IF(N230="snížená",J230,0)</f>
        <v>0</v>
      </c>
      <c r="BG230" s="162">
        <f>IF(N230="zákl. přenesená",J230,0)</f>
        <v>0</v>
      </c>
      <c r="BH230" s="162">
        <f>IF(N230="sníž. přenesená",J230,0)</f>
        <v>0</v>
      </c>
      <c r="BI230" s="162">
        <f>IF(N230="nulová",J230,0)</f>
        <v>0</v>
      </c>
      <c r="BJ230" s="17" t="s">
        <v>86</v>
      </c>
      <c r="BK230" s="162">
        <f>ROUND(I230*H230,2)</f>
        <v>0</v>
      </c>
      <c r="BL230" s="17" t="s">
        <v>213</v>
      </c>
      <c r="BM230" s="161" t="s">
        <v>326</v>
      </c>
    </row>
    <row r="231" spans="1:65" s="13" customFormat="1" ht="22.5">
      <c r="B231" s="163"/>
      <c r="D231" s="164" t="s">
        <v>237</v>
      </c>
      <c r="E231" s="165" t="s">
        <v>1</v>
      </c>
      <c r="F231" s="166" t="s">
        <v>7125</v>
      </c>
      <c r="H231" s="167">
        <v>1</v>
      </c>
      <c r="I231" s="168"/>
      <c r="L231" s="163"/>
      <c r="M231" s="169"/>
      <c r="N231" s="170"/>
      <c r="O231" s="170"/>
      <c r="P231" s="170"/>
      <c r="Q231" s="170"/>
      <c r="R231" s="170"/>
      <c r="S231" s="170"/>
      <c r="T231" s="171"/>
      <c r="AT231" s="165" t="s">
        <v>237</v>
      </c>
      <c r="AU231" s="165" t="s">
        <v>88</v>
      </c>
      <c r="AV231" s="13" t="s">
        <v>88</v>
      </c>
      <c r="AW231" s="13" t="s">
        <v>33</v>
      </c>
      <c r="AX231" s="13" t="s">
        <v>79</v>
      </c>
      <c r="AY231" s="165" t="s">
        <v>207</v>
      </c>
    </row>
    <row r="232" spans="1:65" s="14" customFormat="1" ht="33.75">
      <c r="B232" s="172"/>
      <c r="D232" s="164" t="s">
        <v>237</v>
      </c>
      <c r="E232" s="173" t="s">
        <v>1</v>
      </c>
      <c r="F232" s="174" t="s">
        <v>7126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5" customFormat="1" ht="11.25">
      <c r="B233" s="179"/>
      <c r="D233" s="164" t="s">
        <v>237</v>
      </c>
      <c r="E233" s="180" t="s">
        <v>1</v>
      </c>
      <c r="F233" s="181" t="s">
        <v>242</v>
      </c>
      <c r="H233" s="182">
        <v>1</v>
      </c>
      <c r="I233" s="183"/>
      <c r="L233" s="179"/>
      <c r="M233" s="184"/>
      <c r="N233" s="185"/>
      <c r="O233" s="185"/>
      <c r="P233" s="185"/>
      <c r="Q233" s="185"/>
      <c r="R233" s="185"/>
      <c r="S233" s="185"/>
      <c r="T233" s="186"/>
      <c r="AT233" s="180" t="s">
        <v>237</v>
      </c>
      <c r="AU233" s="180" t="s">
        <v>88</v>
      </c>
      <c r="AV233" s="15" t="s">
        <v>213</v>
      </c>
      <c r="AW233" s="15" t="s">
        <v>33</v>
      </c>
      <c r="AX233" s="15" t="s">
        <v>86</v>
      </c>
      <c r="AY233" s="180" t="s">
        <v>207</v>
      </c>
    </row>
    <row r="234" spans="1:65" s="2" customFormat="1" ht="24.2" customHeight="1">
      <c r="A234" s="31"/>
      <c r="B234" s="148"/>
      <c r="C234" s="149" t="s">
        <v>327</v>
      </c>
      <c r="D234" s="149" t="s">
        <v>209</v>
      </c>
      <c r="E234" s="150" t="s">
        <v>7127</v>
      </c>
      <c r="F234" s="151" t="s">
        <v>5560</v>
      </c>
      <c r="G234" s="152" t="s">
        <v>301</v>
      </c>
      <c r="H234" s="153">
        <v>9</v>
      </c>
      <c r="I234" s="154"/>
      <c r="J234" s="155">
        <f>ROUND(I234*H234,2)</f>
        <v>0</v>
      </c>
      <c r="K234" s="156"/>
      <c r="L234" s="32"/>
      <c r="M234" s="157" t="s">
        <v>1</v>
      </c>
      <c r="N234" s="158" t="s">
        <v>44</v>
      </c>
      <c r="O234" s="57"/>
      <c r="P234" s="159">
        <f>O234*H234</f>
        <v>0</v>
      </c>
      <c r="Q234" s="159">
        <v>0</v>
      </c>
      <c r="R234" s="159">
        <f>Q234*H234</f>
        <v>0</v>
      </c>
      <c r="S234" s="159">
        <v>0</v>
      </c>
      <c r="T234" s="160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61" t="s">
        <v>213</v>
      </c>
      <c r="AT234" s="161" t="s">
        <v>209</v>
      </c>
      <c r="AU234" s="161" t="s">
        <v>88</v>
      </c>
      <c r="AY234" s="17" t="s">
        <v>207</v>
      </c>
      <c r="BE234" s="162">
        <f>IF(N234="základní",J234,0)</f>
        <v>0</v>
      </c>
      <c r="BF234" s="162">
        <f>IF(N234="snížená",J234,0)</f>
        <v>0</v>
      </c>
      <c r="BG234" s="162">
        <f>IF(N234="zákl. přenesená",J234,0)</f>
        <v>0</v>
      </c>
      <c r="BH234" s="162">
        <f>IF(N234="sníž. přenesená",J234,0)</f>
        <v>0</v>
      </c>
      <c r="BI234" s="162">
        <f>IF(N234="nulová",J234,0)</f>
        <v>0</v>
      </c>
      <c r="BJ234" s="17" t="s">
        <v>86</v>
      </c>
      <c r="BK234" s="162">
        <f>ROUND(I234*H234,2)</f>
        <v>0</v>
      </c>
      <c r="BL234" s="17" t="s">
        <v>213</v>
      </c>
      <c r="BM234" s="161" t="s">
        <v>330</v>
      </c>
    </row>
    <row r="235" spans="1:65" s="13" customFormat="1" ht="22.5">
      <c r="B235" s="163"/>
      <c r="D235" s="164" t="s">
        <v>237</v>
      </c>
      <c r="E235" s="165" t="s">
        <v>1</v>
      </c>
      <c r="F235" s="166" t="s">
        <v>7128</v>
      </c>
      <c r="H235" s="167">
        <v>9</v>
      </c>
      <c r="I235" s="168"/>
      <c r="L235" s="163"/>
      <c r="M235" s="169"/>
      <c r="N235" s="170"/>
      <c r="O235" s="170"/>
      <c r="P235" s="170"/>
      <c r="Q235" s="170"/>
      <c r="R235" s="170"/>
      <c r="S235" s="170"/>
      <c r="T235" s="171"/>
      <c r="AT235" s="165" t="s">
        <v>237</v>
      </c>
      <c r="AU235" s="165" t="s">
        <v>88</v>
      </c>
      <c r="AV235" s="13" t="s">
        <v>88</v>
      </c>
      <c r="AW235" s="13" t="s">
        <v>33</v>
      </c>
      <c r="AX235" s="13" t="s">
        <v>79</v>
      </c>
      <c r="AY235" s="165" t="s">
        <v>207</v>
      </c>
    </row>
    <row r="236" spans="1:65" s="14" customFormat="1" ht="22.5">
      <c r="B236" s="172"/>
      <c r="D236" s="164" t="s">
        <v>237</v>
      </c>
      <c r="E236" s="173" t="s">
        <v>1</v>
      </c>
      <c r="F236" s="174" t="s">
        <v>5562</v>
      </c>
      <c r="H236" s="173" t="s">
        <v>1</v>
      </c>
      <c r="I236" s="175"/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237</v>
      </c>
      <c r="AU236" s="173" t="s">
        <v>88</v>
      </c>
      <c r="AV236" s="14" t="s">
        <v>86</v>
      </c>
      <c r="AW236" s="14" t="s">
        <v>33</v>
      </c>
      <c r="AX236" s="14" t="s">
        <v>79</v>
      </c>
      <c r="AY236" s="173" t="s">
        <v>207</v>
      </c>
    </row>
    <row r="237" spans="1:65" s="15" customFormat="1" ht="11.25">
      <c r="B237" s="179"/>
      <c r="D237" s="164" t="s">
        <v>237</v>
      </c>
      <c r="E237" s="180" t="s">
        <v>1</v>
      </c>
      <c r="F237" s="181" t="s">
        <v>242</v>
      </c>
      <c r="H237" s="182">
        <v>9</v>
      </c>
      <c r="I237" s="183"/>
      <c r="L237" s="179"/>
      <c r="M237" s="184"/>
      <c r="N237" s="185"/>
      <c r="O237" s="185"/>
      <c r="P237" s="185"/>
      <c r="Q237" s="185"/>
      <c r="R237" s="185"/>
      <c r="S237" s="185"/>
      <c r="T237" s="186"/>
      <c r="AT237" s="180" t="s">
        <v>237</v>
      </c>
      <c r="AU237" s="180" t="s">
        <v>88</v>
      </c>
      <c r="AV237" s="15" t="s">
        <v>213</v>
      </c>
      <c r="AW237" s="15" t="s">
        <v>33</v>
      </c>
      <c r="AX237" s="15" t="s">
        <v>86</v>
      </c>
      <c r="AY237" s="180" t="s">
        <v>207</v>
      </c>
    </row>
    <row r="238" spans="1:65" s="2" customFormat="1" ht="24.2" customHeight="1">
      <c r="A238" s="31"/>
      <c r="B238" s="148"/>
      <c r="C238" s="149" t="s">
        <v>265</v>
      </c>
      <c r="D238" s="149" t="s">
        <v>209</v>
      </c>
      <c r="E238" s="150" t="s">
        <v>7129</v>
      </c>
      <c r="F238" s="151" t="s">
        <v>7130</v>
      </c>
      <c r="G238" s="152" t="s">
        <v>662</v>
      </c>
      <c r="H238" s="153">
        <v>1</v>
      </c>
      <c r="I238" s="154"/>
      <c r="J238" s="155">
        <f>ROUND(I238*H238,2)</f>
        <v>0</v>
      </c>
      <c r="K238" s="156"/>
      <c r="L238" s="32"/>
      <c r="M238" s="157" t="s">
        <v>1</v>
      </c>
      <c r="N238" s="158" t="s">
        <v>44</v>
      </c>
      <c r="O238" s="57"/>
      <c r="P238" s="159">
        <f>O238*H238</f>
        <v>0</v>
      </c>
      <c r="Q238" s="159">
        <v>0</v>
      </c>
      <c r="R238" s="159">
        <f>Q238*H238</f>
        <v>0</v>
      </c>
      <c r="S238" s="159">
        <v>0</v>
      </c>
      <c r="T238" s="160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61" t="s">
        <v>213</v>
      </c>
      <c r="AT238" s="161" t="s">
        <v>209</v>
      </c>
      <c r="AU238" s="161" t="s">
        <v>88</v>
      </c>
      <c r="AY238" s="17" t="s">
        <v>207</v>
      </c>
      <c r="BE238" s="162">
        <f>IF(N238="základní",J238,0)</f>
        <v>0</v>
      </c>
      <c r="BF238" s="162">
        <f>IF(N238="snížená",J238,0)</f>
        <v>0</v>
      </c>
      <c r="BG238" s="162">
        <f>IF(N238="zákl. přenesená",J238,0)</f>
        <v>0</v>
      </c>
      <c r="BH238" s="162">
        <f>IF(N238="sníž. přenesená",J238,0)</f>
        <v>0</v>
      </c>
      <c r="BI238" s="162">
        <f>IF(N238="nulová",J238,0)</f>
        <v>0</v>
      </c>
      <c r="BJ238" s="17" t="s">
        <v>86</v>
      </c>
      <c r="BK238" s="162">
        <f>ROUND(I238*H238,2)</f>
        <v>0</v>
      </c>
      <c r="BL238" s="17" t="s">
        <v>213</v>
      </c>
      <c r="BM238" s="161" t="s">
        <v>333</v>
      </c>
    </row>
    <row r="239" spans="1:65" s="2" customFormat="1" ht="24.2" customHeight="1">
      <c r="A239" s="31"/>
      <c r="B239" s="148"/>
      <c r="C239" s="149" t="s">
        <v>335</v>
      </c>
      <c r="D239" s="149" t="s">
        <v>209</v>
      </c>
      <c r="E239" s="150" t="s">
        <v>7131</v>
      </c>
      <c r="F239" s="151" t="s">
        <v>5714</v>
      </c>
      <c r="G239" s="152" t="s">
        <v>1636</v>
      </c>
      <c r="H239" s="187"/>
      <c r="I239" s="154"/>
      <c r="J239" s="155">
        <f>ROUND(I239*H239,2)</f>
        <v>0</v>
      </c>
      <c r="K239" s="156"/>
      <c r="L239" s="32"/>
      <c r="M239" s="157" t="s">
        <v>1</v>
      </c>
      <c r="N239" s="158" t="s">
        <v>44</v>
      </c>
      <c r="O239" s="57"/>
      <c r="P239" s="159">
        <f>O239*H239</f>
        <v>0</v>
      </c>
      <c r="Q239" s="159">
        <v>0</v>
      </c>
      <c r="R239" s="159">
        <f>Q239*H239</f>
        <v>0</v>
      </c>
      <c r="S239" s="159">
        <v>0</v>
      </c>
      <c r="T239" s="160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61" t="s">
        <v>213</v>
      </c>
      <c r="AT239" s="161" t="s">
        <v>209</v>
      </c>
      <c r="AU239" s="161" t="s">
        <v>88</v>
      </c>
      <c r="AY239" s="17" t="s">
        <v>207</v>
      </c>
      <c r="BE239" s="162">
        <f>IF(N239="základní",J239,0)</f>
        <v>0</v>
      </c>
      <c r="BF239" s="162">
        <f>IF(N239="snížená",J239,0)</f>
        <v>0</v>
      </c>
      <c r="BG239" s="162">
        <f>IF(N239="zákl. přenesená",J239,0)</f>
        <v>0</v>
      </c>
      <c r="BH239" s="162">
        <f>IF(N239="sníž. přenesená",J239,0)</f>
        <v>0</v>
      </c>
      <c r="BI239" s="162">
        <f>IF(N239="nulová",J239,0)</f>
        <v>0</v>
      </c>
      <c r="BJ239" s="17" t="s">
        <v>86</v>
      </c>
      <c r="BK239" s="162">
        <f>ROUND(I239*H239,2)</f>
        <v>0</v>
      </c>
      <c r="BL239" s="17" t="s">
        <v>213</v>
      </c>
      <c r="BM239" s="161" t="s">
        <v>338</v>
      </c>
    </row>
    <row r="240" spans="1:65" s="2" customFormat="1" ht="24.2" customHeight="1">
      <c r="A240" s="31"/>
      <c r="B240" s="148"/>
      <c r="C240" s="149" t="s">
        <v>271</v>
      </c>
      <c r="D240" s="149" t="s">
        <v>209</v>
      </c>
      <c r="E240" s="150" t="s">
        <v>5715</v>
      </c>
      <c r="F240" s="151" t="s">
        <v>1449</v>
      </c>
      <c r="G240" s="152" t="s">
        <v>212</v>
      </c>
      <c r="H240" s="153">
        <v>40</v>
      </c>
      <c r="I240" s="154"/>
      <c r="J240" s="155">
        <f>ROUND(I240*H240,2)</f>
        <v>0</v>
      </c>
      <c r="K240" s="156"/>
      <c r="L240" s="32"/>
      <c r="M240" s="157" t="s">
        <v>1</v>
      </c>
      <c r="N240" s="158" t="s">
        <v>44</v>
      </c>
      <c r="O240" s="57"/>
      <c r="P240" s="159">
        <f>O240*H240</f>
        <v>0</v>
      </c>
      <c r="Q240" s="159">
        <v>0</v>
      </c>
      <c r="R240" s="159">
        <f>Q240*H240</f>
        <v>0</v>
      </c>
      <c r="S240" s="159">
        <v>0</v>
      </c>
      <c r="T240" s="160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61" t="s">
        <v>213</v>
      </c>
      <c r="AT240" s="161" t="s">
        <v>209</v>
      </c>
      <c r="AU240" s="161" t="s">
        <v>88</v>
      </c>
      <c r="AY240" s="17" t="s">
        <v>207</v>
      </c>
      <c r="BE240" s="162">
        <f>IF(N240="základní",J240,0)</f>
        <v>0</v>
      </c>
      <c r="BF240" s="162">
        <f>IF(N240="snížená",J240,0)</f>
        <v>0</v>
      </c>
      <c r="BG240" s="162">
        <f>IF(N240="zákl. přenesená",J240,0)</f>
        <v>0</v>
      </c>
      <c r="BH240" s="162">
        <f>IF(N240="sníž. přenesená",J240,0)</f>
        <v>0</v>
      </c>
      <c r="BI240" s="162">
        <f>IF(N240="nulová",J240,0)</f>
        <v>0</v>
      </c>
      <c r="BJ240" s="17" t="s">
        <v>86</v>
      </c>
      <c r="BK240" s="162">
        <f>ROUND(I240*H240,2)</f>
        <v>0</v>
      </c>
      <c r="BL240" s="17" t="s">
        <v>213</v>
      </c>
      <c r="BM240" s="161" t="s">
        <v>341</v>
      </c>
    </row>
    <row r="241" spans="1:65" s="13" customFormat="1" ht="22.5">
      <c r="B241" s="163"/>
      <c r="D241" s="164" t="s">
        <v>237</v>
      </c>
      <c r="E241" s="165" t="s">
        <v>1</v>
      </c>
      <c r="F241" s="166" t="s">
        <v>7132</v>
      </c>
      <c r="H241" s="167">
        <v>40</v>
      </c>
      <c r="I241" s="168"/>
      <c r="L241" s="163"/>
      <c r="M241" s="169"/>
      <c r="N241" s="170"/>
      <c r="O241" s="170"/>
      <c r="P241" s="170"/>
      <c r="Q241" s="170"/>
      <c r="R241" s="170"/>
      <c r="S241" s="170"/>
      <c r="T241" s="171"/>
      <c r="AT241" s="165" t="s">
        <v>237</v>
      </c>
      <c r="AU241" s="165" t="s">
        <v>88</v>
      </c>
      <c r="AV241" s="13" t="s">
        <v>88</v>
      </c>
      <c r="AW241" s="13" t="s">
        <v>33</v>
      </c>
      <c r="AX241" s="13" t="s">
        <v>79</v>
      </c>
      <c r="AY241" s="165" t="s">
        <v>207</v>
      </c>
    </row>
    <row r="242" spans="1:65" s="14" customFormat="1" ht="22.5">
      <c r="B242" s="172"/>
      <c r="D242" s="164" t="s">
        <v>237</v>
      </c>
      <c r="E242" s="173" t="s">
        <v>1</v>
      </c>
      <c r="F242" s="174" t="s">
        <v>3351</v>
      </c>
      <c r="H242" s="173" t="s">
        <v>1</v>
      </c>
      <c r="I242" s="175"/>
      <c r="L242" s="172"/>
      <c r="M242" s="176"/>
      <c r="N242" s="177"/>
      <c r="O242" s="177"/>
      <c r="P242" s="177"/>
      <c r="Q242" s="177"/>
      <c r="R242" s="177"/>
      <c r="S242" s="177"/>
      <c r="T242" s="178"/>
      <c r="AT242" s="173" t="s">
        <v>237</v>
      </c>
      <c r="AU242" s="173" t="s">
        <v>88</v>
      </c>
      <c r="AV242" s="14" t="s">
        <v>86</v>
      </c>
      <c r="AW242" s="14" t="s">
        <v>33</v>
      </c>
      <c r="AX242" s="14" t="s">
        <v>79</v>
      </c>
      <c r="AY242" s="173" t="s">
        <v>207</v>
      </c>
    </row>
    <row r="243" spans="1:65" s="15" customFormat="1" ht="11.25">
      <c r="B243" s="179"/>
      <c r="D243" s="164" t="s">
        <v>237</v>
      </c>
      <c r="E243" s="180" t="s">
        <v>1</v>
      </c>
      <c r="F243" s="181" t="s">
        <v>242</v>
      </c>
      <c r="H243" s="182">
        <v>40</v>
      </c>
      <c r="I243" s="183"/>
      <c r="L243" s="179"/>
      <c r="M243" s="184"/>
      <c r="N243" s="185"/>
      <c r="O243" s="185"/>
      <c r="P243" s="185"/>
      <c r="Q243" s="185"/>
      <c r="R243" s="185"/>
      <c r="S243" s="185"/>
      <c r="T243" s="186"/>
      <c r="AT243" s="180" t="s">
        <v>237</v>
      </c>
      <c r="AU243" s="180" t="s">
        <v>88</v>
      </c>
      <c r="AV243" s="15" t="s">
        <v>213</v>
      </c>
      <c r="AW243" s="15" t="s">
        <v>33</v>
      </c>
      <c r="AX243" s="15" t="s">
        <v>86</v>
      </c>
      <c r="AY243" s="180" t="s">
        <v>207</v>
      </c>
    </row>
    <row r="244" spans="1:65" s="12" customFormat="1" ht="22.9" customHeight="1">
      <c r="B244" s="135"/>
      <c r="D244" s="136" t="s">
        <v>78</v>
      </c>
      <c r="E244" s="146" t="s">
        <v>3473</v>
      </c>
      <c r="F244" s="146" t="s">
        <v>1443</v>
      </c>
      <c r="I244" s="138"/>
      <c r="J244" s="147">
        <f>BK244</f>
        <v>0</v>
      </c>
      <c r="L244" s="135"/>
      <c r="M244" s="140"/>
      <c r="N244" s="141"/>
      <c r="O244" s="141"/>
      <c r="P244" s="142">
        <f>SUM(P245:P314)</f>
        <v>0</v>
      </c>
      <c r="Q244" s="141"/>
      <c r="R244" s="142">
        <f>SUM(R245:R314)</f>
        <v>0</v>
      </c>
      <c r="S244" s="141"/>
      <c r="T244" s="143">
        <f>SUM(T245:T314)</f>
        <v>0</v>
      </c>
      <c r="AR244" s="136" t="s">
        <v>86</v>
      </c>
      <c r="AT244" s="144" t="s">
        <v>78</v>
      </c>
      <c r="AU244" s="144" t="s">
        <v>86</v>
      </c>
      <c r="AY244" s="136" t="s">
        <v>207</v>
      </c>
      <c r="BK244" s="145">
        <f>SUM(BK245:BK314)</f>
        <v>0</v>
      </c>
    </row>
    <row r="245" spans="1:65" s="2" customFormat="1" ht="24.2" customHeight="1">
      <c r="A245" s="31"/>
      <c r="B245" s="148"/>
      <c r="C245" s="149" t="s">
        <v>342</v>
      </c>
      <c r="D245" s="149" t="s">
        <v>209</v>
      </c>
      <c r="E245" s="150" t="s">
        <v>7133</v>
      </c>
      <c r="F245" s="151" t="s">
        <v>7134</v>
      </c>
      <c r="G245" s="152" t="s">
        <v>220</v>
      </c>
      <c r="H245" s="153">
        <v>70.290000000000006</v>
      </c>
      <c r="I245" s="154"/>
      <c r="J245" s="155">
        <f>ROUND(I245*H245,2)</f>
        <v>0</v>
      </c>
      <c r="K245" s="156"/>
      <c r="L245" s="32"/>
      <c r="M245" s="157" t="s">
        <v>1</v>
      </c>
      <c r="N245" s="158" t="s">
        <v>44</v>
      </c>
      <c r="O245" s="57"/>
      <c r="P245" s="159">
        <f>O245*H245</f>
        <v>0</v>
      </c>
      <c r="Q245" s="159">
        <v>0</v>
      </c>
      <c r="R245" s="159">
        <f>Q245*H245</f>
        <v>0</v>
      </c>
      <c r="S245" s="159">
        <v>0</v>
      </c>
      <c r="T245" s="160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61" t="s">
        <v>213</v>
      </c>
      <c r="AT245" s="161" t="s">
        <v>209</v>
      </c>
      <c r="AU245" s="161" t="s">
        <v>88</v>
      </c>
      <c r="AY245" s="17" t="s">
        <v>207</v>
      </c>
      <c r="BE245" s="162">
        <f>IF(N245="základní",J245,0)</f>
        <v>0</v>
      </c>
      <c r="BF245" s="162">
        <f>IF(N245="snížená",J245,0)</f>
        <v>0</v>
      </c>
      <c r="BG245" s="162">
        <f>IF(N245="zákl. přenesená",J245,0)</f>
        <v>0</v>
      </c>
      <c r="BH245" s="162">
        <f>IF(N245="sníž. přenesená",J245,0)</f>
        <v>0</v>
      </c>
      <c r="BI245" s="162">
        <f>IF(N245="nulová",J245,0)</f>
        <v>0</v>
      </c>
      <c r="BJ245" s="17" t="s">
        <v>86</v>
      </c>
      <c r="BK245" s="162">
        <f>ROUND(I245*H245,2)</f>
        <v>0</v>
      </c>
      <c r="BL245" s="17" t="s">
        <v>213</v>
      </c>
      <c r="BM245" s="161" t="s">
        <v>345</v>
      </c>
    </row>
    <row r="246" spans="1:65" s="14" customFormat="1" ht="33.75">
      <c r="B246" s="172"/>
      <c r="D246" s="164" t="s">
        <v>237</v>
      </c>
      <c r="E246" s="173" t="s">
        <v>1</v>
      </c>
      <c r="F246" s="174" t="s">
        <v>5537</v>
      </c>
      <c r="H246" s="173" t="s">
        <v>1</v>
      </c>
      <c r="I246" s="175"/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237</v>
      </c>
      <c r="AU246" s="173" t="s">
        <v>88</v>
      </c>
      <c r="AV246" s="14" t="s">
        <v>86</v>
      </c>
      <c r="AW246" s="14" t="s">
        <v>33</v>
      </c>
      <c r="AX246" s="14" t="s">
        <v>79</v>
      </c>
      <c r="AY246" s="173" t="s">
        <v>207</v>
      </c>
    </row>
    <row r="247" spans="1:65" s="13" customFormat="1" ht="11.25">
      <c r="B247" s="163"/>
      <c r="D247" s="164" t="s">
        <v>237</v>
      </c>
      <c r="E247" s="165" t="s">
        <v>1</v>
      </c>
      <c r="F247" s="166" t="s">
        <v>7135</v>
      </c>
      <c r="H247" s="167">
        <v>70.290000000000006</v>
      </c>
      <c r="I247" s="168"/>
      <c r="L247" s="163"/>
      <c r="M247" s="169"/>
      <c r="N247" s="170"/>
      <c r="O247" s="170"/>
      <c r="P247" s="170"/>
      <c r="Q247" s="170"/>
      <c r="R247" s="170"/>
      <c r="S247" s="170"/>
      <c r="T247" s="171"/>
      <c r="AT247" s="165" t="s">
        <v>237</v>
      </c>
      <c r="AU247" s="165" t="s">
        <v>88</v>
      </c>
      <c r="AV247" s="13" t="s">
        <v>88</v>
      </c>
      <c r="AW247" s="13" t="s">
        <v>33</v>
      </c>
      <c r="AX247" s="13" t="s">
        <v>79</v>
      </c>
      <c r="AY247" s="165" t="s">
        <v>207</v>
      </c>
    </row>
    <row r="248" spans="1:65" s="14" customFormat="1" ht="33.75">
      <c r="B248" s="172"/>
      <c r="D248" s="164" t="s">
        <v>237</v>
      </c>
      <c r="E248" s="173" t="s">
        <v>1</v>
      </c>
      <c r="F248" s="174" t="s">
        <v>5539</v>
      </c>
      <c r="H248" s="173" t="s">
        <v>1</v>
      </c>
      <c r="I248" s="175"/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237</v>
      </c>
      <c r="AU248" s="173" t="s">
        <v>88</v>
      </c>
      <c r="AV248" s="14" t="s">
        <v>86</v>
      </c>
      <c r="AW248" s="14" t="s">
        <v>33</v>
      </c>
      <c r="AX248" s="14" t="s">
        <v>79</v>
      </c>
      <c r="AY248" s="173" t="s">
        <v>207</v>
      </c>
    </row>
    <row r="249" spans="1:65" s="15" customFormat="1" ht="11.25">
      <c r="B249" s="179"/>
      <c r="D249" s="164" t="s">
        <v>237</v>
      </c>
      <c r="E249" s="180" t="s">
        <v>1</v>
      </c>
      <c r="F249" s="181" t="s">
        <v>242</v>
      </c>
      <c r="H249" s="182">
        <v>70.290000000000006</v>
      </c>
      <c r="I249" s="183"/>
      <c r="L249" s="179"/>
      <c r="M249" s="184"/>
      <c r="N249" s="185"/>
      <c r="O249" s="185"/>
      <c r="P249" s="185"/>
      <c r="Q249" s="185"/>
      <c r="R249" s="185"/>
      <c r="S249" s="185"/>
      <c r="T249" s="186"/>
      <c r="AT249" s="180" t="s">
        <v>237</v>
      </c>
      <c r="AU249" s="180" t="s">
        <v>88</v>
      </c>
      <c r="AV249" s="15" t="s">
        <v>213</v>
      </c>
      <c r="AW249" s="15" t="s">
        <v>33</v>
      </c>
      <c r="AX249" s="15" t="s">
        <v>86</v>
      </c>
      <c r="AY249" s="180" t="s">
        <v>207</v>
      </c>
    </row>
    <row r="250" spans="1:65" s="2" customFormat="1" ht="24.2" customHeight="1">
      <c r="A250" s="31"/>
      <c r="B250" s="148"/>
      <c r="C250" s="149" t="s">
        <v>275</v>
      </c>
      <c r="D250" s="149" t="s">
        <v>209</v>
      </c>
      <c r="E250" s="150" t="s">
        <v>7136</v>
      </c>
      <c r="F250" s="151" t="s">
        <v>7137</v>
      </c>
      <c r="G250" s="152" t="s">
        <v>220</v>
      </c>
      <c r="H250" s="153">
        <v>183.92</v>
      </c>
      <c r="I250" s="154"/>
      <c r="J250" s="155">
        <f>ROUND(I250*H250,2)</f>
        <v>0</v>
      </c>
      <c r="K250" s="156"/>
      <c r="L250" s="32"/>
      <c r="M250" s="157" t="s">
        <v>1</v>
      </c>
      <c r="N250" s="158" t="s">
        <v>44</v>
      </c>
      <c r="O250" s="57"/>
      <c r="P250" s="159">
        <f>O250*H250</f>
        <v>0</v>
      </c>
      <c r="Q250" s="159">
        <v>0</v>
      </c>
      <c r="R250" s="159">
        <f>Q250*H250</f>
        <v>0</v>
      </c>
      <c r="S250" s="159">
        <v>0</v>
      </c>
      <c r="T250" s="160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61" t="s">
        <v>213</v>
      </c>
      <c r="AT250" s="161" t="s">
        <v>209</v>
      </c>
      <c r="AU250" s="161" t="s">
        <v>88</v>
      </c>
      <c r="AY250" s="17" t="s">
        <v>207</v>
      </c>
      <c r="BE250" s="162">
        <f>IF(N250="základní",J250,0)</f>
        <v>0</v>
      </c>
      <c r="BF250" s="162">
        <f>IF(N250="snížená",J250,0)</f>
        <v>0</v>
      </c>
      <c r="BG250" s="162">
        <f>IF(N250="zákl. přenesená",J250,0)</f>
        <v>0</v>
      </c>
      <c r="BH250" s="162">
        <f>IF(N250="sníž. přenesená",J250,0)</f>
        <v>0</v>
      </c>
      <c r="BI250" s="162">
        <f>IF(N250="nulová",J250,0)</f>
        <v>0</v>
      </c>
      <c r="BJ250" s="17" t="s">
        <v>86</v>
      </c>
      <c r="BK250" s="162">
        <f>ROUND(I250*H250,2)</f>
        <v>0</v>
      </c>
      <c r="BL250" s="17" t="s">
        <v>213</v>
      </c>
      <c r="BM250" s="161" t="s">
        <v>349</v>
      </c>
    </row>
    <row r="251" spans="1:65" s="14" customFormat="1" ht="33.75">
      <c r="B251" s="172"/>
      <c r="D251" s="164" t="s">
        <v>237</v>
      </c>
      <c r="E251" s="173" t="s">
        <v>1</v>
      </c>
      <c r="F251" s="174" t="s">
        <v>5537</v>
      </c>
      <c r="H251" s="173" t="s">
        <v>1</v>
      </c>
      <c r="I251" s="175"/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237</v>
      </c>
      <c r="AU251" s="173" t="s">
        <v>88</v>
      </c>
      <c r="AV251" s="14" t="s">
        <v>86</v>
      </c>
      <c r="AW251" s="14" t="s">
        <v>33</v>
      </c>
      <c r="AX251" s="14" t="s">
        <v>79</v>
      </c>
      <c r="AY251" s="173" t="s">
        <v>207</v>
      </c>
    </row>
    <row r="252" spans="1:65" s="13" customFormat="1" ht="11.25">
      <c r="B252" s="163"/>
      <c r="D252" s="164" t="s">
        <v>237</v>
      </c>
      <c r="E252" s="165" t="s">
        <v>1</v>
      </c>
      <c r="F252" s="166" t="s">
        <v>7138</v>
      </c>
      <c r="H252" s="167">
        <v>183.92</v>
      </c>
      <c r="I252" s="168"/>
      <c r="L252" s="163"/>
      <c r="M252" s="169"/>
      <c r="N252" s="170"/>
      <c r="O252" s="170"/>
      <c r="P252" s="170"/>
      <c r="Q252" s="170"/>
      <c r="R252" s="170"/>
      <c r="S252" s="170"/>
      <c r="T252" s="171"/>
      <c r="AT252" s="165" t="s">
        <v>237</v>
      </c>
      <c r="AU252" s="165" t="s">
        <v>88</v>
      </c>
      <c r="AV252" s="13" t="s">
        <v>88</v>
      </c>
      <c r="AW252" s="13" t="s">
        <v>33</v>
      </c>
      <c r="AX252" s="13" t="s">
        <v>79</v>
      </c>
      <c r="AY252" s="165" t="s">
        <v>207</v>
      </c>
    </row>
    <row r="253" spans="1:65" s="14" customFormat="1" ht="33.75">
      <c r="B253" s="172"/>
      <c r="D253" s="164" t="s">
        <v>237</v>
      </c>
      <c r="E253" s="173" t="s">
        <v>1</v>
      </c>
      <c r="F253" s="174" t="s">
        <v>5539</v>
      </c>
      <c r="H253" s="173" t="s">
        <v>1</v>
      </c>
      <c r="I253" s="175"/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237</v>
      </c>
      <c r="AU253" s="173" t="s">
        <v>88</v>
      </c>
      <c r="AV253" s="14" t="s">
        <v>86</v>
      </c>
      <c r="AW253" s="14" t="s">
        <v>33</v>
      </c>
      <c r="AX253" s="14" t="s">
        <v>79</v>
      </c>
      <c r="AY253" s="173" t="s">
        <v>207</v>
      </c>
    </row>
    <row r="254" spans="1:65" s="15" customFormat="1" ht="11.25">
      <c r="B254" s="179"/>
      <c r="D254" s="164" t="s">
        <v>237</v>
      </c>
      <c r="E254" s="180" t="s">
        <v>1</v>
      </c>
      <c r="F254" s="181" t="s">
        <v>242</v>
      </c>
      <c r="H254" s="182">
        <v>183.92</v>
      </c>
      <c r="I254" s="183"/>
      <c r="L254" s="179"/>
      <c r="M254" s="184"/>
      <c r="N254" s="185"/>
      <c r="O254" s="185"/>
      <c r="P254" s="185"/>
      <c r="Q254" s="185"/>
      <c r="R254" s="185"/>
      <c r="S254" s="185"/>
      <c r="T254" s="186"/>
      <c r="AT254" s="180" t="s">
        <v>237</v>
      </c>
      <c r="AU254" s="180" t="s">
        <v>88</v>
      </c>
      <c r="AV254" s="15" t="s">
        <v>213</v>
      </c>
      <c r="AW254" s="15" t="s">
        <v>33</v>
      </c>
      <c r="AX254" s="15" t="s">
        <v>86</v>
      </c>
      <c r="AY254" s="180" t="s">
        <v>207</v>
      </c>
    </row>
    <row r="255" spans="1:65" s="2" customFormat="1" ht="24.2" customHeight="1">
      <c r="A255" s="31"/>
      <c r="B255" s="148"/>
      <c r="C255" s="149" t="s">
        <v>350</v>
      </c>
      <c r="D255" s="149" t="s">
        <v>209</v>
      </c>
      <c r="E255" s="150" t="s">
        <v>7139</v>
      </c>
      <c r="F255" s="151" t="s">
        <v>7140</v>
      </c>
      <c r="G255" s="152" t="s">
        <v>220</v>
      </c>
      <c r="H255" s="153">
        <v>288.31</v>
      </c>
      <c r="I255" s="154"/>
      <c r="J255" s="155">
        <f>ROUND(I255*H255,2)</f>
        <v>0</v>
      </c>
      <c r="K255" s="156"/>
      <c r="L255" s="32"/>
      <c r="M255" s="157" t="s">
        <v>1</v>
      </c>
      <c r="N255" s="158" t="s">
        <v>44</v>
      </c>
      <c r="O255" s="57"/>
      <c r="P255" s="159">
        <f>O255*H255</f>
        <v>0</v>
      </c>
      <c r="Q255" s="159">
        <v>0</v>
      </c>
      <c r="R255" s="159">
        <f>Q255*H255</f>
        <v>0</v>
      </c>
      <c r="S255" s="159">
        <v>0</v>
      </c>
      <c r="T255" s="160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61" t="s">
        <v>213</v>
      </c>
      <c r="AT255" s="161" t="s">
        <v>209</v>
      </c>
      <c r="AU255" s="161" t="s">
        <v>88</v>
      </c>
      <c r="AY255" s="17" t="s">
        <v>207</v>
      </c>
      <c r="BE255" s="162">
        <f>IF(N255="základní",J255,0)</f>
        <v>0</v>
      </c>
      <c r="BF255" s="162">
        <f>IF(N255="snížená",J255,0)</f>
        <v>0</v>
      </c>
      <c r="BG255" s="162">
        <f>IF(N255="zákl. přenesená",J255,0)</f>
        <v>0</v>
      </c>
      <c r="BH255" s="162">
        <f>IF(N255="sníž. přenesená",J255,0)</f>
        <v>0</v>
      </c>
      <c r="BI255" s="162">
        <f>IF(N255="nulová",J255,0)</f>
        <v>0</v>
      </c>
      <c r="BJ255" s="17" t="s">
        <v>86</v>
      </c>
      <c r="BK255" s="162">
        <f>ROUND(I255*H255,2)</f>
        <v>0</v>
      </c>
      <c r="BL255" s="17" t="s">
        <v>213</v>
      </c>
      <c r="BM255" s="161" t="s">
        <v>353</v>
      </c>
    </row>
    <row r="256" spans="1:65" s="14" customFormat="1" ht="33.75">
      <c r="B256" s="172"/>
      <c r="D256" s="164" t="s">
        <v>237</v>
      </c>
      <c r="E256" s="173" t="s">
        <v>1</v>
      </c>
      <c r="F256" s="174" t="s">
        <v>5543</v>
      </c>
      <c r="H256" s="173" t="s">
        <v>1</v>
      </c>
      <c r="I256" s="175"/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237</v>
      </c>
      <c r="AU256" s="173" t="s">
        <v>88</v>
      </c>
      <c r="AV256" s="14" t="s">
        <v>86</v>
      </c>
      <c r="AW256" s="14" t="s">
        <v>33</v>
      </c>
      <c r="AX256" s="14" t="s">
        <v>79</v>
      </c>
      <c r="AY256" s="173" t="s">
        <v>207</v>
      </c>
    </row>
    <row r="257" spans="1:65" s="13" customFormat="1" ht="22.5">
      <c r="B257" s="163"/>
      <c r="D257" s="164" t="s">
        <v>237</v>
      </c>
      <c r="E257" s="165" t="s">
        <v>1</v>
      </c>
      <c r="F257" s="166" t="s">
        <v>7141</v>
      </c>
      <c r="H257" s="167">
        <v>288.31</v>
      </c>
      <c r="I257" s="168"/>
      <c r="L257" s="163"/>
      <c r="M257" s="169"/>
      <c r="N257" s="170"/>
      <c r="O257" s="170"/>
      <c r="P257" s="170"/>
      <c r="Q257" s="170"/>
      <c r="R257" s="170"/>
      <c r="S257" s="170"/>
      <c r="T257" s="171"/>
      <c r="AT257" s="165" t="s">
        <v>237</v>
      </c>
      <c r="AU257" s="165" t="s">
        <v>88</v>
      </c>
      <c r="AV257" s="13" t="s">
        <v>88</v>
      </c>
      <c r="AW257" s="13" t="s">
        <v>33</v>
      </c>
      <c r="AX257" s="13" t="s">
        <v>79</v>
      </c>
      <c r="AY257" s="165" t="s">
        <v>207</v>
      </c>
    </row>
    <row r="258" spans="1:65" s="14" customFormat="1" ht="33.75">
      <c r="B258" s="172"/>
      <c r="D258" s="164" t="s">
        <v>237</v>
      </c>
      <c r="E258" s="173" t="s">
        <v>1</v>
      </c>
      <c r="F258" s="174" t="s">
        <v>5539</v>
      </c>
      <c r="H258" s="173" t="s">
        <v>1</v>
      </c>
      <c r="I258" s="175"/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237</v>
      </c>
      <c r="AU258" s="173" t="s">
        <v>88</v>
      </c>
      <c r="AV258" s="14" t="s">
        <v>86</v>
      </c>
      <c r="AW258" s="14" t="s">
        <v>33</v>
      </c>
      <c r="AX258" s="14" t="s">
        <v>79</v>
      </c>
      <c r="AY258" s="173" t="s">
        <v>207</v>
      </c>
    </row>
    <row r="259" spans="1:65" s="15" customFormat="1" ht="11.25">
      <c r="B259" s="179"/>
      <c r="D259" s="164" t="s">
        <v>237</v>
      </c>
      <c r="E259" s="180" t="s">
        <v>1</v>
      </c>
      <c r="F259" s="181" t="s">
        <v>242</v>
      </c>
      <c r="H259" s="182">
        <v>288.31</v>
      </c>
      <c r="I259" s="183"/>
      <c r="L259" s="179"/>
      <c r="M259" s="184"/>
      <c r="N259" s="185"/>
      <c r="O259" s="185"/>
      <c r="P259" s="185"/>
      <c r="Q259" s="185"/>
      <c r="R259" s="185"/>
      <c r="S259" s="185"/>
      <c r="T259" s="186"/>
      <c r="AT259" s="180" t="s">
        <v>237</v>
      </c>
      <c r="AU259" s="180" t="s">
        <v>88</v>
      </c>
      <c r="AV259" s="15" t="s">
        <v>213</v>
      </c>
      <c r="AW259" s="15" t="s">
        <v>33</v>
      </c>
      <c r="AX259" s="15" t="s">
        <v>86</v>
      </c>
      <c r="AY259" s="180" t="s">
        <v>207</v>
      </c>
    </row>
    <row r="260" spans="1:65" s="2" customFormat="1" ht="24.2" customHeight="1">
      <c r="A260" s="31"/>
      <c r="B260" s="148"/>
      <c r="C260" s="149" t="s">
        <v>279</v>
      </c>
      <c r="D260" s="149" t="s">
        <v>209</v>
      </c>
      <c r="E260" s="150" t="s">
        <v>7142</v>
      </c>
      <c r="F260" s="151" t="s">
        <v>5536</v>
      </c>
      <c r="G260" s="152" t="s">
        <v>220</v>
      </c>
      <c r="H260" s="153">
        <v>203.5</v>
      </c>
      <c r="I260" s="154"/>
      <c r="J260" s="155">
        <f>ROUND(I260*H260,2)</f>
        <v>0</v>
      </c>
      <c r="K260" s="156"/>
      <c r="L260" s="32"/>
      <c r="M260" s="157" t="s">
        <v>1</v>
      </c>
      <c r="N260" s="158" t="s">
        <v>44</v>
      </c>
      <c r="O260" s="57"/>
      <c r="P260" s="159">
        <f>O260*H260</f>
        <v>0</v>
      </c>
      <c r="Q260" s="159">
        <v>0</v>
      </c>
      <c r="R260" s="159">
        <f>Q260*H260</f>
        <v>0</v>
      </c>
      <c r="S260" s="159">
        <v>0</v>
      </c>
      <c r="T260" s="160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61" t="s">
        <v>213</v>
      </c>
      <c r="AT260" s="161" t="s">
        <v>209</v>
      </c>
      <c r="AU260" s="161" t="s">
        <v>88</v>
      </c>
      <c r="AY260" s="17" t="s">
        <v>207</v>
      </c>
      <c r="BE260" s="162">
        <f>IF(N260="základní",J260,0)</f>
        <v>0</v>
      </c>
      <c r="BF260" s="162">
        <f>IF(N260="snížená",J260,0)</f>
        <v>0</v>
      </c>
      <c r="BG260" s="162">
        <f>IF(N260="zákl. přenesená",J260,0)</f>
        <v>0</v>
      </c>
      <c r="BH260" s="162">
        <f>IF(N260="sníž. přenesená",J260,0)</f>
        <v>0</v>
      </c>
      <c r="BI260" s="162">
        <f>IF(N260="nulová",J260,0)</f>
        <v>0</v>
      </c>
      <c r="BJ260" s="17" t="s">
        <v>86</v>
      </c>
      <c r="BK260" s="162">
        <f>ROUND(I260*H260,2)</f>
        <v>0</v>
      </c>
      <c r="BL260" s="17" t="s">
        <v>213</v>
      </c>
      <c r="BM260" s="161" t="s">
        <v>356</v>
      </c>
    </row>
    <row r="261" spans="1:65" s="14" customFormat="1" ht="33.75">
      <c r="B261" s="172"/>
      <c r="D261" s="164" t="s">
        <v>237</v>
      </c>
      <c r="E261" s="173" t="s">
        <v>1</v>
      </c>
      <c r="F261" s="174" t="s">
        <v>5537</v>
      </c>
      <c r="H261" s="173" t="s">
        <v>1</v>
      </c>
      <c r="I261" s="175"/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237</v>
      </c>
      <c r="AU261" s="173" t="s">
        <v>88</v>
      </c>
      <c r="AV261" s="14" t="s">
        <v>86</v>
      </c>
      <c r="AW261" s="14" t="s">
        <v>33</v>
      </c>
      <c r="AX261" s="14" t="s">
        <v>79</v>
      </c>
      <c r="AY261" s="173" t="s">
        <v>207</v>
      </c>
    </row>
    <row r="262" spans="1:65" s="13" customFormat="1" ht="11.25">
      <c r="B262" s="163"/>
      <c r="D262" s="164" t="s">
        <v>237</v>
      </c>
      <c r="E262" s="165" t="s">
        <v>1</v>
      </c>
      <c r="F262" s="166" t="s">
        <v>7143</v>
      </c>
      <c r="H262" s="167">
        <v>203.5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4" customFormat="1" ht="33.75">
      <c r="B263" s="172"/>
      <c r="D263" s="164" t="s">
        <v>237</v>
      </c>
      <c r="E263" s="173" t="s">
        <v>1</v>
      </c>
      <c r="F263" s="174" t="s">
        <v>5539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5" customFormat="1" ht="11.25">
      <c r="B264" s="179"/>
      <c r="D264" s="164" t="s">
        <v>237</v>
      </c>
      <c r="E264" s="180" t="s">
        <v>1</v>
      </c>
      <c r="F264" s="181" t="s">
        <v>242</v>
      </c>
      <c r="H264" s="182">
        <v>203.5</v>
      </c>
      <c r="I264" s="183"/>
      <c r="L264" s="179"/>
      <c r="M264" s="184"/>
      <c r="N264" s="185"/>
      <c r="O264" s="185"/>
      <c r="P264" s="185"/>
      <c r="Q264" s="185"/>
      <c r="R264" s="185"/>
      <c r="S264" s="185"/>
      <c r="T264" s="186"/>
      <c r="AT264" s="180" t="s">
        <v>237</v>
      </c>
      <c r="AU264" s="180" t="s">
        <v>88</v>
      </c>
      <c r="AV264" s="15" t="s">
        <v>213</v>
      </c>
      <c r="AW264" s="15" t="s">
        <v>33</v>
      </c>
      <c r="AX264" s="15" t="s">
        <v>86</v>
      </c>
      <c r="AY264" s="180" t="s">
        <v>207</v>
      </c>
    </row>
    <row r="265" spans="1:65" s="2" customFormat="1" ht="24.2" customHeight="1">
      <c r="A265" s="31"/>
      <c r="B265" s="148"/>
      <c r="C265" s="149" t="s">
        <v>358</v>
      </c>
      <c r="D265" s="149" t="s">
        <v>209</v>
      </c>
      <c r="E265" s="150" t="s">
        <v>7144</v>
      </c>
      <c r="F265" s="151" t="s">
        <v>5547</v>
      </c>
      <c r="G265" s="152" t="s">
        <v>220</v>
      </c>
      <c r="H265" s="153">
        <v>160.71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213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213</v>
      </c>
      <c r="BM265" s="161" t="s">
        <v>361</v>
      </c>
    </row>
    <row r="266" spans="1:65" s="14" customFormat="1" ht="33.75">
      <c r="B266" s="172"/>
      <c r="D266" s="164" t="s">
        <v>237</v>
      </c>
      <c r="E266" s="173" t="s">
        <v>1</v>
      </c>
      <c r="F266" s="174" t="s">
        <v>5537</v>
      </c>
      <c r="H266" s="173" t="s">
        <v>1</v>
      </c>
      <c r="I266" s="175"/>
      <c r="L266" s="172"/>
      <c r="M266" s="176"/>
      <c r="N266" s="177"/>
      <c r="O266" s="177"/>
      <c r="P266" s="177"/>
      <c r="Q266" s="177"/>
      <c r="R266" s="177"/>
      <c r="S266" s="177"/>
      <c r="T266" s="178"/>
      <c r="AT266" s="173" t="s">
        <v>237</v>
      </c>
      <c r="AU266" s="173" t="s">
        <v>88</v>
      </c>
      <c r="AV266" s="14" t="s">
        <v>86</v>
      </c>
      <c r="AW266" s="14" t="s">
        <v>33</v>
      </c>
      <c r="AX266" s="14" t="s">
        <v>79</v>
      </c>
      <c r="AY266" s="173" t="s">
        <v>207</v>
      </c>
    </row>
    <row r="267" spans="1:65" s="13" customFormat="1" ht="11.25">
      <c r="B267" s="163"/>
      <c r="D267" s="164" t="s">
        <v>237</v>
      </c>
      <c r="E267" s="165" t="s">
        <v>1</v>
      </c>
      <c r="F267" s="166" t="s">
        <v>7145</v>
      </c>
      <c r="H267" s="167">
        <v>160.71</v>
      </c>
      <c r="I267" s="168"/>
      <c r="L267" s="163"/>
      <c r="M267" s="169"/>
      <c r="N267" s="170"/>
      <c r="O267" s="170"/>
      <c r="P267" s="170"/>
      <c r="Q267" s="170"/>
      <c r="R267" s="170"/>
      <c r="S267" s="170"/>
      <c r="T267" s="171"/>
      <c r="AT267" s="165" t="s">
        <v>237</v>
      </c>
      <c r="AU267" s="165" t="s">
        <v>88</v>
      </c>
      <c r="AV267" s="13" t="s">
        <v>88</v>
      </c>
      <c r="AW267" s="13" t="s">
        <v>33</v>
      </c>
      <c r="AX267" s="13" t="s">
        <v>79</v>
      </c>
      <c r="AY267" s="165" t="s">
        <v>207</v>
      </c>
    </row>
    <row r="268" spans="1:65" s="14" customFormat="1" ht="33.75">
      <c r="B268" s="172"/>
      <c r="D268" s="164" t="s">
        <v>237</v>
      </c>
      <c r="E268" s="173" t="s">
        <v>1</v>
      </c>
      <c r="F268" s="174" t="s">
        <v>5539</v>
      </c>
      <c r="H268" s="173" t="s">
        <v>1</v>
      </c>
      <c r="I268" s="175"/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237</v>
      </c>
      <c r="AU268" s="173" t="s">
        <v>88</v>
      </c>
      <c r="AV268" s="14" t="s">
        <v>86</v>
      </c>
      <c r="AW268" s="14" t="s">
        <v>33</v>
      </c>
      <c r="AX268" s="14" t="s">
        <v>79</v>
      </c>
      <c r="AY268" s="173" t="s">
        <v>207</v>
      </c>
    </row>
    <row r="269" spans="1:65" s="15" customFormat="1" ht="11.25">
      <c r="B269" s="179"/>
      <c r="D269" s="164" t="s">
        <v>237</v>
      </c>
      <c r="E269" s="180" t="s">
        <v>1</v>
      </c>
      <c r="F269" s="181" t="s">
        <v>242</v>
      </c>
      <c r="H269" s="182">
        <v>160.71</v>
      </c>
      <c r="I269" s="183"/>
      <c r="L269" s="179"/>
      <c r="M269" s="184"/>
      <c r="N269" s="185"/>
      <c r="O269" s="185"/>
      <c r="P269" s="185"/>
      <c r="Q269" s="185"/>
      <c r="R269" s="185"/>
      <c r="S269" s="185"/>
      <c r="T269" s="186"/>
      <c r="AT269" s="180" t="s">
        <v>237</v>
      </c>
      <c r="AU269" s="180" t="s">
        <v>88</v>
      </c>
      <c r="AV269" s="15" t="s">
        <v>213</v>
      </c>
      <c r="AW269" s="15" t="s">
        <v>33</v>
      </c>
      <c r="AX269" s="15" t="s">
        <v>86</v>
      </c>
      <c r="AY269" s="180" t="s">
        <v>207</v>
      </c>
    </row>
    <row r="270" spans="1:65" s="2" customFormat="1" ht="24.2" customHeight="1">
      <c r="A270" s="31"/>
      <c r="B270" s="148"/>
      <c r="C270" s="149" t="s">
        <v>289</v>
      </c>
      <c r="D270" s="149" t="s">
        <v>209</v>
      </c>
      <c r="E270" s="150" t="s">
        <v>7146</v>
      </c>
      <c r="F270" s="151" t="s">
        <v>5551</v>
      </c>
      <c r="G270" s="152" t="s">
        <v>220</v>
      </c>
      <c r="H270" s="153">
        <v>139.15</v>
      </c>
      <c r="I270" s="154"/>
      <c r="J270" s="155">
        <f>ROUND(I270*H270,2)</f>
        <v>0</v>
      </c>
      <c r="K270" s="156"/>
      <c r="L270" s="32"/>
      <c r="M270" s="157" t="s">
        <v>1</v>
      </c>
      <c r="N270" s="158" t="s">
        <v>44</v>
      </c>
      <c r="O270" s="57"/>
      <c r="P270" s="159">
        <f>O270*H270</f>
        <v>0</v>
      </c>
      <c r="Q270" s="159">
        <v>0</v>
      </c>
      <c r="R270" s="159">
        <f>Q270*H270</f>
        <v>0</v>
      </c>
      <c r="S270" s="159">
        <v>0</v>
      </c>
      <c r="T270" s="160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61" t="s">
        <v>213</v>
      </c>
      <c r="AT270" s="161" t="s">
        <v>209</v>
      </c>
      <c r="AU270" s="161" t="s">
        <v>88</v>
      </c>
      <c r="AY270" s="17" t="s">
        <v>207</v>
      </c>
      <c r="BE270" s="162">
        <f>IF(N270="základní",J270,0)</f>
        <v>0</v>
      </c>
      <c r="BF270" s="162">
        <f>IF(N270="snížená",J270,0)</f>
        <v>0</v>
      </c>
      <c r="BG270" s="162">
        <f>IF(N270="zákl. přenesená",J270,0)</f>
        <v>0</v>
      </c>
      <c r="BH270" s="162">
        <f>IF(N270="sníž. přenesená",J270,0)</f>
        <v>0</v>
      </c>
      <c r="BI270" s="162">
        <f>IF(N270="nulová",J270,0)</f>
        <v>0</v>
      </c>
      <c r="BJ270" s="17" t="s">
        <v>86</v>
      </c>
      <c r="BK270" s="162">
        <f>ROUND(I270*H270,2)</f>
        <v>0</v>
      </c>
      <c r="BL270" s="17" t="s">
        <v>213</v>
      </c>
      <c r="BM270" s="161" t="s">
        <v>364</v>
      </c>
    </row>
    <row r="271" spans="1:65" s="14" customFormat="1" ht="33.75">
      <c r="B271" s="172"/>
      <c r="D271" s="164" t="s">
        <v>237</v>
      </c>
      <c r="E271" s="173" t="s">
        <v>1</v>
      </c>
      <c r="F271" s="174" t="s">
        <v>5543</v>
      </c>
      <c r="H271" s="173" t="s">
        <v>1</v>
      </c>
      <c r="I271" s="175"/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237</v>
      </c>
      <c r="AU271" s="173" t="s">
        <v>88</v>
      </c>
      <c r="AV271" s="14" t="s">
        <v>86</v>
      </c>
      <c r="AW271" s="14" t="s">
        <v>33</v>
      </c>
      <c r="AX271" s="14" t="s">
        <v>79</v>
      </c>
      <c r="AY271" s="173" t="s">
        <v>207</v>
      </c>
    </row>
    <row r="272" spans="1:65" s="13" customFormat="1" ht="11.25">
      <c r="B272" s="163"/>
      <c r="D272" s="164" t="s">
        <v>237</v>
      </c>
      <c r="E272" s="165" t="s">
        <v>1</v>
      </c>
      <c r="F272" s="166" t="s">
        <v>7147</v>
      </c>
      <c r="H272" s="167">
        <v>139.15</v>
      </c>
      <c r="I272" s="168"/>
      <c r="L272" s="163"/>
      <c r="M272" s="169"/>
      <c r="N272" s="170"/>
      <c r="O272" s="170"/>
      <c r="P272" s="170"/>
      <c r="Q272" s="170"/>
      <c r="R272" s="170"/>
      <c r="S272" s="170"/>
      <c r="T272" s="171"/>
      <c r="AT272" s="165" t="s">
        <v>237</v>
      </c>
      <c r="AU272" s="165" t="s">
        <v>88</v>
      </c>
      <c r="AV272" s="13" t="s">
        <v>88</v>
      </c>
      <c r="AW272" s="13" t="s">
        <v>33</v>
      </c>
      <c r="AX272" s="13" t="s">
        <v>79</v>
      </c>
      <c r="AY272" s="165" t="s">
        <v>207</v>
      </c>
    </row>
    <row r="273" spans="1:65" s="14" customFormat="1" ht="33.75">
      <c r="B273" s="172"/>
      <c r="D273" s="164" t="s">
        <v>237</v>
      </c>
      <c r="E273" s="173" t="s">
        <v>1</v>
      </c>
      <c r="F273" s="174" t="s">
        <v>5539</v>
      </c>
      <c r="H273" s="173" t="s">
        <v>1</v>
      </c>
      <c r="I273" s="175"/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237</v>
      </c>
      <c r="AU273" s="173" t="s">
        <v>88</v>
      </c>
      <c r="AV273" s="14" t="s">
        <v>86</v>
      </c>
      <c r="AW273" s="14" t="s">
        <v>33</v>
      </c>
      <c r="AX273" s="14" t="s">
        <v>79</v>
      </c>
      <c r="AY273" s="173" t="s">
        <v>207</v>
      </c>
    </row>
    <row r="274" spans="1:65" s="15" customFormat="1" ht="11.25">
      <c r="B274" s="179"/>
      <c r="D274" s="164" t="s">
        <v>237</v>
      </c>
      <c r="E274" s="180" t="s">
        <v>1</v>
      </c>
      <c r="F274" s="181" t="s">
        <v>242</v>
      </c>
      <c r="H274" s="182">
        <v>139.15</v>
      </c>
      <c r="I274" s="183"/>
      <c r="L274" s="179"/>
      <c r="M274" s="184"/>
      <c r="N274" s="185"/>
      <c r="O274" s="185"/>
      <c r="P274" s="185"/>
      <c r="Q274" s="185"/>
      <c r="R274" s="185"/>
      <c r="S274" s="185"/>
      <c r="T274" s="186"/>
      <c r="AT274" s="180" t="s">
        <v>237</v>
      </c>
      <c r="AU274" s="180" t="s">
        <v>88</v>
      </c>
      <c r="AV274" s="15" t="s">
        <v>213</v>
      </c>
      <c r="AW274" s="15" t="s">
        <v>33</v>
      </c>
      <c r="AX274" s="15" t="s">
        <v>86</v>
      </c>
      <c r="AY274" s="180" t="s">
        <v>207</v>
      </c>
    </row>
    <row r="275" spans="1:65" s="2" customFormat="1" ht="24.2" customHeight="1">
      <c r="A275" s="31"/>
      <c r="B275" s="148"/>
      <c r="C275" s="149" t="s">
        <v>365</v>
      </c>
      <c r="D275" s="149" t="s">
        <v>209</v>
      </c>
      <c r="E275" s="150" t="s">
        <v>7148</v>
      </c>
      <c r="F275" s="151" t="s">
        <v>7149</v>
      </c>
      <c r="G275" s="152" t="s">
        <v>220</v>
      </c>
      <c r="H275" s="153">
        <v>15.51</v>
      </c>
      <c r="I275" s="154"/>
      <c r="J275" s="155">
        <f>ROUND(I275*H275,2)</f>
        <v>0</v>
      </c>
      <c r="K275" s="156"/>
      <c r="L275" s="32"/>
      <c r="M275" s="157" t="s">
        <v>1</v>
      </c>
      <c r="N275" s="158" t="s">
        <v>44</v>
      </c>
      <c r="O275" s="57"/>
      <c r="P275" s="159">
        <f>O275*H275</f>
        <v>0</v>
      </c>
      <c r="Q275" s="159">
        <v>0</v>
      </c>
      <c r="R275" s="159">
        <f>Q275*H275</f>
        <v>0</v>
      </c>
      <c r="S275" s="159">
        <v>0</v>
      </c>
      <c r="T275" s="160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61" t="s">
        <v>213</v>
      </c>
      <c r="AT275" s="161" t="s">
        <v>209</v>
      </c>
      <c r="AU275" s="161" t="s">
        <v>88</v>
      </c>
      <c r="AY275" s="17" t="s">
        <v>207</v>
      </c>
      <c r="BE275" s="162">
        <f>IF(N275="základní",J275,0)</f>
        <v>0</v>
      </c>
      <c r="BF275" s="162">
        <f>IF(N275="snížená",J275,0)</f>
        <v>0</v>
      </c>
      <c r="BG275" s="162">
        <f>IF(N275="zákl. přenesená",J275,0)</f>
        <v>0</v>
      </c>
      <c r="BH275" s="162">
        <f>IF(N275="sníž. přenesená",J275,0)</f>
        <v>0</v>
      </c>
      <c r="BI275" s="162">
        <f>IF(N275="nulová",J275,0)</f>
        <v>0</v>
      </c>
      <c r="BJ275" s="17" t="s">
        <v>86</v>
      </c>
      <c r="BK275" s="162">
        <f>ROUND(I275*H275,2)</f>
        <v>0</v>
      </c>
      <c r="BL275" s="17" t="s">
        <v>213</v>
      </c>
      <c r="BM275" s="161" t="s">
        <v>368</v>
      </c>
    </row>
    <row r="276" spans="1:65" s="14" customFormat="1" ht="33.75">
      <c r="B276" s="172"/>
      <c r="D276" s="164" t="s">
        <v>237</v>
      </c>
      <c r="E276" s="173" t="s">
        <v>1</v>
      </c>
      <c r="F276" s="174" t="s">
        <v>5537</v>
      </c>
      <c r="H276" s="173" t="s">
        <v>1</v>
      </c>
      <c r="I276" s="175"/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237</v>
      </c>
      <c r="AU276" s="173" t="s">
        <v>88</v>
      </c>
      <c r="AV276" s="14" t="s">
        <v>86</v>
      </c>
      <c r="AW276" s="14" t="s">
        <v>33</v>
      </c>
      <c r="AX276" s="14" t="s">
        <v>79</v>
      </c>
      <c r="AY276" s="173" t="s">
        <v>207</v>
      </c>
    </row>
    <row r="277" spans="1:65" s="13" customFormat="1" ht="11.25">
      <c r="B277" s="163"/>
      <c r="D277" s="164" t="s">
        <v>237</v>
      </c>
      <c r="E277" s="165" t="s">
        <v>1</v>
      </c>
      <c r="F277" s="166" t="s">
        <v>7150</v>
      </c>
      <c r="H277" s="167">
        <v>15.51</v>
      </c>
      <c r="I277" s="168"/>
      <c r="L277" s="163"/>
      <c r="M277" s="169"/>
      <c r="N277" s="170"/>
      <c r="O277" s="170"/>
      <c r="P277" s="170"/>
      <c r="Q277" s="170"/>
      <c r="R277" s="170"/>
      <c r="S277" s="170"/>
      <c r="T277" s="171"/>
      <c r="AT277" s="165" t="s">
        <v>237</v>
      </c>
      <c r="AU277" s="165" t="s">
        <v>88</v>
      </c>
      <c r="AV277" s="13" t="s">
        <v>88</v>
      </c>
      <c r="AW277" s="13" t="s">
        <v>33</v>
      </c>
      <c r="AX277" s="13" t="s">
        <v>79</v>
      </c>
      <c r="AY277" s="165" t="s">
        <v>207</v>
      </c>
    </row>
    <row r="278" spans="1:65" s="14" customFormat="1" ht="33.75">
      <c r="B278" s="172"/>
      <c r="D278" s="164" t="s">
        <v>237</v>
      </c>
      <c r="E278" s="173" t="s">
        <v>1</v>
      </c>
      <c r="F278" s="174" t="s">
        <v>5539</v>
      </c>
      <c r="H278" s="173" t="s">
        <v>1</v>
      </c>
      <c r="I278" s="175"/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237</v>
      </c>
      <c r="AU278" s="173" t="s">
        <v>88</v>
      </c>
      <c r="AV278" s="14" t="s">
        <v>86</v>
      </c>
      <c r="AW278" s="14" t="s">
        <v>33</v>
      </c>
      <c r="AX278" s="14" t="s">
        <v>79</v>
      </c>
      <c r="AY278" s="173" t="s">
        <v>207</v>
      </c>
    </row>
    <row r="279" spans="1:65" s="15" customFormat="1" ht="11.25">
      <c r="B279" s="179"/>
      <c r="D279" s="164" t="s">
        <v>237</v>
      </c>
      <c r="E279" s="180" t="s">
        <v>1</v>
      </c>
      <c r="F279" s="181" t="s">
        <v>242</v>
      </c>
      <c r="H279" s="182">
        <v>15.51</v>
      </c>
      <c r="I279" s="183"/>
      <c r="L279" s="179"/>
      <c r="M279" s="184"/>
      <c r="N279" s="185"/>
      <c r="O279" s="185"/>
      <c r="P279" s="185"/>
      <c r="Q279" s="185"/>
      <c r="R279" s="185"/>
      <c r="S279" s="185"/>
      <c r="T279" s="186"/>
      <c r="AT279" s="180" t="s">
        <v>237</v>
      </c>
      <c r="AU279" s="180" t="s">
        <v>88</v>
      </c>
      <c r="AV279" s="15" t="s">
        <v>213</v>
      </c>
      <c r="AW279" s="15" t="s">
        <v>33</v>
      </c>
      <c r="AX279" s="15" t="s">
        <v>86</v>
      </c>
      <c r="AY279" s="180" t="s">
        <v>207</v>
      </c>
    </row>
    <row r="280" spans="1:65" s="2" customFormat="1" ht="24.2" customHeight="1">
      <c r="A280" s="31"/>
      <c r="B280" s="148"/>
      <c r="C280" s="149" t="s">
        <v>293</v>
      </c>
      <c r="D280" s="149" t="s">
        <v>209</v>
      </c>
      <c r="E280" s="150" t="s">
        <v>7151</v>
      </c>
      <c r="F280" s="151" t="s">
        <v>7149</v>
      </c>
      <c r="G280" s="152" t="s">
        <v>220</v>
      </c>
      <c r="H280" s="153">
        <v>77.55</v>
      </c>
      <c r="I280" s="154"/>
      <c r="J280" s="155">
        <f>ROUND(I280*H280,2)</f>
        <v>0</v>
      </c>
      <c r="K280" s="156"/>
      <c r="L280" s="32"/>
      <c r="M280" s="157" t="s">
        <v>1</v>
      </c>
      <c r="N280" s="158" t="s">
        <v>44</v>
      </c>
      <c r="O280" s="57"/>
      <c r="P280" s="159">
        <f>O280*H280</f>
        <v>0</v>
      </c>
      <c r="Q280" s="159">
        <v>0</v>
      </c>
      <c r="R280" s="159">
        <f>Q280*H280</f>
        <v>0</v>
      </c>
      <c r="S280" s="159">
        <v>0</v>
      </c>
      <c r="T280" s="160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61" t="s">
        <v>213</v>
      </c>
      <c r="AT280" s="161" t="s">
        <v>209</v>
      </c>
      <c r="AU280" s="161" t="s">
        <v>88</v>
      </c>
      <c r="AY280" s="17" t="s">
        <v>207</v>
      </c>
      <c r="BE280" s="162">
        <f>IF(N280="základní",J280,0)</f>
        <v>0</v>
      </c>
      <c r="BF280" s="162">
        <f>IF(N280="snížená",J280,0)</f>
        <v>0</v>
      </c>
      <c r="BG280" s="162">
        <f>IF(N280="zákl. přenesená",J280,0)</f>
        <v>0</v>
      </c>
      <c r="BH280" s="162">
        <f>IF(N280="sníž. přenesená",J280,0)</f>
        <v>0</v>
      </c>
      <c r="BI280" s="162">
        <f>IF(N280="nulová",J280,0)</f>
        <v>0</v>
      </c>
      <c r="BJ280" s="17" t="s">
        <v>86</v>
      </c>
      <c r="BK280" s="162">
        <f>ROUND(I280*H280,2)</f>
        <v>0</v>
      </c>
      <c r="BL280" s="17" t="s">
        <v>213</v>
      </c>
      <c r="BM280" s="161" t="s">
        <v>371</v>
      </c>
    </row>
    <row r="281" spans="1:65" s="14" customFormat="1" ht="33.75">
      <c r="B281" s="172"/>
      <c r="D281" s="164" t="s">
        <v>237</v>
      </c>
      <c r="E281" s="173" t="s">
        <v>1</v>
      </c>
      <c r="F281" s="174" t="s">
        <v>5543</v>
      </c>
      <c r="H281" s="173" t="s">
        <v>1</v>
      </c>
      <c r="I281" s="175"/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237</v>
      </c>
      <c r="AU281" s="173" t="s">
        <v>88</v>
      </c>
      <c r="AV281" s="14" t="s">
        <v>86</v>
      </c>
      <c r="AW281" s="14" t="s">
        <v>33</v>
      </c>
      <c r="AX281" s="14" t="s">
        <v>79</v>
      </c>
      <c r="AY281" s="173" t="s">
        <v>207</v>
      </c>
    </row>
    <row r="282" spans="1:65" s="13" customFormat="1" ht="11.25">
      <c r="B282" s="163"/>
      <c r="D282" s="164" t="s">
        <v>237</v>
      </c>
      <c r="E282" s="165" t="s">
        <v>1</v>
      </c>
      <c r="F282" s="166" t="s">
        <v>7152</v>
      </c>
      <c r="H282" s="167">
        <v>77.55</v>
      </c>
      <c r="I282" s="168"/>
      <c r="L282" s="163"/>
      <c r="M282" s="169"/>
      <c r="N282" s="170"/>
      <c r="O282" s="170"/>
      <c r="P282" s="170"/>
      <c r="Q282" s="170"/>
      <c r="R282" s="170"/>
      <c r="S282" s="170"/>
      <c r="T282" s="171"/>
      <c r="AT282" s="165" t="s">
        <v>237</v>
      </c>
      <c r="AU282" s="165" t="s">
        <v>88</v>
      </c>
      <c r="AV282" s="13" t="s">
        <v>88</v>
      </c>
      <c r="AW282" s="13" t="s">
        <v>33</v>
      </c>
      <c r="AX282" s="13" t="s">
        <v>79</v>
      </c>
      <c r="AY282" s="165" t="s">
        <v>207</v>
      </c>
    </row>
    <row r="283" spans="1:65" s="14" customFormat="1" ht="33.75">
      <c r="B283" s="172"/>
      <c r="D283" s="164" t="s">
        <v>237</v>
      </c>
      <c r="E283" s="173" t="s">
        <v>1</v>
      </c>
      <c r="F283" s="174" t="s">
        <v>5539</v>
      </c>
      <c r="H283" s="173" t="s">
        <v>1</v>
      </c>
      <c r="I283" s="175"/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237</v>
      </c>
      <c r="AU283" s="173" t="s">
        <v>88</v>
      </c>
      <c r="AV283" s="14" t="s">
        <v>86</v>
      </c>
      <c r="AW283" s="14" t="s">
        <v>33</v>
      </c>
      <c r="AX283" s="14" t="s">
        <v>79</v>
      </c>
      <c r="AY283" s="173" t="s">
        <v>207</v>
      </c>
    </row>
    <row r="284" spans="1:65" s="15" customFormat="1" ht="11.25">
      <c r="B284" s="179"/>
      <c r="D284" s="164" t="s">
        <v>237</v>
      </c>
      <c r="E284" s="180" t="s">
        <v>1</v>
      </c>
      <c r="F284" s="181" t="s">
        <v>242</v>
      </c>
      <c r="H284" s="182">
        <v>77.55</v>
      </c>
      <c r="I284" s="183"/>
      <c r="L284" s="179"/>
      <c r="M284" s="184"/>
      <c r="N284" s="185"/>
      <c r="O284" s="185"/>
      <c r="P284" s="185"/>
      <c r="Q284" s="185"/>
      <c r="R284" s="185"/>
      <c r="S284" s="185"/>
      <c r="T284" s="186"/>
      <c r="AT284" s="180" t="s">
        <v>237</v>
      </c>
      <c r="AU284" s="180" t="s">
        <v>88</v>
      </c>
      <c r="AV284" s="15" t="s">
        <v>213</v>
      </c>
      <c r="AW284" s="15" t="s">
        <v>33</v>
      </c>
      <c r="AX284" s="15" t="s">
        <v>86</v>
      </c>
      <c r="AY284" s="180" t="s">
        <v>207</v>
      </c>
    </row>
    <row r="285" spans="1:65" s="2" customFormat="1" ht="24.2" customHeight="1">
      <c r="A285" s="31"/>
      <c r="B285" s="148"/>
      <c r="C285" s="149" t="s">
        <v>372</v>
      </c>
      <c r="D285" s="149" t="s">
        <v>209</v>
      </c>
      <c r="E285" s="150" t="s">
        <v>7153</v>
      </c>
      <c r="F285" s="151" t="s">
        <v>7154</v>
      </c>
      <c r="G285" s="152" t="s">
        <v>220</v>
      </c>
      <c r="H285" s="153">
        <v>181.72</v>
      </c>
      <c r="I285" s="154"/>
      <c r="J285" s="155">
        <f>ROUND(I285*H285,2)</f>
        <v>0</v>
      </c>
      <c r="K285" s="156"/>
      <c r="L285" s="32"/>
      <c r="M285" s="157" t="s">
        <v>1</v>
      </c>
      <c r="N285" s="158" t="s">
        <v>44</v>
      </c>
      <c r="O285" s="57"/>
      <c r="P285" s="159">
        <f>O285*H285</f>
        <v>0</v>
      </c>
      <c r="Q285" s="159">
        <v>0</v>
      </c>
      <c r="R285" s="159">
        <f>Q285*H285</f>
        <v>0</v>
      </c>
      <c r="S285" s="159">
        <v>0</v>
      </c>
      <c r="T285" s="160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61" t="s">
        <v>213</v>
      </c>
      <c r="AT285" s="161" t="s">
        <v>209</v>
      </c>
      <c r="AU285" s="161" t="s">
        <v>88</v>
      </c>
      <c r="AY285" s="17" t="s">
        <v>207</v>
      </c>
      <c r="BE285" s="162">
        <f>IF(N285="základní",J285,0)</f>
        <v>0</v>
      </c>
      <c r="BF285" s="162">
        <f>IF(N285="snížená",J285,0)</f>
        <v>0</v>
      </c>
      <c r="BG285" s="162">
        <f>IF(N285="zákl. přenesená",J285,0)</f>
        <v>0</v>
      </c>
      <c r="BH285" s="162">
        <f>IF(N285="sníž. přenesená",J285,0)</f>
        <v>0</v>
      </c>
      <c r="BI285" s="162">
        <f>IF(N285="nulová",J285,0)</f>
        <v>0</v>
      </c>
      <c r="BJ285" s="17" t="s">
        <v>86</v>
      </c>
      <c r="BK285" s="162">
        <f>ROUND(I285*H285,2)</f>
        <v>0</v>
      </c>
      <c r="BL285" s="17" t="s">
        <v>213</v>
      </c>
      <c r="BM285" s="161" t="s">
        <v>375</v>
      </c>
    </row>
    <row r="286" spans="1:65" s="14" customFormat="1" ht="33.75">
      <c r="B286" s="172"/>
      <c r="D286" s="164" t="s">
        <v>237</v>
      </c>
      <c r="E286" s="173" t="s">
        <v>1</v>
      </c>
      <c r="F286" s="174" t="s">
        <v>5537</v>
      </c>
      <c r="H286" s="173" t="s">
        <v>1</v>
      </c>
      <c r="I286" s="175"/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237</v>
      </c>
      <c r="AU286" s="173" t="s">
        <v>88</v>
      </c>
      <c r="AV286" s="14" t="s">
        <v>86</v>
      </c>
      <c r="AW286" s="14" t="s">
        <v>33</v>
      </c>
      <c r="AX286" s="14" t="s">
        <v>79</v>
      </c>
      <c r="AY286" s="173" t="s">
        <v>207</v>
      </c>
    </row>
    <row r="287" spans="1:65" s="13" customFormat="1" ht="11.25">
      <c r="B287" s="163"/>
      <c r="D287" s="164" t="s">
        <v>237</v>
      </c>
      <c r="E287" s="165" t="s">
        <v>1</v>
      </c>
      <c r="F287" s="166" t="s">
        <v>7155</v>
      </c>
      <c r="H287" s="167">
        <v>181.72</v>
      </c>
      <c r="I287" s="168"/>
      <c r="L287" s="163"/>
      <c r="M287" s="169"/>
      <c r="N287" s="170"/>
      <c r="O287" s="170"/>
      <c r="P287" s="170"/>
      <c r="Q287" s="170"/>
      <c r="R287" s="170"/>
      <c r="S287" s="170"/>
      <c r="T287" s="171"/>
      <c r="AT287" s="165" t="s">
        <v>237</v>
      </c>
      <c r="AU287" s="165" t="s">
        <v>88</v>
      </c>
      <c r="AV287" s="13" t="s">
        <v>88</v>
      </c>
      <c r="AW287" s="13" t="s">
        <v>33</v>
      </c>
      <c r="AX287" s="13" t="s">
        <v>79</v>
      </c>
      <c r="AY287" s="165" t="s">
        <v>207</v>
      </c>
    </row>
    <row r="288" spans="1:65" s="14" customFormat="1" ht="33.75">
      <c r="B288" s="172"/>
      <c r="D288" s="164" t="s">
        <v>237</v>
      </c>
      <c r="E288" s="173" t="s">
        <v>1</v>
      </c>
      <c r="F288" s="174" t="s">
        <v>5539</v>
      </c>
      <c r="H288" s="173" t="s">
        <v>1</v>
      </c>
      <c r="I288" s="175"/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237</v>
      </c>
      <c r="AU288" s="173" t="s">
        <v>88</v>
      </c>
      <c r="AV288" s="14" t="s">
        <v>86</v>
      </c>
      <c r="AW288" s="14" t="s">
        <v>33</v>
      </c>
      <c r="AX288" s="14" t="s">
        <v>79</v>
      </c>
      <c r="AY288" s="173" t="s">
        <v>207</v>
      </c>
    </row>
    <row r="289" spans="1:65" s="15" customFormat="1" ht="11.25">
      <c r="B289" s="179"/>
      <c r="D289" s="164" t="s">
        <v>237</v>
      </c>
      <c r="E289" s="180" t="s">
        <v>1</v>
      </c>
      <c r="F289" s="181" t="s">
        <v>242</v>
      </c>
      <c r="H289" s="182">
        <v>181.72</v>
      </c>
      <c r="I289" s="183"/>
      <c r="L289" s="179"/>
      <c r="M289" s="184"/>
      <c r="N289" s="185"/>
      <c r="O289" s="185"/>
      <c r="P289" s="185"/>
      <c r="Q289" s="185"/>
      <c r="R289" s="185"/>
      <c r="S289" s="185"/>
      <c r="T289" s="186"/>
      <c r="AT289" s="180" t="s">
        <v>237</v>
      </c>
      <c r="AU289" s="180" t="s">
        <v>88</v>
      </c>
      <c r="AV289" s="15" t="s">
        <v>213</v>
      </c>
      <c r="AW289" s="15" t="s">
        <v>33</v>
      </c>
      <c r="AX289" s="15" t="s">
        <v>86</v>
      </c>
      <c r="AY289" s="180" t="s">
        <v>207</v>
      </c>
    </row>
    <row r="290" spans="1:65" s="2" customFormat="1" ht="24.2" customHeight="1">
      <c r="A290" s="31"/>
      <c r="B290" s="148"/>
      <c r="C290" s="149" t="s">
        <v>297</v>
      </c>
      <c r="D290" s="149" t="s">
        <v>209</v>
      </c>
      <c r="E290" s="150" t="s">
        <v>7156</v>
      </c>
      <c r="F290" s="151" t="s">
        <v>7157</v>
      </c>
      <c r="G290" s="152" t="s">
        <v>220</v>
      </c>
      <c r="H290" s="153">
        <v>71.61</v>
      </c>
      <c r="I290" s="154"/>
      <c r="J290" s="155">
        <f>ROUND(I290*H290,2)</f>
        <v>0</v>
      </c>
      <c r="K290" s="156"/>
      <c r="L290" s="32"/>
      <c r="M290" s="157" t="s">
        <v>1</v>
      </c>
      <c r="N290" s="158" t="s">
        <v>44</v>
      </c>
      <c r="O290" s="57"/>
      <c r="P290" s="159">
        <f>O290*H290</f>
        <v>0</v>
      </c>
      <c r="Q290" s="159">
        <v>0</v>
      </c>
      <c r="R290" s="159">
        <f>Q290*H290</f>
        <v>0</v>
      </c>
      <c r="S290" s="159">
        <v>0</v>
      </c>
      <c r="T290" s="160">
        <f>S290*H290</f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61" t="s">
        <v>213</v>
      </c>
      <c r="AT290" s="161" t="s">
        <v>209</v>
      </c>
      <c r="AU290" s="161" t="s">
        <v>88</v>
      </c>
      <c r="AY290" s="17" t="s">
        <v>207</v>
      </c>
      <c r="BE290" s="162">
        <f>IF(N290="základní",J290,0)</f>
        <v>0</v>
      </c>
      <c r="BF290" s="162">
        <f>IF(N290="snížená",J290,0)</f>
        <v>0</v>
      </c>
      <c r="BG290" s="162">
        <f>IF(N290="zákl. přenesená",J290,0)</f>
        <v>0</v>
      </c>
      <c r="BH290" s="162">
        <f>IF(N290="sníž. přenesená",J290,0)</f>
        <v>0</v>
      </c>
      <c r="BI290" s="162">
        <f>IF(N290="nulová",J290,0)</f>
        <v>0</v>
      </c>
      <c r="BJ290" s="17" t="s">
        <v>86</v>
      </c>
      <c r="BK290" s="162">
        <f>ROUND(I290*H290,2)</f>
        <v>0</v>
      </c>
      <c r="BL290" s="17" t="s">
        <v>213</v>
      </c>
      <c r="BM290" s="161" t="s">
        <v>378</v>
      </c>
    </row>
    <row r="291" spans="1:65" s="14" customFormat="1" ht="33.75">
      <c r="B291" s="172"/>
      <c r="D291" s="164" t="s">
        <v>237</v>
      </c>
      <c r="E291" s="173" t="s">
        <v>1</v>
      </c>
      <c r="F291" s="174" t="s">
        <v>5543</v>
      </c>
      <c r="H291" s="173" t="s">
        <v>1</v>
      </c>
      <c r="I291" s="175"/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237</v>
      </c>
      <c r="AU291" s="173" t="s">
        <v>88</v>
      </c>
      <c r="AV291" s="14" t="s">
        <v>86</v>
      </c>
      <c r="AW291" s="14" t="s">
        <v>33</v>
      </c>
      <c r="AX291" s="14" t="s">
        <v>79</v>
      </c>
      <c r="AY291" s="173" t="s">
        <v>207</v>
      </c>
    </row>
    <row r="292" spans="1:65" s="13" customFormat="1" ht="22.5">
      <c r="B292" s="163"/>
      <c r="D292" s="164" t="s">
        <v>237</v>
      </c>
      <c r="E292" s="165" t="s">
        <v>1</v>
      </c>
      <c r="F292" s="166" t="s">
        <v>7158</v>
      </c>
      <c r="H292" s="167">
        <v>71.61</v>
      </c>
      <c r="I292" s="168"/>
      <c r="L292" s="163"/>
      <c r="M292" s="169"/>
      <c r="N292" s="170"/>
      <c r="O292" s="170"/>
      <c r="P292" s="170"/>
      <c r="Q292" s="170"/>
      <c r="R292" s="170"/>
      <c r="S292" s="170"/>
      <c r="T292" s="171"/>
      <c r="AT292" s="165" t="s">
        <v>237</v>
      </c>
      <c r="AU292" s="165" t="s">
        <v>88</v>
      </c>
      <c r="AV292" s="13" t="s">
        <v>88</v>
      </c>
      <c r="AW292" s="13" t="s">
        <v>33</v>
      </c>
      <c r="AX292" s="13" t="s">
        <v>79</v>
      </c>
      <c r="AY292" s="165" t="s">
        <v>207</v>
      </c>
    </row>
    <row r="293" spans="1:65" s="14" customFormat="1" ht="33.75">
      <c r="B293" s="172"/>
      <c r="D293" s="164" t="s">
        <v>237</v>
      </c>
      <c r="E293" s="173" t="s">
        <v>1</v>
      </c>
      <c r="F293" s="174" t="s">
        <v>5539</v>
      </c>
      <c r="H293" s="173" t="s">
        <v>1</v>
      </c>
      <c r="I293" s="175"/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237</v>
      </c>
      <c r="AU293" s="173" t="s">
        <v>88</v>
      </c>
      <c r="AV293" s="14" t="s">
        <v>86</v>
      </c>
      <c r="AW293" s="14" t="s">
        <v>33</v>
      </c>
      <c r="AX293" s="14" t="s">
        <v>79</v>
      </c>
      <c r="AY293" s="173" t="s">
        <v>207</v>
      </c>
    </row>
    <row r="294" spans="1:65" s="15" customFormat="1" ht="11.25">
      <c r="B294" s="179"/>
      <c r="D294" s="164" t="s">
        <v>237</v>
      </c>
      <c r="E294" s="180" t="s">
        <v>1</v>
      </c>
      <c r="F294" s="181" t="s">
        <v>242</v>
      </c>
      <c r="H294" s="182">
        <v>71.61</v>
      </c>
      <c r="I294" s="183"/>
      <c r="L294" s="179"/>
      <c r="M294" s="184"/>
      <c r="N294" s="185"/>
      <c r="O294" s="185"/>
      <c r="P294" s="185"/>
      <c r="Q294" s="185"/>
      <c r="R294" s="185"/>
      <c r="S294" s="185"/>
      <c r="T294" s="186"/>
      <c r="AT294" s="180" t="s">
        <v>237</v>
      </c>
      <c r="AU294" s="180" t="s">
        <v>88</v>
      </c>
      <c r="AV294" s="15" t="s">
        <v>213</v>
      </c>
      <c r="AW294" s="15" t="s">
        <v>33</v>
      </c>
      <c r="AX294" s="15" t="s">
        <v>86</v>
      </c>
      <c r="AY294" s="180" t="s">
        <v>207</v>
      </c>
    </row>
    <row r="295" spans="1:65" s="2" customFormat="1" ht="24.2" customHeight="1">
      <c r="A295" s="31"/>
      <c r="B295" s="148"/>
      <c r="C295" s="149" t="s">
        <v>379</v>
      </c>
      <c r="D295" s="149" t="s">
        <v>209</v>
      </c>
      <c r="E295" s="150" t="s">
        <v>7159</v>
      </c>
      <c r="F295" s="151" t="s">
        <v>5554</v>
      </c>
      <c r="G295" s="152" t="s">
        <v>220</v>
      </c>
      <c r="H295" s="153">
        <v>1265.7</v>
      </c>
      <c r="I295" s="154"/>
      <c r="J295" s="155">
        <f>ROUND(I295*H295,2)</f>
        <v>0</v>
      </c>
      <c r="K295" s="156"/>
      <c r="L295" s="32"/>
      <c r="M295" s="157" t="s">
        <v>1</v>
      </c>
      <c r="N295" s="158" t="s">
        <v>44</v>
      </c>
      <c r="O295" s="57"/>
      <c r="P295" s="159">
        <f>O295*H295</f>
        <v>0</v>
      </c>
      <c r="Q295" s="159">
        <v>0</v>
      </c>
      <c r="R295" s="159">
        <f>Q295*H295</f>
        <v>0</v>
      </c>
      <c r="S295" s="159">
        <v>0</v>
      </c>
      <c r="T295" s="160">
        <f>S295*H295</f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61" t="s">
        <v>213</v>
      </c>
      <c r="AT295" s="161" t="s">
        <v>209</v>
      </c>
      <c r="AU295" s="161" t="s">
        <v>88</v>
      </c>
      <c r="AY295" s="17" t="s">
        <v>207</v>
      </c>
      <c r="BE295" s="162">
        <f>IF(N295="základní",J295,0)</f>
        <v>0</v>
      </c>
      <c r="BF295" s="162">
        <f>IF(N295="snížená",J295,0)</f>
        <v>0</v>
      </c>
      <c r="BG295" s="162">
        <f>IF(N295="zákl. přenesená",J295,0)</f>
        <v>0</v>
      </c>
      <c r="BH295" s="162">
        <f>IF(N295="sníž. přenesená",J295,0)</f>
        <v>0</v>
      </c>
      <c r="BI295" s="162">
        <f>IF(N295="nulová",J295,0)</f>
        <v>0</v>
      </c>
      <c r="BJ295" s="17" t="s">
        <v>86</v>
      </c>
      <c r="BK295" s="162">
        <f>ROUND(I295*H295,2)</f>
        <v>0</v>
      </c>
      <c r="BL295" s="17" t="s">
        <v>213</v>
      </c>
      <c r="BM295" s="161" t="s">
        <v>382</v>
      </c>
    </row>
    <row r="296" spans="1:65" s="14" customFormat="1" ht="11.25">
      <c r="B296" s="172"/>
      <c r="D296" s="164" t="s">
        <v>237</v>
      </c>
      <c r="E296" s="173" t="s">
        <v>1</v>
      </c>
      <c r="F296" s="174" t="s">
        <v>5555</v>
      </c>
      <c r="H296" s="173" t="s">
        <v>1</v>
      </c>
      <c r="I296" s="175"/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237</v>
      </c>
      <c r="AU296" s="173" t="s">
        <v>88</v>
      </c>
      <c r="AV296" s="14" t="s">
        <v>86</v>
      </c>
      <c r="AW296" s="14" t="s">
        <v>33</v>
      </c>
      <c r="AX296" s="14" t="s">
        <v>79</v>
      </c>
      <c r="AY296" s="173" t="s">
        <v>207</v>
      </c>
    </row>
    <row r="297" spans="1:65" s="13" customFormat="1" ht="11.25">
      <c r="B297" s="163"/>
      <c r="D297" s="164" t="s">
        <v>237</v>
      </c>
      <c r="E297" s="165" t="s">
        <v>1</v>
      </c>
      <c r="F297" s="166" t="s">
        <v>7160</v>
      </c>
      <c r="H297" s="167">
        <v>63.9</v>
      </c>
      <c r="I297" s="168"/>
      <c r="L297" s="163"/>
      <c r="M297" s="169"/>
      <c r="N297" s="170"/>
      <c r="O297" s="170"/>
      <c r="P297" s="170"/>
      <c r="Q297" s="170"/>
      <c r="R297" s="170"/>
      <c r="S297" s="170"/>
      <c r="T297" s="171"/>
      <c r="AT297" s="165" t="s">
        <v>237</v>
      </c>
      <c r="AU297" s="165" t="s">
        <v>88</v>
      </c>
      <c r="AV297" s="13" t="s">
        <v>88</v>
      </c>
      <c r="AW297" s="13" t="s">
        <v>33</v>
      </c>
      <c r="AX297" s="13" t="s">
        <v>79</v>
      </c>
      <c r="AY297" s="165" t="s">
        <v>207</v>
      </c>
    </row>
    <row r="298" spans="1:65" s="13" customFormat="1" ht="11.25">
      <c r="B298" s="163"/>
      <c r="D298" s="164" t="s">
        <v>237</v>
      </c>
      <c r="E298" s="165" t="s">
        <v>1</v>
      </c>
      <c r="F298" s="166" t="s">
        <v>7161</v>
      </c>
      <c r="H298" s="167">
        <v>429.3</v>
      </c>
      <c r="I298" s="168"/>
      <c r="L298" s="163"/>
      <c r="M298" s="169"/>
      <c r="N298" s="170"/>
      <c r="O298" s="170"/>
      <c r="P298" s="170"/>
      <c r="Q298" s="170"/>
      <c r="R298" s="170"/>
      <c r="S298" s="170"/>
      <c r="T298" s="171"/>
      <c r="AT298" s="165" t="s">
        <v>237</v>
      </c>
      <c r="AU298" s="165" t="s">
        <v>88</v>
      </c>
      <c r="AV298" s="13" t="s">
        <v>88</v>
      </c>
      <c r="AW298" s="13" t="s">
        <v>33</v>
      </c>
      <c r="AX298" s="13" t="s">
        <v>79</v>
      </c>
      <c r="AY298" s="165" t="s">
        <v>207</v>
      </c>
    </row>
    <row r="299" spans="1:65" s="13" customFormat="1" ht="11.25">
      <c r="B299" s="163"/>
      <c r="D299" s="164" t="s">
        <v>237</v>
      </c>
      <c r="E299" s="165" t="s">
        <v>1</v>
      </c>
      <c r="F299" s="166" t="s">
        <v>7162</v>
      </c>
      <c r="H299" s="167">
        <v>185</v>
      </c>
      <c r="I299" s="168"/>
      <c r="L299" s="163"/>
      <c r="M299" s="169"/>
      <c r="N299" s="170"/>
      <c r="O299" s="170"/>
      <c r="P299" s="170"/>
      <c r="Q299" s="170"/>
      <c r="R299" s="170"/>
      <c r="S299" s="170"/>
      <c r="T299" s="171"/>
      <c r="AT299" s="165" t="s">
        <v>237</v>
      </c>
      <c r="AU299" s="165" t="s">
        <v>88</v>
      </c>
      <c r="AV299" s="13" t="s">
        <v>88</v>
      </c>
      <c r="AW299" s="13" t="s">
        <v>33</v>
      </c>
      <c r="AX299" s="13" t="s">
        <v>79</v>
      </c>
      <c r="AY299" s="165" t="s">
        <v>207</v>
      </c>
    </row>
    <row r="300" spans="1:65" s="13" customFormat="1" ht="11.25">
      <c r="B300" s="163"/>
      <c r="D300" s="164" t="s">
        <v>237</v>
      </c>
      <c r="E300" s="165" t="s">
        <v>1</v>
      </c>
      <c r="F300" s="166" t="s">
        <v>7163</v>
      </c>
      <c r="H300" s="167">
        <v>272.60000000000002</v>
      </c>
      <c r="I300" s="168"/>
      <c r="L300" s="163"/>
      <c r="M300" s="169"/>
      <c r="N300" s="170"/>
      <c r="O300" s="170"/>
      <c r="P300" s="170"/>
      <c r="Q300" s="170"/>
      <c r="R300" s="170"/>
      <c r="S300" s="170"/>
      <c r="T300" s="171"/>
      <c r="AT300" s="165" t="s">
        <v>237</v>
      </c>
      <c r="AU300" s="165" t="s">
        <v>88</v>
      </c>
      <c r="AV300" s="13" t="s">
        <v>88</v>
      </c>
      <c r="AW300" s="13" t="s">
        <v>33</v>
      </c>
      <c r="AX300" s="13" t="s">
        <v>79</v>
      </c>
      <c r="AY300" s="165" t="s">
        <v>207</v>
      </c>
    </row>
    <row r="301" spans="1:65" s="13" customFormat="1" ht="11.25">
      <c r="B301" s="163"/>
      <c r="D301" s="164" t="s">
        <v>237</v>
      </c>
      <c r="E301" s="165" t="s">
        <v>1</v>
      </c>
      <c r="F301" s="166" t="s">
        <v>7164</v>
      </c>
      <c r="H301" s="167">
        <v>84.6</v>
      </c>
      <c r="I301" s="168"/>
      <c r="L301" s="163"/>
      <c r="M301" s="169"/>
      <c r="N301" s="170"/>
      <c r="O301" s="170"/>
      <c r="P301" s="170"/>
      <c r="Q301" s="170"/>
      <c r="R301" s="170"/>
      <c r="S301" s="170"/>
      <c r="T301" s="171"/>
      <c r="AT301" s="165" t="s">
        <v>237</v>
      </c>
      <c r="AU301" s="165" t="s">
        <v>88</v>
      </c>
      <c r="AV301" s="13" t="s">
        <v>88</v>
      </c>
      <c r="AW301" s="13" t="s">
        <v>33</v>
      </c>
      <c r="AX301" s="13" t="s">
        <v>79</v>
      </c>
      <c r="AY301" s="165" t="s">
        <v>207</v>
      </c>
    </row>
    <row r="302" spans="1:65" s="13" customFormat="1" ht="11.25">
      <c r="B302" s="163"/>
      <c r="D302" s="164" t="s">
        <v>237</v>
      </c>
      <c r="E302" s="165" t="s">
        <v>1</v>
      </c>
      <c r="F302" s="166" t="s">
        <v>7165</v>
      </c>
      <c r="H302" s="167">
        <v>230.3</v>
      </c>
      <c r="I302" s="168"/>
      <c r="L302" s="163"/>
      <c r="M302" s="169"/>
      <c r="N302" s="170"/>
      <c r="O302" s="170"/>
      <c r="P302" s="170"/>
      <c r="Q302" s="170"/>
      <c r="R302" s="170"/>
      <c r="S302" s="170"/>
      <c r="T302" s="171"/>
      <c r="AT302" s="165" t="s">
        <v>237</v>
      </c>
      <c r="AU302" s="165" t="s">
        <v>88</v>
      </c>
      <c r="AV302" s="13" t="s">
        <v>88</v>
      </c>
      <c r="AW302" s="13" t="s">
        <v>33</v>
      </c>
      <c r="AX302" s="13" t="s">
        <v>79</v>
      </c>
      <c r="AY302" s="165" t="s">
        <v>207</v>
      </c>
    </row>
    <row r="303" spans="1:65" s="15" customFormat="1" ht="11.25">
      <c r="B303" s="179"/>
      <c r="D303" s="164" t="s">
        <v>237</v>
      </c>
      <c r="E303" s="180" t="s">
        <v>1</v>
      </c>
      <c r="F303" s="181" t="s">
        <v>242</v>
      </c>
      <c r="H303" s="182">
        <v>1265.7</v>
      </c>
      <c r="I303" s="183"/>
      <c r="L303" s="179"/>
      <c r="M303" s="184"/>
      <c r="N303" s="185"/>
      <c r="O303" s="185"/>
      <c r="P303" s="185"/>
      <c r="Q303" s="185"/>
      <c r="R303" s="185"/>
      <c r="S303" s="185"/>
      <c r="T303" s="186"/>
      <c r="AT303" s="180" t="s">
        <v>237</v>
      </c>
      <c r="AU303" s="180" t="s">
        <v>88</v>
      </c>
      <c r="AV303" s="15" t="s">
        <v>213</v>
      </c>
      <c r="AW303" s="15" t="s">
        <v>33</v>
      </c>
      <c r="AX303" s="15" t="s">
        <v>86</v>
      </c>
      <c r="AY303" s="180" t="s">
        <v>207</v>
      </c>
    </row>
    <row r="304" spans="1:65" s="2" customFormat="1" ht="24.2" customHeight="1">
      <c r="A304" s="31"/>
      <c r="B304" s="148"/>
      <c r="C304" s="149" t="s">
        <v>302</v>
      </c>
      <c r="D304" s="149" t="s">
        <v>209</v>
      </c>
      <c r="E304" s="150" t="s">
        <v>7166</v>
      </c>
      <c r="F304" s="151" t="s">
        <v>7167</v>
      </c>
      <c r="G304" s="152" t="s">
        <v>662</v>
      </c>
      <c r="H304" s="153">
        <v>1</v>
      </c>
      <c r="I304" s="154"/>
      <c r="J304" s="155">
        <f>ROUND(I304*H304,2)</f>
        <v>0</v>
      </c>
      <c r="K304" s="156"/>
      <c r="L304" s="32"/>
      <c r="M304" s="157" t="s">
        <v>1</v>
      </c>
      <c r="N304" s="158" t="s">
        <v>44</v>
      </c>
      <c r="O304" s="57"/>
      <c r="P304" s="159">
        <f>O304*H304</f>
        <v>0</v>
      </c>
      <c r="Q304" s="159">
        <v>0</v>
      </c>
      <c r="R304" s="159">
        <f>Q304*H304</f>
        <v>0</v>
      </c>
      <c r="S304" s="159">
        <v>0</v>
      </c>
      <c r="T304" s="160">
        <f>S304*H304</f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61" t="s">
        <v>213</v>
      </c>
      <c r="AT304" s="161" t="s">
        <v>209</v>
      </c>
      <c r="AU304" s="161" t="s">
        <v>88</v>
      </c>
      <c r="AY304" s="17" t="s">
        <v>207</v>
      </c>
      <c r="BE304" s="162">
        <f>IF(N304="základní",J304,0)</f>
        <v>0</v>
      </c>
      <c r="BF304" s="162">
        <f>IF(N304="snížená",J304,0)</f>
        <v>0</v>
      </c>
      <c r="BG304" s="162">
        <f>IF(N304="zákl. přenesená",J304,0)</f>
        <v>0</v>
      </c>
      <c r="BH304" s="162">
        <f>IF(N304="sníž. přenesená",J304,0)</f>
        <v>0</v>
      </c>
      <c r="BI304" s="162">
        <f>IF(N304="nulová",J304,0)</f>
        <v>0</v>
      </c>
      <c r="BJ304" s="17" t="s">
        <v>86</v>
      </c>
      <c r="BK304" s="162">
        <f>ROUND(I304*H304,2)</f>
        <v>0</v>
      </c>
      <c r="BL304" s="17" t="s">
        <v>213</v>
      </c>
      <c r="BM304" s="161" t="s">
        <v>386</v>
      </c>
    </row>
    <row r="305" spans="1:65" s="13" customFormat="1" ht="11.25">
      <c r="B305" s="163"/>
      <c r="D305" s="164" t="s">
        <v>237</v>
      </c>
      <c r="E305" s="165" t="s">
        <v>1</v>
      </c>
      <c r="F305" s="166" t="s">
        <v>7168</v>
      </c>
      <c r="H305" s="167">
        <v>1</v>
      </c>
      <c r="I305" s="168"/>
      <c r="L305" s="163"/>
      <c r="M305" s="169"/>
      <c r="N305" s="170"/>
      <c r="O305" s="170"/>
      <c r="P305" s="170"/>
      <c r="Q305" s="170"/>
      <c r="R305" s="170"/>
      <c r="S305" s="170"/>
      <c r="T305" s="171"/>
      <c r="AT305" s="165" t="s">
        <v>237</v>
      </c>
      <c r="AU305" s="165" t="s">
        <v>88</v>
      </c>
      <c r="AV305" s="13" t="s">
        <v>88</v>
      </c>
      <c r="AW305" s="13" t="s">
        <v>33</v>
      </c>
      <c r="AX305" s="13" t="s">
        <v>79</v>
      </c>
      <c r="AY305" s="165" t="s">
        <v>207</v>
      </c>
    </row>
    <row r="306" spans="1:65" s="14" customFormat="1" ht="22.5">
      <c r="B306" s="172"/>
      <c r="D306" s="164" t="s">
        <v>237</v>
      </c>
      <c r="E306" s="173" t="s">
        <v>1</v>
      </c>
      <c r="F306" s="174" t="s">
        <v>5060</v>
      </c>
      <c r="H306" s="173" t="s">
        <v>1</v>
      </c>
      <c r="I306" s="175"/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237</v>
      </c>
      <c r="AU306" s="173" t="s">
        <v>88</v>
      </c>
      <c r="AV306" s="14" t="s">
        <v>86</v>
      </c>
      <c r="AW306" s="14" t="s">
        <v>33</v>
      </c>
      <c r="AX306" s="14" t="s">
        <v>79</v>
      </c>
      <c r="AY306" s="173" t="s">
        <v>207</v>
      </c>
    </row>
    <row r="307" spans="1:65" s="15" customFormat="1" ht="11.25">
      <c r="B307" s="179"/>
      <c r="D307" s="164" t="s">
        <v>237</v>
      </c>
      <c r="E307" s="180" t="s">
        <v>1</v>
      </c>
      <c r="F307" s="181" t="s">
        <v>242</v>
      </c>
      <c r="H307" s="182">
        <v>1</v>
      </c>
      <c r="I307" s="183"/>
      <c r="L307" s="179"/>
      <c r="M307" s="184"/>
      <c r="N307" s="185"/>
      <c r="O307" s="185"/>
      <c r="P307" s="185"/>
      <c r="Q307" s="185"/>
      <c r="R307" s="185"/>
      <c r="S307" s="185"/>
      <c r="T307" s="186"/>
      <c r="AT307" s="180" t="s">
        <v>237</v>
      </c>
      <c r="AU307" s="180" t="s">
        <v>88</v>
      </c>
      <c r="AV307" s="15" t="s">
        <v>213</v>
      </c>
      <c r="AW307" s="15" t="s">
        <v>33</v>
      </c>
      <c r="AX307" s="15" t="s">
        <v>86</v>
      </c>
      <c r="AY307" s="180" t="s">
        <v>207</v>
      </c>
    </row>
    <row r="308" spans="1:65" s="2" customFormat="1" ht="24.2" customHeight="1">
      <c r="A308" s="31"/>
      <c r="B308" s="148"/>
      <c r="C308" s="149" t="s">
        <v>387</v>
      </c>
      <c r="D308" s="149" t="s">
        <v>209</v>
      </c>
      <c r="E308" s="150" t="s">
        <v>7169</v>
      </c>
      <c r="F308" s="151" t="s">
        <v>7170</v>
      </c>
      <c r="G308" s="152" t="s">
        <v>212</v>
      </c>
      <c r="H308" s="153">
        <v>72</v>
      </c>
      <c r="I308" s="154"/>
      <c r="J308" s="155">
        <f>ROUND(I308*H308,2)</f>
        <v>0</v>
      </c>
      <c r="K308" s="156"/>
      <c r="L308" s="32"/>
      <c r="M308" s="157" t="s">
        <v>1</v>
      </c>
      <c r="N308" s="158" t="s">
        <v>44</v>
      </c>
      <c r="O308" s="57"/>
      <c r="P308" s="159">
        <f>O308*H308</f>
        <v>0</v>
      </c>
      <c r="Q308" s="159">
        <v>0</v>
      </c>
      <c r="R308" s="159">
        <f>Q308*H308</f>
        <v>0</v>
      </c>
      <c r="S308" s="159">
        <v>0</v>
      </c>
      <c r="T308" s="160">
        <f>S308*H308</f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61" t="s">
        <v>213</v>
      </c>
      <c r="AT308" s="161" t="s">
        <v>209</v>
      </c>
      <c r="AU308" s="161" t="s">
        <v>88</v>
      </c>
      <c r="AY308" s="17" t="s">
        <v>207</v>
      </c>
      <c r="BE308" s="162">
        <f>IF(N308="základní",J308,0)</f>
        <v>0</v>
      </c>
      <c r="BF308" s="162">
        <f>IF(N308="snížená",J308,0)</f>
        <v>0</v>
      </c>
      <c r="BG308" s="162">
        <f>IF(N308="zákl. přenesená",J308,0)</f>
        <v>0</v>
      </c>
      <c r="BH308" s="162">
        <f>IF(N308="sníž. přenesená",J308,0)</f>
        <v>0</v>
      </c>
      <c r="BI308" s="162">
        <f>IF(N308="nulová",J308,0)</f>
        <v>0</v>
      </c>
      <c r="BJ308" s="17" t="s">
        <v>86</v>
      </c>
      <c r="BK308" s="162">
        <f>ROUND(I308*H308,2)</f>
        <v>0</v>
      </c>
      <c r="BL308" s="17" t="s">
        <v>213</v>
      </c>
      <c r="BM308" s="161" t="s">
        <v>390</v>
      </c>
    </row>
    <row r="309" spans="1:65" s="2" customFormat="1" ht="24.2" customHeight="1">
      <c r="A309" s="31"/>
      <c r="B309" s="148"/>
      <c r="C309" s="149" t="s">
        <v>314</v>
      </c>
      <c r="D309" s="149" t="s">
        <v>209</v>
      </c>
      <c r="E309" s="150" t="s">
        <v>7171</v>
      </c>
      <c r="F309" s="151" t="s">
        <v>5112</v>
      </c>
      <c r="G309" s="152" t="s">
        <v>7172</v>
      </c>
      <c r="H309" s="153">
        <v>1</v>
      </c>
      <c r="I309" s="154"/>
      <c r="J309" s="155">
        <f>ROUND(I309*H309,2)</f>
        <v>0</v>
      </c>
      <c r="K309" s="156"/>
      <c r="L309" s="32"/>
      <c r="M309" s="157" t="s">
        <v>1</v>
      </c>
      <c r="N309" s="158" t="s">
        <v>44</v>
      </c>
      <c r="O309" s="57"/>
      <c r="P309" s="159">
        <f>O309*H309</f>
        <v>0</v>
      </c>
      <c r="Q309" s="159">
        <v>0</v>
      </c>
      <c r="R309" s="159">
        <f>Q309*H309</f>
        <v>0</v>
      </c>
      <c r="S309" s="159">
        <v>0</v>
      </c>
      <c r="T309" s="160">
        <f>S309*H309</f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61" t="s">
        <v>213</v>
      </c>
      <c r="AT309" s="161" t="s">
        <v>209</v>
      </c>
      <c r="AU309" s="161" t="s">
        <v>88</v>
      </c>
      <c r="AY309" s="17" t="s">
        <v>207</v>
      </c>
      <c r="BE309" s="162">
        <f>IF(N309="základní",J309,0)</f>
        <v>0</v>
      </c>
      <c r="BF309" s="162">
        <f>IF(N309="snížená",J309,0)</f>
        <v>0</v>
      </c>
      <c r="BG309" s="162">
        <f>IF(N309="zákl. přenesená",J309,0)</f>
        <v>0</v>
      </c>
      <c r="BH309" s="162">
        <f>IF(N309="sníž. přenesená",J309,0)</f>
        <v>0</v>
      </c>
      <c r="BI309" s="162">
        <f>IF(N309="nulová",J309,0)</f>
        <v>0</v>
      </c>
      <c r="BJ309" s="17" t="s">
        <v>86</v>
      </c>
      <c r="BK309" s="162">
        <f>ROUND(I309*H309,2)</f>
        <v>0</v>
      </c>
      <c r="BL309" s="17" t="s">
        <v>213</v>
      </c>
      <c r="BM309" s="161" t="s">
        <v>393</v>
      </c>
    </row>
    <row r="310" spans="1:65" s="2" customFormat="1" ht="24.2" customHeight="1">
      <c r="A310" s="31"/>
      <c r="B310" s="148"/>
      <c r="C310" s="149" t="s">
        <v>394</v>
      </c>
      <c r="D310" s="149" t="s">
        <v>209</v>
      </c>
      <c r="E310" s="150" t="s">
        <v>7131</v>
      </c>
      <c r="F310" s="151" t="s">
        <v>5714</v>
      </c>
      <c r="G310" s="152" t="s">
        <v>1636</v>
      </c>
      <c r="H310" s="187"/>
      <c r="I310" s="154"/>
      <c r="J310" s="155">
        <f>ROUND(I310*H310,2)</f>
        <v>0</v>
      </c>
      <c r="K310" s="156"/>
      <c r="L310" s="32"/>
      <c r="M310" s="157" t="s">
        <v>1</v>
      </c>
      <c r="N310" s="158" t="s">
        <v>44</v>
      </c>
      <c r="O310" s="57"/>
      <c r="P310" s="159">
        <f>O310*H310</f>
        <v>0</v>
      </c>
      <c r="Q310" s="159">
        <v>0</v>
      </c>
      <c r="R310" s="159">
        <f>Q310*H310</f>
        <v>0</v>
      </c>
      <c r="S310" s="159">
        <v>0</v>
      </c>
      <c r="T310" s="160">
        <f>S310*H310</f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61" t="s">
        <v>213</v>
      </c>
      <c r="AT310" s="161" t="s">
        <v>209</v>
      </c>
      <c r="AU310" s="161" t="s">
        <v>88</v>
      </c>
      <c r="AY310" s="17" t="s">
        <v>207</v>
      </c>
      <c r="BE310" s="162">
        <f>IF(N310="základní",J310,0)</f>
        <v>0</v>
      </c>
      <c r="BF310" s="162">
        <f>IF(N310="snížená",J310,0)</f>
        <v>0</v>
      </c>
      <c r="BG310" s="162">
        <f>IF(N310="zákl. přenesená",J310,0)</f>
        <v>0</v>
      </c>
      <c r="BH310" s="162">
        <f>IF(N310="sníž. přenesená",J310,0)</f>
        <v>0</v>
      </c>
      <c r="BI310" s="162">
        <f>IF(N310="nulová",J310,0)</f>
        <v>0</v>
      </c>
      <c r="BJ310" s="17" t="s">
        <v>86</v>
      </c>
      <c r="BK310" s="162">
        <f>ROUND(I310*H310,2)</f>
        <v>0</v>
      </c>
      <c r="BL310" s="17" t="s">
        <v>213</v>
      </c>
      <c r="BM310" s="161" t="s">
        <v>397</v>
      </c>
    </row>
    <row r="311" spans="1:65" s="2" customFormat="1" ht="24.2" customHeight="1">
      <c r="A311" s="31"/>
      <c r="B311" s="148"/>
      <c r="C311" s="149" t="s">
        <v>318</v>
      </c>
      <c r="D311" s="149" t="s">
        <v>209</v>
      </c>
      <c r="E311" s="150" t="s">
        <v>5715</v>
      </c>
      <c r="F311" s="151" t="s">
        <v>1449</v>
      </c>
      <c r="G311" s="152" t="s">
        <v>212</v>
      </c>
      <c r="H311" s="153">
        <v>15</v>
      </c>
      <c r="I311" s="154"/>
      <c r="J311" s="155">
        <f>ROUND(I311*H311,2)</f>
        <v>0</v>
      </c>
      <c r="K311" s="156"/>
      <c r="L311" s="32"/>
      <c r="M311" s="157" t="s">
        <v>1</v>
      </c>
      <c r="N311" s="158" t="s">
        <v>44</v>
      </c>
      <c r="O311" s="57"/>
      <c r="P311" s="159">
        <f>O311*H311</f>
        <v>0</v>
      </c>
      <c r="Q311" s="159">
        <v>0</v>
      </c>
      <c r="R311" s="159">
        <f>Q311*H311</f>
        <v>0</v>
      </c>
      <c r="S311" s="159">
        <v>0</v>
      </c>
      <c r="T311" s="160">
        <f>S311*H311</f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61" t="s">
        <v>213</v>
      </c>
      <c r="AT311" s="161" t="s">
        <v>209</v>
      </c>
      <c r="AU311" s="161" t="s">
        <v>88</v>
      </c>
      <c r="AY311" s="17" t="s">
        <v>207</v>
      </c>
      <c r="BE311" s="162">
        <f>IF(N311="základní",J311,0)</f>
        <v>0</v>
      </c>
      <c r="BF311" s="162">
        <f>IF(N311="snížená",J311,0)</f>
        <v>0</v>
      </c>
      <c r="BG311" s="162">
        <f>IF(N311="zákl. přenesená",J311,0)</f>
        <v>0</v>
      </c>
      <c r="BH311" s="162">
        <f>IF(N311="sníž. přenesená",J311,0)</f>
        <v>0</v>
      </c>
      <c r="BI311" s="162">
        <f>IF(N311="nulová",J311,0)</f>
        <v>0</v>
      </c>
      <c r="BJ311" s="17" t="s">
        <v>86</v>
      </c>
      <c r="BK311" s="162">
        <f>ROUND(I311*H311,2)</f>
        <v>0</v>
      </c>
      <c r="BL311" s="17" t="s">
        <v>213</v>
      </c>
      <c r="BM311" s="161" t="s">
        <v>400</v>
      </c>
    </row>
    <row r="312" spans="1:65" s="13" customFormat="1" ht="22.5">
      <c r="B312" s="163"/>
      <c r="D312" s="164" t="s">
        <v>237</v>
      </c>
      <c r="E312" s="165" t="s">
        <v>1</v>
      </c>
      <c r="F312" s="166" t="s">
        <v>7173</v>
      </c>
      <c r="H312" s="167">
        <v>15</v>
      </c>
      <c r="I312" s="168"/>
      <c r="L312" s="163"/>
      <c r="M312" s="169"/>
      <c r="N312" s="170"/>
      <c r="O312" s="170"/>
      <c r="P312" s="170"/>
      <c r="Q312" s="170"/>
      <c r="R312" s="170"/>
      <c r="S312" s="170"/>
      <c r="T312" s="171"/>
      <c r="AT312" s="165" t="s">
        <v>237</v>
      </c>
      <c r="AU312" s="165" t="s">
        <v>88</v>
      </c>
      <c r="AV312" s="13" t="s">
        <v>88</v>
      </c>
      <c r="AW312" s="13" t="s">
        <v>33</v>
      </c>
      <c r="AX312" s="13" t="s">
        <v>79</v>
      </c>
      <c r="AY312" s="165" t="s">
        <v>207</v>
      </c>
    </row>
    <row r="313" spans="1:65" s="14" customFormat="1" ht="22.5">
      <c r="B313" s="172"/>
      <c r="D313" s="164" t="s">
        <v>237</v>
      </c>
      <c r="E313" s="173" t="s">
        <v>1</v>
      </c>
      <c r="F313" s="174" t="s">
        <v>3351</v>
      </c>
      <c r="H313" s="173" t="s">
        <v>1</v>
      </c>
      <c r="I313" s="175"/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237</v>
      </c>
      <c r="AU313" s="173" t="s">
        <v>88</v>
      </c>
      <c r="AV313" s="14" t="s">
        <v>86</v>
      </c>
      <c r="AW313" s="14" t="s">
        <v>33</v>
      </c>
      <c r="AX313" s="14" t="s">
        <v>79</v>
      </c>
      <c r="AY313" s="173" t="s">
        <v>207</v>
      </c>
    </row>
    <row r="314" spans="1:65" s="15" customFormat="1" ht="11.25">
      <c r="B314" s="179"/>
      <c r="D314" s="164" t="s">
        <v>237</v>
      </c>
      <c r="E314" s="180" t="s">
        <v>1</v>
      </c>
      <c r="F314" s="181" t="s">
        <v>242</v>
      </c>
      <c r="H314" s="182">
        <v>15</v>
      </c>
      <c r="I314" s="183"/>
      <c r="L314" s="179"/>
      <c r="M314" s="188"/>
      <c r="N314" s="189"/>
      <c r="O314" s="189"/>
      <c r="P314" s="189"/>
      <c r="Q314" s="189"/>
      <c r="R314" s="189"/>
      <c r="S314" s="189"/>
      <c r="T314" s="190"/>
      <c r="AT314" s="180" t="s">
        <v>237</v>
      </c>
      <c r="AU314" s="180" t="s">
        <v>88</v>
      </c>
      <c r="AV314" s="15" t="s">
        <v>213</v>
      </c>
      <c r="AW314" s="15" t="s">
        <v>33</v>
      </c>
      <c r="AX314" s="15" t="s">
        <v>86</v>
      </c>
      <c r="AY314" s="180" t="s">
        <v>207</v>
      </c>
    </row>
    <row r="315" spans="1:65" s="2" customFormat="1" ht="6.95" customHeight="1">
      <c r="A315" s="31"/>
      <c r="B315" s="46"/>
      <c r="C315" s="47"/>
      <c r="D315" s="47"/>
      <c r="E315" s="47"/>
      <c r="F315" s="47"/>
      <c r="G315" s="47"/>
      <c r="H315" s="47"/>
      <c r="I315" s="47"/>
      <c r="J315" s="47"/>
      <c r="K315" s="47"/>
      <c r="L315" s="32"/>
      <c r="M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</row>
  </sheetData>
  <autoFilter ref="C122:K314" xr:uid="{00000000-0009-0000-0000-00000F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38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138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7174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ROUND(J127,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ROUND((SUM(BE127:BE383)),  2)</f>
        <v>0</v>
      </c>
      <c r="G35" s="31"/>
      <c r="H35" s="31"/>
      <c r="I35" s="104">
        <v>0.21</v>
      </c>
      <c r="J35" s="103">
        <f>ROUND(((SUM(BE127:BE383))*I35),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ROUND((SUM(BF127:BF383)),  2)</f>
        <v>0</v>
      </c>
      <c r="G36" s="31"/>
      <c r="H36" s="31"/>
      <c r="I36" s="104">
        <v>0.15</v>
      </c>
      <c r="J36" s="103">
        <f>ROUND(((SUM(BF127:BF383))*I36),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ROUND((SUM(BG127:BG383)),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ROUND((SUM(BH127:BH383)),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ROUND((SUM(BI127:BI383)),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Objekt17 - SO D.1.4.6.MaR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J127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J128</f>
        <v>0</v>
      </c>
      <c r="L99" s="116"/>
    </row>
    <row r="100" spans="1:47" s="10" customFormat="1" ht="19.899999999999999" customHeight="1">
      <c r="B100" s="120"/>
      <c r="D100" s="121" t="s">
        <v>7175</v>
      </c>
      <c r="E100" s="122"/>
      <c r="F100" s="122"/>
      <c r="G100" s="122"/>
      <c r="H100" s="122"/>
      <c r="I100" s="122"/>
      <c r="J100" s="123">
        <f>J129</f>
        <v>0</v>
      </c>
      <c r="L100" s="120"/>
    </row>
    <row r="101" spans="1:47" s="10" customFormat="1" ht="19.899999999999999" customHeight="1">
      <c r="B101" s="120"/>
      <c r="D101" s="121" t="s">
        <v>7175</v>
      </c>
      <c r="E101" s="122"/>
      <c r="F101" s="122"/>
      <c r="G101" s="122"/>
      <c r="H101" s="122"/>
      <c r="I101" s="122"/>
      <c r="J101" s="123">
        <f>J156</f>
        <v>0</v>
      </c>
      <c r="L101" s="120"/>
    </row>
    <row r="102" spans="1:47" s="10" customFormat="1" ht="19.899999999999999" customHeight="1">
      <c r="B102" s="120"/>
      <c r="D102" s="121" t="s">
        <v>7176</v>
      </c>
      <c r="E102" s="122"/>
      <c r="F102" s="122"/>
      <c r="G102" s="122"/>
      <c r="H102" s="122"/>
      <c r="I102" s="122"/>
      <c r="J102" s="123">
        <f>J188</f>
        <v>0</v>
      </c>
      <c r="L102" s="120"/>
    </row>
    <row r="103" spans="1:47" s="10" customFormat="1" ht="19.899999999999999" customHeight="1">
      <c r="B103" s="120"/>
      <c r="D103" s="121" t="s">
        <v>7177</v>
      </c>
      <c r="E103" s="122"/>
      <c r="F103" s="122"/>
      <c r="G103" s="122"/>
      <c r="H103" s="122"/>
      <c r="I103" s="122"/>
      <c r="J103" s="123">
        <f>J222</f>
        <v>0</v>
      </c>
      <c r="L103" s="120"/>
    </row>
    <row r="104" spans="1:47" s="10" customFormat="1" ht="19.899999999999999" customHeight="1">
      <c r="B104" s="120"/>
      <c r="D104" s="121" t="s">
        <v>7178</v>
      </c>
      <c r="E104" s="122"/>
      <c r="F104" s="122"/>
      <c r="G104" s="122"/>
      <c r="H104" s="122"/>
      <c r="I104" s="122"/>
      <c r="J104" s="123">
        <f>J315</f>
        <v>0</v>
      </c>
      <c r="L104" s="120"/>
    </row>
    <row r="105" spans="1:47" s="10" customFormat="1" ht="19.899999999999999" customHeight="1">
      <c r="B105" s="120"/>
      <c r="D105" s="121" t="s">
        <v>7179</v>
      </c>
      <c r="E105" s="122"/>
      <c r="F105" s="122"/>
      <c r="G105" s="122"/>
      <c r="H105" s="122"/>
      <c r="I105" s="122"/>
      <c r="J105" s="123">
        <f>J326</f>
        <v>0</v>
      </c>
      <c r="L105" s="120"/>
    </row>
    <row r="106" spans="1:47" s="2" customFormat="1" ht="21.7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6.95" customHeight="1">
      <c r="A107" s="31"/>
      <c r="B107" s="46"/>
      <c r="C107" s="47"/>
      <c r="D107" s="47"/>
      <c r="E107" s="47"/>
      <c r="F107" s="47"/>
      <c r="G107" s="47"/>
      <c r="H107" s="47"/>
      <c r="I107" s="47"/>
      <c r="J107" s="47"/>
      <c r="K107" s="47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11" spans="1:47" s="2" customFormat="1" ht="6.95" customHeight="1">
      <c r="A111" s="31"/>
      <c r="B111" s="48"/>
      <c r="C111" s="49"/>
      <c r="D111" s="49"/>
      <c r="E111" s="49"/>
      <c r="F111" s="49"/>
      <c r="G111" s="49"/>
      <c r="H111" s="49"/>
      <c r="I111" s="49"/>
      <c r="J111" s="49"/>
      <c r="K111" s="49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24.95" customHeight="1">
      <c r="A112" s="31"/>
      <c r="B112" s="32"/>
      <c r="C112" s="21" t="s">
        <v>192</v>
      </c>
      <c r="D112" s="31"/>
      <c r="E112" s="31"/>
      <c r="F112" s="31"/>
      <c r="G112" s="31"/>
      <c r="H112" s="31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6.95" customHeight="1">
      <c r="A113" s="31"/>
      <c r="B113" s="32"/>
      <c r="C113" s="31"/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12" customHeight="1">
      <c r="A114" s="31"/>
      <c r="B114" s="32"/>
      <c r="C114" s="27" t="s">
        <v>16</v>
      </c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6.5" customHeight="1">
      <c r="A115" s="31"/>
      <c r="B115" s="32"/>
      <c r="C115" s="31"/>
      <c r="D115" s="31"/>
      <c r="E115" s="237" t="str">
        <f>E7</f>
        <v>ZU - rekonstrukce objektu Klatovská 51/ Chodské náměstí 1</v>
      </c>
      <c r="F115" s="238"/>
      <c r="G115" s="238"/>
      <c r="H115" s="238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1" customFormat="1" ht="12" customHeight="1">
      <c r="B116" s="20"/>
      <c r="C116" s="27" t="s">
        <v>155</v>
      </c>
      <c r="L116" s="20"/>
    </row>
    <row r="117" spans="1:63" s="2" customFormat="1" ht="16.5" customHeight="1">
      <c r="A117" s="31"/>
      <c r="B117" s="32"/>
      <c r="C117" s="31"/>
      <c r="D117" s="31"/>
      <c r="E117" s="237" t="s">
        <v>156</v>
      </c>
      <c r="F117" s="239"/>
      <c r="G117" s="239"/>
      <c r="H117" s="239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12" customHeight="1">
      <c r="A118" s="31"/>
      <c r="B118" s="32"/>
      <c r="C118" s="27" t="s">
        <v>157</v>
      </c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16.5" customHeight="1">
      <c r="A119" s="31"/>
      <c r="B119" s="32"/>
      <c r="C119" s="31"/>
      <c r="D119" s="31"/>
      <c r="E119" s="196" t="str">
        <f>E11</f>
        <v>Objekt17 - SO D.1.4.6.MaR</v>
      </c>
      <c r="F119" s="239"/>
      <c r="G119" s="239"/>
      <c r="H119" s="239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6.9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12" customHeight="1">
      <c r="A121" s="31"/>
      <c r="B121" s="32"/>
      <c r="C121" s="27" t="s">
        <v>20</v>
      </c>
      <c r="D121" s="31"/>
      <c r="E121" s="31"/>
      <c r="F121" s="25" t="str">
        <f>F14</f>
        <v>Plzeň</v>
      </c>
      <c r="G121" s="31"/>
      <c r="H121" s="31"/>
      <c r="I121" s="27" t="s">
        <v>22</v>
      </c>
      <c r="J121" s="54" t="str">
        <f>IF(J14="","",J14)</f>
        <v>17. 11. 2022</v>
      </c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6.9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7" t="s">
        <v>24</v>
      </c>
      <c r="D123" s="31"/>
      <c r="E123" s="31"/>
      <c r="F123" s="25" t="str">
        <f>E17</f>
        <v>Západočeská univerzita v Plzni</v>
      </c>
      <c r="G123" s="31"/>
      <c r="H123" s="31"/>
      <c r="I123" s="27" t="s">
        <v>31</v>
      </c>
      <c r="J123" s="29" t="str">
        <f>E23</f>
        <v xml:space="preserve"> </v>
      </c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5.2" customHeight="1">
      <c r="A124" s="31"/>
      <c r="B124" s="32"/>
      <c r="C124" s="27" t="s">
        <v>30</v>
      </c>
      <c r="D124" s="31"/>
      <c r="E124" s="31"/>
      <c r="F124" s="25">
        <f>IF(E20="","",E20)</f>
        <v>0</v>
      </c>
      <c r="G124" s="31"/>
      <c r="H124" s="31"/>
      <c r="I124" s="27" t="s">
        <v>34</v>
      </c>
      <c r="J124" s="29" t="str">
        <f>E26</f>
        <v>BAUING KV, s.r.o.</v>
      </c>
      <c r="K124" s="31"/>
      <c r="L124" s="4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2" customFormat="1" ht="10.35" customHeight="1">
      <c r="A125" s="31"/>
      <c r="B125" s="32"/>
      <c r="C125" s="31"/>
      <c r="D125" s="31"/>
      <c r="E125" s="31"/>
      <c r="F125" s="31"/>
      <c r="G125" s="31"/>
      <c r="H125" s="31"/>
      <c r="I125" s="31"/>
      <c r="J125" s="31"/>
      <c r="K125" s="31"/>
      <c r="L125" s="4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3" s="11" customFormat="1" ht="29.25" customHeight="1">
      <c r="A126" s="124"/>
      <c r="B126" s="125"/>
      <c r="C126" s="126" t="s">
        <v>193</v>
      </c>
      <c r="D126" s="127" t="s">
        <v>64</v>
      </c>
      <c r="E126" s="127" t="s">
        <v>60</v>
      </c>
      <c r="F126" s="127" t="s">
        <v>61</v>
      </c>
      <c r="G126" s="127" t="s">
        <v>194</v>
      </c>
      <c r="H126" s="127" t="s">
        <v>195</v>
      </c>
      <c r="I126" s="127" t="s">
        <v>196</v>
      </c>
      <c r="J126" s="128" t="s">
        <v>161</v>
      </c>
      <c r="K126" s="129" t="s">
        <v>197</v>
      </c>
      <c r="L126" s="130"/>
      <c r="M126" s="61" t="s">
        <v>1</v>
      </c>
      <c r="N126" s="62" t="s">
        <v>43</v>
      </c>
      <c r="O126" s="62" t="s">
        <v>198</v>
      </c>
      <c r="P126" s="62" t="s">
        <v>199</v>
      </c>
      <c r="Q126" s="62" t="s">
        <v>200</v>
      </c>
      <c r="R126" s="62" t="s">
        <v>201</v>
      </c>
      <c r="S126" s="62" t="s">
        <v>202</v>
      </c>
      <c r="T126" s="63" t="s">
        <v>203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</row>
    <row r="127" spans="1:63" s="2" customFormat="1" ht="22.9" customHeight="1">
      <c r="A127" s="31"/>
      <c r="B127" s="32"/>
      <c r="C127" s="68" t="s">
        <v>204</v>
      </c>
      <c r="D127" s="31"/>
      <c r="E127" s="31"/>
      <c r="F127" s="31"/>
      <c r="G127" s="31"/>
      <c r="H127" s="31"/>
      <c r="I127" s="31"/>
      <c r="J127" s="131">
        <f>BK127</f>
        <v>0</v>
      </c>
      <c r="K127" s="31"/>
      <c r="L127" s="32"/>
      <c r="M127" s="64"/>
      <c r="N127" s="55"/>
      <c r="O127" s="65"/>
      <c r="P127" s="132">
        <f>P128</f>
        <v>0</v>
      </c>
      <c r="Q127" s="65"/>
      <c r="R127" s="132">
        <f>R128</f>
        <v>0</v>
      </c>
      <c r="S127" s="65"/>
      <c r="T127" s="133">
        <f>T128</f>
        <v>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T127" s="17" t="s">
        <v>78</v>
      </c>
      <c r="AU127" s="17" t="s">
        <v>163</v>
      </c>
      <c r="BK127" s="134">
        <f>BK128</f>
        <v>0</v>
      </c>
    </row>
    <row r="128" spans="1:63" s="12" customFormat="1" ht="25.9" customHeight="1">
      <c r="B128" s="135"/>
      <c r="D128" s="136" t="s">
        <v>78</v>
      </c>
      <c r="E128" s="137" t="s">
        <v>1240</v>
      </c>
      <c r="F128" s="137" t="s">
        <v>1241</v>
      </c>
      <c r="I128" s="138"/>
      <c r="J128" s="139">
        <f>BK128</f>
        <v>0</v>
      </c>
      <c r="L128" s="135"/>
      <c r="M128" s="140"/>
      <c r="N128" s="141"/>
      <c r="O128" s="141"/>
      <c r="P128" s="142">
        <f>P129+P156+P188+P222+P315+P326</f>
        <v>0</v>
      </c>
      <c r="Q128" s="141"/>
      <c r="R128" s="142">
        <f>R129+R156+R188+R222+R315+R326</f>
        <v>0</v>
      </c>
      <c r="S128" s="141"/>
      <c r="T128" s="143">
        <f>T129+T156+T188+T222+T315+T326</f>
        <v>0</v>
      </c>
      <c r="AR128" s="136" t="s">
        <v>88</v>
      </c>
      <c r="AT128" s="144" t="s">
        <v>78</v>
      </c>
      <c r="AU128" s="144" t="s">
        <v>79</v>
      </c>
      <c r="AY128" s="136" t="s">
        <v>207</v>
      </c>
      <c r="BK128" s="145">
        <f>BK129+BK156+BK188+BK222+BK315+BK326</f>
        <v>0</v>
      </c>
    </row>
    <row r="129" spans="1:65" s="12" customFormat="1" ht="22.9" customHeight="1">
      <c r="B129" s="135"/>
      <c r="D129" s="136" t="s">
        <v>78</v>
      </c>
      <c r="E129" s="146" t="s">
        <v>7180</v>
      </c>
      <c r="F129" s="146" t="s">
        <v>7181</v>
      </c>
      <c r="I129" s="138"/>
      <c r="J129" s="147">
        <f>BK129</f>
        <v>0</v>
      </c>
      <c r="L129" s="135"/>
      <c r="M129" s="140"/>
      <c r="N129" s="141"/>
      <c r="O129" s="141"/>
      <c r="P129" s="142">
        <f>SUM(P130:P155)</f>
        <v>0</v>
      </c>
      <c r="Q129" s="141"/>
      <c r="R129" s="142">
        <f>SUM(R130:R155)</f>
        <v>0</v>
      </c>
      <c r="S129" s="141"/>
      <c r="T129" s="143">
        <f>SUM(T130:T155)</f>
        <v>0</v>
      </c>
      <c r="AR129" s="136" t="s">
        <v>88</v>
      </c>
      <c r="AT129" s="144" t="s">
        <v>78</v>
      </c>
      <c r="AU129" s="144" t="s">
        <v>86</v>
      </c>
      <c r="AY129" s="136" t="s">
        <v>207</v>
      </c>
      <c r="BK129" s="145">
        <f>SUM(BK130:BK155)</f>
        <v>0</v>
      </c>
    </row>
    <row r="130" spans="1:65" s="2" customFormat="1" ht="24.2" customHeight="1">
      <c r="A130" s="31"/>
      <c r="B130" s="148"/>
      <c r="C130" s="149" t="s">
        <v>86</v>
      </c>
      <c r="D130" s="149" t="s">
        <v>209</v>
      </c>
      <c r="E130" s="150" t="s">
        <v>7182</v>
      </c>
      <c r="F130" s="151" t="s">
        <v>7183</v>
      </c>
      <c r="G130" s="152" t="s">
        <v>301</v>
      </c>
      <c r="H130" s="153">
        <v>2</v>
      </c>
      <c r="I130" s="154"/>
      <c r="J130" s="155">
        <f>ROUND(I130*H130,2)</f>
        <v>0</v>
      </c>
      <c r="K130" s="156"/>
      <c r="L130" s="32"/>
      <c r="M130" s="157" t="s">
        <v>1</v>
      </c>
      <c r="N130" s="158" t="s">
        <v>44</v>
      </c>
      <c r="O130" s="57"/>
      <c r="P130" s="159">
        <f>O130*H130</f>
        <v>0</v>
      </c>
      <c r="Q130" s="159">
        <v>0</v>
      </c>
      <c r="R130" s="159">
        <f>Q130*H130</f>
        <v>0</v>
      </c>
      <c r="S130" s="159">
        <v>0</v>
      </c>
      <c r="T130" s="160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61" t="s">
        <v>245</v>
      </c>
      <c r="AT130" s="161" t="s">
        <v>209</v>
      </c>
      <c r="AU130" s="161" t="s">
        <v>88</v>
      </c>
      <c r="AY130" s="17" t="s">
        <v>207</v>
      </c>
      <c r="BE130" s="162">
        <f>IF(N130="základní",J130,0)</f>
        <v>0</v>
      </c>
      <c r="BF130" s="162">
        <f>IF(N130="snížená",J130,0)</f>
        <v>0</v>
      </c>
      <c r="BG130" s="162">
        <f>IF(N130="zákl. přenesená",J130,0)</f>
        <v>0</v>
      </c>
      <c r="BH130" s="162">
        <f>IF(N130="sníž. přenesená",J130,0)</f>
        <v>0</v>
      </c>
      <c r="BI130" s="162">
        <f>IF(N130="nulová",J130,0)</f>
        <v>0</v>
      </c>
      <c r="BJ130" s="17" t="s">
        <v>86</v>
      </c>
      <c r="BK130" s="162">
        <f>ROUND(I130*H130,2)</f>
        <v>0</v>
      </c>
      <c r="BL130" s="17" t="s">
        <v>245</v>
      </c>
      <c r="BM130" s="161" t="s">
        <v>88</v>
      </c>
    </row>
    <row r="131" spans="1:65" s="13" customFormat="1" ht="11.25">
      <c r="B131" s="163"/>
      <c r="D131" s="164" t="s">
        <v>237</v>
      </c>
      <c r="E131" s="165" t="s">
        <v>1</v>
      </c>
      <c r="F131" s="166" t="s">
        <v>7184</v>
      </c>
      <c r="H131" s="167">
        <v>2</v>
      </c>
      <c r="I131" s="168"/>
      <c r="L131" s="163"/>
      <c r="M131" s="169"/>
      <c r="N131" s="170"/>
      <c r="O131" s="170"/>
      <c r="P131" s="170"/>
      <c r="Q131" s="170"/>
      <c r="R131" s="170"/>
      <c r="S131" s="170"/>
      <c r="T131" s="171"/>
      <c r="AT131" s="165" t="s">
        <v>237</v>
      </c>
      <c r="AU131" s="165" t="s">
        <v>88</v>
      </c>
      <c r="AV131" s="13" t="s">
        <v>88</v>
      </c>
      <c r="AW131" s="13" t="s">
        <v>33</v>
      </c>
      <c r="AX131" s="13" t="s">
        <v>79</v>
      </c>
      <c r="AY131" s="165" t="s">
        <v>207</v>
      </c>
    </row>
    <row r="132" spans="1:65" s="14" customFormat="1" ht="22.5">
      <c r="B132" s="172"/>
      <c r="D132" s="164" t="s">
        <v>237</v>
      </c>
      <c r="E132" s="173" t="s">
        <v>1</v>
      </c>
      <c r="F132" s="174" t="s">
        <v>7185</v>
      </c>
      <c r="H132" s="173" t="s">
        <v>1</v>
      </c>
      <c r="I132" s="175"/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237</v>
      </c>
      <c r="AU132" s="173" t="s">
        <v>88</v>
      </c>
      <c r="AV132" s="14" t="s">
        <v>86</v>
      </c>
      <c r="AW132" s="14" t="s">
        <v>33</v>
      </c>
      <c r="AX132" s="14" t="s">
        <v>79</v>
      </c>
      <c r="AY132" s="173" t="s">
        <v>207</v>
      </c>
    </row>
    <row r="133" spans="1:65" s="15" customFormat="1" ht="11.25">
      <c r="B133" s="179"/>
      <c r="D133" s="164" t="s">
        <v>237</v>
      </c>
      <c r="E133" s="180" t="s">
        <v>1</v>
      </c>
      <c r="F133" s="181" t="s">
        <v>242</v>
      </c>
      <c r="H133" s="182">
        <v>2</v>
      </c>
      <c r="I133" s="183"/>
      <c r="L133" s="179"/>
      <c r="M133" s="184"/>
      <c r="N133" s="185"/>
      <c r="O133" s="185"/>
      <c r="P133" s="185"/>
      <c r="Q133" s="185"/>
      <c r="R133" s="185"/>
      <c r="S133" s="185"/>
      <c r="T133" s="186"/>
      <c r="AT133" s="180" t="s">
        <v>237</v>
      </c>
      <c r="AU133" s="180" t="s">
        <v>88</v>
      </c>
      <c r="AV133" s="15" t="s">
        <v>213</v>
      </c>
      <c r="AW133" s="15" t="s">
        <v>33</v>
      </c>
      <c r="AX133" s="15" t="s">
        <v>86</v>
      </c>
      <c r="AY133" s="180" t="s">
        <v>207</v>
      </c>
    </row>
    <row r="134" spans="1:65" s="2" customFormat="1" ht="24.2" customHeight="1">
      <c r="A134" s="31"/>
      <c r="B134" s="148"/>
      <c r="C134" s="149" t="s">
        <v>88</v>
      </c>
      <c r="D134" s="149" t="s">
        <v>209</v>
      </c>
      <c r="E134" s="150" t="s">
        <v>7186</v>
      </c>
      <c r="F134" s="151" t="s">
        <v>7187</v>
      </c>
      <c r="G134" s="152" t="s">
        <v>301</v>
      </c>
      <c r="H134" s="153">
        <v>2</v>
      </c>
      <c r="I134" s="154"/>
      <c r="J134" s="155">
        <f>ROUND(I134*H134,2)</f>
        <v>0</v>
      </c>
      <c r="K134" s="156"/>
      <c r="L134" s="32"/>
      <c r="M134" s="157" t="s">
        <v>1</v>
      </c>
      <c r="N134" s="158" t="s">
        <v>44</v>
      </c>
      <c r="O134" s="57"/>
      <c r="P134" s="159">
        <f>O134*H134</f>
        <v>0</v>
      </c>
      <c r="Q134" s="159">
        <v>0</v>
      </c>
      <c r="R134" s="159">
        <f>Q134*H134</f>
        <v>0</v>
      </c>
      <c r="S134" s="159">
        <v>0</v>
      </c>
      <c r="T134" s="160">
        <f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245</v>
      </c>
      <c r="AT134" s="161" t="s">
        <v>209</v>
      </c>
      <c r="AU134" s="161" t="s">
        <v>88</v>
      </c>
      <c r="AY134" s="17" t="s">
        <v>207</v>
      </c>
      <c r="BE134" s="162">
        <f>IF(N134="základní",J134,0)</f>
        <v>0</v>
      </c>
      <c r="BF134" s="162">
        <f>IF(N134="snížená",J134,0)</f>
        <v>0</v>
      </c>
      <c r="BG134" s="162">
        <f>IF(N134="zákl. přenesená",J134,0)</f>
        <v>0</v>
      </c>
      <c r="BH134" s="162">
        <f>IF(N134="sníž. přenesená",J134,0)</f>
        <v>0</v>
      </c>
      <c r="BI134" s="162">
        <f>IF(N134="nulová",J134,0)</f>
        <v>0</v>
      </c>
      <c r="BJ134" s="17" t="s">
        <v>86</v>
      </c>
      <c r="BK134" s="162">
        <f>ROUND(I134*H134,2)</f>
        <v>0</v>
      </c>
      <c r="BL134" s="17" t="s">
        <v>245</v>
      </c>
      <c r="BM134" s="161" t="s">
        <v>213</v>
      </c>
    </row>
    <row r="135" spans="1:65" s="13" customFormat="1" ht="11.25">
      <c r="B135" s="163"/>
      <c r="D135" s="164" t="s">
        <v>237</v>
      </c>
      <c r="E135" s="165" t="s">
        <v>1</v>
      </c>
      <c r="F135" s="166" t="s">
        <v>7188</v>
      </c>
      <c r="H135" s="167">
        <v>2</v>
      </c>
      <c r="I135" s="168"/>
      <c r="L135" s="163"/>
      <c r="M135" s="169"/>
      <c r="N135" s="170"/>
      <c r="O135" s="170"/>
      <c r="P135" s="170"/>
      <c r="Q135" s="170"/>
      <c r="R135" s="170"/>
      <c r="S135" s="170"/>
      <c r="T135" s="171"/>
      <c r="AT135" s="165" t="s">
        <v>237</v>
      </c>
      <c r="AU135" s="165" t="s">
        <v>88</v>
      </c>
      <c r="AV135" s="13" t="s">
        <v>88</v>
      </c>
      <c r="AW135" s="13" t="s">
        <v>33</v>
      </c>
      <c r="AX135" s="13" t="s">
        <v>79</v>
      </c>
      <c r="AY135" s="165" t="s">
        <v>207</v>
      </c>
    </row>
    <row r="136" spans="1:65" s="14" customFormat="1" ht="22.5">
      <c r="B136" s="172"/>
      <c r="D136" s="164" t="s">
        <v>237</v>
      </c>
      <c r="E136" s="173" t="s">
        <v>1</v>
      </c>
      <c r="F136" s="174" t="s">
        <v>7189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88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5" customFormat="1" ht="11.25">
      <c r="B137" s="179"/>
      <c r="D137" s="164" t="s">
        <v>237</v>
      </c>
      <c r="E137" s="180" t="s">
        <v>1</v>
      </c>
      <c r="F137" s="181" t="s">
        <v>242</v>
      </c>
      <c r="H137" s="182">
        <v>2</v>
      </c>
      <c r="I137" s="183"/>
      <c r="L137" s="179"/>
      <c r="M137" s="184"/>
      <c r="N137" s="185"/>
      <c r="O137" s="185"/>
      <c r="P137" s="185"/>
      <c r="Q137" s="185"/>
      <c r="R137" s="185"/>
      <c r="S137" s="185"/>
      <c r="T137" s="186"/>
      <c r="AT137" s="180" t="s">
        <v>237</v>
      </c>
      <c r="AU137" s="180" t="s">
        <v>88</v>
      </c>
      <c r="AV137" s="15" t="s">
        <v>213</v>
      </c>
      <c r="AW137" s="15" t="s">
        <v>33</v>
      </c>
      <c r="AX137" s="15" t="s">
        <v>86</v>
      </c>
      <c r="AY137" s="180" t="s">
        <v>207</v>
      </c>
    </row>
    <row r="138" spans="1:65" s="2" customFormat="1" ht="24.2" customHeight="1">
      <c r="A138" s="31"/>
      <c r="B138" s="148"/>
      <c r="C138" s="149" t="s">
        <v>217</v>
      </c>
      <c r="D138" s="149" t="s">
        <v>209</v>
      </c>
      <c r="E138" s="150" t="s">
        <v>7190</v>
      </c>
      <c r="F138" s="151" t="s">
        <v>7191</v>
      </c>
      <c r="G138" s="152" t="s">
        <v>301</v>
      </c>
      <c r="H138" s="153">
        <v>1</v>
      </c>
      <c r="I138" s="154"/>
      <c r="J138" s="155">
        <f>ROUND(I138*H138,2)</f>
        <v>0</v>
      </c>
      <c r="K138" s="156"/>
      <c r="L138" s="32"/>
      <c r="M138" s="157" t="s">
        <v>1</v>
      </c>
      <c r="N138" s="158" t="s">
        <v>44</v>
      </c>
      <c r="O138" s="57"/>
      <c r="P138" s="159">
        <f>O138*H138</f>
        <v>0</v>
      </c>
      <c r="Q138" s="159">
        <v>0</v>
      </c>
      <c r="R138" s="159">
        <f>Q138*H138</f>
        <v>0</v>
      </c>
      <c r="S138" s="159">
        <v>0</v>
      </c>
      <c r="T138" s="160">
        <f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245</v>
      </c>
      <c r="AT138" s="161" t="s">
        <v>209</v>
      </c>
      <c r="AU138" s="161" t="s">
        <v>88</v>
      </c>
      <c r="AY138" s="17" t="s">
        <v>207</v>
      </c>
      <c r="BE138" s="162">
        <f>IF(N138="základní",J138,0)</f>
        <v>0</v>
      </c>
      <c r="BF138" s="162">
        <f>IF(N138="snížená",J138,0)</f>
        <v>0</v>
      </c>
      <c r="BG138" s="162">
        <f>IF(N138="zákl. přenesená",J138,0)</f>
        <v>0</v>
      </c>
      <c r="BH138" s="162">
        <f>IF(N138="sníž. přenesená",J138,0)</f>
        <v>0</v>
      </c>
      <c r="BI138" s="162">
        <f>IF(N138="nulová",J138,0)</f>
        <v>0</v>
      </c>
      <c r="BJ138" s="17" t="s">
        <v>86</v>
      </c>
      <c r="BK138" s="162">
        <f>ROUND(I138*H138,2)</f>
        <v>0</v>
      </c>
      <c r="BL138" s="17" t="s">
        <v>245</v>
      </c>
      <c r="BM138" s="161" t="s">
        <v>221</v>
      </c>
    </row>
    <row r="139" spans="1:65" s="13" customFormat="1" ht="11.25">
      <c r="B139" s="163"/>
      <c r="D139" s="164" t="s">
        <v>237</v>
      </c>
      <c r="E139" s="165" t="s">
        <v>1</v>
      </c>
      <c r="F139" s="166" t="s">
        <v>7192</v>
      </c>
      <c r="H139" s="167">
        <v>1</v>
      </c>
      <c r="I139" s="168"/>
      <c r="L139" s="163"/>
      <c r="M139" s="169"/>
      <c r="N139" s="170"/>
      <c r="O139" s="170"/>
      <c r="P139" s="170"/>
      <c r="Q139" s="170"/>
      <c r="R139" s="170"/>
      <c r="S139" s="170"/>
      <c r="T139" s="171"/>
      <c r="AT139" s="165" t="s">
        <v>237</v>
      </c>
      <c r="AU139" s="165" t="s">
        <v>88</v>
      </c>
      <c r="AV139" s="13" t="s">
        <v>88</v>
      </c>
      <c r="AW139" s="13" t="s">
        <v>33</v>
      </c>
      <c r="AX139" s="13" t="s">
        <v>79</v>
      </c>
      <c r="AY139" s="165" t="s">
        <v>207</v>
      </c>
    </row>
    <row r="140" spans="1:65" s="15" customFormat="1" ht="11.25">
      <c r="B140" s="179"/>
      <c r="D140" s="164" t="s">
        <v>237</v>
      </c>
      <c r="E140" s="180" t="s">
        <v>1</v>
      </c>
      <c r="F140" s="181" t="s">
        <v>242</v>
      </c>
      <c r="H140" s="182">
        <v>1</v>
      </c>
      <c r="I140" s="183"/>
      <c r="L140" s="179"/>
      <c r="M140" s="184"/>
      <c r="N140" s="185"/>
      <c r="O140" s="185"/>
      <c r="P140" s="185"/>
      <c r="Q140" s="185"/>
      <c r="R140" s="185"/>
      <c r="S140" s="185"/>
      <c r="T140" s="186"/>
      <c r="AT140" s="180" t="s">
        <v>237</v>
      </c>
      <c r="AU140" s="180" t="s">
        <v>88</v>
      </c>
      <c r="AV140" s="15" t="s">
        <v>213</v>
      </c>
      <c r="AW140" s="15" t="s">
        <v>33</v>
      </c>
      <c r="AX140" s="15" t="s">
        <v>86</v>
      </c>
      <c r="AY140" s="180" t="s">
        <v>207</v>
      </c>
    </row>
    <row r="141" spans="1:65" s="2" customFormat="1" ht="24.2" customHeight="1">
      <c r="A141" s="31"/>
      <c r="B141" s="148"/>
      <c r="C141" s="149" t="s">
        <v>213</v>
      </c>
      <c r="D141" s="149" t="s">
        <v>209</v>
      </c>
      <c r="E141" s="150" t="s">
        <v>7193</v>
      </c>
      <c r="F141" s="151" t="s">
        <v>7194</v>
      </c>
      <c r="G141" s="152" t="s">
        <v>301</v>
      </c>
      <c r="H141" s="153">
        <v>1</v>
      </c>
      <c r="I141" s="154"/>
      <c r="J141" s="155">
        <f>ROUND(I141*H141,2)</f>
        <v>0</v>
      </c>
      <c r="K141" s="156"/>
      <c r="L141" s="32"/>
      <c r="M141" s="157" t="s">
        <v>1</v>
      </c>
      <c r="N141" s="158" t="s">
        <v>44</v>
      </c>
      <c r="O141" s="57"/>
      <c r="P141" s="159">
        <f>O141*H141</f>
        <v>0</v>
      </c>
      <c r="Q141" s="159">
        <v>0</v>
      </c>
      <c r="R141" s="159">
        <f>Q141*H141</f>
        <v>0</v>
      </c>
      <c r="S141" s="159">
        <v>0</v>
      </c>
      <c r="T141" s="160">
        <f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245</v>
      </c>
      <c r="AT141" s="161" t="s">
        <v>209</v>
      </c>
      <c r="AU141" s="161" t="s">
        <v>88</v>
      </c>
      <c r="AY141" s="17" t="s">
        <v>207</v>
      </c>
      <c r="BE141" s="162">
        <f>IF(N141="základní",J141,0)</f>
        <v>0</v>
      </c>
      <c r="BF141" s="162">
        <f>IF(N141="snížená",J141,0)</f>
        <v>0</v>
      </c>
      <c r="BG141" s="162">
        <f>IF(N141="zákl. přenesená",J141,0)</f>
        <v>0</v>
      </c>
      <c r="BH141" s="162">
        <f>IF(N141="sníž. přenesená",J141,0)</f>
        <v>0</v>
      </c>
      <c r="BI141" s="162">
        <f>IF(N141="nulová",J141,0)</f>
        <v>0</v>
      </c>
      <c r="BJ141" s="17" t="s">
        <v>86</v>
      </c>
      <c r="BK141" s="162">
        <f>ROUND(I141*H141,2)</f>
        <v>0</v>
      </c>
      <c r="BL141" s="17" t="s">
        <v>245</v>
      </c>
      <c r="BM141" s="161" t="s">
        <v>224</v>
      </c>
    </row>
    <row r="142" spans="1:65" s="13" customFormat="1" ht="11.25">
      <c r="B142" s="163"/>
      <c r="D142" s="164" t="s">
        <v>237</v>
      </c>
      <c r="E142" s="165" t="s">
        <v>1</v>
      </c>
      <c r="F142" s="166" t="s">
        <v>7192</v>
      </c>
      <c r="H142" s="167">
        <v>1</v>
      </c>
      <c r="I142" s="168"/>
      <c r="L142" s="163"/>
      <c r="M142" s="169"/>
      <c r="N142" s="170"/>
      <c r="O142" s="170"/>
      <c r="P142" s="170"/>
      <c r="Q142" s="170"/>
      <c r="R142" s="170"/>
      <c r="S142" s="170"/>
      <c r="T142" s="171"/>
      <c r="AT142" s="165" t="s">
        <v>237</v>
      </c>
      <c r="AU142" s="165" t="s">
        <v>88</v>
      </c>
      <c r="AV142" s="13" t="s">
        <v>88</v>
      </c>
      <c r="AW142" s="13" t="s">
        <v>33</v>
      </c>
      <c r="AX142" s="13" t="s">
        <v>79</v>
      </c>
      <c r="AY142" s="165" t="s">
        <v>207</v>
      </c>
    </row>
    <row r="143" spans="1:65" s="15" customFormat="1" ht="11.25">
      <c r="B143" s="179"/>
      <c r="D143" s="164" t="s">
        <v>237</v>
      </c>
      <c r="E143" s="180" t="s">
        <v>1</v>
      </c>
      <c r="F143" s="181" t="s">
        <v>242</v>
      </c>
      <c r="H143" s="182">
        <v>1</v>
      </c>
      <c r="I143" s="183"/>
      <c r="L143" s="179"/>
      <c r="M143" s="184"/>
      <c r="N143" s="185"/>
      <c r="O143" s="185"/>
      <c r="P143" s="185"/>
      <c r="Q143" s="185"/>
      <c r="R143" s="185"/>
      <c r="S143" s="185"/>
      <c r="T143" s="186"/>
      <c r="AT143" s="180" t="s">
        <v>237</v>
      </c>
      <c r="AU143" s="180" t="s">
        <v>88</v>
      </c>
      <c r="AV143" s="15" t="s">
        <v>213</v>
      </c>
      <c r="AW143" s="15" t="s">
        <v>33</v>
      </c>
      <c r="AX143" s="15" t="s">
        <v>86</v>
      </c>
      <c r="AY143" s="180" t="s">
        <v>207</v>
      </c>
    </row>
    <row r="144" spans="1:65" s="2" customFormat="1" ht="24.2" customHeight="1">
      <c r="A144" s="31"/>
      <c r="B144" s="148"/>
      <c r="C144" s="149" t="s">
        <v>225</v>
      </c>
      <c r="D144" s="149" t="s">
        <v>209</v>
      </c>
      <c r="E144" s="150" t="s">
        <v>7195</v>
      </c>
      <c r="F144" s="151" t="s">
        <v>7196</v>
      </c>
      <c r="G144" s="152" t="s">
        <v>301</v>
      </c>
      <c r="H144" s="153">
        <v>1</v>
      </c>
      <c r="I144" s="154"/>
      <c r="J144" s="155">
        <f>ROUND(I144*H144,2)</f>
        <v>0</v>
      </c>
      <c r="K144" s="156"/>
      <c r="L144" s="32"/>
      <c r="M144" s="157" t="s">
        <v>1</v>
      </c>
      <c r="N144" s="158" t="s">
        <v>44</v>
      </c>
      <c r="O144" s="57"/>
      <c r="P144" s="159">
        <f>O144*H144</f>
        <v>0</v>
      </c>
      <c r="Q144" s="159">
        <v>0</v>
      </c>
      <c r="R144" s="159">
        <f>Q144*H144</f>
        <v>0</v>
      </c>
      <c r="S144" s="159">
        <v>0</v>
      </c>
      <c r="T144" s="160">
        <f>S144*H144</f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61" t="s">
        <v>245</v>
      </c>
      <c r="AT144" s="161" t="s">
        <v>209</v>
      </c>
      <c r="AU144" s="161" t="s">
        <v>88</v>
      </c>
      <c r="AY144" s="17" t="s">
        <v>207</v>
      </c>
      <c r="BE144" s="162">
        <f>IF(N144="základní",J144,0)</f>
        <v>0</v>
      </c>
      <c r="BF144" s="162">
        <f>IF(N144="snížená",J144,0)</f>
        <v>0</v>
      </c>
      <c r="BG144" s="162">
        <f>IF(N144="zákl. přenesená",J144,0)</f>
        <v>0</v>
      </c>
      <c r="BH144" s="162">
        <f>IF(N144="sníž. přenesená",J144,0)</f>
        <v>0</v>
      </c>
      <c r="BI144" s="162">
        <f>IF(N144="nulová",J144,0)</f>
        <v>0</v>
      </c>
      <c r="BJ144" s="17" t="s">
        <v>86</v>
      </c>
      <c r="BK144" s="162">
        <f>ROUND(I144*H144,2)</f>
        <v>0</v>
      </c>
      <c r="BL144" s="17" t="s">
        <v>245</v>
      </c>
      <c r="BM144" s="161" t="s">
        <v>228</v>
      </c>
    </row>
    <row r="145" spans="1:65" s="13" customFormat="1" ht="11.25">
      <c r="B145" s="163"/>
      <c r="D145" s="164" t="s">
        <v>237</v>
      </c>
      <c r="E145" s="165" t="s">
        <v>1</v>
      </c>
      <c r="F145" s="166" t="s">
        <v>7197</v>
      </c>
      <c r="H145" s="167">
        <v>1</v>
      </c>
      <c r="I145" s="168"/>
      <c r="L145" s="163"/>
      <c r="M145" s="169"/>
      <c r="N145" s="170"/>
      <c r="O145" s="170"/>
      <c r="P145" s="170"/>
      <c r="Q145" s="170"/>
      <c r="R145" s="170"/>
      <c r="S145" s="170"/>
      <c r="T145" s="171"/>
      <c r="AT145" s="165" t="s">
        <v>237</v>
      </c>
      <c r="AU145" s="165" t="s">
        <v>88</v>
      </c>
      <c r="AV145" s="13" t="s">
        <v>88</v>
      </c>
      <c r="AW145" s="13" t="s">
        <v>33</v>
      </c>
      <c r="AX145" s="13" t="s">
        <v>79</v>
      </c>
      <c r="AY145" s="165" t="s">
        <v>207</v>
      </c>
    </row>
    <row r="146" spans="1:65" s="15" customFormat="1" ht="11.25">
      <c r="B146" s="179"/>
      <c r="D146" s="164" t="s">
        <v>237</v>
      </c>
      <c r="E146" s="180" t="s">
        <v>1</v>
      </c>
      <c r="F146" s="181" t="s">
        <v>242</v>
      </c>
      <c r="H146" s="182">
        <v>1</v>
      </c>
      <c r="I146" s="183"/>
      <c r="L146" s="179"/>
      <c r="M146" s="184"/>
      <c r="N146" s="185"/>
      <c r="O146" s="185"/>
      <c r="P146" s="185"/>
      <c r="Q146" s="185"/>
      <c r="R146" s="185"/>
      <c r="S146" s="185"/>
      <c r="T146" s="186"/>
      <c r="AT146" s="180" t="s">
        <v>237</v>
      </c>
      <c r="AU146" s="180" t="s">
        <v>88</v>
      </c>
      <c r="AV146" s="15" t="s">
        <v>213</v>
      </c>
      <c r="AW146" s="15" t="s">
        <v>33</v>
      </c>
      <c r="AX146" s="15" t="s">
        <v>86</v>
      </c>
      <c r="AY146" s="180" t="s">
        <v>207</v>
      </c>
    </row>
    <row r="147" spans="1:65" s="2" customFormat="1" ht="24.2" customHeight="1">
      <c r="A147" s="31"/>
      <c r="B147" s="148"/>
      <c r="C147" s="149" t="s">
        <v>221</v>
      </c>
      <c r="D147" s="149" t="s">
        <v>209</v>
      </c>
      <c r="E147" s="150" t="s">
        <v>7198</v>
      </c>
      <c r="F147" s="151" t="s">
        <v>7199</v>
      </c>
      <c r="G147" s="152" t="s">
        <v>301</v>
      </c>
      <c r="H147" s="153">
        <v>1</v>
      </c>
      <c r="I147" s="154"/>
      <c r="J147" s="155">
        <f>ROUND(I147*H147,2)</f>
        <v>0</v>
      </c>
      <c r="K147" s="156"/>
      <c r="L147" s="32"/>
      <c r="M147" s="157" t="s">
        <v>1</v>
      </c>
      <c r="N147" s="158" t="s">
        <v>44</v>
      </c>
      <c r="O147" s="57"/>
      <c r="P147" s="159">
        <f>O147*H147</f>
        <v>0</v>
      </c>
      <c r="Q147" s="159">
        <v>0</v>
      </c>
      <c r="R147" s="159">
        <f>Q147*H147</f>
        <v>0</v>
      </c>
      <c r="S147" s="159">
        <v>0</v>
      </c>
      <c r="T147" s="160">
        <f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61" t="s">
        <v>245</v>
      </c>
      <c r="AT147" s="161" t="s">
        <v>209</v>
      </c>
      <c r="AU147" s="161" t="s">
        <v>88</v>
      </c>
      <c r="AY147" s="17" t="s">
        <v>207</v>
      </c>
      <c r="BE147" s="162">
        <f>IF(N147="základní",J147,0)</f>
        <v>0</v>
      </c>
      <c r="BF147" s="162">
        <f>IF(N147="snížená",J147,0)</f>
        <v>0</v>
      </c>
      <c r="BG147" s="162">
        <f>IF(N147="zákl. přenesená",J147,0)</f>
        <v>0</v>
      </c>
      <c r="BH147" s="162">
        <f>IF(N147="sníž. přenesená",J147,0)</f>
        <v>0</v>
      </c>
      <c r="BI147" s="162">
        <f>IF(N147="nulová",J147,0)</f>
        <v>0</v>
      </c>
      <c r="BJ147" s="17" t="s">
        <v>86</v>
      </c>
      <c r="BK147" s="162">
        <f>ROUND(I147*H147,2)</f>
        <v>0</v>
      </c>
      <c r="BL147" s="17" t="s">
        <v>245</v>
      </c>
      <c r="BM147" s="161" t="s">
        <v>231</v>
      </c>
    </row>
    <row r="148" spans="1:65" s="13" customFormat="1" ht="11.25">
      <c r="B148" s="163"/>
      <c r="D148" s="164" t="s">
        <v>237</v>
      </c>
      <c r="E148" s="165" t="s">
        <v>1</v>
      </c>
      <c r="F148" s="166" t="s">
        <v>7192</v>
      </c>
      <c r="H148" s="167">
        <v>1</v>
      </c>
      <c r="I148" s="168"/>
      <c r="L148" s="163"/>
      <c r="M148" s="169"/>
      <c r="N148" s="170"/>
      <c r="O148" s="170"/>
      <c r="P148" s="170"/>
      <c r="Q148" s="170"/>
      <c r="R148" s="170"/>
      <c r="S148" s="170"/>
      <c r="T148" s="171"/>
      <c r="AT148" s="165" t="s">
        <v>237</v>
      </c>
      <c r="AU148" s="165" t="s">
        <v>88</v>
      </c>
      <c r="AV148" s="13" t="s">
        <v>88</v>
      </c>
      <c r="AW148" s="13" t="s">
        <v>33</v>
      </c>
      <c r="AX148" s="13" t="s">
        <v>79</v>
      </c>
      <c r="AY148" s="165" t="s">
        <v>207</v>
      </c>
    </row>
    <row r="149" spans="1:65" s="15" customFormat="1" ht="11.25">
      <c r="B149" s="179"/>
      <c r="D149" s="164" t="s">
        <v>237</v>
      </c>
      <c r="E149" s="180" t="s">
        <v>1</v>
      </c>
      <c r="F149" s="181" t="s">
        <v>242</v>
      </c>
      <c r="H149" s="182">
        <v>1</v>
      </c>
      <c r="I149" s="183"/>
      <c r="L149" s="179"/>
      <c r="M149" s="184"/>
      <c r="N149" s="185"/>
      <c r="O149" s="185"/>
      <c r="P149" s="185"/>
      <c r="Q149" s="185"/>
      <c r="R149" s="185"/>
      <c r="S149" s="185"/>
      <c r="T149" s="186"/>
      <c r="AT149" s="180" t="s">
        <v>237</v>
      </c>
      <c r="AU149" s="180" t="s">
        <v>88</v>
      </c>
      <c r="AV149" s="15" t="s">
        <v>213</v>
      </c>
      <c r="AW149" s="15" t="s">
        <v>33</v>
      </c>
      <c r="AX149" s="15" t="s">
        <v>86</v>
      </c>
      <c r="AY149" s="180" t="s">
        <v>207</v>
      </c>
    </row>
    <row r="150" spans="1:65" s="2" customFormat="1" ht="24.2" customHeight="1">
      <c r="A150" s="31"/>
      <c r="B150" s="148"/>
      <c r="C150" s="149" t="s">
        <v>232</v>
      </c>
      <c r="D150" s="149" t="s">
        <v>209</v>
      </c>
      <c r="E150" s="150" t="s">
        <v>7200</v>
      </c>
      <c r="F150" s="151" t="s">
        <v>7201</v>
      </c>
      <c r="G150" s="152" t="s">
        <v>301</v>
      </c>
      <c r="H150" s="153">
        <v>1</v>
      </c>
      <c r="I150" s="154"/>
      <c r="J150" s="155">
        <f>ROUND(I150*H150,2)</f>
        <v>0</v>
      </c>
      <c r="K150" s="156"/>
      <c r="L150" s="32"/>
      <c r="M150" s="157" t="s">
        <v>1</v>
      </c>
      <c r="N150" s="158" t="s">
        <v>44</v>
      </c>
      <c r="O150" s="57"/>
      <c r="P150" s="159">
        <f>O150*H150</f>
        <v>0</v>
      </c>
      <c r="Q150" s="159">
        <v>0</v>
      </c>
      <c r="R150" s="159">
        <f>Q150*H150</f>
        <v>0</v>
      </c>
      <c r="S150" s="159">
        <v>0</v>
      </c>
      <c r="T150" s="160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61" t="s">
        <v>245</v>
      </c>
      <c r="AT150" s="161" t="s">
        <v>209</v>
      </c>
      <c r="AU150" s="161" t="s">
        <v>88</v>
      </c>
      <c r="AY150" s="17" t="s">
        <v>207</v>
      </c>
      <c r="BE150" s="162">
        <f>IF(N150="základní",J150,0)</f>
        <v>0</v>
      </c>
      <c r="BF150" s="162">
        <f>IF(N150="snížená",J150,0)</f>
        <v>0</v>
      </c>
      <c r="BG150" s="162">
        <f>IF(N150="zákl. přenesená",J150,0)</f>
        <v>0</v>
      </c>
      <c r="BH150" s="162">
        <f>IF(N150="sníž. přenesená",J150,0)</f>
        <v>0</v>
      </c>
      <c r="BI150" s="162">
        <f>IF(N150="nulová",J150,0)</f>
        <v>0</v>
      </c>
      <c r="BJ150" s="17" t="s">
        <v>86</v>
      </c>
      <c r="BK150" s="162">
        <f>ROUND(I150*H150,2)</f>
        <v>0</v>
      </c>
      <c r="BL150" s="17" t="s">
        <v>245</v>
      </c>
      <c r="BM150" s="161" t="s">
        <v>236</v>
      </c>
    </row>
    <row r="151" spans="1:65" s="13" customFormat="1" ht="11.25">
      <c r="B151" s="163"/>
      <c r="D151" s="164" t="s">
        <v>237</v>
      </c>
      <c r="E151" s="165" t="s">
        <v>1</v>
      </c>
      <c r="F151" s="166" t="s">
        <v>7192</v>
      </c>
      <c r="H151" s="167">
        <v>1</v>
      </c>
      <c r="I151" s="168"/>
      <c r="L151" s="163"/>
      <c r="M151" s="169"/>
      <c r="N151" s="170"/>
      <c r="O151" s="170"/>
      <c r="P151" s="170"/>
      <c r="Q151" s="170"/>
      <c r="R151" s="170"/>
      <c r="S151" s="170"/>
      <c r="T151" s="171"/>
      <c r="AT151" s="165" t="s">
        <v>237</v>
      </c>
      <c r="AU151" s="165" t="s">
        <v>88</v>
      </c>
      <c r="AV151" s="13" t="s">
        <v>88</v>
      </c>
      <c r="AW151" s="13" t="s">
        <v>33</v>
      </c>
      <c r="AX151" s="13" t="s">
        <v>79</v>
      </c>
      <c r="AY151" s="165" t="s">
        <v>207</v>
      </c>
    </row>
    <row r="152" spans="1:65" s="15" customFormat="1" ht="11.25">
      <c r="B152" s="179"/>
      <c r="D152" s="164" t="s">
        <v>237</v>
      </c>
      <c r="E152" s="180" t="s">
        <v>1</v>
      </c>
      <c r="F152" s="181" t="s">
        <v>242</v>
      </c>
      <c r="H152" s="182">
        <v>1</v>
      </c>
      <c r="I152" s="183"/>
      <c r="L152" s="179"/>
      <c r="M152" s="184"/>
      <c r="N152" s="185"/>
      <c r="O152" s="185"/>
      <c r="P152" s="185"/>
      <c r="Q152" s="185"/>
      <c r="R152" s="185"/>
      <c r="S152" s="185"/>
      <c r="T152" s="186"/>
      <c r="AT152" s="180" t="s">
        <v>237</v>
      </c>
      <c r="AU152" s="180" t="s">
        <v>88</v>
      </c>
      <c r="AV152" s="15" t="s">
        <v>213</v>
      </c>
      <c r="AW152" s="15" t="s">
        <v>33</v>
      </c>
      <c r="AX152" s="15" t="s">
        <v>86</v>
      </c>
      <c r="AY152" s="180" t="s">
        <v>207</v>
      </c>
    </row>
    <row r="153" spans="1:65" s="2" customFormat="1" ht="24.2" customHeight="1">
      <c r="A153" s="31"/>
      <c r="B153" s="148"/>
      <c r="C153" s="149" t="s">
        <v>224</v>
      </c>
      <c r="D153" s="149" t="s">
        <v>209</v>
      </c>
      <c r="E153" s="150" t="s">
        <v>7202</v>
      </c>
      <c r="F153" s="151" t="s">
        <v>7203</v>
      </c>
      <c r="G153" s="152" t="s">
        <v>301</v>
      </c>
      <c r="H153" s="153">
        <v>2</v>
      </c>
      <c r="I153" s="154"/>
      <c r="J153" s="155">
        <f>ROUND(I153*H153,2)</f>
        <v>0</v>
      </c>
      <c r="K153" s="156"/>
      <c r="L153" s="32"/>
      <c r="M153" s="157" t="s">
        <v>1</v>
      </c>
      <c r="N153" s="158" t="s">
        <v>44</v>
      </c>
      <c r="O153" s="57"/>
      <c r="P153" s="159">
        <f>O153*H153</f>
        <v>0</v>
      </c>
      <c r="Q153" s="159">
        <v>0</v>
      </c>
      <c r="R153" s="159">
        <f>Q153*H153</f>
        <v>0</v>
      </c>
      <c r="S153" s="159">
        <v>0</v>
      </c>
      <c r="T153" s="160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245</v>
      </c>
      <c r="AT153" s="161" t="s">
        <v>209</v>
      </c>
      <c r="AU153" s="161" t="s">
        <v>88</v>
      </c>
      <c r="AY153" s="17" t="s">
        <v>207</v>
      </c>
      <c r="BE153" s="162">
        <f>IF(N153="základní",J153,0)</f>
        <v>0</v>
      </c>
      <c r="BF153" s="162">
        <f>IF(N153="snížená",J153,0)</f>
        <v>0</v>
      </c>
      <c r="BG153" s="162">
        <f>IF(N153="zákl. přenesená",J153,0)</f>
        <v>0</v>
      </c>
      <c r="BH153" s="162">
        <f>IF(N153="sníž. přenesená",J153,0)</f>
        <v>0</v>
      </c>
      <c r="BI153" s="162">
        <f>IF(N153="nulová",J153,0)</f>
        <v>0</v>
      </c>
      <c r="BJ153" s="17" t="s">
        <v>86</v>
      </c>
      <c r="BK153" s="162">
        <f>ROUND(I153*H153,2)</f>
        <v>0</v>
      </c>
      <c r="BL153" s="17" t="s">
        <v>245</v>
      </c>
      <c r="BM153" s="161" t="s">
        <v>245</v>
      </c>
    </row>
    <row r="154" spans="1:65" s="13" customFormat="1" ht="11.25">
      <c r="B154" s="163"/>
      <c r="D154" s="164" t="s">
        <v>237</v>
      </c>
      <c r="E154" s="165" t="s">
        <v>1</v>
      </c>
      <c r="F154" s="166" t="s">
        <v>7204</v>
      </c>
      <c r="H154" s="167">
        <v>2</v>
      </c>
      <c r="I154" s="168"/>
      <c r="L154" s="163"/>
      <c r="M154" s="169"/>
      <c r="N154" s="170"/>
      <c r="O154" s="170"/>
      <c r="P154" s="170"/>
      <c r="Q154" s="170"/>
      <c r="R154" s="170"/>
      <c r="S154" s="170"/>
      <c r="T154" s="171"/>
      <c r="AT154" s="165" t="s">
        <v>237</v>
      </c>
      <c r="AU154" s="165" t="s">
        <v>88</v>
      </c>
      <c r="AV154" s="13" t="s">
        <v>88</v>
      </c>
      <c r="AW154" s="13" t="s">
        <v>33</v>
      </c>
      <c r="AX154" s="13" t="s">
        <v>79</v>
      </c>
      <c r="AY154" s="165" t="s">
        <v>207</v>
      </c>
    </row>
    <row r="155" spans="1:65" s="15" customFormat="1" ht="11.25">
      <c r="B155" s="179"/>
      <c r="D155" s="164" t="s">
        <v>237</v>
      </c>
      <c r="E155" s="180" t="s">
        <v>1</v>
      </c>
      <c r="F155" s="181" t="s">
        <v>242</v>
      </c>
      <c r="H155" s="182">
        <v>2</v>
      </c>
      <c r="I155" s="183"/>
      <c r="L155" s="179"/>
      <c r="M155" s="184"/>
      <c r="N155" s="185"/>
      <c r="O155" s="185"/>
      <c r="P155" s="185"/>
      <c r="Q155" s="185"/>
      <c r="R155" s="185"/>
      <c r="S155" s="185"/>
      <c r="T155" s="186"/>
      <c r="AT155" s="180" t="s">
        <v>237</v>
      </c>
      <c r="AU155" s="180" t="s">
        <v>88</v>
      </c>
      <c r="AV155" s="15" t="s">
        <v>213</v>
      </c>
      <c r="AW155" s="15" t="s">
        <v>33</v>
      </c>
      <c r="AX155" s="15" t="s">
        <v>86</v>
      </c>
      <c r="AY155" s="180" t="s">
        <v>207</v>
      </c>
    </row>
    <row r="156" spans="1:65" s="12" customFormat="1" ht="22.9" customHeight="1">
      <c r="B156" s="135"/>
      <c r="D156" s="136" t="s">
        <v>78</v>
      </c>
      <c r="E156" s="146" t="s">
        <v>7180</v>
      </c>
      <c r="F156" s="146" t="s">
        <v>7181</v>
      </c>
      <c r="I156" s="138"/>
      <c r="J156" s="147">
        <f>BK156</f>
        <v>0</v>
      </c>
      <c r="L156" s="135"/>
      <c r="M156" s="140"/>
      <c r="N156" s="141"/>
      <c r="O156" s="141"/>
      <c r="P156" s="142">
        <f>SUM(P157:P187)</f>
        <v>0</v>
      </c>
      <c r="Q156" s="141"/>
      <c r="R156" s="142">
        <f>SUM(R157:R187)</f>
        <v>0</v>
      </c>
      <c r="S156" s="141"/>
      <c r="T156" s="143">
        <f>SUM(T157:T187)</f>
        <v>0</v>
      </c>
      <c r="AR156" s="136" t="s">
        <v>88</v>
      </c>
      <c r="AT156" s="144" t="s">
        <v>78</v>
      </c>
      <c r="AU156" s="144" t="s">
        <v>86</v>
      </c>
      <c r="AY156" s="136" t="s">
        <v>207</v>
      </c>
      <c r="BK156" s="145">
        <f>SUM(BK157:BK187)</f>
        <v>0</v>
      </c>
    </row>
    <row r="157" spans="1:65" s="2" customFormat="1" ht="24.2" customHeight="1">
      <c r="A157" s="31"/>
      <c r="B157" s="148"/>
      <c r="C157" s="149" t="s">
        <v>246</v>
      </c>
      <c r="D157" s="149" t="s">
        <v>209</v>
      </c>
      <c r="E157" s="150" t="s">
        <v>7205</v>
      </c>
      <c r="F157" s="151" t="s">
        <v>7206</v>
      </c>
      <c r="G157" s="152" t="s">
        <v>301</v>
      </c>
      <c r="H157" s="153">
        <v>3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245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245</v>
      </c>
      <c r="BM157" s="161" t="s">
        <v>249</v>
      </c>
    </row>
    <row r="158" spans="1:65" s="13" customFormat="1" ht="11.25">
      <c r="B158" s="163"/>
      <c r="D158" s="164" t="s">
        <v>237</v>
      </c>
      <c r="E158" s="165" t="s">
        <v>1</v>
      </c>
      <c r="F158" s="166" t="s">
        <v>7207</v>
      </c>
      <c r="H158" s="167">
        <v>3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22.5">
      <c r="B159" s="172"/>
      <c r="D159" s="164" t="s">
        <v>237</v>
      </c>
      <c r="E159" s="173" t="s">
        <v>1</v>
      </c>
      <c r="F159" s="174" t="s">
        <v>7208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3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24.2" customHeight="1">
      <c r="A161" s="31"/>
      <c r="B161" s="148"/>
      <c r="C161" s="149" t="s">
        <v>228</v>
      </c>
      <c r="D161" s="149" t="s">
        <v>209</v>
      </c>
      <c r="E161" s="150" t="s">
        <v>7209</v>
      </c>
      <c r="F161" s="151" t="s">
        <v>7210</v>
      </c>
      <c r="G161" s="152" t="s">
        <v>301</v>
      </c>
      <c r="H161" s="153">
        <v>1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253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7211</v>
      </c>
      <c r="H162" s="167">
        <v>1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4" customFormat="1" ht="11.25">
      <c r="B163" s="172"/>
      <c r="D163" s="164" t="s">
        <v>237</v>
      </c>
      <c r="E163" s="173" t="s">
        <v>1</v>
      </c>
      <c r="F163" s="174" t="s">
        <v>7212</v>
      </c>
      <c r="H163" s="173" t="s">
        <v>1</v>
      </c>
      <c r="I163" s="175"/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237</v>
      </c>
      <c r="AU163" s="173" t="s">
        <v>88</v>
      </c>
      <c r="AV163" s="14" t="s">
        <v>86</v>
      </c>
      <c r="AW163" s="14" t="s">
        <v>33</v>
      </c>
      <c r="AX163" s="14" t="s">
        <v>79</v>
      </c>
      <c r="AY163" s="173" t="s">
        <v>207</v>
      </c>
    </row>
    <row r="164" spans="1:65" s="15" customFormat="1" ht="11.25">
      <c r="B164" s="179"/>
      <c r="D164" s="164" t="s">
        <v>237</v>
      </c>
      <c r="E164" s="180" t="s">
        <v>1</v>
      </c>
      <c r="F164" s="181" t="s">
        <v>242</v>
      </c>
      <c r="H164" s="182">
        <v>1</v>
      </c>
      <c r="I164" s="183"/>
      <c r="L164" s="179"/>
      <c r="M164" s="184"/>
      <c r="N164" s="185"/>
      <c r="O164" s="185"/>
      <c r="P164" s="185"/>
      <c r="Q164" s="185"/>
      <c r="R164" s="185"/>
      <c r="S164" s="185"/>
      <c r="T164" s="186"/>
      <c r="AT164" s="180" t="s">
        <v>237</v>
      </c>
      <c r="AU164" s="180" t="s">
        <v>88</v>
      </c>
      <c r="AV164" s="15" t="s">
        <v>213</v>
      </c>
      <c r="AW164" s="15" t="s">
        <v>33</v>
      </c>
      <c r="AX164" s="15" t="s">
        <v>86</v>
      </c>
      <c r="AY164" s="180" t="s">
        <v>207</v>
      </c>
    </row>
    <row r="165" spans="1:65" s="2" customFormat="1" ht="24.2" customHeight="1">
      <c r="A165" s="31"/>
      <c r="B165" s="148"/>
      <c r="C165" s="149" t="s">
        <v>254</v>
      </c>
      <c r="D165" s="149" t="s">
        <v>209</v>
      </c>
      <c r="E165" s="150" t="s">
        <v>7213</v>
      </c>
      <c r="F165" s="151" t="s">
        <v>7214</v>
      </c>
      <c r="G165" s="152" t="s">
        <v>301</v>
      </c>
      <c r="H165" s="153">
        <v>4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245</v>
      </c>
      <c r="AT165" s="161" t="s">
        <v>209</v>
      </c>
      <c r="AU165" s="161" t="s">
        <v>88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245</v>
      </c>
      <c r="BM165" s="161" t="s">
        <v>257</v>
      </c>
    </row>
    <row r="166" spans="1:65" s="13" customFormat="1" ht="11.25">
      <c r="B166" s="163"/>
      <c r="D166" s="164" t="s">
        <v>237</v>
      </c>
      <c r="E166" s="165" t="s">
        <v>1</v>
      </c>
      <c r="F166" s="166" t="s">
        <v>7215</v>
      </c>
      <c r="H166" s="167">
        <v>4</v>
      </c>
      <c r="I166" s="168"/>
      <c r="L166" s="163"/>
      <c r="M166" s="169"/>
      <c r="N166" s="170"/>
      <c r="O166" s="170"/>
      <c r="P166" s="170"/>
      <c r="Q166" s="170"/>
      <c r="R166" s="170"/>
      <c r="S166" s="170"/>
      <c r="T166" s="171"/>
      <c r="AT166" s="165" t="s">
        <v>237</v>
      </c>
      <c r="AU166" s="165" t="s">
        <v>88</v>
      </c>
      <c r="AV166" s="13" t="s">
        <v>88</v>
      </c>
      <c r="AW166" s="13" t="s">
        <v>33</v>
      </c>
      <c r="AX166" s="13" t="s">
        <v>79</v>
      </c>
      <c r="AY166" s="165" t="s">
        <v>207</v>
      </c>
    </row>
    <row r="167" spans="1:65" s="14" customFormat="1" ht="11.25">
      <c r="B167" s="172"/>
      <c r="D167" s="164" t="s">
        <v>237</v>
      </c>
      <c r="E167" s="173" t="s">
        <v>1</v>
      </c>
      <c r="F167" s="174" t="s">
        <v>7216</v>
      </c>
      <c r="H167" s="173" t="s">
        <v>1</v>
      </c>
      <c r="I167" s="175"/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237</v>
      </c>
      <c r="AU167" s="173" t="s">
        <v>88</v>
      </c>
      <c r="AV167" s="14" t="s">
        <v>86</v>
      </c>
      <c r="AW167" s="14" t="s">
        <v>33</v>
      </c>
      <c r="AX167" s="14" t="s">
        <v>79</v>
      </c>
      <c r="AY167" s="173" t="s">
        <v>207</v>
      </c>
    </row>
    <row r="168" spans="1:65" s="15" customFormat="1" ht="11.25">
      <c r="B168" s="179"/>
      <c r="D168" s="164" t="s">
        <v>237</v>
      </c>
      <c r="E168" s="180" t="s">
        <v>1</v>
      </c>
      <c r="F168" s="181" t="s">
        <v>242</v>
      </c>
      <c r="H168" s="182">
        <v>4</v>
      </c>
      <c r="I168" s="183"/>
      <c r="L168" s="179"/>
      <c r="M168" s="184"/>
      <c r="N168" s="185"/>
      <c r="O168" s="185"/>
      <c r="P168" s="185"/>
      <c r="Q168" s="185"/>
      <c r="R168" s="185"/>
      <c r="S168" s="185"/>
      <c r="T168" s="186"/>
      <c r="AT168" s="180" t="s">
        <v>237</v>
      </c>
      <c r="AU168" s="180" t="s">
        <v>88</v>
      </c>
      <c r="AV168" s="15" t="s">
        <v>213</v>
      </c>
      <c r="AW168" s="15" t="s">
        <v>33</v>
      </c>
      <c r="AX168" s="15" t="s">
        <v>86</v>
      </c>
      <c r="AY168" s="180" t="s">
        <v>207</v>
      </c>
    </row>
    <row r="169" spans="1:65" s="2" customFormat="1" ht="24.2" customHeight="1">
      <c r="A169" s="31"/>
      <c r="B169" s="148"/>
      <c r="C169" s="149" t="s">
        <v>231</v>
      </c>
      <c r="D169" s="149" t="s">
        <v>209</v>
      </c>
      <c r="E169" s="150" t="s">
        <v>7217</v>
      </c>
      <c r="F169" s="151" t="s">
        <v>7218</v>
      </c>
      <c r="G169" s="152" t="s">
        <v>301</v>
      </c>
      <c r="H169" s="153">
        <v>1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245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245</v>
      </c>
      <c r="BM169" s="161" t="s">
        <v>260</v>
      </c>
    </row>
    <row r="170" spans="1:65" s="13" customFormat="1" ht="11.25">
      <c r="B170" s="163"/>
      <c r="D170" s="164" t="s">
        <v>237</v>
      </c>
      <c r="E170" s="165" t="s">
        <v>1</v>
      </c>
      <c r="F170" s="166" t="s">
        <v>7219</v>
      </c>
      <c r="H170" s="167">
        <v>1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4" customFormat="1" ht="22.5">
      <c r="B171" s="172"/>
      <c r="D171" s="164" t="s">
        <v>237</v>
      </c>
      <c r="E171" s="173" t="s">
        <v>1</v>
      </c>
      <c r="F171" s="174" t="s">
        <v>7220</v>
      </c>
      <c r="H171" s="173" t="s">
        <v>1</v>
      </c>
      <c r="I171" s="175"/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237</v>
      </c>
      <c r="AU171" s="173" t="s">
        <v>88</v>
      </c>
      <c r="AV171" s="14" t="s">
        <v>86</v>
      </c>
      <c r="AW171" s="14" t="s">
        <v>33</v>
      </c>
      <c r="AX171" s="14" t="s">
        <v>79</v>
      </c>
      <c r="AY171" s="173" t="s">
        <v>207</v>
      </c>
    </row>
    <row r="172" spans="1:65" s="15" customFormat="1" ht="11.25">
      <c r="B172" s="179"/>
      <c r="D172" s="164" t="s">
        <v>237</v>
      </c>
      <c r="E172" s="180" t="s">
        <v>1</v>
      </c>
      <c r="F172" s="181" t="s">
        <v>242</v>
      </c>
      <c r="H172" s="182">
        <v>1</v>
      </c>
      <c r="I172" s="183"/>
      <c r="L172" s="179"/>
      <c r="M172" s="184"/>
      <c r="N172" s="185"/>
      <c r="O172" s="185"/>
      <c r="P172" s="185"/>
      <c r="Q172" s="185"/>
      <c r="R172" s="185"/>
      <c r="S172" s="185"/>
      <c r="T172" s="186"/>
      <c r="AT172" s="180" t="s">
        <v>237</v>
      </c>
      <c r="AU172" s="180" t="s">
        <v>88</v>
      </c>
      <c r="AV172" s="15" t="s">
        <v>213</v>
      </c>
      <c r="AW172" s="15" t="s">
        <v>33</v>
      </c>
      <c r="AX172" s="15" t="s">
        <v>86</v>
      </c>
      <c r="AY172" s="180" t="s">
        <v>207</v>
      </c>
    </row>
    <row r="173" spans="1:65" s="2" customFormat="1" ht="24.2" customHeight="1">
      <c r="A173" s="31"/>
      <c r="B173" s="148"/>
      <c r="C173" s="149" t="s">
        <v>262</v>
      </c>
      <c r="D173" s="149" t="s">
        <v>209</v>
      </c>
      <c r="E173" s="150" t="s">
        <v>7221</v>
      </c>
      <c r="F173" s="151" t="s">
        <v>7222</v>
      </c>
      <c r="G173" s="152" t="s">
        <v>301</v>
      </c>
      <c r="H173" s="153">
        <v>1</v>
      </c>
      <c r="I173" s="154"/>
      <c r="J173" s="155">
        <f>ROUND(I173*H173,2)</f>
        <v>0</v>
      </c>
      <c r="K173" s="156"/>
      <c r="L173" s="32"/>
      <c r="M173" s="157" t="s">
        <v>1</v>
      </c>
      <c r="N173" s="158" t="s">
        <v>44</v>
      </c>
      <c r="O173" s="57"/>
      <c r="P173" s="159">
        <f>O173*H173</f>
        <v>0</v>
      </c>
      <c r="Q173" s="159">
        <v>0</v>
      </c>
      <c r="R173" s="159">
        <f>Q173*H173</f>
        <v>0</v>
      </c>
      <c r="S173" s="159">
        <v>0</v>
      </c>
      <c r="T173" s="160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61" t="s">
        <v>245</v>
      </c>
      <c r="AT173" s="161" t="s">
        <v>209</v>
      </c>
      <c r="AU173" s="161" t="s">
        <v>88</v>
      </c>
      <c r="AY173" s="17" t="s">
        <v>207</v>
      </c>
      <c r="BE173" s="162">
        <f>IF(N173="základní",J173,0)</f>
        <v>0</v>
      </c>
      <c r="BF173" s="162">
        <f>IF(N173="snížená",J173,0)</f>
        <v>0</v>
      </c>
      <c r="BG173" s="162">
        <f>IF(N173="zákl. přenesená",J173,0)</f>
        <v>0</v>
      </c>
      <c r="BH173" s="162">
        <f>IF(N173="sníž. přenesená",J173,0)</f>
        <v>0</v>
      </c>
      <c r="BI173" s="162">
        <f>IF(N173="nulová",J173,0)</f>
        <v>0</v>
      </c>
      <c r="BJ173" s="17" t="s">
        <v>86</v>
      </c>
      <c r="BK173" s="162">
        <f>ROUND(I173*H173,2)</f>
        <v>0</v>
      </c>
      <c r="BL173" s="17" t="s">
        <v>245</v>
      </c>
      <c r="BM173" s="161" t="s">
        <v>265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7223</v>
      </c>
      <c r="H174" s="167">
        <v>1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4" customFormat="1" ht="22.5">
      <c r="B175" s="172"/>
      <c r="D175" s="164" t="s">
        <v>237</v>
      </c>
      <c r="E175" s="173" t="s">
        <v>1</v>
      </c>
      <c r="F175" s="174" t="s">
        <v>7224</v>
      </c>
      <c r="H175" s="173" t="s">
        <v>1</v>
      </c>
      <c r="I175" s="175"/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237</v>
      </c>
      <c r="AU175" s="173" t="s">
        <v>88</v>
      </c>
      <c r="AV175" s="14" t="s">
        <v>86</v>
      </c>
      <c r="AW175" s="14" t="s">
        <v>33</v>
      </c>
      <c r="AX175" s="14" t="s">
        <v>79</v>
      </c>
      <c r="AY175" s="173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1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24.2" customHeight="1">
      <c r="A177" s="31"/>
      <c r="B177" s="148"/>
      <c r="C177" s="149" t="s">
        <v>236</v>
      </c>
      <c r="D177" s="149" t="s">
        <v>209</v>
      </c>
      <c r="E177" s="150" t="s">
        <v>7225</v>
      </c>
      <c r="F177" s="151" t="s">
        <v>7226</v>
      </c>
      <c r="G177" s="152" t="s">
        <v>301</v>
      </c>
      <c r="H177" s="153">
        <v>5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245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245</v>
      </c>
      <c r="BM177" s="161" t="s">
        <v>271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7227</v>
      </c>
      <c r="H178" s="167">
        <v>5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5" customFormat="1" ht="11.25">
      <c r="B179" s="179"/>
      <c r="D179" s="164" t="s">
        <v>237</v>
      </c>
      <c r="E179" s="180" t="s">
        <v>1</v>
      </c>
      <c r="F179" s="181" t="s">
        <v>242</v>
      </c>
      <c r="H179" s="182">
        <v>5</v>
      </c>
      <c r="I179" s="183"/>
      <c r="L179" s="179"/>
      <c r="M179" s="184"/>
      <c r="N179" s="185"/>
      <c r="O179" s="185"/>
      <c r="P179" s="185"/>
      <c r="Q179" s="185"/>
      <c r="R179" s="185"/>
      <c r="S179" s="185"/>
      <c r="T179" s="186"/>
      <c r="AT179" s="180" t="s">
        <v>237</v>
      </c>
      <c r="AU179" s="180" t="s">
        <v>88</v>
      </c>
      <c r="AV179" s="15" t="s">
        <v>213</v>
      </c>
      <c r="AW179" s="15" t="s">
        <v>33</v>
      </c>
      <c r="AX179" s="15" t="s">
        <v>86</v>
      </c>
      <c r="AY179" s="180" t="s">
        <v>207</v>
      </c>
    </row>
    <row r="180" spans="1:65" s="2" customFormat="1" ht="24.2" customHeight="1">
      <c r="A180" s="31"/>
      <c r="B180" s="148"/>
      <c r="C180" s="149" t="s">
        <v>8</v>
      </c>
      <c r="D180" s="149" t="s">
        <v>209</v>
      </c>
      <c r="E180" s="150" t="s">
        <v>7228</v>
      </c>
      <c r="F180" s="151" t="s">
        <v>7229</v>
      </c>
      <c r="G180" s="152" t="s">
        <v>301</v>
      </c>
      <c r="H180" s="153">
        <v>4</v>
      </c>
      <c r="I180" s="154"/>
      <c r="J180" s="155">
        <f>ROUND(I180*H180,2)</f>
        <v>0</v>
      </c>
      <c r="K180" s="156"/>
      <c r="L180" s="32"/>
      <c r="M180" s="157" t="s">
        <v>1</v>
      </c>
      <c r="N180" s="158" t="s">
        <v>44</v>
      </c>
      <c r="O180" s="57"/>
      <c r="P180" s="159">
        <f>O180*H180</f>
        <v>0</v>
      </c>
      <c r="Q180" s="159">
        <v>0</v>
      </c>
      <c r="R180" s="159">
        <f>Q180*H180</f>
        <v>0</v>
      </c>
      <c r="S180" s="159">
        <v>0</v>
      </c>
      <c r="T180" s="160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61" t="s">
        <v>245</v>
      </c>
      <c r="AT180" s="161" t="s">
        <v>209</v>
      </c>
      <c r="AU180" s="161" t="s">
        <v>88</v>
      </c>
      <c r="AY180" s="17" t="s">
        <v>207</v>
      </c>
      <c r="BE180" s="162">
        <f>IF(N180="základní",J180,0)</f>
        <v>0</v>
      </c>
      <c r="BF180" s="162">
        <f>IF(N180="snížená",J180,0)</f>
        <v>0</v>
      </c>
      <c r="BG180" s="162">
        <f>IF(N180="zákl. přenesená",J180,0)</f>
        <v>0</v>
      </c>
      <c r="BH180" s="162">
        <f>IF(N180="sníž. přenesená",J180,0)</f>
        <v>0</v>
      </c>
      <c r="BI180" s="162">
        <f>IF(N180="nulová",J180,0)</f>
        <v>0</v>
      </c>
      <c r="BJ180" s="17" t="s">
        <v>86</v>
      </c>
      <c r="BK180" s="162">
        <f>ROUND(I180*H180,2)</f>
        <v>0</v>
      </c>
      <c r="BL180" s="17" t="s">
        <v>245</v>
      </c>
      <c r="BM180" s="161" t="s">
        <v>275</v>
      </c>
    </row>
    <row r="181" spans="1:65" s="13" customFormat="1" ht="11.25">
      <c r="B181" s="163"/>
      <c r="D181" s="164" t="s">
        <v>237</v>
      </c>
      <c r="E181" s="165" t="s">
        <v>1</v>
      </c>
      <c r="F181" s="166" t="s">
        <v>7230</v>
      </c>
      <c r="H181" s="167">
        <v>4</v>
      </c>
      <c r="I181" s="168"/>
      <c r="L181" s="163"/>
      <c r="M181" s="169"/>
      <c r="N181" s="170"/>
      <c r="O181" s="170"/>
      <c r="P181" s="170"/>
      <c r="Q181" s="170"/>
      <c r="R181" s="170"/>
      <c r="S181" s="170"/>
      <c r="T181" s="171"/>
      <c r="AT181" s="165" t="s">
        <v>237</v>
      </c>
      <c r="AU181" s="165" t="s">
        <v>88</v>
      </c>
      <c r="AV181" s="13" t="s">
        <v>88</v>
      </c>
      <c r="AW181" s="13" t="s">
        <v>33</v>
      </c>
      <c r="AX181" s="13" t="s">
        <v>79</v>
      </c>
      <c r="AY181" s="165" t="s">
        <v>207</v>
      </c>
    </row>
    <row r="182" spans="1:65" s="14" customFormat="1" ht="22.5">
      <c r="B182" s="172"/>
      <c r="D182" s="164" t="s">
        <v>237</v>
      </c>
      <c r="E182" s="173" t="s">
        <v>1</v>
      </c>
      <c r="F182" s="174" t="s">
        <v>7231</v>
      </c>
      <c r="H182" s="173" t="s">
        <v>1</v>
      </c>
      <c r="I182" s="175"/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237</v>
      </c>
      <c r="AU182" s="173" t="s">
        <v>88</v>
      </c>
      <c r="AV182" s="14" t="s">
        <v>86</v>
      </c>
      <c r="AW182" s="14" t="s">
        <v>33</v>
      </c>
      <c r="AX182" s="14" t="s">
        <v>79</v>
      </c>
      <c r="AY182" s="173" t="s">
        <v>207</v>
      </c>
    </row>
    <row r="183" spans="1:65" s="15" customFormat="1" ht="11.25">
      <c r="B183" s="179"/>
      <c r="D183" s="164" t="s">
        <v>237</v>
      </c>
      <c r="E183" s="180" t="s">
        <v>1</v>
      </c>
      <c r="F183" s="181" t="s">
        <v>242</v>
      </c>
      <c r="H183" s="182">
        <v>4</v>
      </c>
      <c r="I183" s="183"/>
      <c r="L183" s="179"/>
      <c r="M183" s="184"/>
      <c r="N183" s="185"/>
      <c r="O183" s="185"/>
      <c r="P183" s="185"/>
      <c r="Q183" s="185"/>
      <c r="R183" s="185"/>
      <c r="S183" s="185"/>
      <c r="T183" s="186"/>
      <c r="AT183" s="180" t="s">
        <v>237</v>
      </c>
      <c r="AU183" s="180" t="s">
        <v>88</v>
      </c>
      <c r="AV183" s="15" t="s">
        <v>213</v>
      </c>
      <c r="AW183" s="15" t="s">
        <v>33</v>
      </c>
      <c r="AX183" s="15" t="s">
        <v>86</v>
      </c>
      <c r="AY183" s="180" t="s">
        <v>207</v>
      </c>
    </row>
    <row r="184" spans="1:65" s="2" customFormat="1" ht="24.2" customHeight="1">
      <c r="A184" s="31"/>
      <c r="B184" s="148"/>
      <c r="C184" s="149" t="s">
        <v>245</v>
      </c>
      <c r="D184" s="149" t="s">
        <v>209</v>
      </c>
      <c r="E184" s="150" t="s">
        <v>7232</v>
      </c>
      <c r="F184" s="151" t="s">
        <v>7233</v>
      </c>
      <c r="G184" s="152" t="s">
        <v>301</v>
      </c>
      <c r="H184" s="153">
        <v>4</v>
      </c>
      <c r="I184" s="154"/>
      <c r="J184" s="155">
        <f>ROUND(I184*H184,2)</f>
        <v>0</v>
      </c>
      <c r="K184" s="156"/>
      <c r="L184" s="32"/>
      <c r="M184" s="157" t="s">
        <v>1</v>
      </c>
      <c r="N184" s="158" t="s">
        <v>44</v>
      </c>
      <c r="O184" s="57"/>
      <c r="P184" s="159">
        <f>O184*H184</f>
        <v>0</v>
      </c>
      <c r="Q184" s="159">
        <v>0</v>
      </c>
      <c r="R184" s="159">
        <f>Q184*H184</f>
        <v>0</v>
      </c>
      <c r="S184" s="159">
        <v>0</v>
      </c>
      <c r="T184" s="160">
        <f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61" t="s">
        <v>245</v>
      </c>
      <c r="AT184" s="161" t="s">
        <v>209</v>
      </c>
      <c r="AU184" s="161" t="s">
        <v>88</v>
      </c>
      <c r="AY184" s="17" t="s">
        <v>207</v>
      </c>
      <c r="BE184" s="162">
        <f>IF(N184="základní",J184,0)</f>
        <v>0</v>
      </c>
      <c r="BF184" s="162">
        <f>IF(N184="snížená",J184,0)</f>
        <v>0</v>
      </c>
      <c r="BG184" s="162">
        <f>IF(N184="zákl. přenesená",J184,0)</f>
        <v>0</v>
      </c>
      <c r="BH184" s="162">
        <f>IF(N184="sníž. přenesená",J184,0)</f>
        <v>0</v>
      </c>
      <c r="BI184" s="162">
        <f>IF(N184="nulová",J184,0)</f>
        <v>0</v>
      </c>
      <c r="BJ184" s="17" t="s">
        <v>86</v>
      </c>
      <c r="BK184" s="162">
        <f>ROUND(I184*H184,2)</f>
        <v>0</v>
      </c>
      <c r="BL184" s="17" t="s">
        <v>245</v>
      </c>
      <c r="BM184" s="161" t="s">
        <v>279</v>
      </c>
    </row>
    <row r="185" spans="1:65" s="13" customFormat="1" ht="11.25">
      <c r="B185" s="163"/>
      <c r="D185" s="164" t="s">
        <v>237</v>
      </c>
      <c r="E185" s="165" t="s">
        <v>1</v>
      </c>
      <c r="F185" s="166" t="s">
        <v>7234</v>
      </c>
      <c r="H185" s="167">
        <v>4</v>
      </c>
      <c r="I185" s="168"/>
      <c r="L185" s="163"/>
      <c r="M185" s="169"/>
      <c r="N185" s="170"/>
      <c r="O185" s="170"/>
      <c r="P185" s="170"/>
      <c r="Q185" s="170"/>
      <c r="R185" s="170"/>
      <c r="S185" s="170"/>
      <c r="T185" s="171"/>
      <c r="AT185" s="165" t="s">
        <v>237</v>
      </c>
      <c r="AU185" s="165" t="s">
        <v>88</v>
      </c>
      <c r="AV185" s="13" t="s">
        <v>88</v>
      </c>
      <c r="AW185" s="13" t="s">
        <v>33</v>
      </c>
      <c r="AX185" s="13" t="s">
        <v>79</v>
      </c>
      <c r="AY185" s="165" t="s">
        <v>207</v>
      </c>
    </row>
    <row r="186" spans="1:65" s="14" customFormat="1" ht="22.5">
      <c r="B186" s="172"/>
      <c r="D186" s="164" t="s">
        <v>237</v>
      </c>
      <c r="E186" s="173" t="s">
        <v>1</v>
      </c>
      <c r="F186" s="174" t="s">
        <v>7235</v>
      </c>
      <c r="H186" s="173" t="s">
        <v>1</v>
      </c>
      <c r="I186" s="175"/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237</v>
      </c>
      <c r="AU186" s="173" t="s">
        <v>88</v>
      </c>
      <c r="AV186" s="14" t="s">
        <v>86</v>
      </c>
      <c r="AW186" s="14" t="s">
        <v>33</v>
      </c>
      <c r="AX186" s="14" t="s">
        <v>79</v>
      </c>
      <c r="AY186" s="173" t="s">
        <v>207</v>
      </c>
    </row>
    <row r="187" spans="1:65" s="15" customFormat="1" ht="11.25">
      <c r="B187" s="179"/>
      <c r="D187" s="164" t="s">
        <v>237</v>
      </c>
      <c r="E187" s="180" t="s">
        <v>1</v>
      </c>
      <c r="F187" s="181" t="s">
        <v>242</v>
      </c>
      <c r="H187" s="182">
        <v>4</v>
      </c>
      <c r="I187" s="183"/>
      <c r="L187" s="179"/>
      <c r="M187" s="184"/>
      <c r="N187" s="185"/>
      <c r="O187" s="185"/>
      <c r="P187" s="185"/>
      <c r="Q187" s="185"/>
      <c r="R187" s="185"/>
      <c r="S187" s="185"/>
      <c r="T187" s="186"/>
      <c r="AT187" s="180" t="s">
        <v>237</v>
      </c>
      <c r="AU187" s="180" t="s">
        <v>88</v>
      </c>
      <c r="AV187" s="15" t="s">
        <v>213</v>
      </c>
      <c r="AW187" s="15" t="s">
        <v>33</v>
      </c>
      <c r="AX187" s="15" t="s">
        <v>86</v>
      </c>
      <c r="AY187" s="180" t="s">
        <v>207</v>
      </c>
    </row>
    <row r="188" spans="1:65" s="12" customFormat="1" ht="22.9" customHeight="1">
      <c r="B188" s="135"/>
      <c r="D188" s="136" t="s">
        <v>78</v>
      </c>
      <c r="E188" s="146" t="s">
        <v>3713</v>
      </c>
      <c r="F188" s="146" t="s">
        <v>7236</v>
      </c>
      <c r="I188" s="138"/>
      <c r="J188" s="147">
        <f>BK188</f>
        <v>0</v>
      </c>
      <c r="L188" s="135"/>
      <c r="M188" s="140"/>
      <c r="N188" s="141"/>
      <c r="O188" s="141"/>
      <c r="P188" s="142">
        <f>SUM(P189:P221)</f>
        <v>0</v>
      </c>
      <c r="Q188" s="141"/>
      <c r="R188" s="142">
        <f>SUM(R189:R221)</f>
        <v>0</v>
      </c>
      <c r="S188" s="141"/>
      <c r="T188" s="143">
        <f>SUM(T189:T221)</f>
        <v>0</v>
      </c>
      <c r="AR188" s="136" t="s">
        <v>86</v>
      </c>
      <c r="AT188" s="144" t="s">
        <v>78</v>
      </c>
      <c r="AU188" s="144" t="s">
        <v>86</v>
      </c>
      <c r="AY188" s="136" t="s">
        <v>207</v>
      </c>
      <c r="BK188" s="145">
        <f>SUM(BK189:BK221)</f>
        <v>0</v>
      </c>
    </row>
    <row r="189" spans="1:65" s="2" customFormat="1" ht="24.2" customHeight="1">
      <c r="A189" s="31"/>
      <c r="B189" s="148"/>
      <c r="C189" s="149" t="s">
        <v>285</v>
      </c>
      <c r="D189" s="149" t="s">
        <v>209</v>
      </c>
      <c r="E189" s="150" t="s">
        <v>7237</v>
      </c>
      <c r="F189" s="151" t="s">
        <v>7238</v>
      </c>
      <c r="G189" s="152" t="s">
        <v>301</v>
      </c>
      <c r="H189" s="153">
        <v>2</v>
      </c>
      <c r="I189" s="154"/>
      <c r="J189" s="155">
        <f>ROUND(I189*H189,2)</f>
        <v>0</v>
      </c>
      <c r="K189" s="156"/>
      <c r="L189" s="32"/>
      <c r="M189" s="157" t="s">
        <v>1</v>
      </c>
      <c r="N189" s="158" t="s">
        <v>44</v>
      </c>
      <c r="O189" s="57"/>
      <c r="P189" s="159">
        <f>O189*H189</f>
        <v>0</v>
      </c>
      <c r="Q189" s="159">
        <v>0</v>
      </c>
      <c r="R189" s="159">
        <f>Q189*H189</f>
        <v>0</v>
      </c>
      <c r="S189" s="159">
        <v>0</v>
      </c>
      <c r="T189" s="160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61" t="s">
        <v>213</v>
      </c>
      <c r="AT189" s="161" t="s">
        <v>209</v>
      </c>
      <c r="AU189" s="161" t="s">
        <v>88</v>
      </c>
      <c r="AY189" s="17" t="s">
        <v>207</v>
      </c>
      <c r="BE189" s="162">
        <f>IF(N189="základní",J189,0)</f>
        <v>0</v>
      </c>
      <c r="BF189" s="162">
        <f>IF(N189="snížená",J189,0)</f>
        <v>0</v>
      </c>
      <c r="BG189" s="162">
        <f>IF(N189="zákl. přenesená",J189,0)</f>
        <v>0</v>
      </c>
      <c r="BH189" s="162">
        <f>IF(N189="sníž. přenesená",J189,0)</f>
        <v>0</v>
      </c>
      <c r="BI189" s="162">
        <f>IF(N189="nulová",J189,0)</f>
        <v>0</v>
      </c>
      <c r="BJ189" s="17" t="s">
        <v>86</v>
      </c>
      <c r="BK189" s="162">
        <f>ROUND(I189*H189,2)</f>
        <v>0</v>
      </c>
      <c r="BL189" s="17" t="s">
        <v>213</v>
      </c>
      <c r="BM189" s="161" t="s">
        <v>289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7239</v>
      </c>
      <c r="H190" s="167">
        <v>2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5" customFormat="1" ht="11.25">
      <c r="B191" s="179"/>
      <c r="D191" s="164" t="s">
        <v>237</v>
      </c>
      <c r="E191" s="180" t="s">
        <v>1</v>
      </c>
      <c r="F191" s="181" t="s">
        <v>242</v>
      </c>
      <c r="H191" s="182">
        <v>2</v>
      </c>
      <c r="I191" s="183"/>
      <c r="L191" s="179"/>
      <c r="M191" s="184"/>
      <c r="N191" s="185"/>
      <c r="O191" s="185"/>
      <c r="P191" s="185"/>
      <c r="Q191" s="185"/>
      <c r="R191" s="185"/>
      <c r="S191" s="185"/>
      <c r="T191" s="186"/>
      <c r="AT191" s="180" t="s">
        <v>237</v>
      </c>
      <c r="AU191" s="180" t="s">
        <v>88</v>
      </c>
      <c r="AV191" s="15" t="s">
        <v>213</v>
      </c>
      <c r="AW191" s="15" t="s">
        <v>33</v>
      </c>
      <c r="AX191" s="15" t="s">
        <v>86</v>
      </c>
      <c r="AY191" s="180" t="s">
        <v>207</v>
      </c>
    </row>
    <row r="192" spans="1:65" s="2" customFormat="1" ht="24.2" customHeight="1">
      <c r="A192" s="31"/>
      <c r="B192" s="148"/>
      <c r="C192" s="149" t="s">
        <v>249</v>
      </c>
      <c r="D192" s="149" t="s">
        <v>209</v>
      </c>
      <c r="E192" s="150" t="s">
        <v>7240</v>
      </c>
      <c r="F192" s="151" t="s">
        <v>7241</v>
      </c>
      <c r="G192" s="152" t="s">
        <v>301</v>
      </c>
      <c r="H192" s="153">
        <v>2</v>
      </c>
      <c r="I192" s="154"/>
      <c r="J192" s="155">
        <f>ROUND(I192*H192,2)</f>
        <v>0</v>
      </c>
      <c r="K192" s="156"/>
      <c r="L192" s="32"/>
      <c r="M192" s="157" t="s">
        <v>1</v>
      </c>
      <c r="N192" s="158" t="s">
        <v>44</v>
      </c>
      <c r="O192" s="57"/>
      <c r="P192" s="159">
        <f>O192*H192</f>
        <v>0</v>
      </c>
      <c r="Q192" s="159">
        <v>0</v>
      </c>
      <c r="R192" s="159">
        <f>Q192*H192</f>
        <v>0</v>
      </c>
      <c r="S192" s="159">
        <v>0</v>
      </c>
      <c r="T192" s="160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61" t="s">
        <v>213</v>
      </c>
      <c r="AT192" s="161" t="s">
        <v>209</v>
      </c>
      <c r="AU192" s="161" t="s">
        <v>88</v>
      </c>
      <c r="AY192" s="17" t="s">
        <v>207</v>
      </c>
      <c r="BE192" s="162">
        <f>IF(N192="základní",J192,0)</f>
        <v>0</v>
      </c>
      <c r="BF192" s="162">
        <f>IF(N192="snížená",J192,0)</f>
        <v>0</v>
      </c>
      <c r="BG192" s="162">
        <f>IF(N192="zákl. přenesená",J192,0)</f>
        <v>0</v>
      </c>
      <c r="BH192" s="162">
        <f>IF(N192="sníž. přenesená",J192,0)</f>
        <v>0</v>
      </c>
      <c r="BI192" s="162">
        <f>IF(N192="nulová",J192,0)</f>
        <v>0</v>
      </c>
      <c r="BJ192" s="17" t="s">
        <v>86</v>
      </c>
      <c r="BK192" s="162">
        <f>ROUND(I192*H192,2)</f>
        <v>0</v>
      </c>
      <c r="BL192" s="17" t="s">
        <v>213</v>
      </c>
      <c r="BM192" s="161" t="s">
        <v>293</v>
      </c>
    </row>
    <row r="193" spans="1:65" s="13" customFormat="1" ht="11.25">
      <c r="B193" s="163"/>
      <c r="D193" s="164" t="s">
        <v>237</v>
      </c>
      <c r="E193" s="165" t="s">
        <v>1</v>
      </c>
      <c r="F193" s="166" t="s">
        <v>7242</v>
      </c>
      <c r="H193" s="167">
        <v>2</v>
      </c>
      <c r="I193" s="168"/>
      <c r="L193" s="163"/>
      <c r="M193" s="169"/>
      <c r="N193" s="170"/>
      <c r="O193" s="170"/>
      <c r="P193" s="170"/>
      <c r="Q193" s="170"/>
      <c r="R193" s="170"/>
      <c r="S193" s="170"/>
      <c r="T193" s="171"/>
      <c r="AT193" s="165" t="s">
        <v>237</v>
      </c>
      <c r="AU193" s="165" t="s">
        <v>88</v>
      </c>
      <c r="AV193" s="13" t="s">
        <v>88</v>
      </c>
      <c r="AW193" s="13" t="s">
        <v>33</v>
      </c>
      <c r="AX193" s="13" t="s">
        <v>79</v>
      </c>
      <c r="AY193" s="165" t="s">
        <v>207</v>
      </c>
    </row>
    <row r="194" spans="1:65" s="15" customFormat="1" ht="11.25">
      <c r="B194" s="179"/>
      <c r="D194" s="164" t="s">
        <v>237</v>
      </c>
      <c r="E194" s="180" t="s">
        <v>1</v>
      </c>
      <c r="F194" s="181" t="s">
        <v>242</v>
      </c>
      <c r="H194" s="182">
        <v>2</v>
      </c>
      <c r="I194" s="183"/>
      <c r="L194" s="179"/>
      <c r="M194" s="184"/>
      <c r="N194" s="185"/>
      <c r="O194" s="185"/>
      <c r="P194" s="185"/>
      <c r="Q194" s="185"/>
      <c r="R194" s="185"/>
      <c r="S194" s="185"/>
      <c r="T194" s="186"/>
      <c r="AT194" s="180" t="s">
        <v>237</v>
      </c>
      <c r="AU194" s="180" t="s">
        <v>88</v>
      </c>
      <c r="AV194" s="15" t="s">
        <v>213</v>
      </c>
      <c r="AW194" s="15" t="s">
        <v>33</v>
      </c>
      <c r="AX194" s="15" t="s">
        <v>86</v>
      </c>
      <c r="AY194" s="180" t="s">
        <v>207</v>
      </c>
    </row>
    <row r="195" spans="1:65" s="2" customFormat="1" ht="24.2" customHeight="1">
      <c r="A195" s="31"/>
      <c r="B195" s="148"/>
      <c r="C195" s="149" t="s">
        <v>294</v>
      </c>
      <c r="D195" s="149" t="s">
        <v>209</v>
      </c>
      <c r="E195" s="150" t="s">
        <v>7243</v>
      </c>
      <c r="F195" s="151" t="s">
        <v>7244</v>
      </c>
      <c r="G195" s="152" t="s">
        <v>301</v>
      </c>
      <c r="H195" s="153">
        <v>13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213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213</v>
      </c>
      <c r="BM195" s="161" t="s">
        <v>297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7245</v>
      </c>
      <c r="H196" s="167">
        <v>13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5" customFormat="1" ht="11.25">
      <c r="B197" s="179"/>
      <c r="D197" s="164" t="s">
        <v>237</v>
      </c>
      <c r="E197" s="180" t="s">
        <v>1</v>
      </c>
      <c r="F197" s="181" t="s">
        <v>242</v>
      </c>
      <c r="H197" s="182">
        <v>13</v>
      </c>
      <c r="I197" s="183"/>
      <c r="L197" s="179"/>
      <c r="M197" s="184"/>
      <c r="N197" s="185"/>
      <c r="O197" s="185"/>
      <c r="P197" s="185"/>
      <c r="Q197" s="185"/>
      <c r="R197" s="185"/>
      <c r="S197" s="185"/>
      <c r="T197" s="186"/>
      <c r="AT197" s="180" t="s">
        <v>237</v>
      </c>
      <c r="AU197" s="180" t="s">
        <v>88</v>
      </c>
      <c r="AV197" s="15" t="s">
        <v>213</v>
      </c>
      <c r="AW197" s="15" t="s">
        <v>33</v>
      </c>
      <c r="AX197" s="15" t="s">
        <v>86</v>
      </c>
      <c r="AY197" s="180" t="s">
        <v>207</v>
      </c>
    </row>
    <row r="198" spans="1:65" s="2" customFormat="1" ht="24.2" customHeight="1">
      <c r="A198" s="31"/>
      <c r="B198" s="148"/>
      <c r="C198" s="149" t="s">
        <v>253</v>
      </c>
      <c r="D198" s="149" t="s">
        <v>209</v>
      </c>
      <c r="E198" s="150" t="s">
        <v>7246</v>
      </c>
      <c r="F198" s="151" t="s">
        <v>7247</v>
      </c>
      <c r="G198" s="152" t="s">
        <v>301</v>
      </c>
      <c r="H198" s="153">
        <v>2</v>
      </c>
      <c r="I198" s="154"/>
      <c r="J198" s="155">
        <f>ROUND(I198*H198,2)</f>
        <v>0</v>
      </c>
      <c r="K198" s="156"/>
      <c r="L198" s="32"/>
      <c r="M198" s="157" t="s">
        <v>1</v>
      </c>
      <c r="N198" s="158" t="s">
        <v>44</v>
      </c>
      <c r="O198" s="57"/>
      <c r="P198" s="159">
        <f>O198*H198</f>
        <v>0</v>
      </c>
      <c r="Q198" s="159">
        <v>0</v>
      </c>
      <c r="R198" s="159">
        <f>Q198*H198</f>
        <v>0</v>
      </c>
      <c r="S198" s="159">
        <v>0</v>
      </c>
      <c r="T198" s="160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61" t="s">
        <v>213</v>
      </c>
      <c r="AT198" s="161" t="s">
        <v>209</v>
      </c>
      <c r="AU198" s="161" t="s">
        <v>88</v>
      </c>
      <c r="AY198" s="17" t="s">
        <v>207</v>
      </c>
      <c r="BE198" s="162">
        <f>IF(N198="základní",J198,0)</f>
        <v>0</v>
      </c>
      <c r="BF198" s="162">
        <f>IF(N198="snížená",J198,0)</f>
        <v>0</v>
      </c>
      <c r="BG198" s="162">
        <f>IF(N198="zákl. přenesená",J198,0)</f>
        <v>0</v>
      </c>
      <c r="BH198" s="162">
        <f>IF(N198="sníž. přenesená",J198,0)</f>
        <v>0</v>
      </c>
      <c r="BI198" s="162">
        <f>IF(N198="nulová",J198,0)</f>
        <v>0</v>
      </c>
      <c r="BJ198" s="17" t="s">
        <v>86</v>
      </c>
      <c r="BK198" s="162">
        <f>ROUND(I198*H198,2)</f>
        <v>0</v>
      </c>
      <c r="BL198" s="17" t="s">
        <v>213</v>
      </c>
      <c r="BM198" s="161" t="s">
        <v>302</v>
      </c>
    </row>
    <row r="199" spans="1:65" s="13" customFormat="1" ht="11.25">
      <c r="B199" s="163"/>
      <c r="D199" s="164" t="s">
        <v>237</v>
      </c>
      <c r="E199" s="165" t="s">
        <v>1</v>
      </c>
      <c r="F199" s="166" t="s">
        <v>7248</v>
      </c>
      <c r="H199" s="167">
        <v>2</v>
      </c>
      <c r="I199" s="168"/>
      <c r="L199" s="163"/>
      <c r="M199" s="169"/>
      <c r="N199" s="170"/>
      <c r="O199" s="170"/>
      <c r="P199" s="170"/>
      <c r="Q199" s="170"/>
      <c r="R199" s="170"/>
      <c r="S199" s="170"/>
      <c r="T199" s="171"/>
      <c r="AT199" s="165" t="s">
        <v>237</v>
      </c>
      <c r="AU199" s="165" t="s">
        <v>88</v>
      </c>
      <c r="AV199" s="13" t="s">
        <v>88</v>
      </c>
      <c r="AW199" s="13" t="s">
        <v>33</v>
      </c>
      <c r="AX199" s="13" t="s">
        <v>79</v>
      </c>
      <c r="AY199" s="165" t="s">
        <v>207</v>
      </c>
    </row>
    <row r="200" spans="1:65" s="15" customFormat="1" ht="11.25">
      <c r="B200" s="179"/>
      <c r="D200" s="164" t="s">
        <v>237</v>
      </c>
      <c r="E200" s="180" t="s">
        <v>1</v>
      </c>
      <c r="F200" s="181" t="s">
        <v>242</v>
      </c>
      <c r="H200" s="182">
        <v>2</v>
      </c>
      <c r="I200" s="183"/>
      <c r="L200" s="179"/>
      <c r="M200" s="184"/>
      <c r="N200" s="185"/>
      <c r="O200" s="185"/>
      <c r="P200" s="185"/>
      <c r="Q200" s="185"/>
      <c r="R200" s="185"/>
      <c r="S200" s="185"/>
      <c r="T200" s="186"/>
      <c r="AT200" s="180" t="s">
        <v>237</v>
      </c>
      <c r="AU200" s="180" t="s">
        <v>88</v>
      </c>
      <c r="AV200" s="15" t="s">
        <v>213</v>
      </c>
      <c r="AW200" s="15" t="s">
        <v>33</v>
      </c>
      <c r="AX200" s="15" t="s">
        <v>86</v>
      </c>
      <c r="AY200" s="180" t="s">
        <v>207</v>
      </c>
    </row>
    <row r="201" spans="1:65" s="2" customFormat="1" ht="24.2" customHeight="1">
      <c r="A201" s="31"/>
      <c r="B201" s="148"/>
      <c r="C201" s="149" t="s">
        <v>7</v>
      </c>
      <c r="D201" s="149" t="s">
        <v>209</v>
      </c>
      <c r="E201" s="150" t="s">
        <v>7249</v>
      </c>
      <c r="F201" s="151" t="s">
        <v>7250</v>
      </c>
      <c r="G201" s="152" t="s">
        <v>301</v>
      </c>
      <c r="H201" s="153">
        <v>3</v>
      </c>
      <c r="I201" s="154"/>
      <c r="J201" s="155">
        <f>ROUND(I201*H201,2)</f>
        <v>0</v>
      </c>
      <c r="K201" s="156"/>
      <c r="L201" s="32"/>
      <c r="M201" s="157" t="s">
        <v>1</v>
      </c>
      <c r="N201" s="158" t="s">
        <v>44</v>
      </c>
      <c r="O201" s="57"/>
      <c r="P201" s="159">
        <f>O201*H201</f>
        <v>0</v>
      </c>
      <c r="Q201" s="159">
        <v>0</v>
      </c>
      <c r="R201" s="159">
        <f>Q201*H201</f>
        <v>0</v>
      </c>
      <c r="S201" s="159">
        <v>0</v>
      </c>
      <c r="T201" s="160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61" t="s">
        <v>213</v>
      </c>
      <c r="AT201" s="161" t="s">
        <v>209</v>
      </c>
      <c r="AU201" s="161" t="s">
        <v>88</v>
      </c>
      <c r="AY201" s="17" t="s">
        <v>207</v>
      </c>
      <c r="BE201" s="162">
        <f>IF(N201="základní",J201,0)</f>
        <v>0</v>
      </c>
      <c r="BF201" s="162">
        <f>IF(N201="snížená",J201,0)</f>
        <v>0</v>
      </c>
      <c r="BG201" s="162">
        <f>IF(N201="zákl. přenesená",J201,0)</f>
        <v>0</v>
      </c>
      <c r="BH201" s="162">
        <f>IF(N201="sníž. přenesená",J201,0)</f>
        <v>0</v>
      </c>
      <c r="BI201" s="162">
        <f>IF(N201="nulová",J201,0)</f>
        <v>0</v>
      </c>
      <c r="BJ201" s="17" t="s">
        <v>86</v>
      </c>
      <c r="BK201" s="162">
        <f>ROUND(I201*H201,2)</f>
        <v>0</v>
      </c>
      <c r="BL201" s="17" t="s">
        <v>213</v>
      </c>
      <c r="BM201" s="161" t="s">
        <v>314</v>
      </c>
    </row>
    <row r="202" spans="1:65" s="13" customFormat="1" ht="11.25">
      <c r="B202" s="163"/>
      <c r="D202" s="164" t="s">
        <v>237</v>
      </c>
      <c r="E202" s="165" t="s">
        <v>1</v>
      </c>
      <c r="F202" s="166" t="s">
        <v>7251</v>
      </c>
      <c r="H202" s="167">
        <v>3</v>
      </c>
      <c r="I202" s="168"/>
      <c r="L202" s="163"/>
      <c r="M202" s="169"/>
      <c r="N202" s="170"/>
      <c r="O202" s="170"/>
      <c r="P202" s="170"/>
      <c r="Q202" s="170"/>
      <c r="R202" s="170"/>
      <c r="S202" s="170"/>
      <c r="T202" s="171"/>
      <c r="AT202" s="165" t="s">
        <v>237</v>
      </c>
      <c r="AU202" s="165" t="s">
        <v>88</v>
      </c>
      <c r="AV202" s="13" t="s">
        <v>88</v>
      </c>
      <c r="AW202" s="13" t="s">
        <v>33</v>
      </c>
      <c r="AX202" s="13" t="s">
        <v>79</v>
      </c>
      <c r="AY202" s="165" t="s">
        <v>207</v>
      </c>
    </row>
    <row r="203" spans="1:65" s="15" customFormat="1" ht="11.25">
      <c r="B203" s="179"/>
      <c r="D203" s="164" t="s">
        <v>237</v>
      </c>
      <c r="E203" s="180" t="s">
        <v>1</v>
      </c>
      <c r="F203" s="181" t="s">
        <v>242</v>
      </c>
      <c r="H203" s="182">
        <v>3</v>
      </c>
      <c r="I203" s="183"/>
      <c r="L203" s="179"/>
      <c r="M203" s="184"/>
      <c r="N203" s="185"/>
      <c r="O203" s="185"/>
      <c r="P203" s="185"/>
      <c r="Q203" s="185"/>
      <c r="R203" s="185"/>
      <c r="S203" s="185"/>
      <c r="T203" s="186"/>
      <c r="AT203" s="180" t="s">
        <v>237</v>
      </c>
      <c r="AU203" s="180" t="s">
        <v>88</v>
      </c>
      <c r="AV203" s="15" t="s">
        <v>213</v>
      </c>
      <c r="AW203" s="15" t="s">
        <v>33</v>
      </c>
      <c r="AX203" s="15" t="s">
        <v>86</v>
      </c>
      <c r="AY203" s="180" t="s">
        <v>207</v>
      </c>
    </row>
    <row r="204" spans="1:65" s="2" customFormat="1" ht="24.2" customHeight="1">
      <c r="A204" s="31"/>
      <c r="B204" s="148"/>
      <c r="C204" s="149" t="s">
        <v>257</v>
      </c>
      <c r="D204" s="149" t="s">
        <v>209</v>
      </c>
      <c r="E204" s="150" t="s">
        <v>7252</v>
      </c>
      <c r="F204" s="151" t="s">
        <v>7253</v>
      </c>
      <c r="G204" s="152" t="s">
        <v>301</v>
      </c>
      <c r="H204" s="153">
        <v>13</v>
      </c>
      <c r="I204" s="154"/>
      <c r="J204" s="155">
        <f>ROUND(I204*H204,2)</f>
        <v>0</v>
      </c>
      <c r="K204" s="156"/>
      <c r="L204" s="32"/>
      <c r="M204" s="157" t="s">
        <v>1</v>
      </c>
      <c r="N204" s="158" t="s">
        <v>44</v>
      </c>
      <c r="O204" s="57"/>
      <c r="P204" s="159">
        <f>O204*H204</f>
        <v>0</v>
      </c>
      <c r="Q204" s="159">
        <v>0</v>
      </c>
      <c r="R204" s="159">
        <f>Q204*H204</f>
        <v>0</v>
      </c>
      <c r="S204" s="159">
        <v>0</v>
      </c>
      <c r="T204" s="160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61" t="s">
        <v>213</v>
      </c>
      <c r="AT204" s="161" t="s">
        <v>209</v>
      </c>
      <c r="AU204" s="161" t="s">
        <v>88</v>
      </c>
      <c r="AY204" s="17" t="s">
        <v>207</v>
      </c>
      <c r="BE204" s="162">
        <f>IF(N204="základní",J204,0)</f>
        <v>0</v>
      </c>
      <c r="BF204" s="162">
        <f>IF(N204="snížená",J204,0)</f>
        <v>0</v>
      </c>
      <c r="BG204" s="162">
        <f>IF(N204="zákl. přenesená",J204,0)</f>
        <v>0</v>
      </c>
      <c r="BH204" s="162">
        <f>IF(N204="sníž. přenesená",J204,0)</f>
        <v>0</v>
      </c>
      <c r="BI204" s="162">
        <f>IF(N204="nulová",J204,0)</f>
        <v>0</v>
      </c>
      <c r="BJ204" s="17" t="s">
        <v>86</v>
      </c>
      <c r="BK204" s="162">
        <f>ROUND(I204*H204,2)</f>
        <v>0</v>
      </c>
      <c r="BL204" s="17" t="s">
        <v>213</v>
      </c>
      <c r="BM204" s="161" t="s">
        <v>318</v>
      </c>
    </row>
    <row r="205" spans="1:65" s="13" customFormat="1" ht="11.25">
      <c r="B205" s="163"/>
      <c r="D205" s="164" t="s">
        <v>237</v>
      </c>
      <c r="E205" s="165" t="s">
        <v>1</v>
      </c>
      <c r="F205" s="166" t="s">
        <v>7254</v>
      </c>
      <c r="H205" s="167">
        <v>13</v>
      </c>
      <c r="I205" s="168"/>
      <c r="L205" s="163"/>
      <c r="M205" s="169"/>
      <c r="N205" s="170"/>
      <c r="O205" s="170"/>
      <c r="P205" s="170"/>
      <c r="Q205" s="170"/>
      <c r="R205" s="170"/>
      <c r="S205" s="170"/>
      <c r="T205" s="171"/>
      <c r="AT205" s="165" t="s">
        <v>237</v>
      </c>
      <c r="AU205" s="165" t="s">
        <v>88</v>
      </c>
      <c r="AV205" s="13" t="s">
        <v>88</v>
      </c>
      <c r="AW205" s="13" t="s">
        <v>33</v>
      </c>
      <c r="AX205" s="13" t="s">
        <v>79</v>
      </c>
      <c r="AY205" s="165" t="s">
        <v>207</v>
      </c>
    </row>
    <row r="206" spans="1:65" s="15" customFormat="1" ht="11.25">
      <c r="B206" s="179"/>
      <c r="D206" s="164" t="s">
        <v>237</v>
      </c>
      <c r="E206" s="180" t="s">
        <v>1</v>
      </c>
      <c r="F206" s="181" t="s">
        <v>242</v>
      </c>
      <c r="H206" s="182">
        <v>13</v>
      </c>
      <c r="I206" s="183"/>
      <c r="L206" s="179"/>
      <c r="M206" s="184"/>
      <c r="N206" s="185"/>
      <c r="O206" s="185"/>
      <c r="P206" s="185"/>
      <c r="Q206" s="185"/>
      <c r="R206" s="185"/>
      <c r="S206" s="185"/>
      <c r="T206" s="186"/>
      <c r="AT206" s="180" t="s">
        <v>237</v>
      </c>
      <c r="AU206" s="180" t="s">
        <v>88</v>
      </c>
      <c r="AV206" s="15" t="s">
        <v>213</v>
      </c>
      <c r="AW206" s="15" t="s">
        <v>33</v>
      </c>
      <c r="AX206" s="15" t="s">
        <v>86</v>
      </c>
      <c r="AY206" s="180" t="s">
        <v>207</v>
      </c>
    </row>
    <row r="207" spans="1:65" s="2" customFormat="1" ht="24.2" customHeight="1">
      <c r="A207" s="31"/>
      <c r="B207" s="148"/>
      <c r="C207" s="149" t="s">
        <v>320</v>
      </c>
      <c r="D207" s="149" t="s">
        <v>209</v>
      </c>
      <c r="E207" s="150" t="s">
        <v>7255</v>
      </c>
      <c r="F207" s="151" t="s">
        <v>7256</v>
      </c>
      <c r="G207" s="152" t="s">
        <v>301</v>
      </c>
      <c r="H207" s="153">
        <v>4</v>
      </c>
      <c r="I207" s="154"/>
      <c r="J207" s="155">
        <f>ROUND(I207*H207,2)</f>
        <v>0</v>
      </c>
      <c r="K207" s="156"/>
      <c r="L207" s="32"/>
      <c r="M207" s="157" t="s">
        <v>1</v>
      </c>
      <c r="N207" s="158" t="s">
        <v>44</v>
      </c>
      <c r="O207" s="57"/>
      <c r="P207" s="159">
        <f>O207*H207</f>
        <v>0</v>
      </c>
      <c r="Q207" s="159">
        <v>0</v>
      </c>
      <c r="R207" s="159">
        <f>Q207*H207</f>
        <v>0</v>
      </c>
      <c r="S207" s="159">
        <v>0</v>
      </c>
      <c r="T207" s="160">
        <f>S207*H207</f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61" t="s">
        <v>213</v>
      </c>
      <c r="AT207" s="161" t="s">
        <v>209</v>
      </c>
      <c r="AU207" s="161" t="s">
        <v>88</v>
      </c>
      <c r="AY207" s="17" t="s">
        <v>207</v>
      </c>
      <c r="BE207" s="162">
        <f>IF(N207="základní",J207,0)</f>
        <v>0</v>
      </c>
      <c r="BF207" s="162">
        <f>IF(N207="snížená",J207,0)</f>
        <v>0</v>
      </c>
      <c r="BG207" s="162">
        <f>IF(N207="zákl. přenesená",J207,0)</f>
        <v>0</v>
      </c>
      <c r="BH207" s="162">
        <f>IF(N207="sníž. přenesená",J207,0)</f>
        <v>0</v>
      </c>
      <c r="BI207" s="162">
        <f>IF(N207="nulová",J207,0)</f>
        <v>0</v>
      </c>
      <c r="BJ207" s="17" t="s">
        <v>86</v>
      </c>
      <c r="BK207" s="162">
        <f>ROUND(I207*H207,2)</f>
        <v>0</v>
      </c>
      <c r="BL207" s="17" t="s">
        <v>213</v>
      </c>
      <c r="BM207" s="161" t="s">
        <v>323</v>
      </c>
    </row>
    <row r="208" spans="1:65" s="13" customFormat="1" ht="11.25">
      <c r="B208" s="163"/>
      <c r="D208" s="164" t="s">
        <v>237</v>
      </c>
      <c r="E208" s="165" t="s">
        <v>1</v>
      </c>
      <c r="F208" s="166" t="s">
        <v>7257</v>
      </c>
      <c r="H208" s="167">
        <v>4</v>
      </c>
      <c r="I208" s="168"/>
      <c r="L208" s="163"/>
      <c r="M208" s="169"/>
      <c r="N208" s="170"/>
      <c r="O208" s="170"/>
      <c r="P208" s="170"/>
      <c r="Q208" s="170"/>
      <c r="R208" s="170"/>
      <c r="S208" s="170"/>
      <c r="T208" s="171"/>
      <c r="AT208" s="165" t="s">
        <v>237</v>
      </c>
      <c r="AU208" s="165" t="s">
        <v>88</v>
      </c>
      <c r="AV208" s="13" t="s">
        <v>88</v>
      </c>
      <c r="AW208" s="13" t="s">
        <v>33</v>
      </c>
      <c r="AX208" s="13" t="s">
        <v>79</v>
      </c>
      <c r="AY208" s="165" t="s">
        <v>207</v>
      </c>
    </row>
    <row r="209" spans="1:65" s="15" customFormat="1" ht="11.25">
      <c r="B209" s="179"/>
      <c r="D209" s="164" t="s">
        <v>237</v>
      </c>
      <c r="E209" s="180" t="s">
        <v>1</v>
      </c>
      <c r="F209" s="181" t="s">
        <v>242</v>
      </c>
      <c r="H209" s="182">
        <v>4</v>
      </c>
      <c r="I209" s="183"/>
      <c r="L209" s="179"/>
      <c r="M209" s="184"/>
      <c r="N209" s="185"/>
      <c r="O209" s="185"/>
      <c r="P209" s="185"/>
      <c r="Q209" s="185"/>
      <c r="R209" s="185"/>
      <c r="S209" s="185"/>
      <c r="T209" s="186"/>
      <c r="AT209" s="180" t="s">
        <v>237</v>
      </c>
      <c r="AU209" s="180" t="s">
        <v>88</v>
      </c>
      <c r="AV209" s="15" t="s">
        <v>213</v>
      </c>
      <c r="AW209" s="15" t="s">
        <v>33</v>
      </c>
      <c r="AX209" s="15" t="s">
        <v>86</v>
      </c>
      <c r="AY209" s="180" t="s">
        <v>207</v>
      </c>
    </row>
    <row r="210" spans="1:65" s="2" customFormat="1" ht="24.2" customHeight="1">
      <c r="A210" s="31"/>
      <c r="B210" s="148"/>
      <c r="C210" s="149" t="s">
        <v>260</v>
      </c>
      <c r="D210" s="149" t="s">
        <v>209</v>
      </c>
      <c r="E210" s="150" t="s">
        <v>7258</v>
      </c>
      <c r="F210" s="151" t="s">
        <v>7259</v>
      </c>
      <c r="G210" s="152" t="s">
        <v>301</v>
      </c>
      <c r="H210" s="153">
        <v>2</v>
      </c>
      <c r="I210" s="154"/>
      <c r="J210" s="155">
        <f>ROUND(I210*H210,2)</f>
        <v>0</v>
      </c>
      <c r="K210" s="156"/>
      <c r="L210" s="32"/>
      <c r="M210" s="157" t="s">
        <v>1</v>
      </c>
      <c r="N210" s="158" t="s">
        <v>44</v>
      </c>
      <c r="O210" s="57"/>
      <c r="P210" s="159">
        <f>O210*H210</f>
        <v>0</v>
      </c>
      <c r="Q210" s="159">
        <v>0</v>
      </c>
      <c r="R210" s="159">
        <f>Q210*H210</f>
        <v>0</v>
      </c>
      <c r="S210" s="159">
        <v>0</v>
      </c>
      <c r="T210" s="160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61" t="s">
        <v>213</v>
      </c>
      <c r="AT210" s="161" t="s">
        <v>209</v>
      </c>
      <c r="AU210" s="161" t="s">
        <v>88</v>
      </c>
      <c r="AY210" s="17" t="s">
        <v>207</v>
      </c>
      <c r="BE210" s="162">
        <f>IF(N210="základní",J210,0)</f>
        <v>0</v>
      </c>
      <c r="BF210" s="162">
        <f>IF(N210="snížená",J210,0)</f>
        <v>0</v>
      </c>
      <c r="BG210" s="162">
        <f>IF(N210="zákl. přenesená",J210,0)</f>
        <v>0</v>
      </c>
      <c r="BH210" s="162">
        <f>IF(N210="sníž. přenesená",J210,0)</f>
        <v>0</v>
      </c>
      <c r="BI210" s="162">
        <f>IF(N210="nulová",J210,0)</f>
        <v>0</v>
      </c>
      <c r="BJ210" s="17" t="s">
        <v>86</v>
      </c>
      <c r="BK210" s="162">
        <f>ROUND(I210*H210,2)</f>
        <v>0</v>
      </c>
      <c r="BL210" s="17" t="s">
        <v>213</v>
      </c>
      <c r="BM210" s="161" t="s">
        <v>326</v>
      </c>
    </row>
    <row r="211" spans="1:65" s="13" customFormat="1" ht="11.25">
      <c r="B211" s="163"/>
      <c r="D211" s="164" t="s">
        <v>237</v>
      </c>
      <c r="E211" s="165" t="s">
        <v>1</v>
      </c>
      <c r="F211" s="166" t="s">
        <v>7260</v>
      </c>
      <c r="H211" s="167">
        <v>2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2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24.2" customHeight="1">
      <c r="A213" s="31"/>
      <c r="B213" s="148"/>
      <c r="C213" s="149" t="s">
        <v>327</v>
      </c>
      <c r="D213" s="149" t="s">
        <v>209</v>
      </c>
      <c r="E213" s="150" t="s">
        <v>7261</v>
      </c>
      <c r="F213" s="151" t="s">
        <v>7262</v>
      </c>
      <c r="G213" s="152" t="s">
        <v>301</v>
      </c>
      <c r="H213" s="153">
        <v>2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213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213</v>
      </c>
      <c r="BM213" s="161" t="s">
        <v>330</v>
      </c>
    </row>
    <row r="214" spans="1:65" s="13" customFormat="1" ht="11.25">
      <c r="B214" s="163"/>
      <c r="D214" s="164" t="s">
        <v>237</v>
      </c>
      <c r="E214" s="165" t="s">
        <v>1</v>
      </c>
      <c r="F214" s="166" t="s">
        <v>7263</v>
      </c>
      <c r="H214" s="167">
        <v>2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5" customFormat="1" ht="11.25">
      <c r="B215" s="179"/>
      <c r="D215" s="164" t="s">
        <v>237</v>
      </c>
      <c r="E215" s="180" t="s">
        <v>1</v>
      </c>
      <c r="F215" s="181" t="s">
        <v>242</v>
      </c>
      <c r="H215" s="182">
        <v>2</v>
      </c>
      <c r="I215" s="183"/>
      <c r="L215" s="179"/>
      <c r="M215" s="184"/>
      <c r="N215" s="185"/>
      <c r="O215" s="185"/>
      <c r="P215" s="185"/>
      <c r="Q215" s="185"/>
      <c r="R215" s="185"/>
      <c r="S215" s="185"/>
      <c r="T215" s="186"/>
      <c r="AT215" s="180" t="s">
        <v>237</v>
      </c>
      <c r="AU215" s="180" t="s">
        <v>88</v>
      </c>
      <c r="AV215" s="15" t="s">
        <v>213</v>
      </c>
      <c r="AW215" s="15" t="s">
        <v>33</v>
      </c>
      <c r="AX215" s="15" t="s">
        <v>86</v>
      </c>
      <c r="AY215" s="180" t="s">
        <v>207</v>
      </c>
    </row>
    <row r="216" spans="1:65" s="2" customFormat="1" ht="24.2" customHeight="1">
      <c r="A216" s="31"/>
      <c r="B216" s="148"/>
      <c r="C216" s="149" t="s">
        <v>265</v>
      </c>
      <c r="D216" s="149" t="s">
        <v>209</v>
      </c>
      <c r="E216" s="150" t="s">
        <v>7264</v>
      </c>
      <c r="F216" s="151" t="s">
        <v>7265</v>
      </c>
      <c r="G216" s="152" t="s">
        <v>301</v>
      </c>
      <c r="H216" s="153">
        <v>2</v>
      </c>
      <c r="I216" s="154"/>
      <c r="J216" s="155">
        <f>ROUND(I216*H216,2)</f>
        <v>0</v>
      </c>
      <c r="K216" s="156"/>
      <c r="L216" s="32"/>
      <c r="M216" s="157" t="s">
        <v>1</v>
      </c>
      <c r="N216" s="158" t="s">
        <v>44</v>
      </c>
      <c r="O216" s="57"/>
      <c r="P216" s="159">
        <f>O216*H216</f>
        <v>0</v>
      </c>
      <c r="Q216" s="159">
        <v>0</v>
      </c>
      <c r="R216" s="159">
        <f>Q216*H216</f>
        <v>0</v>
      </c>
      <c r="S216" s="159">
        <v>0</v>
      </c>
      <c r="T216" s="160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61" t="s">
        <v>213</v>
      </c>
      <c r="AT216" s="161" t="s">
        <v>209</v>
      </c>
      <c r="AU216" s="161" t="s">
        <v>88</v>
      </c>
      <c r="AY216" s="17" t="s">
        <v>207</v>
      </c>
      <c r="BE216" s="162">
        <f>IF(N216="základní",J216,0)</f>
        <v>0</v>
      </c>
      <c r="BF216" s="162">
        <f>IF(N216="snížená",J216,0)</f>
        <v>0</v>
      </c>
      <c r="BG216" s="162">
        <f>IF(N216="zákl. přenesená",J216,0)</f>
        <v>0</v>
      </c>
      <c r="BH216" s="162">
        <f>IF(N216="sníž. přenesená",J216,0)</f>
        <v>0</v>
      </c>
      <c r="BI216" s="162">
        <f>IF(N216="nulová",J216,0)</f>
        <v>0</v>
      </c>
      <c r="BJ216" s="17" t="s">
        <v>86</v>
      </c>
      <c r="BK216" s="162">
        <f>ROUND(I216*H216,2)</f>
        <v>0</v>
      </c>
      <c r="BL216" s="17" t="s">
        <v>213</v>
      </c>
      <c r="BM216" s="161" t="s">
        <v>333</v>
      </c>
    </row>
    <row r="217" spans="1:65" s="13" customFormat="1" ht="11.25">
      <c r="B217" s="163"/>
      <c r="D217" s="164" t="s">
        <v>237</v>
      </c>
      <c r="E217" s="165" t="s">
        <v>1</v>
      </c>
      <c r="F217" s="166" t="s">
        <v>7266</v>
      </c>
      <c r="H217" s="167">
        <v>2</v>
      </c>
      <c r="I217" s="168"/>
      <c r="L217" s="163"/>
      <c r="M217" s="169"/>
      <c r="N217" s="170"/>
      <c r="O217" s="170"/>
      <c r="P217" s="170"/>
      <c r="Q217" s="170"/>
      <c r="R217" s="170"/>
      <c r="S217" s="170"/>
      <c r="T217" s="171"/>
      <c r="AT217" s="165" t="s">
        <v>237</v>
      </c>
      <c r="AU217" s="165" t="s">
        <v>88</v>
      </c>
      <c r="AV217" s="13" t="s">
        <v>88</v>
      </c>
      <c r="AW217" s="13" t="s">
        <v>33</v>
      </c>
      <c r="AX217" s="13" t="s">
        <v>79</v>
      </c>
      <c r="AY217" s="165" t="s">
        <v>207</v>
      </c>
    </row>
    <row r="218" spans="1:65" s="15" customFormat="1" ht="11.25">
      <c r="B218" s="179"/>
      <c r="D218" s="164" t="s">
        <v>237</v>
      </c>
      <c r="E218" s="180" t="s">
        <v>1</v>
      </c>
      <c r="F218" s="181" t="s">
        <v>242</v>
      </c>
      <c r="H218" s="182">
        <v>2</v>
      </c>
      <c r="I218" s="183"/>
      <c r="L218" s="179"/>
      <c r="M218" s="184"/>
      <c r="N218" s="185"/>
      <c r="O218" s="185"/>
      <c r="P218" s="185"/>
      <c r="Q218" s="185"/>
      <c r="R218" s="185"/>
      <c r="S218" s="185"/>
      <c r="T218" s="186"/>
      <c r="AT218" s="180" t="s">
        <v>237</v>
      </c>
      <c r="AU218" s="180" t="s">
        <v>88</v>
      </c>
      <c r="AV218" s="15" t="s">
        <v>213</v>
      </c>
      <c r="AW218" s="15" t="s">
        <v>33</v>
      </c>
      <c r="AX218" s="15" t="s">
        <v>86</v>
      </c>
      <c r="AY218" s="180" t="s">
        <v>207</v>
      </c>
    </row>
    <row r="219" spans="1:65" s="2" customFormat="1" ht="24.2" customHeight="1">
      <c r="A219" s="31"/>
      <c r="B219" s="148"/>
      <c r="C219" s="149" t="s">
        <v>335</v>
      </c>
      <c r="D219" s="149" t="s">
        <v>209</v>
      </c>
      <c r="E219" s="150" t="s">
        <v>7267</v>
      </c>
      <c r="F219" s="151" t="s">
        <v>7268</v>
      </c>
      <c r="G219" s="152" t="s">
        <v>301</v>
      </c>
      <c r="H219" s="153">
        <v>2</v>
      </c>
      <c r="I219" s="154"/>
      <c r="J219" s="155">
        <f>ROUND(I219*H219,2)</f>
        <v>0</v>
      </c>
      <c r="K219" s="156"/>
      <c r="L219" s="32"/>
      <c r="M219" s="157" t="s">
        <v>1</v>
      </c>
      <c r="N219" s="158" t="s">
        <v>44</v>
      </c>
      <c r="O219" s="57"/>
      <c r="P219" s="159">
        <f>O219*H219</f>
        <v>0</v>
      </c>
      <c r="Q219" s="159">
        <v>0</v>
      </c>
      <c r="R219" s="159">
        <f>Q219*H219</f>
        <v>0</v>
      </c>
      <c r="S219" s="159">
        <v>0</v>
      </c>
      <c r="T219" s="160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61" t="s">
        <v>213</v>
      </c>
      <c r="AT219" s="161" t="s">
        <v>209</v>
      </c>
      <c r="AU219" s="161" t="s">
        <v>88</v>
      </c>
      <c r="AY219" s="17" t="s">
        <v>207</v>
      </c>
      <c r="BE219" s="162">
        <f>IF(N219="základní",J219,0)</f>
        <v>0</v>
      </c>
      <c r="BF219" s="162">
        <f>IF(N219="snížená",J219,0)</f>
        <v>0</v>
      </c>
      <c r="BG219" s="162">
        <f>IF(N219="zákl. přenesená",J219,0)</f>
        <v>0</v>
      </c>
      <c r="BH219" s="162">
        <f>IF(N219="sníž. přenesená",J219,0)</f>
        <v>0</v>
      </c>
      <c r="BI219" s="162">
        <f>IF(N219="nulová",J219,0)</f>
        <v>0</v>
      </c>
      <c r="BJ219" s="17" t="s">
        <v>86</v>
      </c>
      <c r="BK219" s="162">
        <f>ROUND(I219*H219,2)</f>
        <v>0</v>
      </c>
      <c r="BL219" s="17" t="s">
        <v>213</v>
      </c>
      <c r="BM219" s="161" t="s">
        <v>338</v>
      </c>
    </row>
    <row r="220" spans="1:65" s="13" customFormat="1" ht="11.25">
      <c r="B220" s="163"/>
      <c r="D220" s="164" t="s">
        <v>237</v>
      </c>
      <c r="E220" s="165" t="s">
        <v>1</v>
      </c>
      <c r="F220" s="166" t="s">
        <v>7269</v>
      </c>
      <c r="H220" s="167">
        <v>2</v>
      </c>
      <c r="I220" s="168"/>
      <c r="L220" s="163"/>
      <c r="M220" s="169"/>
      <c r="N220" s="170"/>
      <c r="O220" s="170"/>
      <c r="P220" s="170"/>
      <c r="Q220" s="170"/>
      <c r="R220" s="170"/>
      <c r="S220" s="170"/>
      <c r="T220" s="171"/>
      <c r="AT220" s="165" t="s">
        <v>237</v>
      </c>
      <c r="AU220" s="165" t="s">
        <v>88</v>
      </c>
      <c r="AV220" s="13" t="s">
        <v>88</v>
      </c>
      <c r="AW220" s="13" t="s">
        <v>33</v>
      </c>
      <c r="AX220" s="13" t="s">
        <v>79</v>
      </c>
      <c r="AY220" s="165" t="s">
        <v>207</v>
      </c>
    </row>
    <row r="221" spans="1:65" s="15" customFormat="1" ht="11.25">
      <c r="B221" s="179"/>
      <c r="D221" s="164" t="s">
        <v>237</v>
      </c>
      <c r="E221" s="180" t="s">
        <v>1</v>
      </c>
      <c r="F221" s="181" t="s">
        <v>242</v>
      </c>
      <c r="H221" s="182">
        <v>2</v>
      </c>
      <c r="I221" s="183"/>
      <c r="L221" s="179"/>
      <c r="M221" s="184"/>
      <c r="N221" s="185"/>
      <c r="O221" s="185"/>
      <c r="P221" s="185"/>
      <c r="Q221" s="185"/>
      <c r="R221" s="185"/>
      <c r="S221" s="185"/>
      <c r="T221" s="186"/>
      <c r="AT221" s="180" t="s">
        <v>237</v>
      </c>
      <c r="AU221" s="180" t="s">
        <v>88</v>
      </c>
      <c r="AV221" s="15" t="s">
        <v>213</v>
      </c>
      <c r="AW221" s="15" t="s">
        <v>33</v>
      </c>
      <c r="AX221" s="15" t="s">
        <v>86</v>
      </c>
      <c r="AY221" s="180" t="s">
        <v>207</v>
      </c>
    </row>
    <row r="222" spans="1:65" s="12" customFormat="1" ht="22.9" customHeight="1">
      <c r="B222" s="135"/>
      <c r="D222" s="136" t="s">
        <v>78</v>
      </c>
      <c r="E222" s="146" t="s">
        <v>6030</v>
      </c>
      <c r="F222" s="146" t="s">
        <v>7270</v>
      </c>
      <c r="I222" s="138"/>
      <c r="J222" s="147">
        <f>BK222</f>
        <v>0</v>
      </c>
      <c r="L222" s="135"/>
      <c r="M222" s="140"/>
      <c r="N222" s="141"/>
      <c r="O222" s="141"/>
      <c r="P222" s="142">
        <f>SUM(P223:P314)</f>
        <v>0</v>
      </c>
      <c r="Q222" s="141"/>
      <c r="R222" s="142">
        <f>SUM(R223:R314)</f>
        <v>0</v>
      </c>
      <c r="S222" s="141"/>
      <c r="T222" s="143">
        <f>SUM(T223:T314)</f>
        <v>0</v>
      </c>
      <c r="AR222" s="136" t="s">
        <v>86</v>
      </c>
      <c r="AT222" s="144" t="s">
        <v>78</v>
      </c>
      <c r="AU222" s="144" t="s">
        <v>86</v>
      </c>
      <c r="AY222" s="136" t="s">
        <v>207</v>
      </c>
      <c r="BK222" s="145">
        <f>SUM(BK223:BK314)</f>
        <v>0</v>
      </c>
    </row>
    <row r="223" spans="1:65" s="2" customFormat="1" ht="24.2" customHeight="1">
      <c r="A223" s="31"/>
      <c r="B223" s="148"/>
      <c r="C223" s="149" t="s">
        <v>271</v>
      </c>
      <c r="D223" s="149" t="s">
        <v>209</v>
      </c>
      <c r="E223" s="150" t="s">
        <v>7271</v>
      </c>
      <c r="F223" s="151" t="s">
        <v>7272</v>
      </c>
      <c r="G223" s="152" t="s">
        <v>301</v>
      </c>
      <c r="H223" s="153">
        <v>3</v>
      </c>
      <c r="I223" s="154"/>
      <c r="J223" s="155">
        <f>ROUND(I223*H223,2)</f>
        <v>0</v>
      </c>
      <c r="K223" s="156"/>
      <c r="L223" s="32"/>
      <c r="M223" s="157" t="s">
        <v>1</v>
      </c>
      <c r="N223" s="158" t="s">
        <v>44</v>
      </c>
      <c r="O223" s="57"/>
      <c r="P223" s="159">
        <f>O223*H223</f>
        <v>0</v>
      </c>
      <c r="Q223" s="159">
        <v>0</v>
      </c>
      <c r="R223" s="159">
        <f>Q223*H223</f>
        <v>0</v>
      </c>
      <c r="S223" s="159">
        <v>0</v>
      </c>
      <c r="T223" s="160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61" t="s">
        <v>213</v>
      </c>
      <c r="AT223" s="161" t="s">
        <v>209</v>
      </c>
      <c r="AU223" s="161" t="s">
        <v>88</v>
      </c>
      <c r="AY223" s="17" t="s">
        <v>207</v>
      </c>
      <c r="BE223" s="162">
        <f>IF(N223="základní",J223,0)</f>
        <v>0</v>
      </c>
      <c r="BF223" s="162">
        <f>IF(N223="snížená",J223,0)</f>
        <v>0</v>
      </c>
      <c r="BG223" s="162">
        <f>IF(N223="zákl. přenesená",J223,0)</f>
        <v>0</v>
      </c>
      <c r="BH223" s="162">
        <f>IF(N223="sníž. přenesená",J223,0)</f>
        <v>0</v>
      </c>
      <c r="BI223" s="162">
        <f>IF(N223="nulová",J223,0)</f>
        <v>0</v>
      </c>
      <c r="BJ223" s="17" t="s">
        <v>86</v>
      </c>
      <c r="BK223" s="162">
        <f>ROUND(I223*H223,2)</f>
        <v>0</v>
      </c>
      <c r="BL223" s="17" t="s">
        <v>213</v>
      </c>
      <c r="BM223" s="161" t="s">
        <v>341</v>
      </c>
    </row>
    <row r="224" spans="1:65" s="13" customFormat="1" ht="11.25">
      <c r="B224" s="163"/>
      <c r="D224" s="164" t="s">
        <v>237</v>
      </c>
      <c r="E224" s="165" t="s">
        <v>1</v>
      </c>
      <c r="F224" s="166" t="s">
        <v>7273</v>
      </c>
      <c r="H224" s="167">
        <v>3</v>
      </c>
      <c r="I224" s="168"/>
      <c r="L224" s="163"/>
      <c r="M224" s="169"/>
      <c r="N224" s="170"/>
      <c r="O224" s="170"/>
      <c r="P224" s="170"/>
      <c r="Q224" s="170"/>
      <c r="R224" s="170"/>
      <c r="S224" s="170"/>
      <c r="T224" s="171"/>
      <c r="AT224" s="165" t="s">
        <v>237</v>
      </c>
      <c r="AU224" s="165" t="s">
        <v>88</v>
      </c>
      <c r="AV224" s="13" t="s">
        <v>88</v>
      </c>
      <c r="AW224" s="13" t="s">
        <v>33</v>
      </c>
      <c r="AX224" s="13" t="s">
        <v>79</v>
      </c>
      <c r="AY224" s="165" t="s">
        <v>207</v>
      </c>
    </row>
    <row r="225" spans="1:65" s="14" customFormat="1" ht="11.25">
      <c r="B225" s="172"/>
      <c r="D225" s="164" t="s">
        <v>237</v>
      </c>
      <c r="E225" s="173" t="s">
        <v>1</v>
      </c>
      <c r="F225" s="174" t="s">
        <v>7274</v>
      </c>
      <c r="H225" s="173" t="s">
        <v>1</v>
      </c>
      <c r="I225" s="175"/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237</v>
      </c>
      <c r="AU225" s="173" t="s">
        <v>88</v>
      </c>
      <c r="AV225" s="14" t="s">
        <v>86</v>
      </c>
      <c r="AW225" s="14" t="s">
        <v>33</v>
      </c>
      <c r="AX225" s="14" t="s">
        <v>79</v>
      </c>
      <c r="AY225" s="173" t="s">
        <v>207</v>
      </c>
    </row>
    <row r="226" spans="1:65" s="15" customFormat="1" ht="11.25">
      <c r="B226" s="179"/>
      <c r="D226" s="164" t="s">
        <v>237</v>
      </c>
      <c r="E226" s="180" t="s">
        <v>1</v>
      </c>
      <c r="F226" s="181" t="s">
        <v>242</v>
      </c>
      <c r="H226" s="182">
        <v>3</v>
      </c>
      <c r="I226" s="183"/>
      <c r="L226" s="179"/>
      <c r="M226" s="184"/>
      <c r="N226" s="185"/>
      <c r="O226" s="185"/>
      <c r="P226" s="185"/>
      <c r="Q226" s="185"/>
      <c r="R226" s="185"/>
      <c r="S226" s="185"/>
      <c r="T226" s="186"/>
      <c r="AT226" s="180" t="s">
        <v>237</v>
      </c>
      <c r="AU226" s="180" t="s">
        <v>88</v>
      </c>
      <c r="AV226" s="15" t="s">
        <v>213</v>
      </c>
      <c r="AW226" s="15" t="s">
        <v>33</v>
      </c>
      <c r="AX226" s="15" t="s">
        <v>86</v>
      </c>
      <c r="AY226" s="180" t="s">
        <v>207</v>
      </c>
    </row>
    <row r="227" spans="1:65" s="2" customFormat="1" ht="24.2" customHeight="1">
      <c r="A227" s="31"/>
      <c r="B227" s="148"/>
      <c r="C227" s="149" t="s">
        <v>342</v>
      </c>
      <c r="D227" s="149" t="s">
        <v>209</v>
      </c>
      <c r="E227" s="150" t="s">
        <v>7275</v>
      </c>
      <c r="F227" s="151" t="s">
        <v>7276</v>
      </c>
      <c r="G227" s="152" t="s">
        <v>301</v>
      </c>
      <c r="H227" s="153">
        <v>2</v>
      </c>
      <c r="I227" s="154"/>
      <c r="J227" s="155">
        <f>ROUND(I227*H227,2)</f>
        <v>0</v>
      </c>
      <c r="K227" s="156"/>
      <c r="L227" s="32"/>
      <c r="M227" s="157" t="s">
        <v>1</v>
      </c>
      <c r="N227" s="158" t="s">
        <v>44</v>
      </c>
      <c r="O227" s="57"/>
      <c r="P227" s="159">
        <f>O227*H227</f>
        <v>0</v>
      </c>
      <c r="Q227" s="159">
        <v>0</v>
      </c>
      <c r="R227" s="159">
        <f>Q227*H227</f>
        <v>0</v>
      </c>
      <c r="S227" s="159">
        <v>0</v>
      </c>
      <c r="T227" s="160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61" t="s">
        <v>213</v>
      </c>
      <c r="AT227" s="161" t="s">
        <v>209</v>
      </c>
      <c r="AU227" s="161" t="s">
        <v>88</v>
      </c>
      <c r="AY227" s="17" t="s">
        <v>207</v>
      </c>
      <c r="BE227" s="162">
        <f>IF(N227="základní",J227,0)</f>
        <v>0</v>
      </c>
      <c r="BF227" s="162">
        <f>IF(N227="snížená",J227,0)</f>
        <v>0</v>
      </c>
      <c r="BG227" s="162">
        <f>IF(N227="zákl. přenesená",J227,0)</f>
        <v>0</v>
      </c>
      <c r="BH227" s="162">
        <f>IF(N227="sníž. přenesená",J227,0)</f>
        <v>0</v>
      </c>
      <c r="BI227" s="162">
        <f>IF(N227="nulová",J227,0)</f>
        <v>0</v>
      </c>
      <c r="BJ227" s="17" t="s">
        <v>86</v>
      </c>
      <c r="BK227" s="162">
        <f>ROUND(I227*H227,2)</f>
        <v>0</v>
      </c>
      <c r="BL227" s="17" t="s">
        <v>213</v>
      </c>
      <c r="BM227" s="161" t="s">
        <v>345</v>
      </c>
    </row>
    <row r="228" spans="1:65" s="13" customFormat="1" ht="11.25">
      <c r="B228" s="163"/>
      <c r="D228" s="164" t="s">
        <v>237</v>
      </c>
      <c r="E228" s="165" t="s">
        <v>1</v>
      </c>
      <c r="F228" s="166" t="s">
        <v>7277</v>
      </c>
      <c r="H228" s="167">
        <v>2</v>
      </c>
      <c r="I228" s="168"/>
      <c r="L228" s="163"/>
      <c r="M228" s="169"/>
      <c r="N228" s="170"/>
      <c r="O228" s="170"/>
      <c r="P228" s="170"/>
      <c r="Q228" s="170"/>
      <c r="R228" s="170"/>
      <c r="S228" s="170"/>
      <c r="T228" s="171"/>
      <c r="AT228" s="165" t="s">
        <v>237</v>
      </c>
      <c r="AU228" s="165" t="s">
        <v>88</v>
      </c>
      <c r="AV228" s="13" t="s">
        <v>88</v>
      </c>
      <c r="AW228" s="13" t="s">
        <v>33</v>
      </c>
      <c r="AX228" s="13" t="s">
        <v>79</v>
      </c>
      <c r="AY228" s="165" t="s">
        <v>207</v>
      </c>
    </row>
    <row r="229" spans="1:65" s="14" customFormat="1" ht="11.25">
      <c r="B229" s="172"/>
      <c r="D229" s="164" t="s">
        <v>237</v>
      </c>
      <c r="E229" s="173" t="s">
        <v>1</v>
      </c>
      <c r="F229" s="174" t="s">
        <v>7274</v>
      </c>
      <c r="H229" s="173" t="s">
        <v>1</v>
      </c>
      <c r="I229" s="175"/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237</v>
      </c>
      <c r="AU229" s="173" t="s">
        <v>88</v>
      </c>
      <c r="AV229" s="14" t="s">
        <v>86</v>
      </c>
      <c r="AW229" s="14" t="s">
        <v>33</v>
      </c>
      <c r="AX229" s="14" t="s">
        <v>79</v>
      </c>
      <c r="AY229" s="173" t="s">
        <v>207</v>
      </c>
    </row>
    <row r="230" spans="1:65" s="15" customFormat="1" ht="11.25">
      <c r="B230" s="179"/>
      <c r="D230" s="164" t="s">
        <v>237</v>
      </c>
      <c r="E230" s="180" t="s">
        <v>1</v>
      </c>
      <c r="F230" s="181" t="s">
        <v>242</v>
      </c>
      <c r="H230" s="182">
        <v>2</v>
      </c>
      <c r="I230" s="183"/>
      <c r="L230" s="179"/>
      <c r="M230" s="184"/>
      <c r="N230" s="185"/>
      <c r="O230" s="185"/>
      <c r="P230" s="185"/>
      <c r="Q230" s="185"/>
      <c r="R230" s="185"/>
      <c r="S230" s="185"/>
      <c r="T230" s="186"/>
      <c r="AT230" s="180" t="s">
        <v>237</v>
      </c>
      <c r="AU230" s="180" t="s">
        <v>88</v>
      </c>
      <c r="AV230" s="15" t="s">
        <v>213</v>
      </c>
      <c r="AW230" s="15" t="s">
        <v>33</v>
      </c>
      <c r="AX230" s="15" t="s">
        <v>86</v>
      </c>
      <c r="AY230" s="180" t="s">
        <v>207</v>
      </c>
    </row>
    <row r="231" spans="1:65" s="2" customFormat="1" ht="24.2" customHeight="1">
      <c r="A231" s="31"/>
      <c r="B231" s="148"/>
      <c r="C231" s="149" t="s">
        <v>275</v>
      </c>
      <c r="D231" s="149" t="s">
        <v>209</v>
      </c>
      <c r="E231" s="150" t="s">
        <v>7278</v>
      </c>
      <c r="F231" s="151" t="s">
        <v>7279</v>
      </c>
      <c r="G231" s="152" t="s">
        <v>301</v>
      </c>
      <c r="H231" s="153">
        <v>5</v>
      </c>
      <c r="I231" s="154"/>
      <c r="J231" s="155">
        <f>ROUND(I231*H231,2)</f>
        <v>0</v>
      </c>
      <c r="K231" s="156"/>
      <c r="L231" s="32"/>
      <c r="M231" s="157" t="s">
        <v>1</v>
      </c>
      <c r="N231" s="158" t="s">
        <v>44</v>
      </c>
      <c r="O231" s="57"/>
      <c r="P231" s="159">
        <f>O231*H231</f>
        <v>0</v>
      </c>
      <c r="Q231" s="159">
        <v>0</v>
      </c>
      <c r="R231" s="159">
        <f>Q231*H231</f>
        <v>0</v>
      </c>
      <c r="S231" s="159">
        <v>0</v>
      </c>
      <c r="T231" s="160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61" t="s">
        <v>213</v>
      </c>
      <c r="AT231" s="161" t="s">
        <v>209</v>
      </c>
      <c r="AU231" s="161" t="s">
        <v>88</v>
      </c>
      <c r="AY231" s="17" t="s">
        <v>207</v>
      </c>
      <c r="BE231" s="162">
        <f>IF(N231="základní",J231,0)</f>
        <v>0</v>
      </c>
      <c r="BF231" s="162">
        <f>IF(N231="snížená",J231,0)</f>
        <v>0</v>
      </c>
      <c r="BG231" s="162">
        <f>IF(N231="zákl. přenesená",J231,0)</f>
        <v>0</v>
      </c>
      <c r="BH231" s="162">
        <f>IF(N231="sníž. přenesená",J231,0)</f>
        <v>0</v>
      </c>
      <c r="BI231" s="162">
        <f>IF(N231="nulová",J231,0)</f>
        <v>0</v>
      </c>
      <c r="BJ231" s="17" t="s">
        <v>86</v>
      </c>
      <c r="BK231" s="162">
        <f>ROUND(I231*H231,2)</f>
        <v>0</v>
      </c>
      <c r="BL231" s="17" t="s">
        <v>213</v>
      </c>
      <c r="BM231" s="161" t="s">
        <v>349</v>
      </c>
    </row>
    <row r="232" spans="1:65" s="13" customFormat="1" ht="11.25">
      <c r="B232" s="163"/>
      <c r="D232" s="164" t="s">
        <v>237</v>
      </c>
      <c r="E232" s="165" t="s">
        <v>1</v>
      </c>
      <c r="F232" s="166" t="s">
        <v>7280</v>
      </c>
      <c r="H232" s="167">
        <v>5</v>
      </c>
      <c r="I232" s="168"/>
      <c r="L232" s="163"/>
      <c r="M232" s="169"/>
      <c r="N232" s="170"/>
      <c r="O232" s="170"/>
      <c r="P232" s="170"/>
      <c r="Q232" s="170"/>
      <c r="R232" s="170"/>
      <c r="S232" s="170"/>
      <c r="T232" s="171"/>
      <c r="AT232" s="165" t="s">
        <v>237</v>
      </c>
      <c r="AU232" s="165" t="s">
        <v>88</v>
      </c>
      <c r="AV232" s="13" t="s">
        <v>88</v>
      </c>
      <c r="AW232" s="13" t="s">
        <v>33</v>
      </c>
      <c r="AX232" s="13" t="s">
        <v>79</v>
      </c>
      <c r="AY232" s="165" t="s">
        <v>207</v>
      </c>
    </row>
    <row r="233" spans="1:65" s="14" customFormat="1" ht="11.25">
      <c r="B233" s="172"/>
      <c r="D233" s="164" t="s">
        <v>237</v>
      </c>
      <c r="E233" s="173" t="s">
        <v>1</v>
      </c>
      <c r="F233" s="174" t="s">
        <v>7274</v>
      </c>
      <c r="H233" s="173" t="s">
        <v>1</v>
      </c>
      <c r="I233" s="175"/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237</v>
      </c>
      <c r="AU233" s="173" t="s">
        <v>88</v>
      </c>
      <c r="AV233" s="14" t="s">
        <v>86</v>
      </c>
      <c r="AW233" s="14" t="s">
        <v>33</v>
      </c>
      <c r="AX233" s="14" t="s">
        <v>79</v>
      </c>
      <c r="AY233" s="173" t="s">
        <v>207</v>
      </c>
    </row>
    <row r="234" spans="1:65" s="15" customFormat="1" ht="11.25">
      <c r="B234" s="179"/>
      <c r="D234" s="164" t="s">
        <v>237</v>
      </c>
      <c r="E234" s="180" t="s">
        <v>1</v>
      </c>
      <c r="F234" s="181" t="s">
        <v>242</v>
      </c>
      <c r="H234" s="182">
        <v>5</v>
      </c>
      <c r="I234" s="183"/>
      <c r="L234" s="179"/>
      <c r="M234" s="184"/>
      <c r="N234" s="185"/>
      <c r="O234" s="185"/>
      <c r="P234" s="185"/>
      <c r="Q234" s="185"/>
      <c r="R234" s="185"/>
      <c r="S234" s="185"/>
      <c r="T234" s="186"/>
      <c r="AT234" s="180" t="s">
        <v>237</v>
      </c>
      <c r="AU234" s="180" t="s">
        <v>88</v>
      </c>
      <c r="AV234" s="15" t="s">
        <v>213</v>
      </c>
      <c r="AW234" s="15" t="s">
        <v>33</v>
      </c>
      <c r="AX234" s="15" t="s">
        <v>86</v>
      </c>
      <c r="AY234" s="180" t="s">
        <v>207</v>
      </c>
    </row>
    <row r="235" spans="1:65" s="2" customFormat="1" ht="24.2" customHeight="1">
      <c r="A235" s="31"/>
      <c r="B235" s="148"/>
      <c r="C235" s="149" t="s">
        <v>350</v>
      </c>
      <c r="D235" s="149" t="s">
        <v>209</v>
      </c>
      <c r="E235" s="150" t="s">
        <v>7281</v>
      </c>
      <c r="F235" s="151" t="s">
        <v>7282</v>
      </c>
      <c r="G235" s="152" t="s">
        <v>301</v>
      </c>
      <c r="H235" s="153">
        <v>5</v>
      </c>
      <c r="I235" s="154"/>
      <c r="J235" s="155">
        <f>ROUND(I235*H235,2)</f>
        <v>0</v>
      </c>
      <c r="K235" s="156"/>
      <c r="L235" s="32"/>
      <c r="M235" s="157" t="s">
        <v>1</v>
      </c>
      <c r="N235" s="158" t="s">
        <v>44</v>
      </c>
      <c r="O235" s="57"/>
      <c r="P235" s="159">
        <f>O235*H235</f>
        <v>0</v>
      </c>
      <c r="Q235" s="159">
        <v>0</v>
      </c>
      <c r="R235" s="159">
        <f>Q235*H235</f>
        <v>0</v>
      </c>
      <c r="S235" s="159">
        <v>0</v>
      </c>
      <c r="T235" s="160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61" t="s">
        <v>213</v>
      </c>
      <c r="AT235" s="161" t="s">
        <v>209</v>
      </c>
      <c r="AU235" s="161" t="s">
        <v>88</v>
      </c>
      <c r="AY235" s="17" t="s">
        <v>207</v>
      </c>
      <c r="BE235" s="162">
        <f>IF(N235="základní",J235,0)</f>
        <v>0</v>
      </c>
      <c r="BF235" s="162">
        <f>IF(N235="snížená",J235,0)</f>
        <v>0</v>
      </c>
      <c r="BG235" s="162">
        <f>IF(N235="zákl. přenesená",J235,0)</f>
        <v>0</v>
      </c>
      <c r="BH235" s="162">
        <f>IF(N235="sníž. přenesená",J235,0)</f>
        <v>0</v>
      </c>
      <c r="BI235" s="162">
        <f>IF(N235="nulová",J235,0)</f>
        <v>0</v>
      </c>
      <c r="BJ235" s="17" t="s">
        <v>86</v>
      </c>
      <c r="BK235" s="162">
        <f>ROUND(I235*H235,2)</f>
        <v>0</v>
      </c>
      <c r="BL235" s="17" t="s">
        <v>213</v>
      </c>
      <c r="BM235" s="161" t="s">
        <v>353</v>
      </c>
    </row>
    <row r="236" spans="1:65" s="13" customFormat="1" ht="11.25">
      <c r="B236" s="163"/>
      <c r="D236" s="164" t="s">
        <v>237</v>
      </c>
      <c r="E236" s="165" t="s">
        <v>1</v>
      </c>
      <c r="F236" s="166" t="s">
        <v>7280</v>
      </c>
      <c r="H236" s="167">
        <v>5</v>
      </c>
      <c r="I236" s="168"/>
      <c r="L236" s="163"/>
      <c r="M236" s="169"/>
      <c r="N236" s="170"/>
      <c r="O236" s="170"/>
      <c r="P236" s="170"/>
      <c r="Q236" s="170"/>
      <c r="R236" s="170"/>
      <c r="S236" s="170"/>
      <c r="T236" s="171"/>
      <c r="AT236" s="165" t="s">
        <v>237</v>
      </c>
      <c r="AU236" s="165" t="s">
        <v>88</v>
      </c>
      <c r="AV236" s="13" t="s">
        <v>88</v>
      </c>
      <c r="AW236" s="13" t="s">
        <v>33</v>
      </c>
      <c r="AX236" s="13" t="s">
        <v>79</v>
      </c>
      <c r="AY236" s="165" t="s">
        <v>207</v>
      </c>
    </row>
    <row r="237" spans="1:65" s="14" customFormat="1" ht="11.25">
      <c r="B237" s="172"/>
      <c r="D237" s="164" t="s">
        <v>237</v>
      </c>
      <c r="E237" s="173" t="s">
        <v>1</v>
      </c>
      <c r="F237" s="174" t="s">
        <v>7274</v>
      </c>
      <c r="H237" s="173" t="s">
        <v>1</v>
      </c>
      <c r="I237" s="175"/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237</v>
      </c>
      <c r="AU237" s="173" t="s">
        <v>88</v>
      </c>
      <c r="AV237" s="14" t="s">
        <v>86</v>
      </c>
      <c r="AW237" s="14" t="s">
        <v>33</v>
      </c>
      <c r="AX237" s="14" t="s">
        <v>79</v>
      </c>
      <c r="AY237" s="173" t="s">
        <v>207</v>
      </c>
    </row>
    <row r="238" spans="1:65" s="15" customFormat="1" ht="11.25">
      <c r="B238" s="179"/>
      <c r="D238" s="164" t="s">
        <v>237</v>
      </c>
      <c r="E238" s="180" t="s">
        <v>1</v>
      </c>
      <c r="F238" s="181" t="s">
        <v>242</v>
      </c>
      <c r="H238" s="182">
        <v>5</v>
      </c>
      <c r="I238" s="183"/>
      <c r="L238" s="179"/>
      <c r="M238" s="184"/>
      <c r="N238" s="185"/>
      <c r="O238" s="185"/>
      <c r="P238" s="185"/>
      <c r="Q238" s="185"/>
      <c r="R238" s="185"/>
      <c r="S238" s="185"/>
      <c r="T238" s="186"/>
      <c r="AT238" s="180" t="s">
        <v>237</v>
      </c>
      <c r="AU238" s="180" t="s">
        <v>88</v>
      </c>
      <c r="AV238" s="15" t="s">
        <v>213</v>
      </c>
      <c r="AW238" s="15" t="s">
        <v>33</v>
      </c>
      <c r="AX238" s="15" t="s">
        <v>86</v>
      </c>
      <c r="AY238" s="180" t="s">
        <v>207</v>
      </c>
    </row>
    <row r="239" spans="1:65" s="2" customFormat="1" ht="24.2" customHeight="1">
      <c r="A239" s="31"/>
      <c r="B239" s="148"/>
      <c r="C239" s="149" t="s">
        <v>279</v>
      </c>
      <c r="D239" s="149" t="s">
        <v>209</v>
      </c>
      <c r="E239" s="150" t="s">
        <v>7283</v>
      </c>
      <c r="F239" s="151" t="s">
        <v>7284</v>
      </c>
      <c r="G239" s="152" t="s">
        <v>301</v>
      </c>
      <c r="H239" s="153">
        <v>5</v>
      </c>
      <c r="I239" s="154"/>
      <c r="J239" s="155">
        <f>ROUND(I239*H239,2)</f>
        <v>0</v>
      </c>
      <c r="K239" s="156"/>
      <c r="L239" s="32"/>
      <c r="M239" s="157" t="s">
        <v>1</v>
      </c>
      <c r="N239" s="158" t="s">
        <v>44</v>
      </c>
      <c r="O239" s="57"/>
      <c r="P239" s="159">
        <f>O239*H239</f>
        <v>0</v>
      </c>
      <c r="Q239" s="159">
        <v>0</v>
      </c>
      <c r="R239" s="159">
        <f>Q239*H239</f>
        <v>0</v>
      </c>
      <c r="S239" s="159">
        <v>0</v>
      </c>
      <c r="T239" s="160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61" t="s">
        <v>213</v>
      </c>
      <c r="AT239" s="161" t="s">
        <v>209</v>
      </c>
      <c r="AU239" s="161" t="s">
        <v>88</v>
      </c>
      <c r="AY239" s="17" t="s">
        <v>207</v>
      </c>
      <c r="BE239" s="162">
        <f>IF(N239="základní",J239,0)</f>
        <v>0</v>
      </c>
      <c r="BF239" s="162">
        <f>IF(N239="snížená",J239,0)</f>
        <v>0</v>
      </c>
      <c r="BG239" s="162">
        <f>IF(N239="zákl. přenesená",J239,0)</f>
        <v>0</v>
      </c>
      <c r="BH239" s="162">
        <f>IF(N239="sníž. přenesená",J239,0)</f>
        <v>0</v>
      </c>
      <c r="BI239" s="162">
        <f>IF(N239="nulová",J239,0)</f>
        <v>0</v>
      </c>
      <c r="BJ239" s="17" t="s">
        <v>86</v>
      </c>
      <c r="BK239" s="162">
        <f>ROUND(I239*H239,2)</f>
        <v>0</v>
      </c>
      <c r="BL239" s="17" t="s">
        <v>213</v>
      </c>
      <c r="BM239" s="161" t="s">
        <v>356</v>
      </c>
    </row>
    <row r="240" spans="1:65" s="13" customFormat="1" ht="11.25">
      <c r="B240" s="163"/>
      <c r="D240" s="164" t="s">
        <v>237</v>
      </c>
      <c r="E240" s="165" t="s">
        <v>1</v>
      </c>
      <c r="F240" s="166" t="s">
        <v>7280</v>
      </c>
      <c r="H240" s="167">
        <v>5</v>
      </c>
      <c r="I240" s="168"/>
      <c r="L240" s="163"/>
      <c r="M240" s="169"/>
      <c r="N240" s="170"/>
      <c r="O240" s="170"/>
      <c r="P240" s="170"/>
      <c r="Q240" s="170"/>
      <c r="R240" s="170"/>
      <c r="S240" s="170"/>
      <c r="T240" s="171"/>
      <c r="AT240" s="165" t="s">
        <v>237</v>
      </c>
      <c r="AU240" s="165" t="s">
        <v>88</v>
      </c>
      <c r="AV240" s="13" t="s">
        <v>88</v>
      </c>
      <c r="AW240" s="13" t="s">
        <v>33</v>
      </c>
      <c r="AX240" s="13" t="s">
        <v>79</v>
      </c>
      <c r="AY240" s="165" t="s">
        <v>207</v>
      </c>
    </row>
    <row r="241" spans="1:65" s="14" customFormat="1" ht="11.25">
      <c r="B241" s="172"/>
      <c r="D241" s="164" t="s">
        <v>237</v>
      </c>
      <c r="E241" s="173" t="s">
        <v>1</v>
      </c>
      <c r="F241" s="174" t="s">
        <v>7274</v>
      </c>
      <c r="H241" s="173" t="s">
        <v>1</v>
      </c>
      <c r="I241" s="175"/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237</v>
      </c>
      <c r="AU241" s="173" t="s">
        <v>88</v>
      </c>
      <c r="AV241" s="14" t="s">
        <v>86</v>
      </c>
      <c r="AW241" s="14" t="s">
        <v>33</v>
      </c>
      <c r="AX241" s="14" t="s">
        <v>79</v>
      </c>
      <c r="AY241" s="173" t="s">
        <v>207</v>
      </c>
    </row>
    <row r="242" spans="1:65" s="15" customFormat="1" ht="11.25">
      <c r="B242" s="179"/>
      <c r="D242" s="164" t="s">
        <v>237</v>
      </c>
      <c r="E242" s="180" t="s">
        <v>1</v>
      </c>
      <c r="F242" s="181" t="s">
        <v>242</v>
      </c>
      <c r="H242" s="182">
        <v>5</v>
      </c>
      <c r="I242" s="183"/>
      <c r="L242" s="179"/>
      <c r="M242" s="184"/>
      <c r="N242" s="185"/>
      <c r="O242" s="185"/>
      <c r="P242" s="185"/>
      <c r="Q242" s="185"/>
      <c r="R242" s="185"/>
      <c r="S242" s="185"/>
      <c r="T242" s="186"/>
      <c r="AT242" s="180" t="s">
        <v>237</v>
      </c>
      <c r="AU242" s="180" t="s">
        <v>88</v>
      </c>
      <c r="AV242" s="15" t="s">
        <v>213</v>
      </c>
      <c r="AW242" s="15" t="s">
        <v>33</v>
      </c>
      <c r="AX242" s="15" t="s">
        <v>86</v>
      </c>
      <c r="AY242" s="180" t="s">
        <v>207</v>
      </c>
    </row>
    <row r="243" spans="1:65" s="2" customFormat="1" ht="24.2" customHeight="1">
      <c r="A243" s="31"/>
      <c r="B243" s="148"/>
      <c r="C243" s="149" t="s">
        <v>358</v>
      </c>
      <c r="D243" s="149" t="s">
        <v>209</v>
      </c>
      <c r="E243" s="150" t="s">
        <v>7285</v>
      </c>
      <c r="F243" s="151" t="s">
        <v>7286</v>
      </c>
      <c r="G243" s="152" t="s">
        <v>301</v>
      </c>
      <c r="H243" s="153">
        <v>17</v>
      </c>
      <c r="I243" s="154"/>
      <c r="J243" s="155">
        <f>ROUND(I243*H243,2)</f>
        <v>0</v>
      </c>
      <c r="K243" s="156"/>
      <c r="L243" s="32"/>
      <c r="M243" s="157" t="s">
        <v>1</v>
      </c>
      <c r="N243" s="158" t="s">
        <v>44</v>
      </c>
      <c r="O243" s="57"/>
      <c r="P243" s="159">
        <f>O243*H243</f>
        <v>0</v>
      </c>
      <c r="Q243" s="159">
        <v>0</v>
      </c>
      <c r="R243" s="159">
        <f>Q243*H243</f>
        <v>0</v>
      </c>
      <c r="S243" s="159">
        <v>0</v>
      </c>
      <c r="T243" s="160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61" t="s">
        <v>213</v>
      </c>
      <c r="AT243" s="161" t="s">
        <v>209</v>
      </c>
      <c r="AU243" s="161" t="s">
        <v>88</v>
      </c>
      <c r="AY243" s="17" t="s">
        <v>207</v>
      </c>
      <c r="BE243" s="162">
        <f>IF(N243="základní",J243,0)</f>
        <v>0</v>
      </c>
      <c r="BF243" s="162">
        <f>IF(N243="snížená",J243,0)</f>
        <v>0</v>
      </c>
      <c r="BG243" s="162">
        <f>IF(N243="zákl. přenesená",J243,0)</f>
        <v>0</v>
      </c>
      <c r="BH243" s="162">
        <f>IF(N243="sníž. přenesená",J243,0)</f>
        <v>0</v>
      </c>
      <c r="BI243" s="162">
        <f>IF(N243="nulová",J243,0)</f>
        <v>0</v>
      </c>
      <c r="BJ243" s="17" t="s">
        <v>86</v>
      </c>
      <c r="BK243" s="162">
        <f>ROUND(I243*H243,2)</f>
        <v>0</v>
      </c>
      <c r="BL243" s="17" t="s">
        <v>213</v>
      </c>
      <c r="BM243" s="161" t="s">
        <v>361</v>
      </c>
    </row>
    <row r="244" spans="1:65" s="13" customFormat="1" ht="11.25">
      <c r="B244" s="163"/>
      <c r="D244" s="164" t="s">
        <v>237</v>
      </c>
      <c r="E244" s="165" t="s">
        <v>1</v>
      </c>
      <c r="F244" s="166" t="s">
        <v>7287</v>
      </c>
      <c r="H244" s="167">
        <v>17</v>
      </c>
      <c r="I244" s="168"/>
      <c r="L244" s="163"/>
      <c r="M244" s="169"/>
      <c r="N244" s="170"/>
      <c r="O244" s="170"/>
      <c r="P244" s="170"/>
      <c r="Q244" s="170"/>
      <c r="R244" s="170"/>
      <c r="S244" s="170"/>
      <c r="T244" s="171"/>
      <c r="AT244" s="165" t="s">
        <v>237</v>
      </c>
      <c r="AU244" s="165" t="s">
        <v>88</v>
      </c>
      <c r="AV244" s="13" t="s">
        <v>88</v>
      </c>
      <c r="AW244" s="13" t="s">
        <v>33</v>
      </c>
      <c r="AX244" s="13" t="s">
        <v>79</v>
      </c>
      <c r="AY244" s="165" t="s">
        <v>207</v>
      </c>
    </row>
    <row r="245" spans="1:65" s="14" customFormat="1" ht="11.25">
      <c r="B245" s="172"/>
      <c r="D245" s="164" t="s">
        <v>237</v>
      </c>
      <c r="E245" s="173" t="s">
        <v>1</v>
      </c>
      <c r="F245" s="174" t="s">
        <v>7274</v>
      </c>
      <c r="H245" s="173" t="s">
        <v>1</v>
      </c>
      <c r="I245" s="175"/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237</v>
      </c>
      <c r="AU245" s="173" t="s">
        <v>88</v>
      </c>
      <c r="AV245" s="14" t="s">
        <v>86</v>
      </c>
      <c r="AW245" s="14" t="s">
        <v>33</v>
      </c>
      <c r="AX245" s="14" t="s">
        <v>79</v>
      </c>
      <c r="AY245" s="173" t="s">
        <v>207</v>
      </c>
    </row>
    <row r="246" spans="1:65" s="15" customFormat="1" ht="11.25">
      <c r="B246" s="179"/>
      <c r="D246" s="164" t="s">
        <v>237</v>
      </c>
      <c r="E246" s="180" t="s">
        <v>1</v>
      </c>
      <c r="F246" s="181" t="s">
        <v>242</v>
      </c>
      <c r="H246" s="182">
        <v>17</v>
      </c>
      <c r="I246" s="183"/>
      <c r="L246" s="179"/>
      <c r="M246" s="184"/>
      <c r="N246" s="185"/>
      <c r="O246" s="185"/>
      <c r="P246" s="185"/>
      <c r="Q246" s="185"/>
      <c r="R246" s="185"/>
      <c r="S246" s="185"/>
      <c r="T246" s="186"/>
      <c r="AT246" s="180" t="s">
        <v>237</v>
      </c>
      <c r="AU246" s="180" t="s">
        <v>88</v>
      </c>
      <c r="AV246" s="15" t="s">
        <v>213</v>
      </c>
      <c r="AW246" s="15" t="s">
        <v>33</v>
      </c>
      <c r="AX246" s="15" t="s">
        <v>86</v>
      </c>
      <c r="AY246" s="180" t="s">
        <v>207</v>
      </c>
    </row>
    <row r="247" spans="1:65" s="2" customFormat="1" ht="24.2" customHeight="1">
      <c r="A247" s="31"/>
      <c r="B247" s="148"/>
      <c r="C247" s="149" t="s">
        <v>289</v>
      </c>
      <c r="D247" s="149" t="s">
        <v>209</v>
      </c>
      <c r="E247" s="150" t="s">
        <v>7288</v>
      </c>
      <c r="F247" s="151" t="s">
        <v>7289</v>
      </c>
      <c r="G247" s="152" t="s">
        <v>301</v>
      </c>
      <c r="H247" s="153">
        <v>2</v>
      </c>
      <c r="I247" s="154"/>
      <c r="J247" s="155">
        <f>ROUND(I247*H247,2)</f>
        <v>0</v>
      </c>
      <c r="K247" s="156"/>
      <c r="L247" s="32"/>
      <c r="M247" s="157" t="s">
        <v>1</v>
      </c>
      <c r="N247" s="158" t="s">
        <v>44</v>
      </c>
      <c r="O247" s="57"/>
      <c r="P247" s="159">
        <f>O247*H247</f>
        <v>0</v>
      </c>
      <c r="Q247" s="159">
        <v>0</v>
      </c>
      <c r="R247" s="159">
        <f>Q247*H247</f>
        <v>0</v>
      </c>
      <c r="S247" s="159">
        <v>0</v>
      </c>
      <c r="T247" s="160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61" t="s">
        <v>213</v>
      </c>
      <c r="AT247" s="161" t="s">
        <v>209</v>
      </c>
      <c r="AU247" s="161" t="s">
        <v>88</v>
      </c>
      <c r="AY247" s="17" t="s">
        <v>207</v>
      </c>
      <c r="BE247" s="162">
        <f>IF(N247="základní",J247,0)</f>
        <v>0</v>
      </c>
      <c r="BF247" s="162">
        <f>IF(N247="snížená",J247,0)</f>
        <v>0</v>
      </c>
      <c r="BG247" s="162">
        <f>IF(N247="zákl. přenesená",J247,0)</f>
        <v>0</v>
      </c>
      <c r="BH247" s="162">
        <f>IF(N247="sníž. přenesená",J247,0)</f>
        <v>0</v>
      </c>
      <c r="BI247" s="162">
        <f>IF(N247="nulová",J247,0)</f>
        <v>0</v>
      </c>
      <c r="BJ247" s="17" t="s">
        <v>86</v>
      </c>
      <c r="BK247" s="162">
        <f>ROUND(I247*H247,2)</f>
        <v>0</v>
      </c>
      <c r="BL247" s="17" t="s">
        <v>213</v>
      </c>
      <c r="BM247" s="161" t="s">
        <v>364</v>
      </c>
    </row>
    <row r="248" spans="1:65" s="13" customFormat="1" ht="11.25">
      <c r="B248" s="163"/>
      <c r="D248" s="164" t="s">
        <v>237</v>
      </c>
      <c r="E248" s="165" t="s">
        <v>1</v>
      </c>
      <c r="F248" s="166" t="s">
        <v>7290</v>
      </c>
      <c r="H248" s="167">
        <v>2</v>
      </c>
      <c r="I248" s="168"/>
      <c r="L248" s="163"/>
      <c r="M248" s="169"/>
      <c r="N248" s="170"/>
      <c r="O248" s="170"/>
      <c r="P248" s="170"/>
      <c r="Q248" s="170"/>
      <c r="R248" s="170"/>
      <c r="S248" s="170"/>
      <c r="T248" s="171"/>
      <c r="AT248" s="165" t="s">
        <v>237</v>
      </c>
      <c r="AU248" s="165" t="s">
        <v>88</v>
      </c>
      <c r="AV248" s="13" t="s">
        <v>88</v>
      </c>
      <c r="AW248" s="13" t="s">
        <v>33</v>
      </c>
      <c r="AX248" s="13" t="s">
        <v>79</v>
      </c>
      <c r="AY248" s="165" t="s">
        <v>207</v>
      </c>
    </row>
    <row r="249" spans="1:65" s="14" customFormat="1" ht="11.25">
      <c r="B249" s="172"/>
      <c r="D249" s="164" t="s">
        <v>237</v>
      </c>
      <c r="E249" s="173" t="s">
        <v>1</v>
      </c>
      <c r="F249" s="174" t="s">
        <v>7274</v>
      </c>
      <c r="H249" s="173" t="s">
        <v>1</v>
      </c>
      <c r="I249" s="175"/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237</v>
      </c>
      <c r="AU249" s="173" t="s">
        <v>88</v>
      </c>
      <c r="AV249" s="14" t="s">
        <v>86</v>
      </c>
      <c r="AW249" s="14" t="s">
        <v>33</v>
      </c>
      <c r="AX249" s="14" t="s">
        <v>79</v>
      </c>
      <c r="AY249" s="173" t="s">
        <v>207</v>
      </c>
    </row>
    <row r="250" spans="1:65" s="15" customFormat="1" ht="11.25">
      <c r="B250" s="179"/>
      <c r="D250" s="164" t="s">
        <v>237</v>
      </c>
      <c r="E250" s="180" t="s">
        <v>1</v>
      </c>
      <c r="F250" s="181" t="s">
        <v>242</v>
      </c>
      <c r="H250" s="182">
        <v>2</v>
      </c>
      <c r="I250" s="183"/>
      <c r="L250" s="179"/>
      <c r="M250" s="184"/>
      <c r="N250" s="185"/>
      <c r="O250" s="185"/>
      <c r="P250" s="185"/>
      <c r="Q250" s="185"/>
      <c r="R250" s="185"/>
      <c r="S250" s="185"/>
      <c r="T250" s="186"/>
      <c r="AT250" s="180" t="s">
        <v>237</v>
      </c>
      <c r="AU250" s="180" t="s">
        <v>88</v>
      </c>
      <c r="AV250" s="15" t="s">
        <v>213</v>
      </c>
      <c r="AW250" s="15" t="s">
        <v>33</v>
      </c>
      <c r="AX250" s="15" t="s">
        <v>86</v>
      </c>
      <c r="AY250" s="180" t="s">
        <v>207</v>
      </c>
    </row>
    <row r="251" spans="1:65" s="2" customFormat="1" ht="24.2" customHeight="1">
      <c r="A251" s="31"/>
      <c r="B251" s="148"/>
      <c r="C251" s="149" t="s">
        <v>365</v>
      </c>
      <c r="D251" s="149" t="s">
        <v>209</v>
      </c>
      <c r="E251" s="150" t="s">
        <v>7291</v>
      </c>
      <c r="F251" s="151" t="s">
        <v>7292</v>
      </c>
      <c r="G251" s="152" t="s">
        <v>301</v>
      </c>
      <c r="H251" s="153">
        <v>19</v>
      </c>
      <c r="I251" s="154"/>
      <c r="J251" s="155">
        <f>ROUND(I251*H251,2)</f>
        <v>0</v>
      </c>
      <c r="K251" s="156"/>
      <c r="L251" s="32"/>
      <c r="M251" s="157" t="s">
        <v>1</v>
      </c>
      <c r="N251" s="158" t="s">
        <v>44</v>
      </c>
      <c r="O251" s="57"/>
      <c r="P251" s="159">
        <f>O251*H251</f>
        <v>0</v>
      </c>
      <c r="Q251" s="159">
        <v>0</v>
      </c>
      <c r="R251" s="159">
        <f>Q251*H251</f>
        <v>0</v>
      </c>
      <c r="S251" s="159">
        <v>0</v>
      </c>
      <c r="T251" s="160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61" t="s">
        <v>213</v>
      </c>
      <c r="AT251" s="161" t="s">
        <v>209</v>
      </c>
      <c r="AU251" s="161" t="s">
        <v>88</v>
      </c>
      <c r="AY251" s="17" t="s">
        <v>207</v>
      </c>
      <c r="BE251" s="162">
        <f>IF(N251="základní",J251,0)</f>
        <v>0</v>
      </c>
      <c r="BF251" s="162">
        <f>IF(N251="snížená",J251,0)</f>
        <v>0</v>
      </c>
      <c r="BG251" s="162">
        <f>IF(N251="zákl. přenesená",J251,0)</f>
        <v>0</v>
      </c>
      <c r="BH251" s="162">
        <f>IF(N251="sníž. přenesená",J251,0)</f>
        <v>0</v>
      </c>
      <c r="BI251" s="162">
        <f>IF(N251="nulová",J251,0)</f>
        <v>0</v>
      </c>
      <c r="BJ251" s="17" t="s">
        <v>86</v>
      </c>
      <c r="BK251" s="162">
        <f>ROUND(I251*H251,2)</f>
        <v>0</v>
      </c>
      <c r="BL251" s="17" t="s">
        <v>213</v>
      </c>
      <c r="BM251" s="161" t="s">
        <v>368</v>
      </c>
    </row>
    <row r="252" spans="1:65" s="13" customFormat="1" ht="11.25">
      <c r="B252" s="163"/>
      <c r="D252" s="164" t="s">
        <v>237</v>
      </c>
      <c r="E252" s="165" t="s">
        <v>1</v>
      </c>
      <c r="F252" s="166" t="s">
        <v>7293</v>
      </c>
      <c r="H252" s="167">
        <v>19</v>
      </c>
      <c r="I252" s="168"/>
      <c r="L252" s="163"/>
      <c r="M252" s="169"/>
      <c r="N252" s="170"/>
      <c r="O252" s="170"/>
      <c r="P252" s="170"/>
      <c r="Q252" s="170"/>
      <c r="R252" s="170"/>
      <c r="S252" s="170"/>
      <c r="T252" s="171"/>
      <c r="AT252" s="165" t="s">
        <v>237</v>
      </c>
      <c r="AU252" s="165" t="s">
        <v>88</v>
      </c>
      <c r="AV252" s="13" t="s">
        <v>88</v>
      </c>
      <c r="AW252" s="13" t="s">
        <v>33</v>
      </c>
      <c r="AX252" s="13" t="s">
        <v>79</v>
      </c>
      <c r="AY252" s="165" t="s">
        <v>207</v>
      </c>
    </row>
    <row r="253" spans="1:65" s="14" customFormat="1" ht="11.25">
      <c r="B253" s="172"/>
      <c r="D253" s="164" t="s">
        <v>237</v>
      </c>
      <c r="E253" s="173" t="s">
        <v>1</v>
      </c>
      <c r="F253" s="174" t="s">
        <v>7294</v>
      </c>
      <c r="H253" s="173" t="s">
        <v>1</v>
      </c>
      <c r="I253" s="175"/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237</v>
      </c>
      <c r="AU253" s="173" t="s">
        <v>88</v>
      </c>
      <c r="AV253" s="14" t="s">
        <v>86</v>
      </c>
      <c r="AW253" s="14" t="s">
        <v>33</v>
      </c>
      <c r="AX253" s="14" t="s">
        <v>79</v>
      </c>
      <c r="AY253" s="173" t="s">
        <v>207</v>
      </c>
    </row>
    <row r="254" spans="1:65" s="15" customFormat="1" ht="11.25">
      <c r="B254" s="179"/>
      <c r="D254" s="164" t="s">
        <v>237</v>
      </c>
      <c r="E254" s="180" t="s">
        <v>1</v>
      </c>
      <c r="F254" s="181" t="s">
        <v>242</v>
      </c>
      <c r="H254" s="182">
        <v>19</v>
      </c>
      <c r="I254" s="183"/>
      <c r="L254" s="179"/>
      <c r="M254" s="184"/>
      <c r="N254" s="185"/>
      <c r="O254" s="185"/>
      <c r="P254" s="185"/>
      <c r="Q254" s="185"/>
      <c r="R254" s="185"/>
      <c r="S254" s="185"/>
      <c r="T254" s="186"/>
      <c r="AT254" s="180" t="s">
        <v>237</v>
      </c>
      <c r="AU254" s="180" t="s">
        <v>88</v>
      </c>
      <c r="AV254" s="15" t="s">
        <v>213</v>
      </c>
      <c r="AW254" s="15" t="s">
        <v>33</v>
      </c>
      <c r="AX254" s="15" t="s">
        <v>86</v>
      </c>
      <c r="AY254" s="180" t="s">
        <v>207</v>
      </c>
    </row>
    <row r="255" spans="1:65" s="2" customFormat="1" ht="24.2" customHeight="1">
      <c r="A255" s="31"/>
      <c r="B255" s="148"/>
      <c r="C255" s="149" t="s">
        <v>293</v>
      </c>
      <c r="D255" s="149" t="s">
        <v>209</v>
      </c>
      <c r="E255" s="150" t="s">
        <v>7295</v>
      </c>
      <c r="F255" s="151" t="s">
        <v>7296</v>
      </c>
      <c r="G255" s="152" t="s">
        <v>301</v>
      </c>
      <c r="H255" s="153">
        <v>10</v>
      </c>
      <c r="I255" s="154"/>
      <c r="J255" s="155">
        <f>ROUND(I255*H255,2)</f>
        <v>0</v>
      </c>
      <c r="K255" s="156"/>
      <c r="L255" s="32"/>
      <c r="M255" s="157" t="s">
        <v>1</v>
      </c>
      <c r="N255" s="158" t="s">
        <v>44</v>
      </c>
      <c r="O255" s="57"/>
      <c r="P255" s="159">
        <f>O255*H255</f>
        <v>0</v>
      </c>
      <c r="Q255" s="159">
        <v>0</v>
      </c>
      <c r="R255" s="159">
        <f>Q255*H255</f>
        <v>0</v>
      </c>
      <c r="S255" s="159">
        <v>0</v>
      </c>
      <c r="T255" s="160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61" t="s">
        <v>213</v>
      </c>
      <c r="AT255" s="161" t="s">
        <v>209</v>
      </c>
      <c r="AU255" s="161" t="s">
        <v>88</v>
      </c>
      <c r="AY255" s="17" t="s">
        <v>207</v>
      </c>
      <c r="BE255" s="162">
        <f>IF(N255="základní",J255,0)</f>
        <v>0</v>
      </c>
      <c r="BF255" s="162">
        <f>IF(N255="snížená",J255,0)</f>
        <v>0</v>
      </c>
      <c r="BG255" s="162">
        <f>IF(N255="zákl. přenesená",J255,0)</f>
        <v>0</v>
      </c>
      <c r="BH255" s="162">
        <f>IF(N255="sníž. přenesená",J255,0)</f>
        <v>0</v>
      </c>
      <c r="BI255" s="162">
        <f>IF(N255="nulová",J255,0)</f>
        <v>0</v>
      </c>
      <c r="BJ255" s="17" t="s">
        <v>86</v>
      </c>
      <c r="BK255" s="162">
        <f>ROUND(I255*H255,2)</f>
        <v>0</v>
      </c>
      <c r="BL255" s="17" t="s">
        <v>213</v>
      </c>
      <c r="BM255" s="161" t="s">
        <v>371</v>
      </c>
    </row>
    <row r="256" spans="1:65" s="13" customFormat="1" ht="11.25">
      <c r="B256" s="163"/>
      <c r="D256" s="164" t="s">
        <v>237</v>
      </c>
      <c r="E256" s="165" t="s">
        <v>1</v>
      </c>
      <c r="F256" s="166" t="s">
        <v>7297</v>
      </c>
      <c r="H256" s="167">
        <v>10</v>
      </c>
      <c r="I256" s="168"/>
      <c r="L256" s="163"/>
      <c r="M256" s="169"/>
      <c r="N256" s="170"/>
      <c r="O256" s="170"/>
      <c r="P256" s="170"/>
      <c r="Q256" s="170"/>
      <c r="R256" s="170"/>
      <c r="S256" s="170"/>
      <c r="T256" s="171"/>
      <c r="AT256" s="165" t="s">
        <v>237</v>
      </c>
      <c r="AU256" s="165" t="s">
        <v>88</v>
      </c>
      <c r="AV256" s="13" t="s">
        <v>88</v>
      </c>
      <c r="AW256" s="13" t="s">
        <v>33</v>
      </c>
      <c r="AX256" s="13" t="s">
        <v>79</v>
      </c>
      <c r="AY256" s="165" t="s">
        <v>207</v>
      </c>
    </row>
    <row r="257" spans="1:65" s="14" customFormat="1" ht="11.25">
      <c r="B257" s="172"/>
      <c r="D257" s="164" t="s">
        <v>237</v>
      </c>
      <c r="E257" s="173" t="s">
        <v>1</v>
      </c>
      <c r="F257" s="174" t="s">
        <v>7298</v>
      </c>
      <c r="H257" s="173" t="s">
        <v>1</v>
      </c>
      <c r="I257" s="175"/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237</v>
      </c>
      <c r="AU257" s="173" t="s">
        <v>88</v>
      </c>
      <c r="AV257" s="14" t="s">
        <v>86</v>
      </c>
      <c r="AW257" s="14" t="s">
        <v>33</v>
      </c>
      <c r="AX257" s="14" t="s">
        <v>79</v>
      </c>
      <c r="AY257" s="173" t="s">
        <v>207</v>
      </c>
    </row>
    <row r="258" spans="1:65" s="15" customFormat="1" ht="11.25">
      <c r="B258" s="179"/>
      <c r="D258" s="164" t="s">
        <v>237</v>
      </c>
      <c r="E258" s="180" t="s">
        <v>1</v>
      </c>
      <c r="F258" s="181" t="s">
        <v>242</v>
      </c>
      <c r="H258" s="182">
        <v>10</v>
      </c>
      <c r="I258" s="183"/>
      <c r="L258" s="179"/>
      <c r="M258" s="184"/>
      <c r="N258" s="185"/>
      <c r="O258" s="185"/>
      <c r="P258" s="185"/>
      <c r="Q258" s="185"/>
      <c r="R258" s="185"/>
      <c r="S258" s="185"/>
      <c r="T258" s="186"/>
      <c r="AT258" s="180" t="s">
        <v>237</v>
      </c>
      <c r="AU258" s="180" t="s">
        <v>88</v>
      </c>
      <c r="AV258" s="15" t="s">
        <v>213</v>
      </c>
      <c r="AW258" s="15" t="s">
        <v>33</v>
      </c>
      <c r="AX258" s="15" t="s">
        <v>86</v>
      </c>
      <c r="AY258" s="180" t="s">
        <v>207</v>
      </c>
    </row>
    <row r="259" spans="1:65" s="2" customFormat="1" ht="24.2" customHeight="1">
      <c r="A259" s="31"/>
      <c r="B259" s="148"/>
      <c r="C259" s="149" t="s">
        <v>372</v>
      </c>
      <c r="D259" s="149" t="s">
        <v>209</v>
      </c>
      <c r="E259" s="150" t="s">
        <v>7299</v>
      </c>
      <c r="F259" s="151" t="s">
        <v>7300</v>
      </c>
      <c r="G259" s="152" t="s">
        <v>301</v>
      </c>
      <c r="H259" s="153">
        <v>10</v>
      </c>
      <c r="I259" s="154"/>
      <c r="J259" s="155">
        <f>ROUND(I259*H259,2)</f>
        <v>0</v>
      </c>
      <c r="K259" s="156"/>
      <c r="L259" s="32"/>
      <c r="M259" s="157" t="s">
        <v>1</v>
      </c>
      <c r="N259" s="158" t="s">
        <v>44</v>
      </c>
      <c r="O259" s="57"/>
      <c r="P259" s="159">
        <f>O259*H259</f>
        <v>0</v>
      </c>
      <c r="Q259" s="159">
        <v>0</v>
      </c>
      <c r="R259" s="159">
        <f>Q259*H259</f>
        <v>0</v>
      </c>
      <c r="S259" s="159">
        <v>0</v>
      </c>
      <c r="T259" s="160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61" t="s">
        <v>213</v>
      </c>
      <c r="AT259" s="161" t="s">
        <v>209</v>
      </c>
      <c r="AU259" s="161" t="s">
        <v>88</v>
      </c>
      <c r="AY259" s="17" t="s">
        <v>207</v>
      </c>
      <c r="BE259" s="162">
        <f>IF(N259="základní",J259,0)</f>
        <v>0</v>
      </c>
      <c r="BF259" s="162">
        <f>IF(N259="snížená",J259,0)</f>
        <v>0</v>
      </c>
      <c r="BG259" s="162">
        <f>IF(N259="zákl. přenesená",J259,0)</f>
        <v>0</v>
      </c>
      <c r="BH259" s="162">
        <f>IF(N259="sníž. přenesená",J259,0)</f>
        <v>0</v>
      </c>
      <c r="BI259" s="162">
        <f>IF(N259="nulová",J259,0)</f>
        <v>0</v>
      </c>
      <c r="BJ259" s="17" t="s">
        <v>86</v>
      </c>
      <c r="BK259" s="162">
        <f>ROUND(I259*H259,2)</f>
        <v>0</v>
      </c>
      <c r="BL259" s="17" t="s">
        <v>213</v>
      </c>
      <c r="BM259" s="161" t="s">
        <v>375</v>
      </c>
    </row>
    <row r="260" spans="1:65" s="13" customFormat="1" ht="11.25">
      <c r="B260" s="163"/>
      <c r="D260" s="164" t="s">
        <v>237</v>
      </c>
      <c r="E260" s="165" t="s">
        <v>1</v>
      </c>
      <c r="F260" s="166" t="s">
        <v>7301</v>
      </c>
      <c r="H260" s="167">
        <v>10</v>
      </c>
      <c r="I260" s="168"/>
      <c r="L260" s="163"/>
      <c r="M260" s="169"/>
      <c r="N260" s="170"/>
      <c r="O260" s="170"/>
      <c r="P260" s="170"/>
      <c r="Q260" s="170"/>
      <c r="R260" s="170"/>
      <c r="S260" s="170"/>
      <c r="T260" s="171"/>
      <c r="AT260" s="165" t="s">
        <v>237</v>
      </c>
      <c r="AU260" s="165" t="s">
        <v>88</v>
      </c>
      <c r="AV260" s="13" t="s">
        <v>88</v>
      </c>
      <c r="AW260" s="13" t="s">
        <v>33</v>
      </c>
      <c r="AX260" s="13" t="s">
        <v>79</v>
      </c>
      <c r="AY260" s="165" t="s">
        <v>207</v>
      </c>
    </row>
    <row r="261" spans="1:65" s="14" customFormat="1" ht="11.25">
      <c r="B261" s="172"/>
      <c r="D261" s="164" t="s">
        <v>237</v>
      </c>
      <c r="E261" s="173" t="s">
        <v>1</v>
      </c>
      <c r="F261" s="174" t="s">
        <v>7298</v>
      </c>
      <c r="H261" s="173" t="s">
        <v>1</v>
      </c>
      <c r="I261" s="175"/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237</v>
      </c>
      <c r="AU261" s="173" t="s">
        <v>88</v>
      </c>
      <c r="AV261" s="14" t="s">
        <v>86</v>
      </c>
      <c r="AW261" s="14" t="s">
        <v>33</v>
      </c>
      <c r="AX261" s="14" t="s">
        <v>79</v>
      </c>
      <c r="AY261" s="173" t="s">
        <v>207</v>
      </c>
    </row>
    <row r="262" spans="1:65" s="15" customFormat="1" ht="11.25">
      <c r="B262" s="179"/>
      <c r="D262" s="164" t="s">
        <v>237</v>
      </c>
      <c r="E262" s="180" t="s">
        <v>1</v>
      </c>
      <c r="F262" s="181" t="s">
        <v>242</v>
      </c>
      <c r="H262" s="182">
        <v>10</v>
      </c>
      <c r="I262" s="183"/>
      <c r="L262" s="179"/>
      <c r="M262" s="184"/>
      <c r="N262" s="185"/>
      <c r="O262" s="185"/>
      <c r="P262" s="185"/>
      <c r="Q262" s="185"/>
      <c r="R262" s="185"/>
      <c r="S262" s="185"/>
      <c r="T262" s="186"/>
      <c r="AT262" s="180" t="s">
        <v>237</v>
      </c>
      <c r="AU262" s="180" t="s">
        <v>88</v>
      </c>
      <c r="AV262" s="15" t="s">
        <v>213</v>
      </c>
      <c r="AW262" s="15" t="s">
        <v>33</v>
      </c>
      <c r="AX262" s="15" t="s">
        <v>86</v>
      </c>
      <c r="AY262" s="180" t="s">
        <v>207</v>
      </c>
    </row>
    <row r="263" spans="1:65" s="2" customFormat="1" ht="24.2" customHeight="1">
      <c r="A263" s="31"/>
      <c r="B263" s="148"/>
      <c r="C263" s="149" t="s">
        <v>297</v>
      </c>
      <c r="D263" s="149" t="s">
        <v>209</v>
      </c>
      <c r="E263" s="150" t="s">
        <v>7302</v>
      </c>
      <c r="F263" s="151" t="s">
        <v>7303</v>
      </c>
      <c r="G263" s="152" t="s">
        <v>301</v>
      </c>
      <c r="H263" s="153">
        <v>17</v>
      </c>
      <c r="I263" s="154"/>
      <c r="J263" s="155">
        <f>ROUND(I263*H263,2)</f>
        <v>0</v>
      </c>
      <c r="K263" s="156"/>
      <c r="L263" s="32"/>
      <c r="M263" s="157" t="s">
        <v>1</v>
      </c>
      <c r="N263" s="158" t="s">
        <v>44</v>
      </c>
      <c r="O263" s="57"/>
      <c r="P263" s="159">
        <f>O263*H263</f>
        <v>0</v>
      </c>
      <c r="Q263" s="159">
        <v>0</v>
      </c>
      <c r="R263" s="159">
        <f>Q263*H263</f>
        <v>0</v>
      </c>
      <c r="S263" s="159">
        <v>0</v>
      </c>
      <c r="T263" s="160">
        <f>S263*H263</f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61" t="s">
        <v>213</v>
      </c>
      <c r="AT263" s="161" t="s">
        <v>209</v>
      </c>
      <c r="AU263" s="161" t="s">
        <v>88</v>
      </c>
      <c r="AY263" s="17" t="s">
        <v>207</v>
      </c>
      <c r="BE263" s="162">
        <f>IF(N263="základní",J263,0)</f>
        <v>0</v>
      </c>
      <c r="BF263" s="162">
        <f>IF(N263="snížená",J263,0)</f>
        <v>0</v>
      </c>
      <c r="BG263" s="162">
        <f>IF(N263="zákl. přenesená",J263,0)</f>
        <v>0</v>
      </c>
      <c r="BH263" s="162">
        <f>IF(N263="sníž. přenesená",J263,0)</f>
        <v>0</v>
      </c>
      <c r="BI263" s="162">
        <f>IF(N263="nulová",J263,0)</f>
        <v>0</v>
      </c>
      <c r="BJ263" s="17" t="s">
        <v>86</v>
      </c>
      <c r="BK263" s="162">
        <f>ROUND(I263*H263,2)</f>
        <v>0</v>
      </c>
      <c r="BL263" s="17" t="s">
        <v>213</v>
      </c>
      <c r="BM263" s="161" t="s">
        <v>378</v>
      </c>
    </row>
    <row r="264" spans="1:65" s="13" customFormat="1" ht="11.25">
      <c r="B264" s="163"/>
      <c r="D264" s="164" t="s">
        <v>237</v>
      </c>
      <c r="E264" s="165" t="s">
        <v>1</v>
      </c>
      <c r="F264" s="166" t="s">
        <v>7304</v>
      </c>
      <c r="H264" s="167">
        <v>17</v>
      </c>
      <c r="I264" s="168"/>
      <c r="L264" s="163"/>
      <c r="M264" s="169"/>
      <c r="N264" s="170"/>
      <c r="O264" s="170"/>
      <c r="P264" s="170"/>
      <c r="Q264" s="170"/>
      <c r="R264" s="170"/>
      <c r="S264" s="170"/>
      <c r="T264" s="171"/>
      <c r="AT264" s="165" t="s">
        <v>237</v>
      </c>
      <c r="AU264" s="165" t="s">
        <v>88</v>
      </c>
      <c r="AV264" s="13" t="s">
        <v>88</v>
      </c>
      <c r="AW264" s="13" t="s">
        <v>33</v>
      </c>
      <c r="AX264" s="13" t="s">
        <v>79</v>
      </c>
      <c r="AY264" s="165" t="s">
        <v>207</v>
      </c>
    </row>
    <row r="265" spans="1:65" s="14" customFormat="1" ht="11.25">
      <c r="B265" s="172"/>
      <c r="D265" s="164" t="s">
        <v>237</v>
      </c>
      <c r="E265" s="173" t="s">
        <v>1</v>
      </c>
      <c r="F265" s="174" t="s">
        <v>7305</v>
      </c>
      <c r="H265" s="173" t="s">
        <v>1</v>
      </c>
      <c r="I265" s="175"/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237</v>
      </c>
      <c r="AU265" s="173" t="s">
        <v>88</v>
      </c>
      <c r="AV265" s="14" t="s">
        <v>86</v>
      </c>
      <c r="AW265" s="14" t="s">
        <v>33</v>
      </c>
      <c r="AX265" s="14" t="s">
        <v>79</v>
      </c>
      <c r="AY265" s="173" t="s">
        <v>207</v>
      </c>
    </row>
    <row r="266" spans="1:65" s="15" customFormat="1" ht="11.25">
      <c r="B266" s="179"/>
      <c r="D266" s="164" t="s">
        <v>237</v>
      </c>
      <c r="E266" s="180" t="s">
        <v>1</v>
      </c>
      <c r="F266" s="181" t="s">
        <v>242</v>
      </c>
      <c r="H266" s="182">
        <v>17</v>
      </c>
      <c r="I266" s="183"/>
      <c r="L266" s="179"/>
      <c r="M266" s="184"/>
      <c r="N266" s="185"/>
      <c r="O266" s="185"/>
      <c r="P266" s="185"/>
      <c r="Q266" s="185"/>
      <c r="R266" s="185"/>
      <c r="S266" s="185"/>
      <c r="T266" s="186"/>
      <c r="AT266" s="180" t="s">
        <v>237</v>
      </c>
      <c r="AU266" s="180" t="s">
        <v>88</v>
      </c>
      <c r="AV266" s="15" t="s">
        <v>213</v>
      </c>
      <c r="AW266" s="15" t="s">
        <v>33</v>
      </c>
      <c r="AX266" s="15" t="s">
        <v>86</v>
      </c>
      <c r="AY266" s="180" t="s">
        <v>207</v>
      </c>
    </row>
    <row r="267" spans="1:65" s="2" customFormat="1" ht="24.2" customHeight="1">
      <c r="A267" s="31"/>
      <c r="B267" s="148"/>
      <c r="C267" s="149" t="s">
        <v>379</v>
      </c>
      <c r="D267" s="149" t="s">
        <v>209</v>
      </c>
      <c r="E267" s="150" t="s">
        <v>7306</v>
      </c>
      <c r="F267" s="151" t="s">
        <v>7307</v>
      </c>
      <c r="G267" s="152" t="s">
        <v>301</v>
      </c>
      <c r="H267" s="153">
        <v>2</v>
      </c>
      <c r="I267" s="154"/>
      <c r="J267" s="155">
        <f>ROUND(I267*H267,2)</f>
        <v>0</v>
      </c>
      <c r="K267" s="156"/>
      <c r="L267" s="32"/>
      <c r="M267" s="157" t="s">
        <v>1</v>
      </c>
      <c r="N267" s="158" t="s">
        <v>44</v>
      </c>
      <c r="O267" s="57"/>
      <c r="P267" s="159">
        <f>O267*H267</f>
        <v>0</v>
      </c>
      <c r="Q267" s="159">
        <v>0</v>
      </c>
      <c r="R267" s="159">
        <f>Q267*H267</f>
        <v>0</v>
      </c>
      <c r="S267" s="159">
        <v>0</v>
      </c>
      <c r="T267" s="160">
        <f>S267*H267</f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61" t="s">
        <v>213</v>
      </c>
      <c r="AT267" s="161" t="s">
        <v>209</v>
      </c>
      <c r="AU267" s="161" t="s">
        <v>88</v>
      </c>
      <c r="AY267" s="17" t="s">
        <v>207</v>
      </c>
      <c r="BE267" s="162">
        <f>IF(N267="základní",J267,0)</f>
        <v>0</v>
      </c>
      <c r="BF267" s="162">
        <f>IF(N267="snížená",J267,0)</f>
        <v>0</v>
      </c>
      <c r="BG267" s="162">
        <f>IF(N267="zákl. přenesená",J267,0)</f>
        <v>0</v>
      </c>
      <c r="BH267" s="162">
        <f>IF(N267="sníž. přenesená",J267,0)</f>
        <v>0</v>
      </c>
      <c r="BI267" s="162">
        <f>IF(N267="nulová",J267,0)</f>
        <v>0</v>
      </c>
      <c r="BJ267" s="17" t="s">
        <v>86</v>
      </c>
      <c r="BK267" s="162">
        <f>ROUND(I267*H267,2)</f>
        <v>0</v>
      </c>
      <c r="BL267" s="17" t="s">
        <v>213</v>
      </c>
      <c r="BM267" s="161" t="s">
        <v>382</v>
      </c>
    </row>
    <row r="268" spans="1:65" s="13" customFormat="1" ht="11.25">
      <c r="B268" s="163"/>
      <c r="D268" s="164" t="s">
        <v>237</v>
      </c>
      <c r="E268" s="165" t="s">
        <v>1</v>
      </c>
      <c r="F268" s="166" t="s">
        <v>7308</v>
      </c>
      <c r="H268" s="167">
        <v>2</v>
      </c>
      <c r="I268" s="168"/>
      <c r="L268" s="163"/>
      <c r="M268" s="169"/>
      <c r="N268" s="170"/>
      <c r="O268" s="170"/>
      <c r="P268" s="170"/>
      <c r="Q268" s="170"/>
      <c r="R268" s="170"/>
      <c r="S268" s="170"/>
      <c r="T268" s="171"/>
      <c r="AT268" s="165" t="s">
        <v>237</v>
      </c>
      <c r="AU268" s="165" t="s">
        <v>88</v>
      </c>
      <c r="AV268" s="13" t="s">
        <v>88</v>
      </c>
      <c r="AW268" s="13" t="s">
        <v>33</v>
      </c>
      <c r="AX268" s="13" t="s">
        <v>79</v>
      </c>
      <c r="AY268" s="165" t="s">
        <v>207</v>
      </c>
    </row>
    <row r="269" spans="1:65" s="14" customFormat="1" ht="11.25">
      <c r="B269" s="172"/>
      <c r="D269" s="164" t="s">
        <v>237</v>
      </c>
      <c r="E269" s="173" t="s">
        <v>1</v>
      </c>
      <c r="F269" s="174" t="s">
        <v>7305</v>
      </c>
      <c r="H269" s="173" t="s">
        <v>1</v>
      </c>
      <c r="I269" s="175"/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237</v>
      </c>
      <c r="AU269" s="173" t="s">
        <v>88</v>
      </c>
      <c r="AV269" s="14" t="s">
        <v>86</v>
      </c>
      <c r="AW269" s="14" t="s">
        <v>33</v>
      </c>
      <c r="AX269" s="14" t="s">
        <v>79</v>
      </c>
      <c r="AY269" s="173" t="s">
        <v>207</v>
      </c>
    </row>
    <row r="270" spans="1:65" s="15" customFormat="1" ht="11.25">
      <c r="B270" s="179"/>
      <c r="D270" s="164" t="s">
        <v>237</v>
      </c>
      <c r="E270" s="180" t="s">
        <v>1</v>
      </c>
      <c r="F270" s="181" t="s">
        <v>242</v>
      </c>
      <c r="H270" s="182">
        <v>2</v>
      </c>
      <c r="I270" s="183"/>
      <c r="L270" s="179"/>
      <c r="M270" s="184"/>
      <c r="N270" s="185"/>
      <c r="O270" s="185"/>
      <c r="P270" s="185"/>
      <c r="Q270" s="185"/>
      <c r="R270" s="185"/>
      <c r="S270" s="185"/>
      <c r="T270" s="186"/>
      <c r="AT270" s="180" t="s">
        <v>237</v>
      </c>
      <c r="AU270" s="180" t="s">
        <v>88</v>
      </c>
      <c r="AV270" s="15" t="s">
        <v>213</v>
      </c>
      <c r="AW270" s="15" t="s">
        <v>33</v>
      </c>
      <c r="AX270" s="15" t="s">
        <v>86</v>
      </c>
      <c r="AY270" s="180" t="s">
        <v>207</v>
      </c>
    </row>
    <row r="271" spans="1:65" s="2" customFormat="1" ht="24.2" customHeight="1">
      <c r="A271" s="31"/>
      <c r="B271" s="148"/>
      <c r="C271" s="149" t="s">
        <v>302</v>
      </c>
      <c r="D271" s="149" t="s">
        <v>209</v>
      </c>
      <c r="E271" s="150" t="s">
        <v>7309</v>
      </c>
      <c r="F271" s="151" t="s">
        <v>7310</v>
      </c>
      <c r="G271" s="152" t="s">
        <v>301</v>
      </c>
      <c r="H271" s="153">
        <v>19</v>
      </c>
      <c r="I271" s="154"/>
      <c r="J271" s="155">
        <f>ROUND(I271*H271,2)</f>
        <v>0</v>
      </c>
      <c r="K271" s="156"/>
      <c r="L271" s="32"/>
      <c r="M271" s="157" t="s">
        <v>1</v>
      </c>
      <c r="N271" s="158" t="s">
        <v>44</v>
      </c>
      <c r="O271" s="57"/>
      <c r="P271" s="159">
        <f>O271*H271</f>
        <v>0</v>
      </c>
      <c r="Q271" s="159">
        <v>0</v>
      </c>
      <c r="R271" s="159">
        <f>Q271*H271</f>
        <v>0</v>
      </c>
      <c r="S271" s="159">
        <v>0</v>
      </c>
      <c r="T271" s="160">
        <f>S271*H271</f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61" t="s">
        <v>213</v>
      </c>
      <c r="AT271" s="161" t="s">
        <v>209</v>
      </c>
      <c r="AU271" s="161" t="s">
        <v>88</v>
      </c>
      <c r="AY271" s="17" t="s">
        <v>207</v>
      </c>
      <c r="BE271" s="162">
        <f>IF(N271="základní",J271,0)</f>
        <v>0</v>
      </c>
      <c r="BF271" s="162">
        <f>IF(N271="snížená",J271,0)</f>
        <v>0</v>
      </c>
      <c r="BG271" s="162">
        <f>IF(N271="zákl. přenesená",J271,0)</f>
        <v>0</v>
      </c>
      <c r="BH271" s="162">
        <f>IF(N271="sníž. přenesená",J271,0)</f>
        <v>0</v>
      </c>
      <c r="BI271" s="162">
        <f>IF(N271="nulová",J271,0)</f>
        <v>0</v>
      </c>
      <c r="BJ271" s="17" t="s">
        <v>86</v>
      </c>
      <c r="BK271" s="162">
        <f>ROUND(I271*H271,2)</f>
        <v>0</v>
      </c>
      <c r="BL271" s="17" t="s">
        <v>213</v>
      </c>
      <c r="BM271" s="161" t="s">
        <v>386</v>
      </c>
    </row>
    <row r="272" spans="1:65" s="13" customFormat="1" ht="11.25">
      <c r="B272" s="163"/>
      <c r="D272" s="164" t="s">
        <v>237</v>
      </c>
      <c r="E272" s="165" t="s">
        <v>1</v>
      </c>
      <c r="F272" s="166" t="s">
        <v>7311</v>
      </c>
      <c r="H272" s="167">
        <v>19</v>
      </c>
      <c r="I272" s="168"/>
      <c r="L272" s="163"/>
      <c r="M272" s="169"/>
      <c r="N272" s="170"/>
      <c r="O272" s="170"/>
      <c r="P272" s="170"/>
      <c r="Q272" s="170"/>
      <c r="R272" s="170"/>
      <c r="S272" s="170"/>
      <c r="T272" s="171"/>
      <c r="AT272" s="165" t="s">
        <v>237</v>
      </c>
      <c r="AU272" s="165" t="s">
        <v>88</v>
      </c>
      <c r="AV272" s="13" t="s">
        <v>88</v>
      </c>
      <c r="AW272" s="13" t="s">
        <v>33</v>
      </c>
      <c r="AX272" s="13" t="s">
        <v>79</v>
      </c>
      <c r="AY272" s="165" t="s">
        <v>207</v>
      </c>
    </row>
    <row r="273" spans="1:65" s="14" customFormat="1" ht="11.25">
      <c r="B273" s="172"/>
      <c r="D273" s="164" t="s">
        <v>237</v>
      </c>
      <c r="E273" s="173" t="s">
        <v>1</v>
      </c>
      <c r="F273" s="174" t="s">
        <v>7305</v>
      </c>
      <c r="H273" s="173" t="s">
        <v>1</v>
      </c>
      <c r="I273" s="175"/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237</v>
      </c>
      <c r="AU273" s="173" t="s">
        <v>88</v>
      </c>
      <c r="AV273" s="14" t="s">
        <v>86</v>
      </c>
      <c r="AW273" s="14" t="s">
        <v>33</v>
      </c>
      <c r="AX273" s="14" t="s">
        <v>79</v>
      </c>
      <c r="AY273" s="173" t="s">
        <v>207</v>
      </c>
    </row>
    <row r="274" spans="1:65" s="15" customFormat="1" ht="11.25">
      <c r="B274" s="179"/>
      <c r="D274" s="164" t="s">
        <v>237</v>
      </c>
      <c r="E274" s="180" t="s">
        <v>1</v>
      </c>
      <c r="F274" s="181" t="s">
        <v>242</v>
      </c>
      <c r="H274" s="182">
        <v>19</v>
      </c>
      <c r="I274" s="183"/>
      <c r="L274" s="179"/>
      <c r="M274" s="184"/>
      <c r="N274" s="185"/>
      <c r="O274" s="185"/>
      <c r="P274" s="185"/>
      <c r="Q274" s="185"/>
      <c r="R274" s="185"/>
      <c r="S274" s="185"/>
      <c r="T274" s="186"/>
      <c r="AT274" s="180" t="s">
        <v>237</v>
      </c>
      <c r="AU274" s="180" t="s">
        <v>88</v>
      </c>
      <c r="AV274" s="15" t="s">
        <v>213</v>
      </c>
      <c r="AW274" s="15" t="s">
        <v>33</v>
      </c>
      <c r="AX274" s="15" t="s">
        <v>86</v>
      </c>
      <c r="AY274" s="180" t="s">
        <v>207</v>
      </c>
    </row>
    <row r="275" spans="1:65" s="2" customFormat="1" ht="24.2" customHeight="1">
      <c r="A275" s="31"/>
      <c r="B275" s="148"/>
      <c r="C275" s="149" t="s">
        <v>387</v>
      </c>
      <c r="D275" s="149" t="s">
        <v>209</v>
      </c>
      <c r="E275" s="150" t="s">
        <v>7312</v>
      </c>
      <c r="F275" s="151" t="s">
        <v>7313</v>
      </c>
      <c r="G275" s="152" t="s">
        <v>301</v>
      </c>
      <c r="H275" s="153">
        <v>5</v>
      </c>
      <c r="I275" s="154"/>
      <c r="J275" s="155">
        <f>ROUND(I275*H275,2)</f>
        <v>0</v>
      </c>
      <c r="K275" s="156"/>
      <c r="L275" s="32"/>
      <c r="M275" s="157" t="s">
        <v>1</v>
      </c>
      <c r="N275" s="158" t="s">
        <v>44</v>
      </c>
      <c r="O275" s="57"/>
      <c r="P275" s="159">
        <f>O275*H275</f>
        <v>0</v>
      </c>
      <c r="Q275" s="159">
        <v>0</v>
      </c>
      <c r="R275" s="159">
        <f>Q275*H275</f>
        <v>0</v>
      </c>
      <c r="S275" s="159">
        <v>0</v>
      </c>
      <c r="T275" s="160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61" t="s">
        <v>213</v>
      </c>
      <c r="AT275" s="161" t="s">
        <v>209</v>
      </c>
      <c r="AU275" s="161" t="s">
        <v>88</v>
      </c>
      <c r="AY275" s="17" t="s">
        <v>207</v>
      </c>
      <c r="BE275" s="162">
        <f>IF(N275="základní",J275,0)</f>
        <v>0</v>
      </c>
      <c r="BF275" s="162">
        <f>IF(N275="snížená",J275,0)</f>
        <v>0</v>
      </c>
      <c r="BG275" s="162">
        <f>IF(N275="zákl. přenesená",J275,0)</f>
        <v>0</v>
      </c>
      <c r="BH275" s="162">
        <f>IF(N275="sníž. přenesená",J275,0)</f>
        <v>0</v>
      </c>
      <c r="BI275" s="162">
        <f>IF(N275="nulová",J275,0)</f>
        <v>0</v>
      </c>
      <c r="BJ275" s="17" t="s">
        <v>86</v>
      </c>
      <c r="BK275" s="162">
        <f>ROUND(I275*H275,2)</f>
        <v>0</v>
      </c>
      <c r="BL275" s="17" t="s">
        <v>213</v>
      </c>
      <c r="BM275" s="161" t="s">
        <v>390</v>
      </c>
    </row>
    <row r="276" spans="1:65" s="13" customFormat="1" ht="11.25">
      <c r="B276" s="163"/>
      <c r="D276" s="164" t="s">
        <v>237</v>
      </c>
      <c r="E276" s="165" t="s">
        <v>1</v>
      </c>
      <c r="F276" s="166" t="s">
        <v>7314</v>
      </c>
      <c r="H276" s="167">
        <v>5</v>
      </c>
      <c r="I276" s="168"/>
      <c r="L276" s="163"/>
      <c r="M276" s="169"/>
      <c r="N276" s="170"/>
      <c r="O276" s="170"/>
      <c r="P276" s="170"/>
      <c r="Q276" s="170"/>
      <c r="R276" s="170"/>
      <c r="S276" s="170"/>
      <c r="T276" s="171"/>
      <c r="AT276" s="165" t="s">
        <v>237</v>
      </c>
      <c r="AU276" s="165" t="s">
        <v>88</v>
      </c>
      <c r="AV276" s="13" t="s">
        <v>88</v>
      </c>
      <c r="AW276" s="13" t="s">
        <v>33</v>
      </c>
      <c r="AX276" s="13" t="s">
        <v>79</v>
      </c>
      <c r="AY276" s="165" t="s">
        <v>207</v>
      </c>
    </row>
    <row r="277" spans="1:65" s="15" customFormat="1" ht="11.25">
      <c r="B277" s="179"/>
      <c r="D277" s="164" t="s">
        <v>237</v>
      </c>
      <c r="E277" s="180" t="s">
        <v>1</v>
      </c>
      <c r="F277" s="181" t="s">
        <v>242</v>
      </c>
      <c r="H277" s="182">
        <v>5</v>
      </c>
      <c r="I277" s="183"/>
      <c r="L277" s="179"/>
      <c r="M277" s="184"/>
      <c r="N277" s="185"/>
      <c r="O277" s="185"/>
      <c r="P277" s="185"/>
      <c r="Q277" s="185"/>
      <c r="R277" s="185"/>
      <c r="S277" s="185"/>
      <c r="T277" s="186"/>
      <c r="AT277" s="180" t="s">
        <v>237</v>
      </c>
      <c r="AU277" s="180" t="s">
        <v>88</v>
      </c>
      <c r="AV277" s="15" t="s">
        <v>213</v>
      </c>
      <c r="AW277" s="15" t="s">
        <v>33</v>
      </c>
      <c r="AX277" s="15" t="s">
        <v>86</v>
      </c>
      <c r="AY277" s="180" t="s">
        <v>207</v>
      </c>
    </row>
    <row r="278" spans="1:65" s="2" customFormat="1" ht="24.2" customHeight="1">
      <c r="A278" s="31"/>
      <c r="B278" s="148"/>
      <c r="C278" s="149" t="s">
        <v>314</v>
      </c>
      <c r="D278" s="149" t="s">
        <v>209</v>
      </c>
      <c r="E278" s="150" t="s">
        <v>7315</v>
      </c>
      <c r="F278" s="151" t="s">
        <v>7316</v>
      </c>
      <c r="G278" s="152" t="s">
        <v>301</v>
      </c>
      <c r="H278" s="153">
        <v>2</v>
      </c>
      <c r="I278" s="154"/>
      <c r="J278" s="155">
        <f>ROUND(I278*H278,2)</f>
        <v>0</v>
      </c>
      <c r="K278" s="156"/>
      <c r="L278" s="32"/>
      <c r="M278" s="157" t="s">
        <v>1</v>
      </c>
      <c r="N278" s="158" t="s">
        <v>44</v>
      </c>
      <c r="O278" s="57"/>
      <c r="P278" s="159">
        <f>O278*H278</f>
        <v>0</v>
      </c>
      <c r="Q278" s="159">
        <v>0</v>
      </c>
      <c r="R278" s="159">
        <f>Q278*H278</f>
        <v>0</v>
      </c>
      <c r="S278" s="159">
        <v>0</v>
      </c>
      <c r="T278" s="160">
        <f>S278*H278</f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61" t="s">
        <v>213</v>
      </c>
      <c r="AT278" s="161" t="s">
        <v>209</v>
      </c>
      <c r="AU278" s="161" t="s">
        <v>88</v>
      </c>
      <c r="AY278" s="17" t="s">
        <v>207</v>
      </c>
      <c r="BE278" s="162">
        <f>IF(N278="základní",J278,0)</f>
        <v>0</v>
      </c>
      <c r="BF278" s="162">
        <f>IF(N278="snížená",J278,0)</f>
        <v>0</v>
      </c>
      <c r="BG278" s="162">
        <f>IF(N278="zákl. přenesená",J278,0)</f>
        <v>0</v>
      </c>
      <c r="BH278" s="162">
        <f>IF(N278="sníž. přenesená",J278,0)</f>
        <v>0</v>
      </c>
      <c r="BI278" s="162">
        <f>IF(N278="nulová",J278,0)</f>
        <v>0</v>
      </c>
      <c r="BJ278" s="17" t="s">
        <v>86</v>
      </c>
      <c r="BK278" s="162">
        <f>ROUND(I278*H278,2)</f>
        <v>0</v>
      </c>
      <c r="BL278" s="17" t="s">
        <v>213</v>
      </c>
      <c r="BM278" s="161" t="s">
        <v>393</v>
      </c>
    </row>
    <row r="279" spans="1:65" s="13" customFormat="1" ht="11.25">
      <c r="B279" s="163"/>
      <c r="D279" s="164" t="s">
        <v>237</v>
      </c>
      <c r="E279" s="165" t="s">
        <v>1</v>
      </c>
      <c r="F279" s="166" t="s">
        <v>7317</v>
      </c>
      <c r="H279" s="167">
        <v>2</v>
      </c>
      <c r="I279" s="168"/>
      <c r="L279" s="163"/>
      <c r="M279" s="169"/>
      <c r="N279" s="170"/>
      <c r="O279" s="170"/>
      <c r="P279" s="170"/>
      <c r="Q279" s="170"/>
      <c r="R279" s="170"/>
      <c r="S279" s="170"/>
      <c r="T279" s="171"/>
      <c r="AT279" s="165" t="s">
        <v>237</v>
      </c>
      <c r="AU279" s="165" t="s">
        <v>88</v>
      </c>
      <c r="AV279" s="13" t="s">
        <v>88</v>
      </c>
      <c r="AW279" s="13" t="s">
        <v>33</v>
      </c>
      <c r="AX279" s="13" t="s">
        <v>79</v>
      </c>
      <c r="AY279" s="165" t="s">
        <v>207</v>
      </c>
    </row>
    <row r="280" spans="1:65" s="15" customFormat="1" ht="11.25">
      <c r="B280" s="179"/>
      <c r="D280" s="164" t="s">
        <v>237</v>
      </c>
      <c r="E280" s="180" t="s">
        <v>1</v>
      </c>
      <c r="F280" s="181" t="s">
        <v>242</v>
      </c>
      <c r="H280" s="182">
        <v>2</v>
      </c>
      <c r="I280" s="183"/>
      <c r="L280" s="179"/>
      <c r="M280" s="184"/>
      <c r="N280" s="185"/>
      <c r="O280" s="185"/>
      <c r="P280" s="185"/>
      <c r="Q280" s="185"/>
      <c r="R280" s="185"/>
      <c r="S280" s="185"/>
      <c r="T280" s="186"/>
      <c r="AT280" s="180" t="s">
        <v>237</v>
      </c>
      <c r="AU280" s="180" t="s">
        <v>88</v>
      </c>
      <c r="AV280" s="15" t="s">
        <v>213</v>
      </c>
      <c r="AW280" s="15" t="s">
        <v>33</v>
      </c>
      <c r="AX280" s="15" t="s">
        <v>86</v>
      </c>
      <c r="AY280" s="180" t="s">
        <v>207</v>
      </c>
    </row>
    <row r="281" spans="1:65" s="2" customFormat="1" ht="24.2" customHeight="1">
      <c r="A281" s="31"/>
      <c r="B281" s="148"/>
      <c r="C281" s="149" t="s">
        <v>394</v>
      </c>
      <c r="D281" s="149" t="s">
        <v>209</v>
      </c>
      <c r="E281" s="150" t="s">
        <v>7318</v>
      </c>
      <c r="F281" s="151" t="s">
        <v>7319</v>
      </c>
      <c r="G281" s="152" t="s">
        <v>301</v>
      </c>
      <c r="H281" s="153">
        <v>19</v>
      </c>
      <c r="I281" s="154"/>
      <c r="J281" s="155">
        <f>ROUND(I281*H281,2)</f>
        <v>0</v>
      </c>
      <c r="K281" s="156"/>
      <c r="L281" s="32"/>
      <c r="M281" s="157" t="s">
        <v>1</v>
      </c>
      <c r="N281" s="158" t="s">
        <v>44</v>
      </c>
      <c r="O281" s="57"/>
      <c r="P281" s="159">
        <f>O281*H281</f>
        <v>0</v>
      </c>
      <c r="Q281" s="159">
        <v>0</v>
      </c>
      <c r="R281" s="159">
        <f>Q281*H281</f>
        <v>0</v>
      </c>
      <c r="S281" s="159">
        <v>0</v>
      </c>
      <c r="T281" s="160">
        <f>S281*H281</f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61" t="s">
        <v>213</v>
      </c>
      <c r="AT281" s="161" t="s">
        <v>209</v>
      </c>
      <c r="AU281" s="161" t="s">
        <v>88</v>
      </c>
      <c r="AY281" s="17" t="s">
        <v>207</v>
      </c>
      <c r="BE281" s="162">
        <f>IF(N281="základní",J281,0)</f>
        <v>0</v>
      </c>
      <c r="BF281" s="162">
        <f>IF(N281="snížená",J281,0)</f>
        <v>0</v>
      </c>
      <c r="BG281" s="162">
        <f>IF(N281="zákl. přenesená",J281,0)</f>
        <v>0</v>
      </c>
      <c r="BH281" s="162">
        <f>IF(N281="sníž. přenesená",J281,0)</f>
        <v>0</v>
      </c>
      <c r="BI281" s="162">
        <f>IF(N281="nulová",J281,0)</f>
        <v>0</v>
      </c>
      <c r="BJ281" s="17" t="s">
        <v>86</v>
      </c>
      <c r="BK281" s="162">
        <f>ROUND(I281*H281,2)</f>
        <v>0</v>
      </c>
      <c r="BL281" s="17" t="s">
        <v>213</v>
      </c>
      <c r="BM281" s="161" t="s">
        <v>397</v>
      </c>
    </row>
    <row r="282" spans="1:65" s="13" customFormat="1" ht="11.25">
      <c r="B282" s="163"/>
      <c r="D282" s="164" t="s">
        <v>237</v>
      </c>
      <c r="E282" s="165" t="s">
        <v>1</v>
      </c>
      <c r="F282" s="166" t="s">
        <v>7320</v>
      </c>
      <c r="H282" s="167">
        <v>19</v>
      </c>
      <c r="I282" s="168"/>
      <c r="L282" s="163"/>
      <c r="M282" s="169"/>
      <c r="N282" s="170"/>
      <c r="O282" s="170"/>
      <c r="P282" s="170"/>
      <c r="Q282" s="170"/>
      <c r="R282" s="170"/>
      <c r="S282" s="170"/>
      <c r="T282" s="171"/>
      <c r="AT282" s="165" t="s">
        <v>237</v>
      </c>
      <c r="AU282" s="165" t="s">
        <v>88</v>
      </c>
      <c r="AV282" s="13" t="s">
        <v>88</v>
      </c>
      <c r="AW282" s="13" t="s">
        <v>33</v>
      </c>
      <c r="AX282" s="13" t="s">
        <v>79</v>
      </c>
      <c r="AY282" s="165" t="s">
        <v>207</v>
      </c>
    </row>
    <row r="283" spans="1:65" s="15" customFormat="1" ht="11.25">
      <c r="B283" s="179"/>
      <c r="D283" s="164" t="s">
        <v>237</v>
      </c>
      <c r="E283" s="180" t="s">
        <v>1</v>
      </c>
      <c r="F283" s="181" t="s">
        <v>242</v>
      </c>
      <c r="H283" s="182">
        <v>19</v>
      </c>
      <c r="I283" s="183"/>
      <c r="L283" s="179"/>
      <c r="M283" s="184"/>
      <c r="N283" s="185"/>
      <c r="O283" s="185"/>
      <c r="P283" s="185"/>
      <c r="Q283" s="185"/>
      <c r="R283" s="185"/>
      <c r="S283" s="185"/>
      <c r="T283" s="186"/>
      <c r="AT283" s="180" t="s">
        <v>237</v>
      </c>
      <c r="AU283" s="180" t="s">
        <v>88</v>
      </c>
      <c r="AV283" s="15" t="s">
        <v>213</v>
      </c>
      <c r="AW283" s="15" t="s">
        <v>33</v>
      </c>
      <c r="AX283" s="15" t="s">
        <v>86</v>
      </c>
      <c r="AY283" s="180" t="s">
        <v>207</v>
      </c>
    </row>
    <row r="284" spans="1:65" s="2" customFormat="1" ht="24.2" customHeight="1">
      <c r="A284" s="31"/>
      <c r="B284" s="148"/>
      <c r="C284" s="149" t="s">
        <v>318</v>
      </c>
      <c r="D284" s="149" t="s">
        <v>209</v>
      </c>
      <c r="E284" s="150" t="s">
        <v>7321</v>
      </c>
      <c r="F284" s="151" t="s">
        <v>7322</v>
      </c>
      <c r="G284" s="152" t="s">
        <v>301</v>
      </c>
      <c r="H284" s="153">
        <v>2</v>
      </c>
      <c r="I284" s="154"/>
      <c r="J284" s="155">
        <f>ROUND(I284*H284,2)</f>
        <v>0</v>
      </c>
      <c r="K284" s="156"/>
      <c r="L284" s="32"/>
      <c r="M284" s="157" t="s">
        <v>1</v>
      </c>
      <c r="N284" s="158" t="s">
        <v>44</v>
      </c>
      <c r="O284" s="57"/>
      <c r="P284" s="159">
        <f>O284*H284</f>
        <v>0</v>
      </c>
      <c r="Q284" s="159">
        <v>0</v>
      </c>
      <c r="R284" s="159">
        <f>Q284*H284</f>
        <v>0</v>
      </c>
      <c r="S284" s="159">
        <v>0</v>
      </c>
      <c r="T284" s="160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61" t="s">
        <v>213</v>
      </c>
      <c r="AT284" s="161" t="s">
        <v>209</v>
      </c>
      <c r="AU284" s="161" t="s">
        <v>88</v>
      </c>
      <c r="AY284" s="17" t="s">
        <v>207</v>
      </c>
      <c r="BE284" s="162">
        <f>IF(N284="základní",J284,0)</f>
        <v>0</v>
      </c>
      <c r="BF284" s="162">
        <f>IF(N284="snížená",J284,0)</f>
        <v>0</v>
      </c>
      <c r="BG284" s="162">
        <f>IF(N284="zákl. přenesená",J284,0)</f>
        <v>0</v>
      </c>
      <c r="BH284" s="162">
        <f>IF(N284="sníž. přenesená",J284,0)</f>
        <v>0</v>
      </c>
      <c r="BI284" s="162">
        <f>IF(N284="nulová",J284,0)</f>
        <v>0</v>
      </c>
      <c r="BJ284" s="17" t="s">
        <v>86</v>
      </c>
      <c r="BK284" s="162">
        <f>ROUND(I284*H284,2)</f>
        <v>0</v>
      </c>
      <c r="BL284" s="17" t="s">
        <v>213</v>
      </c>
      <c r="BM284" s="161" t="s">
        <v>400</v>
      </c>
    </row>
    <row r="285" spans="1:65" s="13" customFormat="1" ht="11.25">
      <c r="B285" s="163"/>
      <c r="D285" s="164" t="s">
        <v>237</v>
      </c>
      <c r="E285" s="165" t="s">
        <v>1</v>
      </c>
      <c r="F285" s="166" t="s">
        <v>7323</v>
      </c>
      <c r="H285" s="167">
        <v>2</v>
      </c>
      <c r="I285" s="168"/>
      <c r="L285" s="163"/>
      <c r="M285" s="169"/>
      <c r="N285" s="170"/>
      <c r="O285" s="170"/>
      <c r="P285" s="170"/>
      <c r="Q285" s="170"/>
      <c r="R285" s="170"/>
      <c r="S285" s="170"/>
      <c r="T285" s="171"/>
      <c r="AT285" s="165" t="s">
        <v>237</v>
      </c>
      <c r="AU285" s="165" t="s">
        <v>88</v>
      </c>
      <c r="AV285" s="13" t="s">
        <v>88</v>
      </c>
      <c r="AW285" s="13" t="s">
        <v>33</v>
      </c>
      <c r="AX285" s="13" t="s">
        <v>79</v>
      </c>
      <c r="AY285" s="165" t="s">
        <v>207</v>
      </c>
    </row>
    <row r="286" spans="1:65" s="15" customFormat="1" ht="11.25">
      <c r="B286" s="179"/>
      <c r="D286" s="164" t="s">
        <v>237</v>
      </c>
      <c r="E286" s="180" t="s">
        <v>1</v>
      </c>
      <c r="F286" s="181" t="s">
        <v>242</v>
      </c>
      <c r="H286" s="182">
        <v>2</v>
      </c>
      <c r="I286" s="183"/>
      <c r="L286" s="179"/>
      <c r="M286" s="184"/>
      <c r="N286" s="185"/>
      <c r="O286" s="185"/>
      <c r="P286" s="185"/>
      <c r="Q286" s="185"/>
      <c r="R286" s="185"/>
      <c r="S286" s="185"/>
      <c r="T286" s="186"/>
      <c r="AT286" s="180" t="s">
        <v>237</v>
      </c>
      <c r="AU286" s="180" t="s">
        <v>88</v>
      </c>
      <c r="AV286" s="15" t="s">
        <v>213</v>
      </c>
      <c r="AW286" s="15" t="s">
        <v>33</v>
      </c>
      <c r="AX286" s="15" t="s">
        <v>86</v>
      </c>
      <c r="AY286" s="180" t="s">
        <v>207</v>
      </c>
    </row>
    <row r="287" spans="1:65" s="2" customFormat="1" ht="24.2" customHeight="1">
      <c r="A287" s="31"/>
      <c r="B287" s="148"/>
      <c r="C287" s="149" t="s">
        <v>402</v>
      </c>
      <c r="D287" s="149" t="s">
        <v>209</v>
      </c>
      <c r="E287" s="150" t="s">
        <v>7324</v>
      </c>
      <c r="F287" s="151" t="s">
        <v>7325</v>
      </c>
      <c r="G287" s="152" t="s">
        <v>301</v>
      </c>
      <c r="H287" s="153">
        <v>2</v>
      </c>
      <c r="I287" s="154"/>
      <c r="J287" s="155">
        <f>ROUND(I287*H287,2)</f>
        <v>0</v>
      </c>
      <c r="K287" s="156"/>
      <c r="L287" s="32"/>
      <c r="M287" s="157" t="s">
        <v>1</v>
      </c>
      <c r="N287" s="158" t="s">
        <v>44</v>
      </c>
      <c r="O287" s="57"/>
      <c r="P287" s="159">
        <f>O287*H287</f>
        <v>0</v>
      </c>
      <c r="Q287" s="159">
        <v>0</v>
      </c>
      <c r="R287" s="159">
        <f>Q287*H287</f>
        <v>0</v>
      </c>
      <c r="S287" s="159">
        <v>0</v>
      </c>
      <c r="T287" s="160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61" t="s">
        <v>213</v>
      </c>
      <c r="AT287" s="161" t="s">
        <v>209</v>
      </c>
      <c r="AU287" s="161" t="s">
        <v>88</v>
      </c>
      <c r="AY287" s="17" t="s">
        <v>207</v>
      </c>
      <c r="BE287" s="162">
        <f>IF(N287="základní",J287,0)</f>
        <v>0</v>
      </c>
      <c r="BF287" s="162">
        <f>IF(N287="snížená",J287,0)</f>
        <v>0</v>
      </c>
      <c r="BG287" s="162">
        <f>IF(N287="zákl. přenesená",J287,0)</f>
        <v>0</v>
      </c>
      <c r="BH287" s="162">
        <f>IF(N287="sníž. přenesená",J287,0)</f>
        <v>0</v>
      </c>
      <c r="BI287" s="162">
        <f>IF(N287="nulová",J287,0)</f>
        <v>0</v>
      </c>
      <c r="BJ287" s="17" t="s">
        <v>86</v>
      </c>
      <c r="BK287" s="162">
        <f>ROUND(I287*H287,2)</f>
        <v>0</v>
      </c>
      <c r="BL287" s="17" t="s">
        <v>213</v>
      </c>
      <c r="BM287" s="161" t="s">
        <v>405</v>
      </c>
    </row>
    <row r="288" spans="1:65" s="13" customFormat="1" ht="11.25">
      <c r="B288" s="163"/>
      <c r="D288" s="164" t="s">
        <v>237</v>
      </c>
      <c r="E288" s="165" t="s">
        <v>1</v>
      </c>
      <c r="F288" s="166" t="s">
        <v>7326</v>
      </c>
      <c r="H288" s="167">
        <v>2</v>
      </c>
      <c r="I288" s="168"/>
      <c r="L288" s="163"/>
      <c r="M288" s="169"/>
      <c r="N288" s="170"/>
      <c r="O288" s="170"/>
      <c r="P288" s="170"/>
      <c r="Q288" s="170"/>
      <c r="R288" s="170"/>
      <c r="S288" s="170"/>
      <c r="T288" s="171"/>
      <c r="AT288" s="165" t="s">
        <v>237</v>
      </c>
      <c r="AU288" s="165" t="s">
        <v>88</v>
      </c>
      <c r="AV288" s="13" t="s">
        <v>88</v>
      </c>
      <c r="AW288" s="13" t="s">
        <v>33</v>
      </c>
      <c r="AX288" s="13" t="s">
        <v>79</v>
      </c>
      <c r="AY288" s="165" t="s">
        <v>207</v>
      </c>
    </row>
    <row r="289" spans="1:65" s="15" customFormat="1" ht="11.25">
      <c r="B289" s="179"/>
      <c r="D289" s="164" t="s">
        <v>237</v>
      </c>
      <c r="E289" s="180" t="s">
        <v>1</v>
      </c>
      <c r="F289" s="181" t="s">
        <v>242</v>
      </c>
      <c r="H289" s="182">
        <v>2</v>
      </c>
      <c r="I289" s="183"/>
      <c r="L289" s="179"/>
      <c r="M289" s="184"/>
      <c r="N289" s="185"/>
      <c r="O289" s="185"/>
      <c r="P289" s="185"/>
      <c r="Q289" s="185"/>
      <c r="R289" s="185"/>
      <c r="S289" s="185"/>
      <c r="T289" s="186"/>
      <c r="AT289" s="180" t="s">
        <v>237</v>
      </c>
      <c r="AU289" s="180" t="s">
        <v>88</v>
      </c>
      <c r="AV289" s="15" t="s">
        <v>213</v>
      </c>
      <c r="AW289" s="15" t="s">
        <v>33</v>
      </c>
      <c r="AX289" s="15" t="s">
        <v>86</v>
      </c>
      <c r="AY289" s="180" t="s">
        <v>207</v>
      </c>
    </row>
    <row r="290" spans="1:65" s="2" customFormat="1" ht="24.2" customHeight="1">
      <c r="A290" s="31"/>
      <c r="B290" s="148"/>
      <c r="C290" s="149" t="s">
        <v>323</v>
      </c>
      <c r="D290" s="149" t="s">
        <v>209</v>
      </c>
      <c r="E290" s="150" t="s">
        <v>7327</v>
      </c>
      <c r="F290" s="151" t="s">
        <v>7328</v>
      </c>
      <c r="G290" s="152" t="s">
        <v>301</v>
      </c>
      <c r="H290" s="153">
        <v>2</v>
      </c>
      <c r="I290" s="154"/>
      <c r="J290" s="155">
        <f>ROUND(I290*H290,2)</f>
        <v>0</v>
      </c>
      <c r="K290" s="156"/>
      <c r="L290" s="32"/>
      <c r="M290" s="157" t="s">
        <v>1</v>
      </c>
      <c r="N290" s="158" t="s">
        <v>44</v>
      </c>
      <c r="O290" s="57"/>
      <c r="P290" s="159">
        <f>O290*H290</f>
        <v>0</v>
      </c>
      <c r="Q290" s="159">
        <v>0</v>
      </c>
      <c r="R290" s="159">
        <f>Q290*H290</f>
        <v>0</v>
      </c>
      <c r="S290" s="159">
        <v>0</v>
      </c>
      <c r="T290" s="160">
        <f>S290*H290</f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61" t="s">
        <v>213</v>
      </c>
      <c r="AT290" s="161" t="s">
        <v>209</v>
      </c>
      <c r="AU290" s="161" t="s">
        <v>88</v>
      </c>
      <c r="AY290" s="17" t="s">
        <v>207</v>
      </c>
      <c r="BE290" s="162">
        <f>IF(N290="základní",J290,0)</f>
        <v>0</v>
      </c>
      <c r="BF290" s="162">
        <f>IF(N290="snížená",J290,0)</f>
        <v>0</v>
      </c>
      <c r="BG290" s="162">
        <f>IF(N290="zákl. přenesená",J290,0)</f>
        <v>0</v>
      </c>
      <c r="BH290" s="162">
        <f>IF(N290="sníž. přenesená",J290,0)</f>
        <v>0</v>
      </c>
      <c r="BI290" s="162">
        <f>IF(N290="nulová",J290,0)</f>
        <v>0</v>
      </c>
      <c r="BJ290" s="17" t="s">
        <v>86</v>
      </c>
      <c r="BK290" s="162">
        <f>ROUND(I290*H290,2)</f>
        <v>0</v>
      </c>
      <c r="BL290" s="17" t="s">
        <v>213</v>
      </c>
      <c r="BM290" s="161" t="s">
        <v>410</v>
      </c>
    </row>
    <row r="291" spans="1:65" s="13" customFormat="1" ht="11.25">
      <c r="B291" s="163"/>
      <c r="D291" s="164" t="s">
        <v>237</v>
      </c>
      <c r="E291" s="165" t="s">
        <v>1</v>
      </c>
      <c r="F291" s="166" t="s">
        <v>7329</v>
      </c>
      <c r="H291" s="167">
        <v>2</v>
      </c>
      <c r="I291" s="168"/>
      <c r="L291" s="163"/>
      <c r="M291" s="169"/>
      <c r="N291" s="170"/>
      <c r="O291" s="170"/>
      <c r="P291" s="170"/>
      <c r="Q291" s="170"/>
      <c r="R291" s="170"/>
      <c r="S291" s="170"/>
      <c r="T291" s="171"/>
      <c r="AT291" s="165" t="s">
        <v>237</v>
      </c>
      <c r="AU291" s="165" t="s">
        <v>88</v>
      </c>
      <c r="AV291" s="13" t="s">
        <v>88</v>
      </c>
      <c r="AW291" s="13" t="s">
        <v>33</v>
      </c>
      <c r="AX291" s="13" t="s">
        <v>79</v>
      </c>
      <c r="AY291" s="165" t="s">
        <v>207</v>
      </c>
    </row>
    <row r="292" spans="1:65" s="15" customFormat="1" ht="11.25">
      <c r="B292" s="179"/>
      <c r="D292" s="164" t="s">
        <v>237</v>
      </c>
      <c r="E292" s="180" t="s">
        <v>1</v>
      </c>
      <c r="F292" s="181" t="s">
        <v>242</v>
      </c>
      <c r="H292" s="182">
        <v>2</v>
      </c>
      <c r="I292" s="183"/>
      <c r="L292" s="179"/>
      <c r="M292" s="184"/>
      <c r="N292" s="185"/>
      <c r="O292" s="185"/>
      <c r="P292" s="185"/>
      <c r="Q292" s="185"/>
      <c r="R292" s="185"/>
      <c r="S292" s="185"/>
      <c r="T292" s="186"/>
      <c r="AT292" s="180" t="s">
        <v>237</v>
      </c>
      <c r="AU292" s="180" t="s">
        <v>88</v>
      </c>
      <c r="AV292" s="15" t="s">
        <v>213</v>
      </c>
      <c r="AW292" s="15" t="s">
        <v>33</v>
      </c>
      <c r="AX292" s="15" t="s">
        <v>86</v>
      </c>
      <c r="AY292" s="180" t="s">
        <v>207</v>
      </c>
    </row>
    <row r="293" spans="1:65" s="2" customFormat="1" ht="24.2" customHeight="1">
      <c r="A293" s="31"/>
      <c r="B293" s="148"/>
      <c r="C293" s="149" t="s">
        <v>412</v>
      </c>
      <c r="D293" s="149" t="s">
        <v>209</v>
      </c>
      <c r="E293" s="150" t="s">
        <v>7330</v>
      </c>
      <c r="F293" s="151" t="s">
        <v>7331</v>
      </c>
      <c r="G293" s="152" t="s">
        <v>301</v>
      </c>
      <c r="H293" s="153">
        <v>4</v>
      </c>
      <c r="I293" s="154"/>
      <c r="J293" s="155">
        <f>ROUND(I293*H293,2)</f>
        <v>0</v>
      </c>
      <c r="K293" s="156"/>
      <c r="L293" s="32"/>
      <c r="M293" s="157" t="s">
        <v>1</v>
      </c>
      <c r="N293" s="158" t="s">
        <v>44</v>
      </c>
      <c r="O293" s="57"/>
      <c r="P293" s="159">
        <f>O293*H293</f>
        <v>0</v>
      </c>
      <c r="Q293" s="159">
        <v>0</v>
      </c>
      <c r="R293" s="159">
        <f>Q293*H293</f>
        <v>0</v>
      </c>
      <c r="S293" s="159">
        <v>0</v>
      </c>
      <c r="T293" s="160">
        <f>S293*H293</f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61" t="s">
        <v>213</v>
      </c>
      <c r="AT293" s="161" t="s">
        <v>209</v>
      </c>
      <c r="AU293" s="161" t="s">
        <v>88</v>
      </c>
      <c r="AY293" s="17" t="s">
        <v>207</v>
      </c>
      <c r="BE293" s="162">
        <f>IF(N293="základní",J293,0)</f>
        <v>0</v>
      </c>
      <c r="BF293" s="162">
        <f>IF(N293="snížená",J293,0)</f>
        <v>0</v>
      </c>
      <c r="BG293" s="162">
        <f>IF(N293="zákl. přenesená",J293,0)</f>
        <v>0</v>
      </c>
      <c r="BH293" s="162">
        <f>IF(N293="sníž. přenesená",J293,0)</f>
        <v>0</v>
      </c>
      <c r="BI293" s="162">
        <f>IF(N293="nulová",J293,0)</f>
        <v>0</v>
      </c>
      <c r="BJ293" s="17" t="s">
        <v>86</v>
      </c>
      <c r="BK293" s="162">
        <f>ROUND(I293*H293,2)</f>
        <v>0</v>
      </c>
      <c r="BL293" s="17" t="s">
        <v>213</v>
      </c>
      <c r="BM293" s="161" t="s">
        <v>416</v>
      </c>
    </row>
    <row r="294" spans="1:65" s="13" customFormat="1" ht="11.25">
      <c r="B294" s="163"/>
      <c r="D294" s="164" t="s">
        <v>237</v>
      </c>
      <c r="E294" s="165" t="s">
        <v>1</v>
      </c>
      <c r="F294" s="166" t="s">
        <v>7332</v>
      </c>
      <c r="H294" s="167">
        <v>4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4" customFormat="1" ht="11.25">
      <c r="B295" s="172"/>
      <c r="D295" s="164" t="s">
        <v>237</v>
      </c>
      <c r="E295" s="173" t="s">
        <v>1</v>
      </c>
      <c r="F295" s="174" t="s">
        <v>7333</v>
      </c>
      <c r="H295" s="173" t="s">
        <v>1</v>
      </c>
      <c r="I295" s="175"/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237</v>
      </c>
      <c r="AU295" s="173" t="s">
        <v>88</v>
      </c>
      <c r="AV295" s="14" t="s">
        <v>86</v>
      </c>
      <c r="AW295" s="14" t="s">
        <v>33</v>
      </c>
      <c r="AX295" s="14" t="s">
        <v>79</v>
      </c>
      <c r="AY295" s="173" t="s">
        <v>207</v>
      </c>
    </row>
    <row r="296" spans="1:65" s="15" customFormat="1" ht="11.25">
      <c r="B296" s="179"/>
      <c r="D296" s="164" t="s">
        <v>237</v>
      </c>
      <c r="E296" s="180" t="s">
        <v>1</v>
      </c>
      <c r="F296" s="181" t="s">
        <v>242</v>
      </c>
      <c r="H296" s="182">
        <v>4</v>
      </c>
      <c r="I296" s="183"/>
      <c r="L296" s="179"/>
      <c r="M296" s="184"/>
      <c r="N296" s="185"/>
      <c r="O296" s="185"/>
      <c r="P296" s="185"/>
      <c r="Q296" s="185"/>
      <c r="R296" s="185"/>
      <c r="S296" s="185"/>
      <c r="T296" s="186"/>
      <c r="AT296" s="180" t="s">
        <v>237</v>
      </c>
      <c r="AU296" s="180" t="s">
        <v>88</v>
      </c>
      <c r="AV296" s="15" t="s">
        <v>213</v>
      </c>
      <c r="AW296" s="15" t="s">
        <v>33</v>
      </c>
      <c r="AX296" s="15" t="s">
        <v>86</v>
      </c>
      <c r="AY296" s="180" t="s">
        <v>207</v>
      </c>
    </row>
    <row r="297" spans="1:65" s="2" customFormat="1" ht="24.2" customHeight="1">
      <c r="A297" s="31"/>
      <c r="B297" s="148"/>
      <c r="C297" s="149" t="s">
        <v>326</v>
      </c>
      <c r="D297" s="149" t="s">
        <v>209</v>
      </c>
      <c r="E297" s="150" t="s">
        <v>7334</v>
      </c>
      <c r="F297" s="151" t="s">
        <v>7335</v>
      </c>
      <c r="G297" s="152" t="s">
        <v>301</v>
      </c>
      <c r="H297" s="153">
        <v>2</v>
      </c>
      <c r="I297" s="154"/>
      <c r="J297" s="155">
        <f>ROUND(I297*H297,2)</f>
        <v>0</v>
      </c>
      <c r="K297" s="156"/>
      <c r="L297" s="32"/>
      <c r="M297" s="157" t="s">
        <v>1</v>
      </c>
      <c r="N297" s="158" t="s">
        <v>44</v>
      </c>
      <c r="O297" s="57"/>
      <c r="P297" s="159">
        <f>O297*H297</f>
        <v>0</v>
      </c>
      <c r="Q297" s="159">
        <v>0</v>
      </c>
      <c r="R297" s="159">
        <f>Q297*H297</f>
        <v>0</v>
      </c>
      <c r="S297" s="159">
        <v>0</v>
      </c>
      <c r="T297" s="160">
        <f>S297*H297</f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61" t="s">
        <v>213</v>
      </c>
      <c r="AT297" s="161" t="s">
        <v>209</v>
      </c>
      <c r="AU297" s="161" t="s">
        <v>88</v>
      </c>
      <c r="AY297" s="17" t="s">
        <v>207</v>
      </c>
      <c r="BE297" s="162">
        <f>IF(N297="základní",J297,0)</f>
        <v>0</v>
      </c>
      <c r="BF297" s="162">
        <f>IF(N297="snížená",J297,0)</f>
        <v>0</v>
      </c>
      <c r="BG297" s="162">
        <f>IF(N297="zákl. přenesená",J297,0)</f>
        <v>0</v>
      </c>
      <c r="BH297" s="162">
        <f>IF(N297="sníž. přenesená",J297,0)</f>
        <v>0</v>
      </c>
      <c r="BI297" s="162">
        <f>IF(N297="nulová",J297,0)</f>
        <v>0</v>
      </c>
      <c r="BJ297" s="17" t="s">
        <v>86</v>
      </c>
      <c r="BK297" s="162">
        <f>ROUND(I297*H297,2)</f>
        <v>0</v>
      </c>
      <c r="BL297" s="17" t="s">
        <v>213</v>
      </c>
      <c r="BM297" s="161" t="s">
        <v>422</v>
      </c>
    </row>
    <row r="298" spans="1:65" s="13" customFormat="1" ht="11.25">
      <c r="B298" s="163"/>
      <c r="D298" s="164" t="s">
        <v>237</v>
      </c>
      <c r="E298" s="165" t="s">
        <v>1</v>
      </c>
      <c r="F298" s="166" t="s">
        <v>7336</v>
      </c>
      <c r="H298" s="167">
        <v>2</v>
      </c>
      <c r="I298" s="168"/>
      <c r="L298" s="163"/>
      <c r="M298" s="169"/>
      <c r="N298" s="170"/>
      <c r="O298" s="170"/>
      <c r="P298" s="170"/>
      <c r="Q298" s="170"/>
      <c r="R298" s="170"/>
      <c r="S298" s="170"/>
      <c r="T298" s="171"/>
      <c r="AT298" s="165" t="s">
        <v>237</v>
      </c>
      <c r="AU298" s="165" t="s">
        <v>88</v>
      </c>
      <c r="AV298" s="13" t="s">
        <v>88</v>
      </c>
      <c r="AW298" s="13" t="s">
        <v>33</v>
      </c>
      <c r="AX298" s="13" t="s">
        <v>79</v>
      </c>
      <c r="AY298" s="165" t="s">
        <v>207</v>
      </c>
    </row>
    <row r="299" spans="1:65" s="14" customFormat="1" ht="11.25">
      <c r="B299" s="172"/>
      <c r="D299" s="164" t="s">
        <v>237</v>
      </c>
      <c r="E299" s="173" t="s">
        <v>1</v>
      </c>
      <c r="F299" s="174" t="s">
        <v>7333</v>
      </c>
      <c r="H299" s="173" t="s">
        <v>1</v>
      </c>
      <c r="I299" s="175"/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237</v>
      </c>
      <c r="AU299" s="173" t="s">
        <v>88</v>
      </c>
      <c r="AV299" s="14" t="s">
        <v>86</v>
      </c>
      <c r="AW299" s="14" t="s">
        <v>33</v>
      </c>
      <c r="AX299" s="14" t="s">
        <v>79</v>
      </c>
      <c r="AY299" s="173" t="s">
        <v>207</v>
      </c>
    </row>
    <row r="300" spans="1:65" s="15" customFormat="1" ht="11.25">
      <c r="B300" s="179"/>
      <c r="D300" s="164" t="s">
        <v>237</v>
      </c>
      <c r="E300" s="180" t="s">
        <v>1</v>
      </c>
      <c r="F300" s="181" t="s">
        <v>242</v>
      </c>
      <c r="H300" s="182">
        <v>2</v>
      </c>
      <c r="I300" s="183"/>
      <c r="L300" s="179"/>
      <c r="M300" s="184"/>
      <c r="N300" s="185"/>
      <c r="O300" s="185"/>
      <c r="P300" s="185"/>
      <c r="Q300" s="185"/>
      <c r="R300" s="185"/>
      <c r="S300" s="185"/>
      <c r="T300" s="186"/>
      <c r="AT300" s="180" t="s">
        <v>237</v>
      </c>
      <c r="AU300" s="180" t="s">
        <v>88</v>
      </c>
      <c r="AV300" s="15" t="s">
        <v>213</v>
      </c>
      <c r="AW300" s="15" t="s">
        <v>33</v>
      </c>
      <c r="AX300" s="15" t="s">
        <v>86</v>
      </c>
      <c r="AY300" s="180" t="s">
        <v>207</v>
      </c>
    </row>
    <row r="301" spans="1:65" s="2" customFormat="1" ht="24.2" customHeight="1">
      <c r="A301" s="31"/>
      <c r="B301" s="148"/>
      <c r="C301" s="149" t="s">
        <v>423</v>
      </c>
      <c r="D301" s="149" t="s">
        <v>209</v>
      </c>
      <c r="E301" s="150" t="s">
        <v>7337</v>
      </c>
      <c r="F301" s="151" t="s">
        <v>7338</v>
      </c>
      <c r="G301" s="152" t="s">
        <v>301</v>
      </c>
      <c r="H301" s="153">
        <v>35</v>
      </c>
      <c r="I301" s="154"/>
      <c r="J301" s="155">
        <f>ROUND(I301*H301,2)</f>
        <v>0</v>
      </c>
      <c r="K301" s="156"/>
      <c r="L301" s="32"/>
      <c r="M301" s="157" t="s">
        <v>1</v>
      </c>
      <c r="N301" s="158" t="s">
        <v>44</v>
      </c>
      <c r="O301" s="57"/>
      <c r="P301" s="159">
        <f>O301*H301</f>
        <v>0</v>
      </c>
      <c r="Q301" s="159">
        <v>0</v>
      </c>
      <c r="R301" s="159">
        <f>Q301*H301</f>
        <v>0</v>
      </c>
      <c r="S301" s="159">
        <v>0</v>
      </c>
      <c r="T301" s="160">
        <f>S301*H301</f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61" t="s">
        <v>213</v>
      </c>
      <c r="AT301" s="161" t="s">
        <v>209</v>
      </c>
      <c r="AU301" s="161" t="s">
        <v>88</v>
      </c>
      <c r="AY301" s="17" t="s">
        <v>207</v>
      </c>
      <c r="BE301" s="162">
        <f>IF(N301="základní",J301,0)</f>
        <v>0</v>
      </c>
      <c r="BF301" s="162">
        <f>IF(N301="snížená",J301,0)</f>
        <v>0</v>
      </c>
      <c r="BG301" s="162">
        <f>IF(N301="zákl. přenesená",J301,0)</f>
        <v>0</v>
      </c>
      <c r="BH301" s="162">
        <f>IF(N301="sníž. přenesená",J301,0)</f>
        <v>0</v>
      </c>
      <c r="BI301" s="162">
        <f>IF(N301="nulová",J301,0)</f>
        <v>0</v>
      </c>
      <c r="BJ301" s="17" t="s">
        <v>86</v>
      </c>
      <c r="BK301" s="162">
        <f>ROUND(I301*H301,2)</f>
        <v>0</v>
      </c>
      <c r="BL301" s="17" t="s">
        <v>213</v>
      </c>
      <c r="BM301" s="161" t="s">
        <v>426</v>
      </c>
    </row>
    <row r="302" spans="1:65" s="13" customFormat="1" ht="11.25">
      <c r="B302" s="163"/>
      <c r="D302" s="164" t="s">
        <v>237</v>
      </c>
      <c r="E302" s="165" t="s">
        <v>1</v>
      </c>
      <c r="F302" s="166" t="s">
        <v>7339</v>
      </c>
      <c r="H302" s="167">
        <v>35</v>
      </c>
      <c r="I302" s="168"/>
      <c r="L302" s="163"/>
      <c r="M302" s="169"/>
      <c r="N302" s="170"/>
      <c r="O302" s="170"/>
      <c r="P302" s="170"/>
      <c r="Q302" s="170"/>
      <c r="R302" s="170"/>
      <c r="S302" s="170"/>
      <c r="T302" s="171"/>
      <c r="AT302" s="165" t="s">
        <v>237</v>
      </c>
      <c r="AU302" s="165" t="s">
        <v>88</v>
      </c>
      <c r="AV302" s="13" t="s">
        <v>88</v>
      </c>
      <c r="AW302" s="13" t="s">
        <v>33</v>
      </c>
      <c r="AX302" s="13" t="s">
        <v>79</v>
      </c>
      <c r="AY302" s="165" t="s">
        <v>207</v>
      </c>
    </row>
    <row r="303" spans="1:65" s="14" customFormat="1" ht="11.25">
      <c r="B303" s="172"/>
      <c r="D303" s="164" t="s">
        <v>237</v>
      </c>
      <c r="E303" s="173" t="s">
        <v>1</v>
      </c>
      <c r="F303" s="174" t="s">
        <v>7340</v>
      </c>
      <c r="H303" s="173" t="s">
        <v>1</v>
      </c>
      <c r="I303" s="175"/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237</v>
      </c>
      <c r="AU303" s="173" t="s">
        <v>88</v>
      </c>
      <c r="AV303" s="14" t="s">
        <v>86</v>
      </c>
      <c r="AW303" s="14" t="s">
        <v>33</v>
      </c>
      <c r="AX303" s="14" t="s">
        <v>79</v>
      </c>
      <c r="AY303" s="173" t="s">
        <v>207</v>
      </c>
    </row>
    <row r="304" spans="1:65" s="15" customFormat="1" ht="11.25">
      <c r="B304" s="179"/>
      <c r="D304" s="164" t="s">
        <v>237</v>
      </c>
      <c r="E304" s="180" t="s">
        <v>1</v>
      </c>
      <c r="F304" s="181" t="s">
        <v>242</v>
      </c>
      <c r="H304" s="182">
        <v>35</v>
      </c>
      <c r="I304" s="183"/>
      <c r="L304" s="179"/>
      <c r="M304" s="184"/>
      <c r="N304" s="185"/>
      <c r="O304" s="185"/>
      <c r="P304" s="185"/>
      <c r="Q304" s="185"/>
      <c r="R304" s="185"/>
      <c r="S304" s="185"/>
      <c r="T304" s="186"/>
      <c r="AT304" s="180" t="s">
        <v>237</v>
      </c>
      <c r="AU304" s="180" t="s">
        <v>88</v>
      </c>
      <c r="AV304" s="15" t="s">
        <v>213</v>
      </c>
      <c r="AW304" s="15" t="s">
        <v>33</v>
      </c>
      <c r="AX304" s="15" t="s">
        <v>86</v>
      </c>
      <c r="AY304" s="180" t="s">
        <v>207</v>
      </c>
    </row>
    <row r="305" spans="1:65" s="2" customFormat="1" ht="24.2" customHeight="1">
      <c r="A305" s="31"/>
      <c r="B305" s="148"/>
      <c r="C305" s="149" t="s">
        <v>330</v>
      </c>
      <c r="D305" s="149" t="s">
        <v>209</v>
      </c>
      <c r="E305" s="150" t="s">
        <v>7341</v>
      </c>
      <c r="F305" s="151" t="s">
        <v>7342</v>
      </c>
      <c r="G305" s="152" t="s">
        <v>301</v>
      </c>
      <c r="H305" s="153">
        <v>22</v>
      </c>
      <c r="I305" s="154"/>
      <c r="J305" s="155">
        <f>ROUND(I305*H305,2)</f>
        <v>0</v>
      </c>
      <c r="K305" s="156"/>
      <c r="L305" s="32"/>
      <c r="M305" s="157" t="s">
        <v>1</v>
      </c>
      <c r="N305" s="158" t="s">
        <v>44</v>
      </c>
      <c r="O305" s="57"/>
      <c r="P305" s="159">
        <f>O305*H305</f>
        <v>0</v>
      </c>
      <c r="Q305" s="159">
        <v>0</v>
      </c>
      <c r="R305" s="159">
        <f>Q305*H305</f>
        <v>0</v>
      </c>
      <c r="S305" s="159">
        <v>0</v>
      </c>
      <c r="T305" s="160">
        <f>S305*H305</f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213</v>
      </c>
      <c r="AT305" s="161" t="s">
        <v>209</v>
      </c>
      <c r="AU305" s="161" t="s">
        <v>88</v>
      </c>
      <c r="AY305" s="17" t="s">
        <v>207</v>
      </c>
      <c r="BE305" s="162">
        <f>IF(N305="základní",J305,0)</f>
        <v>0</v>
      </c>
      <c r="BF305" s="162">
        <f>IF(N305="snížená",J305,0)</f>
        <v>0</v>
      </c>
      <c r="BG305" s="162">
        <f>IF(N305="zákl. přenesená",J305,0)</f>
        <v>0</v>
      </c>
      <c r="BH305" s="162">
        <f>IF(N305="sníž. přenesená",J305,0)</f>
        <v>0</v>
      </c>
      <c r="BI305" s="162">
        <f>IF(N305="nulová",J305,0)</f>
        <v>0</v>
      </c>
      <c r="BJ305" s="17" t="s">
        <v>86</v>
      </c>
      <c r="BK305" s="162">
        <f>ROUND(I305*H305,2)</f>
        <v>0</v>
      </c>
      <c r="BL305" s="17" t="s">
        <v>213</v>
      </c>
      <c r="BM305" s="161" t="s">
        <v>429</v>
      </c>
    </row>
    <row r="306" spans="1:65" s="13" customFormat="1" ht="11.25">
      <c r="B306" s="163"/>
      <c r="D306" s="164" t="s">
        <v>237</v>
      </c>
      <c r="E306" s="165" t="s">
        <v>1</v>
      </c>
      <c r="F306" s="166" t="s">
        <v>7343</v>
      </c>
      <c r="H306" s="167">
        <v>22</v>
      </c>
      <c r="I306" s="168"/>
      <c r="L306" s="163"/>
      <c r="M306" s="169"/>
      <c r="N306" s="170"/>
      <c r="O306" s="170"/>
      <c r="P306" s="170"/>
      <c r="Q306" s="170"/>
      <c r="R306" s="170"/>
      <c r="S306" s="170"/>
      <c r="T306" s="171"/>
      <c r="AT306" s="165" t="s">
        <v>237</v>
      </c>
      <c r="AU306" s="165" t="s">
        <v>88</v>
      </c>
      <c r="AV306" s="13" t="s">
        <v>88</v>
      </c>
      <c r="AW306" s="13" t="s">
        <v>33</v>
      </c>
      <c r="AX306" s="13" t="s">
        <v>79</v>
      </c>
      <c r="AY306" s="165" t="s">
        <v>207</v>
      </c>
    </row>
    <row r="307" spans="1:65" s="14" customFormat="1" ht="11.25">
      <c r="B307" s="172"/>
      <c r="D307" s="164" t="s">
        <v>237</v>
      </c>
      <c r="E307" s="173" t="s">
        <v>1</v>
      </c>
      <c r="F307" s="174" t="s">
        <v>7340</v>
      </c>
      <c r="H307" s="173" t="s">
        <v>1</v>
      </c>
      <c r="I307" s="175"/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237</v>
      </c>
      <c r="AU307" s="173" t="s">
        <v>88</v>
      </c>
      <c r="AV307" s="14" t="s">
        <v>86</v>
      </c>
      <c r="AW307" s="14" t="s">
        <v>33</v>
      </c>
      <c r="AX307" s="14" t="s">
        <v>79</v>
      </c>
      <c r="AY307" s="173" t="s">
        <v>207</v>
      </c>
    </row>
    <row r="308" spans="1:65" s="15" customFormat="1" ht="11.25">
      <c r="B308" s="179"/>
      <c r="D308" s="164" t="s">
        <v>237</v>
      </c>
      <c r="E308" s="180" t="s">
        <v>1</v>
      </c>
      <c r="F308" s="181" t="s">
        <v>242</v>
      </c>
      <c r="H308" s="182">
        <v>22</v>
      </c>
      <c r="I308" s="183"/>
      <c r="L308" s="179"/>
      <c r="M308" s="184"/>
      <c r="N308" s="185"/>
      <c r="O308" s="185"/>
      <c r="P308" s="185"/>
      <c r="Q308" s="185"/>
      <c r="R308" s="185"/>
      <c r="S308" s="185"/>
      <c r="T308" s="186"/>
      <c r="AT308" s="180" t="s">
        <v>237</v>
      </c>
      <c r="AU308" s="180" t="s">
        <v>88</v>
      </c>
      <c r="AV308" s="15" t="s">
        <v>213</v>
      </c>
      <c r="AW308" s="15" t="s">
        <v>33</v>
      </c>
      <c r="AX308" s="15" t="s">
        <v>86</v>
      </c>
      <c r="AY308" s="180" t="s">
        <v>207</v>
      </c>
    </row>
    <row r="309" spans="1:65" s="2" customFormat="1" ht="24.2" customHeight="1">
      <c r="A309" s="31"/>
      <c r="B309" s="148"/>
      <c r="C309" s="149" t="s">
        <v>432</v>
      </c>
      <c r="D309" s="149" t="s">
        <v>209</v>
      </c>
      <c r="E309" s="150" t="s">
        <v>7344</v>
      </c>
      <c r="F309" s="151" t="s">
        <v>7345</v>
      </c>
      <c r="G309" s="152" t="s">
        <v>301</v>
      </c>
      <c r="H309" s="153">
        <v>5</v>
      </c>
      <c r="I309" s="154"/>
      <c r="J309" s="155">
        <f>ROUND(I309*H309,2)</f>
        <v>0</v>
      </c>
      <c r="K309" s="156"/>
      <c r="L309" s="32"/>
      <c r="M309" s="157" t="s">
        <v>1</v>
      </c>
      <c r="N309" s="158" t="s">
        <v>44</v>
      </c>
      <c r="O309" s="57"/>
      <c r="P309" s="159">
        <f>O309*H309</f>
        <v>0</v>
      </c>
      <c r="Q309" s="159">
        <v>0</v>
      </c>
      <c r="R309" s="159">
        <f>Q309*H309</f>
        <v>0</v>
      </c>
      <c r="S309" s="159">
        <v>0</v>
      </c>
      <c r="T309" s="160">
        <f>S309*H309</f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61" t="s">
        <v>213</v>
      </c>
      <c r="AT309" s="161" t="s">
        <v>209</v>
      </c>
      <c r="AU309" s="161" t="s">
        <v>88</v>
      </c>
      <c r="AY309" s="17" t="s">
        <v>207</v>
      </c>
      <c r="BE309" s="162">
        <f>IF(N309="základní",J309,0)</f>
        <v>0</v>
      </c>
      <c r="BF309" s="162">
        <f>IF(N309="snížená",J309,0)</f>
        <v>0</v>
      </c>
      <c r="BG309" s="162">
        <f>IF(N309="zákl. přenesená",J309,0)</f>
        <v>0</v>
      </c>
      <c r="BH309" s="162">
        <f>IF(N309="sníž. přenesená",J309,0)</f>
        <v>0</v>
      </c>
      <c r="BI309" s="162">
        <f>IF(N309="nulová",J309,0)</f>
        <v>0</v>
      </c>
      <c r="BJ309" s="17" t="s">
        <v>86</v>
      </c>
      <c r="BK309" s="162">
        <f>ROUND(I309*H309,2)</f>
        <v>0</v>
      </c>
      <c r="BL309" s="17" t="s">
        <v>213</v>
      </c>
      <c r="BM309" s="161" t="s">
        <v>435</v>
      </c>
    </row>
    <row r="310" spans="1:65" s="13" customFormat="1" ht="11.25">
      <c r="B310" s="163"/>
      <c r="D310" s="164" t="s">
        <v>237</v>
      </c>
      <c r="E310" s="165" t="s">
        <v>1</v>
      </c>
      <c r="F310" s="166" t="s">
        <v>7346</v>
      </c>
      <c r="H310" s="167">
        <v>5</v>
      </c>
      <c r="I310" s="168"/>
      <c r="L310" s="163"/>
      <c r="M310" s="169"/>
      <c r="N310" s="170"/>
      <c r="O310" s="170"/>
      <c r="P310" s="170"/>
      <c r="Q310" s="170"/>
      <c r="R310" s="170"/>
      <c r="S310" s="170"/>
      <c r="T310" s="171"/>
      <c r="AT310" s="165" t="s">
        <v>237</v>
      </c>
      <c r="AU310" s="165" t="s">
        <v>88</v>
      </c>
      <c r="AV310" s="13" t="s">
        <v>88</v>
      </c>
      <c r="AW310" s="13" t="s">
        <v>33</v>
      </c>
      <c r="AX310" s="13" t="s">
        <v>79</v>
      </c>
      <c r="AY310" s="165" t="s">
        <v>207</v>
      </c>
    </row>
    <row r="311" spans="1:65" s="15" customFormat="1" ht="11.25">
      <c r="B311" s="179"/>
      <c r="D311" s="164" t="s">
        <v>237</v>
      </c>
      <c r="E311" s="180" t="s">
        <v>1</v>
      </c>
      <c r="F311" s="181" t="s">
        <v>242</v>
      </c>
      <c r="H311" s="182">
        <v>5</v>
      </c>
      <c r="I311" s="183"/>
      <c r="L311" s="179"/>
      <c r="M311" s="184"/>
      <c r="N311" s="185"/>
      <c r="O311" s="185"/>
      <c r="P311" s="185"/>
      <c r="Q311" s="185"/>
      <c r="R311" s="185"/>
      <c r="S311" s="185"/>
      <c r="T311" s="186"/>
      <c r="AT311" s="180" t="s">
        <v>237</v>
      </c>
      <c r="AU311" s="180" t="s">
        <v>88</v>
      </c>
      <c r="AV311" s="15" t="s">
        <v>213</v>
      </c>
      <c r="AW311" s="15" t="s">
        <v>33</v>
      </c>
      <c r="AX311" s="15" t="s">
        <v>86</v>
      </c>
      <c r="AY311" s="180" t="s">
        <v>207</v>
      </c>
    </row>
    <row r="312" spans="1:65" s="2" customFormat="1" ht="24.2" customHeight="1">
      <c r="A312" s="31"/>
      <c r="B312" s="148"/>
      <c r="C312" s="149" t="s">
        <v>333</v>
      </c>
      <c r="D312" s="149" t="s">
        <v>209</v>
      </c>
      <c r="E312" s="150" t="s">
        <v>7347</v>
      </c>
      <c r="F312" s="151" t="s">
        <v>7348</v>
      </c>
      <c r="G312" s="152" t="s">
        <v>301</v>
      </c>
      <c r="H312" s="153">
        <v>5</v>
      </c>
      <c r="I312" s="154"/>
      <c r="J312" s="155">
        <f>ROUND(I312*H312,2)</f>
        <v>0</v>
      </c>
      <c r="K312" s="156"/>
      <c r="L312" s="32"/>
      <c r="M312" s="157" t="s">
        <v>1</v>
      </c>
      <c r="N312" s="158" t="s">
        <v>44</v>
      </c>
      <c r="O312" s="57"/>
      <c r="P312" s="159">
        <f>O312*H312</f>
        <v>0</v>
      </c>
      <c r="Q312" s="159">
        <v>0</v>
      </c>
      <c r="R312" s="159">
        <f>Q312*H312</f>
        <v>0</v>
      </c>
      <c r="S312" s="159">
        <v>0</v>
      </c>
      <c r="T312" s="160">
        <f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61" t="s">
        <v>213</v>
      </c>
      <c r="AT312" s="161" t="s">
        <v>209</v>
      </c>
      <c r="AU312" s="161" t="s">
        <v>88</v>
      </c>
      <c r="AY312" s="17" t="s">
        <v>207</v>
      </c>
      <c r="BE312" s="162">
        <f>IF(N312="základní",J312,0)</f>
        <v>0</v>
      </c>
      <c r="BF312" s="162">
        <f>IF(N312="snížená",J312,0)</f>
        <v>0</v>
      </c>
      <c r="BG312" s="162">
        <f>IF(N312="zákl. přenesená",J312,0)</f>
        <v>0</v>
      </c>
      <c r="BH312" s="162">
        <f>IF(N312="sníž. přenesená",J312,0)</f>
        <v>0</v>
      </c>
      <c r="BI312" s="162">
        <f>IF(N312="nulová",J312,0)</f>
        <v>0</v>
      </c>
      <c r="BJ312" s="17" t="s">
        <v>86</v>
      </c>
      <c r="BK312" s="162">
        <f>ROUND(I312*H312,2)</f>
        <v>0</v>
      </c>
      <c r="BL312" s="17" t="s">
        <v>213</v>
      </c>
      <c r="BM312" s="161" t="s">
        <v>438</v>
      </c>
    </row>
    <row r="313" spans="1:65" s="13" customFormat="1" ht="11.25">
      <c r="B313" s="163"/>
      <c r="D313" s="164" t="s">
        <v>237</v>
      </c>
      <c r="E313" s="165" t="s">
        <v>1</v>
      </c>
      <c r="F313" s="166" t="s">
        <v>7349</v>
      </c>
      <c r="H313" s="167">
        <v>5</v>
      </c>
      <c r="I313" s="168"/>
      <c r="L313" s="163"/>
      <c r="M313" s="169"/>
      <c r="N313" s="170"/>
      <c r="O313" s="170"/>
      <c r="P313" s="170"/>
      <c r="Q313" s="170"/>
      <c r="R313" s="170"/>
      <c r="S313" s="170"/>
      <c r="T313" s="171"/>
      <c r="AT313" s="165" t="s">
        <v>237</v>
      </c>
      <c r="AU313" s="165" t="s">
        <v>88</v>
      </c>
      <c r="AV313" s="13" t="s">
        <v>88</v>
      </c>
      <c r="AW313" s="13" t="s">
        <v>33</v>
      </c>
      <c r="AX313" s="13" t="s">
        <v>79</v>
      </c>
      <c r="AY313" s="165" t="s">
        <v>207</v>
      </c>
    </row>
    <row r="314" spans="1:65" s="15" customFormat="1" ht="11.25">
      <c r="B314" s="179"/>
      <c r="D314" s="164" t="s">
        <v>237</v>
      </c>
      <c r="E314" s="180" t="s">
        <v>1</v>
      </c>
      <c r="F314" s="181" t="s">
        <v>242</v>
      </c>
      <c r="H314" s="182">
        <v>5</v>
      </c>
      <c r="I314" s="183"/>
      <c r="L314" s="179"/>
      <c r="M314" s="184"/>
      <c r="N314" s="185"/>
      <c r="O314" s="185"/>
      <c r="P314" s="185"/>
      <c r="Q314" s="185"/>
      <c r="R314" s="185"/>
      <c r="S314" s="185"/>
      <c r="T314" s="186"/>
      <c r="AT314" s="180" t="s">
        <v>237</v>
      </c>
      <c r="AU314" s="180" t="s">
        <v>88</v>
      </c>
      <c r="AV314" s="15" t="s">
        <v>213</v>
      </c>
      <c r="AW314" s="15" t="s">
        <v>33</v>
      </c>
      <c r="AX314" s="15" t="s">
        <v>86</v>
      </c>
      <c r="AY314" s="180" t="s">
        <v>207</v>
      </c>
    </row>
    <row r="315" spans="1:65" s="12" customFormat="1" ht="22.9" customHeight="1">
      <c r="B315" s="135"/>
      <c r="D315" s="136" t="s">
        <v>78</v>
      </c>
      <c r="E315" s="146" t="s">
        <v>6363</v>
      </c>
      <c r="F315" s="146" t="s">
        <v>7350</v>
      </c>
      <c r="I315" s="138"/>
      <c r="J315" s="147">
        <f>BK315</f>
        <v>0</v>
      </c>
      <c r="L315" s="135"/>
      <c r="M315" s="140"/>
      <c r="N315" s="141"/>
      <c r="O315" s="141"/>
      <c r="P315" s="142">
        <f>SUM(P316:P325)</f>
        <v>0</v>
      </c>
      <c r="Q315" s="141"/>
      <c r="R315" s="142">
        <f>SUM(R316:R325)</f>
        <v>0</v>
      </c>
      <c r="S315" s="141"/>
      <c r="T315" s="143">
        <f>SUM(T316:T325)</f>
        <v>0</v>
      </c>
      <c r="AR315" s="136" t="s">
        <v>86</v>
      </c>
      <c r="AT315" s="144" t="s">
        <v>78</v>
      </c>
      <c r="AU315" s="144" t="s">
        <v>86</v>
      </c>
      <c r="AY315" s="136" t="s">
        <v>207</v>
      </c>
      <c r="BK315" s="145">
        <f>SUM(BK316:BK325)</f>
        <v>0</v>
      </c>
    </row>
    <row r="316" spans="1:65" s="2" customFormat="1" ht="24.2" customHeight="1">
      <c r="A316" s="31"/>
      <c r="B316" s="148"/>
      <c r="C316" s="149" t="s">
        <v>439</v>
      </c>
      <c r="D316" s="149" t="s">
        <v>209</v>
      </c>
      <c r="E316" s="150" t="s">
        <v>7351</v>
      </c>
      <c r="F316" s="151" t="s">
        <v>7352</v>
      </c>
      <c r="G316" s="152" t="s">
        <v>662</v>
      </c>
      <c r="H316" s="153">
        <v>1</v>
      </c>
      <c r="I316" s="154"/>
      <c r="J316" s="155">
        <f t="shared" ref="J316:J325" si="0">ROUND(I316*H316,2)</f>
        <v>0</v>
      </c>
      <c r="K316" s="156"/>
      <c r="L316" s="32"/>
      <c r="M316" s="157" t="s">
        <v>1</v>
      </c>
      <c r="N316" s="158" t="s">
        <v>44</v>
      </c>
      <c r="O316" s="57"/>
      <c r="P316" s="159">
        <f t="shared" ref="P316:P325" si="1">O316*H316</f>
        <v>0</v>
      </c>
      <c r="Q316" s="159">
        <v>0</v>
      </c>
      <c r="R316" s="159">
        <f t="shared" ref="R316:R325" si="2">Q316*H316</f>
        <v>0</v>
      </c>
      <c r="S316" s="159">
        <v>0</v>
      </c>
      <c r="T316" s="160">
        <f t="shared" ref="T316:T325" si="3">S316*H316</f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61" t="s">
        <v>213</v>
      </c>
      <c r="AT316" s="161" t="s">
        <v>209</v>
      </c>
      <c r="AU316" s="161" t="s">
        <v>88</v>
      </c>
      <c r="AY316" s="17" t="s">
        <v>207</v>
      </c>
      <c r="BE316" s="162">
        <f t="shared" ref="BE316:BE325" si="4">IF(N316="základní",J316,0)</f>
        <v>0</v>
      </c>
      <c r="BF316" s="162">
        <f t="shared" ref="BF316:BF325" si="5">IF(N316="snížená",J316,0)</f>
        <v>0</v>
      </c>
      <c r="BG316" s="162">
        <f t="shared" ref="BG316:BG325" si="6">IF(N316="zákl. přenesená",J316,0)</f>
        <v>0</v>
      </c>
      <c r="BH316" s="162">
        <f t="shared" ref="BH316:BH325" si="7">IF(N316="sníž. přenesená",J316,0)</f>
        <v>0</v>
      </c>
      <c r="BI316" s="162">
        <f t="shared" ref="BI316:BI325" si="8">IF(N316="nulová",J316,0)</f>
        <v>0</v>
      </c>
      <c r="BJ316" s="17" t="s">
        <v>86</v>
      </c>
      <c r="BK316" s="162">
        <f t="shared" ref="BK316:BK325" si="9">ROUND(I316*H316,2)</f>
        <v>0</v>
      </c>
      <c r="BL316" s="17" t="s">
        <v>213</v>
      </c>
      <c r="BM316" s="161" t="s">
        <v>442</v>
      </c>
    </row>
    <row r="317" spans="1:65" s="2" customFormat="1" ht="24.2" customHeight="1">
      <c r="A317" s="31"/>
      <c r="B317" s="148"/>
      <c r="C317" s="149" t="s">
        <v>338</v>
      </c>
      <c r="D317" s="149" t="s">
        <v>209</v>
      </c>
      <c r="E317" s="150" t="s">
        <v>7353</v>
      </c>
      <c r="F317" s="151" t="s">
        <v>7354</v>
      </c>
      <c r="G317" s="152" t="s">
        <v>662</v>
      </c>
      <c r="H317" s="153">
        <v>1</v>
      </c>
      <c r="I317" s="154"/>
      <c r="J317" s="155">
        <f t="shared" si="0"/>
        <v>0</v>
      </c>
      <c r="K317" s="156"/>
      <c r="L317" s="32"/>
      <c r="M317" s="157" t="s">
        <v>1</v>
      </c>
      <c r="N317" s="158" t="s">
        <v>44</v>
      </c>
      <c r="O317" s="57"/>
      <c r="P317" s="159">
        <f t="shared" si="1"/>
        <v>0</v>
      </c>
      <c r="Q317" s="159">
        <v>0</v>
      </c>
      <c r="R317" s="159">
        <f t="shared" si="2"/>
        <v>0</v>
      </c>
      <c r="S317" s="159">
        <v>0</v>
      </c>
      <c r="T317" s="160">
        <f t="shared" si="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61" t="s">
        <v>213</v>
      </c>
      <c r="AT317" s="161" t="s">
        <v>209</v>
      </c>
      <c r="AU317" s="161" t="s">
        <v>88</v>
      </c>
      <c r="AY317" s="17" t="s">
        <v>207</v>
      </c>
      <c r="BE317" s="162">
        <f t="shared" si="4"/>
        <v>0</v>
      </c>
      <c r="BF317" s="162">
        <f t="shared" si="5"/>
        <v>0</v>
      </c>
      <c r="BG317" s="162">
        <f t="shared" si="6"/>
        <v>0</v>
      </c>
      <c r="BH317" s="162">
        <f t="shared" si="7"/>
        <v>0</v>
      </c>
      <c r="BI317" s="162">
        <f t="shared" si="8"/>
        <v>0</v>
      </c>
      <c r="BJ317" s="17" t="s">
        <v>86</v>
      </c>
      <c r="BK317" s="162">
        <f t="shared" si="9"/>
        <v>0</v>
      </c>
      <c r="BL317" s="17" t="s">
        <v>213</v>
      </c>
      <c r="BM317" s="161" t="s">
        <v>447</v>
      </c>
    </row>
    <row r="318" spans="1:65" s="2" customFormat="1" ht="24.2" customHeight="1">
      <c r="A318" s="31"/>
      <c r="B318" s="148"/>
      <c r="C318" s="149" t="s">
        <v>448</v>
      </c>
      <c r="D318" s="149" t="s">
        <v>209</v>
      </c>
      <c r="E318" s="150" t="s">
        <v>7355</v>
      </c>
      <c r="F318" s="151" t="s">
        <v>7356</v>
      </c>
      <c r="G318" s="152" t="s">
        <v>662</v>
      </c>
      <c r="H318" s="153">
        <v>1</v>
      </c>
      <c r="I318" s="154"/>
      <c r="J318" s="155">
        <f t="shared" si="0"/>
        <v>0</v>
      </c>
      <c r="K318" s="156"/>
      <c r="L318" s="32"/>
      <c r="M318" s="157" t="s">
        <v>1</v>
      </c>
      <c r="N318" s="158" t="s">
        <v>44</v>
      </c>
      <c r="O318" s="57"/>
      <c r="P318" s="159">
        <f t="shared" si="1"/>
        <v>0</v>
      </c>
      <c r="Q318" s="159">
        <v>0</v>
      </c>
      <c r="R318" s="159">
        <f t="shared" si="2"/>
        <v>0</v>
      </c>
      <c r="S318" s="159">
        <v>0</v>
      </c>
      <c r="T318" s="160">
        <f t="shared" si="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61" t="s">
        <v>213</v>
      </c>
      <c r="AT318" s="161" t="s">
        <v>209</v>
      </c>
      <c r="AU318" s="161" t="s">
        <v>88</v>
      </c>
      <c r="AY318" s="17" t="s">
        <v>207</v>
      </c>
      <c r="BE318" s="162">
        <f t="shared" si="4"/>
        <v>0</v>
      </c>
      <c r="BF318" s="162">
        <f t="shared" si="5"/>
        <v>0</v>
      </c>
      <c r="BG318" s="162">
        <f t="shared" si="6"/>
        <v>0</v>
      </c>
      <c r="BH318" s="162">
        <f t="shared" si="7"/>
        <v>0</v>
      </c>
      <c r="BI318" s="162">
        <f t="shared" si="8"/>
        <v>0</v>
      </c>
      <c r="BJ318" s="17" t="s">
        <v>86</v>
      </c>
      <c r="BK318" s="162">
        <f t="shared" si="9"/>
        <v>0</v>
      </c>
      <c r="BL318" s="17" t="s">
        <v>213</v>
      </c>
      <c r="BM318" s="161" t="s">
        <v>451</v>
      </c>
    </row>
    <row r="319" spans="1:65" s="2" customFormat="1" ht="24.2" customHeight="1">
      <c r="A319" s="31"/>
      <c r="B319" s="148"/>
      <c r="C319" s="149" t="s">
        <v>341</v>
      </c>
      <c r="D319" s="149" t="s">
        <v>209</v>
      </c>
      <c r="E319" s="150" t="s">
        <v>7357</v>
      </c>
      <c r="F319" s="151" t="s">
        <v>7358</v>
      </c>
      <c r="G319" s="152" t="s">
        <v>662</v>
      </c>
      <c r="H319" s="153">
        <v>1</v>
      </c>
      <c r="I319" s="154"/>
      <c r="J319" s="155">
        <f t="shared" si="0"/>
        <v>0</v>
      </c>
      <c r="K319" s="156"/>
      <c r="L319" s="32"/>
      <c r="M319" s="157" t="s">
        <v>1</v>
      </c>
      <c r="N319" s="158" t="s">
        <v>44</v>
      </c>
      <c r="O319" s="57"/>
      <c r="P319" s="159">
        <f t="shared" si="1"/>
        <v>0</v>
      </c>
      <c r="Q319" s="159">
        <v>0</v>
      </c>
      <c r="R319" s="159">
        <f t="shared" si="2"/>
        <v>0</v>
      </c>
      <c r="S319" s="159">
        <v>0</v>
      </c>
      <c r="T319" s="160">
        <f t="shared" si="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61" t="s">
        <v>213</v>
      </c>
      <c r="AT319" s="161" t="s">
        <v>209</v>
      </c>
      <c r="AU319" s="161" t="s">
        <v>88</v>
      </c>
      <c r="AY319" s="17" t="s">
        <v>207</v>
      </c>
      <c r="BE319" s="162">
        <f t="shared" si="4"/>
        <v>0</v>
      </c>
      <c r="BF319" s="162">
        <f t="shared" si="5"/>
        <v>0</v>
      </c>
      <c r="BG319" s="162">
        <f t="shared" si="6"/>
        <v>0</v>
      </c>
      <c r="BH319" s="162">
        <f t="shared" si="7"/>
        <v>0</v>
      </c>
      <c r="BI319" s="162">
        <f t="shared" si="8"/>
        <v>0</v>
      </c>
      <c r="BJ319" s="17" t="s">
        <v>86</v>
      </c>
      <c r="BK319" s="162">
        <f t="shared" si="9"/>
        <v>0</v>
      </c>
      <c r="BL319" s="17" t="s">
        <v>213</v>
      </c>
      <c r="BM319" s="161" t="s">
        <v>454</v>
      </c>
    </row>
    <row r="320" spans="1:65" s="2" customFormat="1" ht="24.2" customHeight="1">
      <c r="A320" s="31"/>
      <c r="B320" s="148"/>
      <c r="C320" s="149" t="s">
        <v>457</v>
      </c>
      <c r="D320" s="149" t="s">
        <v>209</v>
      </c>
      <c r="E320" s="150" t="s">
        <v>7359</v>
      </c>
      <c r="F320" s="151" t="s">
        <v>7360</v>
      </c>
      <c r="G320" s="152" t="s">
        <v>662</v>
      </c>
      <c r="H320" s="153">
        <v>1</v>
      </c>
      <c r="I320" s="154"/>
      <c r="J320" s="155">
        <f t="shared" si="0"/>
        <v>0</v>
      </c>
      <c r="K320" s="156"/>
      <c r="L320" s="32"/>
      <c r="M320" s="157" t="s">
        <v>1</v>
      </c>
      <c r="N320" s="158" t="s">
        <v>44</v>
      </c>
      <c r="O320" s="57"/>
      <c r="P320" s="159">
        <f t="shared" si="1"/>
        <v>0</v>
      </c>
      <c r="Q320" s="159">
        <v>0</v>
      </c>
      <c r="R320" s="159">
        <f t="shared" si="2"/>
        <v>0</v>
      </c>
      <c r="S320" s="159">
        <v>0</v>
      </c>
      <c r="T320" s="160">
        <f t="shared" si="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61" t="s">
        <v>213</v>
      </c>
      <c r="AT320" s="161" t="s">
        <v>209</v>
      </c>
      <c r="AU320" s="161" t="s">
        <v>88</v>
      </c>
      <c r="AY320" s="17" t="s">
        <v>207</v>
      </c>
      <c r="BE320" s="162">
        <f t="shared" si="4"/>
        <v>0</v>
      </c>
      <c r="BF320" s="162">
        <f t="shared" si="5"/>
        <v>0</v>
      </c>
      <c r="BG320" s="162">
        <f t="shared" si="6"/>
        <v>0</v>
      </c>
      <c r="BH320" s="162">
        <f t="shared" si="7"/>
        <v>0</v>
      </c>
      <c r="BI320" s="162">
        <f t="shared" si="8"/>
        <v>0</v>
      </c>
      <c r="BJ320" s="17" t="s">
        <v>86</v>
      </c>
      <c r="BK320" s="162">
        <f t="shared" si="9"/>
        <v>0</v>
      </c>
      <c r="BL320" s="17" t="s">
        <v>213</v>
      </c>
      <c r="BM320" s="161" t="s">
        <v>460</v>
      </c>
    </row>
    <row r="321" spans="1:65" s="2" customFormat="1" ht="24.2" customHeight="1">
      <c r="A321" s="31"/>
      <c r="B321" s="148"/>
      <c r="C321" s="149" t="s">
        <v>345</v>
      </c>
      <c r="D321" s="149" t="s">
        <v>209</v>
      </c>
      <c r="E321" s="150" t="s">
        <v>7361</v>
      </c>
      <c r="F321" s="151" t="s">
        <v>7362</v>
      </c>
      <c r="G321" s="152" t="s">
        <v>662</v>
      </c>
      <c r="H321" s="153">
        <v>1</v>
      </c>
      <c r="I321" s="154"/>
      <c r="J321" s="155">
        <f t="shared" si="0"/>
        <v>0</v>
      </c>
      <c r="K321" s="156"/>
      <c r="L321" s="32"/>
      <c r="M321" s="157" t="s">
        <v>1</v>
      </c>
      <c r="N321" s="158" t="s">
        <v>44</v>
      </c>
      <c r="O321" s="57"/>
      <c r="P321" s="159">
        <f t="shared" si="1"/>
        <v>0</v>
      </c>
      <c r="Q321" s="159">
        <v>0</v>
      </c>
      <c r="R321" s="159">
        <f t="shared" si="2"/>
        <v>0</v>
      </c>
      <c r="S321" s="159">
        <v>0</v>
      </c>
      <c r="T321" s="160">
        <f t="shared" si="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61" t="s">
        <v>213</v>
      </c>
      <c r="AT321" s="161" t="s">
        <v>209</v>
      </c>
      <c r="AU321" s="161" t="s">
        <v>88</v>
      </c>
      <c r="AY321" s="17" t="s">
        <v>207</v>
      </c>
      <c r="BE321" s="162">
        <f t="shared" si="4"/>
        <v>0</v>
      </c>
      <c r="BF321" s="162">
        <f t="shared" si="5"/>
        <v>0</v>
      </c>
      <c r="BG321" s="162">
        <f t="shared" si="6"/>
        <v>0</v>
      </c>
      <c r="BH321" s="162">
        <f t="shared" si="7"/>
        <v>0</v>
      </c>
      <c r="BI321" s="162">
        <f t="shared" si="8"/>
        <v>0</v>
      </c>
      <c r="BJ321" s="17" t="s">
        <v>86</v>
      </c>
      <c r="BK321" s="162">
        <f t="shared" si="9"/>
        <v>0</v>
      </c>
      <c r="BL321" s="17" t="s">
        <v>213</v>
      </c>
      <c r="BM321" s="161" t="s">
        <v>463</v>
      </c>
    </row>
    <row r="322" spans="1:65" s="2" customFormat="1" ht="24.2" customHeight="1">
      <c r="A322" s="31"/>
      <c r="B322" s="148"/>
      <c r="C322" s="149" t="s">
        <v>465</v>
      </c>
      <c r="D322" s="149" t="s">
        <v>209</v>
      </c>
      <c r="E322" s="150" t="s">
        <v>7363</v>
      </c>
      <c r="F322" s="151" t="s">
        <v>7364</v>
      </c>
      <c r="G322" s="152" t="s">
        <v>662</v>
      </c>
      <c r="H322" s="153">
        <v>1</v>
      </c>
      <c r="I322" s="154"/>
      <c r="J322" s="155">
        <f t="shared" si="0"/>
        <v>0</v>
      </c>
      <c r="K322" s="156"/>
      <c r="L322" s="32"/>
      <c r="M322" s="157" t="s">
        <v>1</v>
      </c>
      <c r="N322" s="158" t="s">
        <v>44</v>
      </c>
      <c r="O322" s="57"/>
      <c r="P322" s="159">
        <f t="shared" si="1"/>
        <v>0</v>
      </c>
      <c r="Q322" s="159">
        <v>0</v>
      </c>
      <c r="R322" s="159">
        <f t="shared" si="2"/>
        <v>0</v>
      </c>
      <c r="S322" s="159">
        <v>0</v>
      </c>
      <c r="T322" s="160">
        <f t="shared" si="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61" t="s">
        <v>213</v>
      </c>
      <c r="AT322" s="161" t="s">
        <v>209</v>
      </c>
      <c r="AU322" s="161" t="s">
        <v>88</v>
      </c>
      <c r="AY322" s="17" t="s">
        <v>207</v>
      </c>
      <c r="BE322" s="162">
        <f t="shared" si="4"/>
        <v>0</v>
      </c>
      <c r="BF322" s="162">
        <f t="shared" si="5"/>
        <v>0</v>
      </c>
      <c r="BG322" s="162">
        <f t="shared" si="6"/>
        <v>0</v>
      </c>
      <c r="BH322" s="162">
        <f t="shared" si="7"/>
        <v>0</v>
      </c>
      <c r="BI322" s="162">
        <f t="shared" si="8"/>
        <v>0</v>
      </c>
      <c r="BJ322" s="17" t="s">
        <v>86</v>
      </c>
      <c r="BK322" s="162">
        <f t="shared" si="9"/>
        <v>0</v>
      </c>
      <c r="BL322" s="17" t="s">
        <v>213</v>
      </c>
      <c r="BM322" s="161" t="s">
        <v>468</v>
      </c>
    </row>
    <row r="323" spans="1:65" s="2" customFormat="1" ht="24.2" customHeight="1">
      <c r="A323" s="31"/>
      <c r="B323" s="148"/>
      <c r="C323" s="149" t="s">
        <v>349</v>
      </c>
      <c r="D323" s="149" t="s">
        <v>209</v>
      </c>
      <c r="E323" s="150" t="s">
        <v>7365</v>
      </c>
      <c r="F323" s="151" t="s">
        <v>7366</v>
      </c>
      <c r="G323" s="152" t="s">
        <v>662</v>
      </c>
      <c r="H323" s="153">
        <v>1</v>
      </c>
      <c r="I323" s="154"/>
      <c r="J323" s="155">
        <f t="shared" si="0"/>
        <v>0</v>
      </c>
      <c r="K323" s="156"/>
      <c r="L323" s="32"/>
      <c r="M323" s="157" t="s">
        <v>1</v>
      </c>
      <c r="N323" s="158" t="s">
        <v>44</v>
      </c>
      <c r="O323" s="57"/>
      <c r="P323" s="159">
        <f t="shared" si="1"/>
        <v>0</v>
      </c>
      <c r="Q323" s="159">
        <v>0</v>
      </c>
      <c r="R323" s="159">
        <f t="shared" si="2"/>
        <v>0</v>
      </c>
      <c r="S323" s="159">
        <v>0</v>
      </c>
      <c r="T323" s="160">
        <f t="shared" si="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61" t="s">
        <v>213</v>
      </c>
      <c r="AT323" s="161" t="s">
        <v>209</v>
      </c>
      <c r="AU323" s="161" t="s">
        <v>88</v>
      </c>
      <c r="AY323" s="17" t="s">
        <v>207</v>
      </c>
      <c r="BE323" s="162">
        <f t="shared" si="4"/>
        <v>0</v>
      </c>
      <c r="BF323" s="162">
        <f t="shared" si="5"/>
        <v>0</v>
      </c>
      <c r="BG323" s="162">
        <f t="shared" si="6"/>
        <v>0</v>
      </c>
      <c r="BH323" s="162">
        <f t="shared" si="7"/>
        <v>0</v>
      </c>
      <c r="BI323" s="162">
        <f t="shared" si="8"/>
        <v>0</v>
      </c>
      <c r="BJ323" s="17" t="s">
        <v>86</v>
      </c>
      <c r="BK323" s="162">
        <f t="shared" si="9"/>
        <v>0</v>
      </c>
      <c r="BL323" s="17" t="s">
        <v>213</v>
      </c>
      <c r="BM323" s="161" t="s">
        <v>472</v>
      </c>
    </row>
    <row r="324" spans="1:65" s="2" customFormat="1" ht="24.2" customHeight="1">
      <c r="A324" s="31"/>
      <c r="B324" s="148"/>
      <c r="C324" s="149" t="s">
        <v>474</v>
      </c>
      <c r="D324" s="149" t="s">
        <v>209</v>
      </c>
      <c r="E324" s="150" t="s">
        <v>7367</v>
      </c>
      <c r="F324" s="151" t="s">
        <v>7368</v>
      </c>
      <c r="G324" s="152" t="s">
        <v>662</v>
      </c>
      <c r="H324" s="153">
        <v>1</v>
      </c>
      <c r="I324" s="154"/>
      <c r="J324" s="155">
        <f t="shared" si="0"/>
        <v>0</v>
      </c>
      <c r="K324" s="156"/>
      <c r="L324" s="32"/>
      <c r="M324" s="157" t="s">
        <v>1</v>
      </c>
      <c r="N324" s="158" t="s">
        <v>44</v>
      </c>
      <c r="O324" s="57"/>
      <c r="P324" s="159">
        <f t="shared" si="1"/>
        <v>0</v>
      </c>
      <c r="Q324" s="159">
        <v>0</v>
      </c>
      <c r="R324" s="159">
        <f t="shared" si="2"/>
        <v>0</v>
      </c>
      <c r="S324" s="159">
        <v>0</v>
      </c>
      <c r="T324" s="160">
        <f t="shared" si="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61" t="s">
        <v>213</v>
      </c>
      <c r="AT324" s="161" t="s">
        <v>209</v>
      </c>
      <c r="AU324" s="161" t="s">
        <v>88</v>
      </c>
      <c r="AY324" s="17" t="s">
        <v>207</v>
      </c>
      <c r="BE324" s="162">
        <f t="shared" si="4"/>
        <v>0</v>
      </c>
      <c r="BF324" s="162">
        <f t="shared" si="5"/>
        <v>0</v>
      </c>
      <c r="BG324" s="162">
        <f t="shared" si="6"/>
        <v>0</v>
      </c>
      <c r="BH324" s="162">
        <f t="shared" si="7"/>
        <v>0</v>
      </c>
      <c r="BI324" s="162">
        <f t="shared" si="8"/>
        <v>0</v>
      </c>
      <c r="BJ324" s="17" t="s">
        <v>86</v>
      </c>
      <c r="BK324" s="162">
        <f t="shared" si="9"/>
        <v>0</v>
      </c>
      <c r="BL324" s="17" t="s">
        <v>213</v>
      </c>
      <c r="BM324" s="161" t="s">
        <v>477</v>
      </c>
    </row>
    <row r="325" spans="1:65" s="2" customFormat="1" ht="24.2" customHeight="1">
      <c r="A325" s="31"/>
      <c r="B325" s="148"/>
      <c r="C325" s="149" t="s">
        <v>353</v>
      </c>
      <c r="D325" s="149" t="s">
        <v>209</v>
      </c>
      <c r="E325" s="150" t="s">
        <v>7369</v>
      </c>
      <c r="F325" s="151" t="s">
        <v>7370</v>
      </c>
      <c r="G325" s="152" t="s">
        <v>662</v>
      </c>
      <c r="H325" s="153">
        <v>1</v>
      </c>
      <c r="I325" s="154"/>
      <c r="J325" s="155">
        <f t="shared" si="0"/>
        <v>0</v>
      </c>
      <c r="K325" s="156"/>
      <c r="L325" s="32"/>
      <c r="M325" s="157" t="s">
        <v>1</v>
      </c>
      <c r="N325" s="158" t="s">
        <v>44</v>
      </c>
      <c r="O325" s="57"/>
      <c r="P325" s="159">
        <f t="shared" si="1"/>
        <v>0</v>
      </c>
      <c r="Q325" s="159">
        <v>0</v>
      </c>
      <c r="R325" s="159">
        <f t="shared" si="2"/>
        <v>0</v>
      </c>
      <c r="S325" s="159">
        <v>0</v>
      </c>
      <c r="T325" s="160">
        <f t="shared" si="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61" t="s">
        <v>213</v>
      </c>
      <c r="AT325" s="161" t="s">
        <v>209</v>
      </c>
      <c r="AU325" s="161" t="s">
        <v>88</v>
      </c>
      <c r="AY325" s="17" t="s">
        <v>207</v>
      </c>
      <c r="BE325" s="162">
        <f t="shared" si="4"/>
        <v>0</v>
      </c>
      <c r="BF325" s="162">
        <f t="shared" si="5"/>
        <v>0</v>
      </c>
      <c r="BG325" s="162">
        <f t="shared" si="6"/>
        <v>0</v>
      </c>
      <c r="BH325" s="162">
        <f t="shared" si="7"/>
        <v>0</v>
      </c>
      <c r="BI325" s="162">
        <f t="shared" si="8"/>
        <v>0</v>
      </c>
      <c r="BJ325" s="17" t="s">
        <v>86</v>
      </c>
      <c r="BK325" s="162">
        <f t="shared" si="9"/>
        <v>0</v>
      </c>
      <c r="BL325" s="17" t="s">
        <v>213</v>
      </c>
      <c r="BM325" s="161" t="s">
        <v>480</v>
      </c>
    </row>
    <row r="326" spans="1:65" s="12" customFormat="1" ht="22.9" customHeight="1">
      <c r="B326" s="135"/>
      <c r="D326" s="136" t="s">
        <v>78</v>
      </c>
      <c r="E326" s="146" t="s">
        <v>7371</v>
      </c>
      <c r="F326" s="146" t="s">
        <v>7372</v>
      </c>
      <c r="I326" s="138"/>
      <c r="J326" s="147">
        <f>BK326</f>
        <v>0</v>
      </c>
      <c r="L326" s="135"/>
      <c r="M326" s="140"/>
      <c r="N326" s="141"/>
      <c r="O326" s="141"/>
      <c r="P326" s="142">
        <f>SUM(P327:P383)</f>
        <v>0</v>
      </c>
      <c r="Q326" s="141"/>
      <c r="R326" s="142">
        <f>SUM(R327:R383)</f>
        <v>0</v>
      </c>
      <c r="S326" s="141"/>
      <c r="T326" s="143">
        <f>SUM(T327:T383)</f>
        <v>0</v>
      </c>
      <c r="AR326" s="136" t="s">
        <v>86</v>
      </c>
      <c r="AT326" s="144" t="s">
        <v>78</v>
      </c>
      <c r="AU326" s="144" t="s">
        <v>86</v>
      </c>
      <c r="AY326" s="136" t="s">
        <v>207</v>
      </c>
      <c r="BK326" s="145">
        <f>SUM(BK327:BK383)</f>
        <v>0</v>
      </c>
    </row>
    <row r="327" spans="1:65" s="2" customFormat="1" ht="24.2" customHeight="1">
      <c r="A327" s="31"/>
      <c r="B327" s="148"/>
      <c r="C327" s="149" t="s">
        <v>481</v>
      </c>
      <c r="D327" s="149" t="s">
        <v>209</v>
      </c>
      <c r="E327" s="150" t="s">
        <v>7373</v>
      </c>
      <c r="F327" s="151" t="s">
        <v>7374</v>
      </c>
      <c r="G327" s="152" t="s">
        <v>220</v>
      </c>
      <c r="H327" s="153">
        <v>300</v>
      </c>
      <c r="I327" s="154"/>
      <c r="J327" s="155">
        <f>ROUND(I327*H327,2)</f>
        <v>0</v>
      </c>
      <c r="K327" s="156"/>
      <c r="L327" s="32"/>
      <c r="M327" s="157" t="s">
        <v>1</v>
      </c>
      <c r="N327" s="158" t="s">
        <v>44</v>
      </c>
      <c r="O327" s="57"/>
      <c r="P327" s="159">
        <f>O327*H327</f>
        <v>0</v>
      </c>
      <c r="Q327" s="159">
        <v>0</v>
      </c>
      <c r="R327" s="159">
        <f>Q327*H327</f>
        <v>0</v>
      </c>
      <c r="S327" s="159">
        <v>0</v>
      </c>
      <c r="T327" s="160">
        <f>S327*H327</f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61" t="s">
        <v>213</v>
      </c>
      <c r="AT327" s="161" t="s">
        <v>209</v>
      </c>
      <c r="AU327" s="161" t="s">
        <v>88</v>
      </c>
      <c r="AY327" s="17" t="s">
        <v>207</v>
      </c>
      <c r="BE327" s="162">
        <f>IF(N327="základní",J327,0)</f>
        <v>0</v>
      </c>
      <c r="BF327" s="162">
        <f>IF(N327="snížená",J327,0)</f>
        <v>0</v>
      </c>
      <c r="BG327" s="162">
        <f>IF(N327="zákl. přenesená",J327,0)</f>
        <v>0</v>
      </c>
      <c r="BH327" s="162">
        <f>IF(N327="sníž. přenesená",J327,0)</f>
        <v>0</v>
      </c>
      <c r="BI327" s="162">
        <f>IF(N327="nulová",J327,0)</f>
        <v>0</v>
      </c>
      <c r="BJ327" s="17" t="s">
        <v>86</v>
      </c>
      <c r="BK327" s="162">
        <f>ROUND(I327*H327,2)</f>
        <v>0</v>
      </c>
      <c r="BL327" s="17" t="s">
        <v>213</v>
      </c>
      <c r="BM327" s="161" t="s">
        <v>484</v>
      </c>
    </row>
    <row r="328" spans="1:65" s="13" customFormat="1" ht="11.25">
      <c r="B328" s="163"/>
      <c r="D328" s="164" t="s">
        <v>237</v>
      </c>
      <c r="E328" s="165" t="s">
        <v>1</v>
      </c>
      <c r="F328" s="166" t="s">
        <v>7375</v>
      </c>
      <c r="H328" s="167">
        <v>300</v>
      </c>
      <c r="I328" s="168"/>
      <c r="L328" s="163"/>
      <c r="M328" s="169"/>
      <c r="N328" s="170"/>
      <c r="O328" s="170"/>
      <c r="P328" s="170"/>
      <c r="Q328" s="170"/>
      <c r="R328" s="170"/>
      <c r="S328" s="170"/>
      <c r="T328" s="171"/>
      <c r="AT328" s="165" t="s">
        <v>237</v>
      </c>
      <c r="AU328" s="165" t="s">
        <v>88</v>
      </c>
      <c r="AV328" s="13" t="s">
        <v>88</v>
      </c>
      <c r="AW328" s="13" t="s">
        <v>33</v>
      </c>
      <c r="AX328" s="13" t="s">
        <v>79</v>
      </c>
      <c r="AY328" s="165" t="s">
        <v>207</v>
      </c>
    </row>
    <row r="329" spans="1:65" s="15" customFormat="1" ht="11.25">
      <c r="B329" s="179"/>
      <c r="D329" s="164" t="s">
        <v>237</v>
      </c>
      <c r="E329" s="180" t="s">
        <v>1</v>
      </c>
      <c r="F329" s="181" t="s">
        <v>242</v>
      </c>
      <c r="H329" s="182">
        <v>300</v>
      </c>
      <c r="I329" s="183"/>
      <c r="L329" s="179"/>
      <c r="M329" s="184"/>
      <c r="N329" s="185"/>
      <c r="O329" s="185"/>
      <c r="P329" s="185"/>
      <c r="Q329" s="185"/>
      <c r="R329" s="185"/>
      <c r="S329" s="185"/>
      <c r="T329" s="186"/>
      <c r="AT329" s="180" t="s">
        <v>237</v>
      </c>
      <c r="AU329" s="180" t="s">
        <v>88</v>
      </c>
      <c r="AV329" s="15" t="s">
        <v>213</v>
      </c>
      <c r="AW329" s="15" t="s">
        <v>33</v>
      </c>
      <c r="AX329" s="15" t="s">
        <v>86</v>
      </c>
      <c r="AY329" s="180" t="s">
        <v>207</v>
      </c>
    </row>
    <row r="330" spans="1:65" s="2" customFormat="1" ht="24.2" customHeight="1">
      <c r="A330" s="31"/>
      <c r="B330" s="148"/>
      <c r="C330" s="149" t="s">
        <v>356</v>
      </c>
      <c r="D330" s="149" t="s">
        <v>209</v>
      </c>
      <c r="E330" s="150" t="s">
        <v>7376</v>
      </c>
      <c r="F330" s="151" t="s">
        <v>7377</v>
      </c>
      <c r="G330" s="152" t="s">
        <v>220</v>
      </c>
      <c r="H330" s="153">
        <v>375</v>
      </c>
      <c r="I330" s="154"/>
      <c r="J330" s="155">
        <f>ROUND(I330*H330,2)</f>
        <v>0</v>
      </c>
      <c r="K330" s="156"/>
      <c r="L330" s="32"/>
      <c r="M330" s="157" t="s">
        <v>1</v>
      </c>
      <c r="N330" s="158" t="s">
        <v>44</v>
      </c>
      <c r="O330" s="57"/>
      <c r="P330" s="159">
        <f>O330*H330</f>
        <v>0</v>
      </c>
      <c r="Q330" s="159">
        <v>0</v>
      </c>
      <c r="R330" s="159">
        <f>Q330*H330</f>
        <v>0</v>
      </c>
      <c r="S330" s="159">
        <v>0</v>
      </c>
      <c r="T330" s="160">
        <f>S330*H330</f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61" t="s">
        <v>213</v>
      </c>
      <c r="AT330" s="161" t="s">
        <v>209</v>
      </c>
      <c r="AU330" s="161" t="s">
        <v>88</v>
      </c>
      <c r="AY330" s="17" t="s">
        <v>207</v>
      </c>
      <c r="BE330" s="162">
        <f>IF(N330="základní",J330,0)</f>
        <v>0</v>
      </c>
      <c r="BF330" s="162">
        <f>IF(N330="snížená",J330,0)</f>
        <v>0</v>
      </c>
      <c r="BG330" s="162">
        <f>IF(N330="zákl. přenesená",J330,0)</f>
        <v>0</v>
      </c>
      <c r="BH330" s="162">
        <f>IF(N330="sníž. přenesená",J330,0)</f>
        <v>0</v>
      </c>
      <c r="BI330" s="162">
        <f>IF(N330="nulová",J330,0)</f>
        <v>0</v>
      </c>
      <c r="BJ330" s="17" t="s">
        <v>86</v>
      </c>
      <c r="BK330" s="162">
        <f>ROUND(I330*H330,2)</f>
        <v>0</v>
      </c>
      <c r="BL330" s="17" t="s">
        <v>213</v>
      </c>
      <c r="BM330" s="161" t="s">
        <v>487</v>
      </c>
    </row>
    <row r="331" spans="1:65" s="13" customFormat="1" ht="11.25">
      <c r="B331" s="163"/>
      <c r="D331" s="164" t="s">
        <v>237</v>
      </c>
      <c r="E331" s="165" t="s">
        <v>1</v>
      </c>
      <c r="F331" s="166" t="s">
        <v>7378</v>
      </c>
      <c r="H331" s="167">
        <v>375</v>
      </c>
      <c r="I331" s="168"/>
      <c r="L331" s="163"/>
      <c r="M331" s="169"/>
      <c r="N331" s="170"/>
      <c r="O331" s="170"/>
      <c r="P331" s="170"/>
      <c r="Q331" s="170"/>
      <c r="R331" s="170"/>
      <c r="S331" s="170"/>
      <c r="T331" s="171"/>
      <c r="AT331" s="165" t="s">
        <v>237</v>
      </c>
      <c r="AU331" s="165" t="s">
        <v>88</v>
      </c>
      <c r="AV331" s="13" t="s">
        <v>88</v>
      </c>
      <c r="AW331" s="13" t="s">
        <v>33</v>
      </c>
      <c r="AX331" s="13" t="s">
        <v>79</v>
      </c>
      <c r="AY331" s="165" t="s">
        <v>207</v>
      </c>
    </row>
    <row r="332" spans="1:65" s="15" customFormat="1" ht="11.25">
      <c r="B332" s="179"/>
      <c r="D332" s="164" t="s">
        <v>237</v>
      </c>
      <c r="E332" s="180" t="s">
        <v>1</v>
      </c>
      <c r="F332" s="181" t="s">
        <v>242</v>
      </c>
      <c r="H332" s="182">
        <v>375</v>
      </c>
      <c r="I332" s="183"/>
      <c r="L332" s="179"/>
      <c r="M332" s="184"/>
      <c r="N332" s="185"/>
      <c r="O332" s="185"/>
      <c r="P332" s="185"/>
      <c r="Q332" s="185"/>
      <c r="R332" s="185"/>
      <c r="S332" s="185"/>
      <c r="T332" s="186"/>
      <c r="AT332" s="180" t="s">
        <v>237</v>
      </c>
      <c r="AU332" s="180" t="s">
        <v>88</v>
      </c>
      <c r="AV332" s="15" t="s">
        <v>213</v>
      </c>
      <c r="AW332" s="15" t="s">
        <v>33</v>
      </c>
      <c r="AX332" s="15" t="s">
        <v>86</v>
      </c>
      <c r="AY332" s="180" t="s">
        <v>207</v>
      </c>
    </row>
    <row r="333" spans="1:65" s="2" customFormat="1" ht="24.2" customHeight="1">
      <c r="A333" s="31"/>
      <c r="B333" s="148"/>
      <c r="C333" s="149" t="s">
        <v>494</v>
      </c>
      <c r="D333" s="149" t="s">
        <v>209</v>
      </c>
      <c r="E333" s="150" t="s">
        <v>7379</v>
      </c>
      <c r="F333" s="151" t="s">
        <v>7380</v>
      </c>
      <c r="G333" s="152" t="s">
        <v>220</v>
      </c>
      <c r="H333" s="153">
        <v>430</v>
      </c>
      <c r="I333" s="154"/>
      <c r="J333" s="155">
        <f>ROUND(I333*H333,2)</f>
        <v>0</v>
      </c>
      <c r="K333" s="156"/>
      <c r="L333" s="32"/>
      <c r="M333" s="157" t="s">
        <v>1</v>
      </c>
      <c r="N333" s="158" t="s">
        <v>44</v>
      </c>
      <c r="O333" s="57"/>
      <c r="P333" s="159">
        <f>O333*H333</f>
        <v>0</v>
      </c>
      <c r="Q333" s="159">
        <v>0</v>
      </c>
      <c r="R333" s="159">
        <f>Q333*H333</f>
        <v>0</v>
      </c>
      <c r="S333" s="159">
        <v>0</v>
      </c>
      <c r="T333" s="160">
        <f>S333*H333</f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61" t="s">
        <v>213</v>
      </c>
      <c r="AT333" s="161" t="s">
        <v>209</v>
      </c>
      <c r="AU333" s="161" t="s">
        <v>88</v>
      </c>
      <c r="AY333" s="17" t="s">
        <v>207</v>
      </c>
      <c r="BE333" s="162">
        <f>IF(N333="základní",J333,0)</f>
        <v>0</v>
      </c>
      <c r="BF333" s="162">
        <f>IF(N333="snížená",J333,0)</f>
        <v>0</v>
      </c>
      <c r="BG333" s="162">
        <f>IF(N333="zákl. přenesená",J333,0)</f>
        <v>0</v>
      </c>
      <c r="BH333" s="162">
        <f>IF(N333="sníž. přenesená",J333,0)</f>
        <v>0</v>
      </c>
      <c r="BI333" s="162">
        <f>IF(N333="nulová",J333,0)</f>
        <v>0</v>
      </c>
      <c r="BJ333" s="17" t="s">
        <v>86</v>
      </c>
      <c r="BK333" s="162">
        <f>ROUND(I333*H333,2)</f>
        <v>0</v>
      </c>
      <c r="BL333" s="17" t="s">
        <v>213</v>
      </c>
      <c r="BM333" s="161" t="s">
        <v>497</v>
      </c>
    </row>
    <row r="334" spans="1:65" s="13" customFormat="1" ht="11.25">
      <c r="B334" s="163"/>
      <c r="D334" s="164" t="s">
        <v>237</v>
      </c>
      <c r="E334" s="165" t="s">
        <v>1</v>
      </c>
      <c r="F334" s="166" t="s">
        <v>7381</v>
      </c>
      <c r="H334" s="167">
        <v>430</v>
      </c>
      <c r="I334" s="168"/>
      <c r="L334" s="163"/>
      <c r="M334" s="169"/>
      <c r="N334" s="170"/>
      <c r="O334" s="170"/>
      <c r="P334" s="170"/>
      <c r="Q334" s="170"/>
      <c r="R334" s="170"/>
      <c r="S334" s="170"/>
      <c r="T334" s="171"/>
      <c r="AT334" s="165" t="s">
        <v>237</v>
      </c>
      <c r="AU334" s="165" t="s">
        <v>88</v>
      </c>
      <c r="AV334" s="13" t="s">
        <v>88</v>
      </c>
      <c r="AW334" s="13" t="s">
        <v>33</v>
      </c>
      <c r="AX334" s="13" t="s">
        <v>79</v>
      </c>
      <c r="AY334" s="165" t="s">
        <v>207</v>
      </c>
    </row>
    <row r="335" spans="1:65" s="15" customFormat="1" ht="11.25">
      <c r="B335" s="179"/>
      <c r="D335" s="164" t="s">
        <v>237</v>
      </c>
      <c r="E335" s="180" t="s">
        <v>1</v>
      </c>
      <c r="F335" s="181" t="s">
        <v>242</v>
      </c>
      <c r="H335" s="182">
        <v>430</v>
      </c>
      <c r="I335" s="183"/>
      <c r="L335" s="179"/>
      <c r="M335" s="184"/>
      <c r="N335" s="185"/>
      <c r="O335" s="185"/>
      <c r="P335" s="185"/>
      <c r="Q335" s="185"/>
      <c r="R335" s="185"/>
      <c r="S335" s="185"/>
      <c r="T335" s="186"/>
      <c r="AT335" s="180" t="s">
        <v>237</v>
      </c>
      <c r="AU335" s="180" t="s">
        <v>88</v>
      </c>
      <c r="AV335" s="15" t="s">
        <v>213</v>
      </c>
      <c r="AW335" s="15" t="s">
        <v>33</v>
      </c>
      <c r="AX335" s="15" t="s">
        <v>86</v>
      </c>
      <c r="AY335" s="180" t="s">
        <v>207</v>
      </c>
    </row>
    <row r="336" spans="1:65" s="2" customFormat="1" ht="24.2" customHeight="1">
      <c r="A336" s="31"/>
      <c r="B336" s="148"/>
      <c r="C336" s="149" t="s">
        <v>361</v>
      </c>
      <c r="D336" s="149" t="s">
        <v>209</v>
      </c>
      <c r="E336" s="150" t="s">
        <v>7382</v>
      </c>
      <c r="F336" s="151" t="s">
        <v>7383</v>
      </c>
      <c r="G336" s="152" t="s">
        <v>220</v>
      </c>
      <c r="H336" s="153">
        <v>60</v>
      </c>
      <c r="I336" s="154"/>
      <c r="J336" s="155">
        <f>ROUND(I336*H336,2)</f>
        <v>0</v>
      </c>
      <c r="K336" s="156"/>
      <c r="L336" s="32"/>
      <c r="M336" s="157" t="s">
        <v>1</v>
      </c>
      <c r="N336" s="158" t="s">
        <v>44</v>
      </c>
      <c r="O336" s="57"/>
      <c r="P336" s="159">
        <f>O336*H336</f>
        <v>0</v>
      </c>
      <c r="Q336" s="159">
        <v>0</v>
      </c>
      <c r="R336" s="159">
        <f>Q336*H336</f>
        <v>0</v>
      </c>
      <c r="S336" s="159">
        <v>0</v>
      </c>
      <c r="T336" s="160">
        <f>S336*H336</f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61" t="s">
        <v>213</v>
      </c>
      <c r="AT336" s="161" t="s">
        <v>209</v>
      </c>
      <c r="AU336" s="161" t="s">
        <v>88</v>
      </c>
      <c r="AY336" s="17" t="s">
        <v>207</v>
      </c>
      <c r="BE336" s="162">
        <f>IF(N336="základní",J336,0)</f>
        <v>0</v>
      </c>
      <c r="BF336" s="162">
        <f>IF(N336="snížená",J336,0)</f>
        <v>0</v>
      </c>
      <c r="BG336" s="162">
        <f>IF(N336="zákl. přenesená",J336,0)</f>
        <v>0</v>
      </c>
      <c r="BH336" s="162">
        <f>IF(N336="sníž. přenesená",J336,0)</f>
        <v>0</v>
      </c>
      <c r="BI336" s="162">
        <f>IF(N336="nulová",J336,0)</f>
        <v>0</v>
      </c>
      <c r="BJ336" s="17" t="s">
        <v>86</v>
      </c>
      <c r="BK336" s="162">
        <f>ROUND(I336*H336,2)</f>
        <v>0</v>
      </c>
      <c r="BL336" s="17" t="s">
        <v>213</v>
      </c>
      <c r="BM336" s="161" t="s">
        <v>510</v>
      </c>
    </row>
    <row r="337" spans="1:65" s="13" customFormat="1" ht="11.25">
      <c r="B337" s="163"/>
      <c r="D337" s="164" t="s">
        <v>237</v>
      </c>
      <c r="E337" s="165" t="s">
        <v>1</v>
      </c>
      <c r="F337" s="166" t="s">
        <v>7384</v>
      </c>
      <c r="H337" s="167">
        <v>60</v>
      </c>
      <c r="I337" s="168"/>
      <c r="L337" s="163"/>
      <c r="M337" s="169"/>
      <c r="N337" s="170"/>
      <c r="O337" s="170"/>
      <c r="P337" s="170"/>
      <c r="Q337" s="170"/>
      <c r="R337" s="170"/>
      <c r="S337" s="170"/>
      <c r="T337" s="171"/>
      <c r="AT337" s="165" t="s">
        <v>237</v>
      </c>
      <c r="AU337" s="165" t="s">
        <v>88</v>
      </c>
      <c r="AV337" s="13" t="s">
        <v>88</v>
      </c>
      <c r="AW337" s="13" t="s">
        <v>33</v>
      </c>
      <c r="AX337" s="13" t="s">
        <v>79</v>
      </c>
      <c r="AY337" s="165" t="s">
        <v>207</v>
      </c>
    </row>
    <row r="338" spans="1:65" s="15" customFormat="1" ht="11.25">
      <c r="B338" s="179"/>
      <c r="D338" s="164" t="s">
        <v>237</v>
      </c>
      <c r="E338" s="180" t="s">
        <v>1</v>
      </c>
      <c r="F338" s="181" t="s">
        <v>242</v>
      </c>
      <c r="H338" s="182">
        <v>60</v>
      </c>
      <c r="I338" s="183"/>
      <c r="L338" s="179"/>
      <c r="M338" s="184"/>
      <c r="N338" s="185"/>
      <c r="O338" s="185"/>
      <c r="P338" s="185"/>
      <c r="Q338" s="185"/>
      <c r="R338" s="185"/>
      <c r="S338" s="185"/>
      <c r="T338" s="186"/>
      <c r="AT338" s="180" t="s">
        <v>237</v>
      </c>
      <c r="AU338" s="180" t="s">
        <v>88</v>
      </c>
      <c r="AV338" s="15" t="s">
        <v>213</v>
      </c>
      <c r="AW338" s="15" t="s">
        <v>33</v>
      </c>
      <c r="AX338" s="15" t="s">
        <v>86</v>
      </c>
      <c r="AY338" s="180" t="s">
        <v>207</v>
      </c>
    </row>
    <row r="339" spans="1:65" s="2" customFormat="1" ht="24.2" customHeight="1">
      <c r="A339" s="31"/>
      <c r="B339" s="148"/>
      <c r="C339" s="149" t="s">
        <v>519</v>
      </c>
      <c r="D339" s="149" t="s">
        <v>209</v>
      </c>
      <c r="E339" s="150" t="s">
        <v>7385</v>
      </c>
      <c r="F339" s="151" t="s">
        <v>7386</v>
      </c>
      <c r="G339" s="152" t="s">
        <v>220</v>
      </c>
      <c r="H339" s="153">
        <v>900</v>
      </c>
      <c r="I339" s="154"/>
      <c r="J339" s="155">
        <f>ROUND(I339*H339,2)</f>
        <v>0</v>
      </c>
      <c r="K339" s="156"/>
      <c r="L339" s="32"/>
      <c r="M339" s="157" t="s">
        <v>1</v>
      </c>
      <c r="N339" s="158" t="s">
        <v>44</v>
      </c>
      <c r="O339" s="57"/>
      <c r="P339" s="159">
        <f>O339*H339</f>
        <v>0</v>
      </c>
      <c r="Q339" s="159">
        <v>0</v>
      </c>
      <c r="R339" s="159">
        <f>Q339*H339</f>
        <v>0</v>
      </c>
      <c r="S339" s="159">
        <v>0</v>
      </c>
      <c r="T339" s="160">
        <f>S339*H339</f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61" t="s">
        <v>213</v>
      </c>
      <c r="AT339" s="161" t="s">
        <v>209</v>
      </c>
      <c r="AU339" s="161" t="s">
        <v>88</v>
      </c>
      <c r="AY339" s="17" t="s">
        <v>207</v>
      </c>
      <c r="BE339" s="162">
        <f>IF(N339="základní",J339,0)</f>
        <v>0</v>
      </c>
      <c r="BF339" s="162">
        <f>IF(N339="snížená",J339,0)</f>
        <v>0</v>
      </c>
      <c r="BG339" s="162">
        <f>IF(N339="zákl. přenesená",J339,0)</f>
        <v>0</v>
      </c>
      <c r="BH339" s="162">
        <f>IF(N339="sníž. přenesená",J339,0)</f>
        <v>0</v>
      </c>
      <c r="BI339" s="162">
        <f>IF(N339="nulová",J339,0)</f>
        <v>0</v>
      </c>
      <c r="BJ339" s="17" t="s">
        <v>86</v>
      </c>
      <c r="BK339" s="162">
        <f>ROUND(I339*H339,2)</f>
        <v>0</v>
      </c>
      <c r="BL339" s="17" t="s">
        <v>213</v>
      </c>
      <c r="BM339" s="161" t="s">
        <v>522</v>
      </c>
    </row>
    <row r="340" spans="1:65" s="13" customFormat="1" ht="11.25">
      <c r="B340" s="163"/>
      <c r="D340" s="164" t="s">
        <v>237</v>
      </c>
      <c r="E340" s="165" t="s">
        <v>1</v>
      </c>
      <c r="F340" s="166" t="s">
        <v>7387</v>
      </c>
      <c r="H340" s="167">
        <v>900</v>
      </c>
      <c r="I340" s="168"/>
      <c r="L340" s="163"/>
      <c r="M340" s="169"/>
      <c r="N340" s="170"/>
      <c r="O340" s="170"/>
      <c r="P340" s="170"/>
      <c r="Q340" s="170"/>
      <c r="R340" s="170"/>
      <c r="S340" s="170"/>
      <c r="T340" s="171"/>
      <c r="AT340" s="165" t="s">
        <v>237</v>
      </c>
      <c r="AU340" s="165" t="s">
        <v>88</v>
      </c>
      <c r="AV340" s="13" t="s">
        <v>88</v>
      </c>
      <c r="AW340" s="13" t="s">
        <v>33</v>
      </c>
      <c r="AX340" s="13" t="s">
        <v>79</v>
      </c>
      <c r="AY340" s="165" t="s">
        <v>207</v>
      </c>
    </row>
    <row r="341" spans="1:65" s="14" customFormat="1" ht="11.25">
      <c r="B341" s="172"/>
      <c r="D341" s="164" t="s">
        <v>237</v>
      </c>
      <c r="E341" s="173" t="s">
        <v>1</v>
      </c>
      <c r="F341" s="174" t="s">
        <v>7388</v>
      </c>
      <c r="H341" s="173" t="s">
        <v>1</v>
      </c>
      <c r="I341" s="175"/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237</v>
      </c>
      <c r="AU341" s="173" t="s">
        <v>88</v>
      </c>
      <c r="AV341" s="14" t="s">
        <v>86</v>
      </c>
      <c r="AW341" s="14" t="s">
        <v>33</v>
      </c>
      <c r="AX341" s="14" t="s">
        <v>79</v>
      </c>
      <c r="AY341" s="173" t="s">
        <v>207</v>
      </c>
    </row>
    <row r="342" spans="1:65" s="15" customFormat="1" ht="11.25">
      <c r="B342" s="179"/>
      <c r="D342" s="164" t="s">
        <v>237</v>
      </c>
      <c r="E342" s="180" t="s">
        <v>1</v>
      </c>
      <c r="F342" s="181" t="s">
        <v>242</v>
      </c>
      <c r="H342" s="182">
        <v>900</v>
      </c>
      <c r="I342" s="183"/>
      <c r="L342" s="179"/>
      <c r="M342" s="184"/>
      <c r="N342" s="185"/>
      <c r="O342" s="185"/>
      <c r="P342" s="185"/>
      <c r="Q342" s="185"/>
      <c r="R342" s="185"/>
      <c r="S342" s="185"/>
      <c r="T342" s="186"/>
      <c r="AT342" s="180" t="s">
        <v>237</v>
      </c>
      <c r="AU342" s="180" t="s">
        <v>88</v>
      </c>
      <c r="AV342" s="15" t="s">
        <v>213</v>
      </c>
      <c r="AW342" s="15" t="s">
        <v>33</v>
      </c>
      <c r="AX342" s="15" t="s">
        <v>86</v>
      </c>
      <c r="AY342" s="180" t="s">
        <v>207</v>
      </c>
    </row>
    <row r="343" spans="1:65" s="2" customFormat="1" ht="24.2" customHeight="1">
      <c r="A343" s="31"/>
      <c r="B343" s="148"/>
      <c r="C343" s="149" t="s">
        <v>364</v>
      </c>
      <c r="D343" s="149" t="s">
        <v>209</v>
      </c>
      <c r="E343" s="150" t="s">
        <v>7389</v>
      </c>
      <c r="F343" s="151" t="s">
        <v>7390</v>
      </c>
      <c r="G343" s="152" t="s">
        <v>220</v>
      </c>
      <c r="H343" s="153">
        <v>45</v>
      </c>
      <c r="I343" s="154"/>
      <c r="J343" s="155">
        <f>ROUND(I343*H343,2)</f>
        <v>0</v>
      </c>
      <c r="K343" s="156"/>
      <c r="L343" s="32"/>
      <c r="M343" s="157" t="s">
        <v>1</v>
      </c>
      <c r="N343" s="158" t="s">
        <v>44</v>
      </c>
      <c r="O343" s="57"/>
      <c r="P343" s="159">
        <f>O343*H343</f>
        <v>0</v>
      </c>
      <c r="Q343" s="159">
        <v>0</v>
      </c>
      <c r="R343" s="159">
        <f>Q343*H343</f>
        <v>0</v>
      </c>
      <c r="S343" s="159">
        <v>0</v>
      </c>
      <c r="T343" s="160">
        <f>S343*H343</f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61" t="s">
        <v>213</v>
      </c>
      <c r="AT343" s="161" t="s">
        <v>209</v>
      </c>
      <c r="AU343" s="161" t="s">
        <v>88</v>
      </c>
      <c r="AY343" s="17" t="s">
        <v>207</v>
      </c>
      <c r="BE343" s="162">
        <f>IF(N343="základní",J343,0)</f>
        <v>0</v>
      </c>
      <c r="BF343" s="162">
        <f>IF(N343="snížená",J343,0)</f>
        <v>0</v>
      </c>
      <c r="BG343" s="162">
        <f>IF(N343="zákl. přenesená",J343,0)</f>
        <v>0</v>
      </c>
      <c r="BH343" s="162">
        <f>IF(N343="sníž. přenesená",J343,0)</f>
        <v>0</v>
      </c>
      <c r="BI343" s="162">
        <f>IF(N343="nulová",J343,0)</f>
        <v>0</v>
      </c>
      <c r="BJ343" s="17" t="s">
        <v>86</v>
      </c>
      <c r="BK343" s="162">
        <f>ROUND(I343*H343,2)</f>
        <v>0</v>
      </c>
      <c r="BL343" s="17" t="s">
        <v>213</v>
      </c>
      <c r="BM343" s="161" t="s">
        <v>537</v>
      </c>
    </row>
    <row r="344" spans="1:65" s="13" customFormat="1" ht="22.5">
      <c r="B344" s="163"/>
      <c r="D344" s="164" t="s">
        <v>237</v>
      </c>
      <c r="E344" s="165" t="s">
        <v>1</v>
      </c>
      <c r="F344" s="166" t="s">
        <v>7391</v>
      </c>
      <c r="H344" s="167">
        <v>45</v>
      </c>
      <c r="I344" s="168"/>
      <c r="L344" s="163"/>
      <c r="M344" s="169"/>
      <c r="N344" s="170"/>
      <c r="O344" s="170"/>
      <c r="P344" s="170"/>
      <c r="Q344" s="170"/>
      <c r="R344" s="170"/>
      <c r="S344" s="170"/>
      <c r="T344" s="171"/>
      <c r="AT344" s="165" t="s">
        <v>237</v>
      </c>
      <c r="AU344" s="165" t="s">
        <v>88</v>
      </c>
      <c r="AV344" s="13" t="s">
        <v>88</v>
      </c>
      <c r="AW344" s="13" t="s">
        <v>33</v>
      </c>
      <c r="AX344" s="13" t="s">
        <v>79</v>
      </c>
      <c r="AY344" s="165" t="s">
        <v>207</v>
      </c>
    </row>
    <row r="345" spans="1:65" s="14" customFormat="1" ht="11.25">
      <c r="B345" s="172"/>
      <c r="D345" s="164" t="s">
        <v>237</v>
      </c>
      <c r="E345" s="173" t="s">
        <v>1</v>
      </c>
      <c r="F345" s="174" t="s">
        <v>7392</v>
      </c>
      <c r="H345" s="173" t="s">
        <v>1</v>
      </c>
      <c r="I345" s="175"/>
      <c r="L345" s="172"/>
      <c r="M345" s="176"/>
      <c r="N345" s="177"/>
      <c r="O345" s="177"/>
      <c r="P345" s="177"/>
      <c r="Q345" s="177"/>
      <c r="R345" s="177"/>
      <c r="S345" s="177"/>
      <c r="T345" s="178"/>
      <c r="AT345" s="173" t="s">
        <v>237</v>
      </c>
      <c r="AU345" s="173" t="s">
        <v>88</v>
      </c>
      <c r="AV345" s="14" t="s">
        <v>86</v>
      </c>
      <c r="AW345" s="14" t="s">
        <v>33</v>
      </c>
      <c r="AX345" s="14" t="s">
        <v>79</v>
      </c>
      <c r="AY345" s="173" t="s">
        <v>207</v>
      </c>
    </row>
    <row r="346" spans="1:65" s="15" customFormat="1" ht="11.25">
      <c r="B346" s="179"/>
      <c r="D346" s="164" t="s">
        <v>237</v>
      </c>
      <c r="E346" s="180" t="s">
        <v>1</v>
      </c>
      <c r="F346" s="181" t="s">
        <v>242</v>
      </c>
      <c r="H346" s="182">
        <v>45</v>
      </c>
      <c r="I346" s="183"/>
      <c r="L346" s="179"/>
      <c r="M346" s="184"/>
      <c r="N346" s="185"/>
      <c r="O346" s="185"/>
      <c r="P346" s="185"/>
      <c r="Q346" s="185"/>
      <c r="R346" s="185"/>
      <c r="S346" s="185"/>
      <c r="T346" s="186"/>
      <c r="AT346" s="180" t="s">
        <v>237</v>
      </c>
      <c r="AU346" s="180" t="s">
        <v>88</v>
      </c>
      <c r="AV346" s="15" t="s">
        <v>213</v>
      </c>
      <c r="AW346" s="15" t="s">
        <v>33</v>
      </c>
      <c r="AX346" s="15" t="s">
        <v>86</v>
      </c>
      <c r="AY346" s="180" t="s">
        <v>207</v>
      </c>
    </row>
    <row r="347" spans="1:65" s="2" customFormat="1" ht="24.2" customHeight="1">
      <c r="A347" s="31"/>
      <c r="B347" s="148"/>
      <c r="C347" s="149" t="s">
        <v>551</v>
      </c>
      <c r="D347" s="149" t="s">
        <v>209</v>
      </c>
      <c r="E347" s="150" t="s">
        <v>7393</v>
      </c>
      <c r="F347" s="151" t="s">
        <v>7394</v>
      </c>
      <c r="G347" s="152" t="s">
        <v>220</v>
      </c>
      <c r="H347" s="153">
        <v>30</v>
      </c>
      <c r="I347" s="154"/>
      <c r="J347" s="155">
        <f>ROUND(I347*H347,2)</f>
        <v>0</v>
      </c>
      <c r="K347" s="156"/>
      <c r="L347" s="32"/>
      <c r="M347" s="157" t="s">
        <v>1</v>
      </c>
      <c r="N347" s="158" t="s">
        <v>44</v>
      </c>
      <c r="O347" s="57"/>
      <c r="P347" s="159">
        <f>O347*H347</f>
        <v>0</v>
      </c>
      <c r="Q347" s="159">
        <v>0</v>
      </c>
      <c r="R347" s="159">
        <f>Q347*H347</f>
        <v>0</v>
      </c>
      <c r="S347" s="159">
        <v>0</v>
      </c>
      <c r="T347" s="160">
        <f>S347*H347</f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61" t="s">
        <v>213</v>
      </c>
      <c r="AT347" s="161" t="s">
        <v>209</v>
      </c>
      <c r="AU347" s="161" t="s">
        <v>88</v>
      </c>
      <c r="AY347" s="17" t="s">
        <v>207</v>
      </c>
      <c r="BE347" s="162">
        <f>IF(N347="základní",J347,0)</f>
        <v>0</v>
      </c>
      <c r="BF347" s="162">
        <f>IF(N347="snížená",J347,0)</f>
        <v>0</v>
      </c>
      <c r="BG347" s="162">
        <f>IF(N347="zákl. přenesená",J347,0)</f>
        <v>0</v>
      </c>
      <c r="BH347" s="162">
        <f>IF(N347="sníž. přenesená",J347,0)</f>
        <v>0</v>
      </c>
      <c r="BI347" s="162">
        <f>IF(N347="nulová",J347,0)</f>
        <v>0</v>
      </c>
      <c r="BJ347" s="17" t="s">
        <v>86</v>
      </c>
      <c r="BK347" s="162">
        <f>ROUND(I347*H347,2)</f>
        <v>0</v>
      </c>
      <c r="BL347" s="17" t="s">
        <v>213</v>
      </c>
      <c r="BM347" s="161" t="s">
        <v>554</v>
      </c>
    </row>
    <row r="348" spans="1:65" s="13" customFormat="1" ht="22.5">
      <c r="B348" s="163"/>
      <c r="D348" s="164" t="s">
        <v>237</v>
      </c>
      <c r="E348" s="165" t="s">
        <v>1</v>
      </c>
      <c r="F348" s="166" t="s">
        <v>7395</v>
      </c>
      <c r="H348" s="167">
        <v>30</v>
      </c>
      <c r="I348" s="168"/>
      <c r="L348" s="163"/>
      <c r="M348" s="169"/>
      <c r="N348" s="170"/>
      <c r="O348" s="170"/>
      <c r="P348" s="170"/>
      <c r="Q348" s="170"/>
      <c r="R348" s="170"/>
      <c r="S348" s="170"/>
      <c r="T348" s="171"/>
      <c r="AT348" s="165" t="s">
        <v>237</v>
      </c>
      <c r="AU348" s="165" t="s">
        <v>88</v>
      </c>
      <c r="AV348" s="13" t="s">
        <v>88</v>
      </c>
      <c r="AW348" s="13" t="s">
        <v>33</v>
      </c>
      <c r="AX348" s="13" t="s">
        <v>79</v>
      </c>
      <c r="AY348" s="165" t="s">
        <v>207</v>
      </c>
    </row>
    <row r="349" spans="1:65" s="14" customFormat="1" ht="11.25">
      <c r="B349" s="172"/>
      <c r="D349" s="164" t="s">
        <v>237</v>
      </c>
      <c r="E349" s="173" t="s">
        <v>1</v>
      </c>
      <c r="F349" s="174" t="s">
        <v>7392</v>
      </c>
      <c r="H349" s="173" t="s">
        <v>1</v>
      </c>
      <c r="I349" s="175"/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237</v>
      </c>
      <c r="AU349" s="173" t="s">
        <v>88</v>
      </c>
      <c r="AV349" s="14" t="s">
        <v>86</v>
      </c>
      <c r="AW349" s="14" t="s">
        <v>33</v>
      </c>
      <c r="AX349" s="14" t="s">
        <v>79</v>
      </c>
      <c r="AY349" s="173" t="s">
        <v>207</v>
      </c>
    </row>
    <row r="350" spans="1:65" s="15" customFormat="1" ht="11.25">
      <c r="B350" s="179"/>
      <c r="D350" s="164" t="s">
        <v>237</v>
      </c>
      <c r="E350" s="180" t="s">
        <v>1</v>
      </c>
      <c r="F350" s="181" t="s">
        <v>242</v>
      </c>
      <c r="H350" s="182">
        <v>30</v>
      </c>
      <c r="I350" s="183"/>
      <c r="L350" s="179"/>
      <c r="M350" s="184"/>
      <c r="N350" s="185"/>
      <c r="O350" s="185"/>
      <c r="P350" s="185"/>
      <c r="Q350" s="185"/>
      <c r="R350" s="185"/>
      <c r="S350" s="185"/>
      <c r="T350" s="186"/>
      <c r="AT350" s="180" t="s">
        <v>237</v>
      </c>
      <c r="AU350" s="180" t="s">
        <v>88</v>
      </c>
      <c r="AV350" s="15" t="s">
        <v>213</v>
      </c>
      <c r="AW350" s="15" t="s">
        <v>33</v>
      </c>
      <c r="AX350" s="15" t="s">
        <v>86</v>
      </c>
      <c r="AY350" s="180" t="s">
        <v>207</v>
      </c>
    </row>
    <row r="351" spans="1:65" s="2" customFormat="1" ht="24.2" customHeight="1">
      <c r="A351" s="31"/>
      <c r="B351" s="148"/>
      <c r="C351" s="149" t="s">
        <v>368</v>
      </c>
      <c r="D351" s="149" t="s">
        <v>209</v>
      </c>
      <c r="E351" s="150" t="s">
        <v>7396</v>
      </c>
      <c r="F351" s="151" t="s">
        <v>7397</v>
      </c>
      <c r="G351" s="152" t="s">
        <v>220</v>
      </c>
      <c r="H351" s="153">
        <v>20</v>
      </c>
      <c r="I351" s="154"/>
      <c r="J351" s="155">
        <f>ROUND(I351*H351,2)</f>
        <v>0</v>
      </c>
      <c r="K351" s="156"/>
      <c r="L351" s="32"/>
      <c r="M351" s="157" t="s">
        <v>1</v>
      </c>
      <c r="N351" s="158" t="s">
        <v>44</v>
      </c>
      <c r="O351" s="57"/>
      <c r="P351" s="159">
        <f>O351*H351</f>
        <v>0</v>
      </c>
      <c r="Q351" s="159">
        <v>0</v>
      </c>
      <c r="R351" s="159">
        <f>Q351*H351</f>
        <v>0</v>
      </c>
      <c r="S351" s="159">
        <v>0</v>
      </c>
      <c r="T351" s="160">
        <f>S351*H351</f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61" t="s">
        <v>213</v>
      </c>
      <c r="AT351" s="161" t="s">
        <v>209</v>
      </c>
      <c r="AU351" s="161" t="s">
        <v>88</v>
      </c>
      <c r="AY351" s="17" t="s">
        <v>207</v>
      </c>
      <c r="BE351" s="162">
        <f>IF(N351="základní",J351,0)</f>
        <v>0</v>
      </c>
      <c r="BF351" s="162">
        <f>IF(N351="snížená",J351,0)</f>
        <v>0</v>
      </c>
      <c r="BG351" s="162">
        <f>IF(N351="zákl. přenesená",J351,0)</f>
        <v>0</v>
      </c>
      <c r="BH351" s="162">
        <f>IF(N351="sníž. přenesená",J351,0)</f>
        <v>0</v>
      </c>
      <c r="BI351" s="162">
        <f>IF(N351="nulová",J351,0)</f>
        <v>0</v>
      </c>
      <c r="BJ351" s="17" t="s">
        <v>86</v>
      </c>
      <c r="BK351" s="162">
        <f>ROUND(I351*H351,2)</f>
        <v>0</v>
      </c>
      <c r="BL351" s="17" t="s">
        <v>213</v>
      </c>
      <c r="BM351" s="161" t="s">
        <v>557</v>
      </c>
    </row>
    <row r="352" spans="1:65" s="13" customFormat="1" ht="11.25">
      <c r="B352" s="163"/>
      <c r="D352" s="164" t="s">
        <v>237</v>
      </c>
      <c r="E352" s="165" t="s">
        <v>1</v>
      </c>
      <c r="F352" s="166" t="s">
        <v>7398</v>
      </c>
      <c r="H352" s="167">
        <v>20</v>
      </c>
      <c r="I352" s="168"/>
      <c r="L352" s="163"/>
      <c r="M352" s="169"/>
      <c r="N352" s="170"/>
      <c r="O352" s="170"/>
      <c r="P352" s="170"/>
      <c r="Q352" s="170"/>
      <c r="R352" s="170"/>
      <c r="S352" s="170"/>
      <c r="T352" s="171"/>
      <c r="AT352" s="165" t="s">
        <v>237</v>
      </c>
      <c r="AU352" s="165" t="s">
        <v>88</v>
      </c>
      <c r="AV352" s="13" t="s">
        <v>88</v>
      </c>
      <c r="AW352" s="13" t="s">
        <v>33</v>
      </c>
      <c r="AX352" s="13" t="s">
        <v>79</v>
      </c>
      <c r="AY352" s="165" t="s">
        <v>207</v>
      </c>
    </row>
    <row r="353" spans="1:65" s="15" customFormat="1" ht="11.25">
      <c r="B353" s="179"/>
      <c r="D353" s="164" t="s">
        <v>237</v>
      </c>
      <c r="E353" s="180" t="s">
        <v>1</v>
      </c>
      <c r="F353" s="181" t="s">
        <v>242</v>
      </c>
      <c r="H353" s="182">
        <v>20</v>
      </c>
      <c r="I353" s="183"/>
      <c r="L353" s="179"/>
      <c r="M353" s="184"/>
      <c r="N353" s="185"/>
      <c r="O353" s="185"/>
      <c r="P353" s="185"/>
      <c r="Q353" s="185"/>
      <c r="R353" s="185"/>
      <c r="S353" s="185"/>
      <c r="T353" s="186"/>
      <c r="AT353" s="180" t="s">
        <v>237</v>
      </c>
      <c r="AU353" s="180" t="s">
        <v>88</v>
      </c>
      <c r="AV353" s="15" t="s">
        <v>213</v>
      </c>
      <c r="AW353" s="15" t="s">
        <v>33</v>
      </c>
      <c r="AX353" s="15" t="s">
        <v>86</v>
      </c>
      <c r="AY353" s="180" t="s">
        <v>207</v>
      </c>
    </row>
    <row r="354" spans="1:65" s="2" customFormat="1" ht="24.2" customHeight="1">
      <c r="A354" s="31"/>
      <c r="B354" s="148"/>
      <c r="C354" s="149" t="s">
        <v>561</v>
      </c>
      <c r="D354" s="149" t="s">
        <v>209</v>
      </c>
      <c r="E354" s="150" t="s">
        <v>7399</v>
      </c>
      <c r="F354" s="151" t="s">
        <v>7400</v>
      </c>
      <c r="G354" s="152" t="s">
        <v>220</v>
      </c>
      <c r="H354" s="153">
        <v>30</v>
      </c>
      <c r="I354" s="154"/>
      <c r="J354" s="155">
        <f>ROUND(I354*H354,2)</f>
        <v>0</v>
      </c>
      <c r="K354" s="156"/>
      <c r="L354" s="32"/>
      <c r="M354" s="157" t="s">
        <v>1</v>
      </c>
      <c r="N354" s="158" t="s">
        <v>44</v>
      </c>
      <c r="O354" s="57"/>
      <c r="P354" s="159">
        <f>O354*H354</f>
        <v>0</v>
      </c>
      <c r="Q354" s="159">
        <v>0</v>
      </c>
      <c r="R354" s="159">
        <f>Q354*H354</f>
        <v>0</v>
      </c>
      <c r="S354" s="159">
        <v>0</v>
      </c>
      <c r="T354" s="160">
        <f>S354*H354</f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61" t="s">
        <v>213</v>
      </c>
      <c r="AT354" s="161" t="s">
        <v>209</v>
      </c>
      <c r="AU354" s="161" t="s">
        <v>88</v>
      </c>
      <c r="AY354" s="17" t="s">
        <v>207</v>
      </c>
      <c r="BE354" s="162">
        <f>IF(N354="základní",J354,0)</f>
        <v>0</v>
      </c>
      <c r="BF354" s="162">
        <f>IF(N354="snížená",J354,0)</f>
        <v>0</v>
      </c>
      <c r="BG354" s="162">
        <f>IF(N354="zákl. přenesená",J354,0)</f>
        <v>0</v>
      </c>
      <c r="BH354" s="162">
        <f>IF(N354="sníž. přenesená",J354,0)</f>
        <v>0</v>
      </c>
      <c r="BI354" s="162">
        <f>IF(N354="nulová",J354,0)</f>
        <v>0</v>
      </c>
      <c r="BJ354" s="17" t="s">
        <v>86</v>
      </c>
      <c r="BK354" s="162">
        <f>ROUND(I354*H354,2)</f>
        <v>0</v>
      </c>
      <c r="BL354" s="17" t="s">
        <v>213</v>
      </c>
      <c r="BM354" s="161" t="s">
        <v>564</v>
      </c>
    </row>
    <row r="355" spans="1:65" s="13" customFormat="1" ht="11.25">
      <c r="B355" s="163"/>
      <c r="D355" s="164" t="s">
        <v>237</v>
      </c>
      <c r="E355" s="165" t="s">
        <v>1</v>
      </c>
      <c r="F355" s="166" t="s">
        <v>7401</v>
      </c>
      <c r="H355" s="167">
        <v>30</v>
      </c>
      <c r="I355" s="168"/>
      <c r="L355" s="163"/>
      <c r="M355" s="169"/>
      <c r="N355" s="170"/>
      <c r="O355" s="170"/>
      <c r="P355" s="170"/>
      <c r="Q355" s="170"/>
      <c r="R355" s="170"/>
      <c r="S355" s="170"/>
      <c r="T355" s="171"/>
      <c r="AT355" s="165" t="s">
        <v>237</v>
      </c>
      <c r="AU355" s="165" t="s">
        <v>88</v>
      </c>
      <c r="AV355" s="13" t="s">
        <v>88</v>
      </c>
      <c r="AW355" s="13" t="s">
        <v>33</v>
      </c>
      <c r="AX355" s="13" t="s">
        <v>79</v>
      </c>
      <c r="AY355" s="165" t="s">
        <v>207</v>
      </c>
    </row>
    <row r="356" spans="1:65" s="15" customFormat="1" ht="11.25">
      <c r="B356" s="179"/>
      <c r="D356" s="164" t="s">
        <v>237</v>
      </c>
      <c r="E356" s="180" t="s">
        <v>1</v>
      </c>
      <c r="F356" s="181" t="s">
        <v>242</v>
      </c>
      <c r="H356" s="182">
        <v>30</v>
      </c>
      <c r="I356" s="183"/>
      <c r="L356" s="179"/>
      <c r="M356" s="184"/>
      <c r="N356" s="185"/>
      <c r="O356" s="185"/>
      <c r="P356" s="185"/>
      <c r="Q356" s="185"/>
      <c r="R356" s="185"/>
      <c r="S356" s="185"/>
      <c r="T356" s="186"/>
      <c r="AT356" s="180" t="s">
        <v>237</v>
      </c>
      <c r="AU356" s="180" t="s">
        <v>88</v>
      </c>
      <c r="AV356" s="15" t="s">
        <v>213</v>
      </c>
      <c r="AW356" s="15" t="s">
        <v>33</v>
      </c>
      <c r="AX356" s="15" t="s">
        <v>86</v>
      </c>
      <c r="AY356" s="180" t="s">
        <v>207</v>
      </c>
    </row>
    <row r="357" spans="1:65" s="2" customFormat="1" ht="24.2" customHeight="1">
      <c r="A357" s="31"/>
      <c r="B357" s="148"/>
      <c r="C357" s="149" t="s">
        <v>371</v>
      </c>
      <c r="D357" s="149" t="s">
        <v>209</v>
      </c>
      <c r="E357" s="150" t="s">
        <v>7402</v>
      </c>
      <c r="F357" s="151" t="s">
        <v>7403</v>
      </c>
      <c r="G357" s="152" t="s">
        <v>662</v>
      </c>
      <c r="H357" s="153">
        <v>1</v>
      </c>
      <c r="I357" s="154"/>
      <c r="J357" s="155">
        <f>ROUND(I357*H357,2)</f>
        <v>0</v>
      </c>
      <c r="K357" s="156"/>
      <c r="L357" s="32"/>
      <c r="M357" s="157" t="s">
        <v>1</v>
      </c>
      <c r="N357" s="158" t="s">
        <v>44</v>
      </c>
      <c r="O357" s="57"/>
      <c r="P357" s="159">
        <f>O357*H357</f>
        <v>0</v>
      </c>
      <c r="Q357" s="159">
        <v>0</v>
      </c>
      <c r="R357" s="159">
        <f>Q357*H357</f>
        <v>0</v>
      </c>
      <c r="S357" s="159">
        <v>0</v>
      </c>
      <c r="T357" s="160">
        <f>S357*H357</f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61" t="s">
        <v>213</v>
      </c>
      <c r="AT357" s="161" t="s">
        <v>209</v>
      </c>
      <c r="AU357" s="161" t="s">
        <v>88</v>
      </c>
      <c r="AY357" s="17" t="s">
        <v>207</v>
      </c>
      <c r="BE357" s="162">
        <f>IF(N357="základní",J357,0)</f>
        <v>0</v>
      </c>
      <c r="BF357" s="162">
        <f>IF(N357="snížená",J357,0)</f>
        <v>0</v>
      </c>
      <c r="BG357" s="162">
        <f>IF(N357="zákl. přenesená",J357,0)</f>
        <v>0</v>
      </c>
      <c r="BH357" s="162">
        <f>IF(N357="sníž. přenesená",J357,0)</f>
        <v>0</v>
      </c>
      <c r="BI357" s="162">
        <f>IF(N357="nulová",J357,0)</f>
        <v>0</v>
      </c>
      <c r="BJ357" s="17" t="s">
        <v>86</v>
      </c>
      <c r="BK357" s="162">
        <f>ROUND(I357*H357,2)</f>
        <v>0</v>
      </c>
      <c r="BL357" s="17" t="s">
        <v>213</v>
      </c>
      <c r="BM357" s="161" t="s">
        <v>570</v>
      </c>
    </row>
    <row r="358" spans="1:65" s="13" customFormat="1" ht="22.5">
      <c r="B358" s="163"/>
      <c r="D358" s="164" t="s">
        <v>237</v>
      </c>
      <c r="E358" s="165" t="s">
        <v>1</v>
      </c>
      <c r="F358" s="166" t="s">
        <v>7404</v>
      </c>
      <c r="H358" s="167">
        <v>1</v>
      </c>
      <c r="I358" s="168"/>
      <c r="L358" s="163"/>
      <c r="M358" s="169"/>
      <c r="N358" s="170"/>
      <c r="O358" s="170"/>
      <c r="P358" s="170"/>
      <c r="Q358" s="170"/>
      <c r="R358" s="170"/>
      <c r="S358" s="170"/>
      <c r="T358" s="171"/>
      <c r="AT358" s="165" t="s">
        <v>237</v>
      </c>
      <c r="AU358" s="165" t="s">
        <v>88</v>
      </c>
      <c r="AV358" s="13" t="s">
        <v>88</v>
      </c>
      <c r="AW358" s="13" t="s">
        <v>33</v>
      </c>
      <c r="AX358" s="13" t="s">
        <v>79</v>
      </c>
      <c r="AY358" s="165" t="s">
        <v>207</v>
      </c>
    </row>
    <row r="359" spans="1:65" s="15" customFormat="1" ht="11.25">
      <c r="B359" s="179"/>
      <c r="D359" s="164" t="s">
        <v>237</v>
      </c>
      <c r="E359" s="180" t="s">
        <v>1</v>
      </c>
      <c r="F359" s="181" t="s">
        <v>242</v>
      </c>
      <c r="H359" s="182">
        <v>1</v>
      </c>
      <c r="I359" s="183"/>
      <c r="L359" s="179"/>
      <c r="M359" s="184"/>
      <c r="N359" s="185"/>
      <c r="O359" s="185"/>
      <c r="P359" s="185"/>
      <c r="Q359" s="185"/>
      <c r="R359" s="185"/>
      <c r="S359" s="185"/>
      <c r="T359" s="186"/>
      <c r="AT359" s="180" t="s">
        <v>237</v>
      </c>
      <c r="AU359" s="180" t="s">
        <v>88</v>
      </c>
      <c r="AV359" s="15" t="s">
        <v>213</v>
      </c>
      <c r="AW359" s="15" t="s">
        <v>33</v>
      </c>
      <c r="AX359" s="15" t="s">
        <v>86</v>
      </c>
      <c r="AY359" s="180" t="s">
        <v>207</v>
      </c>
    </row>
    <row r="360" spans="1:65" s="2" customFormat="1" ht="24.2" customHeight="1">
      <c r="A360" s="31"/>
      <c r="B360" s="148"/>
      <c r="C360" s="149" t="s">
        <v>573</v>
      </c>
      <c r="D360" s="149" t="s">
        <v>209</v>
      </c>
      <c r="E360" s="150" t="s">
        <v>7405</v>
      </c>
      <c r="F360" s="151" t="s">
        <v>7406</v>
      </c>
      <c r="G360" s="152" t="s">
        <v>301</v>
      </c>
      <c r="H360" s="153">
        <v>4</v>
      </c>
      <c r="I360" s="154"/>
      <c r="J360" s="155">
        <f>ROUND(I360*H360,2)</f>
        <v>0</v>
      </c>
      <c r="K360" s="156"/>
      <c r="L360" s="32"/>
      <c r="M360" s="157" t="s">
        <v>1</v>
      </c>
      <c r="N360" s="158" t="s">
        <v>44</v>
      </c>
      <c r="O360" s="57"/>
      <c r="P360" s="159">
        <f>O360*H360</f>
        <v>0</v>
      </c>
      <c r="Q360" s="159">
        <v>0</v>
      </c>
      <c r="R360" s="159">
        <f>Q360*H360</f>
        <v>0</v>
      </c>
      <c r="S360" s="159">
        <v>0</v>
      </c>
      <c r="T360" s="160">
        <f>S360*H360</f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61" t="s">
        <v>213</v>
      </c>
      <c r="AT360" s="161" t="s">
        <v>209</v>
      </c>
      <c r="AU360" s="161" t="s">
        <v>88</v>
      </c>
      <c r="AY360" s="17" t="s">
        <v>207</v>
      </c>
      <c r="BE360" s="162">
        <f>IF(N360="základní",J360,0)</f>
        <v>0</v>
      </c>
      <c r="BF360" s="162">
        <f>IF(N360="snížená",J360,0)</f>
        <v>0</v>
      </c>
      <c r="BG360" s="162">
        <f>IF(N360="zákl. přenesená",J360,0)</f>
        <v>0</v>
      </c>
      <c r="BH360" s="162">
        <f>IF(N360="sníž. přenesená",J360,0)</f>
        <v>0</v>
      </c>
      <c r="BI360" s="162">
        <f>IF(N360="nulová",J360,0)</f>
        <v>0</v>
      </c>
      <c r="BJ360" s="17" t="s">
        <v>86</v>
      </c>
      <c r="BK360" s="162">
        <f>ROUND(I360*H360,2)</f>
        <v>0</v>
      </c>
      <c r="BL360" s="17" t="s">
        <v>213</v>
      </c>
      <c r="BM360" s="161" t="s">
        <v>576</v>
      </c>
    </row>
    <row r="361" spans="1:65" s="13" customFormat="1" ht="11.25">
      <c r="B361" s="163"/>
      <c r="D361" s="164" t="s">
        <v>237</v>
      </c>
      <c r="E361" s="165" t="s">
        <v>1</v>
      </c>
      <c r="F361" s="166" t="s">
        <v>7407</v>
      </c>
      <c r="H361" s="167">
        <v>4</v>
      </c>
      <c r="I361" s="168"/>
      <c r="L361" s="163"/>
      <c r="M361" s="169"/>
      <c r="N361" s="170"/>
      <c r="O361" s="170"/>
      <c r="P361" s="170"/>
      <c r="Q361" s="170"/>
      <c r="R361" s="170"/>
      <c r="S361" s="170"/>
      <c r="T361" s="171"/>
      <c r="AT361" s="165" t="s">
        <v>237</v>
      </c>
      <c r="AU361" s="165" t="s">
        <v>88</v>
      </c>
      <c r="AV361" s="13" t="s">
        <v>88</v>
      </c>
      <c r="AW361" s="13" t="s">
        <v>33</v>
      </c>
      <c r="AX361" s="13" t="s">
        <v>79</v>
      </c>
      <c r="AY361" s="165" t="s">
        <v>207</v>
      </c>
    </row>
    <row r="362" spans="1:65" s="15" customFormat="1" ht="11.25">
      <c r="B362" s="179"/>
      <c r="D362" s="164" t="s">
        <v>237</v>
      </c>
      <c r="E362" s="180" t="s">
        <v>1</v>
      </c>
      <c r="F362" s="181" t="s">
        <v>242</v>
      </c>
      <c r="H362" s="182">
        <v>4</v>
      </c>
      <c r="I362" s="183"/>
      <c r="L362" s="179"/>
      <c r="M362" s="184"/>
      <c r="N362" s="185"/>
      <c r="O362" s="185"/>
      <c r="P362" s="185"/>
      <c r="Q362" s="185"/>
      <c r="R362" s="185"/>
      <c r="S362" s="185"/>
      <c r="T362" s="186"/>
      <c r="AT362" s="180" t="s">
        <v>237</v>
      </c>
      <c r="AU362" s="180" t="s">
        <v>88</v>
      </c>
      <c r="AV362" s="15" t="s">
        <v>213</v>
      </c>
      <c r="AW362" s="15" t="s">
        <v>33</v>
      </c>
      <c r="AX362" s="15" t="s">
        <v>86</v>
      </c>
      <c r="AY362" s="180" t="s">
        <v>207</v>
      </c>
    </row>
    <row r="363" spans="1:65" s="2" customFormat="1" ht="24.2" customHeight="1">
      <c r="A363" s="31"/>
      <c r="B363" s="148"/>
      <c r="C363" s="149" t="s">
        <v>375</v>
      </c>
      <c r="D363" s="149" t="s">
        <v>209</v>
      </c>
      <c r="E363" s="150" t="s">
        <v>7408</v>
      </c>
      <c r="F363" s="151" t="s">
        <v>7409</v>
      </c>
      <c r="G363" s="152" t="s">
        <v>301</v>
      </c>
      <c r="H363" s="153">
        <v>1</v>
      </c>
      <c r="I363" s="154"/>
      <c r="J363" s="155">
        <f>ROUND(I363*H363,2)</f>
        <v>0</v>
      </c>
      <c r="K363" s="156"/>
      <c r="L363" s="32"/>
      <c r="M363" s="157" t="s">
        <v>1</v>
      </c>
      <c r="N363" s="158" t="s">
        <v>44</v>
      </c>
      <c r="O363" s="57"/>
      <c r="P363" s="159">
        <f>O363*H363</f>
        <v>0</v>
      </c>
      <c r="Q363" s="159">
        <v>0</v>
      </c>
      <c r="R363" s="159">
        <f>Q363*H363</f>
        <v>0</v>
      </c>
      <c r="S363" s="159">
        <v>0</v>
      </c>
      <c r="T363" s="160">
        <f>S363*H363</f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61" t="s">
        <v>213</v>
      </c>
      <c r="AT363" s="161" t="s">
        <v>209</v>
      </c>
      <c r="AU363" s="161" t="s">
        <v>88</v>
      </c>
      <c r="AY363" s="17" t="s">
        <v>207</v>
      </c>
      <c r="BE363" s="162">
        <f>IF(N363="základní",J363,0)</f>
        <v>0</v>
      </c>
      <c r="BF363" s="162">
        <f>IF(N363="snížená",J363,0)</f>
        <v>0</v>
      </c>
      <c r="BG363" s="162">
        <f>IF(N363="zákl. přenesená",J363,0)</f>
        <v>0</v>
      </c>
      <c r="BH363" s="162">
        <f>IF(N363="sníž. přenesená",J363,0)</f>
        <v>0</v>
      </c>
      <c r="BI363" s="162">
        <f>IF(N363="nulová",J363,0)</f>
        <v>0</v>
      </c>
      <c r="BJ363" s="17" t="s">
        <v>86</v>
      </c>
      <c r="BK363" s="162">
        <f>ROUND(I363*H363,2)</f>
        <v>0</v>
      </c>
      <c r="BL363" s="17" t="s">
        <v>213</v>
      </c>
      <c r="BM363" s="161" t="s">
        <v>585</v>
      </c>
    </row>
    <row r="364" spans="1:65" s="13" customFormat="1" ht="11.25">
      <c r="B364" s="163"/>
      <c r="D364" s="164" t="s">
        <v>237</v>
      </c>
      <c r="E364" s="165" t="s">
        <v>1</v>
      </c>
      <c r="F364" s="166" t="s">
        <v>7410</v>
      </c>
      <c r="H364" s="167">
        <v>1</v>
      </c>
      <c r="I364" s="168"/>
      <c r="L364" s="163"/>
      <c r="M364" s="169"/>
      <c r="N364" s="170"/>
      <c r="O364" s="170"/>
      <c r="P364" s="170"/>
      <c r="Q364" s="170"/>
      <c r="R364" s="170"/>
      <c r="S364" s="170"/>
      <c r="T364" s="171"/>
      <c r="AT364" s="165" t="s">
        <v>237</v>
      </c>
      <c r="AU364" s="165" t="s">
        <v>88</v>
      </c>
      <c r="AV364" s="13" t="s">
        <v>88</v>
      </c>
      <c r="AW364" s="13" t="s">
        <v>33</v>
      </c>
      <c r="AX364" s="13" t="s">
        <v>79</v>
      </c>
      <c r="AY364" s="165" t="s">
        <v>207</v>
      </c>
    </row>
    <row r="365" spans="1:65" s="15" customFormat="1" ht="11.25">
      <c r="B365" s="179"/>
      <c r="D365" s="164" t="s">
        <v>237</v>
      </c>
      <c r="E365" s="180" t="s">
        <v>1</v>
      </c>
      <c r="F365" s="181" t="s">
        <v>242</v>
      </c>
      <c r="H365" s="182">
        <v>1</v>
      </c>
      <c r="I365" s="183"/>
      <c r="L365" s="179"/>
      <c r="M365" s="184"/>
      <c r="N365" s="185"/>
      <c r="O365" s="185"/>
      <c r="P365" s="185"/>
      <c r="Q365" s="185"/>
      <c r="R365" s="185"/>
      <c r="S365" s="185"/>
      <c r="T365" s="186"/>
      <c r="AT365" s="180" t="s">
        <v>237</v>
      </c>
      <c r="AU365" s="180" t="s">
        <v>88</v>
      </c>
      <c r="AV365" s="15" t="s">
        <v>213</v>
      </c>
      <c r="AW365" s="15" t="s">
        <v>33</v>
      </c>
      <c r="AX365" s="15" t="s">
        <v>86</v>
      </c>
      <c r="AY365" s="180" t="s">
        <v>207</v>
      </c>
    </row>
    <row r="366" spans="1:65" s="2" customFormat="1" ht="24.2" customHeight="1">
      <c r="A366" s="31"/>
      <c r="B366" s="148"/>
      <c r="C366" s="149" t="s">
        <v>595</v>
      </c>
      <c r="D366" s="149" t="s">
        <v>209</v>
      </c>
      <c r="E366" s="150" t="s">
        <v>7411</v>
      </c>
      <c r="F366" s="151" t="s">
        <v>7412</v>
      </c>
      <c r="G366" s="152" t="s">
        <v>301</v>
      </c>
      <c r="H366" s="153">
        <v>43</v>
      </c>
      <c r="I366" s="154"/>
      <c r="J366" s="155">
        <f>ROUND(I366*H366,2)</f>
        <v>0</v>
      </c>
      <c r="K366" s="156"/>
      <c r="L366" s="32"/>
      <c r="M366" s="157" t="s">
        <v>1</v>
      </c>
      <c r="N366" s="158" t="s">
        <v>44</v>
      </c>
      <c r="O366" s="57"/>
      <c r="P366" s="159">
        <f>O366*H366</f>
        <v>0</v>
      </c>
      <c r="Q366" s="159">
        <v>0</v>
      </c>
      <c r="R366" s="159">
        <f>Q366*H366</f>
        <v>0</v>
      </c>
      <c r="S366" s="159">
        <v>0</v>
      </c>
      <c r="T366" s="160">
        <f>S366*H366</f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61" t="s">
        <v>213</v>
      </c>
      <c r="AT366" s="161" t="s">
        <v>209</v>
      </c>
      <c r="AU366" s="161" t="s">
        <v>88</v>
      </c>
      <c r="AY366" s="17" t="s">
        <v>207</v>
      </c>
      <c r="BE366" s="162">
        <f>IF(N366="základní",J366,0)</f>
        <v>0</v>
      </c>
      <c r="BF366" s="162">
        <f>IF(N366="snížená",J366,0)</f>
        <v>0</v>
      </c>
      <c r="BG366" s="162">
        <f>IF(N366="zákl. přenesená",J366,0)</f>
        <v>0</v>
      </c>
      <c r="BH366" s="162">
        <f>IF(N366="sníž. přenesená",J366,0)</f>
        <v>0</v>
      </c>
      <c r="BI366" s="162">
        <f>IF(N366="nulová",J366,0)</f>
        <v>0</v>
      </c>
      <c r="BJ366" s="17" t="s">
        <v>86</v>
      </c>
      <c r="BK366" s="162">
        <f>ROUND(I366*H366,2)</f>
        <v>0</v>
      </c>
      <c r="BL366" s="17" t="s">
        <v>213</v>
      </c>
      <c r="BM366" s="161" t="s">
        <v>598</v>
      </c>
    </row>
    <row r="367" spans="1:65" s="13" customFormat="1" ht="22.5">
      <c r="B367" s="163"/>
      <c r="D367" s="164" t="s">
        <v>237</v>
      </c>
      <c r="E367" s="165" t="s">
        <v>1</v>
      </c>
      <c r="F367" s="166" t="s">
        <v>7413</v>
      </c>
      <c r="H367" s="167">
        <v>43</v>
      </c>
      <c r="I367" s="168"/>
      <c r="L367" s="163"/>
      <c r="M367" s="169"/>
      <c r="N367" s="170"/>
      <c r="O367" s="170"/>
      <c r="P367" s="170"/>
      <c r="Q367" s="170"/>
      <c r="R367" s="170"/>
      <c r="S367" s="170"/>
      <c r="T367" s="171"/>
      <c r="AT367" s="165" t="s">
        <v>237</v>
      </c>
      <c r="AU367" s="165" t="s">
        <v>88</v>
      </c>
      <c r="AV367" s="13" t="s">
        <v>88</v>
      </c>
      <c r="AW367" s="13" t="s">
        <v>33</v>
      </c>
      <c r="AX367" s="13" t="s">
        <v>79</v>
      </c>
      <c r="AY367" s="165" t="s">
        <v>207</v>
      </c>
    </row>
    <row r="368" spans="1:65" s="15" customFormat="1" ht="11.25">
      <c r="B368" s="179"/>
      <c r="D368" s="164" t="s">
        <v>237</v>
      </c>
      <c r="E368" s="180" t="s">
        <v>1</v>
      </c>
      <c r="F368" s="181" t="s">
        <v>242</v>
      </c>
      <c r="H368" s="182">
        <v>43</v>
      </c>
      <c r="I368" s="183"/>
      <c r="L368" s="179"/>
      <c r="M368" s="184"/>
      <c r="N368" s="185"/>
      <c r="O368" s="185"/>
      <c r="P368" s="185"/>
      <c r="Q368" s="185"/>
      <c r="R368" s="185"/>
      <c r="S368" s="185"/>
      <c r="T368" s="186"/>
      <c r="AT368" s="180" t="s">
        <v>237</v>
      </c>
      <c r="AU368" s="180" t="s">
        <v>88</v>
      </c>
      <c r="AV368" s="15" t="s">
        <v>213</v>
      </c>
      <c r="AW368" s="15" t="s">
        <v>33</v>
      </c>
      <c r="AX368" s="15" t="s">
        <v>86</v>
      </c>
      <c r="AY368" s="180" t="s">
        <v>207</v>
      </c>
    </row>
    <row r="369" spans="1:65" s="2" customFormat="1" ht="24.2" customHeight="1">
      <c r="A369" s="31"/>
      <c r="B369" s="148"/>
      <c r="C369" s="149" t="s">
        <v>378</v>
      </c>
      <c r="D369" s="149" t="s">
        <v>209</v>
      </c>
      <c r="E369" s="150" t="s">
        <v>7414</v>
      </c>
      <c r="F369" s="151" t="s">
        <v>7415</v>
      </c>
      <c r="G369" s="152" t="s">
        <v>301</v>
      </c>
      <c r="H369" s="153">
        <v>4</v>
      </c>
      <c r="I369" s="154"/>
      <c r="J369" s="155">
        <f>ROUND(I369*H369,2)</f>
        <v>0</v>
      </c>
      <c r="K369" s="156"/>
      <c r="L369" s="32"/>
      <c r="M369" s="157" t="s">
        <v>1</v>
      </c>
      <c r="N369" s="158" t="s">
        <v>44</v>
      </c>
      <c r="O369" s="57"/>
      <c r="P369" s="159">
        <f>O369*H369</f>
        <v>0</v>
      </c>
      <c r="Q369" s="159">
        <v>0</v>
      </c>
      <c r="R369" s="159">
        <f>Q369*H369</f>
        <v>0</v>
      </c>
      <c r="S369" s="159">
        <v>0</v>
      </c>
      <c r="T369" s="160">
        <f>S369*H369</f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213</v>
      </c>
      <c r="AT369" s="161" t="s">
        <v>209</v>
      </c>
      <c r="AU369" s="161" t="s">
        <v>88</v>
      </c>
      <c r="AY369" s="17" t="s">
        <v>207</v>
      </c>
      <c r="BE369" s="162">
        <f>IF(N369="základní",J369,0)</f>
        <v>0</v>
      </c>
      <c r="BF369" s="162">
        <f>IF(N369="snížená",J369,0)</f>
        <v>0</v>
      </c>
      <c r="BG369" s="162">
        <f>IF(N369="zákl. přenesená",J369,0)</f>
        <v>0</v>
      </c>
      <c r="BH369" s="162">
        <f>IF(N369="sníž. přenesená",J369,0)</f>
        <v>0</v>
      </c>
      <c r="BI369" s="162">
        <f>IF(N369="nulová",J369,0)</f>
        <v>0</v>
      </c>
      <c r="BJ369" s="17" t="s">
        <v>86</v>
      </c>
      <c r="BK369" s="162">
        <f>ROUND(I369*H369,2)</f>
        <v>0</v>
      </c>
      <c r="BL369" s="17" t="s">
        <v>213</v>
      </c>
      <c r="BM369" s="161" t="s">
        <v>601</v>
      </c>
    </row>
    <row r="370" spans="1:65" s="13" customFormat="1" ht="11.25">
      <c r="B370" s="163"/>
      <c r="D370" s="164" t="s">
        <v>237</v>
      </c>
      <c r="E370" s="165" t="s">
        <v>1</v>
      </c>
      <c r="F370" s="166" t="s">
        <v>7416</v>
      </c>
      <c r="H370" s="167">
        <v>4</v>
      </c>
      <c r="I370" s="168"/>
      <c r="L370" s="163"/>
      <c r="M370" s="169"/>
      <c r="N370" s="170"/>
      <c r="O370" s="170"/>
      <c r="P370" s="170"/>
      <c r="Q370" s="170"/>
      <c r="R370" s="170"/>
      <c r="S370" s="170"/>
      <c r="T370" s="171"/>
      <c r="AT370" s="165" t="s">
        <v>237</v>
      </c>
      <c r="AU370" s="165" t="s">
        <v>88</v>
      </c>
      <c r="AV370" s="13" t="s">
        <v>88</v>
      </c>
      <c r="AW370" s="13" t="s">
        <v>33</v>
      </c>
      <c r="AX370" s="13" t="s">
        <v>79</v>
      </c>
      <c r="AY370" s="165" t="s">
        <v>207</v>
      </c>
    </row>
    <row r="371" spans="1:65" s="15" customFormat="1" ht="11.25">
      <c r="B371" s="179"/>
      <c r="D371" s="164" t="s">
        <v>237</v>
      </c>
      <c r="E371" s="180" t="s">
        <v>1</v>
      </c>
      <c r="F371" s="181" t="s">
        <v>242</v>
      </c>
      <c r="H371" s="182">
        <v>4</v>
      </c>
      <c r="I371" s="183"/>
      <c r="L371" s="179"/>
      <c r="M371" s="184"/>
      <c r="N371" s="185"/>
      <c r="O371" s="185"/>
      <c r="P371" s="185"/>
      <c r="Q371" s="185"/>
      <c r="R371" s="185"/>
      <c r="S371" s="185"/>
      <c r="T371" s="186"/>
      <c r="AT371" s="180" t="s">
        <v>237</v>
      </c>
      <c r="AU371" s="180" t="s">
        <v>88</v>
      </c>
      <c r="AV371" s="15" t="s">
        <v>213</v>
      </c>
      <c r="AW371" s="15" t="s">
        <v>33</v>
      </c>
      <c r="AX371" s="15" t="s">
        <v>86</v>
      </c>
      <c r="AY371" s="180" t="s">
        <v>207</v>
      </c>
    </row>
    <row r="372" spans="1:65" s="2" customFormat="1" ht="24.2" customHeight="1">
      <c r="A372" s="31"/>
      <c r="B372" s="148"/>
      <c r="C372" s="149" t="s">
        <v>611</v>
      </c>
      <c r="D372" s="149" t="s">
        <v>209</v>
      </c>
      <c r="E372" s="150" t="s">
        <v>7417</v>
      </c>
      <c r="F372" s="151" t="s">
        <v>7418</v>
      </c>
      <c r="G372" s="152" t="s">
        <v>301</v>
      </c>
      <c r="H372" s="153">
        <v>19</v>
      </c>
      <c r="I372" s="154"/>
      <c r="J372" s="155">
        <f>ROUND(I372*H372,2)</f>
        <v>0</v>
      </c>
      <c r="K372" s="156"/>
      <c r="L372" s="32"/>
      <c r="M372" s="157" t="s">
        <v>1</v>
      </c>
      <c r="N372" s="158" t="s">
        <v>44</v>
      </c>
      <c r="O372" s="57"/>
      <c r="P372" s="159">
        <f>O372*H372</f>
        <v>0</v>
      </c>
      <c r="Q372" s="159">
        <v>0</v>
      </c>
      <c r="R372" s="159">
        <f>Q372*H372</f>
        <v>0</v>
      </c>
      <c r="S372" s="159">
        <v>0</v>
      </c>
      <c r="T372" s="160">
        <f>S372*H372</f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61" t="s">
        <v>213</v>
      </c>
      <c r="AT372" s="161" t="s">
        <v>209</v>
      </c>
      <c r="AU372" s="161" t="s">
        <v>88</v>
      </c>
      <c r="AY372" s="17" t="s">
        <v>207</v>
      </c>
      <c r="BE372" s="162">
        <f>IF(N372="základní",J372,0)</f>
        <v>0</v>
      </c>
      <c r="BF372" s="162">
        <f>IF(N372="snížená",J372,0)</f>
        <v>0</v>
      </c>
      <c r="BG372" s="162">
        <f>IF(N372="zákl. přenesená",J372,0)</f>
        <v>0</v>
      </c>
      <c r="BH372" s="162">
        <f>IF(N372="sníž. přenesená",J372,0)</f>
        <v>0</v>
      </c>
      <c r="BI372" s="162">
        <f>IF(N372="nulová",J372,0)</f>
        <v>0</v>
      </c>
      <c r="BJ372" s="17" t="s">
        <v>86</v>
      </c>
      <c r="BK372" s="162">
        <f>ROUND(I372*H372,2)</f>
        <v>0</v>
      </c>
      <c r="BL372" s="17" t="s">
        <v>213</v>
      </c>
      <c r="BM372" s="161" t="s">
        <v>614</v>
      </c>
    </row>
    <row r="373" spans="1:65" s="13" customFormat="1" ht="11.25">
      <c r="B373" s="163"/>
      <c r="D373" s="164" t="s">
        <v>237</v>
      </c>
      <c r="E373" s="165" t="s">
        <v>1</v>
      </c>
      <c r="F373" s="166" t="s">
        <v>7419</v>
      </c>
      <c r="H373" s="167">
        <v>19</v>
      </c>
      <c r="I373" s="168"/>
      <c r="L373" s="163"/>
      <c r="M373" s="169"/>
      <c r="N373" s="170"/>
      <c r="O373" s="170"/>
      <c r="P373" s="170"/>
      <c r="Q373" s="170"/>
      <c r="R373" s="170"/>
      <c r="S373" s="170"/>
      <c r="T373" s="171"/>
      <c r="AT373" s="165" t="s">
        <v>237</v>
      </c>
      <c r="AU373" s="165" t="s">
        <v>88</v>
      </c>
      <c r="AV373" s="13" t="s">
        <v>88</v>
      </c>
      <c r="AW373" s="13" t="s">
        <v>33</v>
      </c>
      <c r="AX373" s="13" t="s">
        <v>79</v>
      </c>
      <c r="AY373" s="165" t="s">
        <v>207</v>
      </c>
    </row>
    <row r="374" spans="1:65" s="15" customFormat="1" ht="11.25">
      <c r="B374" s="179"/>
      <c r="D374" s="164" t="s">
        <v>237</v>
      </c>
      <c r="E374" s="180" t="s">
        <v>1</v>
      </c>
      <c r="F374" s="181" t="s">
        <v>242</v>
      </c>
      <c r="H374" s="182">
        <v>19</v>
      </c>
      <c r="I374" s="183"/>
      <c r="L374" s="179"/>
      <c r="M374" s="184"/>
      <c r="N374" s="185"/>
      <c r="O374" s="185"/>
      <c r="P374" s="185"/>
      <c r="Q374" s="185"/>
      <c r="R374" s="185"/>
      <c r="S374" s="185"/>
      <c r="T374" s="186"/>
      <c r="AT374" s="180" t="s">
        <v>237</v>
      </c>
      <c r="AU374" s="180" t="s">
        <v>88</v>
      </c>
      <c r="AV374" s="15" t="s">
        <v>213</v>
      </c>
      <c r="AW374" s="15" t="s">
        <v>33</v>
      </c>
      <c r="AX374" s="15" t="s">
        <v>86</v>
      </c>
      <c r="AY374" s="180" t="s">
        <v>207</v>
      </c>
    </row>
    <row r="375" spans="1:65" s="2" customFormat="1" ht="24.2" customHeight="1">
      <c r="A375" s="31"/>
      <c r="B375" s="148"/>
      <c r="C375" s="149" t="s">
        <v>382</v>
      </c>
      <c r="D375" s="149" t="s">
        <v>209</v>
      </c>
      <c r="E375" s="150" t="s">
        <v>7420</v>
      </c>
      <c r="F375" s="151" t="s">
        <v>7421</v>
      </c>
      <c r="G375" s="152" t="s">
        <v>662</v>
      </c>
      <c r="H375" s="153">
        <v>1</v>
      </c>
      <c r="I375" s="154"/>
      <c r="J375" s="155">
        <f>ROUND(I375*H375,2)</f>
        <v>0</v>
      </c>
      <c r="K375" s="156"/>
      <c r="L375" s="32"/>
      <c r="M375" s="157" t="s">
        <v>1</v>
      </c>
      <c r="N375" s="158" t="s">
        <v>44</v>
      </c>
      <c r="O375" s="57"/>
      <c r="P375" s="159">
        <f>O375*H375</f>
        <v>0</v>
      </c>
      <c r="Q375" s="159">
        <v>0</v>
      </c>
      <c r="R375" s="159">
        <f>Q375*H375</f>
        <v>0</v>
      </c>
      <c r="S375" s="159">
        <v>0</v>
      </c>
      <c r="T375" s="160">
        <f>S375*H375</f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61" t="s">
        <v>213</v>
      </c>
      <c r="AT375" s="161" t="s">
        <v>209</v>
      </c>
      <c r="AU375" s="161" t="s">
        <v>88</v>
      </c>
      <c r="AY375" s="17" t="s">
        <v>207</v>
      </c>
      <c r="BE375" s="162">
        <f>IF(N375="základní",J375,0)</f>
        <v>0</v>
      </c>
      <c r="BF375" s="162">
        <f>IF(N375="snížená",J375,0)</f>
        <v>0</v>
      </c>
      <c r="BG375" s="162">
        <f>IF(N375="zákl. přenesená",J375,0)</f>
        <v>0</v>
      </c>
      <c r="BH375" s="162">
        <f>IF(N375="sníž. přenesená",J375,0)</f>
        <v>0</v>
      </c>
      <c r="BI375" s="162">
        <f>IF(N375="nulová",J375,0)</f>
        <v>0</v>
      </c>
      <c r="BJ375" s="17" t="s">
        <v>86</v>
      </c>
      <c r="BK375" s="162">
        <f>ROUND(I375*H375,2)</f>
        <v>0</v>
      </c>
      <c r="BL375" s="17" t="s">
        <v>213</v>
      </c>
      <c r="BM375" s="161" t="s">
        <v>629</v>
      </c>
    </row>
    <row r="376" spans="1:65" s="13" customFormat="1" ht="11.25">
      <c r="B376" s="163"/>
      <c r="D376" s="164" t="s">
        <v>237</v>
      </c>
      <c r="E376" s="165" t="s">
        <v>1</v>
      </c>
      <c r="F376" s="166" t="s">
        <v>7422</v>
      </c>
      <c r="H376" s="167">
        <v>1</v>
      </c>
      <c r="I376" s="168"/>
      <c r="L376" s="163"/>
      <c r="M376" s="169"/>
      <c r="N376" s="170"/>
      <c r="O376" s="170"/>
      <c r="P376" s="170"/>
      <c r="Q376" s="170"/>
      <c r="R376" s="170"/>
      <c r="S376" s="170"/>
      <c r="T376" s="171"/>
      <c r="AT376" s="165" t="s">
        <v>237</v>
      </c>
      <c r="AU376" s="165" t="s">
        <v>88</v>
      </c>
      <c r="AV376" s="13" t="s">
        <v>88</v>
      </c>
      <c r="AW376" s="13" t="s">
        <v>33</v>
      </c>
      <c r="AX376" s="13" t="s">
        <v>79</v>
      </c>
      <c r="AY376" s="165" t="s">
        <v>207</v>
      </c>
    </row>
    <row r="377" spans="1:65" s="15" customFormat="1" ht="11.25">
      <c r="B377" s="179"/>
      <c r="D377" s="164" t="s">
        <v>237</v>
      </c>
      <c r="E377" s="180" t="s">
        <v>1</v>
      </c>
      <c r="F377" s="181" t="s">
        <v>242</v>
      </c>
      <c r="H377" s="182">
        <v>1</v>
      </c>
      <c r="I377" s="183"/>
      <c r="L377" s="179"/>
      <c r="M377" s="184"/>
      <c r="N377" s="185"/>
      <c r="O377" s="185"/>
      <c r="P377" s="185"/>
      <c r="Q377" s="185"/>
      <c r="R377" s="185"/>
      <c r="S377" s="185"/>
      <c r="T377" s="186"/>
      <c r="AT377" s="180" t="s">
        <v>237</v>
      </c>
      <c r="AU377" s="180" t="s">
        <v>88</v>
      </c>
      <c r="AV377" s="15" t="s">
        <v>213</v>
      </c>
      <c r="AW377" s="15" t="s">
        <v>33</v>
      </c>
      <c r="AX377" s="15" t="s">
        <v>86</v>
      </c>
      <c r="AY377" s="180" t="s">
        <v>207</v>
      </c>
    </row>
    <row r="378" spans="1:65" s="2" customFormat="1" ht="24.2" customHeight="1">
      <c r="A378" s="31"/>
      <c r="B378" s="148"/>
      <c r="C378" s="149" t="s">
        <v>638</v>
      </c>
      <c r="D378" s="149" t="s">
        <v>209</v>
      </c>
      <c r="E378" s="150" t="s">
        <v>7423</v>
      </c>
      <c r="F378" s="151" t="s">
        <v>7424</v>
      </c>
      <c r="G378" s="152" t="s">
        <v>662</v>
      </c>
      <c r="H378" s="153">
        <v>1</v>
      </c>
      <c r="I378" s="154"/>
      <c r="J378" s="155">
        <f>ROUND(I378*H378,2)</f>
        <v>0</v>
      </c>
      <c r="K378" s="156"/>
      <c r="L378" s="32"/>
      <c r="M378" s="157" t="s">
        <v>1</v>
      </c>
      <c r="N378" s="158" t="s">
        <v>44</v>
      </c>
      <c r="O378" s="57"/>
      <c r="P378" s="159">
        <f>O378*H378</f>
        <v>0</v>
      </c>
      <c r="Q378" s="159">
        <v>0</v>
      </c>
      <c r="R378" s="159">
        <f>Q378*H378</f>
        <v>0</v>
      </c>
      <c r="S378" s="159">
        <v>0</v>
      </c>
      <c r="T378" s="160">
        <f>S378*H378</f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61" t="s">
        <v>213</v>
      </c>
      <c r="AT378" s="161" t="s">
        <v>209</v>
      </c>
      <c r="AU378" s="161" t="s">
        <v>88</v>
      </c>
      <c r="AY378" s="17" t="s">
        <v>207</v>
      </c>
      <c r="BE378" s="162">
        <f>IF(N378="základní",J378,0)</f>
        <v>0</v>
      </c>
      <c r="BF378" s="162">
        <f>IF(N378="snížená",J378,0)</f>
        <v>0</v>
      </c>
      <c r="BG378" s="162">
        <f>IF(N378="zákl. přenesená",J378,0)</f>
        <v>0</v>
      </c>
      <c r="BH378" s="162">
        <f>IF(N378="sníž. přenesená",J378,0)</f>
        <v>0</v>
      </c>
      <c r="BI378" s="162">
        <f>IF(N378="nulová",J378,0)</f>
        <v>0</v>
      </c>
      <c r="BJ378" s="17" t="s">
        <v>86</v>
      </c>
      <c r="BK378" s="162">
        <f>ROUND(I378*H378,2)</f>
        <v>0</v>
      </c>
      <c r="BL378" s="17" t="s">
        <v>213</v>
      </c>
      <c r="BM378" s="161" t="s">
        <v>641</v>
      </c>
    </row>
    <row r="379" spans="1:65" s="13" customFormat="1" ht="11.25">
      <c r="B379" s="163"/>
      <c r="D379" s="164" t="s">
        <v>237</v>
      </c>
      <c r="E379" s="165" t="s">
        <v>1</v>
      </c>
      <c r="F379" s="166" t="s">
        <v>7425</v>
      </c>
      <c r="H379" s="167">
        <v>1</v>
      </c>
      <c r="I379" s="168"/>
      <c r="L379" s="163"/>
      <c r="M379" s="169"/>
      <c r="N379" s="170"/>
      <c r="O379" s="170"/>
      <c r="P379" s="170"/>
      <c r="Q379" s="170"/>
      <c r="R379" s="170"/>
      <c r="S379" s="170"/>
      <c r="T379" s="171"/>
      <c r="AT379" s="165" t="s">
        <v>237</v>
      </c>
      <c r="AU379" s="165" t="s">
        <v>88</v>
      </c>
      <c r="AV379" s="13" t="s">
        <v>88</v>
      </c>
      <c r="AW379" s="13" t="s">
        <v>33</v>
      </c>
      <c r="AX379" s="13" t="s">
        <v>79</v>
      </c>
      <c r="AY379" s="165" t="s">
        <v>207</v>
      </c>
    </row>
    <row r="380" spans="1:65" s="15" customFormat="1" ht="11.25">
      <c r="B380" s="179"/>
      <c r="D380" s="164" t="s">
        <v>237</v>
      </c>
      <c r="E380" s="180" t="s">
        <v>1</v>
      </c>
      <c r="F380" s="181" t="s">
        <v>242</v>
      </c>
      <c r="H380" s="182">
        <v>1</v>
      </c>
      <c r="I380" s="183"/>
      <c r="L380" s="179"/>
      <c r="M380" s="184"/>
      <c r="N380" s="185"/>
      <c r="O380" s="185"/>
      <c r="P380" s="185"/>
      <c r="Q380" s="185"/>
      <c r="R380" s="185"/>
      <c r="S380" s="185"/>
      <c r="T380" s="186"/>
      <c r="AT380" s="180" t="s">
        <v>237</v>
      </c>
      <c r="AU380" s="180" t="s">
        <v>88</v>
      </c>
      <c r="AV380" s="15" t="s">
        <v>213</v>
      </c>
      <c r="AW380" s="15" t="s">
        <v>33</v>
      </c>
      <c r="AX380" s="15" t="s">
        <v>86</v>
      </c>
      <c r="AY380" s="180" t="s">
        <v>207</v>
      </c>
    </row>
    <row r="381" spans="1:65" s="2" customFormat="1" ht="24.2" customHeight="1">
      <c r="A381" s="31"/>
      <c r="B381" s="148"/>
      <c r="C381" s="149" t="s">
        <v>386</v>
      </c>
      <c r="D381" s="149" t="s">
        <v>209</v>
      </c>
      <c r="E381" s="150" t="s">
        <v>7426</v>
      </c>
      <c r="F381" s="151" t="s">
        <v>7427</v>
      </c>
      <c r="G381" s="152" t="s">
        <v>662</v>
      </c>
      <c r="H381" s="153">
        <v>1</v>
      </c>
      <c r="I381" s="154"/>
      <c r="J381" s="155">
        <f>ROUND(I381*H381,2)</f>
        <v>0</v>
      </c>
      <c r="K381" s="156"/>
      <c r="L381" s="32"/>
      <c r="M381" s="157" t="s">
        <v>1</v>
      </c>
      <c r="N381" s="158" t="s">
        <v>44</v>
      </c>
      <c r="O381" s="57"/>
      <c r="P381" s="159">
        <f>O381*H381</f>
        <v>0</v>
      </c>
      <c r="Q381" s="159">
        <v>0</v>
      </c>
      <c r="R381" s="159">
        <f>Q381*H381</f>
        <v>0</v>
      </c>
      <c r="S381" s="159">
        <v>0</v>
      </c>
      <c r="T381" s="160">
        <f>S381*H381</f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61" t="s">
        <v>213</v>
      </c>
      <c r="AT381" s="161" t="s">
        <v>209</v>
      </c>
      <c r="AU381" s="161" t="s">
        <v>88</v>
      </c>
      <c r="AY381" s="17" t="s">
        <v>207</v>
      </c>
      <c r="BE381" s="162">
        <f>IF(N381="základní",J381,0)</f>
        <v>0</v>
      </c>
      <c r="BF381" s="162">
        <f>IF(N381="snížená",J381,0)</f>
        <v>0</v>
      </c>
      <c r="BG381" s="162">
        <f>IF(N381="zákl. přenesená",J381,0)</f>
        <v>0</v>
      </c>
      <c r="BH381" s="162">
        <f>IF(N381="sníž. přenesená",J381,0)</f>
        <v>0</v>
      </c>
      <c r="BI381" s="162">
        <f>IF(N381="nulová",J381,0)</f>
        <v>0</v>
      </c>
      <c r="BJ381" s="17" t="s">
        <v>86</v>
      </c>
      <c r="BK381" s="162">
        <f>ROUND(I381*H381,2)</f>
        <v>0</v>
      </c>
      <c r="BL381" s="17" t="s">
        <v>213</v>
      </c>
      <c r="BM381" s="161" t="s">
        <v>649</v>
      </c>
    </row>
    <row r="382" spans="1:65" s="13" customFormat="1" ht="22.5">
      <c r="B382" s="163"/>
      <c r="D382" s="164" t="s">
        <v>237</v>
      </c>
      <c r="E382" s="165" t="s">
        <v>1</v>
      </c>
      <c r="F382" s="166" t="s">
        <v>7428</v>
      </c>
      <c r="H382" s="167">
        <v>1</v>
      </c>
      <c r="I382" s="168"/>
      <c r="L382" s="163"/>
      <c r="M382" s="169"/>
      <c r="N382" s="170"/>
      <c r="O382" s="170"/>
      <c r="P382" s="170"/>
      <c r="Q382" s="170"/>
      <c r="R382" s="170"/>
      <c r="S382" s="170"/>
      <c r="T382" s="171"/>
      <c r="AT382" s="165" t="s">
        <v>237</v>
      </c>
      <c r="AU382" s="165" t="s">
        <v>88</v>
      </c>
      <c r="AV382" s="13" t="s">
        <v>88</v>
      </c>
      <c r="AW382" s="13" t="s">
        <v>33</v>
      </c>
      <c r="AX382" s="13" t="s">
        <v>79</v>
      </c>
      <c r="AY382" s="165" t="s">
        <v>207</v>
      </c>
    </row>
    <row r="383" spans="1:65" s="15" customFormat="1" ht="11.25">
      <c r="B383" s="179"/>
      <c r="D383" s="164" t="s">
        <v>237</v>
      </c>
      <c r="E383" s="180" t="s">
        <v>1</v>
      </c>
      <c r="F383" s="181" t="s">
        <v>242</v>
      </c>
      <c r="H383" s="182">
        <v>1</v>
      </c>
      <c r="I383" s="183"/>
      <c r="L383" s="179"/>
      <c r="M383" s="188"/>
      <c r="N383" s="189"/>
      <c r="O383" s="189"/>
      <c r="P383" s="189"/>
      <c r="Q383" s="189"/>
      <c r="R383" s="189"/>
      <c r="S383" s="189"/>
      <c r="T383" s="190"/>
      <c r="AT383" s="180" t="s">
        <v>237</v>
      </c>
      <c r="AU383" s="180" t="s">
        <v>88</v>
      </c>
      <c r="AV383" s="15" t="s">
        <v>213</v>
      </c>
      <c r="AW383" s="15" t="s">
        <v>33</v>
      </c>
      <c r="AX383" s="15" t="s">
        <v>86</v>
      </c>
      <c r="AY383" s="180" t="s">
        <v>207</v>
      </c>
    </row>
    <row r="384" spans="1:65" s="2" customFormat="1" ht="6.95" customHeight="1">
      <c r="A384" s="31"/>
      <c r="B384" s="46"/>
      <c r="C384" s="47"/>
      <c r="D384" s="47"/>
      <c r="E384" s="47"/>
      <c r="F384" s="47"/>
      <c r="G384" s="47"/>
      <c r="H384" s="47"/>
      <c r="I384" s="47"/>
      <c r="J384" s="47"/>
      <c r="K384" s="47"/>
      <c r="L384" s="32"/>
      <c r="M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</row>
  </sheetData>
  <autoFilter ref="C126:K383" xr:uid="{00000000-0009-0000-0000-000010000000}"/>
  <mergeCells count="12">
    <mergeCell ref="E119:H119"/>
    <mergeCell ref="L2:V2"/>
    <mergeCell ref="E85:H85"/>
    <mergeCell ref="E87:H87"/>
    <mergeCell ref="E89:H89"/>
    <mergeCell ref="E115:H115"/>
    <mergeCell ref="E117:H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59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141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7429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ROUND(J128,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ROUND((SUM(BE128:BE596)),  2)</f>
        <v>0</v>
      </c>
      <c r="G35" s="31"/>
      <c r="H35" s="31"/>
      <c r="I35" s="104">
        <v>0.21</v>
      </c>
      <c r="J35" s="103">
        <f>ROUND(((SUM(BE128:BE596))*I35),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ROUND((SUM(BF128:BF596)),  2)</f>
        <v>0</v>
      </c>
      <c r="G36" s="31"/>
      <c r="H36" s="31"/>
      <c r="I36" s="104">
        <v>0.15</v>
      </c>
      <c r="J36" s="103">
        <f>ROUND(((SUM(BF128:BF596))*I36),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ROUND((SUM(BG128:BG596)),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ROUND((SUM(BH128:BH596)),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ROUND((SUM(BI128:BI596)),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Objekt18 - SO D.1.4.7.Silnoproud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J128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J129</f>
        <v>0</v>
      </c>
      <c r="L99" s="116"/>
    </row>
    <row r="100" spans="1:47" s="10" customFormat="1" ht="19.899999999999999" customHeight="1">
      <c r="B100" s="120"/>
      <c r="D100" s="121" t="s">
        <v>7430</v>
      </c>
      <c r="E100" s="122"/>
      <c r="F100" s="122"/>
      <c r="G100" s="122"/>
      <c r="H100" s="122"/>
      <c r="I100" s="122"/>
      <c r="J100" s="123">
        <f>J130</f>
        <v>0</v>
      </c>
      <c r="L100" s="120"/>
    </row>
    <row r="101" spans="1:47" s="10" customFormat="1" ht="19.899999999999999" customHeight="1">
      <c r="B101" s="120"/>
      <c r="D101" s="121" t="s">
        <v>7431</v>
      </c>
      <c r="E101" s="122"/>
      <c r="F101" s="122"/>
      <c r="G101" s="122"/>
      <c r="H101" s="122"/>
      <c r="I101" s="122"/>
      <c r="J101" s="123">
        <f>J245</f>
        <v>0</v>
      </c>
      <c r="L101" s="120"/>
    </row>
    <row r="102" spans="1:47" s="10" customFormat="1" ht="19.899999999999999" customHeight="1">
      <c r="B102" s="120"/>
      <c r="D102" s="121" t="s">
        <v>7432</v>
      </c>
      <c r="E102" s="122"/>
      <c r="F102" s="122"/>
      <c r="G102" s="122"/>
      <c r="H102" s="122"/>
      <c r="I102" s="122"/>
      <c r="J102" s="123">
        <f>J329</f>
        <v>0</v>
      </c>
      <c r="L102" s="120"/>
    </row>
    <row r="103" spans="1:47" s="10" customFormat="1" ht="19.899999999999999" customHeight="1">
      <c r="B103" s="120"/>
      <c r="D103" s="121" t="s">
        <v>7433</v>
      </c>
      <c r="E103" s="122"/>
      <c r="F103" s="122"/>
      <c r="G103" s="122"/>
      <c r="H103" s="122"/>
      <c r="I103" s="122"/>
      <c r="J103" s="123">
        <f>J392</f>
        <v>0</v>
      </c>
      <c r="L103" s="120"/>
    </row>
    <row r="104" spans="1:47" s="10" customFormat="1" ht="19.899999999999999" customHeight="1">
      <c r="B104" s="120"/>
      <c r="D104" s="121" t="s">
        <v>7434</v>
      </c>
      <c r="E104" s="122"/>
      <c r="F104" s="122"/>
      <c r="G104" s="122"/>
      <c r="H104" s="122"/>
      <c r="I104" s="122"/>
      <c r="J104" s="123">
        <f>J528</f>
        <v>0</v>
      </c>
      <c r="L104" s="120"/>
    </row>
    <row r="105" spans="1:47" s="10" customFormat="1" ht="19.899999999999999" customHeight="1">
      <c r="B105" s="120"/>
      <c r="D105" s="121" t="s">
        <v>7435</v>
      </c>
      <c r="E105" s="122"/>
      <c r="F105" s="122"/>
      <c r="G105" s="122"/>
      <c r="H105" s="122"/>
      <c r="I105" s="122"/>
      <c r="J105" s="123">
        <f>J539</f>
        <v>0</v>
      </c>
      <c r="L105" s="120"/>
    </row>
    <row r="106" spans="1:47" s="10" customFormat="1" ht="19.899999999999999" customHeight="1">
      <c r="B106" s="120"/>
      <c r="D106" s="121" t="s">
        <v>7436</v>
      </c>
      <c r="E106" s="122"/>
      <c r="F106" s="122"/>
      <c r="G106" s="122"/>
      <c r="H106" s="122"/>
      <c r="I106" s="122"/>
      <c r="J106" s="123">
        <f>J555</f>
        <v>0</v>
      </c>
      <c r="L106" s="120"/>
    </row>
    <row r="107" spans="1:47" s="2" customFormat="1" ht="21.75" customHeight="1">
      <c r="A107" s="31"/>
      <c r="B107" s="32"/>
      <c r="C107" s="31"/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46"/>
      <c r="C108" s="47"/>
      <c r="D108" s="47"/>
      <c r="E108" s="47"/>
      <c r="F108" s="47"/>
      <c r="G108" s="47"/>
      <c r="H108" s="47"/>
      <c r="I108" s="47"/>
      <c r="J108" s="47"/>
      <c r="K108" s="47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47" s="2" customFormat="1" ht="6.95" customHeight="1">
      <c r="A112" s="31"/>
      <c r="B112" s="48"/>
      <c r="C112" s="49"/>
      <c r="D112" s="49"/>
      <c r="E112" s="49"/>
      <c r="F112" s="49"/>
      <c r="G112" s="49"/>
      <c r="H112" s="49"/>
      <c r="I112" s="49"/>
      <c r="J112" s="49"/>
      <c r="K112" s="49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1" t="s">
        <v>192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1"/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7" t="s">
        <v>16</v>
      </c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16.5" customHeight="1">
      <c r="A116" s="31"/>
      <c r="B116" s="32"/>
      <c r="C116" s="31"/>
      <c r="D116" s="31"/>
      <c r="E116" s="237" t="str">
        <f>E7</f>
        <v>ZU - rekonstrukce objektu Klatovská 51/ Chodské náměstí 1</v>
      </c>
      <c r="F116" s="238"/>
      <c r="G116" s="238"/>
      <c r="H116" s="238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1" customFormat="1" ht="12" customHeight="1">
      <c r="B117" s="20"/>
      <c r="C117" s="27" t="s">
        <v>155</v>
      </c>
      <c r="L117" s="20"/>
    </row>
    <row r="118" spans="1:63" s="2" customFormat="1" ht="16.5" customHeight="1">
      <c r="A118" s="31"/>
      <c r="B118" s="32"/>
      <c r="C118" s="31"/>
      <c r="D118" s="31"/>
      <c r="E118" s="237" t="s">
        <v>156</v>
      </c>
      <c r="F118" s="239"/>
      <c r="G118" s="239"/>
      <c r="H118" s="239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12" customHeight="1">
      <c r="A119" s="31"/>
      <c r="B119" s="32"/>
      <c r="C119" s="27" t="s">
        <v>157</v>
      </c>
      <c r="D119" s="31"/>
      <c r="E119" s="31"/>
      <c r="F119" s="31"/>
      <c r="G119" s="31"/>
      <c r="H119" s="31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6.5" customHeight="1">
      <c r="A120" s="31"/>
      <c r="B120" s="32"/>
      <c r="C120" s="31"/>
      <c r="D120" s="31"/>
      <c r="E120" s="196" t="str">
        <f>E11</f>
        <v>Objekt18 - SO D.1.4.7.Silnoproud</v>
      </c>
      <c r="F120" s="239"/>
      <c r="G120" s="239"/>
      <c r="H120" s="239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1"/>
      <c r="D121" s="31"/>
      <c r="E121" s="31"/>
      <c r="F121" s="31"/>
      <c r="G121" s="31"/>
      <c r="H121" s="31"/>
      <c r="I121" s="31"/>
      <c r="J121" s="31"/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2" customHeight="1">
      <c r="A122" s="31"/>
      <c r="B122" s="32"/>
      <c r="C122" s="27" t="s">
        <v>20</v>
      </c>
      <c r="D122" s="31"/>
      <c r="E122" s="31"/>
      <c r="F122" s="25" t="str">
        <f>F14</f>
        <v>Plzeň</v>
      </c>
      <c r="G122" s="31"/>
      <c r="H122" s="31"/>
      <c r="I122" s="27" t="s">
        <v>22</v>
      </c>
      <c r="J122" s="54" t="str">
        <f>IF(J14="","",J14)</f>
        <v>17. 11. 2022</v>
      </c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6.95" customHeight="1">
      <c r="A123" s="31"/>
      <c r="B123" s="32"/>
      <c r="C123" s="31"/>
      <c r="D123" s="31"/>
      <c r="E123" s="31"/>
      <c r="F123" s="31"/>
      <c r="G123" s="31"/>
      <c r="H123" s="31"/>
      <c r="I123" s="31"/>
      <c r="J123" s="31"/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5.2" customHeight="1">
      <c r="A124" s="31"/>
      <c r="B124" s="32"/>
      <c r="C124" s="27" t="s">
        <v>24</v>
      </c>
      <c r="D124" s="31"/>
      <c r="E124" s="31"/>
      <c r="F124" s="25" t="str">
        <f>E17</f>
        <v>Západočeská univerzita v Plzni</v>
      </c>
      <c r="G124" s="31"/>
      <c r="H124" s="31"/>
      <c r="I124" s="27" t="s">
        <v>31</v>
      </c>
      <c r="J124" s="29" t="str">
        <f>E23</f>
        <v xml:space="preserve"> </v>
      </c>
      <c r="K124" s="31"/>
      <c r="L124" s="4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2" customFormat="1" ht="15.2" customHeight="1">
      <c r="A125" s="31"/>
      <c r="B125" s="32"/>
      <c r="C125" s="27" t="s">
        <v>30</v>
      </c>
      <c r="D125" s="31"/>
      <c r="E125" s="31"/>
      <c r="F125" s="25">
        <f>IF(E20="","",E20)</f>
        <v>0</v>
      </c>
      <c r="G125" s="31"/>
      <c r="H125" s="31"/>
      <c r="I125" s="27" t="s">
        <v>34</v>
      </c>
      <c r="J125" s="29" t="str">
        <f>E26</f>
        <v>BAUING KV, s.r.o.</v>
      </c>
      <c r="K125" s="31"/>
      <c r="L125" s="4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3" s="2" customFormat="1" ht="10.35" customHeight="1">
      <c r="A126" s="31"/>
      <c r="B126" s="32"/>
      <c r="C126" s="31"/>
      <c r="D126" s="31"/>
      <c r="E126" s="31"/>
      <c r="F126" s="31"/>
      <c r="G126" s="31"/>
      <c r="H126" s="31"/>
      <c r="I126" s="31"/>
      <c r="J126" s="31"/>
      <c r="K126" s="31"/>
      <c r="L126" s="4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3" s="11" customFormat="1" ht="29.25" customHeight="1">
      <c r="A127" s="124"/>
      <c r="B127" s="125"/>
      <c r="C127" s="126" t="s">
        <v>193</v>
      </c>
      <c r="D127" s="127" t="s">
        <v>64</v>
      </c>
      <c r="E127" s="127" t="s">
        <v>60</v>
      </c>
      <c r="F127" s="127" t="s">
        <v>61</v>
      </c>
      <c r="G127" s="127" t="s">
        <v>194</v>
      </c>
      <c r="H127" s="127" t="s">
        <v>195</v>
      </c>
      <c r="I127" s="127" t="s">
        <v>196</v>
      </c>
      <c r="J127" s="128" t="s">
        <v>161</v>
      </c>
      <c r="K127" s="129" t="s">
        <v>197</v>
      </c>
      <c r="L127" s="130"/>
      <c r="M127" s="61" t="s">
        <v>1</v>
      </c>
      <c r="N127" s="62" t="s">
        <v>43</v>
      </c>
      <c r="O127" s="62" t="s">
        <v>198</v>
      </c>
      <c r="P127" s="62" t="s">
        <v>199</v>
      </c>
      <c r="Q127" s="62" t="s">
        <v>200</v>
      </c>
      <c r="R127" s="62" t="s">
        <v>201</v>
      </c>
      <c r="S127" s="62" t="s">
        <v>202</v>
      </c>
      <c r="T127" s="63" t="s">
        <v>203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</row>
    <row r="128" spans="1:63" s="2" customFormat="1" ht="22.9" customHeight="1">
      <c r="A128" s="31"/>
      <c r="B128" s="32"/>
      <c r="C128" s="68" t="s">
        <v>204</v>
      </c>
      <c r="D128" s="31"/>
      <c r="E128" s="31"/>
      <c r="F128" s="31"/>
      <c r="G128" s="31"/>
      <c r="H128" s="31"/>
      <c r="I128" s="31"/>
      <c r="J128" s="131">
        <f>BK128</f>
        <v>0</v>
      </c>
      <c r="K128" s="31"/>
      <c r="L128" s="32"/>
      <c r="M128" s="64"/>
      <c r="N128" s="55"/>
      <c r="O128" s="65"/>
      <c r="P128" s="132">
        <f>P129</f>
        <v>0</v>
      </c>
      <c r="Q128" s="65"/>
      <c r="R128" s="132">
        <f>R129</f>
        <v>0</v>
      </c>
      <c r="S128" s="65"/>
      <c r="T128" s="133">
        <f>T129</f>
        <v>0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T128" s="17" t="s">
        <v>78</v>
      </c>
      <c r="AU128" s="17" t="s">
        <v>163</v>
      </c>
      <c r="BK128" s="134">
        <f>BK129</f>
        <v>0</v>
      </c>
    </row>
    <row r="129" spans="1:65" s="12" customFormat="1" ht="25.9" customHeight="1">
      <c r="B129" s="135"/>
      <c r="D129" s="136" t="s">
        <v>78</v>
      </c>
      <c r="E129" s="137" t="s">
        <v>1240</v>
      </c>
      <c r="F129" s="137" t="s">
        <v>1241</v>
      </c>
      <c r="I129" s="138"/>
      <c r="J129" s="139">
        <f>BK129</f>
        <v>0</v>
      </c>
      <c r="L129" s="135"/>
      <c r="M129" s="140"/>
      <c r="N129" s="141"/>
      <c r="O129" s="141"/>
      <c r="P129" s="142">
        <f>P130+P245+P329+P392+P528+P539+P555</f>
        <v>0</v>
      </c>
      <c r="Q129" s="141"/>
      <c r="R129" s="142">
        <f>R130+R245+R329+R392+R528+R539+R555</f>
        <v>0</v>
      </c>
      <c r="S129" s="141"/>
      <c r="T129" s="143">
        <f>T130+T245+T329+T392+T528+T539+T555</f>
        <v>0</v>
      </c>
      <c r="AR129" s="136" t="s">
        <v>88</v>
      </c>
      <c r="AT129" s="144" t="s">
        <v>78</v>
      </c>
      <c r="AU129" s="144" t="s">
        <v>79</v>
      </c>
      <c r="AY129" s="136" t="s">
        <v>207</v>
      </c>
      <c r="BK129" s="145">
        <f>BK130+BK245+BK329+BK392+BK528+BK539+BK555</f>
        <v>0</v>
      </c>
    </row>
    <row r="130" spans="1:65" s="12" customFormat="1" ht="22.9" customHeight="1">
      <c r="B130" s="135"/>
      <c r="D130" s="136" t="s">
        <v>78</v>
      </c>
      <c r="E130" s="146" t="s">
        <v>1422</v>
      </c>
      <c r="F130" s="146" t="s">
        <v>7437</v>
      </c>
      <c r="I130" s="138"/>
      <c r="J130" s="147">
        <f>BK130</f>
        <v>0</v>
      </c>
      <c r="L130" s="135"/>
      <c r="M130" s="140"/>
      <c r="N130" s="141"/>
      <c r="O130" s="141"/>
      <c r="P130" s="142">
        <f>SUM(P131:P244)</f>
        <v>0</v>
      </c>
      <c r="Q130" s="141"/>
      <c r="R130" s="142">
        <f>SUM(R131:R244)</f>
        <v>0</v>
      </c>
      <c r="S130" s="141"/>
      <c r="T130" s="143">
        <f>SUM(T131:T244)</f>
        <v>0</v>
      </c>
      <c r="AR130" s="136" t="s">
        <v>88</v>
      </c>
      <c r="AT130" s="144" t="s">
        <v>78</v>
      </c>
      <c r="AU130" s="144" t="s">
        <v>86</v>
      </c>
      <c r="AY130" s="136" t="s">
        <v>207</v>
      </c>
      <c r="BK130" s="145">
        <f>SUM(BK131:BK244)</f>
        <v>0</v>
      </c>
    </row>
    <row r="131" spans="1:65" s="2" customFormat="1" ht="24.2" customHeight="1">
      <c r="A131" s="31"/>
      <c r="B131" s="148"/>
      <c r="C131" s="149" t="s">
        <v>86</v>
      </c>
      <c r="D131" s="149" t="s">
        <v>209</v>
      </c>
      <c r="E131" s="150" t="s">
        <v>1425</v>
      </c>
      <c r="F131" s="151" t="s">
        <v>7438</v>
      </c>
      <c r="G131" s="152" t="s">
        <v>301</v>
      </c>
      <c r="H131" s="153">
        <v>90</v>
      </c>
      <c r="I131" s="154"/>
      <c r="J131" s="155">
        <f>ROUND(I131*H131,2)</f>
        <v>0</v>
      </c>
      <c r="K131" s="156"/>
      <c r="L131" s="32"/>
      <c r="M131" s="157" t="s">
        <v>1</v>
      </c>
      <c r="N131" s="158" t="s">
        <v>44</v>
      </c>
      <c r="O131" s="57"/>
      <c r="P131" s="159">
        <f>O131*H131</f>
        <v>0</v>
      </c>
      <c r="Q131" s="159">
        <v>0</v>
      </c>
      <c r="R131" s="159">
        <f>Q131*H131</f>
        <v>0</v>
      </c>
      <c r="S131" s="159">
        <v>0</v>
      </c>
      <c r="T131" s="160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61" t="s">
        <v>245</v>
      </c>
      <c r="AT131" s="161" t="s">
        <v>209</v>
      </c>
      <c r="AU131" s="161" t="s">
        <v>88</v>
      </c>
      <c r="AY131" s="17" t="s">
        <v>207</v>
      </c>
      <c r="BE131" s="162">
        <f>IF(N131="základní",J131,0)</f>
        <v>0</v>
      </c>
      <c r="BF131" s="162">
        <f>IF(N131="snížená",J131,0)</f>
        <v>0</v>
      </c>
      <c r="BG131" s="162">
        <f>IF(N131="zákl. přenesená",J131,0)</f>
        <v>0</v>
      </c>
      <c r="BH131" s="162">
        <f>IF(N131="sníž. přenesená",J131,0)</f>
        <v>0</v>
      </c>
      <c r="BI131" s="162">
        <f>IF(N131="nulová",J131,0)</f>
        <v>0</v>
      </c>
      <c r="BJ131" s="17" t="s">
        <v>86</v>
      </c>
      <c r="BK131" s="162">
        <f>ROUND(I131*H131,2)</f>
        <v>0</v>
      </c>
      <c r="BL131" s="17" t="s">
        <v>245</v>
      </c>
      <c r="BM131" s="161" t="s">
        <v>88</v>
      </c>
    </row>
    <row r="132" spans="1:65" s="13" customFormat="1" ht="11.25">
      <c r="B132" s="163"/>
      <c r="D132" s="164" t="s">
        <v>237</v>
      </c>
      <c r="E132" s="165" t="s">
        <v>1</v>
      </c>
      <c r="F132" s="166" t="s">
        <v>7439</v>
      </c>
      <c r="H132" s="167">
        <v>90</v>
      </c>
      <c r="I132" s="168"/>
      <c r="L132" s="163"/>
      <c r="M132" s="169"/>
      <c r="N132" s="170"/>
      <c r="O132" s="170"/>
      <c r="P132" s="170"/>
      <c r="Q132" s="170"/>
      <c r="R132" s="170"/>
      <c r="S132" s="170"/>
      <c r="T132" s="171"/>
      <c r="AT132" s="165" t="s">
        <v>237</v>
      </c>
      <c r="AU132" s="165" t="s">
        <v>88</v>
      </c>
      <c r="AV132" s="13" t="s">
        <v>88</v>
      </c>
      <c r="AW132" s="13" t="s">
        <v>33</v>
      </c>
      <c r="AX132" s="13" t="s">
        <v>79</v>
      </c>
      <c r="AY132" s="165" t="s">
        <v>207</v>
      </c>
    </row>
    <row r="133" spans="1:65" s="15" customFormat="1" ht="11.25">
      <c r="B133" s="179"/>
      <c r="D133" s="164" t="s">
        <v>237</v>
      </c>
      <c r="E133" s="180" t="s">
        <v>1</v>
      </c>
      <c r="F133" s="181" t="s">
        <v>242</v>
      </c>
      <c r="H133" s="182">
        <v>90</v>
      </c>
      <c r="I133" s="183"/>
      <c r="L133" s="179"/>
      <c r="M133" s="184"/>
      <c r="N133" s="185"/>
      <c r="O133" s="185"/>
      <c r="P133" s="185"/>
      <c r="Q133" s="185"/>
      <c r="R133" s="185"/>
      <c r="S133" s="185"/>
      <c r="T133" s="186"/>
      <c r="AT133" s="180" t="s">
        <v>237</v>
      </c>
      <c r="AU133" s="180" t="s">
        <v>88</v>
      </c>
      <c r="AV133" s="15" t="s">
        <v>213</v>
      </c>
      <c r="AW133" s="15" t="s">
        <v>33</v>
      </c>
      <c r="AX133" s="15" t="s">
        <v>86</v>
      </c>
      <c r="AY133" s="180" t="s">
        <v>207</v>
      </c>
    </row>
    <row r="134" spans="1:65" s="2" customFormat="1" ht="24.2" customHeight="1">
      <c r="A134" s="31"/>
      <c r="B134" s="148"/>
      <c r="C134" s="149" t="s">
        <v>88</v>
      </c>
      <c r="D134" s="149" t="s">
        <v>209</v>
      </c>
      <c r="E134" s="150" t="s">
        <v>1432</v>
      </c>
      <c r="F134" s="151" t="s">
        <v>7440</v>
      </c>
      <c r="G134" s="152" t="s">
        <v>301</v>
      </c>
      <c r="H134" s="153">
        <v>32</v>
      </c>
      <c r="I134" s="154"/>
      <c r="J134" s="155">
        <f>ROUND(I134*H134,2)</f>
        <v>0</v>
      </c>
      <c r="K134" s="156"/>
      <c r="L134" s="32"/>
      <c r="M134" s="157" t="s">
        <v>1</v>
      </c>
      <c r="N134" s="158" t="s">
        <v>44</v>
      </c>
      <c r="O134" s="57"/>
      <c r="P134" s="159">
        <f>O134*H134</f>
        <v>0</v>
      </c>
      <c r="Q134" s="159">
        <v>0</v>
      </c>
      <c r="R134" s="159">
        <f>Q134*H134</f>
        <v>0</v>
      </c>
      <c r="S134" s="159">
        <v>0</v>
      </c>
      <c r="T134" s="160">
        <f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245</v>
      </c>
      <c r="AT134" s="161" t="s">
        <v>209</v>
      </c>
      <c r="AU134" s="161" t="s">
        <v>88</v>
      </c>
      <c r="AY134" s="17" t="s">
        <v>207</v>
      </c>
      <c r="BE134" s="162">
        <f>IF(N134="základní",J134,0)</f>
        <v>0</v>
      </c>
      <c r="BF134" s="162">
        <f>IF(N134="snížená",J134,0)</f>
        <v>0</v>
      </c>
      <c r="BG134" s="162">
        <f>IF(N134="zákl. přenesená",J134,0)</f>
        <v>0</v>
      </c>
      <c r="BH134" s="162">
        <f>IF(N134="sníž. přenesená",J134,0)</f>
        <v>0</v>
      </c>
      <c r="BI134" s="162">
        <f>IF(N134="nulová",J134,0)</f>
        <v>0</v>
      </c>
      <c r="BJ134" s="17" t="s">
        <v>86</v>
      </c>
      <c r="BK134" s="162">
        <f>ROUND(I134*H134,2)</f>
        <v>0</v>
      </c>
      <c r="BL134" s="17" t="s">
        <v>245</v>
      </c>
      <c r="BM134" s="161" t="s">
        <v>213</v>
      </c>
    </row>
    <row r="135" spans="1:65" s="13" customFormat="1" ht="11.25">
      <c r="B135" s="163"/>
      <c r="D135" s="164" t="s">
        <v>237</v>
      </c>
      <c r="E135" s="165" t="s">
        <v>1</v>
      </c>
      <c r="F135" s="166" t="s">
        <v>7441</v>
      </c>
      <c r="H135" s="167">
        <v>32</v>
      </c>
      <c r="I135" s="168"/>
      <c r="L135" s="163"/>
      <c r="M135" s="169"/>
      <c r="N135" s="170"/>
      <c r="O135" s="170"/>
      <c r="P135" s="170"/>
      <c r="Q135" s="170"/>
      <c r="R135" s="170"/>
      <c r="S135" s="170"/>
      <c r="T135" s="171"/>
      <c r="AT135" s="165" t="s">
        <v>237</v>
      </c>
      <c r="AU135" s="165" t="s">
        <v>88</v>
      </c>
      <c r="AV135" s="13" t="s">
        <v>88</v>
      </c>
      <c r="AW135" s="13" t="s">
        <v>33</v>
      </c>
      <c r="AX135" s="13" t="s">
        <v>79</v>
      </c>
      <c r="AY135" s="165" t="s">
        <v>207</v>
      </c>
    </row>
    <row r="136" spans="1:65" s="15" customFormat="1" ht="11.25">
      <c r="B136" s="179"/>
      <c r="D136" s="164" t="s">
        <v>237</v>
      </c>
      <c r="E136" s="180" t="s">
        <v>1</v>
      </c>
      <c r="F136" s="181" t="s">
        <v>242</v>
      </c>
      <c r="H136" s="182">
        <v>32</v>
      </c>
      <c r="I136" s="183"/>
      <c r="L136" s="179"/>
      <c r="M136" s="184"/>
      <c r="N136" s="185"/>
      <c r="O136" s="185"/>
      <c r="P136" s="185"/>
      <c r="Q136" s="185"/>
      <c r="R136" s="185"/>
      <c r="S136" s="185"/>
      <c r="T136" s="186"/>
      <c r="AT136" s="180" t="s">
        <v>237</v>
      </c>
      <c r="AU136" s="180" t="s">
        <v>88</v>
      </c>
      <c r="AV136" s="15" t="s">
        <v>213</v>
      </c>
      <c r="AW136" s="15" t="s">
        <v>33</v>
      </c>
      <c r="AX136" s="15" t="s">
        <v>86</v>
      </c>
      <c r="AY136" s="180" t="s">
        <v>207</v>
      </c>
    </row>
    <row r="137" spans="1:65" s="2" customFormat="1" ht="24.2" customHeight="1">
      <c r="A137" s="31"/>
      <c r="B137" s="148"/>
      <c r="C137" s="149" t="s">
        <v>217</v>
      </c>
      <c r="D137" s="149" t="s">
        <v>209</v>
      </c>
      <c r="E137" s="150" t="s">
        <v>1436</v>
      </c>
      <c r="F137" s="151" t="s">
        <v>7442</v>
      </c>
      <c r="G137" s="152" t="s">
        <v>301</v>
      </c>
      <c r="H137" s="153">
        <v>24</v>
      </c>
      <c r="I137" s="154"/>
      <c r="J137" s="155">
        <f>ROUND(I137*H137,2)</f>
        <v>0</v>
      </c>
      <c r="K137" s="156"/>
      <c r="L137" s="32"/>
      <c r="M137" s="157" t="s">
        <v>1</v>
      </c>
      <c r="N137" s="158" t="s">
        <v>44</v>
      </c>
      <c r="O137" s="57"/>
      <c r="P137" s="159">
        <f>O137*H137</f>
        <v>0</v>
      </c>
      <c r="Q137" s="159">
        <v>0</v>
      </c>
      <c r="R137" s="159">
        <f>Q137*H137</f>
        <v>0</v>
      </c>
      <c r="S137" s="159">
        <v>0</v>
      </c>
      <c r="T137" s="160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245</v>
      </c>
      <c r="AT137" s="161" t="s">
        <v>209</v>
      </c>
      <c r="AU137" s="161" t="s">
        <v>88</v>
      </c>
      <c r="AY137" s="17" t="s">
        <v>207</v>
      </c>
      <c r="BE137" s="162">
        <f>IF(N137="základní",J137,0)</f>
        <v>0</v>
      </c>
      <c r="BF137" s="162">
        <f>IF(N137="snížená",J137,0)</f>
        <v>0</v>
      </c>
      <c r="BG137" s="162">
        <f>IF(N137="zákl. přenesená",J137,0)</f>
        <v>0</v>
      </c>
      <c r="BH137" s="162">
        <f>IF(N137="sníž. přenesená",J137,0)</f>
        <v>0</v>
      </c>
      <c r="BI137" s="162">
        <f>IF(N137="nulová",J137,0)</f>
        <v>0</v>
      </c>
      <c r="BJ137" s="17" t="s">
        <v>86</v>
      </c>
      <c r="BK137" s="162">
        <f>ROUND(I137*H137,2)</f>
        <v>0</v>
      </c>
      <c r="BL137" s="17" t="s">
        <v>245</v>
      </c>
      <c r="BM137" s="161" t="s">
        <v>221</v>
      </c>
    </row>
    <row r="138" spans="1:65" s="13" customFormat="1" ht="11.25">
      <c r="B138" s="163"/>
      <c r="D138" s="164" t="s">
        <v>237</v>
      </c>
      <c r="E138" s="165" t="s">
        <v>1</v>
      </c>
      <c r="F138" s="166" t="s">
        <v>7443</v>
      </c>
      <c r="H138" s="167">
        <v>24</v>
      </c>
      <c r="I138" s="168"/>
      <c r="L138" s="163"/>
      <c r="M138" s="169"/>
      <c r="N138" s="170"/>
      <c r="O138" s="170"/>
      <c r="P138" s="170"/>
      <c r="Q138" s="170"/>
      <c r="R138" s="170"/>
      <c r="S138" s="170"/>
      <c r="T138" s="171"/>
      <c r="AT138" s="165" t="s">
        <v>237</v>
      </c>
      <c r="AU138" s="165" t="s">
        <v>88</v>
      </c>
      <c r="AV138" s="13" t="s">
        <v>88</v>
      </c>
      <c r="AW138" s="13" t="s">
        <v>33</v>
      </c>
      <c r="AX138" s="13" t="s">
        <v>79</v>
      </c>
      <c r="AY138" s="165" t="s">
        <v>207</v>
      </c>
    </row>
    <row r="139" spans="1:65" s="15" customFormat="1" ht="11.25">
      <c r="B139" s="179"/>
      <c r="D139" s="164" t="s">
        <v>237</v>
      </c>
      <c r="E139" s="180" t="s">
        <v>1</v>
      </c>
      <c r="F139" s="181" t="s">
        <v>242</v>
      </c>
      <c r="H139" s="182">
        <v>24</v>
      </c>
      <c r="I139" s="183"/>
      <c r="L139" s="179"/>
      <c r="M139" s="184"/>
      <c r="N139" s="185"/>
      <c r="O139" s="185"/>
      <c r="P139" s="185"/>
      <c r="Q139" s="185"/>
      <c r="R139" s="185"/>
      <c r="S139" s="185"/>
      <c r="T139" s="186"/>
      <c r="AT139" s="180" t="s">
        <v>237</v>
      </c>
      <c r="AU139" s="180" t="s">
        <v>88</v>
      </c>
      <c r="AV139" s="15" t="s">
        <v>213</v>
      </c>
      <c r="AW139" s="15" t="s">
        <v>33</v>
      </c>
      <c r="AX139" s="15" t="s">
        <v>86</v>
      </c>
      <c r="AY139" s="180" t="s">
        <v>207</v>
      </c>
    </row>
    <row r="140" spans="1:65" s="2" customFormat="1" ht="24.2" customHeight="1">
      <c r="A140" s="31"/>
      <c r="B140" s="148"/>
      <c r="C140" s="149" t="s">
        <v>213</v>
      </c>
      <c r="D140" s="149" t="s">
        <v>209</v>
      </c>
      <c r="E140" s="150" t="s">
        <v>7444</v>
      </c>
      <c r="F140" s="151" t="s">
        <v>7445</v>
      </c>
      <c r="G140" s="152" t="s">
        <v>301</v>
      </c>
      <c r="H140" s="153">
        <v>7</v>
      </c>
      <c r="I140" s="154"/>
      <c r="J140" s="155">
        <f>ROUND(I140*H140,2)</f>
        <v>0</v>
      </c>
      <c r="K140" s="156"/>
      <c r="L140" s="32"/>
      <c r="M140" s="157" t="s">
        <v>1</v>
      </c>
      <c r="N140" s="158" t="s">
        <v>44</v>
      </c>
      <c r="O140" s="57"/>
      <c r="P140" s="159">
        <f>O140*H140</f>
        <v>0</v>
      </c>
      <c r="Q140" s="159">
        <v>0</v>
      </c>
      <c r="R140" s="159">
        <f>Q140*H140</f>
        <v>0</v>
      </c>
      <c r="S140" s="159">
        <v>0</v>
      </c>
      <c r="T140" s="160">
        <f>S140*H140</f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61" t="s">
        <v>245</v>
      </c>
      <c r="AT140" s="161" t="s">
        <v>209</v>
      </c>
      <c r="AU140" s="161" t="s">
        <v>88</v>
      </c>
      <c r="AY140" s="17" t="s">
        <v>207</v>
      </c>
      <c r="BE140" s="162">
        <f>IF(N140="základní",J140,0)</f>
        <v>0</v>
      </c>
      <c r="BF140" s="162">
        <f>IF(N140="snížená",J140,0)</f>
        <v>0</v>
      </c>
      <c r="BG140" s="162">
        <f>IF(N140="zákl. přenesená",J140,0)</f>
        <v>0</v>
      </c>
      <c r="BH140" s="162">
        <f>IF(N140="sníž. přenesená",J140,0)</f>
        <v>0</v>
      </c>
      <c r="BI140" s="162">
        <f>IF(N140="nulová",J140,0)</f>
        <v>0</v>
      </c>
      <c r="BJ140" s="17" t="s">
        <v>86</v>
      </c>
      <c r="BK140" s="162">
        <f>ROUND(I140*H140,2)</f>
        <v>0</v>
      </c>
      <c r="BL140" s="17" t="s">
        <v>245</v>
      </c>
      <c r="BM140" s="161" t="s">
        <v>224</v>
      </c>
    </row>
    <row r="141" spans="1:65" s="13" customFormat="1" ht="11.25">
      <c r="B141" s="163"/>
      <c r="D141" s="164" t="s">
        <v>237</v>
      </c>
      <c r="E141" s="165" t="s">
        <v>1</v>
      </c>
      <c r="F141" s="166" t="s">
        <v>7446</v>
      </c>
      <c r="H141" s="167">
        <v>7</v>
      </c>
      <c r="I141" s="168"/>
      <c r="L141" s="163"/>
      <c r="M141" s="169"/>
      <c r="N141" s="170"/>
      <c r="O141" s="170"/>
      <c r="P141" s="170"/>
      <c r="Q141" s="170"/>
      <c r="R141" s="170"/>
      <c r="S141" s="170"/>
      <c r="T141" s="171"/>
      <c r="AT141" s="165" t="s">
        <v>237</v>
      </c>
      <c r="AU141" s="165" t="s">
        <v>88</v>
      </c>
      <c r="AV141" s="13" t="s">
        <v>88</v>
      </c>
      <c r="AW141" s="13" t="s">
        <v>33</v>
      </c>
      <c r="AX141" s="13" t="s">
        <v>79</v>
      </c>
      <c r="AY141" s="165" t="s">
        <v>207</v>
      </c>
    </row>
    <row r="142" spans="1:65" s="15" customFormat="1" ht="11.25">
      <c r="B142" s="179"/>
      <c r="D142" s="164" t="s">
        <v>237</v>
      </c>
      <c r="E142" s="180" t="s">
        <v>1</v>
      </c>
      <c r="F142" s="181" t="s">
        <v>242</v>
      </c>
      <c r="H142" s="182">
        <v>7</v>
      </c>
      <c r="I142" s="183"/>
      <c r="L142" s="179"/>
      <c r="M142" s="184"/>
      <c r="N142" s="185"/>
      <c r="O142" s="185"/>
      <c r="P142" s="185"/>
      <c r="Q142" s="185"/>
      <c r="R142" s="185"/>
      <c r="S142" s="185"/>
      <c r="T142" s="186"/>
      <c r="AT142" s="180" t="s">
        <v>237</v>
      </c>
      <c r="AU142" s="180" t="s">
        <v>88</v>
      </c>
      <c r="AV142" s="15" t="s">
        <v>213</v>
      </c>
      <c r="AW142" s="15" t="s">
        <v>33</v>
      </c>
      <c r="AX142" s="15" t="s">
        <v>86</v>
      </c>
      <c r="AY142" s="180" t="s">
        <v>207</v>
      </c>
    </row>
    <row r="143" spans="1:65" s="2" customFormat="1" ht="24.2" customHeight="1">
      <c r="A143" s="31"/>
      <c r="B143" s="148"/>
      <c r="C143" s="149" t="s">
        <v>225</v>
      </c>
      <c r="D143" s="149" t="s">
        <v>209</v>
      </c>
      <c r="E143" s="150" t="s">
        <v>7447</v>
      </c>
      <c r="F143" s="151" t="s">
        <v>7448</v>
      </c>
      <c r="G143" s="152" t="s">
        <v>301</v>
      </c>
      <c r="H143" s="153">
        <v>164</v>
      </c>
      <c r="I143" s="154"/>
      <c r="J143" s="155">
        <f>ROUND(I143*H143,2)</f>
        <v>0</v>
      </c>
      <c r="K143" s="156"/>
      <c r="L143" s="32"/>
      <c r="M143" s="157" t="s">
        <v>1</v>
      </c>
      <c r="N143" s="158" t="s">
        <v>44</v>
      </c>
      <c r="O143" s="57"/>
      <c r="P143" s="159">
        <f>O143*H143</f>
        <v>0</v>
      </c>
      <c r="Q143" s="159">
        <v>0</v>
      </c>
      <c r="R143" s="159">
        <f>Q143*H143</f>
        <v>0</v>
      </c>
      <c r="S143" s="159">
        <v>0</v>
      </c>
      <c r="T143" s="160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245</v>
      </c>
      <c r="AT143" s="161" t="s">
        <v>209</v>
      </c>
      <c r="AU143" s="161" t="s">
        <v>88</v>
      </c>
      <c r="AY143" s="17" t="s">
        <v>207</v>
      </c>
      <c r="BE143" s="162">
        <f>IF(N143="základní",J143,0)</f>
        <v>0</v>
      </c>
      <c r="BF143" s="162">
        <f>IF(N143="snížená",J143,0)</f>
        <v>0</v>
      </c>
      <c r="BG143" s="162">
        <f>IF(N143="zákl. přenesená",J143,0)</f>
        <v>0</v>
      </c>
      <c r="BH143" s="162">
        <f>IF(N143="sníž. přenesená",J143,0)</f>
        <v>0</v>
      </c>
      <c r="BI143" s="162">
        <f>IF(N143="nulová",J143,0)</f>
        <v>0</v>
      </c>
      <c r="BJ143" s="17" t="s">
        <v>86</v>
      </c>
      <c r="BK143" s="162">
        <f>ROUND(I143*H143,2)</f>
        <v>0</v>
      </c>
      <c r="BL143" s="17" t="s">
        <v>245</v>
      </c>
      <c r="BM143" s="161" t="s">
        <v>228</v>
      </c>
    </row>
    <row r="144" spans="1:65" s="13" customFormat="1" ht="11.25">
      <c r="B144" s="163"/>
      <c r="D144" s="164" t="s">
        <v>237</v>
      </c>
      <c r="E144" s="165" t="s">
        <v>1</v>
      </c>
      <c r="F144" s="166" t="s">
        <v>7449</v>
      </c>
      <c r="H144" s="167">
        <v>164</v>
      </c>
      <c r="I144" s="168"/>
      <c r="L144" s="163"/>
      <c r="M144" s="169"/>
      <c r="N144" s="170"/>
      <c r="O144" s="170"/>
      <c r="P144" s="170"/>
      <c r="Q144" s="170"/>
      <c r="R144" s="170"/>
      <c r="S144" s="170"/>
      <c r="T144" s="171"/>
      <c r="AT144" s="165" t="s">
        <v>237</v>
      </c>
      <c r="AU144" s="165" t="s">
        <v>88</v>
      </c>
      <c r="AV144" s="13" t="s">
        <v>88</v>
      </c>
      <c r="AW144" s="13" t="s">
        <v>33</v>
      </c>
      <c r="AX144" s="13" t="s">
        <v>79</v>
      </c>
      <c r="AY144" s="165" t="s">
        <v>207</v>
      </c>
    </row>
    <row r="145" spans="1:65" s="15" customFormat="1" ht="11.25">
      <c r="B145" s="179"/>
      <c r="D145" s="164" t="s">
        <v>237</v>
      </c>
      <c r="E145" s="180" t="s">
        <v>1</v>
      </c>
      <c r="F145" s="181" t="s">
        <v>242</v>
      </c>
      <c r="H145" s="182">
        <v>164</v>
      </c>
      <c r="I145" s="183"/>
      <c r="L145" s="179"/>
      <c r="M145" s="184"/>
      <c r="N145" s="185"/>
      <c r="O145" s="185"/>
      <c r="P145" s="185"/>
      <c r="Q145" s="185"/>
      <c r="R145" s="185"/>
      <c r="S145" s="185"/>
      <c r="T145" s="186"/>
      <c r="AT145" s="180" t="s">
        <v>237</v>
      </c>
      <c r="AU145" s="180" t="s">
        <v>88</v>
      </c>
      <c r="AV145" s="15" t="s">
        <v>213</v>
      </c>
      <c r="AW145" s="15" t="s">
        <v>33</v>
      </c>
      <c r="AX145" s="15" t="s">
        <v>86</v>
      </c>
      <c r="AY145" s="180" t="s">
        <v>207</v>
      </c>
    </row>
    <row r="146" spans="1:65" s="2" customFormat="1" ht="24.2" customHeight="1">
      <c r="A146" s="31"/>
      <c r="B146" s="148"/>
      <c r="C146" s="149" t="s">
        <v>221</v>
      </c>
      <c r="D146" s="149" t="s">
        <v>209</v>
      </c>
      <c r="E146" s="150" t="s">
        <v>7450</v>
      </c>
      <c r="F146" s="151" t="s">
        <v>7451</v>
      </c>
      <c r="G146" s="152" t="s">
        <v>301</v>
      </c>
      <c r="H146" s="153">
        <v>62</v>
      </c>
      <c r="I146" s="154"/>
      <c r="J146" s="155">
        <f>ROUND(I146*H146,2)</f>
        <v>0</v>
      </c>
      <c r="K146" s="156"/>
      <c r="L146" s="32"/>
      <c r="M146" s="157" t="s">
        <v>1</v>
      </c>
      <c r="N146" s="158" t="s">
        <v>44</v>
      </c>
      <c r="O146" s="57"/>
      <c r="P146" s="159">
        <f>O146*H146</f>
        <v>0</v>
      </c>
      <c r="Q146" s="159">
        <v>0</v>
      </c>
      <c r="R146" s="159">
        <f>Q146*H146</f>
        <v>0</v>
      </c>
      <c r="S146" s="159">
        <v>0</v>
      </c>
      <c r="T146" s="160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61" t="s">
        <v>245</v>
      </c>
      <c r="AT146" s="161" t="s">
        <v>209</v>
      </c>
      <c r="AU146" s="161" t="s">
        <v>88</v>
      </c>
      <c r="AY146" s="17" t="s">
        <v>207</v>
      </c>
      <c r="BE146" s="162">
        <f>IF(N146="základní",J146,0)</f>
        <v>0</v>
      </c>
      <c r="BF146" s="162">
        <f>IF(N146="snížená",J146,0)</f>
        <v>0</v>
      </c>
      <c r="BG146" s="162">
        <f>IF(N146="zákl. přenesená",J146,0)</f>
        <v>0</v>
      </c>
      <c r="BH146" s="162">
        <f>IF(N146="sníž. přenesená",J146,0)</f>
        <v>0</v>
      </c>
      <c r="BI146" s="162">
        <f>IF(N146="nulová",J146,0)</f>
        <v>0</v>
      </c>
      <c r="BJ146" s="17" t="s">
        <v>86</v>
      </c>
      <c r="BK146" s="162">
        <f>ROUND(I146*H146,2)</f>
        <v>0</v>
      </c>
      <c r="BL146" s="17" t="s">
        <v>245</v>
      </c>
      <c r="BM146" s="161" t="s">
        <v>231</v>
      </c>
    </row>
    <row r="147" spans="1:65" s="13" customFormat="1" ht="11.25">
      <c r="B147" s="163"/>
      <c r="D147" s="164" t="s">
        <v>237</v>
      </c>
      <c r="E147" s="165" t="s">
        <v>1</v>
      </c>
      <c r="F147" s="166" t="s">
        <v>7452</v>
      </c>
      <c r="H147" s="167">
        <v>62</v>
      </c>
      <c r="I147" s="168"/>
      <c r="L147" s="163"/>
      <c r="M147" s="169"/>
      <c r="N147" s="170"/>
      <c r="O147" s="170"/>
      <c r="P147" s="170"/>
      <c r="Q147" s="170"/>
      <c r="R147" s="170"/>
      <c r="S147" s="170"/>
      <c r="T147" s="171"/>
      <c r="AT147" s="165" t="s">
        <v>237</v>
      </c>
      <c r="AU147" s="165" t="s">
        <v>88</v>
      </c>
      <c r="AV147" s="13" t="s">
        <v>88</v>
      </c>
      <c r="AW147" s="13" t="s">
        <v>33</v>
      </c>
      <c r="AX147" s="13" t="s">
        <v>79</v>
      </c>
      <c r="AY147" s="165" t="s">
        <v>207</v>
      </c>
    </row>
    <row r="148" spans="1:65" s="15" customFormat="1" ht="11.25">
      <c r="B148" s="179"/>
      <c r="D148" s="164" t="s">
        <v>237</v>
      </c>
      <c r="E148" s="180" t="s">
        <v>1</v>
      </c>
      <c r="F148" s="181" t="s">
        <v>242</v>
      </c>
      <c r="H148" s="182">
        <v>62</v>
      </c>
      <c r="I148" s="183"/>
      <c r="L148" s="179"/>
      <c r="M148" s="184"/>
      <c r="N148" s="185"/>
      <c r="O148" s="185"/>
      <c r="P148" s="185"/>
      <c r="Q148" s="185"/>
      <c r="R148" s="185"/>
      <c r="S148" s="185"/>
      <c r="T148" s="186"/>
      <c r="AT148" s="180" t="s">
        <v>237</v>
      </c>
      <c r="AU148" s="180" t="s">
        <v>88</v>
      </c>
      <c r="AV148" s="15" t="s">
        <v>213</v>
      </c>
      <c r="AW148" s="15" t="s">
        <v>33</v>
      </c>
      <c r="AX148" s="15" t="s">
        <v>86</v>
      </c>
      <c r="AY148" s="180" t="s">
        <v>207</v>
      </c>
    </row>
    <row r="149" spans="1:65" s="2" customFormat="1" ht="24.2" customHeight="1">
      <c r="A149" s="31"/>
      <c r="B149" s="148"/>
      <c r="C149" s="149" t="s">
        <v>232</v>
      </c>
      <c r="D149" s="149" t="s">
        <v>209</v>
      </c>
      <c r="E149" s="150" t="s">
        <v>7453</v>
      </c>
      <c r="F149" s="151" t="s">
        <v>7454</v>
      </c>
      <c r="G149" s="152" t="s">
        <v>301</v>
      </c>
      <c r="H149" s="153">
        <v>410</v>
      </c>
      <c r="I149" s="154"/>
      <c r="J149" s="155">
        <f>ROUND(I149*H149,2)</f>
        <v>0</v>
      </c>
      <c r="K149" s="156"/>
      <c r="L149" s="32"/>
      <c r="M149" s="157" t="s">
        <v>1</v>
      </c>
      <c r="N149" s="158" t="s">
        <v>44</v>
      </c>
      <c r="O149" s="57"/>
      <c r="P149" s="159">
        <f>O149*H149</f>
        <v>0</v>
      </c>
      <c r="Q149" s="159">
        <v>0</v>
      </c>
      <c r="R149" s="159">
        <f>Q149*H149</f>
        <v>0</v>
      </c>
      <c r="S149" s="159">
        <v>0</v>
      </c>
      <c r="T149" s="160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61" t="s">
        <v>245</v>
      </c>
      <c r="AT149" s="161" t="s">
        <v>209</v>
      </c>
      <c r="AU149" s="161" t="s">
        <v>88</v>
      </c>
      <c r="AY149" s="17" t="s">
        <v>207</v>
      </c>
      <c r="BE149" s="162">
        <f>IF(N149="základní",J149,0)</f>
        <v>0</v>
      </c>
      <c r="BF149" s="162">
        <f>IF(N149="snížená",J149,0)</f>
        <v>0</v>
      </c>
      <c r="BG149" s="162">
        <f>IF(N149="zákl. přenesená",J149,0)</f>
        <v>0</v>
      </c>
      <c r="BH149" s="162">
        <f>IF(N149="sníž. přenesená",J149,0)</f>
        <v>0</v>
      </c>
      <c r="BI149" s="162">
        <f>IF(N149="nulová",J149,0)</f>
        <v>0</v>
      </c>
      <c r="BJ149" s="17" t="s">
        <v>86</v>
      </c>
      <c r="BK149" s="162">
        <f>ROUND(I149*H149,2)</f>
        <v>0</v>
      </c>
      <c r="BL149" s="17" t="s">
        <v>245</v>
      </c>
      <c r="BM149" s="161" t="s">
        <v>236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7455</v>
      </c>
      <c r="H150" s="167">
        <v>410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88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5" customFormat="1" ht="11.25">
      <c r="B151" s="179"/>
      <c r="D151" s="164" t="s">
        <v>237</v>
      </c>
      <c r="E151" s="180" t="s">
        <v>1</v>
      </c>
      <c r="F151" s="181" t="s">
        <v>242</v>
      </c>
      <c r="H151" s="182">
        <v>410</v>
      </c>
      <c r="I151" s="183"/>
      <c r="L151" s="179"/>
      <c r="M151" s="184"/>
      <c r="N151" s="185"/>
      <c r="O151" s="185"/>
      <c r="P151" s="185"/>
      <c r="Q151" s="185"/>
      <c r="R151" s="185"/>
      <c r="S151" s="185"/>
      <c r="T151" s="186"/>
      <c r="AT151" s="180" t="s">
        <v>237</v>
      </c>
      <c r="AU151" s="180" t="s">
        <v>88</v>
      </c>
      <c r="AV151" s="15" t="s">
        <v>213</v>
      </c>
      <c r="AW151" s="15" t="s">
        <v>33</v>
      </c>
      <c r="AX151" s="15" t="s">
        <v>86</v>
      </c>
      <c r="AY151" s="180" t="s">
        <v>207</v>
      </c>
    </row>
    <row r="152" spans="1:65" s="2" customFormat="1" ht="24.2" customHeight="1">
      <c r="A152" s="31"/>
      <c r="B152" s="148"/>
      <c r="C152" s="149" t="s">
        <v>224</v>
      </c>
      <c r="D152" s="149" t="s">
        <v>209</v>
      </c>
      <c r="E152" s="150" t="s">
        <v>7456</v>
      </c>
      <c r="F152" s="151" t="s">
        <v>7457</v>
      </c>
      <c r="G152" s="152" t="s">
        <v>301</v>
      </c>
      <c r="H152" s="153">
        <v>43</v>
      </c>
      <c r="I152" s="154"/>
      <c r="J152" s="155">
        <f>ROUND(I152*H152,2)</f>
        <v>0</v>
      </c>
      <c r="K152" s="156"/>
      <c r="L152" s="32"/>
      <c r="M152" s="157" t="s">
        <v>1</v>
      </c>
      <c r="N152" s="158" t="s">
        <v>44</v>
      </c>
      <c r="O152" s="57"/>
      <c r="P152" s="159">
        <f>O152*H152</f>
        <v>0</v>
      </c>
      <c r="Q152" s="159">
        <v>0</v>
      </c>
      <c r="R152" s="159">
        <f>Q152*H152</f>
        <v>0</v>
      </c>
      <c r="S152" s="159">
        <v>0</v>
      </c>
      <c r="T152" s="160">
        <f>S152*H152</f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245</v>
      </c>
      <c r="AT152" s="161" t="s">
        <v>209</v>
      </c>
      <c r="AU152" s="161" t="s">
        <v>88</v>
      </c>
      <c r="AY152" s="17" t="s">
        <v>207</v>
      </c>
      <c r="BE152" s="162">
        <f>IF(N152="základní",J152,0)</f>
        <v>0</v>
      </c>
      <c r="BF152" s="162">
        <f>IF(N152="snížená",J152,0)</f>
        <v>0</v>
      </c>
      <c r="BG152" s="162">
        <f>IF(N152="zákl. přenesená",J152,0)</f>
        <v>0</v>
      </c>
      <c r="BH152" s="162">
        <f>IF(N152="sníž. přenesená",J152,0)</f>
        <v>0</v>
      </c>
      <c r="BI152" s="162">
        <f>IF(N152="nulová",J152,0)</f>
        <v>0</v>
      </c>
      <c r="BJ152" s="17" t="s">
        <v>86</v>
      </c>
      <c r="BK152" s="162">
        <f>ROUND(I152*H152,2)</f>
        <v>0</v>
      </c>
      <c r="BL152" s="17" t="s">
        <v>245</v>
      </c>
      <c r="BM152" s="161" t="s">
        <v>245</v>
      </c>
    </row>
    <row r="153" spans="1:65" s="13" customFormat="1" ht="11.25">
      <c r="B153" s="163"/>
      <c r="D153" s="164" t="s">
        <v>237</v>
      </c>
      <c r="E153" s="165" t="s">
        <v>1</v>
      </c>
      <c r="F153" s="166" t="s">
        <v>7458</v>
      </c>
      <c r="H153" s="167">
        <v>43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5" customFormat="1" ht="11.25">
      <c r="B154" s="179"/>
      <c r="D154" s="164" t="s">
        <v>237</v>
      </c>
      <c r="E154" s="180" t="s">
        <v>1</v>
      </c>
      <c r="F154" s="181" t="s">
        <v>242</v>
      </c>
      <c r="H154" s="182">
        <v>43</v>
      </c>
      <c r="I154" s="183"/>
      <c r="L154" s="179"/>
      <c r="M154" s="184"/>
      <c r="N154" s="185"/>
      <c r="O154" s="185"/>
      <c r="P154" s="185"/>
      <c r="Q154" s="185"/>
      <c r="R154" s="185"/>
      <c r="S154" s="185"/>
      <c r="T154" s="186"/>
      <c r="AT154" s="180" t="s">
        <v>237</v>
      </c>
      <c r="AU154" s="180" t="s">
        <v>88</v>
      </c>
      <c r="AV154" s="15" t="s">
        <v>213</v>
      </c>
      <c r="AW154" s="15" t="s">
        <v>33</v>
      </c>
      <c r="AX154" s="15" t="s">
        <v>86</v>
      </c>
      <c r="AY154" s="180" t="s">
        <v>207</v>
      </c>
    </row>
    <row r="155" spans="1:65" s="2" customFormat="1" ht="24.2" customHeight="1">
      <c r="A155" s="31"/>
      <c r="B155" s="148"/>
      <c r="C155" s="149" t="s">
        <v>246</v>
      </c>
      <c r="D155" s="149" t="s">
        <v>209</v>
      </c>
      <c r="E155" s="150" t="s">
        <v>7459</v>
      </c>
      <c r="F155" s="151" t="s">
        <v>7460</v>
      </c>
      <c r="G155" s="152" t="s">
        <v>301</v>
      </c>
      <c r="H155" s="153">
        <v>106</v>
      </c>
      <c r="I155" s="154"/>
      <c r="J155" s="155">
        <f>ROUND(I155*H155,2)</f>
        <v>0</v>
      </c>
      <c r="K155" s="156"/>
      <c r="L155" s="32"/>
      <c r="M155" s="157" t="s">
        <v>1</v>
      </c>
      <c r="N155" s="158" t="s">
        <v>44</v>
      </c>
      <c r="O155" s="57"/>
      <c r="P155" s="159">
        <f>O155*H155</f>
        <v>0</v>
      </c>
      <c r="Q155" s="159">
        <v>0</v>
      </c>
      <c r="R155" s="159">
        <f>Q155*H155</f>
        <v>0</v>
      </c>
      <c r="S155" s="159">
        <v>0</v>
      </c>
      <c r="T155" s="160">
        <f>S155*H155</f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245</v>
      </c>
      <c r="AT155" s="161" t="s">
        <v>209</v>
      </c>
      <c r="AU155" s="161" t="s">
        <v>88</v>
      </c>
      <c r="AY155" s="17" t="s">
        <v>207</v>
      </c>
      <c r="BE155" s="162">
        <f>IF(N155="základní",J155,0)</f>
        <v>0</v>
      </c>
      <c r="BF155" s="162">
        <f>IF(N155="snížená",J155,0)</f>
        <v>0</v>
      </c>
      <c r="BG155" s="162">
        <f>IF(N155="zákl. přenesená",J155,0)</f>
        <v>0</v>
      </c>
      <c r="BH155" s="162">
        <f>IF(N155="sníž. přenesená",J155,0)</f>
        <v>0</v>
      </c>
      <c r="BI155" s="162">
        <f>IF(N155="nulová",J155,0)</f>
        <v>0</v>
      </c>
      <c r="BJ155" s="17" t="s">
        <v>86</v>
      </c>
      <c r="BK155" s="162">
        <f>ROUND(I155*H155,2)</f>
        <v>0</v>
      </c>
      <c r="BL155" s="17" t="s">
        <v>245</v>
      </c>
      <c r="BM155" s="161" t="s">
        <v>249</v>
      </c>
    </row>
    <row r="156" spans="1:65" s="13" customFormat="1" ht="11.25">
      <c r="B156" s="163"/>
      <c r="D156" s="164" t="s">
        <v>237</v>
      </c>
      <c r="E156" s="165" t="s">
        <v>1</v>
      </c>
      <c r="F156" s="166" t="s">
        <v>7461</v>
      </c>
      <c r="H156" s="167">
        <v>106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88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5" customFormat="1" ht="11.25">
      <c r="B157" s="179"/>
      <c r="D157" s="164" t="s">
        <v>237</v>
      </c>
      <c r="E157" s="180" t="s">
        <v>1</v>
      </c>
      <c r="F157" s="181" t="s">
        <v>242</v>
      </c>
      <c r="H157" s="182">
        <v>106</v>
      </c>
      <c r="I157" s="183"/>
      <c r="L157" s="179"/>
      <c r="M157" s="184"/>
      <c r="N157" s="185"/>
      <c r="O157" s="185"/>
      <c r="P157" s="185"/>
      <c r="Q157" s="185"/>
      <c r="R157" s="185"/>
      <c r="S157" s="185"/>
      <c r="T157" s="186"/>
      <c r="AT157" s="180" t="s">
        <v>237</v>
      </c>
      <c r="AU157" s="180" t="s">
        <v>88</v>
      </c>
      <c r="AV157" s="15" t="s">
        <v>213</v>
      </c>
      <c r="AW157" s="15" t="s">
        <v>33</v>
      </c>
      <c r="AX157" s="15" t="s">
        <v>86</v>
      </c>
      <c r="AY157" s="180" t="s">
        <v>207</v>
      </c>
    </row>
    <row r="158" spans="1:65" s="2" customFormat="1" ht="24.2" customHeight="1">
      <c r="A158" s="31"/>
      <c r="B158" s="148"/>
      <c r="C158" s="149" t="s">
        <v>228</v>
      </c>
      <c r="D158" s="149" t="s">
        <v>209</v>
      </c>
      <c r="E158" s="150" t="s">
        <v>7462</v>
      </c>
      <c r="F158" s="151" t="s">
        <v>7463</v>
      </c>
      <c r="G158" s="152" t="s">
        <v>301</v>
      </c>
      <c r="H158" s="153">
        <v>10</v>
      </c>
      <c r="I158" s="154"/>
      <c r="J158" s="155">
        <f>ROUND(I158*H158,2)</f>
        <v>0</v>
      </c>
      <c r="K158" s="156"/>
      <c r="L158" s="32"/>
      <c r="M158" s="157" t="s">
        <v>1</v>
      </c>
      <c r="N158" s="158" t="s">
        <v>44</v>
      </c>
      <c r="O158" s="57"/>
      <c r="P158" s="159">
        <f>O158*H158</f>
        <v>0</v>
      </c>
      <c r="Q158" s="159">
        <v>0</v>
      </c>
      <c r="R158" s="159">
        <f>Q158*H158</f>
        <v>0</v>
      </c>
      <c r="S158" s="159">
        <v>0</v>
      </c>
      <c r="T158" s="160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245</v>
      </c>
      <c r="AT158" s="161" t="s">
        <v>209</v>
      </c>
      <c r="AU158" s="161" t="s">
        <v>88</v>
      </c>
      <c r="AY158" s="17" t="s">
        <v>207</v>
      </c>
      <c r="BE158" s="162">
        <f>IF(N158="základní",J158,0)</f>
        <v>0</v>
      </c>
      <c r="BF158" s="162">
        <f>IF(N158="snížená",J158,0)</f>
        <v>0</v>
      </c>
      <c r="BG158" s="162">
        <f>IF(N158="zákl. přenesená",J158,0)</f>
        <v>0</v>
      </c>
      <c r="BH158" s="162">
        <f>IF(N158="sníž. přenesená",J158,0)</f>
        <v>0</v>
      </c>
      <c r="BI158" s="162">
        <f>IF(N158="nulová",J158,0)</f>
        <v>0</v>
      </c>
      <c r="BJ158" s="17" t="s">
        <v>86</v>
      </c>
      <c r="BK158" s="162">
        <f>ROUND(I158*H158,2)</f>
        <v>0</v>
      </c>
      <c r="BL158" s="17" t="s">
        <v>245</v>
      </c>
      <c r="BM158" s="161" t="s">
        <v>253</v>
      </c>
    </row>
    <row r="159" spans="1:65" s="13" customFormat="1" ht="11.25">
      <c r="B159" s="163"/>
      <c r="D159" s="164" t="s">
        <v>237</v>
      </c>
      <c r="E159" s="165" t="s">
        <v>1</v>
      </c>
      <c r="F159" s="166" t="s">
        <v>7464</v>
      </c>
      <c r="H159" s="167">
        <v>10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88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10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24.2" customHeight="1">
      <c r="A161" s="31"/>
      <c r="B161" s="148"/>
      <c r="C161" s="149" t="s">
        <v>254</v>
      </c>
      <c r="D161" s="149" t="s">
        <v>209</v>
      </c>
      <c r="E161" s="150" t="s">
        <v>7465</v>
      </c>
      <c r="F161" s="151" t="s">
        <v>7466</v>
      </c>
      <c r="G161" s="152" t="s">
        <v>301</v>
      </c>
      <c r="H161" s="153">
        <v>2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257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7467</v>
      </c>
      <c r="H162" s="167">
        <v>2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5" customFormat="1" ht="11.25">
      <c r="B163" s="179"/>
      <c r="D163" s="164" t="s">
        <v>237</v>
      </c>
      <c r="E163" s="180" t="s">
        <v>1</v>
      </c>
      <c r="F163" s="181" t="s">
        <v>242</v>
      </c>
      <c r="H163" s="182">
        <v>2</v>
      </c>
      <c r="I163" s="183"/>
      <c r="L163" s="179"/>
      <c r="M163" s="184"/>
      <c r="N163" s="185"/>
      <c r="O163" s="185"/>
      <c r="P163" s="185"/>
      <c r="Q163" s="185"/>
      <c r="R163" s="185"/>
      <c r="S163" s="185"/>
      <c r="T163" s="186"/>
      <c r="AT163" s="180" t="s">
        <v>237</v>
      </c>
      <c r="AU163" s="180" t="s">
        <v>88</v>
      </c>
      <c r="AV163" s="15" t="s">
        <v>213</v>
      </c>
      <c r="AW163" s="15" t="s">
        <v>33</v>
      </c>
      <c r="AX163" s="15" t="s">
        <v>86</v>
      </c>
      <c r="AY163" s="180" t="s">
        <v>207</v>
      </c>
    </row>
    <row r="164" spans="1:65" s="2" customFormat="1" ht="24.2" customHeight="1">
      <c r="A164" s="31"/>
      <c r="B164" s="148"/>
      <c r="C164" s="149" t="s">
        <v>231</v>
      </c>
      <c r="D164" s="149" t="s">
        <v>209</v>
      </c>
      <c r="E164" s="150" t="s">
        <v>7468</v>
      </c>
      <c r="F164" s="151" t="s">
        <v>7469</v>
      </c>
      <c r="G164" s="152" t="s">
        <v>301</v>
      </c>
      <c r="H164" s="153">
        <v>151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245</v>
      </c>
      <c r="AT164" s="161" t="s">
        <v>209</v>
      </c>
      <c r="AU164" s="161" t="s">
        <v>88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245</v>
      </c>
      <c r="BM164" s="161" t="s">
        <v>260</v>
      </c>
    </row>
    <row r="165" spans="1:65" s="13" customFormat="1" ht="11.25">
      <c r="B165" s="163"/>
      <c r="D165" s="164" t="s">
        <v>237</v>
      </c>
      <c r="E165" s="165" t="s">
        <v>1</v>
      </c>
      <c r="F165" s="166" t="s">
        <v>7470</v>
      </c>
      <c r="H165" s="167">
        <v>151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5" customFormat="1" ht="11.25">
      <c r="B166" s="179"/>
      <c r="D166" s="164" t="s">
        <v>237</v>
      </c>
      <c r="E166" s="180" t="s">
        <v>1</v>
      </c>
      <c r="F166" s="181" t="s">
        <v>242</v>
      </c>
      <c r="H166" s="182">
        <v>151</v>
      </c>
      <c r="I166" s="183"/>
      <c r="L166" s="179"/>
      <c r="M166" s="184"/>
      <c r="N166" s="185"/>
      <c r="O166" s="185"/>
      <c r="P166" s="185"/>
      <c r="Q166" s="185"/>
      <c r="R166" s="185"/>
      <c r="S166" s="185"/>
      <c r="T166" s="186"/>
      <c r="AT166" s="180" t="s">
        <v>237</v>
      </c>
      <c r="AU166" s="180" t="s">
        <v>88</v>
      </c>
      <c r="AV166" s="15" t="s">
        <v>213</v>
      </c>
      <c r="AW166" s="15" t="s">
        <v>33</v>
      </c>
      <c r="AX166" s="15" t="s">
        <v>86</v>
      </c>
      <c r="AY166" s="180" t="s">
        <v>207</v>
      </c>
    </row>
    <row r="167" spans="1:65" s="2" customFormat="1" ht="24.2" customHeight="1">
      <c r="A167" s="31"/>
      <c r="B167" s="148"/>
      <c r="C167" s="149" t="s">
        <v>262</v>
      </c>
      <c r="D167" s="149" t="s">
        <v>209</v>
      </c>
      <c r="E167" s="150" t="s">
        <v>7471</v>
      </c>
      <c r="F167" s="151" t="s">
        <v>7472</v>
      </c>
      <c r="G167" s="152" t="s">
        <v>301</v>
      </c>
      <c r="H167" s="153">
        <v>13</v>
      </c>
      <c r="I167" s="154"/>
      <c r="J167" s="155">
        <f>ROUND(I167*H167,2)</f>
        <v>0</v>
      </c>
      <c r="K167" s="156"/>
      <c r="L167" s="32"/>
      <c r="M167" s="157" t="s">
        <v>1</v>
      </c>
      <c r="N167" s="158" t="s">
        <v>44</v>
      </c>
      <c r="O167" s="57"/>
      <c r="P167" s="159">
        <f>O167*H167</f>
        <v>0</v>
      </c>
      <c r="Q167" s="159">
        <v>0</v>
      </c>
      <c r="R167" s="159">
        <f>Q167*H167</f>
        <v>0</v>
      </c>
      <c r="S167" s="159">
        <v>0</v>
      </c>
      <c r="T167" s="160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245</v>
      </c>
      <c r="AT167" s="161" t="s">
        <v>209</v>
      </c>
      <c r="AU167" s="161" t="s">
        <v>88</v>
      </c>
      <c r="AY167" s="17" t="s">
        <v>207</v>
      </c>
      <c r="BE167" s="162">
        <f>IF(N167="základní",J167,0)</f>
        <v>0</v>
      </c>
      <c r="BF167" s="162">
        <f>IF(N167="snížená",J167,0)</f>
        <v>0</v>
      </c>
      <c r="BG167" s="162">
        <f>IF(N167="zákl. přenesená",J167,0)</f>
        <v>0</v>
      </c>
      <c r="BH167" s="162">
        <f>IF(N167="sníž. přenesená",J167,0)</f>
        <v>0</v>
      </c>
      <c r="BI167" s="162">
        <f>IF(N167="nulová",J167,0)</f>
        <v>0</v>
      </c>
      <c r="BJ167" s="17" t="s">
        <v>86</v>
      </c>
      <c r="BK167" s="162">
        <f>ROUND(I167*H167,2)</f>
        <v>0</v>
      </c>
      <c r="BL167" s="17" t="s">
        <v>245</v>
      </c>
      <c r="BM167" s="161" t="s">
        <v>265</v>
      </c>
    </row>
    <row r="168" spans="1:65" s="13" customFormat="1" ht="11.25">
      <c r="B168" s="163"/>
      <c r="D168" s="164" t="s">
        <v>237</v>
      </c>
      <c r="E168" s="165" t="s">
        <v>1</v>
      </c>
      <c r="F168" s="166" t="s">
        <v>7473</v>
      </c>
      <c r="H168" s="167">
        <v>13</v>
      </c>
      <c r="I168" s="168"/>
      <c r="L168" s="163"/>
      <c r="M168" s="169"/>
      <c r="N168" s="170"/>
      <c r="O168" s="170"/>
      <c r="P168" s="170"/>
      <c r="Q168" s="170"/>
      <c r="R168" s="170"/>
      <c r="S168" s="170"/>
      <c r="T168" s="171"/>
      <c r="AT168" s="165" t="s">
        <v>237</v>
      </c>
      <c r="AU168" s="165" t="s">
        <v>88</v>
      </c>
      <c r="AV168" s="13" t="s">
        <v>88</v>
      </c>
      <c r="AW168" s="13" t="s">
        <v>33</v>
      </c>
      <c r="AX168" s="13" t="s">
        <v>79</v>
      </c>
      <c r="AY168" s="165" t="s">
        <v>207</v>
      </c>
    </row>
    <row r="169" spans="1:65" s="15" customFormat="1" ht="11.25">
      <c r="B169" s="179"/>
      <c r="D169" s="164" t="s">
        <v>237</v>
      </c>
      <c r="E169" s="180" t="s">
        <v>1</v>
      </c>
      <c r="F169" s="181" t="s">
        <v>242</v>
      </c>
      <c r="H169" s="182">
        <v>13</v>
      </c>
      <c r="I169" s="183"/>
      <c r="L169" s="179"/>
      <c r="M169" s="184"/>
      <c r="N169" s="185"/>
      <c r="O169" s="185"/>
      <c r="P169" s="185"/>
      <c r="Q169" s="185"/>
      <c r="R169" s="185"/>
      <c r="S169" s="185"/>
      <c r="T169" s="186"/>
      <c r="AT169" s="180" t="s">
        <v>237</v>
      </c>
      <c r="AU169" s="180" t="s">
        <v>88</v>
      </c>
      <c r="AV169" s="15" t="s">
        <v>213</v>
      </c>
      <c r="AW169" s="15" t="s">
        <v>33</v>
      </c>
      <c r="AX169" s="15" t="s">
        <v>86</v>
      </c>
      <c r="AY169" s="180" t="s">
        <v>207</v>
      </c>
    </row>
    <row r="170" spans="1:65" s="2" customFormat="1" ht="24.2" customHeight="1">
      <c r="A170" s="31"/>
      <c r="B170" s="148"/>
      <c r="C170" s="149" t="s">
        <v>236</v>
      </c>
      <c r="D170" s="149" t="s">
        <v>209</v>
      </c>
      <c r="E170" s="150" t="s">
        <v>7474</v>
      </c>
      <c r="F170" s="151" t="s">
        <v>7475</v>
      </c>
      <c r="G170" s="152" t="s">
        <v>301</v>
      </c>
      <c r="H170" s="153">
        <v>28</v>
      </c>
      <c r="I170" s="154"/>
      <c r="J170" s="155">
        <f>ROUND(I170*H170,2)</f>
        <v>0</v>
      </c>
      <c r="K170" s="156"/>
      <c r="L170" s="32"/>
      <c r="M170" s="157" t="s">
        <v>1</v>
      </c>
      <c r="N170" s="158" t="s">
        <v>44</v>
      </c>
      <c r="O170" s="57"/>
      <c r="P170" s="159">
        <f>O170*H170</f>
        <v>0</v>
      </c>
      <c r="Q170" s="159">
        <v>0</v>
      </c>
      <c r="R170" s="159">
        <f>Q170*H170</f>
        <v>0</v>
      </c>
      <c r="S170" s="159">
        <v>0</v>
      </c>
      <c r="T170" s="160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61" t="s">
        <v>245</v>
      </c>
      <c r="AT170" s="161" t="s">
        <v>209</v>
      </c>
      <c r="AU170" s="161" t="s">
        <v>88</v>
      </c>
      <c r="AY170" s="17" t="s">
        <v>207</v>
      </c>
      <c r="BE170" s="162">
        <f>IF(N170="základní",J170,0)</f>
        <v>0</v>
      </c>
      <c r="BF170" s="162">
        <f>IF(N170="snížená",J170,0)</f>
        <v>0</v>
      </c>
      <c r="BG170" s="162">
        <f>IF(N170="zákl. přenesená",J170,0)</f>
        <v>0</v>
      </c>
      <c r="BH170" s="162">
        <f>IF(N170="sníž. přenesená",J170,0)</f>
        <v>0</v>
      </c>
      <c r="BI170" s="162">
        <f>IF(N170="nulová",J170,0)</f>
        <v>0</v>
      </c>
      <c r="BJ170" s="17" t="s">
        <v>86</v>
      </c>
      <c r="BK170" s="162">
        <f>ROUND(I170*H170,2)</f>
        <v>0</v>
      </c>
      <c r="BL170" s="17" t="s">
        <v>245</v>
      </c>
      <c r="BM170" s="161" t="s">
        <v>271</v>
      </c>
    </row>
    <row r="171" spans="1:65" s="13" customFormat="1" ht="11.25">
      <c r="B171" s="163"/>
      <c r="D171" s="164" t="s">
        <v>237</v>
      </c>
      <c r="E171" s="165" t="s">
        <v>1</v>
      </c>
      <c r="F171" s="166" t="s">
        <v>7476</v>
      </c>
      <c r="H171" s="167">
        <v>28</v>
      </c>
      <c r="I171" s="168"/>
      <c r="L171" s="163"/>
      <c r="M171" s="169"/>
      <c r="N171" s="170"/>
      <c r="O171" s="170"/>
      <c r="P171" s="170"/>
      <c r="Q171" s="170"/>
      <c r="R171" s="170"/>
      <c r="S171" s="170"/>
      <c r="T171" s="171"/>
      <c r="AT171" s="165" t="s">
        <v>237</v>
      </c>
      <c r="AU171" s="165" t="s">
        <v>88</v>
      </c>
      <c r="AV171" s="13" t="s">
        <v>88</v>
      </c>
      <c r="AW171" s="13" t="s">
        <v>33</v>
      </c>
      <c r="AX171" s="13" t="s">
        <v>79</v>
      </c>
      <c r="AY171" s="165" t="s">
        <v>207</v>
      </c>
    </row>
    <row r="172" spans="1:65" s="15" customFormat="1" ht="11.25">
      <c r="B172" s="179"/>
      <c r="D172" s="164" t="s">
        <v>237</v>
      </c>
      <c r="E172" s="180" t="s">
        <v>1</v>
      </c>
      <c r="F172" s="181" t="s">
        <v>242</v>
      </c>
      <c r="H172" s="182">
        <v>28</v>
      </c>
      <c r="I172" s="183"/>
      <c r="L172" s="179"/>
      <c r="M172" s="184"/>
      <c r="N172" s="185"/>
      <c r="O172" s="185"/>
      <c r="P172" s="185"/>
      <c r="Q172" s="185"/>
      <c r="R172" s="185"/>
      <c r="S172" s="185"/>
      <c r="T172" s="186"/>
      <c r="AT172" s="180" t="s">
        <v>237</v>
      </c>
      <c r="AU172" s="180" t="s">
        <v>88</v>
      </c>
      <c r="AV172" s="15" t="s">
        <v>213</v>
      </c>
      <c r="AW172" s="15" t="s">
        <v>33</v>
      </c>
      <c r="AX172" s="15" t="s">
        <v>86</v>
      </c>
      <c r="AY172" s="180" t="s">
        <v>207</v>
      </c>
    </row>
    <row r="173" spans="1:65" s="2" customFormat="1" ht="24.2" customHeight="1">
      <c r="A173" s="31"/>
      <c r="B173" s="148"/>
      <c r="C173" s="149" t="s">
        <v>8</v>
      </c>
      <c r="D173" s="149" t="s">
        <v>209</v>
      </c>
      <c r="E173" s="150" t="s">
        <v>7477</v>
      </c>
      <c r="F173" s="151" t="s">
        <v>7478</v>
      </c>
      <c r="G173" s="152" t="s">
        <v>301</v>
      </c>
      <c r="H173" s="153">
        <v>35</v>
      </c>
      <c r="I173" s="154"/>
      <c r="J173" s="155">
        <f>ROUND(I173*H173,2)</f>
        <v>0</v>
      </c>
      <c r="K173" s="156"/>
      <c r="L173" s="32"/>
      <c r="M173" s="157" t="s">
        <v>1</v>
      </c>
      <c r="N173" s="158" t="s">
        <v>44</v>
      </c>
      <c r="O173" s="57"/>
      <c r="P173" s="159">
        <f>O173*H173</f>
        <v>0</v>
      </c>
      <c r="Q173" s="159">
        <v>0</v>
      </c>
      <c r="R173" s="159">
        <f>Q173*H173</f>
        <v>0</v>
      </c>
      <c r="S173" s="159">
        <v>0</v>
      </c>
      <c r="T173" s="160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61" t="s">
        <v>245</v>
      </c>
      <c r="AT173" s="161" t="s">
        <v>209</v>
      </c>
      <c r="AU173" s="161" t="s">
        <v>88</v>
      </c>
      <c r="AY173" s="17" t="s">
        <v>207</v>
      </c>
      <c r="BE173" s="162">
        <f>IF(N173="základní",J173,0)</f>
        <v>0</v>
      </c>
      <c r="BF173" s="162">
        <f>IF(N173="snížená",J173,0)</f>
        <v>0</v>
      </c>
      <c r="BG173" s="162">
        <f>IF(N173="zákl. přenesená",J173,0)</f>
        <v>0</v>
      </c>
      <c r="BH173" s="162">
        <f>IF(N173="sníž. přenesená",J173,0)</f>
        <v>0</v>
      </c>
      <c r="BI173" s="162">
        <f>IF(N173="nulová",J173,0)</f>
        <v>0</v>
      </c>
      <c r="BJ173" s="17" t="s">
        <v>86</v>
      </c>
      <c r="BK173" s="162">
        <f>ROUND(I173*H173,2)</f>
        <v>0</v>
      </c>
      <c r="BL173" s="17" t="s">
        <v>245</v>
      </c>
      <c r="BM173" s="161" t="s">
        <v>275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7479</v>
      </c>
      <c r="H174" s="167">
        <v>35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5" customFormat="1" ht="11.25">
      <c r="B175" s="179"/>
      <c r="D175" s="164" t="s">
        <v>237</v>
      </c>
      <c r="E175" s="180" t="s">
        <v>1</v>
      </c>
      <c r="F175" s="181" t="s">
        <v>242</v>
      </c>
      <c r="H175" s="182">
        <v>35</v>
      </c>
      <c r="I175" s="183"/>
      <c r="L175" s="179"/>
      <c r="M175" s="184"/>
      <c r="N175" s="185"/>
      <c r="O175" s="185"/>
      <c r="P175" s="185"/>
      <c r="Q175" s="185"/>
      <c r="R175" s="185"/>
      <c r="S175" s="185"/>
      <c r="T175" s="186"/>
      <c r="AT175" s="180" t="s">
        <v>237</v>
      </c>
      <c r="AU175" s="180" t="s">
        <v>88</v>
      </c>
      <c r="AV175" s="15" t="s">
        <v>213</v>
      </c>
      <c r="AW175" s="15" t="s">
        <v>33</v>
      </c>
      <c r="AX175" s="15" t="s">
        <v>86</v>
      </c>
      <c r="AY175" s="180" t="s">
        <v>207</v>
      </c>
    </row>
    <row r="176" spans="1:65" s="2" customFormat="1" ht="24.2" customHeight="1">
      <c r="A176" s="31"/>
      <c r="B176" s="148"/>
      <c r="C176" s="149" t="s">
        <v>245</v>
      </c>
      <c r="D176" s="149" t="s">
        <v>209</v>
      </c>
      <c r="E176" s="150" t="s">
        <v>7480</v>
      </c>
      <c r="F176" s="151" t="s">
        <v>7481</v>
      </c>
      <c r="G176" s="152" t="s">
        <v>301</v>
      </c>
      <c r="H176" s="153">
        <v>99</v>
      </c>
      <c r="I176" s="154"/>
      <c r="J176" s="155">
        <f>ROUND(I176*H176,2)</f>
        <v>0</v>
      </c>
      <c r="K176" s="156"/>
      <c r="L176" s="32"/>
      <c r="M176" s="157" t="s">
        <v>1</v>
      </c>
      <c r="N176" s="158" t="s">
        <v>44</v>
      </c>
      <c r="O176" s="57"/>
      <c r="P176" s="159">
        <f>O176*H176</f>
        <v>0</v>
      </c>
      <c r="Q176" s="159">
        <v>0</v>
      </c>
      <c r="R176" s="159">
        <f>Q176*H176</f>
        <v>0</v>
      </c>
      <c r="S176" s="159">
        <v>0</v>
      </c>
      <c r="T176" s="160">
        <f>S176*H176</f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61" t="s">
        <v>245</v>
      </c>
      <c r="AT176" s="161" t="s">
        <v>209</v>
      </c>
      <c r="AU176" s="161" t="s">
        <v>88</v>
      </c>
      <c r="AY176" s="17" t="s">
        <v>207</v>
      </c>
      <c r="BE176" s="162">
        <f>IF(N176="základní",J176,0)</f>
        <v>0</v>
      </c>
      <c r="BF176" s="162">
        <f>IF(N176="snížená",J176,0)</f>
        <v>0</v>
      </c>
      <c r="BG176" s="162">
        <f>IF(N176="zákl. přenesená",J176,0)</f>
        <v>0</v>
      </c>
      <c r="BH176" s="162">
        <f>IF(N176="sníž. přenesená",J176,0)</f>
        <v>0</v>
      </c>
      <c r="BI176" s="162">
        <f>IF(N176="nulová",J176,0)</f>
        <v>0</v>
      </c>
      <c r="BJ176" s="17" t="s">
        <v>86</v>
      </c>
      <c r="BK176" s="162">
        <f>ROUND(I176*H176,2)</f>
        <v>0</v>
      </c>
      <c r="BL176" s="17" t="s">
        <v>245</v>
      </c>
      <c r="BM176" s="161" t="s">
        <v>279</v>
      </c>
    </row>
    <row r="177" spans="1:65" s="13" customFormat="1" ht="11.25">
      <c r="B177" s="163"/>
      <c r="D177" s="164" t="s">
        <v>237</v>
      </c>
      <c r="E177" s="165" t="s">
        <v>1</v>
      </c>
      <c r="F177" s="166" t="s">
        <v>7482</v>
      </c>
      <c r="H177" s="167">
        <v>99</v>
      </c>
      <c r="I177" s="168"/>
      <c r="L177" s="163"/>
      <c r="M177" s="169"/>
      <c r="N177" s="170"/>
      <c r="O177" s="170"/>
      <c r="P177" s="170"/>
      <c r="Q177" s="170"/>
      <c r="R177" s="170"/>
      <c r="S177" s="170"/>
      <c r="T177" s="171"/>
      <c r="AT177" s="165" t="s">
        <v>237</v>
      </c>
      <c r="AU177" s="165" t="s">
        <v>88</v>
      </c>
      <c r="AV177" s="13" t="s">
        <v>88</v>
      </c>
      <c r="AW177" s="13" t="s">
        <v>33</v>
      </c>
      <c r="AX177" s="13" t="s">
        <v>79</v>
      </c>
      <c r="AY177" s="165" t="s">
        <v>207</v>
      </c>
    </row>
    <row r="178" spans="1:65" s="15" customFormat="1" ht="11.25">
      <c r="B178" s="179"/>
      <c r="D178" s="164" t="s">
        <v>237</v>
      </c>
      <c r="E178" s="180" t="s">
        <v>1</v>
      </c>
      <c r="F178" s="181" t="s">
        <v>242</v>
      </c>
      <c r="H178" s="182">
        <v>99</v>
      </c>
      <c r="I178" s="183"/>
      <c r="L178" s="179"/>
      <c r="M178" s="184"/>
      <c r="N178" s="185"/>
      <c r="O178" s="185"/>
      <c r="P178" s="185"/>
      <c r="Q178" s="185"/>
      <c r="R178" s="185"/>
      <c r="S178" s="185"/>
      <c r="T178" s="186"/>
      <c r="AT178" s="180" t="s">
        <v>237</v>
      </c>
      <c r="AU178" s="180" t="s">
        <v>88</v>
      </c>
      <c r="AV178" s="15" t="s">
        <v>213</v>
      </c>
      <c r="AW178" s="15" t="s">
        <v>33</v>
      </c>
      <c r="AX178" s="15" t="s">
        <v>86</v>
      </c>
      <c r="AY178" s="180" t="s">
        <v>207</v>
      </c>
    </row>
    <row r="179" spans="1:65" s="2" customFormat="1" ht="24.2" customHeight="1">
      <c r="A179" s="31"/>
      <c r="B179" s="148"/>
      <c r="C179" s="149" t="s">
        <v>285</v>
      </c>
      <c r="D179" s="149" t="s">
        <v>209</v>
      </c>
      <c r="E179" s="150" t="s">
        <v>7483</v>
      </c>
      <c r="F179" s="151" t="s">
        <v>7484</v>
      </c>
      <c r="G179" s="152" t="s">
        <v>301</v>
      </c>
      <c r="H179" s="153">
        <v>17</v>
      </c>
      <c r="I179" s="154"/>
      <c r="J179" s="155">
        <f>ROUND(I179*H179,2)</f>
        <v>0</v>
      </c>
      <c r="K179" s="156"/>
      <c r="L179" s="32"/>
      <c r="M179" s="157" t="s">
        <v>1</v>
      </c>
      <c r="N179" s="158" t="s">
        <v>44</v>
      </c>
      <c r="O179" s="57"/>
      <c r="P179" s="159">
        <f>O179*H179</f>
        <v>0</v>
      </c>
      <c r="Q179" s="159">
        <v>0</v>
      </c>
      <c r="R179" s="159">
        <f>Q179*H179</f>
        <v>0</v>
      </c>
      <c r="S179" s="159">
        <v>0</v>
      </c>
      <c r="T179" s="160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61" t="s">
        <v>245</v>
      </c>
      <c r="AT179" s="161" t="s">
        <v>209</v>
      </c>
      <c r="AU179" s="161" t="s">
        <v>88</v>
      </c>
      <c r="AY179" s="17" t="s">
        <v>207</v>
      </c>
      <c r="BE179" s="162">
        <f>IF(N179="základní",J179,0)</f>
        <v>0</v>
      </c>
      <c r="BF179" s="162">
        <f>IF(N179="snížená",J179,0)</f>
        <v>0</v>
      </c>
      <c r="BG179" s="162">
        <f>IF(N179="zákl. přenesená",J179,0)</f>
        <v>0</v>
      </c>
      <c r="BH179" s="162">
        <f>IF(N179="sníž. přenesená",J179,0)</f>
        <v>0</v>
      </c>
      <c r="BI179" s="162">
        <f>IF(N179="nulová",J179,0)</f>
        <v>0</v>
      </c>
      <c r="BJ179" s="17" t="s">
        <v>86</v>
      </c>
      <c r="BK179" s="162">
        <f>ROUND(I179*H179,2)</f>
        <v>0</v>
      </c>
      <c r="BL179" s="17" t="s">
        <v>245</v>
      </c>
      <c r="BM179" s="161" t="s">
        <v>289</v>
      </c>
    </row>
    <row r="180" spans="1:65" s="13" customFormat="1" ht="11.25">
      <c r="B180" s="163"/>
      <c r="D180" s="164" t="s">
        <v>237</v>
      </c>
      <c r="E180" s="165" t="s">
        <v>1</v>
      </c>
      <c r="F180" s="166" t="s">
        <v>7485</v>
      </c>
      <c r="H180" s="167">
        <v>17</v>
      </c>
      <c r="I180" s="168"/>
      <c r="L180" s="163"/>
      <c r="M180" s="169"/>
      <c r="N180" s="170"/>
      <c r="O180" s="170"/>
      <c r="P180" s="170"/>
      <c r="Q180" s="170"/>
      <c r="R180" s="170"/>
      <c r="S180" s="170"/>
      <c r="T180" s="171"/>
      <c r="AT180" s="165" t="s">
        <v>237</v>
      </c>
      <c r="AU180" s="165" t="s">
        <v>88</v>
      </c>
      <c r="AV180" s="13" t="s">
        <v>88</v>
      </c>
      <c r="AW180" s="13" t="s">
        <v>33</v>
      </c>
      <c r="AX180" s="13" t="s">
        <v>79</v>
      </c>
      <c r="AY180" s="165" t="s">
        <v>207</v>
      </c>
    </row>
    <row r="181" spans="1:65" s="15" customFormat="1" ht="11.25">
      <c r="B181" s="179"/>
      <c r="D181" s="164" t="s">
        <v>237</v>
      </c>
      <c r="E181" s="180" t="s">
        <v>1</v>
      </c>
      <c r="F181" s="181" t="s">
        <v>242</v>
      </c>
      <c r="H181" s="182">
        <v>17</v>
      </c>
      <c r="I181" s="183"/>
      <c r="L181" s="179"/>
      <c r="M181" s="184"/>
      <c r="N181" s="185"/>
      <c r="O181" s="185"/>
      <c r="P181" s="185"/>
      <c r="Q181" s="185"/>
      <c r="R181" s="185"/>
      <c r="S181" s="185"/>
      <c r="T181" s="186"/>
      <c r="AT181" s="180" t="s">
        <v>237</v>
      </c>
      <c r="AU181" s="180" t="s">
        <v>88</v>
      </c>
      <c r="AV181" s="15" t="s">
        <v>213</v>
      </c>
      <c r="AW181" s="15" t="s">
        <v>33</v>
      </c>
      <c r="AX181" s="15" t="s">
        <v>86</v>
      </c>
      <c r="AY181" s="180" t="s">
        <v>207</v>
      </c>
    </row>
    <row r="182" spans="1:65" s="2" customFormat="1" ht="24.2" customHeight="1">
      <c r="A182" s="31"/>
      <c r="B182" s="148"/>
      <c r="C182" s="149" t="s">
        <v>249</v>
      </c>
      <c r="D182" s="149" t="s">
        <v>209</v>
      </c>
      <c r="E182" s="150" t="s">
        <v>7486</v>
      </c>
      <c r="F182" s="151" t="s">
        <v>7487</v>
      </c>
      <c r="G182" s="152" t="s">
        <v>301</v>
      </c>
      <c r="H182" s="153">
        <v>26</v>
      </c>
      <c r="I182" s="154"/>
      <c r="J182" s="155">
        <f>ROUND(I182*H182,2)</f>
        <v>0</v>
      </c>
      <c r="K182" s="156"/>
      <c r="L182" s="32"/>
      <c r="M182" s="157" t="s">
        <v>1</v>
      </c>
      <c r="N182" s="158" t="s">
        <v>44</v>
      </c>
      <c r="O182" s="57"/>
      <c r="P182" s="159">
        <f>O182*H182</f>
        <v>0</v>
      </c>
      <c r="Q182" s="159">
        <v>0</v>
      </c>
      <c r="R182" s="159">
        <f>Q182*H182</f>
        <v>0</v>
      </c>
      <c r="S182" s="159">
        <v>0</v>
      </c>
      <c r="T182" s="160">
        <f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61" t="s">
        <v>245</v>
      </c>
      <c r="AT182" s="161" t="s">
        <v>209</v>
      </c>
      <c r="AU182" s="161" t="s">
        <v>88</v>
      </c>
      <c r="AY182" s="17" t="s">
        <v>207</v>
      </c>
      <c r="BE182" s="162">
        <f>IF(N182="základní",J182,0)</f>
        <v>0</v>
      </c>
      <c r="BF182" s="162">
        <f>IF(N182="snížená",J182,0)</f>
        <v>0</v>
      </c>
      <c r="BG182" s="162">
        <f>IF(N182="zákl. přenesená",J182,0)</f>
        <v>0</v>
      </c>
      <c r="BH182" s="162">
        <f>IF(N182="sníž. přenesená",J182,0)</f>
        <v>0</v>
      </c>
      <c r="BI182" s="162">
        <f>IF(N182="nulová",J182,0)</f>
        <v>0</v>
      </c>
      <c r="BJ182" s="17" t="s">
        <v>86</v>
      </c>
      <c r="BK182" s="162">
        <f>ROUND(I182*H182,2)</f>
        <v>0</v>
      </c>
      <c r="BL182" s="17" t="s">
        <v>245</v>
      </c>
      <c r="BM182" s="161" t="s">
        <v>293</v>
      </c>
    </row>
    <row r="183" spans="1:65" s="13" customFormat="1" ht="11.25">
      <c r="B183" s="163"/>
      <c r="D183" s="164" t="s">
        <v>237</v>
      </c>
      <c r="E183" s="165" t="s">
        <v>1</v>
      </c>
      <c r="F183" s="166" t="s">
        <v>7488</v>
      </c>
      <c r="H183" s="167">
        <v>26</v>
      </c>
      <c r="I183" s="168"/>
      <c r="L183" s="163"/>
      <c r="M183" s="169"/>
      <c r="N183" s="170"/>
      <c r="O183" s="170"/>
      <c r="P183" s="170"/>
      <c r="Q183" s="170"/>
      <c r="R183" s="170"/>
      <c r="S183" s="170"/>
      <c r="T183" s="171"/>
      <c r="AT183" s="165" t="s">
        <v>237</v>
      </c>
      <c r="AU183" s="165" t="s">
        <v>88</v>
      </c>
      <c r="AV183" s="13" t="s">
        <v>88</v>
      </c>
      <c r="AW183" s="13" t="s">
        <v>33</v>
      </c>
      <c r="AX183" s="13" t="s">
        <v>79</v>
      </c>
      <c r="AY183" s="165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26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24.2" customHeight="1">
      <c r="A185" s="31"/>
      <c r="B185" s="148"/>
      <c r="C185" s="149" t="s">
        <v>294</v>
      </c>
      <c r="D185" s="149" t="s">
        <v>209</v>
      </c>
      <c r="E185" s="150" t="s">
        <v>7489</v>
      </c>
      <c r="F185" s="151" t="s">
        <v>7490</v>
      </c>
      <c r="G185" s="152" t="s">
        <v>301</v>
      </c>
      <c r="H185" s="153">
        <v>16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245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245</v>
      </c>
      <c r="BM185" s="161" t="s">
        <v>297</v>
      </c>
    </row>
    <row r="186" spans="1:65" s="14" customFormat="1" ht="11.25">
      <c r="B186" s="172"/>
      <c r="D186" s="164" t="s">
        <v>237</v>
      </c>
      <c r="E186" s="173" t="s">
        <v>1</v>
      </c>
      <c r="F186" s="174" t="s">
        <v>7491</v>
      </c>
      <c r="H186" s="173" t="s">
        <v>1</v>
      </c>
      <c r="I186" s="175"/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237</v>
      </c>
      <c r="AU186" s="173" t="s">
        <v>88</v>
      </c>
      <c r="AV186" s="14" t="s">
        <v>86</v>
      </c>
      <c r="AW186" s="14" t="s">
        <v>33</v>
      </c>
      <c r="AX186" s="14" t="s">
        <v>79</v>
      </c>
      <c r="AY186" s="173" t="s">
        <v>207</v>
      </c>
    </row>
    <row r="187" spans="1:65" s="13" customFormat="1" ht="11.25">
      <c r="B187" s="163"/>
      <c r="D187" s="164" t="s">
        <v>237</v>
      </c>
      <c r="E187" s="165" t="s">
        <v>1</v>
      </c>
      <c r="F187" s="166" t="s">
        <v>6101</v>
      </c>
      <c r="H187" s="167">
        <v>4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3" customFormat="1" ht="11.25">
      <c r="B188" s="163"/>
      <c r="D188" s="164" t="s">
        <v>237</v>
      </c>
      <c r="E188" s="165" t="s">
        <v>1</v>
      </c>
      <c r="F188" s="166" t="s">
        <v>7492</v>
      </c>
      <c r="H188" s="167">
        <v>8</v>
      </c>
      <c r="I188" s="168"/>
      <c r="L188" s="163"/>
      <c r="M188" s="169"/>
      <c r="N188" s="170"/>
      <c r="O188" s="170"/>
      <c r="P188" s="170"/>
      <c r="Q188" s="170"/>
      <c r="R188" s="170"/>
      <c r="S188" s="170"/>
      <c r="T188" s="171"/>
      <c r="AT188" s="165" t="s">
        <v>237</v>
      </c>
      <c r="AU188" s="165" t="s">
        <v>88</v>
      </c>
      <c r="AV188" s="13" t="s">
        <v>88</v>
      </c>
      <c r="AW188" s="13" t="s">
        <v>33</v>
      </c>
      <c r="AX188" s="13" t="s">
        <v>79</v>
      </c>
      <c r="AY188" s="165" t="s">
        <v>207</v>
      </c>
    </row>
    <row r="189" spans="1:65" s="13" customFormat="1" ht="11.25">
      <c r="B189" s="163"/>
      <c r="D189" s="164" t="s">
        <v>237</v>
      </c>
      <c r="E189" s="165" t="s">
        <v>1</v>
      </c>
      <c r="F189" s="166" t="s">
        <v>1383</v>
      </c>
      <c r="H189" s="167">
        <v>1</v>
      </c>
      <c r="I189" s="168"/>
      <c r="L189" s="163"/>
      <c r="M189" s="169"/>
      <c r="N189" s="170"/>
      <c r="O189" s="170"/>
      <c r="P189" s="170"/>
      <c r="Q189" s="170"/>
      <c r="R189" s="170"/>
      <c r="S189" s="170"/>
      <c r="T189" s="171"/>
      <c r="AT189" s="165" t="s">
        <v>237</v>
      </c>
      <c r="AU189" s="165" t="s">
        <v>88</v>
      </c>
      <c r="AV189" s="13" t="s">
        <v>88</v>
      </c>
      <c r="AW189" s="13" t="s">
        <v>33</v>
      </c>
      <c r="AX189" s="13" t="s">
        <v>79</v>
      </c>
      <c r="AY189" s="165" t="s">
        <v>207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7066</v>
      </c>
      <c r="H190" s="167">
        <v>3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4" customFormat="1" ht="22.5">
      <c r="B191" s="172"/>
      <c r="D191" s="164" t="s">
        <v>237</v>
      </c>
      <c r="E191" s="173" t="s">
        <v>1</v>
      </c>
      <c r="F191" s="174" t="s">
        <v>7493</v>
      </c>
      <c r="H191" s="173" t="s">
        <v>1</v>
      </c>
      <c r="I191" s="175"/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237</v>
      </c>
      <c r="AU191" s="173" t="s">
        <v>88</v>
      </c>
      <c r="AV191" s="14" t="s">
        <v>86</v>
      </c>
      <c r="AW191" s="14" t="s">
        <v>33</v>
      </c>
      <c r="AX191" s="14" t="s">
        <v>79</v>
      </c>
      <c r="AY191" s="173" t="s">
        <v>207</v>
      </c>
    </row>
    <row r="192" spans="1:65" s="15" customFormat="1" ht="11.25">
      <c r="B192" s="179"/>
      <c r="D192" s="164" t="s">
        <v>237</v>
      </c>
      <c r="E192" s="180" t="s">
        <v>1</v>
      </c>
      <c r="F192" s="181" t="s">
        <v>242</v>
      </c>
      <c r="H192" s="182">
        <v>16</v>
      </c>
      <c r="I192" s="183"/>
      <c r="L192" s="179"/>
      <c r="M192" s="184"/>
      <c r="N192" s="185"/>
      <c r="O192" s="185"/>
      <c r="P192" s="185"/>
      <c r="Q192" s="185"/>
      <c r="R192" s="185"/>
      <c r="S192" s="185"/>
      <c r="T192" s="186"/>
      <c r="AT192" s="180" t="s">
        <v>237</v>
      </c>
      <c r="AU192" s="180" t="s">
        <v>88</v>
      </c>
      <c r="AV192" s="15" t="s">
        <v>213</v>
      </c>
      <c r="AW192" s="15" t="s">
        <v>33</v>
      </c>
      <c r="AX192" s="15" t="s">
        <v>86</v>
      </c>
      <c r="AY192" s="180" t="s">
        <v>207</v>
      </c>
    </row>
    <row r="193" spans="1:65" s="2" customFormat="1" ht="24.2" customHeight="1">
      <c r="A193" s="31"/>
      <c r="B193" s="148"/>
      <c r="C193" s="149" t="s">
        <v>253</v>
      </c>
      <c r="D193" s="149" t="s">
        <v>209</v>
      </c>
      <c r="E193" s="150" t="s">
        <v>7494</v>
      </c>
      <c r="F193" s="151" t="s">
        <v>7495</v>
      </c>
      <c r="G193" s="152" t="s">
        <v>301</v>
      </c>
      <c r="H193" s="153">
        <v>111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245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245</v>
      </c>
      <c r="BM193" s="161" t="s">
        <v>302</v>
      </c>
    </row>
    <row r="194" spans="1:65" s="14" customFormat="1" ht="11.25">
      <c r="B194" s="172"/>
      <c r="D194" s="164" t="s">
        <v>237</v>
      </c>
      <c r="E194" s="173" t="s">
        <v>1</v>
      </c>
      <c r="F194" s="174" t="s">
        <v>7496</v>
      </c>
      <c r="H194" s="173" t="s">
        <v>1</v>
      </c>
      <c r="I194" s="175"/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237</v>
      </c>
      <c r="AU194" s="173" t="s">
        <v>88</v>
      </c>
      <c r="AV194" s="14" t="s">
        <v>86</v>
      </c>
      <c r="AW194" s="14" t="s">
        <v>33</v>
      </c>
      <c r="AX194" s="14" t="s">
        <v>79</v>
      </c>
      <c r="AY194" s="173" t="s">
        <v>207</v>
      </c>
    </row>
    <row r="195" spans="1:65" s="13" customFormat="1" ht="11.25">
      <c r="B195" s="163"/>
      <c r="D195" s="164" t="s">
        <v>237</v>
      </c>
      <c r="E195" s="165" t="s">
        <v>1</v>
      </c>
      <c r="F195" s="166" t="s">
        <v>7497</v>
      </c>
      <c r="H195" s="167">
        <v>12</v>
      </c>
      <c r="I195" s="168"/>
      <c r="L195" s="163"/>
      <c r="M195" s="169"/>
      <c r="N195" s="170"/>
      <c r="O195" s="170"/>
      <c r="P195" s="170"/>
      <c r="Q195" s="170"/>
      <c r="R195" s="170"/>
      <c r="S195" s="170"/>
      <c r="T195" s="171"/>
      <c r="AT195" s="165" t="s">
        <v>237</v>
      </c>
      <c r="AU195" s="165" t="s">
        <v>88</v>
      </c>
      <c r="AV195" s="13" t="s">
        <v>88</v>
      </c>
      <c r="AW195" s="13" t="s">
        <v>33</v>
      </c>
      <c r="AX195" s="13" t="s">
        <v>79</v>
      </c>
      <c r="AY195" s="165" t="s">
        <v>207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7498</v>
      </c>
      <c r="H196" s="167">
        <v>40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3" customFormat="1" ht="11.25">
      <c r="B197" s="163"/>
      <c r="D197" s="164" t="s">
        <v>237</v>
      </c>
      <c r="E197" s="165" t="s">
        <v>1</v>
      </c>
      <c r="F197" s="166" t="s">
        <v>7499</v>
      </c>
      <c r="H197" s="167">
        <v>26</v>
      </c>
      <c r="I197" s="168"/>
      <c r="L197" s="163"/>
      <c r="M197" s="169"/>
      <c r="N197" s="170"/>
      <c r="O197" s="170"/>
      <c r="P197" s="170"/>
      <c r="Q197" s="170"/>
      <c r="R197" s="170"/>
      <c r="S197" s="170"/>
      <c r="T197" s="171"/>
      <c r="AT197" s="165" t="s">
        <v>237</v>
      </c>
      <c r="AU197" s="165" t="s">
        <v>88</v>
      </c>
      <c r="AV197" s="13" t="s">
        <v>88</v>
      </c>
      <c r="AW197" s="13" t="s">
        <v>33</v>
      </c>
      <c r="AX197" s="13" t="s">
        <v>79</v>
      </c>
      <c r="AY197" s="165" t="s">
        <v>207</v>
      </c>
    </row>
    <row r="198" spans="1:65" s="13" customFormat="1" ht="11.25">
      <c r="B198" s="163"/>
      <c r="D198" s="164" t="s">
        <v>237</v>
      </c>
      <c r="E198" s="165" t="s">
        <v>1</v>
      </c>
      <c r="F198" s="166" t="s">
        <v>7500</v>
      </c>
      <c r="H198" s="167">
        <v>20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3" customFormat="1" ht="11.25">
      <c r="B199" s="163"/>
      <c r="D199" s="164" t="s">
        <v>237</v>
      </c>
      <c r="E199" s="165" t="s">
        <v>1</v>
      </c>
      <c r="F199" s="166" t="s">
        <v>7501</v>
      </c>
      <c r="H199" s="167">
        <v>13</v>
      </c>
      <c r="I199" s="168"/>
      <c r="L199" s="163"/>
      <c r="M199" s="169"/>
      <c r="N199" s="170"/>
      <c r="O199" s="170"/>
      <c r="P199" s="170"/>
      <c r="Q199" s="170"/>
      <c r="R199" s="170"/>
      <c r="S199" s="170"/>
      <c r="T199" s="171"/>
      <c r="AT199" s="165" t="s">
        <v>237</v>
      </c>
      <c r="AU199" s="165" t="s">
        <v>88</v>
      </c>
      <c r="AV199" s="13" t="s">
        <v>88</v>
      </c>
      <c r="AW199" s="13" t="s">
        <v>33</v>
      </c>
      <c r="AX199" s="13" t="s">
        <v>79</v>
      </c>
      <c r="AY199" s="165" t="s">
        <v>207</v>
      </c>
    </row>
    <row r="200" spans="1:65" s="14" customFormat="1" ht="22.5">
      <c r="B200" s="172"/>
      <c r="D200" s="164" t="s">
        <v>237</v>
      </c>
      <c r="E200" s="173" t="s">
        <v>1</v>
      </c>
      <c r="F200" s="174" t="s">
        <v>7493</v>
      </c>
      <c r="H200" s="173" t="s">
        <v>1</v>
      </c>
      <c r="I200" s="175"/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237</v>
      </c>
      <c r="AU200" s="173" t="s">
        <v>88</v>
      </c>
      <c r="AV200" s="14" t="s">
        <v>86</v>
      </c>
      <c r="AW200" s="14" t="s">
        <v>33</v>
      </c>
      <c r="AX200" s="14" t="s">
        <v>79</v>
      </c>
      <c r="AY200" s="173" t="s">
        <v>207</v>
      </c>
    </row>
    <row r="201" spans="1:65" s="15" customFormat="1" ht="11.25">
      <c r="B201" s="179"/>
      <c r="D201" s="164" t="s">
        <v>237</v>
      </c>
      <c r="E201" s="180" t="s">
        <v>1</v>
      </c>
      <c r="F201" s="181" t="s">
        <v>242</v>
      </c>
      <c r="H201" s="182">
        <v>111</v>
      </c>
      <c r="I201" s="183"/>
      <c r="L201" s="179"/>
      <c r="M201" s="184"/>
      <c r="N201" s="185"/>
      <c r="O201" s="185"/>
      <c r="P201" s="185"/>
      <c r="Q201" s="185"/>
      <c r="R201" s="185"/>
      <c r="S201" s="185"/>
      <c r="T201" s="186"/>
      <c r="AT201" s="180" t="s">
        <v>237</v>
      </c>
      <c r="AU201" s="180" t="s">
        <v>88</v>
      </c>
      <c r="AV201" s="15" t="s">
        <v>213</v>
      </c>
      <c r="AW201" s="15" t="s">
        <v>33</v>
      </c>
      <c r="AX201" s="15" t="s">
        <v>86</v>
      </c>
      <c r="AY201" s="180" t="s">
        <v>207</v>
      </c>
    </row>
    <row r="202" spans="1:65" s="2" customFormat="1" ht="24.2" customHeight="1">
      <c r="A202" s="31"/>
      <c r="B202" s="148"/>
      <c r="C202" s="149" t="s">
        <v>7</v>
      </c>
      <c r="D202" s="149" t="s">
        <v>209</v>
      </c>
      <c r="E202" s="150" t="s">
        <v>7502</v>
      </c>
      <c r="F202" s="151" t="s">
        <v>7503</v>
      </c>
      <c r="G202" s="152" t="s">
        <v>301</v>
      </c>
      <c r="H202" s="153">
        <v>2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245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245</v>
      </c>
      <c r="BM202" s="161" t="s">
        <v>314</v>
      </c>
    </row>
    <row r="203" spans="1:65" s="14" customFormat="1" ht="11.25">
      <c r="B203" s="172"/>
      <c r="D203" s="164" t="s">
        <v>237</v>
      </c>
      <c r="E203" s="173" t="s">
        <v>1</v>
      </c>
      <c r="F203" s="174" t="s">
        <v>7496</v>
      </c>
      <c r="H203" s="173" t="s">
        <v>1</v>
      </c>
      <c r="I203" s="175"/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237</v>
      </c>
      <c r="AU203" s="173" t="s">
        <v>88</v>
      </c>
      <c r="AV203" s="14" t="s">
        <v>86</v>
      </c>
      <c r="AW203" s="14" t="s">
        <v>33</v>
      </c>
      <c r="AX203" s="14" t="s">
        <v>79</v>
      </c>
      <c r="AY203" s="173" t="s">
        <v>207</v>
      </c>
    </row>
    <row r="204" spans="1:65" s="13" customFormat="1" ht="11.25">
      <c r="B204" s="163"/>
      <c r="D204" s="164" t="s">
        <v>237</v>
      </c>
      <c r="E204" s="165" t="s">
        <v>1</v>
      </c>
      <c r="F204" s="166" t="s">
        <v>1347</v>
      </c>
      <c r="H204" s="167">
        <v>1</v>
      </c>
      <c r="I204" s="168"/>
      <c r="L204" s="163"/>
      <c r="M204" s="169"/>
      <c r="N204" s="170"/>
      <c r="O204" s="170"/>
      <c r="P204" s="170"/>
      <c r="Q204" s="170"/>
      <c r="R204" s="170"/>
      <c r="S204" s="170"/>
      <c r="T204" s="171"/>
      <c r="AT204" s="165" t="s">
        <v>237</v>
      </c>
      <c r="AU204" s="165" t="s">
        <v>88</v>
      </c>
      <c r="AV204" s="13" t="s">
        <v>88</v>
      </c>
      <c r="AW204" s="13" t="s">
        <v>33</v>
      </c>
      <c r="AX204" s="13" t="s">
        <v>79</v>
      </c>
      <c r="AY204" s="165" t="s">
        <v>207</v>
      </c>
    </row>
    <row r="205" spans="1:65" s="13" customFormat="1" ht="11.25">
      <c r="B205" s="163"/>
      <c r="D205" s="164" t="s">
        <v>237</v>
      </c>
      <c r="E205" s="165" t="s">
        <v>1</v>
      </c>
      <c r="F205" s="166" t="s">
        <v>1353</v>
      </c>
      <c r="H205" s="167">
        <v>1</v>
      </c>
      <c r="I205" s="168"/>
      <c r="L205" s="163"/>
      <c r="M205" s="169"/>
      <c r="N205" s="170"/>
      <c r="O205" s="170"/>
      <c r="P205" s="170"/>
      <c r="Q205" s="170"/>
      <c r="R205" s="170"/>
      <c r="S205" s="170"/>
      <c r="T205" s="171"/>
      <c r="AT205" s="165" t="s">
        <v>237</v>
      </c>
      <c r="AU205" s="165" t="s">
        <v>88</v>
      </c>
      <c r="AV205" s="13" t="s">
        <v>88</v>
      </c>
      <c r="AW205" s="13" t="s">
        <v>33</v>
      </c>
      <c r="AX205" s="13" t="s">
        <v>79</v>
      </c>
      <c r="AY205" s="165" t="s">
        <v>207</v>
      </c>
    </row>
    <row r="206" spans="1:65" s="14" customFormat="1" ht="22.5">
      <c r="B206" s="172"/>
      <c r="D206" s="164" t="s">
        <v>237</v>
      </c>
      <c r="E206" s="173" t="s">
        <v>1</v>
      </c>
      <c r="F206" s="174" t="s">
        <v>7493</v>
      </c>
      <c r="H206" s="173" t="s">
        <v>1</v>
      </c>
      <c r="I206" s="175"/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237</v>
      </c>
      <c r="AU206" s="173" t="s">
        <v>88</v>
      </c>
      <c r="AV206" s="14" t="s">
        <v>86</v>
      </c>
      <c r="AW206" s="14" t="s">
        <v>33</v>
      </c>
      <c r="AX206" s="14" t="s">
        <v>79</v>
      </c>
      <c r="AY206" s="173" t="s">
        <v>207</v>
      </c>
    </row>
    <row r="207" spans="1:65" s="15" customFormat="1" ht="11.25">
      <c r="B207" s="179"/>
      <c r="D207" s="164" t="s">
        <v>237</v>
      </c>
      <c r="E207" s="180" t="s">
        <v>1</v>
      </c>
      <c r="F207" s="181" t="s">
        <v>242</v>
      </c>
      <c r="H207" s="182">
        <v>2</v>
      </c>
      <c r="I207" s="183"/>
      <c r="L207" s="179"/>
      <c r="M207" s="184"/>
      <c r="N207" s="185"/>
      <c r="O207" s="185"/>
      <c r="P207" s="185"/>
      <c r="Q207" s="185"/>
      <c r="R207" s="185"/>
      <c r="S207" s="185"/>
      <c r="T207" s="186"/>
      <c r="AT207" s="180" t="s">
        <v>237</v>
      </c>
      <c r="AU207" s="180" t="s">
        <v>88</v>
      </c>
      <c r="AV207" s="15" t="s">
        <v>213</v>
      </c>
      <c r="AW207" s="15" t="s">
        <v>33</v>
      </c>
      <c r="AX207" s="15" t="s">
        <v>86</v>
      </c>
      <c r="AY207" s="180" t="s">
        <v>207</v>
      </c>
    </row>
    <row r="208" spans="1:65" s="2" customFormat="1" ht="24.2" customHeight="1">
      <c r="A208" s="31"/>
      <c r="B208" s="148"/>
      <c r="C208" s="149" t="s">
        <v>257</v>
      </c>
      <c r="D208" s="149" t="s">
        <v>209</v>
      </c>
      <c r="E208" s="150" t="s">
        <v>7504</v>
      </c>
      <c r="F208" s="151" t="s">
        <v>7505</v>
      </c>
      <c r="G208" s="152" t="s">
        <v>301</v>
      </c>
      <c r="H208" s="153">
        <v>41</v>
      </c>
      <c r="I208" s="154"/>
      <c r="J208" s="155">
        <f>ROUND(I208*H208,2)</f>
        <v>0</v>
      </c>
      <c r="K208" s="156"/>
      <c r="L208" s="32"/>
      <c r="M208" s="157" t="s">
        <v>1</v>
      </c>
      <c r="N208" s="158" t="s">
        <v>44</v>
      </c>
      <c r="O208" s="57"/>
      <c r="P208" s="159">
        <f>O208*H208</f>
        <v>0</v>
      </c>
      <c r="Q208" s="159">
        <v>0</v>
      </c>
      <c r="R208" s="159">
        <f>Q208*H208</f>
        <v>0</v>
      </c>
      <c r="S208" s="159">
        <v>0</v>
      </c>
      <c r="T208" s="160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61" t="s">
        <v>245</v>
      </c>
      <c r="AT208" s="161" t="s">
        <v>209</v>
      </c>
      <c r="AU208" s="161" t="s">
        <v>88</v>
      </c>
      <c r="AY208" s="17" t="s">
        <v>207</v>
      </c>
      <c r="BE208" s="162">
        <f>IF(N208="základní",J208,0)</f>
        <v>0</v>
      </c>
      <c r="BF208" s="162">
        <f>IF(N208="snížená",J208,0)</f>
        <v>0</v>
      </c>
      <c r="BG208" s="162">
        <f>IF(N208="zákl. přenesená",J208,0)</f>
        <v>0</v>
      </c>
      <c r="BH208" s="162">
        <f>IF(N208="sníž. přenesená",J208,0)</f>
        <v>0</v>
      </c>
      <c r="BI208" s="162">
        <f>IF(N208="nulová",J208,0)</f>
        <v>0</v>
      </c>
      <c r="BJ208" s="17" t="s">
        <v>86</v>
      </c>
      <c r="BK208" s="162">
        <f>ROUND(I208*H208,2)</f>
        <v>0</v>
      </c>
      <c r="BL208" s="17" t="s">
        <v>245</v>
      </c>
      <c r="BM208" s="161" t="s">
        <v>318</v>
      </c>
    </row>
    <row r="209" spans="1:65" s="14" customFormat="1" ht="11.25">
      <c r="B209" s="172"/>
      <c r="D209" s="164" t="s">
        <v>237</v>
      </c>
      <c r="E209" s="173" t="s">
        <v>1</v>
      </c>
      <c r="F209" s="174" t="s">
        <v>7506</v>
      </c>
      <c r="H209" s="173" t="s">
        <v>1</v>
      </c>
      <c r="I209" s="175"/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237</v>
      </c>
      <c r="AU209" s="173" t="s">
        <v>88</v>
      </c>
      <c r="AV209" s="14" t="s">
        <v>86</v>
      </c>
      <c r="AW209" s="14" t="s">
        <v>33</v>
      </c>
      <c r="AX209" s="14" t="s">
        <v>79</v>
      </c>
      <c r="AY209" s="173" t="s">
        <v>207</v>
      </c>
    </row>
    <row r="210" spans="1:65" s="13" customFormat="1" ht="11.25">
      <c r="B210" s="163"/>
      <c r="D210" s="164" t="s">
        <v>237</v>
      </c>
      <c r="E210" s="165" t="s">
        <v>1</v>
      </c>
      <c r="F210" s="166" t="s">
        <v>7507</v>
      </c>
      <c r="H210" s="167">
        <v>10</v>
      </c>
      <c r="I210" s="168"/>
      <c r="L210" s="163"/>
      <c r="M210" s="169"/>
      <c r="N210" s="170"/>
      <c r="O210" s="170"/>
      <c r="P210" s="170"/>
      <c r="Q210" s="170"/>
      <c r="R210" s="170"/>
      <c r="S210" s="170"/>
      <c r="T210" s="171"/>
      <c r="AT210" s="165" t="s">
        <v>237</v>
      </c>
      <c r="AU210" s="165" t="s">
        <v>88</v>
      </c>
      <c r="AV210" s="13" t="s">
        <v>88</v>
      </c>
      <c r="AW210" s="13" t="s">
        <v>33</v>
      </c>
      <c r="AX210" s="13" t="s">
        <v>79</v>
      </c>
      <c r="AY210" s="165" t="s">
        <v>207</v>
      </c>
    </row>
    <row r="211" spans="1:65" s="13" customFormat="1" ht="11.25">
      <c r="B211" s="163"/>
      <c r="D211" s="164" t="s">
        <v>237</v>
      </c>
      <c r="E211" s="165" t="s">
        <v>1</v>
      </c>
      <c r="F211" s="166" t="s">
        <v>7508</v>
      </c>
      <c r="H211" s="167">
        <v>9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3" customFormat="1" ht="11.25">
      <c r="B212" s="163"/>
      <c r="D212" s="164" t="s">
        <v>237</v>
      </c>
      <c r="E212" s="165" t="s">
        <v>1</v>
      </c>
      <c r="F212" s="166" t="s">
        <v>7509</v>
      </c>
      <c r="H212" s="167">
        <v>10</v>
      </c>
      <c r="I212" s="168"/>
      <c r="L212" s="163"/>
      <c r="M212" s="169"/>
      <c r="N212" s="170"/>
      <c r="O212" s="170"/>
      <c r="P212" s="170"/>
      <c r="Q212" s="170"/>
      <c r="R212" s="170"/>
      <c r="S212" s="170"/>
      <c r="T212" s="171"/>
      <c r="AT212" s="165" t="s">
        <v>237</v>
      </c>
      <c r="AU212" s="165" t="s">
        <v>88</v>
      </c>
      <c r="AV212" s="13" t="s">
        <v>88</v>
      </c>
      <c r="AW212" s="13" t="s">
        <v>33</v>
      </c>
      <c r="AX212" s="13" t="s">
        <v>79</v>
      </c>
      <c r="AY212" s="165" t="s">
        <v>207</v>
      </c>
    </row>
    <row r="213" spans="1:65" s="13" customFormat="1" ht="11.25">
      <c r="B213" s="163"/>
      <c r="D213" s="164" t="s">
        <v>237</v>
      </c>
      <c r="E213" s="165" t="s">
        <v>1</v>
      </c>
      <c r="F213" s="166" t="s">
        <v>7510</v>
      </c>
      <c r="H213" s="167">
        <v>8</v>
      </c>
      <c r="I213" s="168"/>
      <c r="L213" s="163"/>
      <c r="M213" s="169"/>
      <c r="N213" s="170"/>
      <c r="O213" s="170"/>
      <c r="P213" s="170"/>
      <c r="Q213" s="170"/>
      <c r="R213" s="170"/>
      <c r="S213" s="170"/>
      <c r="T213" s="171"/>
      <c r="AT213" s="165" t="s">
        <v>237</v>
      </c>
      <c r="AU213" s="165" t="s">
        <v>88</v>
      </c>
      <c r="AV213" s="13" t="s">
        <v>88</v>
      </c>
      <c r="AW213" s="13" t="s">
        <v>33</v>
      </c>
      <c r="AX213" s="13" t="s">
        <v>79</v>
      </c>
      <c r="AY213" s="165" t="s">
        <v>207</v>
      </c>
    </row>
    <row r="214" spans="1:65" s="13" customFormat="1" ht="11.25">
      <c r="B214" s="163"/>
      <c r="D214" s="164" t="s">
        <v>237</v>
      </c>
      <c r="E214" s="165" t="s">
        <v>1</v>
      </c>
      <c r="F214" s="166" t="s">
        <v>6110</v>
      </c>
      <c r="H214" s="167">
        <v>4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4" customFormat="1" ht="22.5">
      <c r="B215" s="172"/>
      <c r="D215" s="164" t="s">
        <v>237</v>
      </c>
      <c r="E215" s="173" t="s">
        <v>1</v>
      </c>
      <c r="F215" s="174" t="s">
        <v>7493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5" customFormat="1" ht="11.25">
      <c r="B216" s="179"/>
      <c r="D216" s="164" t="s">
        <v>237</v>
      </c>
      <c r="E216" s="180" t="s">
        <v>1</v>
      </c>
      <c r="F216" s="181" t="s">
        <v>242</v>
      </c>
      <c r="H216" s="182">
        <v>41</v>
      </c>
      <c r="I216" s="183"/>
      <c r="L216" s="179"/>
      <c r="M216" s="184"/>
      <c r="N216" s="185"/>
      <c r="O216" s="185"/>
      <c r="P216" s="185"/>
      <c r="Q216" s="185"/>
      <c r="R216" s="185"/>
      <c r="S216" s="185"/>
      <c r="T216" s="186"/>
      <c r="AT216" s="180" t="s">
        <v>237</v>
      </c>
      <c r="AU216" s="180" t="s">
        <v>88</v>
      </c>
      <c r="AV216" s="15" t="s">
        <v>213</v>
      </c>
      <c r="AW216" s="15" t="s">
        <v>33</v>
      </c>
      <c r="AX216" s="15" t="s">
        <v>86</v>
      </c>
      <c r="AY216" s="180" t="s">
        <v>207</v>
      </c>
    </row>
    <row r="217" spans="1:65" s="2" customFormat="1" ht="24.2" customHeight="1">
      <c r="A217" s="31"/>
      <c r="B217" s="148"/>
      <c r="C217" s="149" t="s">
        <v>320</v>
      </c>
      <c r="D217" s="149" t="s">
        <v>209</v>
      </c>
      <c r="E217" s="150" t="s">
        <v>7511</v>
      </c>
      <c r="F217" s="151" t="s">
        <v>7512</v>
      </c>
      <c r="G217" s="152" t="s">
        <v>301</v>
      </c>
      <c r="H217" s="153">
        <v>102</v>
      </c>
      <c r="I217" s="154"/>
      <c r="J217" s="155">
        <f>ROUND(I217*H217,2)</f>
        <v>0</v>
      </c>
      <c r="K217" s="156"/>
      <c r="L217" s="32"/>
      <c r="M217" s="157" t="s">
        <v>1</v>
      </c>
      <c r="N217" s="158" t="s">
        <v>44</v>
      </c>
      <c r="O217" s="57"/>
      <c r="P217" s="159">
        <f>O217*H217</f>
        <v>0</v>
      </c>
      <c r="Q217" s="159">
        <v>0</v>
      </c>
      <c r="R217" s="159">
        <f>Q217*H217</f>
        <v>0</v>
      </c>
      <c r="S217" s="159">
        <v>0</v>
      </c>
      <c r="T217" s="160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61" t="s">
        <v>245</v>
      </c>
      <c r="AT217" s="161" t="s">
        <v>209</v>
      </c>
      <c r="AU217" s="161" t="s">
        <v>88</v>
      </c>
      <c r="AY217" s="17" t="s">
        <v>207</v>
      </c>
      <c r="BE217" s="162">
        <f>IF(N217="základní",J217,0)</f>
        <v>0</v>
      </c>
      <c r="BF217" s="162">
        <f>IF(N217="snížená",J217,0)</f>
        <v>0</v>
      </c>
      <c r="BG217" s="162">
        <f>IF(N217="zákl. přenesená",J217,0)</f>
        <v>0</v>
      </c>
      <c r="BH217" s="162">
        <f>IF(N217="sníž. přenesená",J217,0)</f>
        <v>0</v>
      </c>
      <c r="BI217" s="162">
        <f>IF(N217="nulová",J217,0)</f>
        <v>0</v>
      </c>
      <c r="BJ217" s="17" t="s">
        <v>86</v>
      </c>
      <c r="BK217" s="162">
        <f>ROUND(I217*H217,2)</f>
        <v>0</v>
      </c>
      <c r="BL217" s="17" t="s">
        <v>245</v>
      </c>
      <c r="BM217" s="161" t="s">
        <v>323</v>
      </c>
    </row>
    <row r="218" spans="1:65" s="14" customFormat="1" ht="11.25">
      <c r="B218" s="172"/>
      <c r="D218" s="164" t="s">
        <v>237</v>
      </c>
      <c r="E218" s="173" t="s">
        <v>1</v>
      </c>
      <c r="F218" s="174" t="s">
        <v>7506</v>
      </c>
      <c r="H218" s="173" t="s">
        <v>1</v>
      </c>
      <c r="I218" s="175"/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237</v>
      </c>
      <c r="AU218" s="173" t="s">
        <v>88</v>
      </c>
      <c r="AV218" s="14" t="s">
        <v>86</v>
      </c>
      <c r="AW218" s="14" t="s">
        <v>33</v>
      </c>
      <c r="AX218" s="14" t="s">
        <v>79</v>
      </c>
      <c r="AY218" s="173" t="s">
        <v>207</v>
      </c>
    </row>
    <row r="219" spans="1:65" s="13" customFormat="1" ht="11.25">
      <c r="B219" s="163"/>
      <c r="D219" s="164" t="s">
        <v>237</v>
      </c>
      <c r="E219" s="165" t="s">
        <v>1</v>
      </c>
      <c r="F219" s="166" t="s">
        <v>6058</v>
      </c>
      <c r="H219" s="167">
        <v>5</v>
      </c>
      <c r="I219" s="168"/>
      <c r="L219" s="163"/>
      <c r="M219" s="169"/>
      <c r="N219" s="170"/>
      <c r="O219" s="170"/>
      <c r="P219" s="170"/>
      <c r="Q219" s="170"/>
      <c r="R219" s="170"/>
      <c r="S219" s="170"/>
      <c r="T219" s="171"/>
      <c r="AT219" s="165" t="s">
        <v>237</v>
      </c>
      <c r="AU219" s="165" t="s">
        <v>88</v>
      </c>
      <c r="AV219" s="13" t="s">
        <v>88</v>
      </c>
      <c r="AW219" s="13" t="s">
        <v>33</v>
      </c>
      <c r="AX219" s="13" t="s">
        <v>79</v>
      </c>
      <c r="AY219" s="165" t="s">
        <v>207</v>
      </c>
    </row>
    <row r="220" spans="1:65" s="13" customFormat="1" ht="11.25">
      <c r="B220" s="163"/>
      <c r="D220" s="164" t="s">
        <v>237</v>
      </c>
      <c r="E220" s="165" t="s">
        <v>1</v>
      </c>
      <c r="F220" s="166" t="s">
        <v>7513</v>
      </c>
      <c r="H220" s="167">
        <v>41</v>
      </c>
      <c r="I220" s="168"/>
      <c r="L220" s="163"/>
      <c r="M220" s="169"/>
      <c r="N220" s="170"/>
      <c r="O220" s="170"/>
      <c r="P220" s="170"/>
      <c r="Q220" s="170"/>
      <c r="R220" s="170"/>
      <c r="S220" s="170"/>
      <c r="T220" s="171"/>
      <c r="AT220" s="165" t="s">
        <v>237</v>
      </c>
      <c r="AU220" s="165" t="s">
        <v>88</v>
      </c>
      <c r="AV220" s="13" t="s">
        <v>88</v>
      </c>
      <c r="AW220" s="13" t="s">
        <v>33</v>
      </c>
      <c r="AX220" s="13" t="s">
        <v>79</v>
      </c>
      <c r="AY220" s="165" t="s">
        <v>207</v>
      </c>
    </row>
    <row r="221" spans="1:65" s="13" customFormat="1" ht="11.25">
      <c r="B221" s="163"/>
      <c r="D221" s="164" t="s">
        <v>237</v>
      </c>
      <c r="E221" s="165" t="s">
        <v>1</v>
      </c>
      <c r="F221" s="166" t="s">
        <v>7514</v>
      </c>
      <c r="H221" s="167">
        <v>21</v>
      </c>
      <c r="I221" s="168"/>
      <c r="L221" s="163"/>
      <c r="M221" s="169"/>
      <c r="N221" s="170"/>
      <c r="O221" s="170"/>
      <c r="P221" s="170"/>
      <c r="Q221" s="170"/>
      <c r="R221" s="170"/>
      <c r="S221" s="170"/>
      <c r="T221" s="171"/>
      <c r="AT221" s="165" t="s">
        <v>237</v>
      </c>
      <c r="AU221" s="165" t="s">
        <v>88</v>
      </c>
      <c r="AV221" s="13" t="s">
        <v>88</v>
      </c>
      <c r="AW221" s="13" t="s">
        <v>33</v>
      </c>
      <c r="AX221" s="13" t="s">
        <v>79</v>
      </c>
      <c r="AY221" s="165" t="s">
        <v>207</v>
      </c>
    </row>
    <row r="222" spans="1:65" s="13" customFormat="1" ht="11.25">
      <c r="B222" s="163"/>
      <c r="D222" s="164" t="s">
        <v>237</v>
      </c>
      <c r="E222" s="165" t="s">
        <v>1</v>
      </c>
      <c r="F222" s="166" t="s">
        <v>7515</v>
      </c>
      <c r="H222" s="167">
        <v>22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3" customFormat="1" ht="11.25">
      <c r="B223" s="163"/>
      <c r="D223" s="164" t="s">
        <v>237</v>
      </c>
      <c r="E223" s="165" t="s">
        <v>1</v>
      </c>
      <c r="F223" s="166" t="s">
        <v>7501</v>
      </c>
      <c r="H223" s="167">
        <v>13</v>
      </c>
      <c r="I223" s="168"/>
      <c r="L223" s="163"/>
      <c r="M223" s="169"/>
      <c r="N223" s="170"/>
      <c r="O223" s="170"/>
      <c r="P223" s="170"/>
      <c r="Q223" s="170"/>
      <c r="R223" s="170"/>
      <c r="S223" s="170"/>
      <c r="T223" s="171"/>
      <c r="AT223" s="165" t="s">
        <v>237</v>
      </c>
      <c r="AU223" s="165" t="s">
        <v>88</v>
      </c>
      <c r="AV223" s="13" t="s">
        <v>88</v>
      </c>
      <c r="AW223" s="13" t="s">
        <v>33</v>
      </c>
      <c r="AX223" s="13" t="s">
        <v>79</v>
      </c>
      <c r="AY223" s="165" t="s">
        <v>207</v>
      </c>
    </row>
    <row r="224" spans="1:65" s="14" customFormat="1" ht="22.5">
      <c r="B224" s="172"/>
      <c r="D224" s="164" t="s">
        <v>237</v>
      </c>
      <c r="E224" s="173" t="s">
        <v>1</v>
      </c>
      <c r="F224" s="174" t="s">
        <v>7493</v>
      </c>
      <c r="H224" s="173" t="s">
        <v>1</v>
      </c>
      <c r="I224" s="175"/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237</v>
      </c>
      <c r="AU224" s="173" t="s">
        <v>88</v>
      </c>
      <c r="AV224" s="14" t="s">
        <v>86</v>
      </c>
      <c r="AW224" s="14" t="s">
        <v>33</v>
      </c>
      <c r="AX224" s="14" t="s">
        <v>79</v>
      </c>
      <c r="AY224" s="173" t="s">
        <v>207</v>
      </c>
    </row>
    <row r="225" spans="1:65" s="15" customFormat="1" ht="11.25">
      <c r="B225" s="179"/>
      <c r="D225" s="164" t="s">
        <v>237</v>
      </c>
      <c r="E225" s="180" t="s">
        <v>1</v>
      </c>
      <c r="F225" s="181" t="s">
        <v>242</v>
      </c>
      <c r="H225" s="182">
        <v>102</v>
      </c>
      <c r="I225" s="183"/>
      <c r="L225" s="179"/>
      <c r="M225" s="184"/>
      <c r="N225" s="185"/>
      <c r="O225" s="185"/>
      <c r="P225" s="185"/>
      <c r="Q225" s="185"/>
      <c r="R225" s="185"/>
      <c r="S225" s="185"/>
      <c r="T225" s="186"/>
      <c r="AT225" s="180" t="s">
        <v>237</v>
      </c>
      <c r="AU225" s="180" t="s">
        <v>88</v>
      </c>
      <c r="AV225" s="15" t="s">
        <v>213</v>
      </c>
      <c r="AW225" s="15" t="s">
        <v>33</v>
      </c>
      <c r="AX225" s="15" t="s">
        <v>86</v>
      </c>
      <c r="AY225" s="180" t="s">
        <v>207</v>
      </c>
    </row>
    <row r="226" spans="1:65" s="2" customFormat="1" ht="24.2" customHeight="1">
      <c r="A226" s="31"/>
      <c r="B226" s="148"/>
      <c r="C226" s="149" t="s">
        <v>260</v>
      </c>
      <c r="D226" s="149" t="s">
        <v>209</v>
      </c>
      <c r="E226" s="150" t="s">
        <v>7516</v>
      </c>
      <c r="F226" s="151" t="s">
        <v>7517</v>
      </c>
      <c r="G226" s="152" t="s">
        <v>301</v>
      </c>
      <c r="H226" s="153">
        <v>1</v>
      </c>
      <c r="I226" s="154"/>
      <c r="J226" s="155">
        <f>ROUND(I226*H226,2)</f>
        <v>0</v>
      </c>
      <c r="K226" s="156"/>
      <c r="L226" s="32"/>
      <c r="M226" s="157" t="s">
        <v>1</v>
      </c>
      <c r="N226" s="158" t="s">
        <v>44</v>
      </c>
      <c r="O226" s="57"/>
      <c r="P226" s="159">
        <f>O226*H226</f>
        <v>0</v>
      </c>
      <c r="Q226" s="159">
        <v>0</v>
      </c>
      <c r="R226" s="159">
        <f>Q226*H226</f>
        <v>0</v>
      </c>
      <c r="S226" s="159">
        <v>0</v>
      </c>
      <c r="T226" s="160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61" t="s">
        <v>245</v>
      </c>
      <c r="AT226" s="161" t="s">
        <v>209</v>
      </c>
      <c r="AU226" s="161" t="s">
        <v>88</v>
      </c>
      <c r="AY226" s="17" t="s">
        <v>207</v>
      </c>
      <c r="BE226" s="162">
        <f>IF(N226="základní",J226,0)</f>
        <v>0</v>
      </c>
      <c r="BF226" s="162">
        <f>IF(N226="snížená",J226,0)</f>
        <v>0</v>
      </c>
      <c r="BG226" s="162">
        <f>IF(N226="zákl. přenesená",J226,0)</f>
        <v>0</v>
      </c>
      <c r="BH226" s="162">
        <f>IF(N226="sníž. přenesená",J226,0)</f>
        <v>0</v>
      </c>
      <c r="BI226" s="162">
        <f>IF(N226="nulová",J226,0)</f>
        <v>0</v>
      </c>
      <c r="BJ226" s="17" t="s">
        <v>86</v>
      </c>
      <c r="BK226" s="162">
        <f>ROUND(I226*H226,2)</f>
        <v>0</v>
      </c>
      <c r="BL226" s="17" t="s">
        <v>245</v>
      </c>
      <c r="BM226" s="161" t="s">
        <v>326</v>
      </c>
    </row>
    <row r="227" spans="1:65" s="14" customFormat="1" ht="11.25">
      <c r="B227" s="172"/>
      <c r="D227" s="164" t="s">
        <v>237</v>
      </c>
      <c r="E227" s="173" t="s">
        <v>1</v>
      </c>
      <c r="F227" s="174" t="s">
        <v>7518</v>
      </c>
      <c r="H227" s="173" t="s">
        <v>1</v>
      </c>
      <c r="I227" s="175"/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237</v>
      </c>
      <c r="AU227" s="173" t="s">
        <v>88</v>
      </c>
      <c r="AV227" s="14" t="s">
        <v>86</v>
      </c>
      <c r="AW227" s="14" t="s">
        <v>33</v>
      </c>
      <c r="AX227" s="14" t="s">
        <v>79</v>
      </c>
      <c r="AY227" s="173" t="s">
        <v>207</v>
      </c>
    </row>
    <row r="228" spans="1:65" s="13" customFormat="1" ht="11.25">
      <c r="B228" s="163"/>
      <c r="D228" s="164" t="s">
        <v>237</v>
      </c>
      <c r="E228" s="165" t="s">
        <v>1</v>
      </c>
      <c r="F228" s="166" t="s">
        <v>1352</v>
      </c>
      <c r="H228" s="167">
        <v>1</v>
      </c>
      <c r="I228" s="168"/>
      <c r="L228" s="163"/>
      <c r="M228" s="169"/>
      <c r="N228" s="170"/>
      <c r="O228" s="170"/>
      <c r="P228" s="170"/>
      <c r="Q228" s="170"/>
      <c r="R228" s="170"/>
      <c r="S228" s="170"/>
      <c r="T228" s="171"/>
      <c r="AT228" s="165" t="s">
        <v>237</v>
      </c>
      <c r="AU228" s="165" t="s">
        <v>88</v>
      </c>
      <c r="AV228" s="13" t="s">
        <v>88</v>
      </c>
      <c r="AW228" s="13" t="s">
        <v>33</v>
      </c>
      <c r="AX228" s="13" t="s">
        <v>79</v>
      </c>
      <c r="AY228" s="165" t="s">
        <v>207</v>
      </c>
    </row>
    <row r="229" spans="1:65" s="14" customFormat="1" ht="22.5">
      <c r="B229" s="172"/>
      <c r="D229" s="164" t="s">
        <v>237</v>
      </c>
      <c r="E229" s="173" t="s">
        <v>1</v>
      </c>
      <c r="F229" s="174" t="s">
        <v>7493</v>
      </c>
      <c r="H229" s="173" t="s">
        <v>1</v>
      </c>
      <c r="I229" s="175"/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237</v>
      </c>
      <c r="AU229" s="173" t="s">
        <v>88</v>
      </c>
      <c r="AV229" s="14" t="s">
        <v>86</v>
      </c>
      <c r="AW229" s="14" t="s">
        <v>33</v>
      </c>
      <c r="AX229" s="14" t="s">
        <v>79</v>
      </c>
      <c r="AY229" s="173" t="s">
        <v>207</v>
      </c>
    </row>
    <row r="230" spans="1:65" s="15" customFormat="1" ht="11.25">
      <c r="B230" s="179"/>
      <c r="D230" s="164" t="s">
        <v>237</v>
      </c>
      <c r="E230" s="180" t="s">
        <v>1</v>
      </c>
      <c r="F230" s="181" t="s">
        <v>242</v>
      </c>
      <c r="H230" s="182">
        <v>1</v>
      </c>
      <c r="I230" s="183"/>
      <c r="L230" s="179"/>
      <c r="M230" s="184"/>
      <c r="N230" s="185"/>
      <c r="O230" s="185"/>
      <c r="P230" s="185"/>
      <c r="Q230" s="185"/>
      <c r="R230" s="185"/>
      <c r="S230" s="185"/>
      <c r="T230" s="186"/>
      <c r="AT230" s="180" t="s">
        <v>237</v>
      </c>
      <c r="AU230" s="180" t="s">
        <v>88</v>
      </c>
      <c r="AV230" s="15" t="s">
        <v>213</v>
      </c>
      <c r="AW230" s="15" t="s">
        <v>33</v>
      </c>
      <c r="AX230" s="15" t="s">
        <v>86</v>
      </c>
      <c r="AY230" s="180" t="s">
        <v>207</v>
      </c>
    </row>
    <row r="231" spans="1:65" s="2" customFormat="1" ht="24.2" customHeight="1">
      <c r="A231" s="31"/>
      <c r="B231" s="148"/>
      <c r="C231" s="149" t="s">
        <v>327</v>
      </c>
      <c r="D231" s="149" t="s">
        <v>209</v>
      </c>
      <c r="E231" s="150" t="s">
        <v>7519</v>
      </c>
      <c r="F231" s="151" t="s">
        <v>7520</v>
      </c>
      <c r="G231" s="152" t="s">
        <v>301</v>
      </c>
      <c r="H231" s="153">
        <v>2</v>
      </c>
      <c r="I231" s="154"/>
      <c r="J231" s="155">
        <f>ROUND(I231*H231,2)</f>
        <v>0</v>
      </c>
      <c r="K231" s="156"/>
      <c r="L231" s="32"/>
      <c r="M231" s="157" t="s">
        <v>1</v>
      </c>
      <c r="N231" s="158" t="s">
        <v>44</v>
      </c>
      <c r="O231" s="57"/>
      <c r="P231" s="159">
        <f>O231*H231</f>
        <v>0</v>
      </c>
      <c r="Q231" s="159">
        <v>0</v>
      </c>
      <c r="R231" s="159">
        <f>Q231*H231</f>
        <v>0</v>
      </c>
      <c r="S231" s="159">
        <v>0</v>
      </c>
      <c r="T231" s="160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61" t="s">
        <v>245</v>
      </c>
      <c r="AT231" s="161" t="s">
        <v>209</v>
      </c>
      <c r="AU231" s="161" t="s">
        <v>88</v>
      </c>
      <c r="AY231" s="17" t="s">
        <v>207</v>
      </c>
      <c r="BE231" s="162">
        <f>IF(N231="základní",J231,0)</f>
        <v>0</v>
      </c>
      <c r="BF231" s="162">
        <f>IF(N231="snížená",J231,0)</f>
        <v>0</v>
      </c>
      <c r="BG231" s="162">
        <f>IF(N231="zákl. přenesená",J231,0)</f>
        <v>0</v>
      </c>
      <c r="BH231" s="162">
        <f>IF(N231="sníž. přenesená",J231,0)</f>
        <v>0</v>
      </c>
      <c r="BI231" s="162">
        <f>IF(N231="nulová",J231,0)</f>
        <v>0</v>
      </c>
      <c r="BJ231" s="17" t="s">
        <v>86</v>
      </c>
      <c r="BK231" s="162">
        <f>ROUND(I231*H231,2)</f>
        <v>0</v>
      </c>
      <c r="BL231" s="17" t="s">
        <v>245</v>
      </c>
      <c r="BM231" s="161" t="s">
        <v>330</v>
      </c>
    </row>
    <row r="232" spans="1:65" s="14" customFormat="1" ht="11.25">
      <c r="B232" s="172"/>
      <c r="D232" s="164" t="s">
        <v>237</v>
      </c>
      <c r="E232" s="173" t="s">
        <v>1</v>
      </c>
      <c r="F232" s="174" t="s">
        <v>7518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3" customFormat="1" ht="11.25">
      <c r="B233" s="163"/>
      <c r="D233" s="164" t="s">
        <v>237</v>
      </c>
      <c r="E233" s="165" t="s">
        <v>1</v>
      </c>
      <c r="F233" s="166" t="s">
        <v>6089</v>
      </c>
      <c r="H233" s="167">
        <v>2</v>
      </c>
      <c r="I233" s="168"/>
      <c r="L233" s="163"/>
      <c r="M233" s="169"/>
      <c r="N233" s="170"/>
      <c r="O233" s="170"/>
      <c r="P233" s="170"/>
      <c r="Q233" s="170"/>
      <c r="R233" s="170"/>
      <c r="S233" s="170"/>
      <c r="T233" s="171"/>
      <c r="AT233" s="165" t="s">
        <v>237</v>
      </c>
      <c r="AU233" s="165" t="s">
        <v>88</v>
      </c>
      <c r="AV233" s="13" t="s">
        <v>88</v>
      </c>
      <c r="AW233" s="13" t="s">
        <v>33</v>
      </c>
      <c r="AX233" s="13" t="s">
        <v>79</v>
      </c>
      <c r="AY233" s="165" t="s">
        <v>207</v>
      </c>
    </row>
    <row r="234" spans="1:65" s="14" customFormat="1" ht="22.5">
      <c r="B234" s="172"/>
      <c r="D234" s="164" t="s">
        <v>237</v>
      </c>
      <c r="E234" s="173" t="s">
        <v>1</v>
      </c>
      <c r="F234" s="174" t="s">
        <v>7493</v>
      </c>
      <c r="H234" s="173" t="s">
        <v>1</v>
      </c>
      <c r="I234" s="175"/>
      <c r="L234" s="172"/>
      <c r="M234" s="176"/>
      <c r="N234" s="177"/>
      <c r="O234" s="177"/>
      <c r="P234" s="177"/>
      <c r="Q234" s="177"/>
      <c r="R234" s="177"/>
      <c r="S234" s="177"/>
      <c r="T234" s="178"/>
      <c r="AT234" s="173" t="s">
        <v>237</v>
      </c>
      <c r="AU234" s="173" t="s">
        <v>88</v>
      </c>
      <c r="AV234" s="14" t="s">
        <v>86</v>
      </c>
      <c r="AW234" s="14" t="s">
        <v>33</v>
      </c>
      <c r="AX234" s="14" t="s">
        <v>79</v>
      </c>
      <c r="AY234" s="173" t="s">
        <v>207</v>
      </c>
    </row>
    <row r="235" spans="1:65" s="15" customFormat="1" ht="11.25">
      <c r="B235" s="179"/>
      <c r="D235" s="164" t="s">
        <v>237</v>
      </c>
      <c r="E235" s="180" t="s">
        <v>1</v>
      </c>
      <c r="F235" s="181" t="s">
        <v>242</v>
      </c>
      <c r="H235" s="182">
        <v>2</v>
      </c>
      <c r="I235" s="183"/>
      <c r="L235" s="179"/>
      <c r="M235" s="184"/>
      <c r="N235" s="185"/>
      <c r="O235" s="185"/>
      <c r="P235" s="185"/>
      <c r="Q235" s="185"/>
      <c r="R235" s="185"/>
      <c r="S235" s="185"/>
      <c r="T235" s="186"/>
      <c r="AT235" s="180" t="s">
        <v>237</v>
      </c>
      <c r="AU235" s="180" t="s">
        <v>88</v>
      </c>
      <c r="AV235" s="15" t="s">
        <v>213</v>
      </c>
      <c r="AW235" s="15" t="s">
        <v>33</v>
      </c>
      <c r="AX235" s="15" t="s">
        <v>86</v>
      </c>
      <c r="AY235" s="180" t="s">
        <v>207</v>
      </c>
    </row>
    <row r="236" spans="1:65" s="2" customFormat="1" ht="24.2" customHeight="1">
      <c r="A236" s="31"/>
      <c r="B236" s="148"/>
      <c r="C236" s="149" t="s">
        <v>265</v>
      </c>
      <c r="D236" s="149" t="s">
        <v>209</v>
      </c>
      <c r="E236" s="150" t="s">
        <v>7521</v>
      </c>
      <c r="F236" s="151" t="s">
        <v>7522</v>
      </c>
      <c r="G236" s="152" t="s">
        <v>301</v>
      </c>
      <c r="H236" s="153">
        <v>23</v>
      </c>
      <c r="I236" s="154"/>
      <c r="J236" s="155">
        <f>ROUND(I236*H236,2)</f>
        <v>0</v>
      </c>
      <c r="K236" s="156"/>
      <c r="L236" s="32"/>
      <c r="M236" s="157" t="s">
        <v>1</v>
      </c>
      <c r="N236" s="158" t="s">
        <v>44</v>
      </c>
      <c r="O236" s="57"/>
      <c r="P236" s="159">
        <f>O236*H236</f>
        <v>0</v>
      </c>
      <c r="Q236" s="159">
        <v>0</v>
      </c>
      <c r="R236" s="159">
        <f>Q236*H236</f>
        <v>0</v>
      </c>
      <c r="S236" s="159">
        <v>0</v>
      </c>
      <c r="T236" s="160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61" t="s">
        <v>245</v>
      </c>
      <c r="AT236" s="161" t="s">
        <v>209</v>
      </c>
      <c r="AU236" s="161" t="s">
        <v>88</v>
      </c>
      <c r="AY236" s="17" t="s">
        <v>207</v>
      </c>
      <c r="BE236" s="162">
        <f>IF(N236="základní",J236,0)</f>
        <v>0</v>
      </c>
      <c r="BF236" s="162">
        <f>IF(N236="snížená",J236,0)</f>
        <v>0</v>
      </c>
      <c r="BG236" s="162">
        <f>IF(N236="zákl. přenesená",J236,0)</f>
        <v>0</v>
      </c>
      <c r="BH236" s="162">
        <f>IF(N236="sníž. přenesená",J236,0)</f>
        <v>0</v>
      </c>
      <c r="BI236" s="162">
        <f>IF(N236="nulová",J236,0)</f>
        <v>0</v>
      </c>
      <c r="BJ236" s="17" t="s">
        <v>86</v>
      </c>
      <c r="BK236" s="162">
        <f>ROUND(I236*H236,2)</f>
        <v>0</v>
      </c>
      <c r="BL236" s="17" t="s">
        <v>245</v>
      </c>
      <c r="BM236" s="161" t="s">
        <v>333</v>
      </c>
    </row>
    <row r="237" spans="1:65" s="14" customFormat="1" ht="11.25">
      <c r="B237" s="172"/>
      <c r="D237" s="164" t="s">
        <v>237</v>
      </c>
      <c r="E237" s="173" t="s">
        <v>1</v>
      </c>
      <c r="F237" s="174" t="s">
        <v>7523</v>
      </c>
      <c r="H237" s="173" t="s">
        <v>1</v>
      </c>
      <c r="I237" s="175"/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237</v>
      </c>
      <c r="AU237" s="173" t="s">
        <v>88</v>
      </c>
      <c r="AV237" s="14" t="s">
        <v>86</v>
      </c>
      <c r="AW237" s="14" t="s">
        <v>33</v>
      </c>
      <c r="AX237" s="14" t="s">
        <v>79</v>
      </c>
      <c r="AY237" s="173" t="s">
        <v>207</v>
      </c>
    </row>
    <row r="238" spans="1:65" s="13" customFormat="1" ht="11.25">
      <c r="B238" s="163"/>
      <c r="D238" s="164" t="s">
        <v>237</v>
      </c>
      <c r="E238" s="165" t="s">
        <v>1</v>
      </c>
      <c r="F238" s="166" t="s">
        <v>6101</v>
      </c>
      <c r="H238" s="167">
        <v>4</v>
      </c>
      <c r="I238" s="168"/>
      <c r="L238" s="163"/>
      <c r="M238" s="169"/>
      <c r="N238" s="170"/>
      <c r="O238" s="170"/>
      <c r="P238" s="170"/>
      <c r="Q238" s="170"/>
      <c r="R238" s="170"/>
      <c r="S238" s="170"/>
      <c r="T238" s="171"/>
      <c r="AT238" s="165" t="s">
        <v>237</v>
      </c>
      <c r="AU238" s="165" t="s">
        <v>88</v>
      </c>
      <c r="AV238" s="13" t="s">
        <v>88</v>
      </c>
      <c r="AW238" s="13" t="s">
        <v>33</v>
      </c>
      <c r="AX238" s="13" t="s">
        <v>79</v>
      </c>
      <c r="AY238" s="165" t="s">
        <v>207</v>
      </c>
    </row>
    <row r="239" spans="1:65" s="13" customFormat="1" ht="11.25">
      <c r="B239" s="163"/>
      <c r="D239" s="164" t="s">
        <v>237</v>
      </c>
      <c r="E239" s="165" t="s">
        <v>1</v>
      </c>
      <c r="F239" s="166" t="s">
        <v>7524</v>
      </c>
      <c r="H239" s="167">
        <v>10</v>
      </c>
      <c r="I239" s="168"/>
      <c r="L239" s="163"/>
      <c r="M239" s="169"/>
      <c r="N239" s="170"/>
      <c r="O239" s="170"/>
      <c r="P239" s="170"/>
      <c r="Q239" s="170"/>
      <c r="R239" s="170"/>
      <c r="S239" s="170"/>
      <c r="T239" s="171"/>
      <c r="AT239" s="165" t="s">
        <v>237</v>
      </c>
      <c r="AU239" s="165" t="s">
        <v>88</v>
      </c>
      <c r="AV239" s="13" t="s">
        <v>88</v>
      </c>
      <c r="AW239" s="13" t="s">
        <v>33</v>
      </c>
      <c r="AX239" s="13" t="s">
        <v>79</v>
      </c>
      <c r="AY239" s="165" t="s">
        <v>207</v>
      </c>
    </row>
    <row r="240" spans="1:65" s="13" customFormat="1" ht="11.25">
      <c r="B240" s="163"/>
      <c r="D240" s="164" t="s">
        <v>237</v>
      </c>
      <c r="E240" s="165" t="s">
        <v>1</v>
      </c>
      <c r="F240" s="166" t="s">
        <v>7525</v>
      </c>
      <c r="H240" s="167">
        <v>4</v>
      </c>
      <c r="I240" s="168"/>
      <c r="L240" s="163"/>
      <c r="M240" s="169"/>
      <c r="N240" s="170"/>
      <c r="O240" s="170"/>
      <c r="P240" s="170"/>
      <c r="Q240" s="170"/>
      <c r="R240" s="170"/>
      <c r="S240" s="170"/>
      <c r="T240" s="171"/>
      <c r="AT240" s="165" t="s">
        <v>237</v>
      </c>
      <c r="AU240" s="165" t="s">
        <v>88</v>
      </c>
      <c r="AV240" s="13" t="s">
        <v>88</v>
      </c>
      <c r="AW240" s="13" t="s">
        <v>33</v>
      </c>
      <c r="AX240" s="13" t="s">
        <v>79</v>
      </c>
      <c r="AY240" s="165" t="s">
        <v>207</v>
      </c>
    </row>
    <row r="241" spans="1:65" s="13" customFormat="1" ht="11.25">
      <c r="B241" s="163"/>
      <c r="D241" s="164" t="s">
        <v>237</v>
      </c>
      <c r="E241" s="165" t="s">
        <v>1</v>
      </c>
      <c r="F241" s="166" t="s">
        <v>7526</v>
      </c>
      <c r="H241" s="167">
        <v>3</v>
      </c>
      <c r="I241" s="168"/>
      <c r="L241" s="163"/>
      <c r="M241" s="169"/>
      <c r="N241" s="170"/>
      <c r="O241" s="170"/>
      <c r="P241" s="170"/>
      <c r="Q241" s="170"/>
      <c r="R241" s="170"/>
      <c r="S241" s="170"/>
      <c r="T241" s="171"/>
      <c r="AT241" s="165" t="s">
        <v>237</v>
      </c>
      <c r="AU241" s="165" t="s">
        <v>88</v>
      </c>
      <c r="AV241" s="13" t="s">
        <v>88</v>
      </c>
      <c r="AW241" s="13" t="s">
        <v>33</v>
      </c>
      <c r="AX241" s="13" t="s">
        <v>79</v>
      </c>
      <c r="AY241" s="165" t="s">
        <v>207</v>
      </c>
    </row>
    <row r="242" spans="1:65" s="13" customFormat="1" ht="11.25">
      <c r="B242" s="163"/>
      <c r="D242" s="164" t="s">
        <v>237</v>
      </c>
      <c r="E242" s="165" t="s">
        <v>1</v>
      </c>
      <c r="F242" s="166" t="s">
        <v>1321</v>
      </c>
      <c r="H242" s="167">
        <v>2</v>
      </c>
      <c r="I242" s="168"/>
      <c r="L242" s="163"/>
      <c r="M242" s="169"/>
      <c r="N242" s="170"/>
      <c r="O242" s="170"/>
      <c r="P242" s="170"/>
      <c r="Q242" s="170"/>
      <c r="R242" s="170"/>
      <c r="S242" s="170"/>
      <c r="T242" s="171"/>
      <c r="AT242" s="165" t="s">
        <v>237</v>
      </c>
      <c r="AU242" s="165" t="s">
        <v>88</v>
      </c>
      <c r="AV242" s="13" t="s">
        <v>88</v>
      </c>
      <c r="AW242" s="13" t="s">
        <v>33</v>
      </c>
      <c r="AX242" s="13" t="s">
        <v>79</v>
      </c>
      <c r="AY242" s="165" t="s">
        <v>207</v>
      </c>
    </row>
    <row r="243" spans="1:65" s="14" customFormat="1" ht="22.5">
      <c r="B243" s="172"/>
      <c r="D243" s="164" t="s">
        <v>237</v>
      </c>
      <c r="E243" s="173" t="s">
        <v>1</v>
      </c>
      <c r="F243" s="174" t="s">
        <v>7493</v>
      </c>
      <c r="H243" s="173" t="s">
        <v>1</v>
      </c>
      <c r="I243" s="175"/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237</v>
      </c>
      <c r="AU243" s="173" t="s">
        <v>88</v>
      </c>
      <c r="AV243" s="14" t="s">
        <v>86</v>
      </c>
      <c r="AW243" s="14" t="s">
        <v>33</v>
      </c>
      <c r="AX243" s="14" t="s">
        <v>79</v>
      </c>
      <c r="AY243" s="173" t="s">
        <v>207</v>
      </c>
    </row>
    <row r="244" spans="1:65" s="15" customFormat="1" ht="11.25">
      <c r="B244" s="179"/>
      <c r="D244" s="164" t="s">
        <v>237</v>
      </c>
      <c r="E244" s="180" t="s">
        <v>1</v>
      </c>
      <c r="F244" s="181" t="s">
        <v>242</v>
      </c>
      <c r="H244" s="182">
        <v>23</v>
      </c>
      <c r="I244" s="183"/>
      <c r="L244" s="179"/>
      <c r="M244" s="184"/>
      <c r="N244" s="185"/>
      <c r="O244" s="185"/>
      <c r="P244" s="185"/>
      <c r="Q244" s="185"/>
      <c r="R244" s="185"/>
      <c r="S244" s="185"/>
      <c r="T244" s="186"/>
      <c r="AT244" s="180" t="s">
        <v>237</v>
      </c>
      <c r="AU244" s="180" t="s">
        <v>88</v>
      </c>
      <c r="AV244" s="15" t="s">
        <v>213</v>
      </c>
      <c r="AW244" s="15" t="s">
        <v>33</v>
      </c>
      <c r="AX244" s="15" t="s">
        <v>86</v>
      </c>
      <c r="AY244" s="180" t="s">
        <v>207</v>
      </c>
    </row>
    <row r="245" spans="1:65" s="12" customFormat="1" ht="22.9" customHeight="1">
      <c r="B245" s="135"/>
      <c r="D245" s="136" t="s">
        <v>78</v>
      </c>
      <c r="E245" s="146" t="s">
        <v>3713</v>
      </c>
      <c r="F245" s="146" t="s">
        <v>7527</v>
      </c>
      <c r="I245" s="138"/>
      <c r="J245" s="147">
        <f>BK245</f>
        <v>0</v>
      </c>
      <c r="L245" s="135"/>
      <c r="M245" s="140"/>
      <c r="N245" s="141"/>
      <c r="O245" s="141"/>
      <c r="P245" s="142">
        <f>SUM(P246:P328)</f>
        <v>0</v>
      </c>
      <c r="Q245" s="141"/>
      <c r="R245" s="142">
        <f>SUM(R246:R328)</f>
        <v>0</v>
      </c>
      <c r="S245" s="141"/>
      <c r="T245" s="143">
        <f>SUM(T246:T328)</f>
        <v>0</v>
      </c>
      <c r="AR245" s="136" t="s">
        <v>86</v>
      </c>
      <c r="AT245" s="144" t="s">
        <v>78</v>
      </c>
      <c r="AU245" s="144" t="s">
        <v>86</v>
      </c>
      <c r="AY245" s="136" t="s">
        <v>207</v>
      </c>
      <c r="BK245" s="145">
        <f>SUM(BK246:BK328)</f>
        <v>0</v>
      </c>
    </row>
    <row r="246" spans="1:65" s="2" customFormat="1" ht="24.2" customHeight="1">
      <c r="A246" s="31"/>
      <c r="B246" s="148"/>
      <c r="C246" s="149" t="s">
        <v>335</v>
      </c>
      <c r="D246" s="149" t="s">
        <v>209</v>
      </c>
      <c r="E246" s="150" t="s">
        <v>7528</v>
      </c>
      <c r="F246" s="151" t="s">
        <v>7529</v>
      </c>
      <c r="G246" s="152" t="s">
        <v>301</v>
      </c>
      <c r="H246" s="153">
        <v>81</v>
      </c>
      <c r="I246" s="154"/>
      <c r="J246" s="155">
        <f>ROUND(I246*H246,2)</f>
        <v>0</v>
      </c>
      <c r="K246" s="156"/>
      <c r="L246" s="32"/>
      <c r="M246" s="157" t="s">
        <v>1</v>
      </c>
      <c r="N246" s="158" t="s">
        <v>44</v>
      </c>
      <c r="O246" s="57"/>
      <c r="P246" s="159">
        <f>O246*H246</f>
        <v>0</v>
      </c>
      <c r="Q246" s="159">
        <v>0</v>
      </c>
      <c r="R246" s="159">
        <f>Q246*H246</f>
        <v>0</v>
      </c>
      <c r="S246" s="159">
        <v>0</v>
      </c>
      <c r="T246" s="160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61" t="s">
        <v>213</v>
      </c>
      <c r="AT246" s="161" t="s">
        <v>209</v>
      </c>
      <c r="AU246" s="161" t="s">
        <v>88</v>
      </c>
      <c r="AY246" s="17" t="s">
        <v>207</v>
      </c>
      <c r="BE246" s="162">
        <f>IF(N246="základní",J246,0)</f>
        <v>0</v>
      </c>
      <c r="BF246" s="162">
        <f>IF(N246="snížená",J246,0)</f>
        <v>0</v>
      </c>
      <c r="BG246" s="162">
        <f>IF(N246="zákl. přenesená",J246,0)</f>
        <v>0</v>
      </c>
      <c r="BH246" s="162">
        <f>IF(N246="sníž. přenesená",J246,0)</f>
        <v>0</v>
      </c>
      <c r="BI246" s="162">
        <f>IF(N246="nulová",J246,0)</f>
        <v>0</v>
      </c>
      <c r="BJ246" s="17" t="s">
        <v>86</v>
      </c>
      <c r="BK246" s="162">
        <f>ROUND(I246*H246,2)</f>
        <v>0</v>
      </c>
      <c r="BL246" s="17" t="s">
        <v>213</v>
      </c>
      <c r="BM246" s="161" t="s">
        <v>338</v>
      </c>
    </row>
    <row r="247" spans="1:65" s="13" customFormat="1" ht="11.25">
      <c r="B247" s="163"/>
      <c r="D247" s="164" t="s">
        <v>237</v>
      </c>
      <c r="E247" s="165" t="s">
        <v>1</v>
      </c>
      <c r="F247" s="166" t="s">
        <v>7530</v>
      </c>
      <c r="H247" s="167">
        <v>81</v>
      </c>
      <c r="I247" s="168"/>
      <c r="L247" s="163"/>
      <c r="M247" s="169"/>
      <c r="N247" s="170"/>
      <c r="O247" s="170"/>
      <c r="P247" s="170"/>
      <c r="Q247" s="170"/>
      <c r="R247" s="170"/>
      <c r="S247" s="170"/>
      <c r="T247" s="171"/>
      <c r="AT247" s="165" t="s">
        <v>237</v>
      </c>
      <c r="AU247" s="165" t="s">
        <v>88</v>
      </c>
      <c r="AV247" s="13" t="s">
        <v>88</v>
      </c>
      <c r="AW247" s="13" t="s">
        <v>33</v>
      </c>
      <c r="AX247" s="13" t="s">
        <v>79</v>
      </c>
      <c r="AY247" s="165" t="s">
        <v>207</v>
      </c>
    </row>
    <row r="248" spans="1:65" s="14" customFormat="1" ht="22.5">
      <c r="B248" s="172"/>
      <c r="D248" s="164" t="s">
        <v>237</v>
      </c>
      <c r="E248" s="173" t="s">
        <v>1</v>
      </c>
      <c r="F248" s="174" t="s">
        <v>7531</v>
      </c>
      <c r="H248" s="173" t="s">
        <v>1</v>
      </c>
      <c r="I248" s="175"/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237</v>
      </c>
      <c r="AU248" s="173" t="s">
        <v>88</v>
      </c>
      <c r="AV248" s="14" t="s">
        <v>86</v>
      </c>
      <c r="AW248" s="14" t="s">
        <v>33</v>
      </c>
      <c r="AX248" s="14" t="s">
        <v>79</v>
      </c>
      <c r="AY248" s="173" t="s">
        <v>207</v>
      </c>
    </row>
    <row r="249" spans="1:65" s="15" customFormat="1" ht="11.25">
      <c r="B249" s="179"/>
      <c r="D249" s="164" t="s">
        <v>237</v>
      </c>
      <c r="E249" s="180" t="s">
        <v>1</v>
      </c>
      <c r="F249" s="181" t="s">
        <v>242</v>
      </c>
      <c r="H249" s="182">
        <v>81</v>
      </c>
      <c r="I249" s="183"/>
      <c r="L249" s="179"/>
      <c r="M249" s="184"/>
      <c r="N249" s="185"/>
      <c r="O249" s="185"/>
      <c r="P249" s="185"/>
      <c r="Q249" s="185"/>
      <c r="R249" s="185"/>
      <c r="S249" s="185"/>
      <c r="T249" s="186"/>
      <c r="AT249" s="180" t="s">
        <v>237</v>
      </c>
      <c r="AU249" s="180" t="s">
        <v>88</v>
      </c>
      <c r="AV249" s="15" t="s">
        <v>213</v>
      </c>
      <c r="AW249" s="15" t="s">
        <v>33</v>
      </c>
      <c r="AX249" s="15" t="s">
        <v>86</v>
      </c>
      <c r="AY249" s="180" t="s">
        <v>207</v>
      </c>
    </row>
    <row r="250" spans="1:65" s="2" customFormat="1" ht="24.2" customHeight="1">
      <c r="A250" s="31"/>
      <c r="B250" s="148"/>
      <c r="C250" s="149" t="s">
        <v>271</v>
      </c>
      <c r="D250" s="149" t="s">
        <v>209</v>
      </c>
      <c r="E250" s="150" t="s">
        <v>7532</v>
      </c>
      <c r="F250" s="151" t="s">
        <v>7533</v>
      </c>
      <c r="G250" s="152" t="s">
        <v>301</v>
      </c>
      <c r="H250" s="153">
        <v>22</v>
      </c>
      <c r="I250" s="154"/>
      <c r="J250" s="155">
        <f>ROUND(I250*H250,2)</f>
        <v>0</v>
      </c>
      <c r="K250" s="156"/>
      <c r="L250" s="32"/>
      <c r="M250" s="157" t="s">
        <v>1</v>
      </c>
      <c r="N250" s="158" t="s">
        <v>44</v>
      </c>
      <c r="O250" s="57"/>
      <c r="P250" s="159">
        <f>O250*H250</f>
        <v>0</v>
      </c>
      <c r="Q250" s="159">
        <v>0</v>
      </c>
      <c r="R250" s="159">
        <f>Q250*H250</f>
        <v>0</v>
      </c>
      <c r="S250" s="159">
        <v>0</v>
      </c>
      <c r="T250" s="160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61" t="s">
        <v>213</v>
      </c>
      <c r="AT250" s="161" t="s">
        <v>209</v>
      </c>
      <c r="AU250" s="161" t="s">
        <v>88</v>
      </c>
      <c r="AY250" s="17" t="s">
        <v>207</v>
      </c>
      <c r="BE250" s="162">
        <f>IF(N250="základní",J250,0)</f>
        <v>0</v>
      </c>
      <c r="BF250" s="162">
        <f>IF(N250="snížená",J250,0)</f>
        <v>0</v>
      </c>
      <c r="BG250" s="162">
        <f>IF(N250="zákl. přenesená",J250,0)</f>
        <v>0</v>
      </c>
      <c r="BH250" s="162">
        <f>IF(N250="sníž. přenesená",J250,0)</f>
        <v>0</v>
      </c>
      <c r="BI250" s="162">
        <f>IF(N250="nulová",J250,0)</f>
        <v>0</v>
      </c>
      <c r="BJ250" s="17" t="s">
        <v>86</v>
      </c>
      <c r="BK250" s="162">
        <f>ROUND(I250*H250,2)</f>
        <v>0</v>
      </c>
      <c r="BL250" s="17" t="s">
        <v>213</v>
      </c>
      <c r="BM250" s="161" t="s">
        <v>341</v>
      </c>
    </row>
    <row r="251" spans="1:65" s="13" customFormat="1" ht="11.25">
      <c r="B251" s="163"/>
      <c r="D251" s="164" t="s">
        <v>237</v>
      </c>
      <c r="E251" s="165" t="s">
        <v>1</v>
      </c>
      <c r="F251" s="166" t="s">
        <v>7534</v>
      </c>
      <c r="H251" s="167">
        <v>22</v>
      </c>
      <c r="I251" s="168"/>
      <c r="L251" s="163"/>
      <c r="M251" s="169"/>
      <c r="N251" s="170"/>
      <c r="O251" s="170"/>
      <c r="P251" s="170"/>
      <c r="Q251" s="170"/>
      <c r="R251" s="170"/>
      <c r="S251" s="170"/>
      <c r="T251" s="171"/>
      <c r="AT251" s="165" t="s">
        <v>237</v>
      </c>
      <c r="AU251" s="165" t="s">
        <v>88</v>
      </c>
      <c r="AV251" s="13" t="s">
        <v>88</v>
      </c>
      <c r="AW251" s="13" t="s">
        <v>33</v>
      </c>
      <c r="AX251" s="13" t="s">
        <v>79</v>
      </c>
      <c r="AY251" s="165" t="s">
        <v>207</v>
      </c>
    </row>
    <row r="252" spans="1:65" s="14" customFormat="1" ht="22.5">
      <c r="B252" s="172"/>
      <c r="D252" s="164" t="s">
        <v>237</v>
      </c>
      <c r="E252" s="173" t="s">
        <v>1</v>
      </c>
      <c r="F252" s="174" t="s">
        <v>7531</v>
      </c>
      <c r="H252" s="173" t="s">
        <v>1</v>
      </c>
      <c r="I252" s="175"/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237</v>
      </c>
      <c r="AU252" s="173" t="s">
        <v>88</v>
      </c>
      <c r="AV252" s="14" t="s">
        <v>86</v>
      </c>
      <c r="AW252" s="14" t="s">
        <v>33</v>
      </c>
      <c r="AX252" s="14" t="s">
        <v>79</v>
      </c>
      <c r="AY252" s="173" t="s">
        <v>207</v>
      </c>
    </row>
    <row r="253" spans="1:65" s="15" customFormat="1" ht="11.25">
      <c r="B253" s="179"/>
      <c r="D253" s="164" t="s">
        <v>237</v>
      </c>
      <c r="E253" s="180" t="s">
        <v>1</v>
      </c>
      <c r="F253" s="181" t="s">
        <v>242</v>
      </c>
      <c r="H253" s="182">
        <v>22</v>
      </c>
      <c r="I253" s="183"/>
      <c r="L253" s="179"/>
      <c r="M253" s="184"/>
      <c r="N253" s="185"/>
      <c r="O253" s="185"/>
      <c r="P253" s="185"/>
      <c r="Q253" s="185"/>
      <c r="R253" s="185"/>
      <c r="S253" s="185"/>
      <c r="T253" s="186"/>
      <c r="AT253" s="180" t="s">
        <v>237</v>
      </c>
      <c r="AU253" s="180" t="s">
        <v>88</v>
      </c>
      <c r="AV253" s="15" t="s">
        <v>213</v>
      </c>
      <c r="AW253" s="15" t="s">
        <v>33</v>
      </c>
      <c r="AX253" s="15" t="s">
        <v>86</v>
      </c>
      <c r="AY253" s="180" t="s">
        <v>207</v>
      </c>
    </row>
    <row r="254" spans="1:65" s="2" customFormat="1" ht="24.2" customHeight="1">
      <c r="A254" s="31"/>
      <c r="B254" s="148"/>
      <c r="C254" s="149" t="s">
        <v>342</v>
      </c>
      <c r="D254" s="149" t="s">
        <v>209</v>
      </c>
      <c r="E254" s="150" t="s">
        <v>7535</v>
      </c>
      <c r="F254" s="151" t="s">
        <v>7536</v>
      </c>
      <c r="G254" s="152" t="s">
        <v>301</v>
      </c>
      <c r="H254" s="153">
        <v>52</v>
      </c>
      <c r="I254" s="154"/>
      <c r="J254" s="155">
        <f>ROUND(I254*H254,2)</f>
        <v>0</v>
      </c>
      <c r="K254" s="156"/>
      <c r="L254" s="32"/>
      <c r="M254" s="157" t="s">
        <v>1</v>
      </c>
      <c r="N254" s="158" t="s">
        <v>44</v>
      </c>
      <c r="O254" s="57"/>
      <c r="P254" s="159">
        <f>O254*H254</f>
        <v>0</v>
      </c>
      <c r="Q254" s="159">
        <v>0</v>
      </c>
      <c r="R254" s="159">
        <f>Q254*H254</f>
        <v>0</v>
      </c>
      <c r="S254" s="159">
        <v>0</v>
      </c>
      <c r="T254" s="160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61" t="s">
        <v>213</v>
      </c>
      <c r="AT254" s="161" t="s">
        <v>209</v>
      </c>
      <c r="AU254" s="161" t="s">
        <v>88</v>
      </c>
      <c r="AY254" s="17" t="s">
        <v>207</v>
      </c>
      <c r="BE254" s="162">
        <f>IF(N254="základní",J254,0)</f>
        <v>0</v>
      </c>
      <c r="BF254" s="162">
        <f>IF(N254="snížená",J254,0)</f>
        <v>0</v>
      </c>
      <c r="BG254" s="162">
        <f>IF(N254="zákl. přenesená",J254,0)</f>
        <v>0</v>
      </c>
      <c r="BH254" s="162">
        <f>IF(N254="sníž. přenesená",J254,0)</f>
        <v>0</v>
      </c>
      <c r="BI254" s="162">
        <f>IF(N254="nulová",J254,0)</f>
        <v>0</v>
      </c>
      <c r="BJ254" s="17" t="s">
        <v>86</v>
      </c>
      <c r="BK254" s="162">
        <f>ROUND(I254*H254,2)</f>
        <v>0</v>
      </c>
      <c r="BL254" s="17" t="s">
        <v>213</v>
      </c>
      <c r="BM254" s="161" t="s">
        <v>345</v>
      </c>
    </row>
    <row r="255" spans="1:65" s="13" customFormat="1" ht="11.25">
      <c r="B255" s="163"/>
      <c r="D255" s="164" t="s">
        <v>237</v>
      </c>
      <c r="E255" s="165" t="s">
        <v>1</v>
      </c>
      <c r="F255" s="166" t="s">
        <v>7537</v>
      </c>
      <c r="H255" s="167">
        <v>52</v>
      </c>
      <c r="I255" s="168"/>
      <c r="L255" s="163"/>
      <c r="M255" s="169"/>
      <c r="N255" s="170"/>
      <c r="O255" s="170"/>
      <c r="P255" s="170"/>
      <c r="Q255" s="170"/>
      <c r="R255" s="170"/>
      <c r="S255" s="170"/>
      <c r="T255" s="171"/>
      <c r="AT255" s="165" t="s">
        <v>237</v>
      </c>
      <c r="AU255" s="165" t="s">
        <v>88</v>
      </c>
      <c r="AV255" s="13" t="s">
        <v>88</v>
      </c>
      <c r="AW255" s="13" t="s">
        <v>33</v>
      </c>
      <c r="AX255" s="13" t="s">
        <v>79</v>
      </c>
      <c r="AY255" s="165" t="s">
        <v>207</v>
      </c>
    </row>
    <row r="256" spans="1:65" s="14" customFormat="1" ht="22.5">
      <c r="B256" s="172"/>
      <c r="D256" s="164" t="s">
        <v>237</v>
      </c>
      <c r="E256" s="173" t="s">
        <v>1</v>
      </c>
      <c r="F256" s="174" t="s">
        <v>7531</v>
      </c>
      <c r="H256" s="173" t="s">
        <v>1</v>
      </c>
      <c r="I256" s="175"/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237</v>
      </c>
      <c r="AU256" s="173" t="s">
        <v>88</v>
      </c>
      <c r="AV256" s="14" t="s">
        <v>86</v>
      </c>
      <c r="AW256" s="14" t="s">
        <v>33</v>
      </c>
      <c r="AX256" s="14" t="s">
        <v>79</v>
      </c>
      <c r="AY256" s="173" t="s">
        <v>207</v>
      </c>
    </row>
    <row r="257" spans="1:65" s="15" customFormat="1" ht="11.25">
      <c r="B257" s="179"/>
      <c r="D257" s="164" t="s">
        <v>237</v>
      </c>
      <c r="E257" s="180" t="s">
        <v>1</v>
      </c>
      <c r="F257" s="181" t="s">
        <v>242</v>
      </c>
      <c r="H257" s="182">
        <v>52</v>
      </c>
      <c r="I257" s="183"/>
      <c r="L257" s="179"/>
      <c r="M257" s="184"/>
      <c r="N257" s="185"/>
      <c r="O257" s="185"/>
      <c r="P257" s="185"/>
      <c r="Q257" s="185"/>
      <c r="R257" s="185"/>
      <c r="S257" s="185"/>
      <c r="T257" s="186"/>
      <c r="AT257" s="180" t="s">
        <v>237</v>
      </c>
      <c r="AU257" s="180" t="s">
        <v>88</v>
      </c>
      <c r="AV257" s="15" t="s">
        <v>213</v>
      </c>
      <c r="AW257" s="15" t="s">
        <v>33</v>
      </c>
      <c r="AX257" s="15" t="s">
        <v>86</v>
      </c>
      <c r="AY257" s="180" t="s">
        <v>207</v>
      </c>
    </row>
    <row r="258" spans="1:65" s="2" customFormat="1" ht="24.2" customHeight="1">
      <c r="A258" s="31"/>
      <c r="B258" s="148"/>
      <c r="C258" s="149" t="s">
        <v>275</v>
      </c>
      <c r="D258" s="149" t="s">
        <v>209</v>
      </c>
      <c r="E258" s="150" t="s">
        <v>7538</v>
      </c>
      <c r="F258" s="151" t="s">
        <v>7539</v>
      </c>
      <c r="G258" s="152" t="s">
        <v>301</v>
      </c>
      <c r="H258" s="153">
        <v>8</v>
      </c>
      <c r="I258" s="154"/>
      <c r="J258" s="155">
        <f>ROUND(I258*H258,2)</f>
        <v>0</v>
      </c>
      <c r="K258" s="156"/>
      <c r="L258" s="32"/>
      <c r="M258" s="157" t="s">
        <v>1</v>
      </c>
      <c r="N258" s="158" t="s">
        <v>44</v>
      </c>
      <c r="O258" s="57"/>
      <c r="P258" s="159">
        <f>O258*H258</f>
        <v>0</v>
      </c>
      <c r="Q258" s="159">
        <v>0</v>
      </c>
      <c r="R258" s="159">
        <f>Q258*H258</f>
        <v>0</v>
      </c>
      <c r="S258" s="159">
        <v>0</v>
      </c>
      <c r="T258" s="160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61" t="s">
        <v>213</v>
      </c>
      <c r="AT258" s="161" t="s">
        <v>209</v>
      </c>
      <c r="AU258" s="161" t="s">
        <v>88</v>
      </c>
      <c r="AY258" s="17" t="s">
        <v>207</v>
      </c>
      <c r="BE258" s="162">
        <f>IF(N258="základní",J258,0)</f>
        <v>0</v>
      </c>
      <c r="BF258" s="162">
        <f>IF(N258="snížená",J258,0)</f>
        <v>0</v>
      </c>
      <c r="BG258" s="162">
        <f>IF(N258="zákl. přenesená",J258,0)</f>
        <v>0</v>
      </c>
      <c r="BH258" s="162">
        <f>IF(N258="sníž. přenesená",J258,0)</f>
        <v>0</v>
      </c>
      <c r="BI258" s="162">
        <f>IF(N258="nulová",J258,0)</f>
        <v>0</v>
      </c>
      <c r="BJ258" s="17" t="s">
        <v>86</v>
      </c>
      <c r="BK258" s="162">
        <f>ROUND(I258*H258,2)</f>
        <v>0</v>
      </c>
      <c r="BL258" s="17" t="s">
        <v>213</v>
      </c>
      <c r="BM258" s="161" t="s">
        <v>349</v>
      </c>
    </row>
    <row r="259" spans="1:65" s="13" customFormat="1" ht="11.25">
      <c r="B259" s="163"/>
      <c r="D259" s="164" t="s">
        <v>237</v>
      </c>
      <c r="E259" s="165" t="s">
        <v>1</v>
      </c>
      <c r="F259" s="166" t="s">
        <v>7540</v>
      </c>
      <c r="H259" s="167">
        <v>8</v>
      </c>
      <c r="I259" s="168"/>
      <c r="L259" s="163"/>
      <c r="M259" s="169"/>
      <c r="N259" s="170"/>
      <c r="O259" s="170"/>
      <c r="P259" s="170"/>
      <c r="Q259" s="170"/>
      <c r="R259" s="170"/>
      <c r="S259" s="170"/>
      <c r="T259" s="171"/>
      <c r="AT259" s="165" t="s">
        <v>237</v>
      </c>
      <c r="AU259" s="165" t="s">
        <v>88</v>
      </c>
      <c r="AV259" s="13" t="s">
        <v>88</v>
      </c>
      <c r="AW259" s="13" t="s">
        <v>33</v>
      </c>
      <c r="AX259" s="13" t="s">
        <v>79</v>
      </c>
      <c r="AY259" s="165" t="s">
        <v>207</v>
      </c>
    </row>
    <row r="260" spans="1:65" s="14" customFormat="1" ht="22.5">
      <c r="B260" s="172"/>
      <c r="D260" s="164" t="s">
        <v>237</v>
      </c>
      <c r="E260" s="173" t="s">
        <v>1</v>
      </c>
      <c r="F260" s="174" t="s">
        <v>7531</v>
      </c>
      <c r="H260" s="173" t="s">
        <v>1</v>
      </c>
      <c r="I260" s="175"/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237</v>
      </c>
      <c r="AU260" s="173" t="s">
        <v>88</v>
      </c>
      <c r="AV260" s="14" t="s">
        <v>86</v>
      </c>
      <c r="AW260" s="14" t="s">
        <v>33</v>
      </c>
      <c r="AX260" s="14" t="s">
        <v>79</v>
      </c>
      <c r="AY260" s="173" t="s">
        <v>207</v>
      </c>
    </row>
    <row r="261" spans="1:65" s="15" customFormat="1" ht="11.25">
      <c r="B261" s="179"/>
      <c r="D261" s="164" t="s">
        <v>237</v>
      </c>
      <c r="E261" s="180" t="s">
        <v>1</v>
      </c>
      <c r="F261" s="181" t="s">
        <v>242</v>
      </c>
      <c r="H261" s="182">
        <v>8</v>
      </c>
      <c r="I261" s="183"/>
      <c r="L261" s="179"/>
      <c r="M261" s="184"/>
      <c r="N261" s="185"/>
      <c r="O261" s="185"/>
      <c r="P261" s="185"/>
      <c r="Q261" s="185"/>
      <c r="R261" s="185"/>
      <c r="S261" s="185"/>
      <c r="T261" s="186"/>
      <c r="AT261" s="180" t="s">
        <v>237</v>
      </c>
      <c r="AU261" s="180" t="s">
        <v>88</v>
      </c>
      <c r="AV261" s="15" t="s">
        <v>213</v>
      </c>
      <c r="AW261" s="15" t="s">
        <v>33</v>
      </c>
      <c r="AX261" s="15" t="s">
        <v>86</v>
      </c>
      <c r="AY261" s="180" t="s">
        <v>207</v>
      </c>
    </row>
    <row r="262" spans="1:65" s="2" customFormat="1" ht="24.2" customHeight="1">
      <c r="A262" s="31"/>
      <c r="B262" s="148"/>
      <c r="C262" s="149" t="s">
        <v>350</v>
      </c>
      <c r="D262" s="149" t="s">
        <v>209</v>
      </c>
      <c r="E262" s="150" t="s">
        <v>7541</v>
      </c>
      <c r="F262" s="151" t="s">
        <v>7542</v>
      </c>
      <c r="G262" s="152" t="s">
        <v>301</v>
      </c>
      <c r="H262" s="153">
        <v>70</v>
      </c>
      <c r="I262" s="154"/>
      <c r="J262" s="155">
        <f>ROUND(I262*H262,2)</f>
        <v>0</v>
      </c>
      <c r="K262" s="156"/>
      <c r="L262" s="32"/>
      <c r="M262" s="157" t="s">
        <v>1</v>
      </c>
      <c r="N262" s="158" t="s">
        <v>44</v>
      </c>
      <c r="O262" s="57"/>
      <c r="P262" s="159">
        <f>O262*H262</f>
        <v>0</v>
      </c>
      <c r="Q262" s="159">
        <v>0</v>
      </c>
      <c r="R262" s="159">
        <f>Q262*H262</f>
        <v>0</v>
      </c>
      <c r="S262" s="159">
        <v>0</v>
      </c>
      <c r="T262" s="160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61" t="s">
        <v>213</v>
      </c>
      <c r="AT262" s="161" t="s">
        <v>209</v>
      </c>
      <c r="AU262" s="161" t="s">
        <v>88</v>
      </c>
      <c r="AY262" s="17" t="s">
        <v>207</v>
      </c>
      <c r="BE262" s="162">
        <f>IF(N262="základní",J262,0)</f>
        <v>0</v>
      </c>
      <c r="BF262" s="162">
        <f>IF(N262="snížená",J262,0)</f>
        <v>0</v>
      </c>
      <c r="BG262" s="162">
        <f>IF(N262="zákl. přenesená",J262,0)</f>
        <v>0</v>
      </c>
      <c r="BH262" s="162">
        <f>IF(N262="sníž. přenesená",J262,0)</f>
        <v>0</v>
      </c>
      <c r="BI262" s="162">
        <f>IF(N262="nulová",J262,0)</f>
        <v>0</v>
      </c>
      <c r="BJ262" s="17" t="s">
        <v>86</v>
      </c>
      <c r="BK262" s="162">
        <f>ROUND(I262*H262,2)</f>
        <v>0</v>
      </c>
      <c r="BL262" s="17" t="s">
        <v>213</v>
      </c>
      <c r="BM262" s="161" t="s">
        <v>353</v>
      </c>
    </row>
    <row r="263" spans="1:65" s="13" customFormat="1" ht="11.25">
      <c r="B263" s="163"/>
      <c r="D263" s="164" t="s">
        <v>237</v>
      </c>
      <c r="E263" s="165" t="s">
        <v>1</v>
      </c>
      <c r="F263" s="166" t="s">
        <v>7543</v>
      </c>
      <c r="H263" s="167">
        <v>70</v>
      </c>
      <c r="I263" s="168"/>
      <c r="L263" s="163"/>
      <c r="M263" s="169"/>
      <c r="N263" s="170"/>
      <c r="O263" s="170"/>
      <c r="P263" s="170"/>
      <c r="Q263" s="170"/>
      <c r="R263" s="170"/>
      <c r="S263" s="170"/>
      <c r="T263" s="171"/>
      <c r="AT263" s="165" t="s">
        <v>237</v>
      </c>
      <c r="AU263" s="165" t="s">
        <v>88</v>
      </c>
      <c r="AV263" s="13" t="s">
        <v>88</v>
      </c>
      <c r="AW263" s="13" t="s">
        <v>33</v>
      </c>
      <c r="AX263" s="13" t="s">
        <v>79</v>
      </c>
      <c r="AY263" s="165" t="s">
        <v>207</v>
      </c>
    </row>
    <row r="264" spans="1:65" s="14" customFormat="1" ht="22.5">
      <c r="B264" s="172"/>
      <c r="D264" s="164" t="s">
        <v>237</v>
      </c>
      <c r="E264" s="173" t="s">
        <v>1</v>
      </c>
      <c r="F264" s="174" t="s">
        <v>7531</v>
      </c>
      <c r="H264" s="173" t="s">
        <v>1</v>
      </c>
      <c r="I264" s="175"/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237</v>
      </c>
      <c r="AU264" s="173" t="s">
        <v>88</v>
      </c>
      <c r="AV264" s="14" t="s">
        <v>86</v>
      </c>
      <c r="AW264" s="14" t="s">
        <v>33</v>
      </c>
      <c r="AX264" s="14" t="s">
        <v>79</v>
      </c>
      <c r="AY264" s="173" t="s">
        <v>207</v>
      </c>
    </row>
    <row r="265" spans="1:65" s="15" customFormat="1" ht="11.25">
      <c r="B265" s="179"/>
      <c r="D265" s="164" t="s">
        <v>237</v>
      </c>
      <c r="E265" s="180" t="s">
        <v>1</v>
      </c>
      <c r="F265" s="181" t="s">
        <v>242</v>
      </c>
      <c r="H265" s="182">
        <v>70</v>
      </c>
      <c r="I265" s="183"/>
      <c r="L265" s="179"/>
      <c r="M265" s="184"/>
      <c r="N265" s="185"/>
      <c r="O265" s="185"/>
      <c r="P265" s="185"/>
      <c r="Q265" s="185"/>
      <c r="R265" s="185"/>
      <c r="S265" s="185"/>
      <c r="T265" s="186"/>
      <c r="AT265" s="180" t="s">
        <v>237</v>
      </c>
      <c r="AU265" s="180" t="s">
        <v>88</v>
      </c>
      <c r="AV265" s="15" t="s">
        <v>213</v>
      </c>
      <c r="AW265" s="15" t="s">
        <v>33</v>
      </c>
      <c r="AX265" s="15" t="s">
        <v>86</v>
      </c>
      <c r="AY265" s="180" t="s">
        <v>207</v>
      </c>
    </row>
    <row r="266" spans="1:65" s="2" customFormat="1" ht="24.2" customHeight="1">
      <c r="A266" s="31"/>
      <c r="B266" s="148"/>
      <c r="C266" s="149" t="s">
        <v>279</v>
      </c>
      <c r="D266" s="149" t="s">
        <v>209</v>
      </c>
      <c r="E266" s="150" t="s">
        <v>7544</v>
      </c>
      <c r="F266" s="151" t="s">
        <v>7545</v>
      </c>
      <c r="G266" s="152" t="s">
        <v>301</v>
      </c>
      <c r="H266" s="153">
        <v>12</v>
      </c>
      <c r="I266" s="154"/>
      <c r="J266" s="155">
        <f>ROUND(I266*H266,2)</f>
        <v>0</v>
      </c>
      <c r="K266" s="156"/>
      <c r="L266" s="32"/>
      <c r="M266" s="157" t="s">
        <v>1</v>
      </c>
      <c r="N266" s="158" t="s">
        <v>44</v>
      </c>
      <c r="O266" s="57"/>
      <c r="P266" s="159">
        <f>O266*H266</f>
        <v>0</v>
      </c>
      <c r="Q266" s="159">
        <v>0</v>
      </c>
      <c r="R266" s="159">
        <f>Q266*H266</f>
        <v>0</v>
      </c>
      <c r="S266" s="159">
        <v>0</v>
      </c>
      <c r="T266" s="160">
        <f>S266*H266</f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61" t="s">
        <v>213</v>
      </c>
      <c r="AT266" s="161" t="s">
        <v>209</v>
      </c>
      <c r="AU266" s="161" t="s">
        <v>88</v>
      </c>
      <c r="AY266" s="17" t="s">
        <v>207</v>
      </c>
      <c r="BE266" s="162">
        <f>IF(N266="základní",J266,0)</f>
        <v>0</v>
      </c>
      <c r="BF266" s="162">
        <f>IF(N266="snížená",J266,0)</f>
        <v>0</v>
      </c>
      <c r="BG266" s="162">
        <f>IF(N266="zákl. přenesená",J266,0)</f>
        <v>0</v>
      </c>
      <c r="BH266" s="162">
        <f>IF(N266="sníž. přenesená",J266,0)</f>
        <v>0</v>
      </c>
      <c r="BI266" s="162">
        <f>IF(N266="nulová",J266,0)</f>
        <v>0</v>
      </c>
      <c r="BJ266" s="17" t="s">
        <v>86</v>
      </c>
      <c r="BK266" s="162">
        <f>ROUND(I266*H266,2)</f>
        <v>0</v>
      </c>
      <c r="BL266" s="17" t="s">
        <v>213</v>
      </c>
      <c r="BM266" s="161" t="s">
        <v>356</v>
      </c>
    </row>
    <row r="267" spans="1:65" s="13" customFormat="1" ht="11.25">
      <c r="B267" s="163"/>
      <c r="D267" s="164" t="s">
        <v>237</v>
      </c>
      <c r="E267" s="165" t="s">
        <v>1</v>
      </c>
      <c r="F267" s="166" t="s">
        <v>7546</v>
      </c>
      <c r="H267" s="167">
        <v>12</v>
      </c>
      <c r="I267" s="168"/>
      <c r="L267" s="163"/>
      <c r="M267" s="169"/>
      <c r="N267" s="170"/>
      <c r="O267" s="170"/>
      <c r="P267" s="170"/>
      <c r="Q267" s="170"/>
      <c r="R267" s="170"/>
      <c r="S267" s="170"/>
      <c r="T267" s="171"/>
      <c r="AT267" s="165" t="s">
        <v>237</v>
      </c>
      <c r="AU267" s="165" t="s">
        <v>88</v>
      </c>
      <c r="AV267" s="13" t="s">
        <v>88</v>
      </c>
      <c r="AW267" s="13" t="s">
        <v>33</v>
      </c>
      <c r="AX267" s="13" t="s">
        <v>79</v>
      </c>
      <c r="AY267" s="165" t="s">
        <v>207</v>
      </c>
    </row>
    <row r="268" spans="1:65" s="14" customFormat="1" ht="22.5">
      <c r="B268" s="172"/>
      <c r="D268" s="164" t="s">
        <v>237</v>
      </c>
      <c r="E268" s="173" t="s">
        <v>1</v>
      </c>
      <c r="F268" s="174" t="s">
        <v>7531</v>
      </c>
      <c r="H268" s="173" t="s">
        <v>1</v>
      </c>
      <c r="I268" s="175"/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237</v>
      </c>
      <c r="AU268" s="173" t="s">
        <v>88</v>
      </c>
      <c r="AV268" s="14" t="s">
        <v>86</v>
      </c>
      <c r="AW268" s="14" t="s">
        <v>33</v>
      </c>
      <c r="AX268" s="14" t="s">
        <v>79</v>
      </c>
      <c r="AY268" s="173" t="s">
        <v>207</v>
      </c>
    </row>
    <row r="269" spans="1:65" s="15" customFormat="1" ht="11.25">
      <c r="B269" s="179"/>
      <c r="D269" s="164" t="s">
        <v>237</v>
      </c>
      <c r="E269" s="180" t="s">
        <v>1</v>
      </c>
      <c r="F269" s="181" t="s">
        <v>242</v>
      </c>
      <c r="H269" s="182">
        <v>12</v>
      </c>
      <c r="I269" s="183"/>
      <c r="L269" s="179"/>
      <c r="M269" s="184"/>
      <c r="N269" s="185"/>
      <c r="O269" s="185"/>
      <c r="P269" s="185"/>
      <c r="Q269" s="185"/>
      <c r="R269" s="185"/>
      <c r="S269" s="185"/>
      <c r="T269" s="186"/>
      <c r="AT269" s="180" t="s">
        <v>237</v>
      </c>
      <c r="AU269" s="180" t="s">
        <v>88</v>
      </c>
      <c r="AV269" s="15" t="s">
        <v>213</v>
      </c>
      <c r="AW269" s="15" t="s">
        <v>33</v>
      </c>
      <c r="AX269" s="15" t="s">
        <v>86</v>
      </c>
      <c r="AY269" s="180" t="s">
        <v>207</v>
      </c>
    </row>
    <row r="270" spans="1:65" s="2" customFormat="1" ht="24.2" customHeight="1">
      <c r="A270" s="31"/>
      <c r="B270" s="148"/>
      <c r="C270" s="149" t="s">
        <v>358</v>
      </c>
      <c r="D270" s="149" t="s">
        <v>209</v>
      </c>
      <c r="E270" s="150" t="s">
        <v>7547</v>
      </c>
      <c r="F270" s="151" t="s">
        <v>7548</v>
      </c>
      <c r="G270" s="152" t="s">
        <v>301</v>
      </c>
      <c r="H270" s="153">
        <v>165</v>
      </c>
      <c r="I270" s="154"/>
      <c r="J270" s="155">
        <f>ROUND(I270*H270,2)</f>
        <v>0</v>
      </c>
      <c r="K270" s="156"/>
      <c r="L270" s="32"/>
      <c r="M270" s="157" t="s">
        <v>1</v>
      </c>
      <c r="N270" s="158" t="s">
        <v>44</v>
      </c>
      <c r="O270" s="57"/>
      <c r="P270" s="159">
        <f>O270*H270</f>
        <v>0</v>
      </c>
      <c r="Q270" s="159">
        <v>0</v>
      </c>
      <c r="R270" s="159">
        <f>Q270*H270</f>
        <v>0</v>
      </c>
      <c r="S270" s="159">
        <v>0</v>
      </c>
      <c r="T270" s="160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61" t="s">
        <v>213</v>
      </c>
      <c r="AT270" s="161" t="s">
        <v>209</v>
      </c>
      <c r="AU270" s="161" t="s">
        <v>88</v>
      </c>
      <c r="AY270" s="17" t="s">
        <v>207</v>
      </c>
      <c r="BE270" s="162">
        <f>IF(N270="základní",J270,0)</f>
        <v>0</v>
      </c>
      <c r="BF270" s="162">
        <f>IF(N270="snížená",J270,0)</f>
        <v>0</v>
      </c>
      <c r="BG270" s="162">
        <f>IF(N270="zákl. přenesená",J270,0)</f>
        <v>0</v>
      </c>
      <c r="BH270" s="162">
        <f>IF(N270="sníž. přenesená",J270,0)</f>
        <v>0</v>
      </c>
      <c r="BI270" s="162">
        <f>IF(N270="nulová",J270,0)</f>
        <v>0</v>
      </c>
      <c r="BJ270" s="17" t="s">
        <v>86</v>
      </c>
      <c r="BK270" s="162">
        <f>ROUND(I270*H270,2)</f>
        <v>0</v>
      </c>
      <c r="BL270" s="17" t="s">
        <v>213</v>
      </c>
      <c r="BM270" s="161" t="s">
        <v>361</v>
      </c>
    </row>
    <row r="271" spans="1:65" s="13" customFormat="1" ht="22.5">
      <c r="B271" s="163"/>
      <c r="D271" s="164" t="s">
        <v>237</v>
      </c>
      <c r="E271" s="165" t="s">
        <v>1</v>
      </c>
      <c r="F271" s="166" t="s">
        <v>7549</v>
      </c>
      <c r="H271" s="167">
        <v>165</v>
      </c>
      <c r="I271" s="168"/>
      <c r="L271" s="163"/>
      <c r="M271" s="169"/>
      <c r="N271" s="170"/>
      <c r="O271" s="170"/>
      <c r="P271" s="170"/>
      <c r="Q271" s="170"/>
      <c r="R271" s="170"/>
      <c r="S271" s="170"/>
      <c r="T271" s="171"/>
      <c r="AT271" s="165" t="s">
        <v>237</v>
      </c>
      <c r="AU271" s="165" t="s">
        <v>88</v>
      </c>
      <c r="AV271" s="13" t="s">
        <v>88</v>
      </c>
      <c r="AW271" s="13" t="s">
        <v>33</v>
      </c>
      <c r="AX271" s="13" t="s">
        <v>79</v>
      </c>
      <c r="AY271" s="165" t="s">
        <v>207</v>
      </c>
    </row>
    <row r="272" spans="1:65" s="15" customFormat="1" ht="11.25">
      <c r="B272" s="179"/>
      <c r="D272" s="164" t="s">
        <v>237</v>
      </c>
      <c r="E272" s="180" t="s">
        <v>1</v>
      </c>
      <c r="F272" s="181" t="s">
        <v>242</v>
      </c>
      <c r="H272" s="182">
        <v>165</v>
      </c>
      <c r="I272" s="183"/>
      <c r="L272" s="179"/>
      <c r="M272" s="184"/>
      <c r="N272" s="185"/>
      <c r="O272" s="185"/>
      <c r="P272" s="185"/>
      <c r="Q272" s="185"/>
      <c r="R272" s="185"/>
      <c r="S272" s="185"/>
      <c r="T272" s="186"/>
      <c r="AT272" s="180" t="s">
        <v>237</v>
      </c>
      <c r="AU272" s="180" t="s">
        <v>88</v>
      </c>
      <c r="AV272" s="15" t="s">
        <v>213</v>
      </c>
      <c r="AW272" s="15" t="s">
        <v>33</v>
      </c>
      <c r="AX272" s="15" t="s">
        <v>86</v>
      </c>
      <c r="AY272" s="180" t="s">
        <v>207</v>
      </c>
    </row>
    <row r="273" spans="1:65" s="2" customFormat="1" ht="24.2" customHeight="1">
      <c r="A273" s="31"/>
      <c r="B273" s="148"/>
      <c r="C273" s="149" t="s">
        <v>289</v>
      </c>
      <c r="D273" s="149" t="s">
        <v>209</v>
      </c>
      <c r="E273" s="150" t="s">
        <v>7550</v>
      </c>
      <c r="F273" s="151" t="s">
        <v>7551</v>
      </c>
      <c r="G273" s="152" t="s">
        <v>301</v>
      </c>
      <c r="H273" s="153">
        <v>42</v>
      </c>
      <c r="I273" s="154"/>
      <c r="J273" s="155">
        <f>ROUND(I273*H273,2)</f>
        <v>0</v>
      </c>
      <c r="K273" s="156"/>
      <c r="L273" s="32"/>
      <c r="M273" s="157" t="s">
        <v>1</v>
      </c>
      <c r="N273" s="158" t="s">
        <v>44</v>
      </c>
      <c r="O273" s="57"/>
      <c r="P273" s="159">
        <f>O273*H273</f>
        <v>0</v>
      </c>
      <c r="Q273" s="159">
        <v>0</v>
      </c>
      <c r="R273" s="159">
        <f>Q273*H273</f>
        <v>0</v>
      </c>
      <c r="S273" s="159">
        <v>0</v>
      </c>
      <c r="T273" s="160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213</v>
      </c>
      <c r="AT273" s="161" t="s">
        <v>209</v>
      </c>
      <c r="AU273" s="161" t="s">
        <v>88</v>
      </c>
      <c r="AY273" s="17" t="s">
        <v>207</v>
      </c>
      <c r="BE273" s="162">
        <f>IF(N273="základní",J273,0)</f>
        <v>0</v>
      </c>
      <c r="BF273" s="162">
        <f>IF(N273="snížená",J273,0)</f>
        <v>0</v>
      </c>
      <c r="BG273" s="162">
        <f>IF(N273="zákl. přenesená",J273,0)</f>
        <v>0</v>
      </c>
      <c r="BH273" s="162">
        <f>IF(N273="sníž. přenesená",J273,0)</f>
        <v>0</v>
      </c>
      <c r="BI273" s="162">
        <f>IF(N273="nulová",J273,0)</f>
        <v>0</v>
      </c>
      <c r="BJ273" s="17" t="s">
        <v>86</v>
      </c>
      <c r="BK273" s="162">
        <f>ROUND(I273*H273,2)</f>
        <v>0</v>
      </c>
      <c r="BL273" s="17" t="s">
        <v>213</v>
      </c>
      <c r="BM273" s="161" t="s">
        <v>364</v>
      </c>
    </row>
    <row r="274" spans="1:65" s="13" customFormat="1" ht="22.5">
      <c r="B274" s="163"/>
      <c r="D274" s="164" t="s">
        <v>237</v>
      </c>
      <c r="E274" s="165" t="s">
        <v>1</v>
      </c>
      <c r="F274" s="166" t="s">
        <v>7552</v>
      </c>
      <c r="H274" s="167">
        <v>42</v>
      </c>
      <c r="I274" s="168"/>
      <c r="L274" s="163"/>
      <c r="M274" s="169"/>
      <c r="N274" s="170"/>
      <c r="O274" s="170"/>
      <c r="P274" s="170"/>
      <c r="Q274" s="170"/>
      <c r="R274" s="170"/>
      <c r="S274" s="170"/>
      <c r="T274" s="171"/>
      <c r="AT274" s="165" t="s">
        <v>237</v>
      </c>
      <c r="AU274" s="165" t="s">
        <v>88</v>
      </c>
      <c r="AV274" s="13" t="s">
        <v>88</v>
      </c>
      <c r="AW274" s="13" t="s">
        <v>33</v>
      </c>
      <c r="AX274" s="13" t="s">
        <v>79</v>
      </c>
      <c r="AY274" s="165" t="s">
        <v>207</v>
      </c>
    </row>
    <row r="275" spans="1:65" s="15" customFormat="1" ht="11.25">
      <c r="B275" s="179"/>
      <c r="D275" s="164" t="s">
        <v>237</v>
      </c>
      <c r="E275" s="180" t="s">
        <v>1</v>
      </c>
      <c r="F275" s="181" t="s">
        <v>242</v>
      </c>
      <c r="H275" s="182">
        <v>42</v>
      </c>
      <c r="I275" s="183"/>
      <c r="L275" s="179"/>
      <c r="M275" s="184"/>
      <c r="N275" s="185"/>
      <c r="O275" s="185"/>
      <c r="P275" s="185"/>
      <c r="Q275" s="185"/>
      <c r="R275" s="185"/>
      <c r="S275" s="185"/>
      <c r="T275" s="186"/>
      <c r="AT275" s="180" t="s">
        <v>237</v>
      </c>
      <c r="AU275" s="180" t="s">
        <v>88</v>
      </c>
      <c r="AV275" s="15" t="s">
        <v>213</v>
      </c>
      <c r="AW275" s="15" t="s">
        <v>33</v>
      </c>
      <c r="AX275" s="15" t="s">
        <v>86</v>
      </c>
      <c r="AY275" s="180" t="s">
        <v>207</v>
      </c>
    </row>
    <row r="276" spans="1:65" s="2" customFormat="1" ht="24.2" customHeight="1">
      <c r="A276" s="31"/>
      <c r="B276" s="148"/>
      <c r="C276" s="149" t="s">
        <v>365</v>
      </c>
      <c r="D276" s="149" t="s">
        <v>209</v>
      </c>
      <c r="E276" s="150" t="s">
        <v>7553</v>
      </c>
      <c r="F276" s="151" t="s">
        <v>7554</v>
      </c>
      <c r="G276" s="152" t="s">
        <v>301</v>
      </c>
      <c r="H276" s="153">
        <v>7</v>
      </c>
      <c r="I276" s="154"/>
      <c r="J276" s="155">
        <f>ROUND(I276*H276,2)</f>
        <v>0</v>
      </c>
      <c r="K276" s="156"/>
      <c r="L276" s="32"/>
      <c r="M276" s="157" t="s">
        <v>1</v>
      </c>
      <c r="N276" s="158" t="s">
        <v>44</v>
      </c>
      <c r="O276" s="57"/>
      <c r="P276" s="159">
        <f>O276*H276</f>
        <v>0</v>
      </c>
      <c r="Q276" s="159">
        <v>0</v>
      </c>
      <c r="R276" s="159">
        <f>Q276*H276</f>
        <v>0</v>
      </c>
      <c r="S276" s="159">
        <v>0</v>
      </c>
      <c r="T276" s="160">
        <f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61" t="s">
        <v>213</v>
      </c>
      <c r="AT276" s="161" t="s">
        <v>209</v>
      </c>
      <c r="AU276" s="161" t="s">
        <v>88</v>
      </c>
      <c r="AY276" s="17" t="s">
        <v>207</v>
      </c>
      <c r="BE276" s="162">
        <f>IF(N276="základní",J276,0)</f>
        <v>0</v>
      </c>
      <c r="BF276" s="162">
        <f>IF(N276="snížená",J276,0)</f>
        <v>0</v>
      </c>
      <c r="BG276" s="162">
        <f>IF(N276="zákl. přenesená",J276,0)</f>
        <v>0</v>
      </c>
      <c r="BH276" s="162">
        <f>IF(N276="sníž. přenesená",J276,0)</f>
        <v>0</v>
      </c>
      <c r="BI276" s="162">
        <f>IF(N276="nulová",J276,0)</f>
        <v>0</v>
      </c>
      <c r="BJ276" s="17" t="s">
        <v>86</v>
      </c>
      <c r="BK276" s="162">
        <f>ROUND(I276*H276,2)</f>
        <v>0</v>
      </c>
      <c r="BL276" s="17" t="s">
        <v>213</v>
      </c>
      <c r="BM276" s="161" t="s">
        <v>368</v>
      </c>
    </row>
    <row r="277" spans="1:65" s="13" customFormat="1" ht="11.25">
      <c r="B277" s="163"/>
      <c r="D277" s="164" t="s">
        <v>237</v>
      </c>
      <c r="E277" s="165" t="s">
        <v>1</v>
      </c>
      <c r="F277" s="166" t="s">
        <v>7555</v>
      </c>
      <c r="H277" s="167">
        <v>7</v>
      </c>
      <c r="I277" s="168"/>
      <c r="L277" s="163"/>
      <c r="M277" s="169"/>
      <c r="N277" s="170"/>
      <c r="O277" s="170"/>
      <c r="P277" s="170"/>
      <c r="Q277" s="170"/>
      <c r="R277" s="170"/>
      <c r="S277" s="170"/>
      <c r="T277" s="171"/>
      <c r="AT277" s="165" t="s">
        <v>237</v>
      </c>
      <c r="AU277" s="165" t="s">
        <v>88</v>
      </c>
      <c r="AV277" s="13" t="s">
        <v>88</v>
      </c>
      <c r="AW277" s="13" t="s">
        <v>33</v>
      </c>
      <c r="AX277" s="13" t="s">
        <v>79</v>
      </c>
      <c r="AY277" s="165" t="s">
        <v>207</v>
      </c>
    </row>
    <row r="278" spans="1:65" s="14" customFormat="1" ht="22.5">
      <c r="B278" s="172"/>
      <c r="D278" s="164" t="s">
        <v>237</v>
      </c>
      <c r="E278" s="173" t="s">
        <v>1</v>
      </c>
      <c r="F278" s="174" t="s">
        <v>7531</v>
      </c>
      <c r="H278" s="173" t="s">
        <v>1</v>
      </c>
      <c r="I278" s="175"/>
      <c r="L278" s="172"/>
      <c r="M278" s="176"/>
      <c r="N278" s="177"/>
      <c r="O278" s="177"/>
      <c r="P278" s="177"/>
      <c r="Q278" s="177"/>
      <c r="R278" s="177"/>
      <c r="S278" s="177"/>
      <c r="T278" s="178"/>
      <c r="AT278" s="173" t="s">
        <v>237</v>
      </c>
      <c r="AU278" s="173" t="s">
        <v>88</v>
      </c>
      <c r="AV278" s="14" t="s">
        <v>86</v>
      </c>
      <c r="AW278" s="14" t="s">
        <v>33</v>
      </c>
      <c r="AX278" s="14" t="s">
        <v>79</v>
      </c>
      <c r="AY278" s="173" t="s">
        <v>207</v>
      </c>
    </row>
    <row r="279" spans="1:65" s="15" customFormat="1" ht="11.25">
      <c r="B279" s="179"/>
      <c r="D279" s="164" t="s">
        <v>237</v>
      </c>
      <c r="E279" s="180" t="s">
        <v>1</v>
      </c>
      <c r="F279" s="181" t="s">
        <v>242</v>
      </c>
      <c r="H279" s="182">
        <v>7</v>
      </c>
      <c r="I279" s="183"/>
      <c r="L279" s="179"/>
      <c r="M279" s="184"/>
      <c r="N279" s="185"/>
      <c r="O279" s="185"/>
      <c r="P279" s="185"/>
      <c r="Q279" s="185"/>
      <c r="R279" s="185"/>
      <c r="S279" s="185"/>
      <c r="T279" s="186"/>
      <c r="AT279" s="180" t="s">
        <v>237</v>
      </c>
      <c r="AU279" s="180" t="s">
        <v>88</v>
      </c>
      <c r="AV279" s="15" t="s">
        <v>213</v>
      </c>
      <c r="AW279" s="15" t="s">
        <v>33</v>
      </c>
      <c r="AX279" s="15" t="s">
        <v>86</v>
      </c>
      <c r="AY279" s="180" t="s">
        <v>207</v>
      </c>
    </row>
    <row r="280" spans="1:65" s="2" customFormat="1" ht="24.2" customHeight="1">
      <c r="A280" s="31"/>
      <c r="B280" s="148"/>
      <c r="C280" s="149" t="s">
        <v>293</v>
      </c>
      <c r="D280" s="149" t="s">
        <v>209</v>
      </c>
      <c r="E280" s="150" t="s">
        <v>7556</v>
      </c>
      <c r="F280" s="151" t="s">
        <v>7557</v>
      </c>
      <c r="G280" s="152" t="s">
        <v>301</v>
      </c>
      <c r="H280" s="153">
        <v>3</v>
      </c>
      <c r="I280" s="154"/>
      <c r="J280" s="155">
        <f>ROUND(I280*H280,2)</f>
        <v>0</v>
      </c>
      <c r="K280" s="156"/>
      <c r="L280" s="32"/>
      <c r="M280" s="157" t="s">
        <v>1</v>
      </c>
      <c r="N280" s="158" t="s">
        <v>44</v>
      </c>
      <c r="O280" s="57"/>
      <c r="P280" s="159">
        <f>O280*H280</f>
        <v>0</v>
      </c>
      <c r="Q280" s="159">
        <v>0</v>
      </c>
      <c r="R280" s="159">
        <f>Q280*H280</f>
        <v>0</v>
      </c>
      <c r="S280" s="159">
        <v>0</v>
      </c>
      <c r="T280" s="160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61" t="s">
        <v>213</v>
      </c>
      <c r="AT280" s="161" t="s">
        <v>209</v>
      </c>
      <c r="AU280" s="161" t="s">
        <v>88</v>
      </c>
      <c r="AY280" s="17" t="s">
        <v>207</v>
      </c>
      <c r="BE280" s="162">
        <f>IF(N280="základní",J280,0)</f>
        <v>0</v>
      </c>
      <c r="BF280" s="162">
        <f>IF(N280="snížená",J280,0)</f>
        <v>0</v>
      </c>
      <c r="BG280" s="162">
        <f>IF(N280="zákl. přenesená",J280,0)</f>
        <v>0</v>
      </c>
      <c r="BH280" s="162">
        <f>IF(N280="sníž. přenesená",J280,0)</f>
        <v>0</v>
      </c>
      <c r="BI280" s="162">
        <f>IF(N280="nulová",J280,0)</f>
        <v>0</v>
      </c>
      <c r="BJ280" s="17" t="s">
        <v>86</v>
      </c>
      <c r="BK280" s="162">
        <f>ROUND(I280*H280,2)</f>
        <v>0</v>
      </c>
      <c r="BL280" s="17" t="s">
        <v>213</v>
      </c>
      <c r="BM280" s="161" t="s">
        <v>371</v>
      </c>
    </row>
    <row r="281" spans="1:65" s="13" customFormat="1" ht="11.25">
      <c r="B281" s="163"/>
      <c r="D281" s="164" t="s">
        <v>237</v>
      </c>
      <c r="E281" s="165" t="s">
        <v>1</v>
      </c>
      <c r="F281" s="166" t="s">
        <v>7558</v>
      </c>
      <c r="H281" s="167">
        <v>3</v>
      </c>
      <c r="I281" s="168"/>
      <c r="L281" s="163"/>
      <c r="M281" s="169"/>
      <c r="N281" s="170"/>
      <c r="O281" s="170"/>
      <c r="P281" s="170"/>
      <c r="Q281" s="170"/>
      <c r="R281" s="170"/>
      <c r="S281" s="170"/>
      <c r="T281" s="171"/>
      <c r="AT281" s="165" t="s">
        <v>237</v>
      </c>
      <c r="AU281" s="165" t="s">
        <v>88</v>
      </c>
      <c r="AV281" s="13" t="s">
        <v>88</v>
      </c>
      <c r="AW281" s="13" t="s">
        <v>33</v>
      </c>
      <c r="AX281" s="13" t="s">
        <v>79</v>
      </c>
      <c r="AY281" s="165" t="s">
        <v>207</v>
      </c>
    </row>
    <row r="282" spans="1:65" s="14" customFormat="1" ht="22.5">
      <c r="B282" s="172"/>
      <c r="D282" s="164" t="s">
        <v>237</v>
      </c>
      <c r="E282" s="173" t="s">
        <v>1</v>
      </c>
      <c r="F282" s="174" t="s">
        <v>7531</v>
      </c>
      <c r="H282" s="173" t="s">
        <v>1</v>
      </c>
      <c r="I282" s="175"/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237</v>
      </c>
      <c r="AU282" s="173" t="s">
        <v>88</v>
      </c>
      <c r="AV282" s="14" t="s">
        <v>86</v>
      </c>
      <c r="AW282" s="14" t="s">
        <v>33</v>
      </c>
      <c r="AX282" s="14" t="s">
        <v>79</v>
      </c>
      <c r="AY282" s="173" t="s">
        <v>207</v>
      </c>
    </row>
    <row r="283" spans="1:65" s="15" customFormat="1" ht="11.25">
      <c r="B283" s="179"/>
      <c r="D283" s="164" t="s">
        <v>237</v>
      </c>
      <c r="E283" s="180" t="s">
        <v>1</v>
      </c>
      <c r="F283" s="181" t="s">
        <v>242</v>
      </c>
      <c r="H283" s="182">
        <v>3</v>
      </c>
      <c r="I283" s="183"/>
      <c r="L283" s="179"/>
      <c r="M283" s="184"/>
      <c r="N283" s="185"/>
      <c r="O283" s="185"/>
      <c r="P283" s="185"/>
      <c r="Q283" s="185"/>
      <c r="R283" s="185"/>
      <c r="S283" s="185"/>
      <c r="T283" s="186"/>
      <c r="AT283" s="180" t="s">
        <v>237</v>
      </c>
      <c r="AU283" s="180" t="s">
        <v>88</v>
      </c>
      <c r="AV283" s="15" t="s">
        <v>213</v>
      </c>
      <c r="AW283" s="15" t="s">
        <v>33</v>
      </c>
      <c r="AX283" s="15" t="s">
        <v>86</v>
      </c>
      <c r="AY283" s="180" t="s">
        <v>207</v>
      </c>
    </row>
    <row r="284" spans="1:65" s="2" customFormat="1" ht="24.2" customHeight="1">
      <c r="A284" s="31"/>
      <c r="B284" s="148"/>
      <c r="C284" s="149" t="s">
        <v>372</v>
      </c>
      <c r="D284" s="149" t="s">
        <v>209</v>
      </c>
      <c r="E284" s="150" t="s">
        <v>7559</v>
      </c>
      <c r="F284" s="151" t="s">
        <v>7560</v>
      </c>
      <c r="G284" s="152" t="s">
        <v>301</v>
      </c>
      <c r="H284" s="153">
        <v>853</v>
      </c>
      <c r="I284" s="154"/>
      <c r="J284" s="155">
        <f>ROUND(I284*H284,2)</f>
        <v>0</v>
      </c>
      <c r="K284" s="156"/>
      <c r="L284" s="32"/>
      <c r="M284" s="157" t="s">
        <v>1</v>
      </c>
      <c r="N284" s="158" t="s">
        <v>44</v>
      </c>
      <c r="O284" s="57"/>
      <c r="P284" s="159">
        <f>O284*H284</f>
        <v>0</v>
      </c>
      <c r="Q284" s="159">
        <v>0</v>
      </c>
      <c r="R284" s="159">
        <f>Q284*H284</f>
        <v>0</v>
      </c>
      <c r="S284" s="159">
        <v>0</v>
      </c>
      <c r="T284" s="160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61" t="s">
        <v>213</v>
      </c>
      <c r="AT284" s="161" t="s">
        <v>209</v>
      </c>
      <c r="AU284" s="161" t="s">
        <v>88</v>
      </c>
      <c r="AY284" s="17" t="s">
        <v>207</v>
      </c>
      <c r="BE284" s="162">
        <f>IF(N284="základní",J284,0)</f>
        <v>0</v>
      </c>
      <c r="BF284" s="162">
        <f>IF(N284="snížená",J284,0)</f>
        <v>0</v>
      </c>
      <c r="BG284" s="162">
        <f>IF(N284="zákl. přenesená",J284,0)</f>
        <v>0</v>
      </c>
      <c r="BH284" s="162">
        <f>IF(N284="sníž. přenesená",J284,0)</f>
        <v>0</v>
      </c>
      <c r="BI284" s="162">
        <f>IF(N284="nulová",J284,0)</f>
        <v>0</v>
      </c>
      <c r="BJ284" s="17" t="s">
        <v>86</v>
      </c>
      <c r="BK284" s="162">
        <f>ROUND(I284*H284,2)</f>
        <v>0</v>
      </c>
      <c r="BL284" s="17" t="s">
        <v>213</v>
      </c>
      <c r="BM284" s="161" t="s">
        <v>375</v>
      </c>
    </row>
    <row r="285" spans="1:65" s="13" customFormat="1" ht="22.5">
      <c r="B285" s="163"/>
      <c r="D285" s="164" t="s">
        <v>237</v>
      </c>
      <c r="E285" s="165" t="s">
        <v>1</v>
      </c>
      <c r="F285" s="166" t="s">
        <v>7561</v>
      </c>
      <c r="H285" s="167">
        <v>853</v>
      </c>
      <c r="I285" s="168"/>
      <c r="L285" s="163"/>
      <c r="M285" s="169"/>
      <c r="N285" s="170"/>
      <c r="O285" s="170"/>
      <c r="P285" s="170"/>
      <c r="Q285" s="170"/>
      <c r="R285" s="170"/>
      <c r="S285" s="170"/>
      <c r="T285" s="171"/>
      <c r="AT285" s="165" t="s">
        <v>237</v>
      </c>
      <c r="AU285" s="165" t="s">
        <v>88</v>
      </c>
      <c r="AV285" s="13" t="s">
        <v>88</v>
      </c>
      <c r="AW285" s="13" t="s">
        <v>33</v>
      </c>
      <c r="AX285" s="13" t="s">
        <v>79</v>
      </c>
      <c r="AY285" s="165" t="s">
        <v>207</v>
      </c>
    </row>
    <row r="286" spans="1:65" s="15" customFormat="1" ht="11.25">
      <c r="B286" s="179"/>
      <c r="D286" s="164" t="s">
        <v>237</v>
      </c>
      <c r="E286" s="180" t="s">
        <v>1</v>
      </c>
      <c r="F286" s="181" t="s">
        <v>242</v>
      </c>
      <c r="H286" s="182">
        <v>853</v>
      </c>
      <c r="I286" s="183"/>
      <c r="L286" s="179"/>
      <c r="M286" s="184"/>
      <c r="N286" s="185"/>
      <c r="O286" s="185"/>
      <c r="P286" s="185"/>
      <c r="Q286" s="185"/>
      <c r="R286" s="185"/>
      <c r="S286" s="185"/>
      <c r="T286" s="186"/>
      <c r="AT286" s="180" t="s">
        <v>237</v>
      </c>
      <c r="AU286" s="180" t="s">
        <v>88</v>
      </c>
      <c r="AV286" s="15" t="s">
        <v>213</v>
      </c>
      <c r="AW286" s="15" t="s">
        <v>33</v>
      </c>
      <c r="AX286" s="15" t="s">
        <v>86</v>
      </c>
      <c r="AY286" s="180" t="s">
        <v>207</v>
      </c>
    </row>
    <row r="287" spans="1:65" s="2" customFormat="1" ht="24.2" customHeight="1">
      <c r="A287" s="31"/>
      <c r="B287" s="148"/>
      <c r="C287" s="149" t="s">
        <v>297</v>
      </c>
      <c r="D287" s="149" t="s">
        <v>209</v>
      </c>
      <c r="E287" s="150" t="s">
        <v>7562</v>
      </c>
      <c r="F287" s="151" t="s">
        <v>7563</v>
      </c>
      <c r="G287" s="152" t="s">
        <v>301</v>
      </c>
      <c r="H287" s="153">
        <v>445</v>
      </c>
      <c r="I287" s="154"/>
      <c r="J287" s="155">
        <f>ROUND(I287*H287,2)</f>
        <v>0</v>
      </c>
      <c r="K287" s="156"/>
      <c r="L287" s="32"/>
      <c r="M287" s="157" t="s">
        <v>1</v>
      </c>
      <c r="N287" s="158" t="s">
        <v>44</v>
      </c>
      <c r="O287" s="57"/>
      <c r="P287" s="159">
        <f>O287*H287</f>
        <v>0</v>
      </c>
      <c r="Q287" s="159">
        <v>0</v>
      </c>
      <c r="R287" s="159">
        <f>Q287*H287</f>
        <v>0</v>
      </c>
      <c r="S287" s="159">
        <v>0</v>
      </c>
      <c r="T287" s="160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61" t="s">
        <v>213</v>
      </c>
      <c r="AT287" s="161" t="s">
        <v>209</v>
      </c>
      <c r="AU287" s="161" t="s">
        <v>88</v>
      </c>
      <c r="AY287" s="17" t="s">
        <v>207</v>
      </c>
      <c r="BE287" s="162">
        <f>IF(N287="základní",J287,0)</f>
        <v>0</v>
      </c>
      <c r="BF287" s="162">
        <f>IF(N287="snížená",J287,0)</f>
        <v>0</v>
      </c>
      <c r="BG287" s="162">
        <f>IF(N287="zákl. přenesená",J287,0)</f>
        <v>0</v>
      </c>
      <c r="BH287" s="162">
        <f>IF(N287="sníž. přenesená",J287,0)</f>
        <v>0</v>
      </c>
      <c r="BI287" s="162">
        <f>IF(N287="nulová",J287,0)</f>
        <v>0</v>
      </c>
      <c r="BJ287" s="17" t="s">
        <v>86</v>
      </c>
      <c r="BK287" s="162">
        <f>ROUND(I287*H287,2)</f>
        <v>0</v>
      </c>
      <c r="BL287" s="17" t="s">
        <v>213</v>
      </c>
      <c r="BM287" s="161" t="s">
        <v>378</v>
      </c>
    </row>
    <row r="288" spans="1:65" s="13" customFormat="1" ht="11.25">
      <c r="B288" s="163"/>
      <c r="D288" s="164" t="s">
        <v>237</v>
      </c>
      <c r="E288" s="165" t="s">
        <v>1</v>
      </c>
      <c r="F288" s="166" t="s">
        <v>7564</v>
      </c>
      <c r="H288" s="167">
        <v>445</v>
      </c>
      <c r="I288" s="168"/>
      <c r="L288" s="163"/>
      <c r="M288" s="169"/>
      <c r="N288" s="170"/>
      <c r="O288" s="170"/>
      <c r="P288" s="170"/>
      <c r="Q288" s="170"/>
      <c r="R288" s="170"/>
      <c r="S288" s="170"/>
      <c r="T288" s="171"/>
      <c r="AT288" s="165" t="s">
        <v>237</v>
      </c>
      <c r="AU288" s="165" t="s">
        <v>88</v>
      </c>
      <c r="AV288" s="13" t="s">
        <v>88</v>
      </c>
      <c r="AW288" s="13" t="s">
        <v>33</v>
      </c>
      <c r="AX288" s="13" t="s">
        <v>79</v>
      </c>
      <c r="AY288" s="165" t="s">
        <v>207</v>
      </c>
    </row>
    <row r="289" spans="1:65" s="15" customFormat="1" ht="11.25">
      <c r="B289" s="179"/>
      <c r="D289" s="164" t="s">
        <v>237</v>
      </c>
      <c r="E289" s="180" t="s">
        <v>1</v>
      </c>
      <c r="F289" s="181" t="s">
        <v>242</v>
      </c>
      <c r="H289" s="182">
        <v>445</v>
      </c>
      <c r="I289" s="183"/>
      <c r="L289" s="179"/>
      <c r="M289" s="184"/>
      <c r="N289" s="185"/>
      <c r="O289" s="185"/>
      <c r="P289" s="185"/>
      <c r="Q289" s="185"/>
      <c r="R289" s="185"/>
      <c r="S289" s="185"/>
      <c r="T289" s="186"/>
      <c r="AT289" s="180" t="s">
        <v>237</v>
      </c>
      <c r="AU289" s="180" t="s">
        <v>88</v>
      </c>
      <c r="AV289" s="15" t="s">
        <v>213</v>
      </c>
      <c r="AW289" s="15" t="s">
        <v>33</v>
      </c>
      <c r="AX289" s="15" t="s">
        <v>86</v>
      </c>
      <c r="AY289" s="180" t="s">
        <v>207</v>
      </c>
    </row>
    <row r="290" spans="1:65" s="2" customFormat="1" ht="24.2" customHeight="1">
      <c r="A290" s="31"/>
      <c r="B290" s="148"/>
      <c r="C290" s="149" t="s">
        <v>379</v>
      </c>
      <c r="D290" s="149" t="s">
        <v>209</v>
      </c>
      <c r="E290" s="150" t="s">
        <v>7565</v>
      </c>
      <c r="F290" s="151" t="s">
        <v>7566</v>
      </c>
      <c r="G290" s="152" t="s">
        <v>301</v>
      </c>
      <c r="H290" s="153">
        <v>76</v>
      </c>
      <c r="I290" s="154"/>
      <c r="J290" s="155">
        <f>ROUND(I290*H290,2)</f>
        <v>0</v>
      </c>
      <c r="K290" s="156"/>
      <c r="L290" s="32"/>
      <c r="M290" s="157" t="s">
        <v>1</v>
      </c>
      <c r="N290" s="158" t="s">
        <v>44</v>
      </c>
      <c r="O290" s="57"/>
      <c r="P290" s="159">
        <f>O290*H290</f>
        <v>0</v>
      </c>
      <c r="Q290" s="159">
        <v>0</v>
      </c>
      <c r="R290" s="159">
        <f>Q290*H290</f>
        <v>0</v>
      </c>
      <c r="S290" s="159">
        <v>0</v>
      </c>
      <c r="T290" s="160">
        <f>S290*H290</f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61" t="s">
        <v>213</v>
      </c>
      <c r="AT290" s="161" t="s">
        <v>209</v>
      </c>
      <c r="AU290" s="161" t="s">
        <v>88</v>
      </c>
      <c r="AY290" s="17" t="s">
        <v>207</v>
      </c>
      <c r="BE290" s="162">
        <f>IF(N290="základní",J290,0)</f>
        <v>0</v>
      </c>
      <c r="BF290" s="162">
        <f>IF(N290="snížená",J290,0)</f>
        <v>0</v>
      </c>
      <c r="BG290" s="162">
        <f>IF(N290="zákl. přenesená",J290,0)</f>
        <v>0</v>
      </c>
      <c r="BH290" s="162">
        <f>IF(N290="sníž. přenesená",J290,0)</f>
        <v>0</v>
      </c>
      <c r="BI290" s="162">
        <f>IF(N290="nulová",J290,0)</f>
        <v>0</v>
      </c>
      <c r="BJ290" s="17" t="s">
        <v>86</v>
      </c>
      <c r="BK290" s="162">
        <f>ROUND(I290*H290,2)</f>
        <v>0</v>
      </c>
      <c r="BL290" s="17" t="s">
        <v>213</v>
      </c>
      <c r="BM290" s="161" t="s">
        <v>382</v>
      </c>
    </row>
    <row r="291" spans="1:65" s="13" customFormat="1" ht="22.5">
      <c r="B291" s="163"/>
      <c r="D291" s="164" t="s">
        <v>237</v>
      </c>
      <c r="E291" s="165" t="s">
        <v>1</v>
      </c>
      <c r="F291" s="166" t="s">
        <v>7567</v>
      </c>
      <c r="H291" s="167">
        <v>76</v>
      </c>
      <c r="I291" s="168"/>
      <c r="L291" s="163"/>
      <c r="M291" s="169"/>
      <c r="N291" s="170"/>
      <c r="O291" s="170"/>
      <c r="P291" s="170"/>
      <c r="Q291" s="170"/>
      <c r="R291" s="170"/>
      <c r="S291" s="170"/>
      <c r="T291" s="171"/>
      <c r="AT291" s="165" t="s">
        <v>237</v>
      </c>
      <c r="AU291" s="165" t="s">
        <v>88</v>
      </c>
      <c r="AV291" s="13" t="s">
        <v>88</v>
      </c>
      <c r="AW291" s="13" t="s">
        <v>33</v>
      </c>
      <c r="AX291" s="13" t="s">
        <v>79</v>
      </c>
      <c r="AY291" s="165" t="s">
        <v>207</v>
      </c>
    </row>
    <row r="292" spans="1:65" s="15" customFormat="1" ht="11.25">
      <c r="B292" s="179"/>
      <c r="D292" s="164" t="s">
        <v>237</v>
      </c>
      <c r="E292" s="180" t="s">
        <v>1</v>
      </c>
      <c r="F292" s="181" t="s">
        <v>242</v>
      </c>
      <c r="H292" s="182">
        <v>76</v>
      </c>
      <c r="I292" s="183"/>
      <c r="L292" s="179"/>
      <c r="M292" s="184"/>
      <c r="N292" s="185"/>
      <c r="O292" s="185"/>
      <c r="P292" s="185"/>
      <c r="Q292" s="185"/>
      <c r="R292" s="185"/>
      <c r="S292" s="185"/>
      <c r="T292" s="186"/>
      <c r="AT292" s="180" t="s">
        <v>237</v>
      </c>
      <c r="AU292" s="180" t="s">
        <v>88</v>
      </c>
      <c r="AV292" s="15" t="s">
        <v>213</v>
      </c>
      <c r="AW292" s="15" t="s">
        <v>33</v>
      </c>
      <c r="AX292" s="15" t="s">
        <v>86</v>
      </c>
      <c r="AY292" s="180" t="s">
        <v>207</v>
      </c>
    </row>
    <row r="293" spans="1:65" s="2" customFormat="1" ht="24.2" customHeight="1">
      <c r="A293" s="31"/>
      <c r="B293" s="148"/>
      <c r="C293" s="149" t="s">
        <v>302</v>
      </c>
      <c r="D293" s="149" t="s">
        <v>209</v>
      </c>
      <c r="E293" s="150" t="s">
        <v>7568</v>
      </c>
      <c r="F293" s="151" t="s">
        <v>7569</v>
      </c>
      <c r="G293" s="152" t="s">
        <v>301</v>
      </c>
      <c r="H293" s="153">
        <v>12</v>
      </c>
      <c r="I293" s="154"/>
      <c r="J293" s="155">
        <f>ROUND(I293*H293,2)</f>
        <v>0</v>
      </c>
      <c r="K293" s="156"/>
      <c r="L293" s="32"/>
      <c r="M293" s="157" t="s">
        <v>1</v>
      </c>
      <c r="N293" s="158" t="s">
        <v>44</v>
      </c>
      <c r="O293" s="57"/>
      <c r="P293" s="159">
        <f>O293*H293</f>
        <v>0</v>
      </c>
      <c r="Q293" s="159">
        <v>0</v>
      </c>
      <c r="R293" s="159">
        <f>Q293*H293</f>
        <v>0</v>
      </c>
      <c r="S293" s="159">
        <v>0</v>
      </c>
      <c r="T293" s="160">
        <f>S293*H293</f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61" t="s">
        <v>213</v>
      </c>
      <c r="AT293" s="161" t="s">
        <v>209</v>
      </c>
      <c r="AU293" s="161" t="s">
        <v>88</v>
      </c>
      <c r="AY293" s="17" t="s">
        <v>207</v>
      </c>
      <c r="BE293" s="162">
        <f>IF(N293="základní",J293,0)</f>
        <v>0</v>
      </c>
      <c r="BF293" s="162">
        <f>IF(N293="snížená",J293,0)</f>
        <v>0</v>
      </c>
      <c r="BG293" s="162">
        <f>IF(N293="zákl. přenesená",J293,0)</f>
        <v>0</v>
      </c>
      <c r="BH293" s="162">
        <f>IF(N293="sníž. přenesená",J293,0)</f>
        <v>0</v>
      </c>
      <c r="BI293" s="162">
        <f>IF(N293="nulová",J293,0)</f>
        <v>0</v>
      </c>
      <c r="BJ293" s="17" t="s">
        <v>86</v>
      </c>
      <c r="BK293" s="162">
        <f>ROUND(I293*H293,2)</f>
        <v>0</v>
      </c>
      <c r="BL293" s="17" t="s">
        <v>213</v>
      </c>
      <c r="BM293" s="161" t="s">
        <v>386</v>
      </c>
    </row>
    <row r="294" spans="1:65" s="13" customFormat="1" ht="22.5">
      <c r="B294" s="163"/>
      <c r="D294" s="164" t="s">
        <v>237</v>
      </c>
      <c r="E294" s="165" t="s">
        <v>1</v>
      </c>
      <c r="F294" s="166" t="s">
        <v>7570</v>
      </c>
      <c r="H294" s="167">
        <v>12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5" customFormat="1" ht="11.25">
      <c r="B295" s="179"/>
      <c r="D295" s="164" t="s">
        <v>237</v>
      </c>
      <c r="E295" s="180" t="s">
        <v>1</v>
      </c>
      <c r="F295" s="181" t="s">
        <v>242</v>
      </c>
      <c r="H295" s="182">
        <v>12</v>
      </c>
      <c r="I295" s="183"/>
      <c r="L295" s="179"/>
      <c r="M295" s="184"/>
      <c r="N295" s="185"/>
      <c r="O295" s="185"/>
      <c r="P295" s="185"/>
      <c r="Q295" s="185"/>
      <c r="R295" s="185"/>
      <c r="S295" s="185"/>
      <c r="T295" s="186"/>
      <c r="AT295" s="180" t="s">
        <v>237</v>
      </c>
      <c r="AU295" s="180" t="s">
        <v>88</v>
      </c>
      <c r="AV295" s="15" t="s">
        <v>213</v>
      </c>
      <c r="AW295" s="15" t="s">
        <v>33</v>
      </c>
      <c r="AX295" s="15" t="s">
        <v>86</v>
      </c>
      <c r="AY295" s="180" t="s">
        <v>207</v>
      </c>
    </row>
    <row r="296" spans="1:65" s="2" customFormat="1" ht="24.2" customHeight="1">
      <c r="A296" s="31"/>
      <c r="B296" s="148"/>
      <c r="C296" s="149" t="s">
        <v>387</v>
      </c>
      <c r="D296" s="149" t="s">
        <v>209</v>
      </c>
      <c r="E296" s="150" t="s">
        <v>7571</v>
      </c>
      <c r="F296" s="151" t="s">
        <v>7572</v>
      </c>
      <c r="G296" s="152" t="s">
        <v>301</v>
      </c>
      <c r="H296" s="153">
        <v>485</v>
      </c>
      <c r="I296" s="154"/>
      <c r="J296" s="155">
        <f>ROUND(I296*H296,2)</f>
        <v>0</v>
      </c>
      <c r="K296" s="156"/>
      <c r="L296" s="32"/>
      <c r="M296" s="157" t="s">
        <v>1</v>
      </c>
      <c r="N296" s="158" t="s">
        <v>44</v>
      </c>
      <c r="O296" s="57"/>
      <c r="P296" s="159">
        <f>O296*H296</f>
        <v>0</v>
      </c>
      <c r="Q296" s="159">
        <v>0</v>
      </c>
      <c r="R296" s="159">
        <f>Q296*H296</f>
        <v>0</v>
      </c>
      <c r="S296" s="159">
        <v>0</v>
      </c>
      <c r="T296" s="160">
        <f>S296*H296</f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61" t="s">
        <v>213</v>
      </c>
      <c r="AT296" s="161" t="s">
        <v>209</v>
      </c>
      <c r="AU296" s="161" t="s">
        <v>88</v>
      </c>
      <c r="AY296" s="17" t="s">
        <v>207</v>
      </c>
      <c r="BE296" s="162">
        <f>IF(N296="základní",J296,0)</f>
        <v>0</v>
      </c>
      <c r="BF296" s="162">
        <f>IF(N296="snížená",J296,0)</f>
        <v>0</v>
      </c>
      <c r="BG296" s="162">
        <f>IF(N296="zákl. přenesená",J296,0)</f>
        <v>0</v>
      </c>
      <c r="BH296" s="162">
        <f>IF(N296="sníž. přenesená",J296,0)</f>
        <v>0</v>
      </c>
      <c r="BI296" s="162">
        <f>IF(N296="nulová",J296,0)</f>
        <v>0</v>
      </c>
      <c r="BJ296" s="17" t="s">
        <v>86</v>
      </c>
      <c r="BK296" s="162">
        <f>ROUND(I296*H296,2)</f>
        <v>0</v>
      </c>
      <c r="BL296" s="17" t="s">
        <v>213</v>
      </c>
      <c r="BM296" s="161" t="s">
        <v>390</v>
      </c>
    </row>
    <row r="297" spans="1:65" s="13" customFormat="1" ht="22.5">
      <c r="B297" s="163"/>
      <c r="D297" s="164" t="s">
        <v>237</v>
      </c>
      <c r="E297" s="165" t="s">
        <v>1</v>
      </c>
      <c r="F297" s="166" t="s">
        <v>7573</v>
      </c>
      <c r="H297" s="167">
        <v>485</v>
      </c>
      <c r="I297" s="168"/>
      <c r="L297" s="163"/>
      <c r="M297" s="169"/>
      <c r="N297" s="170"/>
      <c r="O297" s="170"/>
      <c r="P297" s="170"/>
      <c r="Q297" s="170"/>
      <c r="R297" s="170"/>
      <c r="S297" s="170"/>
      <c r="T297" s="171"/>
      <c r="AT297" s="165" t="s">
        <v>237</v>
      </c>
      <c r="AU297" s="165" t="s">
        <v>88</v>
      </c>
      <c r="AV297" s="13" t="s">
        <v>88</v>
      </c>
      <c r="AW297" s="13" t="s">
        <v>33</v>
      </c>
      <c r="AX297" s="13" t="s">
        <v>79</v>
      </c>
      <c r="AY297" s="165" t="s">
        <v>207</v>
      </c>
    </row>
    <row r="298" spans="1:65" s="15" customFormat="1" ht="11.25">
      <c r="B298" s="179"/>
      <c r="D298" s="164" t="s">
        <v>237</v>
      </c>
      <c r="E298" s="180" t="s">
        <v>1</v>
      </c>
      <c r="F298" s="181" t="s">
        <v>242</v>
      </c>
      <c r="H298" s="182">
        <v>485</v>
      </c>
      <c r="I298" s="183"/>
      <c r="L298" s="179"/>
      <c r="M298" s="184"/>
      <c r="N298" s="185"/>
      <c r="O298" s="185"/>
      <c r="P298" s="185"/>
      <c r="Q298" s="185"/>
      <c r="R298" s="185"/>
      <c r="S298" s="185"/>
      <c r="T298" s="186"/>
      <c r="AT298" s="180" t="s">
        <v>237</v>
      </c>
      <c r="AU298" s="180" t="s">
        <v>88</v>
      </c>
      <c r="AV298" s="15" t="s">
        <v>213</v>
      </c>
      <c r="AW298" s="15" t="s">
        <v>33</v>
      </c>
      <c r="AX298" s="15" t="s">
        <v>86</v>
      </c>
      <c r="AY298" s="180" t="s">
        <v>207</v>
      </c>
    </row>
    <row r="299" spans="1:65" s="2" customFormat="1" ht="24.2" customHeight="1">
      <c r="A299" s="31"/>
      <c r="B299" s="148"/>
      <c r="C299" s="149" t="s">
        <v>314</v>
      </c>
      <c r="D299" s="149" t="s">
        <v>209</v>
      </c>
      <c r="E299" s="150" t="s">
        <v>7574</v>
      </c>
      <c r="F299" s="151" t="s">
        <v>7575</v>
      </c>
      <c r="G299" s="152" t="s">
        <v>301</v>
      </c>
      <c r="H299" s="153">
        <v>20</v>
      </c>
      <c r="I299" s="154"/>
      <c r="J299" s="155">
        <f>ROUND(I299*H299,2)</f>
        <v>0</v>
      </c>
      <c r="K299" s="156"/>
      <c r="L299" s="32"/>
      <c r="M299" s="157" t="s">
        <v>1</v>
      </c>
      <c r="N299" s="158" t="s">
        <v>44</v>
      </c>
      <c r="O299" s="57"/>
      <c r="P299" s="159">
        <f>O299*H299</f>
        <v>0</v>
      </c>
      <c r="Q299" s="159">
        <v>0</v>
      </c>
      <c r="R299" s="159">
        <f>Q299*H299</f>
        <v>0</v>
      </c>
      <c r="S299" s="159">
        <v>0</v>
      </c>
      <c r="T299" s="160">
        <f>S299*H299</f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61" t="s">
        <v>213</v>
      </c>
      <c r="AT299" s="161" t="s">
        <v>209</v>
      </c>
      <c r="AU299" s="161" t="s">
        <v>88</v>
      </c>
      <c r="AY299" s="17" t="s">
        <v>207</v>
      </c>
      <c r="BE299" s="162">
        <f>IF(N299="základní",J299,0)</f>
        <v>0</v>
      </c>
      <c r="BF299" s="162">
        <f>IF(N299="snížená",J299,0)</f>
        <v>0</v>
      </c>
      <c r="BG299" s="162">
        <f>IF(N299="zákl. přenesená",J299,0)</f>
        <v>0</v>
      </c>
      <c r="BH299" s="162">
        <f>IF(N299="sníž. přenesená",J299,0)</f>
        <v>0</v>
      </c>
      <c r="BI299" s="162">
        <f>IF(N299="nulová",J299,0)</f>
        <v>0</v>
      </c>
      <c r="BJ299" s="17" t="s">
        <v>86</v>
      </c>
      <c r="BK299" s="162">
        <f>ROUND(I299*H299,2)</f>
        <v>0</v>
      </c>
      <c r="BL299" s="17" t="s">
        <v>213</v>
      </c>
      <c r="BM299" s="161" t="s">
        <v>393</v>
      </c>
    </row>
    <row r="300" spans="1:65" s="13" customFormat="1" ht="22.5">
      <c r="B300" s="163"/>
      <c r="D300" s="164" t="s">
        <v>237</v>
      </c>
      <c r="E300" s="165" t="s">
        <v>1</v>
      </c>
      <c r="F300" s="166" t="s">
        <v>7576</v>
      </c>
      <c r="H300" s="167">
        <v>20</v>
      </c>
      <c r="I300" s="168"/>
      <c r="L300" s="163"/>
      <c r="M300" s="169"/>
      <c r="N300" s="170"/>
      <c r="O300" s="170"/>
      <c r="P300" s="170"/>
      <c r="Q300" s="170"/>
      <c r="R300" s="170"/>
      <c r="S300" s="170"/>
      <c r="T300" s="171"/>
      <c r="AT300" s="165" t="s">
        <v>237</v>
      </c>
      <c r="AU300" s="165" t="s">
        <v>88</v>
      </c>
      <c r="AV300" s="13" t="s">
        <v>88</v>
      </c>
      <c r="AW300" s="13" t="s">
        <v>33</v>
      </c>
      <c r="AX300" s="13" t="s">
        <v>79</v>
      </c>
      <c r="AY300" s="165" t="s">
        <v>207</v>
      </c>
    </row>
    <row r="301" spans="1:65" s="15" customFormat="1" ht="11.25">
      <c r="B301" s="179"/>
      <c r="D301" s="164" t="s">
        <v>237</v>
      </c>
      <c r="E301" s="180" t="s">
        <v>1</v>
      </c>
      <c r="F301" s="181" t="s">
        <v>242</v>
      </c>
      <c r="H301" s="182">
        <v>20</v>
      </c>
      <c r="I301" s="183"/>
      <c r="L301" s="179"/>
      <c r="M301" s="184"/>
      <c r="N301" s="185"/>
      <c r="O301" s="185"/>
      <c r="P301" s="185"/>
      <c r="Q301" s="185"/>
      <c r="R301" s="185"/>
      <c r="S301" s="185"/>
      <c r="T301" s="186"/>
      <c r="AT301" s="180" t="s">
        <v>237</v>
      </c>
      <c r="AU301" s="180" t="s">
        <v>88</v>
      </c>
      <c r="AV301" s="15" t="s">
        <v>213</v>
      </c>
      <c r="AW301" s="15" t="s">
        <v>33</v>
      </c>
      <c r="AX301" s="15" t="s">
        <v>86</v>
      </c>
      <c r="AY301" s="180" t="s">
        <v>207</v>
      </c>
    </row>
    <row r="302" spans="1:65" s="2" customFormat="1" ht="24.2" customHeight="1">
      <c r="A302" s="31"/>
      <c r="B302" s="148"/>
      <c r="C302" s="149" t="s">
        <v>394</v>
      </c>
      <c r="D302" s="149" t="s">
        <v>209</v>
      </c>
      <c r="E302" s="150" t="s">
        <v>7577</v>
      </c>
      <c r="F302" s="151" t="s">
        <v>7578</v>
      </c>
      <c r="G302" s="152" t="s">
        <v>301</v>
      </c>
      <c r="H302" s="153">
        <v>374</v>
      </c>
      <c r="I302" s="154"/>
      <c r="J302" s="155">
        <f>ROUND(I302*H302,2)</f>
        <v>0</v>
      </c>
      <c r="K302" s="156"/>
      <c r="L302" s="32"/>
      <c r="M302" s="157" t="s">
        <v>1</v>
      </c>
      <c r="N302" s="158" t="s">
        <v>44</v>
      </c>
      <c r="O302" s="57"/>
      <c r="P302" s="159">
        <f>O302*H302</f>
        <v>0</v>
      </c>
      <c r="Q302" s="159">
        <v>0</v>
      </c>
      <c r="R302" s="159">
        <f>Q302*H302</f>
        <v>0</v>
      </c>
      <c r="S302" s="159">
        <v>0</v>
      </c>
      <c r="T302" s="160">
        <f>S302*H302</f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61" t="s">
        <v>213</v>
      </c>
      <c r="AT302" s="161" t="s">
        <v>209</v>
      </c>
      <c r="AU302" s="161" t="s">
        <v>88</v>
      </c>
      <c r="AY302" s="17" t="s">
        <v>207</v>
      </c>
      <c r="BE302" s="162">
        <f>IF(N302="základní",J302,0)</f>
        <v>0</v>
      </c>
      <c r="BF302" s="162">
        <f>IF(N302="snížená",J302,0)</f>
        <v>0</v>
      </c>
      <c r="BG302" s="162">
        <f>IF(N302="zákl. přenesená",J302,0)</f>
        <v>0</v>
      </c>
      <c r="BH302" s="162">
        <f>IF(N302="sníž. přenesená",J302,0)</f>
        <v>0</v>
      </c>
      <c r="BI302" s="162">
        <f>IF(N302="nulová",J302,0)</f>
        <v>0</v>
      </c>
      <c r="BJ302" s="17" t="s">
        <v>86</v>
      </c>
      <c r="BK302" s="162">
        <f>ROUND(I302*H302,2)</f>
        <v>0</v>
      </c>
      <c r="BL302" s="17" t="s">
        <v>213</v>
      </c>
      <c r="BM302" s="161" t="s">
        <v>397</v>
      </c>
    </row>
    <row r="303" spans="1:65" s="13" customFormat="1" ht="22.5">
      <c r="B303" s="163"/>
      <c r="D303" s="164" t="s">
        <v>237</v>
      </c>
      <c r="E303" s="165" t="s">
        <v>1</v>
      </c>
      <c r="F303" s="166" t="s">
        <v>7579</v>
      </c>
      <c r="H303" s="167">
        <v>374</v>
      </c>
      <c r="I303" s="168"/>
      <c r="L303" s="163"/>
      <c r="M303" s="169"/>
      <c r="N303" s="170"/>
      <c r="O303" s="170"/>
      <c r="P303" s="170"/>
      <c r="Q303" s="170"/>
      <c r="R303" s="170"/>
      <c r="S303" s="170"/>
      <c r="T303" s="171"/>
      <c r="AT303" s="165" t="s">
        <v>237</v>
      </c>
      <c r="AU303" s="165" t="s">
        <v>88</v>
      </c>
      <c r="AV303" s="13" t="s">
        <v>88</v>
      </c>
      <c r="AW303" s="13" t="s">
        <v>33</v>
      </c>
      <c r="AX303" s="13" t="s">
        <v>79</v>
      </c>
      <c r="AY303" s="165" t="s">
        <v>207</v>
      </c>
    </row>
    <row r="304" spans="1:65" s="15" customFormat="1" ht="11.25">
      <c r="B304" s="179"/>
      <c r="D304" s="164" t="s">
        <v>237</v>
      </c>
      <c r="E304" s="180" t="s">
        <v>1</v>
      </c>
      <c r="F304" s="181" t="s">
        <v>242</v>
      </c>
      <c r="H304" s="182">
        <v>374</v>
      </c>
      <c r="I304" s="183"/>
      <c r="L304" s="179"/>
      <c r="M304" s="184"/>
      <c r="N304" s="185"/>
      <c r="O304" s="185"/>
      <c r="P304" s="185"/>
      <c r="Q304" s="185"/>
      <c r="R304" s="185"/>
      <c r="S304" s="185"/>
      <c r="T304" s="186"/>
      <c r="AT304" s="180" t="s">
        <v>237</v>
      </c>
      <c r="AU304" s="180" t="s">
        <v>88</v>
      </c>
      <c r="AV304" s="15" t="s">
        <v>213</v>
      </c>
      <c r="AW304" s="15" t="s">
        <v>33</v>
      </c>
      <c r="AX304" s="15" t="s">
        <v>86</v>
      </c>
      <c r="AY304" s="180" t="s">
        <v>207</v>
      </c>
    </row>
    <row r="305" spans="1:65" s="2" customFormat="1" ht="24.2" customHeight="1">
      <c r="A305" s="31"/>
      <c r="B305" s="148"/>
      <c r="C305" s="149" t="s">
        <v>318</v>
      </c>
      <c r="D305" s="149" t="s">
        <v>209</v>
      </c>
      <c r="E305" s="150" t="s">
        <v>7580</v>
      </c>
      <c r="F305" s="151" t="s">
        <v>7581</v>
      </c>
      <c r="G305" s="152" t="s">
        <v>301</v>
      </c>
      <c r="H305" s="153">
        <v>1</v>
      </c>
      <c r="I305" s="154"/>
      <c r="J305" s="155">
        <f>ROUND(I305*H305,2)</f>
        <v>0</v>
      </c>
      <c r="K305" s="156"/>
      <c r="L305" s="32"/>
      <c r="M305" s="157" t="s">
        <v>1</v>
      </c>
      <c r="N305" s="158" t="s">
        <v>44</v>
      </c>
      <c r="O305" s="57"/>
      <c r="P305" s="159">
        <f>O305*H305</f>
        <v>0</v>
      </c>
      <c r="Q305" s="159">
        <v>0</v>
      </c>
      <c r="R305" s="159">
        <f>Q305*H305</f>
        <v>0</v>
      </c>
      <c r="S305" s="159">
        <v>0</v>
      </c>
      <c r="T305" s="160">
        <f>S305*H305</f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213</v>
      </c>
      <c r="AT305" s="161" t="s">
        <v>209</v>
      </c>
      <c r="AU305" s="161" t="s">
        <v>88</v>
      </c>
      <c r="AY305" s="17" t="s">
        <v>207</v>
      </c>
      <c r="BE305" s="162">
        <f>IF(N305="základní",J305,0)</f>
        <v>0</v>
      </c>
      <c r="BF305" s="162">
        <f>IF(N305="snížená",J305,0)</f>
        <v>0</v>
      </c>
      <c r="BG305" s="162">
        <f>IF(N305="zákl. přenesená",J305,0)</f>
        <v>0</v>
      </c>
      <c r="BH305" s="162">
        <f>IF(N305="sníž. přenesená",J305,0)</f>
        <v>0</v>
      </c>
      <c r="BI305" s="162">
        <f>IF(N305="nulová",J305,0)</f>
        <v>0</v>
      </c>
      <c r="BJ305" s="17" t="s">
        <v>86</v>
      </c>
      <c r="BK305" s="162">
        <f>ROUND(I305*H305,2)</f>
        <v>0</v>
      </c>
      <c r="BL305" s="17" t="s">
        <v>213</v>
      </c>
      <c r="BM305" s="161" t="s">
        <v>400</v>
      </c>
    </row>
    <row r="306" spans="1:65" s="13" customFormat="1" ht="11.25">
      <c r="B306" s="163"/>
      <c r="D306" s="164" t="s">
        <v>237</v>
      </c>
      <c r="E306" s="165" t="s">
        <v>1</v>
      </c>
      <c r="F306" s="166" t="s">
        <v>7582</v>
      </c>
      <c r="H306" s="167">
        <v>1</v>
      </c>
      <c r="I306" s="168"/>
      <c r="L306" s="163"/>
      <c r="M306" s="169"/>
      <c r="N306" s="170"/>
      <c r="O306" s="170"/>
      <c r="P306" s="170"/>
      <c r="Q306" s="170"/>
      <c r="R306" s="170"/>
      <c r="S306" s="170"/>
      <c r="T306" s="171"/>
      <c r="AT306" s="165" t="s">
        <v>237</v>
      </c>
      <c r="AU306" s="165" t="s">
        <v>88</v>
      </c>
      <c r="AV306" s="13" t="s">
        <v>88</v>
      </c>
      <c r="AW306" s="13" t="s">
        <v>33</v>
      </c>
      <c r="AX306" s="13" t="s">
        <v>79</v>
      </c>
      <c r="AY306" s="165" t="s">
        <v>207</v>
      </c>
    </row>
    <row r="307" spans="1:65" s="15" customFormat="1" ht="11.25">
      <c r="B307" s="179"/>
      <c r="D307" s="164" t="s">
        <v>237</v>
      </c>
      <c r="E307" s="180" t="s">
        <v>1</v>
      </c>
      <c r="F307" s="181" t="s">
        <v>242</v>
      </c>
      <c r="H307" s="182">
        <v>1</v>
      </c>
      <c r="I307" s="183"/>
      <c r="L307" s="179"/>
      <c r="M307" s="184"/>
      <c r="N307" s="185"/>
      <c r="O307" s="185"/>
      <c r="P307" s="185"/>
      <c r="Q307" s="185"/>
      <c r="R307" s="185"/>
      <c r="S307" s="185"/>
      <c r="T307" s="186"/>
      <c r="AT307" s="180" t="s">
        <v>237</v>
      </c>
      <c r="AU307" s="180" t="s">
        <v>88</v>
      </c>
      <c r="AV307" s="15" t="s">
        <v>213</v>
      </c>
      <c r="AW307" s="15" t="s">
        <v>33</v>
      </c>
      <c r="AX307" s="15" t="s">
        <v>86</v>
      </c>
      <c r="AY307" s="180" t="s">
        <v>207</v>
      </c>
    </row>
    <row r="308" spans="1:65" s="2" customFormat="1" ht="24.2" customHeight="1">
      <c r="A308" s="31"/>
      <c r="B308" s="148"/>
      <c r="C308" s="149" t="s">
        <v>402</v>
      </c>
      <c r="D308" s="149" t="s">
        <v>209</v>
      </c>
      <c r="E308" s="150" t="s">
        <v>7583</v>
      </c>
      <c r="F308" s="151" t="s">
        <v>7584</v>
      </c>
      <c r="G308" s="152" t="s">
        <v>301</v>
      </c>
      <c r="H308" s="153">
        <v>1</v>
      </c>
      <c r="I308" s="154"/>
      <c r="J308" s="155">
        <f>ROUND(I308*H308,2)</f>
        <v>0</v>
      </c>
      <c r="K308" s="156"/>
      <c r="L308" s="32"/>
      <c r="M308" s="157" t="s">
        <v>1</v>
      </c>
      <c r="N308" s="158" t="s">
        <v>44</v>
      </c>
      <c r="O308" s="57"/>
      <c r="P308" s="159">
        <f>O308*H308</f>
        <v>0</v>
      </c>
      <c r="Q308" s="159">
        <v>0</v>
      </c>
      <c r="R308" s="159">
        <f>Q308*H308</f>
        <v>0</v>
      </c>
      <c r="S308" s="159">
        <v>0</v>
      </c>
      <c r="T308" s="160">
        <f>S308*H308</f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61" t="s">
        <v>213</v>
      </c>
      <c r="AT308" s="161" t="s">
        <v>209</v>
      </c>
      <c r="AU308" s="161" t="s">
        <v>88</v>
      </c>
      <c r="AY308" s="17" t="s">
        <v>207</v>
      </c>
      <c r="BE308" s="162">
        <f>IF(N308="základní",J308,0)</f>
        <v>0</v>
      </c>
      <c r="BF308" s="162">
        <f>IF(N308="snížená",J308,0)</f>
        <v>0</v>
      </c>
      <c r="BG308" s="162">
        <f>IF(N308="zákl. přenesená",J308,0)</f>
        <v>0</v>
      </c>
      <c r="BH308" s="162">
        <f>IF(N308="sníž. přenesená",J308,0)</f>
        <v>0</v>
      </c>
      <c r="BI308" s="162">
        <f>IF(N308="nulová",J308,0)</f>
        <v>0</v>
      </c>
      <c r="BJ308" s="17" t="s">
        <v>86</v>
      </c>
      <c r="BK308" s="162">
        <f>ROUND(I308*H308,2)</f>
        <v>0</v>
      </c>
      <c r="BL308" s="17" t="s">
        <v>213</v>
      </c>
      <c r="BM308" s="161" t="s">
        <v>405</v>
      </c>
    </row>
    <row r="309" spans="1:65" s="13" customFormat="1" ht="11.25">
      <c r="B309" s="163"/>
      <c r="D309" s="164" t="s">
        <v>237</v>
      </c>
      <c r="E309" s="165" t="s">
        <v>1</v>
      </c>
      <c r="F309" s="166" t="s">
        <v>7582</v>
      </c>
      <c r="H309" s="167">
        <v>1</v>
      </c>
      <c r="I309" s="168"/>
      <c r="L309" s="163"/>
      <c r="M309" s="169"/>
      <c r="N309" s="170"/>
      <c r="O309" s="170"/>
      <c r="P309" s="170"/>
      <c r="Q309" s="170"/>
      <c r="R309" s="170"/>
      <c r="S309" s="170"/>
      <c r="T309" s="171"/>
      <c r="AT309" s="165" t="s">
        <v>237</v>
      </c>
      <c r="AU309" s="165" t="s">
        <v>88</v>
      </c>
      <c r="AV309" s="13" t="s">
        <v>88</v>
      </c>
      <c r="AW309" s="13" t="s">
        <v>33</v>
      </c>
      <c r="AX309" s="13" t="s">
        <v>79</v>
      </c>
      <c r="AY309" s="165" t="s">
        <v>207</v>
      </c>
    </row>
    <row r="310" spans="1:65" s="15" customFormat="1" ht="11.25">
      <c r="B310" s="179"/>
      <c r="D310" s="164" t="s">
        <v>237</v>
      </c>
      <c r="E310" s="180" t="s">
        <v>1</v>
      </c>
      <c r="F310" s="181" t="s">
        <v>242</v>
      </c>
      <c r="H310" s="182">
        <v>1</v>
      </c>
      <c r="I310" s="183"/>
      <c r="L310" s="179"/>
      <c r="M310" s="184"/>
      <c r="N310" s="185"/>
      <c r="O310" s="185"/>
      <c r="P310" s="185"/>
      <c r="Q310" s="185"/>
      <c r="R310" s="185"/>
      <c r="S310" s="185"/>
      <c r="T310" s="186"/>
      <c r="AT310" s="180" t="s">
        <v>237</v>
      </c>
      <c r="AU310" s="180" t="s">
        <v>88</v>
      </c>
      <c r="AV310" s="15" t="s">
        <v>213</v>
      </c>
      <c r="AW310" s="15" t="s">
        <v>33</v>
      </c>
      <c r="AX310" s="15" t="s">
        <v>86</v>
      </c>
      <c r="AY310" s="180" t="s">
        <v>207</v>
      </c>
    </row>
    <row r="311" spans="1:65" s="2" customFormat="1" ht="24.2" customHeight="1">
      <c r="A311" s="31"/>
      <c r="B311" s="148"/>
      <c r="C311" s="149" t="s">
        <v>323</v>
      </c>
      <c r="D311" s="149" t="s">
        <v>209</v>
      </c>
      <c r="E311" s="150" t="s">
        <v>7585</v>
      </c>
      <c r="F311" s="151" t="s">
        <v>7586</v>
      </c>
      <c r="G311" s="152" t="s">
        <v>301</v>
      </c>
      <c r="H311" s="153">
        <v>166</v>
      </c>
      <c r="I311" s="154"/>
      <c r="J311" s="155">
        <f>ROUND(I311*H311,2)</f>
        <v>0</v>
      </c>
      <c r="K311" s="156"/>
      <c r="L311" s="32"/>
      <c r="M311" s="157" t="s">
        <v>1</v>
      </c>
      <c r="N311" s="158" t="s">
        <v>44</v>
      </c>
      <c r="O311" s="57"/>
      <c r="P311" s="159">
        <f>O311*H311</f>
        <v>0</v>
      </c>
      <c r="Q311" s="159">
        <v>0</v>
      </c>
      <c r="R311" s="159">
        <f>Q311*H311</f>
        <v>0</v>
      </c>
      <c r="S311" s="159">
        <v>0</v>
      </c>
      <c r="T311" s="160">
        <f>S311*H311</f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61" t="s">
        <v>213</v>
      </c>
      <c r="AT311" s="161" t="s">
        <v>209</v>
      </c>
      <c r="AU311" s="161" t="s">
        <v>88</v>
      </c>
      <c r="AY311" s="17" t="s">
        <v>207</v>
      </c>
      <c r="BE311" s="162">
        <f>IF(N311="základní",J311,0)</f>
        <v>0</v>
      </c>
      <c r="BF311" s="162">
        <f>IF(N311="snížená",J311,0)</f>
        <v>0</v>
      </c>
      <c r="BG311" s="162">
        <f>IF(N311="zákl. přenesená",J311,0)</f>
        <v>0</v>
      </c>
      <c r="BH311" s="162">
        <f>IF(N311="sníž. přenesená",J311,0)</f>
        <v>0</v>
      </c>
      <c r="BI311" s="162">
        <f>IF(N311="nulová",J311,0)</f>
        <v>0</v>
      </c>
      <c r="BJ311" s="17" t="s">
        <v>86</v>
      </c>
      <c r="BK311" s="162">
        <f>ROUND(I311*H311,2)</f>
        <v>0</v>
      </c>
      <c r="BL311" s="17" t="s">
        <v>213</v>
      </c>
      <c r="BM311" s="161" t="s">
        <v>410</v>
      </c>
    </row>
    <row r="312" spans="1:65" s="13" customFormat="1" ht="22.5">
      <c r="B312" s="163"/>
      <c r="D312" s="164" t="s">
        <v>237</v>
      </c>
      <c r="E312" s="165" t="s">
        <v>1</v>
      </c>
      <c r="F312" s="166" t="s">
        <v>7587</v>
      </c>
      <c r="H312" s="167">
        <v>166</v>
      </c>
      <c r="I312" s="168"/>
      <c r="L312" s="163"/>
      <c r="M312" s="169"/>
      <c r="N312" s="170"/>
      <c r="O312" s="170"/>
      <c r="P312" s="170"/>
      <c r="Q312" s="170"/>
      <c r="R312" s="170"/>
      <c r="S312" s="170"/>
      <c r="T312" s="171"/>
      <c r="AT312" s="165" t="s">
        <v>237</v>
      </c>
      <c r="AU312" s="165" t="s">
        <v>88</v>
      </c>
      <c r="AV312" s="13" t="s">
        <v>88</v>
      </c>
      <c r="AW312" s="13" t="s">
        <v>33</v>
      </c>
      <c r="AX312" s="13" t="s">
        <v>79</v>
      </c>
      <c r="AY312" s="165" t="s">
        <v>207</v>
      </c>
    </row>
    <row r="313" spans="1:65" s="15" customFormat="1" ht="11.25">
      <c r="B313" s="179"/>
      <c r="D313" s="164" t="s">
        <v>237</v>
      </c>
      <c r="E313" s="180" t="s">
        <v>1</v>
      </c>
      <c r="F313" s="181" t="s">
        <v>242</v>
      </c>
      <c r="H313" s="182">
        <v>166</v>
      </c>
      <c r="I313" s="183"/>
      <c r="L313" s="179"/>
      <c r="M313" s="184"/>
      <c r="N313" s="185"/>
      <c r="O313" s="185"/>
      <c r="P313" s="185"/>
      <c r="Q313" s="185"/>
      <c r="R313" s="185"/>
      <c r="S313" s="185"/>
      <c r="T313" s="186"/>
      <c r="AT313" s="180" t="s">
        <v>237</v>
      </c>
      <c r="AU313" s="180" t="s">
        <v>88</v>
      </c>
      <c r="AV313" s="15" t="s">
        <v>213</v>
      </c>
      <c r="AW313" s="15" t="s">
        <v>33</v>
      </c>
      <c r="AX313" s="15" t="s">
        <v>86</v>
      </c>
      <c r="AY313" s="180" t="s">
        <v>207</v>
      </c>
    </row>
    <row r="314" spans="1:65" s="2" customFormat="1" ht="24.2" customHeight="1">
      <c r="A314" s="31"/>
      <c r="B314" s="148"/>
      <c r="C314" s="149" t="s">
        <v>412</v>
      </c>
      <c r="D314" s="149" t="s">
        <v>209</v>
      </c>
      <c r="E314" s="150" t="s">
        <v>7588</v>
      </c>
      <c r="F314" s="151" t="s">
        <v>7589</v>
      </c>
      <c r="G314" s="152" t="s">
        <v>301</v>
      </c>
      <c r="H314" s="153">
        <v>14</v>
      </c>
      <c r="I314" s="154"/>
      <c r="J314" s="155">
        <f>ROUND(I314*H314,2)</f>
        <v>0</v>
      </c>
      <c r="K314" s="156"/>
      <c r="L314" s="32"/>
      <c r="M314" s="157" t="s">
        <v>1</v>
      </c>
      <c r="N314" s="158" t="s">
        <v>44</v>
      </c>
      <c r="O314" s="57"/>
      <c r="P314" s="159">
        <f>O314*H314</f>
        <v>0</v>
      </c>
      <c r="Q314" s="159">
        <v>0</v>
      </c>
      <c r="R314" s="159">
        <f>Q314*H314</f>
        <v>0</v>
      </c>
      <c r="S314" s="159">
        <v>0</v>
      </c>
      <c r="T314" s="160">
        <f>S314*H314</f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61" t="s">
        <v>213</v>
      </c>
      <c r="AT314" s="161" t="s">
        <v>209</v>
      </c>
      <c r="AU314" s="161" t="s">
        <v>88</v>
      </c>
      <c r="AY314" s="17" t="s">
        <v>207</v>
      </c>
      <c r="BE314" s="162">
        <f>IF(N314="základní",J314,0)</f>
        <v>0</v>
      </c>
      <c r="BF314" s="162">
        <f>IF(N314="snížená",J314,0)</f>
        <v>0</v>
      </c>
      <c r="BG314" s="162">
        <f>IF(N314="zákl. přenesená",J314,0)</f>
        <v>0</v>
      </c>
      <c r="BH314" s="162">
        <f>IF(N314="sníž. přenesená",J314,0)</f>
        <v>0</v>
      </c>
      <c r="BI314" s="162">
        <f>IF(N314="nulová",J314,0)</f>
        <v>0</v>
      </c>
      <c r="BJ314" s="17" t="s">
        <v>86</v>
      </c>
      <c r="BK314" s="162">
        <f>ROUND(I314*H314,2)</f>
        <v>0</v>
      </c>
      <c r="BL314" s="17" t="s">
        <v>213</v>
      </c>
      <c r="BM314" s="161" t="s">
        <v>416</v>
      </c>
    </row>
    <row r="315" spans="1:65" s="13" customFormat="1" ht="11.25">
      <c r="B315" s="163"/>
      <c r="D315" s="164" t="s">
        <v>237</v>
      </c>
      <c r="E315" s="165" t="s">
        <v>1</v>
      </c>
      <c r="F315" s="166" t="s">
        <v>7590</v>
      </c>
      <c r="H315" s="167">
        <v>14</v>
      </c>
      <c r="I315" s="168"/>
      <c r="L315" s="163"/>
      <c r="M315" s="169"/>
      <c r="N315" s="170"/>
      <c r="O315" s="170"/>
      <c r="P315" s="170"/>
      <c r="Q315" s="170"/>
      <c r="R315" s="170"/>
      <c r="S315" s="170"/>
      <c r="T315" s="171"/>
      <c r="AT315" s="165" t="s">
        <v>237</v>
      </c>
      <c r="AU315" s="165" t="s">
        <v>88</v>
      </c>
      <c r="AV315" s="13" t="s">
        <v>88</v>
      </c>
      <c r="AW315" s="13" t="s">
        <v>33</v>
      </c>
      <c r="AX315" s="13" t="s">
        <v>79</v>
      </c>
      <c r="AY315" s="165" t="s">
        <v>207</v>
      </c>
    </row>
    <row r="316" spans="1:65" s="15" customFormat="1" ht="11.25">
      <c r="B316" s="179"/>
      <c r="D316" s="164" t="s">
        <v>237</v>
      </c>
      <c r="E316" s="180" t="s">
        <v>1</v>
      </c>
      <c r="F316" s="181" t="s">
        <v>242</v>
      </c>
      <c r="H316" s="182">
        <v>14</v>
      </c>
      <c r="I316" s="183"/>
      <c r="L316" s="179"/>
      <c r="M316" s="184"/>
      <c r="N316" s="185"/>
      <c r="O316" s="185"/>
      <c r="P316" s="185"/>
      <c r="Q316" s="185"/>
      <c r="R316" s="185"/>
      <c r="S316" s="185"/>
      <c r="T316" s="186"/>
      <c r="AT316" s="180" t="s">
        <v>237</v>
      </c>
      <c r="AU316" s="180" t="s">
        <v>88</v>
      </c>
      <c r="AV316" s="15" t="s">
        <v>213</v>
      </c>
      <c r="AW316" s="15" t="s">
        <v>33</v>
      </c>
      <c r="AX316" s="15" t="s">
        <v>86</v>
      </c>
      <c r="AY316" s="180" t="s">
        <v>207</v>
      </c>
    </row>
    <row r="317" spans="1:65" s="2" customFormat="1" ht="24.2" customHeight="1">
      <c r="A317" s="31"/>
      <c r="B317" s="148"/>
      <c r="C317" s="149" t="s">
        <v>326</v>
      </c>
      <c r="D317" s="149" t="s">
        <v>209</v>
      </c>
      <c r="E317" s="150" t="s">
        <v>7591</v>
      </c>
      <c r="F317" s="151" t="s">
        <v>7592</v>
      </c>
      <c r="G317" s="152" t="s">
        <v>301</v>
      </c>
      <c r="H317" s="153">
        <v>14</v>
      </c>
      <c r="I317" s="154"/>
      <c r="J317" s="155">
        <f>ROUND(I317*H317,2)</f>
        <v>0</v>
      </c>
      <c r="K317" s="156"/>
      <c r="L317" s="32"/>
      <c r="M317" s="157" t="s">
        <v>1</v>
      </c>
      <c r="N317" s="158" t="s">
        <v>44</v>
      </c>
      <c r="O317" s="57"/>
      <c r="P317" s="159">
        <f>O317*H317</f>
        <v>0</v>
      </c>
      <c r="Q317" s="159">
        <v>0</v>
      </c>
      <c r="R317" s="159">
        <f>Q317*H317</f>
        <v>0</v>
      </c>
      <c r="S317" s="159">
        <v>0</v>
      </c>
      <c r="T317" s="160">
        <f>S317*H317</f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61" t="s">
        <v>213</v>
      </c>
      <c r="AT317" s="161" t="s">
        <v>209</v>
      </c>
      <c r="AU317" s="161" t="s">
        <v>88</v>
      </c>
      <c r="AY317" s="17" t="s">
        <v>207</v>
      </c>
      <c r="BE317" s="162">
        <f>IF(N317="základní",J317,0)</f>
        <v>0</v>
      </c>
      <c r="BF317" s="162">
        <f>IF(N317="snížená",J317,0)</f>
        <v>0</v>
      </c>
      <c r="BG317" s="162">
        <f>IF(N317="zákl. přenesená",J317,0)</f>
        <v>0</v>
      </c>
      <c r="BH317" s="162">
        <f>IF(N317="sníž. přenesená",J317,0)</f>
        <v>0</v>
      </c>
      <c r="BI317" s="162">
        <f>IF(N317="nulová",J317,0)</f>
        <v>0</v>
      </c>
      <c r="BJ317" s="17" t="s">
        <v>86</v>
      </c>
      <c r="BK317" s="162">
        <f>ROUND(I317*H317,2)</f>
        <v>0</v>
      </c>
      <c r="BL317" s="17" t="s">
        <v>213</v>
      </c>
      <c r="BM317" s="161" t="s">
        <v>422</v>
      </c>
    </row>
    <row r="318" spans="1:65" s="13" customFormat="1" ht="11.25">
      <c r="B318" s="163"/>
      <c r="D318" s="164" t="s">
        <v>237</v>
      </c>
      <c r="E318" s="165" t="s">
        <v>1</v>
      </c>
      <c r="F318" s="166" t="s">
        <v>7590</v>
      </c>
      <c r="H318" s="167">
        <v>14</v>
      </c>
      <c r="I318" s="168"/>
      <c r="L318" s="163"/>
      <c r="M318" s="169"/>
      <c r="N318" s="170"/>
      <c r="O318" s="170"/>
      <c r="P318" s="170"/>
      <c r="Q318" s="170"/>
      <c r="R318" s="170"/>
      <c r="S318" s="170"/>
      <c r="T318" s="171"/>
      <c r="AT318" s="165" t="s">
        <v>237</v>
      </c>
      <c r="AU318" s="165" t="s">
        <v>88</v>
      </c>
      <c r="AV318" s="13" t="s">
        <v>88</v>
      </c>
      <c r="AW318" s="13" t="s">
        <v>33</v>
      </c>
      <c r="AX318" s="13" t="s">
        <v>79</v>
      </c>
      <c r="AY318" s="165" t="s">
        <v>207</v>
      </c>
    </row>
    <row r="319" spans="1:65" s="15" customFormat="1" ht="11.25">
      <c r="B319" s="179"/>
      <c r="D319" s="164" t="s">
        <v>237</v>
      </c>
      <c r="E319" s="180" t="s">
        <v>1</v>
      </c>
      <c r="F319" s="181" t="s">
        <v>242</v>
      </c>
      <c r="H319" s="182">
        <v>14</v>
      </c>
      <c r="I319" s="183"/>
      <c r="L319" s="179"/>
      <c r="M319" s="184"/>
      <c r="N319" s="185"/>
      <c r="O319" s="185"/>
      <c r="P319" s="185"/>
      <c r="Q319" s="185"/>
      <c r="R319" s="185"/>
      <c r="S319" s="185"/>
      <c r="T319" s="186"/>
      <c r="AT319" s="180" t="s">
        <v>237</v>
      </c>
      <c r="AU319" s="180" t="s">
        <v>88</v>
      </c>
      <c r="AV319" s="15" t="s">
        <v>213</v>
      </c>
      <c r="AW319" s="15" t="s">
        <v>33</v>
      </c>
      <c r="AX319" s="15" t="s">
        <v>86</v>
      </c>
      <c r="AY319" s="180" t="s">
        <v>207</v>
      </c>
    </row>
    <row r="320" spans="1:65" s="2" customFormat="1" ht="24.2" customHeight="1">
      <c r="A320" s="31"/>
      <c r="B320" s="148"/>
      <c r="C320" s="149" t="s">
        <v>423</v>
      </c>
      <c r="D320" s="149" t="s">
        <v>209</v>
      </c>
      <c r="E320" s="150" t="s">
        <v>7593</v>
      </c>
      <c r="F320" s="151" t="s">
        <v>7594</v>
      </c>
      <c r="G320" s="152" t="s">
        <v>301</v>
      </c>
      <c r="H320" s="153">
        <v>1</v>
      </c>
      <c r="I320" s="154"/>
      <c r="J320" s="155">
        <f>ROUND(I320*H320,2)</f>
        <v>0</v>
      </c>
      <c r="K320" s="156"/>
      <c r="L320" s="32"/>
      <c r="M320" s="157" t="s">
        <v>1</v>
      </c>
      <c r="N320" s="158" t="s">
        <v>44</v>
      </c>
      <c r="O320" s="57"/>
      <c r="P320" s="159">
        <f>O320*H320</f>
        <v>0</v>
      </c>
      <c r="Q320" s="159">
        <v>0</v>
      </c>
      <c r="R320" s="159">
        <f>Q320*H320</f>
        <v>0</v>
      </c>
      <c r="S320" s="159">
        <v>0</v>
      </c>
      <c r="T320" s="160">
        <f>S320*H320</f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61" t="s">
        <v>213</v>
      </c>
      <c r="AT320" s="161" t="s">
        <v>209</v>
      </c>
      <c r="AU320" s="161" t="s">
        <v>88</v>
      </c>
      <c r="AY320" s="17" t="s">
        <v>207</v>
      </c>
      <c r="BE320" s="162">
        <f>IF(N320="základní",J320,0)</f>
        <v>0</v>
      </c>
      <c r="BF320" s="162">
        <f>IF(N320="snížená",J320,0)</f>
        <v>0</v>
      </c>
      <c r="BG320" s="162">
        <f>IF(N320="zákl. přenesená",J320,0)</f>
        <v>0</v>
      </c>
      <c r="BH320" s="162">
        <f>IF(N320="sníž. přenesená",J320,0)</f>
        <v>0</v>
      </c>
      <c r="BI320" s="162">
        <f>IF(N320="nulová",J320,0)</f>
        <v>0</v>
      </c>
      <c r="BJ320" s="17" t="s">
        <v>86</v>
      </c>
      <c r="BK320" s="162">
        <f>ROUND(I320*H320,2)</f>
        <v>0</v>
      </c>
      <c r="BL320" s="17" t="s">
        <v>213</v>
      </c>
      <c r="BM320" s="161" t="s">
        <v>426</v>
      </c>
    </row>
    <row r="321" spans="1:65" s="13" customFormat="1" ht="11.25">
      <c r="B321" s="163"/>
      <c r="D321" s="164" t="s">
        <v>237</v>
      </c>
      <c r="E321" s="165" t="s">
        <v>1</v>
      </c>
      <c r="F321" s="166" t="s">
        <v>7582</v>
      </c>
      <c r="H321" s="167">
        <v>1</v>
      </c>
      <c r="I321" s="168"/>
      <c r="L321" s="163"/>
      <c r="M321" s="169"/>
      <c r="N321" s="170"/>
      <c r="O321" s="170"/>
      <c r="P321" s="170"/>
      <c r="Q321" s="170"/>
      <c r="R321" s="170"/>
      <c r="S321" s="170"/>
      <c r="T321" s="171"/>
      <c r="AT321" s="165" t="s">
        <v>237</v>
      </c>
      <c r="AU321" s="165" t="s">
        <v>88</v>
      </c>
      <c r="AV321" s="13" t="s">
        <v>88</v>
      </c>
      <c r="AW321" s="13" t="s">
        <v>33</v>
      </c>
      <c r="AX321" s="13" t="s">
        <v>79</v>
      </c>
      <c r="AY321" s="165" t="s">
        <v>207</v>
      </c>
    </row>
    <row r="322" spans="1:65" s="15" customFormat="1" ht="11.25">
      <c r="B322" s="179"/>
      <c r="D322" s="164" t="s">
        <v>237</v>
      </c>
      <c r="E322" s="180" t="s">
        <v>1</v>
      </c>
      <c r="F322" s="181" t="s">
        <v>242</v>
      </c>
      <c r="H322" s="182">
        <v>1</v>
      </c>
      <c r="I322" s="183"/>
      <c r="L322" s="179"/>
      <c r="M322" s="184"/>
      <c r="N322" s="185"/>
      <c r="O322" s="185"/>
      <c r="P322" s="185"/>
      <c r="Q322" s="185"/>
      <c r="R322" s="185"/>
      <c r="S322" s="185"/>
      <c r="T322" s="186"/>
      <c r="AT322" s="180" t="s">
        <v>237</v>
      </c>
      <c r="AU322" s="180" t="s">
        <v>88</v>
      </c>
      <c r="AV322" s="15" t="s">
        <v>213</v>
      </c>
      <c r="AW322" s="15" t="s">
        <v>33</v>
      </c>
      <c r="AX322" s="15" t="s">
        <v>86</v>
      </c>
      <c r="AY322" s="180" t="s">
        <v>207</v>
      </c>
    </row>
    <row r="323" spans="1:65" s="2" customFormat="1" ht="24.2" customHeight="1">
      <c r="A323" s="31"/>
      <c r="B323" s="148"/>
      <c r="C323" s="149" t="s">
        <v>330</v>
      </c>
      <c r="D323" s="149" t="s">
        <v>209</v>
      </c>
      <c r="E323" s="150" t="s">
        <v>7595</v>
      </c>
      <c r="F323" s="151" t="s">
        <v>7596</v>
      </c>
      <c r="G323" s="152" t="s">
        <v>301</v>
      </c>
      <c r="H323" s="153">
        <v>40</v>
      </c>
      <c r="I323" s="154"/>
      <c r="J323" s="155">
        <f>ROUND(I323*H323,2)</f>
        <v>0</v>
      </c>
      <c r="K323" s="156"/>
      <c r="L323" s="32"/>
      <c r="M323" s="157" t="s">
        <v>1</v>
      </c>
      <c r="N323" s="158" t="s">
        <v>44</v>
      </c>
      <c r="O323" s="57"/>
      <c r="P323" s="159">
        <f>O323*H323</f>
        <v>0</v>
      </c>
      <c r="Q323" s="159">
        <v>0</v>
      </c>
      <c r="R323" s="159">
        <f>Q323*H323</f>
        <v>0</v>
      </c>
      <c r="S323" s="159">
        <v>0</v>
      </c>
      <c r="T323" s="160">
        <f>S323*H323</f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61" t="s">
        <v>213</v>
      </c>
      <c r="AT323" s="161" t="s">
        <v>209</v>
      </c>
      <c r="AU323" s="161" t="s">
        <v>88</v>
      </c>
      <c r="AY323" s="17" t="s">
        <v>207</v>
      </c>
      <c r="BE323" s="162">
        <f>IF(N323="základní",J323,0)</f>
        <v>0</v>
      </c>
      <c r="BF323" s="162">
        <f>IF(N323="snížená",J323,0)</f>
        <v>0</v>
      </c>
      <c r="BG323" s="162">
        <f>IF(N323="zákl. přenesená",J323,0)</f>
        <v>0</v>
      </c>
      <c r="BH323" s="162">
        <f>IF(N323="sníž. přenesená",J323,0)</f>
        <v>0</v>
      </c>
      <c r="BI323" s="162">
        <f>IF(N323="nulová",J323,0)</f>
        <v>0</v>
      </c>
      <c r="BJ323" s="17" t="s">
        <v>86</v>
      </c>
      <c r="BK323" s="162">
        <f>ROUND(I323*H323,2)</f>
        <v>0</v>
      </c>
      <c r="BL323" s="17" t="s">
        <v>213</v>
      </c>
      <c r="BM323" s="161" t="s">
        <v>429</v>
      </c>
    </row>
    <row r="324" spans="1:65" s="13" customFormat="1" ht="11.25">
      <c r="B324" s="163"/>
      <c r="D324" s="164" t="s">
        <v>237</v>
      </c>
      <c r="E324" s="165" t="s">
        <v>1</v>
      </c>
      <c r="F324" s="166" t="s">
        <v>7597</v>
      </c>
      <c r="H324" s="167">
        <v>40</v>
      </c>
      <c r="I324" s="168"/>
      <c r="L324" s="163"/>
      <c r="M324" s="169"/>
      <c r="N324" s="170"/>
      <c r="O324" s="170"/>
      <c r="P324" s="170"/>
      <c r="Q324" s="170"/>
      <c r="R324" s="170"/>
      <c r="S324" s="170"/>
      <c r="T324" s="171"/>
      <c r="AT324" s="165" t="s">
        <v>237</v>
      </c>
      <c r="AU324" s="165" t="s">
        <v>88</v>
      </c>
      <c r="AV324" s="13" t="s">
        <v>88</v>
      </c>
      <c r="AW324" s="13" t="s">
        <v>33</v>
      </c>
      <c r="AX324" s="13" t="s">
        <v>79</v>
      </c>
      <c r="AY324" s="165" t="s">
        <v>207</v>
      </c>
    </row>
    <row r="325" spans="1:65" s="15" customFormat="1" ht="11.25">
      <c r="B325" s="179"/>
      <c r="D325" s="164" t="s">
        <v>237</v>
      </c>
      <c r="E325" s="180" t="s">
        <v>1</v>
      </c>
      <c r="F325" s="181" t="s">
        <v>242</v>
      </c>
      <c r="H325" s="182">
        <v>40</v>
      </c>
      <c r="I325" s="183"/>
      <c r="L325" s="179"/>
      <c r="M325" s="184"/>
      <c r="N325" s="185"/>
      <c r="O325" s="185"/>
      <c r="P325" s="185"/>
      <c r="Q325" s="185"/>
      <c r="R325" s="185"/>
      <c r="S325" s="185"/>
      <c r="T325" s="186"/>
      <c r="AT325" s="180" t="s">
        <v>237</v>
      </c>
      <c r="AU325" s="180" t="s">
        <v>88</v>
      </c>
      <c r="AV325" s="15" t="s">
        <v>213</v>
      </c>
      <c r="AW325" s="15" t="s">
        <v>33</v>
      </c>
      <c r="AX325" s="15" t="s">
        <v>86</v>
      </c>
      <c r="AY325" s="180" t="s">
        <v>207</v>
      </c>
    </row>
    <row r="326" spans="1:65" s="2" customFormat="1" ht="24.2" customHeight="1">
      <c r="A326" s="31"/>
      <c r="B326" s="148"/>
      <c r="C326" s="149" t="s">
        <v>432</v>
      </c>
      <c r="D326" s="149" t="s">
        <v>209</v>
      </c>
      <c r="E326" s="150" t="s">
        <v>7598</v>
      </c>
      <c r="F326" s="151" t="s">
        <v>7599</v>
      </c>
      <c r="G326" s="152" t="s">
        <v>301</v>
      </c>
      <c r="H326" s="153">
        <v>9</v>
      </c>
      <c r="I326" s="154"/>
      <c r="J326" s="155">
        <f>ROUND(I326*H326,2)</f>
        <v>0</v>
      </c>
      <c r="K326" s="156"/>
      <c r="L326" s="32"/>
      <c r="M326" s="157" t="s">
        <v>1</v>
      </c>
      <c r="N326" s="158" t="s">
        <v>44</v>
      </c>
      <c r="O326" s="57"/>
      <c r="P326" s="159">
        <f>O326*H326</f>
        <v>0</v>
      </c>
      <c r="Q326" s="159">
        <v>0</v>
      </c>
      <c r="R326" s="159">
        <f>Q326*H326</f>
        <v>0</v>
      </c>
      <c r="S326" s="159">
        <v>0</v>
      </c>
      <c r="T326" s="160">
        <f>S326*H326</f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61" t="s">
        <v>213</v>
      </c>
      <c r="AT326" s="161" t="s">
        <v>209</v>
      </c>
      <c r="AU326" s="161" t="s">
        <v>88</v>
      </c>
      <c r="AY326" s="17" t="s">
        <v>207</v>
      </c>
      <c r="BE326" s="162">
        <f>IF(N326="základní",J326,0)</f>
        <v>0</v>
      </c>
      <c r="BF326" s="162">
        <f>IF(N326="snížená",J326,0)</f>
        <v>0</v>
      </c>
      <c r="BG326" s="162">
        <f>IF(N326="zákl. přenesená",J326,0)</f>
        <v>0</v>
      </c>
      <c r="BH326" s="162">
        <f>IF(N326="sníž. přenesená",J326,0)</f>
        <v>0</v>
      </c>
      <c r="BI326" s="162">
        <f>IF(N326="nulová",J326,0)</f>
        <v>0</v>
      </c>
      <c r="BJ326" s="17" t="s">
        <v>86</v>
      </c>
      <c r="BK326" s="162">
        <f>ROUND(I326*H326,2)</f>
        <v>0</v>
      </c>
      <c r="BL326" s="17" t="s">
        <v>213</v>
      </c>
      <c r="BM326" s="161" t="s">
        <v>435</v>
      </c>
    </row>
    <row r="327" spans="1:65" s="13" customFormat="1" ht="11.25">
      <c r="B327" s="163"/>
      <c r="D327" s="164" t="s">
        <v>237</v>
      </c>
      <c r="E327" s="165" t="s">
        <v>1</v>
      </c>
      <c r="F327" s="166" t="s">
        <v>7600</v>
      </c>
      <c r="H327" s="167">
        <v>9</v>
      </c>
      <c r="I327" s="168"/>
      <c r="L327" s="163"/>
      <c r="M327" s="169"/>
      <c r="N327" s="170"/>
      <c r="O327" s="170"/>
      <c r="P327" s="170"/>
      <c r="Q327" s="170"/>
      <c r="R327" s="170"/>
      <c r="S327" s="170"/>
      <c r="T327" s="171"/>
      <c r="AT327" s="165" t="s">
        <v>237</v>
      </c>
      <c r="AU327" s="165" t="s">
        <v>88</v>
      </c>
      <c r="AV327" s="13" t="s">
        <v>88</v>
      </c>
      <c r="AW327" s="13" t="s">
        <v>33</v>
      </c>
      <c r="AX327" s="13" t="s">
        <v>79</v>
      </c>
      <c r="AY327" s="165" t="s">
        <v>207</v>
      </c>
    </row>
    <row r="328" spans="1:65" s="15" customFormat="1" ht="11.25">
      <c r="B328" s="179"/>
      <c r="D328" s="164" t="s">
        <v>237</v>
      </c>
      <c r="E328" s="180" t="s">
        <v>1</v>
      </c>
      <c r="F328" s="181" t="s">
        <v>242</v>
      </c>
      <c r="H328" s="182">
        <v>9</v>
      </c>
      <c r="I328" s="183"/>
      <c r="L328" s="179"/>
      <c r="M328" s="184"/>
      <c r="N328" s="185"/>
      <c r="O328" s="185"/>
      <c r="P328" s="185"/>
      <c r="Q328" s="185"/>
      <c r="R328" s="185"/>
      <c r="S328" s="185"/>
      <c r="T328" s="186"/>
      <c r="AT328" s="180" t="s">
        <v>237</v>
      </c>
      <c r="AU328" s="180" t="s">
        <v>88</v>
      </c>
      <c r="AV328" s="15" t="s">
        <v>213</v>
      </c>
      <c r="AW328" s="15" t="s">
        <v>33</v>
      </c>
      <c r="AX328" s="15" t="s">
        <v>86</v>
      </c>
      <c r="AY328" s="180" t="s">
        <v>207</v>
      </c>
    </row>
    <row r="329" spans="1:65" s="12" customFormat="1" ht="22.9" customHeight="1">
      <c r="B329" s="135"/>
      <c r="D329" s="136" t="s">
        <v>78</v>
      </c>
      <c r="E329" s="146" t="s">
        <v>6030</v>
      </c>
      <c r="F329" s="146" t="s">
        <v>7601</v>
      </c>
      <c r="I329" s="138"/>
      <c r="J329" s="147">
        <f>BK329</f>
        <v>0</v>
      </c>
      <c r="L329" s="135"/>
      <c r="M329" s="140"/>
      <c r="N329" s="141"/>
      <c r="O329" s="141"/>
      <c r="P329" s="142">
        <f>SUM(P330:P391)</f>
        <v>0</v>
      </c>
      <c r="Q329" s="141"/>
      <c r="R329" s="142">
        <f>SUM(R330:R391)</f>
        <v>0</v>
      </c>
      <c r="S329" s="141"/>
      <c r="T329" s="143">
        <f>SUM(T330:T391)</f>
        <v>0</v>
      </c>
      <c r="AR329" s="136" t="s">
        <v>86</v>
      </c>
      <c r="AT329" s="144" t="s">
        <v>78</v>
      </c>
      <c r="AU329" s="144" t="s">
        <v>86</v>
      </c>
      <c r="AY329" s="136" t="s">
        <v>207</v>
      </c>
      <c r="BK329" s="145">
        <f>SUM(BK330:BK391)</f>
        <v>0</v>
      </c>
    </row>
    <row r="330" spans="1:65" s="2" customFormat="1" ht="24.2" customHeight="1">
      <c r="A330" s="31"/>
      <c r="B330" s="148"/>
      <c r="C330" s="149" t="s">
        <v>333</v>
      </c>
      <c r="D330" s="149" t="s">
        <v>209</v>
      </c>
      <c r="E330" s="150" t="s">
        <v>7602</v>
      </c>
      <c r="F330" s="151" t="s">
        <v>7603</v>
      </c>
      <c r="G330" s="152" t="s">
        <v>220</v>
      </c>
      <c r="H330" s="153">
        <v>85000</v>
      </c>
      <c r="I330" s="154"/>
      <c r="J330" s="155">
        <f>ROUND(I330*H330,2)</f>
        <v>0</v>
      </c>
      <c r="K330" s="156"/>
      <c r="L330" s="32"/>
      <c r="M330" s="157" t="s">
        <v>1</v>
      </c>
      <c r="N330" s="158" t="s">
        <v>44</v>
      </c>
      <c r="O330" s="57"/>
      <c r="P330" s="159">
        <f>O330*H330</f>
        <v>0</v>
      </c>
      <c r="Q330" s="159">
        <v>0</v>
      </c>
      <c r="R330" s="159">
        <f>Q330*H330</f>
        <v>0</v>
      </c>
      <c r="S330" s="159">
        <v>0</v>
      </c>
      <c r="T330" s="160">
        <f>S330*H330</f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61" t="s">
        <v>213</v>
      </c>
      <c r="AT330" s="161" t="s">
        <v>209</v>
      </c>
      <c r="AU330" s="161" t="s">
        <v>88</v>
      </c>
      <c r="AY330" s="17" t="s">
        <v>207</v>
      </c>
      <c r="BE330" s="162">
        <f>IF(N330="základní",J330,0)</f>
        <v>0</v>
      </c>
      <c r="BF330" s="162">
        <f>IF(N330="snížená",J330,0)</f>
        <v>0</v>
      </c>
      <c r="BG330" s="162">
        <f>IF(N330="zákl. přenesená",J330,0)</f>
        <v>0</v>
      </c>
      <c r="BH330" s="162">
        <f>IF(N330="sníž. přenesená",J330,0)</f>
        <v>0</v>
      </c>
      <c r="BI330" s="162">
        <f>IF(N330="nulová",J330,0)</f>
        <v>0</v>
      </c>
      <c r="BJ330" s="17" t="s">
        <v>86</v>
      </c>
      <c r="BK330" s="162">
        <f>ROUND(I330*H330,2)</f>
        <v>0</v>
      </c>
      <c r="BL330" s="17" t="s">
        <v>213</v>
      </c>
      <c r="BM330" s="161" t="s">
        <v>438</v>
      </c>
    </row>
    <row r="331" spans="1:65" s="13" customFormat="1" ht="11.25">
      <c r="B331" s="163"/>
      <c r="D331" s="164" t="s">
        <v>237</v>
      </c>
      <c r="E331" s="165" t="s">
        <v>1</v>
      </c>
      <c r="F331" s="166" t="s">
        <v>7604</v>
      </c>
      <c r="H331" s="167">
        <v>85000</v>
      </c>
      <c r="I331" s="168"/>
      <c r="L331" s="163"/>
      <c r="M331" s="169"/>
      <c r="N331" s="170"/>
      <c r="O331" s="170"/>
      <c r="P331" s="170"/>
      <c r="Q331" s="170"/>
      <c r="R331" s="170"/>
      <c r="S331" s="170"/>
      <c r="T331" s="171"/>
      <c r="AT331" s="165" t="s">
        <v>237</v>
      </c>
      <c r="AU331" s="165" t="s">
        <v>88</v>
      </c>
      <c r="AV331" s="13" t="s">
        <v>88</v>
      </c>
      <c r="AW331" s="13" t="s">
        <v>33</v>
      </c>
      <c r="AX331" s="13" t="s">
        <v>79</v>
      </c>
      <c r="AY331" s="165" t="s">
        <v>207</v>
      </c>
    </row>
    <row r="332" spans="1:65" s="15" customFormat="1" ht="11.25">
      <c r="B332" s="179"/>
      <c r="D332" s="164" t="s">
        <v>237</v>
      </c>
      <c r="E332" s="180" t="s">
        <v>1</v>
      </c>
      <c r="F332" s="181" t="s">
        <v>242</v>
      </c>
      <c r="H332" s="182">
        <v>85000</v>
      </c>
      <c r="I332" s="183"/>
      <c r="L332" s="179"/>
      <c r="M332" s="184"/>
      <c r="N332" s="185"/>
      <c r="O332" s="185"/>
      <c r="P332" s="185"/>
      <c r="Q332" s="185"/>
      <c r="R332" s="185"/>
      <c r="S332" s="185"/>
      <c r="T332" s="186"/>
      <c r="AT332" s="180" t="s">
        <v>237</v>
      </c>
      <c r="AU332" s="180" t="s">
        <v>88</v>
      </c>
      <c r="AV332" s="15" t="s">
        <v>213</v>
      </c>
      <c r="AW332" s="15" t="s">
        <v>33</v>
      </c>
      <c r="AX332" s="15" t="s">
        <v>86</v>
      </c>
      <c r="AY332" s="180" t="s">
        <v>207</v>
      </c>
    </row>
    <row r="333" spans="1:65" s="2" customFormat="1" ht="24.2" customHeight="1">
      <c r="A333" s="31"/>
      <c r="B333" s="148"/>
      <c r="C333" s="149" t="s">
        <v>439</v>
      </c>
      <c r="D333" s="149" t="s">
        <v>209</v>
      </c>
      <c r="E333" s="150" t="s">
        <v>7605</v>
      </c>
      <c r="F333" s="151" t="s">
        <v>7606</v>
      </c>
      <c r="G333" s="152" t="s">
        <v>220</v>
      </c>
      <c r="H333" s="153">
        <v>130000</v>
      </c>
      <c r="I333" s="154"/>
      <c r="J333" s="155">
        <f>ROUND(I333*H333,2)</f>
        <v>0</v>
      </c>
      <c r="K333" s="156"/>
      <c r="L333" s="32"/>
      <c r="M333" s="157" t="s">
        <v>1</v>
      </c>
      <c r="N333" s="158" t="s">
        <v>44</v>
      </c>
      <c r="O333" s="57"/>
      <c r="P333" s="159">
        <f>O333*H333</f>
        <v>0</v>
      </c>
      <c r="Q333" s="159">
        <v>0</v>
      </c>
      <c r="R333" s="159">
        <f>Q333*H333</f>
        <v>0</v>
      </c>
      <c r="S333" s="159">
        <v>0</v>
      </c>
      <c r="T333" s="160">
        <f>S333*H333</f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61" t="s">
        <v>213</v>
      </c>
      <c r="AT333" s="161" t="s">
        <v>209</v>
      </c>
      <c r="AU333" s="161" t="s">
        <v>88</v>
      </c>
      <c r="AY333" s="17" t="s">
        <v>207</v>
      </c>
      <c r="BE333" s="162">
        <f>IF(N333="základní",J333,0)</f>
        <v>0</v>
      </c>
      <c r="BF333" s="162">
        <f>IF(N333="snížená",J333,0)</f>
        <v>0</v>
      </c>
      <c r="BG333" s="162">
        <f>IF(N333="zákl. přenesená",J333,0)</f>
        <v>0</v>
      </c>
      <c r="BH333" s="162">
        <f>IF(N333="sníž. přenesená",J333,0)</f>
        <v>0</v>
      </c>
      <c r="BI333" s="162">
        <f>IF(N333="nulová",J333,0)</f>
        <v>0</v>
      </c>
      <c r="BJ333" s="17" t="s">
        <v>86</v>
      </c>
      <c r="BK333" s="162">
        <f>ROUND(I333*H333,2)</f>
        <v>0</v>
      </c>
      <c r="BL333" s="17" t="s">
        <v>213</v>
      </c>
      <c r="BM333" s="161" t="s">
        <v>442</v>
      </c>
    </row>
    <row r="334" spans="1:65" s="13" customFormat="1" ht="11.25">
      <c r="B334" s="163"/>
      <c r="D334" s="164" t="s">
        <v>237</v>
      </c>
      <c r="E334" s="165" t="s">
        <v>1</v>
      </c>
      <c r="F334" s="166" t="s">
        <v>7607</v>
      </c>
      <c r="H334" s="167">
        <v>130000</v>
      </c>
      <c r="I334" s="168"/>
      <c r="L334" s="163"/>
      <c r="M334" s="169"/>
      <c r="N334" s="170"/>
      <c r="O334" s="170"/>
      <c r="P334" s="170"/>
      <c r="Q334" s="170"/>
      <c r="R334" s="170"/>
      <c r="S334" s="170"/>
      <c r="T334" s="171"/>
      <c r="AT334" s="165" t="s">
        <v>237</v>
      </c>
      <c r="AU334" s="165" t="s">
        <v>88</v>
      </c>
      <c r="AV334" s="13" t="s">
        <v>88</v>
      </c>
      <c r="AW334" s="13" t="s">
        <v>33</v>
      </c>
      <c r="AX334" s="13" t="s">
        <v>79</v>
      </c>
      <c r="AY334" s="165" t="s">
        <v>207</v>
      </c>
    </row>
    <row r="335" spans="1:65" s="15" customFormat="1" ht="11.25">
      <c r="B335" s="179"/>
      <c r="D335" s="164" t="s">
        <v>237</v>
      </c>
      <c r="E335" s="180" t="s">
        <v>1</v>
      </c>
      <c r="F335" s="181" t="s">
        <v>242</v>
      </c>
      <c r="H335" s="182">
        <v>130000</v>
      </c>
      <c r="I335" s="183"/>
      <c r="L335" s="179"/>
      <c r="M335" s="184"/>
      <c r="N335" s="185"/>
      <c r="O335" s="185"/>
      <c r="P335" s="185"/>
      <c r="Q335" s="185"/>
      <c r="R335" s="185"/>
      <c r="S335" s="185"/>
      <c r="T335" s="186"/>
      <c r="AT335" s="180" t="s">
        <v>237</v>
      </c>
      <c r="AU335" s="180" t="s">
        <v>88</v>
      </c>
      <c r="AV335" s="15" t="s">
        <v>213</v>
      </c>
      <c r="AW335" s="15" t="s">
        <v>33</v>
      </c>
      <c r="AX335" s="15" t="s">
        <v>86</v>
      </c>
      <c r="AY335" s="180" t="s">
        <v>207</v>
      </c>
    </row>
    <row r="336" spans="1:65" s="2" customFormat="1" ht="24.2" customHeight="1">
      <c r="A336" s="31"/>
      <c r="B336" s="148"/>
      <c r="C336" s="149" t="s">
        <v>338</v>
      </c>
      <c r="D336" s="149" t="s">
        <v>209</v>
      </c>
      <c r="E336" s="150" t="s">
        <v>7608</v>
      </c>
      <c r="F336" s="151" t="s">
        <v>7609</v>
      </c>
      <c r="G336" s="152" t="s">
        <v>220</v>
      </c>
      <c r="H336" s="153">
        <v>12175</v>
      </c>
      <c r="I336" s="154"/>
      <c r="J336" s="155">
        <f>ROUND(I336*H336,2)</f>
        <v>0</v>
      </c>
      <c r="K336" s="156"/>
      <c r="L336" s="32"/>
      <c r="M336" s="157" t="s">
        <v>1</v>
      </c>
      <c r="N336" s="158" t="s">
        <v>44</v>
      </c>
      <c r="O336" s="57"/>
      <c r="P336" s="159">
        <f>O336*H336</f>
        <v>0</v>
      </c>
      <c r="Q336" s="159">
        <v>0</v>
      </c>
      <c r="R336" s="159">
        <f>Q336*H336</f>
        <v>0</v>
      </c>
      <c r="S336" s="159">
        <v>0</v>
      </c>
      <c r="T336" s="160">
        <f>S336*H336</f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61" t="s">
        <v>213</v>
      </c>
      <c r="AT336" s="161" t="s">
        <v>209</v>
      </c>
      <c r="AU336" s="161" t="s">
        <v>88</v>
      </c>
      <c r="AY336" s="17" t="s">
        <v>207</v>
      </c>
      <c r="BE336" s="162">
        <f>IF(N336="základní",J336,0)</f>
        <v>0</v>
      </c>
      <c r="BF336" s="162">
        <f>IF(N336="snížená",J336,0)</f>
        <v>0</v>
      </c>
      <c r="BG336" s="162">
        <f>IF(N336="zákl. přenesená",J336,0)</f>
        <v>0</v>
      </c>
      <c r="BH336" s="162">
        <f>IF(N336="sníž. přenesená",J336,0)</f>
        <v>0</v>
      </c>
      <c r="BI336" s="162">
        <f>IF(N336="nulová",J336,0)</f>
        <v>0</v>
      </c>
      <c r="BJ336" s="17" t="s">
        <v>86</v>
      </c>
      <c r="BK336" s="162">
        <f>ROUND(I336*H336,2)</f>
        <v>0</v>
      </c>
      <c r="BL336" s="17" t="s">
        <v>213</v>
      </c>
      <c r="BM336" s="161" t="s">
        <v>447</v>
      </c>
    </row>
    <row r="337" spans="1:65" s="13" customFormat="1" ht="11.25">
      <c r="B337" s="163"/>
      <c r="D337" s="164" t="s">
        <v>237</v>
      </c>
      <c r="E337" s="165" t="s">
        <v>1</v>
      </c>
      <c r="F337" s="166" t="s">
        <v>7610</v>
      </c>
      <c r="H337" s="167">
        <v>12175</v>
      </c>
      <c r="I337" s="168"/>
      <c r="L337" s="163"/>
      <c r="M337" s="169"/>
      <c r="N337" s="170"/>
      <c r="O337" s="170"/>
      <c r="P337" s="170"/>
      <c r="Q337" s="170"/>
      <c r="R337" s="170"/>
      <c r="S337" s="170"/>
      <c r="T337" s="171"/>
      <c r="AT337" s="165" t="s">
        <v>237</v>
      </c>
      <c r="AU337" s="165" t="s">
        <v>88</v>
      </c>
      <c r="AV337" s="13" t="s">
        <v>88</v>
      </c>
      <c r="AW337" s="13" t="s">
        <v>33</v>
      </c>
      <c r="AX337" s="13" t="s">
        <v>79</v>
      </c>
      <c r="AY337" s="165" t="s">
        <v>207</v>
      </c>
    </row>
    <row r="338" spans="1:65" s="15" customFormat="1" ht="11.25">
      <c r="B338" s="179"/>
      <c r="D338" s="164" t="s">
        <v>237</v>
      </c>
      <c r="E338" s="180" t="s">
        <v>1</v>
      </c>
      <c r="F338" s="181" t="s">
        <v>242</v>
      </c>
      <c r="H338" s="182">
        <v>12175</v>
      </c>
      <c r="I338" s="183"/>
      <c r="L338" s="179"/>
      <c r="M338" s="184"/>
      <c r="N338" s="185"/>
      <c r="O338" s="185"/>
      <c r="P338" s="185"/>
      <c r="Q338" s="185"/>
      <c r="R338" s="185"/>
      <c r="S338" s="185"/>
      <c r="T338" s="186"/>
      <c r="AT338" s="180" t="s">
        <v>237</v>
      </c>
      <c r="AU338" s="180" t="s">
        <v>88</v>
      </c>
      <c r="AV338" s="15" t="s">
        <v>213</v>
      </c>
      <c r="AW338" s="15" t="s">
        <v>33</v>
      </c>
      <c r="AX338" s="15" t="s">
        <v>86</v>
      </c>
      <c r="AY338" s="180" t="s">
        <v>207</v>
      </c>
    </row>
    <row r="339" spans="1:65" s="2" customFormat="1" ht="24.2" customHeight="1">
      <c r="A339" s="31"/>
      <c r="B339" s="148"/>
      <c r="C339" s="149" t="s">
        <v>448</v>
      </c>
      <c r="D339" s="149" t="s">
        <v>209</v>
      </c>
      <c r="E339" s="150" t="s">
        <v>7611</v>
      </c>
      <c r="F339" s="151" t="s">
        <v>7612</v>
      </c>
      <c r="G339" s="152" t="s">
        <v>220</v>
      </c>
      <c r="H339" s="153">
        <v>8875</v>
      </c>
      <c r="I339" s="154"/>
      <c r="J339" s="155">
        <f>ROUND(I339*H339,2)</f>
        <v>0</v>
      </c>
      <c r="K339" s="156"/>
      <c r="L339" s="32"/>
      <c r="M339" s="157" t="s">
        <v>1</v>
      </c>
      <c r="N339" s="158" t="s">
        <v>44</v>
      </c>
      <c r="O339" s="57"/>
      <c r="P339" s="159">
        <f>O339*H339</f>
        <v>0</v>
      </c>
      <c r="Q339" s="159">
        <v>0</v>
      </c>
      <c r="R339" s="159">
        <f>Q339*H339</f>
        <v>0</v>
      </c>
      <c r="S339" s="159">
        <v>0</v>
      </c>
      <c r="T339" s="160">
        <f>S339*H339</f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61" t="s">
        <v>213</v>
      </c>
      <c r="AT339" s="161" t="s">
        <v>209</v>
      </c>
      <c r="AU339" s="161" t="s">
        <v>88</v>
      </c>
      <c r="AY339" s="17" t="s">
        <v>207</v>
      </c>
      <c r="BE339" s="162">
        <f>IF(N339="základní",J339,0)</f>
        <v>0</v>
      </c>
      <c r="BF339" s="162">
        <f>IF(N339="snížená",J339,0)</f>
        <v>0</v>
      </c>
      <c r="BG339" s="162">
        <f>IF(N339="zákl. přenesená",J339,0)</f>
        <v>0</v>
      </c>
      <c r="BH339" s="162">
        <f>IF(N339="sníž. přenesená",J339,0)</f>
        <v>0</v>
      </c>
      <c r="BI339" s="162">
        <f>IF(N339="nulová",J339,0)</f>
        <v>0</v>
      </c>
      <c r="BJ339" s="17" t="s">
        <v>86</v>
      </c>
      <c r="BK339" s="162">
        <f>ROUND(I339*H339,2)</f>
        <v>0</v>
      </c>
      <c r="BL339" s="17" t="s">
        <v>213</v>
      </c>
      <c r="BM339" s="161" t="s">
        <v>451</v>
      </c>
    </row>
    <row r="340" spans="1:65" s="13" customFormat="1" ht="11.25">
      <c r="B340" s="163"/>
      <c r="D340" s="164" t="s">
        <v>237</v>
      </c>
      <c r="E340" s="165" t="s">
        <v>1</v>
      </c>
      <c r="F340" s="166" t="s">
        <v>7613</v>
      </c>
      <c r="H340" s="167">
        <v>8875</v>
      </c>
      <c r="I340" s="168"/>
      <c r="L340" s="163"/>
      <c r="M340" s="169"/>
      <c r="N340" s="170"/>
      <c r="O340" s="170"/>
      <c r="P340" s="170"/>
      <c r="Q340" s="170"/>
      <c r="R340" s="170"/>
      <c r="S340" s="170"/>
      <c r="T340" s="171"/>
      <c r="AT340" s="165" t="s">
        <v>237</v>
      </c>
      <c r="AU340" s="165" t="s">
        <v>88</v>
      </c>
      <c r="AV340" s="13" t="s">
        <v>88</v>
      </c>
      <c r="AW340" s="13" t="s">
        <v>33</v>
      </c>
      <c r="AX340" s="13" t="s">
        <v>79</v>
      </c>
      <c r="AY340" s="165" t="s">
        <v>207</v>
      </c>
    </row>
    <row r="341" spans="1:65" s="15" customFormat="1" ht="11.25">
      <c r="B341" s="179"/>
      <c r="D341" s="164" t="s">
        <v>237</v>
      </c>
      <c r="E341" s="180" t="s">
        <v>1</v>
      </c>
      <c r="F341" s="181" t="s">
        <v>242</v>
      </c>
      <c r="H341" s="182">
        <v>8875</v>
      </c>
      <c r="I341" s="183"/>
      <c r="L341" s="179"/>
      <c r="M341" s="184"/>
      <c r="N341" s="185"/>
      <c r="O341" s="185"/>
      <c r="P341" s="185"/>
      <c r="Q341" s="185"/>
      <c r="R341" s="185"/>
      <c r="S341" s="185"/>
      <c r="T341" s="186"/>
      <c r="AT341" s="180" t="s">
        <v>237</v>
      </c>
      <c r="AU341" s="180" t="s">
        <v>88</v>
      </c>
      <c r="AV341" s="15" t="s">
        <v>213</v>
      </c>
      <c r="AW341" s="15" t="s">
        <v>33</v>
      </c>
      <c r="AX341" s="15" t="s">
        <v>86</v>
      </c>
      <c r="AY341" s="180" t="s">
        <v>207</v>
      </c>
    </row>
    <row r="342" spans="1:65" s="2" customFormat="1" ht="24.2" customHeight="1">
      <c r="A342" s="31"/>
      <c r="B342" s="148"/>
      <c r="C342" s="149" t="s">
        <v>341</v>
      </c>
      <c r="D342" s="149" t="s">
        <v>209</v>
      </c>
      <c r="E342" s="150" t="s">
        <v>7614</v>
      </c>
      <c r="F342" s="151" t="s">
        <v>7615</v>
      </c>
      <c r="G342" s="152" t="s">
        <v>220</v>
      </c>
      <c r="H342" s="153">
        <v>17075</v>
      </c>
      <c r="I342" s="154"/>
      <c r="J342" s="155">
        <f>ROUND(I342*H342,2)</f>
        <v>0</v>
      </c>
      <c r="K342" s="156"/>
      <c r="L342" s="32"/>
      <c r="M342" s="157" t="s">
        <v>1</v>
      </c>
      <c r="N342" s="158" t="s">
        <v>44</v>
      </c>
      <c r="O342" s="57"/>
      <c r="P342" s="159">
        <f>O342*H342</f>
        <v>0</v>
      </c>
      <c r="Q342" s="159">
        <v>0</v>
      </c>
      <c r="R342" s="159">
        <f>Q342*H342</f>
        <v>0</v>
      </c>
      <c r="S342" s="159">
        <v>0</v>
      </c>
      <c r="T342" s="160">
        <f>S342*H342</f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61" t="s">
        <v>213</v>
      </c>
      <c r="AT342" s="161" t="s">
        <v>209</v>
      </c>
      <c r="AU342" s="161" t="s">
        <v>88</v>
      </c>
      <c r="AY342" s="17" t="s">
        <v>207</v>
      </c>
      <c r="BE342" s="162">
        <f>IF(N342="základní",J342,0)</f>
        <v>0</v>
      </c>
      <c r="BF342" s="162">
        <f>IF(N342="snížená",J342,0)</f>
        <v>0</v>
      </c>
      <c r="BG342" s="162">
        <f>IF(N342="zákl. přenesená",J342,0)</f>
        <v>0</v>
      </c>
      <c r="BH342" s="162">
        <f>IF(N342="sníž. přenesená",J342,0)</f>
        <v>0</v>
      </c>
      <c r="BI342" s="162">
        <f>IF(N342="nulová",J342,0)</f>
        <v>0</v>
      </c>
      <c r="BJ342" s="17" t="s">
        <v>86</v>
      </c>
      <c r="BK342" s="162">
        <f>ROUND(I342*H342,2)</f>
        <v>0</v>
      </c>
      <c r="BL342" s="17" t="s">
        <v>213</v>
      </c>
      <c r="BM342" s="161" t="s">
        <v>454</v>
      </c>
    </row>
    <row r="343" spans="1:65" s="2" customFormat="1" ht="24.2" customHeight="1">
      <c r="A343" s="31"/>
      <c r="B343" s="148"/>
      <c r="C343" s="149" t="s">
        <v>457</v>
      </c>
      <c r="D343" s="149" t="s">
        <v>209</v>
      </c>
      <c r="E343" s="150" t="s">
        <v>7616</v>
      </c>
      <c r="F343" s="151" t="s">
        <v>7617</v>
      </c>
      <c r="G343" s="152" t="s">
        <v>220</v>
      </c>
      <c r="H343" s="153">
        <v>10950</v>
      </c>
      <c r="I343" s="154"/>
      <c r="J343" s="155">
        <f>ROUND(I343*H343,2)</f>
        <v>0</v>
      </c>
      <c r="K343" s="156"/>
      <c r="L343" s="32"/>
      <c r="M343" s="157" t="s">
        <v>1</v>
      </c>
      <c r="N343" s="158" t="s">
        <v>44</v>
      </c>
      <c r="O343" s="57"/>
      <c r="P343" s="159">
        <f>O343*H343</f>
        <v>0</v>
      </c>
      <c r="Q343" s="159">
        <v>0</v>
      </c>
      <c r="R343" s="159">
        <f>Q343*H343</f>
        <v>0</v>
      </c>
      <c r="S343" s="159">
        <v>0</v>
      </c>
      <c r="T343" s="160">
        <f>S343*H343</f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61" t="s">
        <v>213</v>
      </c>
      <c r="AT343" s="161" t="s">
        <v>209</v>
      </c>
      <c r="AU343" s="161" t="s">
        <v>88</v>
      </c>
      <c r="AY343" s="17" t="s">
        <v>207</v>
      </c>
      <c r="BE343" s="162">
        <f>IF(N343="základní",J343,0)</f>
        <v>0</v>
      </c>
      <c r="BF343" s="162">
        <f>IF(N343="snížená",J343,0)</f>
        <v>0</v>
      </c>
      <c r="BG343" s="162">
        <f>IF(N343="zákl. přenesená",J343,0)</f>
        <v>0</v>
      </c>
      <c r="BH343" s="162">
        <f>IF(N343="sníž. přenesená",J343,0)</f>
        <v>0</v>
      </c>
      <c r="BI343" s="162">
        <f>IF(N343="nulová",J343,0)</f>
        <v>0</v>
      </c>
      <c r="BJ343" s="17" t="s">
        <v>86</v>
      </c>
      <c r="BK343" s="162">
        <f>ROUND(I343*H343,2)</f>
        <v>0</v>
      </c>
      <c r="BL343" s="17" t="s">
        <v>213</v>
      </c>
      <c r="BM343" s="161" t="s">
        <v>460</v>
      </c>
    </row>
    <row r="344" spans="1:65" s="13" customFormat="1" ht="11.25">
      <c r="B344" s="163"/>
      <c r="D344" s="164" t="s">
        <v>237</v>
      </c>
      <c r="E344" s="165" t="s">
        <v>1</v>
      </c>
      <c r="F344" s="166" t="s">
        <v>7618</v>
      </c>
      <c r="H344" s="167">
        <v>10950</v>
      </c>
      <c r="I344" s="168"/>
      <c r="L344" s="163"/>
      <c r="M344" s="169"/>
      <c r="N344" s="170"/>
      <c r="O344" s="170"/>
      <c r="P344" s="170"/>
      <c r="Q344" s="170"/>
      <c r="R344" s="170"/>
      <c r="S344" s="170"/>
      <c r="T344" s="171"/>
      <c r="AT344" s="165" t="s">
        <v>237</v>
      </c>
      <c r="AU344" s="165" t="s">
        <v>88</v>
      </c>
      <c r="AV344" s="13" t="s">
        <v>88</v>
      </c>
      <c r="AW344" s="13" t="s">
        <v>33</v>
      </c>
      <c r="AX344" s="13" t="s">
        <v>79</v>
      </c>
      <c r="AY344" s="165" t="s">
        <v>207</v>
      </c>
    </row>
    <row r="345" spans="1:65" s="15" customFormat="1" ht="11.25">
      <c r="B345" s="179"/>
      <c r="D345" s="164" t="s">
        <v>237</v>
      </c>
      <c r="E345" s="180" t="s">
        <v>1</v>
      </c>
      <c r="F345" s="181" t="s">
        <v>242</v>
      </c>
      <c r="H345" s="182">
        <v>10950</v>
      </c>
      <c r="I345" s="183"/>
      <c r="L345" s="179"/>
      <c r="M345" s="184"/>
      <c r="N345" s="185"/>
      <c r="O345" s="185"/>
      <c r="P345" s="185"/>
      <c r="Q345" s="185"/>
      <c r="R345" s="185"/>
      <c r="S345" s="185"/>
      <c r="T345" s="186"/>
      <c r="AT345" s="180" t="s">
        <v>237</v>
      </c>
      <c r="AU345" s="180" t="s">
        <v>88</v>
      </c>
      <c r="AV345" s="15" t="s">
        <v>213</v>
      </c>
      <c r="AW345" s="15" t="s">
        <v>33</v>
      </c>
      <c r="AX345" s="15" t="s">
        <v>86</v>
      </c>
      <c r="AY345" s="180" t="s">
        <v>207</v>
      </c>
    </row>
    <row r="346" spans="1:65" s="2" customFormat="1" ht="24.2" customHeight="1">
      <c r="A346" s="31"/>
      <c r="B346" s="148"/>
      <c r="C346" s="149" t="s">
        <v>345</v>
      </c>
      <c r="D346" s="149" t="s">
        <v>209</v>
      </c>
      <c r="E346" s="150" t="s">
        <v>7619</v>
      </c>
      <c r="F346" s="151" t="s">
        <v>7620</v>
      </c>
      <c r="G346" s="152" t="s">
        <v>220</v>
      </c>
      <c r="H346" s="153">
        <v>16425</v>
      </c>
      <c r="I346" s="154"/>
      <c r="J346" s="155">
        <f>ROUND(I346*H346,2)</f>
        <v>0</v>
      </c>
      <c r="K346" s="156"/>
      <c r="L346" s="32"/>
      <c r="M346" s="157" t="s">
        <v>1</v>
      </c>
      <c r="N346" s="158" t="s">
        <v>44</v>
      </c>
      <c r="O346" s="57"/>
      <c r="P346" s="159">
        <f>O346*H346</f>
        <v>0</v>
      </c>
      <c r="Q346" s="159">
        <v>0</v>
      </c>
      <c r="R346" s="159">
        <f>Q346*H346</f>
        <v>0</v>
      </c>
      <c r="S346" s="159">
        <v>0</v>
      </c>
      <c r="T346" s="160">
        <f>S346*H346</f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61" t="s">
        <v>213</v>
      </c>
      <c r="AT346" s="161" t="s">
        <v>209</v>
      </c>
      <c r="AU346" s="161" t="s">
        <v>88</v>
      </c>
      <c r="AY346" s="17" t="s">
        <v>207</v>
      </c>
      <c r="BE346" s="162">
        <f>IF(N346="základní",J346,0)</f>
        <v>0</v>
      </c>
      <c r="BF346" s="162">
        <f>IF(N346="snížená",J346,0)</f>
        <v>0</v>
      </c>
      <c r="BG346" s="162">
        <f>IF(N346="zákl. přenesená",J346,0)</f>
        <v>0</v>
      </c>
      <c r="BH346" s="162">
        <f>IF(N346="sníž. přenesená",J346,0)</f>
        <v>0</v>
      </c>
      <c r="BI346" s="162">
        <f>IF(N346="nulová",J346,0)</f>
        <v>0</v>
      </c>
      <c r="BJ346" s="17" t="s">
        <v>86</v>
      </c>
      <c r="BK346" s="162">
        <f>ROUND(I346*H346,2)</f>
        <v>0</v>
      </c>
      <c r="BL346" s="17" t="s">
        <v>213</v>
      </c>
      <c r="BM346" s="161" t="s">
        <v>463</v>
      </c>
    </row>
    <row r="347" spans="1:65" s="13" customFormat="1" ht="11.25">
      <c r="B347" s="163"/>
      <c r="D347" s="164" t="s">
        <v>237</v>
      </c>
      <c r="E347" s="165" t="s">
        <v>1</v>
      </c>
      <c r="F347" s="166" t="s">
        <v>7621</v>
      </c>
      <c r="H347" s="167">
        <v>16425</v>
      </c>
      <c r="I347" s="168"/>
      <c r="L347" s="163"/>
      <c r="M347" s="169"/>
      <c r="N347" s="170"/>
      <c r="O347" s="170"/>
      <c r="P347" s="170"/>
      <c r="Q347" s="170"/>
      <c r="R347" s="170"/>
      <c r="S347" s="170"/>
      <c r="T347" s="171"/>
      <c r="AT347" s="165" t="s">
        <v>237</v>
      </c>
      <c r="AU347" s="165" t="s">
        <v>88</v>
      </c>
      <c r="AV347" s="13" t="s">
        <v>88</v>
      </c>
      <c r="AW347" s="13" t="s">
        <v>33</v>
      </c>
      <c r="AX347" s="13" t="s">
        <v>79</v>
      </c>
      <c r="AY347" s="165" t="s">
        <v>207</v>
      </c>
    </row>
    <row r="348" spans="1:65" s="15" customFormat="1" ht="11.25">
      <c r="B348" s="179"/>
      <c r="D348" s="164" t="s">
        <v>237</v>
      </c>
      <c r="E348" s="180" t="s">
        <v>1</v>
      </c>
      <c r="F348" s="181" t="s">
        <v>242</v>
      </c>
      <c r="H348" s="182">
        <v>16425</v>
      </c>
      <c r="I348" s="183"/>
      <c r="L348" s="179"/>
      <c r="M348" s="184"/>
      <c r="N348" s="185"/>
      <c r="O348" s="185"/>
      <c r="P348" s="185"/>
      <c r="Q348" s="185"/>
      <c r="R348" s="185"/>
      <c r="S348" s="185"/>
      <c r="T348" s="186"/>
      <c r="AT348" s="180" t="s">
        <v>237</v>
      </c>
      <c r="AU348" s="180" t="s">
        <v>88</v>
      </c>
      <c r="AV348" s="15" t="s">
        <v>213</v>
      </c>
      <c r="AW348" s="15" t="s">
        <v>33</v>
      </c>
      <c r="AX348" s="15" t="s">
        <v>86</v>
      </c>
      <c r="AY348" s="180" t="s">
        <v>207</v>
      </c>
    </row>
    <row r="349" spans="1:65" s="2" customFormat="1" ht="24.2" customHeight="1">
      <c r="A349" s="31"/>
      <c r="B349" s="148"/>
      <c r="C349" s="149" t="s">
        <v>465</v>
      </c>
      <c r="D349" s="149" t="s">
        <v>209</v>
      </c>
      <c r="E349" s="150" t="s">
        <v>7622</v>
      </c>
      <c r="F349" s="151" t="s">
        <v>7623</v>
      </c>
      <c r="G349" s="152" t="s">
        <v>220</v>
      </c>
      <c r="H349" s="153">
        <v>15425</v>
      </c>
      <c r="I349" s="154"/>
      <c r="J349" s="155">
        <f>ROUND(I349*H349,2)</f>
        <v>0</v>
      </c>
      <c r="K349" s="156"/>
      <c r="L349" s="32"/>
      <c r="M349" s="157" t="s">
        <v>1</v>
      </c>
      <c r="N349" s="158" t="s">
        <v>44</v>
      </c>
      <c r="O349" s="57"/>
      <c r="P349" s="159">
        <f>O349*H349</f>
        <v>0</v>
      </c>
      <c r="Q349" s="159">
        <v>0</v>
      </c>
      <c r="R349" s="159">
        <f>Q349*H349</f>
        <v>0</v>
      </c>
      <c r="S349" s="159">
        <v>0</v>
      </c>
      <c r="T349" s="160">
        <f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61" t="s">
        <v>213</v>
      </c>
      <c r="AT349" s="161" t="s">
        <v>209</v>
      </c>
      <c r="AU349" s="161" t="s">
        <v>88</v>
      </c>
      <c r="AY349" s="17" t="s">
        <v>207</v>
      </c>
      <c r="BE349" s="162">
        <f>IF(N349="základní",J349,0)</f>
        <v>0</v>
      </c>
      <c r="BF349" s="162">
        <f>IF(N349="snížená",J349,0)</f>
        <v>0</v>
      </c>
      <c r="BG349" s="162">
        <f>IF(N349="zákl. přenesená",J349,0)</f>
        <v>0</v>
      </c>
      <c r="BH349" s="162">
        <f>IF(N349="sníž. přenesená",J349,0)</f>
        <v>0</v>
      </c>
      <c r="BI349" s="162">
        <f>IF(N349="nulová",J349,0)</f>
        <v>0</v>
      </c>
      <c r="BJ349" s="17" t="s">
        <v>86</v>
      </c>
      <c r="BK349" s="162">
        <f>ROUND(I349*H349,2)</f>
        <v>0</v>
      </c>
      <c r="BL349" s="17" t="s">
        <v>213</v>
      </c>
      <c r="BM349" s="161" t="s">
        <v>468</v>
      </c>
    </row>
    <row r="350" spans="1:65" s="13" customFormat="1" ht="11.25">
      <c r="B350" s="163"/>
      <c r="D350" s="164" t="s">
        <v>237</v>
      </c>
      <c r="E350" s="165" t="s">
        <v>1</v>
      </c>
      <c r="F350" s="166" t="s">
        <v>7624</v>
      </c>
      <c r="H350" s="167">
        <v>15425</v>
      </c>
      <c r="I350" s="168"/>
      <c r="L350" s="163"/>
      <c r="M350" s="169"/>
      <c r="N350" s="170"/>
      <c r="O350" s="170"/>
      <c r="P350" s="170"/>
      <c r="Q350" s="170"/>
      <c r="R350" s="170"/>
      <c r="S350" s="170"/>
      <c r="T350" s="171"/>
      <c r="AT350" s="165" t="s">
        <v>237</v>
      </c>
      <c r="AU350" s="165" t="s">
        <v>88</v>
      </c>
      <c r="AV350" s="13" t="s">
        <v>88</v>
      </c>
      <c r="AW350" s="13" t="s">
        <v>33</v>
      </c>
      <c r="AX350" s="13" t="s">
        <v>79</v>
      </c>
      <c r="AY350" s="165" t="s">
        <v>207</v>
      </c>
    </row>
    <row r="351" spans="1:65" s="15" customFormat="1" ht="11.25">
      <c r="B351" s="179"/>
      <c r="D351" s="164" t="s">
        <v>237</v>
      </c>
      <c r="E351" s="180" t="s">
        <v>1</v>
      </c>
      <c r="F351" s="181" t="s">
        <v>242</v>
      </c>
      <c r="H351" s="182">
        <v>15425</v>
      </c>
      <c r="I351" s="183"/>
      <c r="L351" s="179"/>
      <c r="M351" s="184"/>
      <c r="N351" s="185"/>
      <c r="O351" s="185"/>
      <c r="P351" s="185"/>
      <c r="Q351" s="185"/>
      <c r="R351" s="185"/>
      <c r="S351" s="185"/>
      <c r="T351" s="186"/>
      <c r="AT351" s="180" t="s">
        <v>237</v>
      </c>
      <c r="AU351" s="180" t="s">
        <v>88</v>
      </c>
      <c r="AV351" s="15" t="s">
        <v>213</v>
      </c>
      <c r="AW351" s="15" t="s">
        <v>33</v>
      </c>
      <c r="AX351" s="15" t="s">
        <v>86</v>
      </c>
      <c r="AY351" s="180" t="s">
        <v>207</v>
      </c>
    </row>
    <row r="352" spans="1:65" s="2" customFormat="1" ht="24.2" customHeight="1">
      <c r="A352" s="31"/>
      <c r="B352" s="148"/>
      <c r="C352" s="149" t="s">
        <v>349</v>
      </c>
      <c r="D352" s="149" t="s">
        <v>209</v>
      </c>
      <c r="E352" s="150" t="s">
        <v>7625</v>
      </c>
      <c r="F352" s="151" t="s">
        <v>7626</v>
      </c>
      <c r="G352" s="152" t="s">
        <v>220</v>
      </c>
      <c r="H352" s="153">
        <v>125</v>
      </c>
      <c r="I352" s="154"/>
      <c r="J352" s="155">
        <f>ROUND(I352*H352,2)</f>
        <v>0</v>
      </c>
      <c r="K352" s="156"/>
      <c r="L352" s="32"/>
      <c r="M352" s="157" t="s">
        <v>1</v>
      </c>
      <c r="N352" s="158" t="s">
        <v>44</v>
      </c>
      <c r="O352" s="57"/>
      <c r="P352" s="159">
        <f>O352*H352</f>
        <v>0</v>
      </c>
      <c r="Q352" s="159">
        <v>0</v>
      </c>
      <c r="R352" s="159">
        <f>Q352*H352</f>
        <v>0</v>
      </c>
      <c r="S352" s="159">
        <v>0</v>
      </c>
      <c r="T352" s="160">
        <f>S352*H352</f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61" t="s">
        <v>213</v>
      </c>
      <c r="AT352" s="161" t="s">
        <v>209</v>
      </c>
      <c r="AU352" s="161" t="s">
        <v>88</v>
      </c>
      <c r="AY352" s="17" t="s">
        <v>207</v>
      </c>
      <c r="BE352" s="162">
        <f>IF(N352="základní",J352,0)</f>
        <v>0</v>
      </c>
      <c r="BF352" s="162">
        <f>IF(N352="snížená",J352,0)</f>
        <v>0</v>
      </c>
      <c r="BG352" s="162">
        <f>IF(N352="zákl. přenesená",J352,0)</f>
        <v>0</v>
      </c>
      <c r="BH352" s="162">
        <f>IF(N352="sníž. přenesená",J352,0)</f>
        <v>0</v>
      </c>
      <c r="BI352" s="162">
        <f>IF(N352="nulová",J352,0)</f>
        <v>0</v>
      </c>
      <c r="BJ352" s="17" t="s">
        <v>86</v>
      </c>
      <c r="BK352" s="162">
        <f>ROUND(I352*H352,2)</f>
        <v>0</v>
      </c>
      <c r="BL352" s="17" t="s">
        <v>213</v>
      </c>
      <c r="BM352" s="161" t="s">
        <v>472</v>
      </c>
    </row>
    <row r="353" spans="1:65" s="13" customFormat="1" ht="11.25">
      <c r="B353" s="163"/>
      <c r="D353" s="164" t="s">
        <v>237</v>
      </c>
      <c r="E353" s="165" t="s">
        <v>1</v>
      </c>
      <c r="F353" s="166" t="s">
        <v>7627</v>
      </c>
      <c r="H353" s="167">
        <v>125</v>
      </c>
      <c r="I353" s="168"/>
      <c r="L353" s="163"/>
      <c r="M353" s="169"/>
      <c r="N353" s="170"/>
      <c r="O353" s="170"/>
      <c r="P353" s="170"/>
      <c r="Q353" s="170"/>
      <c r="R353" s="170"/>
      <c r="S353" s="170"/>
      <c r="T353" s="171"/>
      <c r="AT353" s="165" t="s">
        <v>237</v>
      </c>
      <c r="AU353" s="165" t="s">
        <v>88</v>
      </c>
      <c r="AV353" s="13" t="s">
        <v>88</v>
      </c>
      <c r="AW353" s="13" t="s">
        <v>33</v>
      </c>
      <c r="AX353" s="13" t="s">
        <v>79</v>
      </c>
      <c r="AY353" s="165" t="s">
        <v>207</v>
      </c>
    </row>
    <row r="354" spans="1:65" s="15" customFormat="1" ht="11.25">
      <c r="B354" s="179"/>
      <c r="D354" s="164" t="s">
        <v>237</v>
      </c>
      <c r="E354" s="180" t="s">
        <v>1</v>
      </c>
      <c r="F354" s="181" t="s">
        <v>242</v>
      </c>
      <c r="H354" s="182">
        <v>125</v>
      </c>
      <c r="I354" s="183"/>
      <c r="L354" s="179"/>
      <c r="M354" s="184"/>
      <c r="N354" s="185"/>
      <c r="O354" s="185"/>
      <c r="P354" s="185"/>
      <c r="Q354" s="185"/>
      <c r="R354" s="185"/>
      <c r="S354" s="185"/>
      <c r="T354" s="186"/>
      <c r="AT354" s="180" t="s">
        <v>237</v>
      </c>
      <c r="AU354" s="180" t="s">
        <v>88</v>
      </c>
      <c r="AV354" s="15" t="s">
        <v>213</v>
      </c>
      <c r="AW354" s="15" t="s">
        <v>33</v>
      </c>
      <c r="AX354" s="15" t="s">
        <v>86</v>
      </c>
      <c r="AY354" s="180" t="s">
        <v>207</v>
      </c>
    </row>
    <row r="355" spans="1:65" s="2" customFormat="1" ht="24.2" customHeight="1">
      <c r="A355" s="31"/>
      <c r="B355" s="148"/>
      <c r="C355" s="149" t="s">
        <v>474</v>
      </c>
      <c r="D355" s="149" t="s">
        <v>209</v>
      </c>
      <c r="E355" s="150" t="s">
        <v>7628</v>
      </c>
      <c r="F355" s="151" t="s">
        <v>7629</v>
      </c>
      <c r="G355" s="152" t="s">
        <v>220</v>
      </c>
      <c r="H355" s="153">
        <v>125</v>
      </c>
      <c r="I355" s="154"/>
      <c r="J355" s="155">
        <f>ROUND(I355*H355,2)</f>
        <v>0</v>
      </c>
      <c r="K355" s="156"/>
      <c r="L355" s="32"/>
      <c r="M355" s="157" t="s">
        <v>1</v>
      </c>
      <c r="N355" s="158" t="s">
        <v>44</v>
      </c>
      <c r="O355" s="57"/>
      <c r="P355" s="159">
        <f>O355*H355</f>
        <v>0</v>
      </c>
      <c r="Q355" s="159">
        <v>0</v>
      </c>
      <c r="R355" s="159">
        <f>Q355*H355</f>
        <v>0</v>
      </c>
      <c r="S355" s="159">
        <v>0</v>
      </c>
      <c r="T355" s="160">
        <f>S355*H355</f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61" t="s">
        <v>213</v>
      </c>
      <c r="AT355" s="161" t="s">
        <v>209</v>
      </c>
      <c r="AU355" s="161" t="s">
        <v>88</v>
      </c>
      <c r="AY355" s="17" t="s">
        <v>207</v>
      </c>
      <c r="BE355" s="162">
        <f>IF(N355="základní",J355,0)</f>
        <v>0</v>
      </c>
      <c r="BF355" s="162">
        <f>IF(N355="snížená",J355,0)</f>
        <v>0</v>
      </c>
      <c r="BG355" s="162">
        <f>IF(N355="zákl. přenesená",J355,0)</f>
        <v>0</v>
      </c>
      <c r="BH355" s="162">
        <f>IF(N355="sníž. přenesená",J355,0)</f>
        <v>0</v>
      </c>
      <c r="BI355" s="162">
        <f>IF(N355="nulová",J355,0)</f>
        <v>0</v>
      </c>
      <c r="BJ355" s="17" t="s">
        <v>86</v>
      </c>
      <c r="BK355" s="162">
        <f>ROUND(I355*H355,2)</f>
        <v>0</v>
      </c>
      <c r="BL355" s="17" t="s">
        <v>213</v>
      </c>
      <c r="BM355" s="161" t="s">
        <v>477</v>
      </c>
    </row>
    <row r="356" spans="1:65" s="13" customFormat="1" ht="11.25">
      <c r="B356" s="163"/>
      <c r="D356" s="164" t="s">
        <v>237</v>
      </c>
      <c r="E356" s="165" t="s">
        <v>1</v>
      </c>
      <c r="F356" s="166" t="s">
        <v>7627</v>
      </c>
      <c r="H356" s="167">
        <v>125</v>
      </c>
      <c r="I356" s="168"/>
      <c r="L356" s="163"/>
      <c r="M356" s="169"/>
      <c r="N356" s="170"/>
      <c r="O356" s="170"/>
      <c r="P356" s="170"/>
      <c r="Q356" s="170"/>
      <c r="R356" s="170"/>
      <c r="S356" s="170"/>
      <c r="T356" s="171"/>
      <c r="AT356" s="165" t="s">
        <v>237</v>
      </c>
      <c r="AU356" s="165" t="s">
        <v>88</v>
      </c>
      <c r="AV356" s="13" t="s">
        <v>88</v>
      </c>
      <c r="AW356" s="13" t="s">
        <v>33</v>
      </c>
      <c r="AX356" s="13" t="s">
        <v>79</v>
      </c>
      <c r="AY356" s="165" t="s">
        <v>207</v>
      </c>
    </row>
    <row r="357" spans="1:65" s="15" customFormat="1" ht="11.25">
      <c r="B357" s="179"/>
      <c r="D357" s="164" t="s">
        <v>237</v>
      </c>
      <c r="E357" s="180" t="s">
        <v>1</v>
      </c>
      <c r="F357" s="181" t="s">
        <v>242</v>
      </c>
      <c r="H357" s="182">
        <v>125</v>
      </c>
      <c r="I357" s="183"/>
      <c r="L357" s="179"/>
      <c r="M357" s="184"/>
      <c r="N357" s="185"/>
      <c r="O357" s="185"/>
      <c r="P357" s="185"/>
      <c r="Q357" s="185"/>
      <c r="R357" s="185"/>
      <c r="S357" s="185"/>
      <c r="T357" s="186"/>
      <c r="AT357" s="180" t="s">
        <v>237</v>
      </c>
      <c r="AU357" s="180" t="s">
        <v>88</v>
      </c>
      <c r="AV357" s="15" t="s">
        <v>213</v>
      </c>
      <c r="AW357" s="15" t="s">
        <v>33</v>
      </c>
      <c r="AX357" s="15" t="s">
        <v>86</v>
      </c>
      <c r="AY357" s="180" t="s">
        <v>207</v>
      </c>
    </row>
    <row r="358" spans="1:65" s="2" customFormat="1" ht="24.2" customHeight="1">
      <c r="A358" s="31"/>
      <c r="B358" s="148"/>
      <c r="C358" s="149" t="s">
        <v>353</v>
      </c>
      <c r="D358" s="149" t="s">
        <v>209</v>
      </c>
      <c r="E358" s="150" t="s">
        <v>7630</v>
      </c>
      <c r="F358" s="151" t="s">
        <v>7631</v>
      </c>
      <c r="G358" s="152" t="s">
        <v>220</v>
      </c>
      <c r="H358" s="153">
        <v>11450</v>
      </c>
      <c r="I358" s="154"/>
      <c r="J358" s="155">
        <f>ROUND(I358*H358,2)</f>
        <v>0</v>
      </c>
      <c r="K358" s="156"/>
      <c r="L358" s="32"/>
      <c r="M358" s="157" t="s">
        <v>1</v>
      </c>
      <c r="N358" s="158" t="s">
        <v>44</v>
      </c>
      <c r="O358" s="57"/>
      <c r="P358" s="159">
        <f>O358*H358</f>
        <v>0</v>
      </c>
      <c r="Q358" s="159">
        <v>0</v>
      </c>
      <c r="R358" s="159">
        <f>Q358*H358</f>
        <v>0</v>
      </c>
      <c r="S358" s="159">
        <v>0</v>
      </c>
      <c r="T358" s="160">
        <f>S358*H358</f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61" t="s">
        <v>213</v>
      </c>
      <c r="AT358" s="161" t="s">
        <v>209</v>
      </c>
      <c r="AU358" s="161" t="s">
        <v>88</v>
      </c>
      <c r="AY358" s="17" t="s">
        <v>207</v>
      </c>
      <c r="BE358" s="162">
        <f>IF(N358="základní",J358,0)</f>
        <v>0</v>
      </c>
      <c r="BF358" s="162">
        <f>IF(N358="snížená",J358,0)</f>
        <v>0</v>
      </c>
      <c r="BG358" s="162">
        <f>IF(N358="zákl. přenesená",J358,0)</f>
        <v>0</v>
      </c>
      <c r="BH358" s="162">
        <f>IF(N358="sníž. přenesená",J358,0)</f>
        <v>0</v>
      </c>
      <c r="BI358" s="162">
        <f>IF(N358="nulová",J358,0)</f>
        <v>0</v>
      </c>
      <c r="BJ358" s="17" t="s">
        <v>86</v>
      </c>
      <c r="BK358" s="162">
        <f>ROUND(I358*H358,2)</f>
        <v>0</v>
      </c>
      <c r="BL358" s="17" t="s">
        <v>213</v>
      </c>
      <c r="BM358" s="161" t="s">
        <v>480</v>
      </c>
    </row>
    <row r="359" spans="1:65" s="13" customFormat="1" ht="11.25">
      <c r="B359" s="163"/>
      <c r="D359" s="164" t="s">
        <v>237</v>
      </c>
      <c r="E359" s="165" t="s">
        <v>1</v>
      </c>
      <c r="F359" s="166" t="s">
        <v>7632</v>
      </c>
      <c r="H359" s="167">
        <v>11450</v>
      </c>
      <c r="I359" s="168"/>
      <c r="L359" s="163"/>
      <c r="M359" s="169"/>
      <c r="N359" s="170"/>
      <c r="O359" s="170"/>
      <c r="P359" s="170"/>
      <c r="Q359" s="170"/>
      <c r="R359" s="170"/>
      <c r="S359" s="170"/>
      <c r="T359" s="171"/>
      <c r="AT359" s="165" t="s">
        <v>237</v>
      </c>
      <c r="AU359" s="165" t="s">
        <v>88</v>
      </c>
      <c r="AV359" s="13" t="s">
        <v>88</v>
      </c>
      <c r="AW359" s="13" t="s">
        <v>33</v>
      </c>
      <c r="AX359" s="13" t="s">
        <v>79</v>
      </c>
      <c r="AY359" s="165" t="s">
        <v>207</v>
      </c>
    </row>
    <row r="360" spans="1:65" s="15" customFormat="1" ht="11.25">
      <c r="B360" s="179"/>
      <c r="D360" s="164" t="s">
        <v>237</v>
      </c>
      <c r="E360" s="180" t="s">
        <v>1</v>
      </c>
      <c r="F360" s="181" t="s">
        <v>242</v>
      </c>
      <c r="H360" s="182">
        <v>11450</v>
      </c>
      <c r="I360" s="183"/>
      <c r="L360" s="179"/>
      <c r="M360" s="184"/>
      <c r="N360" s="185"/>
      <c r="O360" s="185"/>
      <c r="P360" s="185"/>
      <c r="Q360" s="185"/>
      <c r="R360" s="185"/>
      <c r="S360" s="185"/>
      <c r="T360" s="186"/>
      <c r="AT360" s="180" t="s">
        <v>237</v>
      </c>
      <c r="AU360" s="180" t="s">
        <v>88</v>
      </c>
      <c r="AV360" s="15" t="s">
        <v>213</v>
      </c>
      <c r="AW360" s="15" t="s">
        <v>33</v>
      </c>
      <c r="AX360" s="15" t="s">
        <v>86</v>
      </c>
      <c r="AY360" s="180" t="s">
        <v>207</v>
      </c>
    </row>
    <row r="361" spans="1:65" s="2" customFormat="1" ht="24.2" customHeight="1">
      <c r="A361" s="31"/>
      <c r="B361" s="148"/>
      <c r="C361" s="149" t="s">
        <v>481</v>
      </c>
      <c r="D361" s="149" t="s">
        <v>209</v>
      </c>
      <c r="E361" s="150" t="s">
        <v>7633</v>
      </c>
      <c r="F361" s="151" t="s">
        <v>7634</v>
      </c>
      <c r="G361" s="152" t="s">
        <v>220</v>
      </c>
      <c r="H361" s="153">
        <v>5300</v>
      </c>
      <c r="I361" s="154"/>
      <c r="J361" s="155">
        <f>ROUND(I361*H361,2)</f>
        <v>0</v>
      </c>
      <c r="K361" s="156"/>
      <c r="L361" s="32"/>
      <c r="M361" s="157" t="s">
        <v>1</v>
      </c>
      <c r="N361" s="158" t="s">
        <v>44</v>
      </c>
      <c r="O361" s="57"/>
      <c r="P361" s="159">
        <f>O361*H361</f>
        <v>0</v>
      </c>
      <c r="Q361" s="159">
        <v>0</v>
      </c>
      <c r="R361" s="159">
        <f>Q361*H361</f>
        <v>0</v>
      </c>
      <c r="S361" s="159">
        <v>0</v>
      </c>
      <c r="T361" s="160">
        <f>S361*H361</f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61" t="s">
        <v>213</v>
      </c>
      <c r="AT361" s="161" t="s">
        <v>209</v>
      </c>
      <c r="AU361" s="161" t="s">
        <v>88</v>
      </c>
      <c r="AY361" s="17" t="s">
        <v>207</v>
      </c>
      <c r="BE361" s="162">
        <f>IF(N361="základní",J361,0)</f>
        <v>0</v>
      </c>
      <c r="BF361" s="162">
        <f>IF(N361="snížená",J361,0)</f>
        <v>0</v>
      </c>
      <c r="BG361" s="162">
        <f>IF(N361="zákl. přenesená",J361,0)</f>
        <v>0</v>
      </c>
      <c r="BH361" s="162">
        <f>IF(N361="sníž. přenesená",J361,0)</f>
        <v>0</v>
      </c>
      <c r="BI361" s="162">
        <f>IF(N361="nulová",J361,0)</f>
        <v>0</v>
      </c>
      <c r="BJ361" s="17" t="s">
        <v>86</v>
      </c>
      <c r="BK361" s="162">
        <f>ROUND(I361*H361,2)</f>
        <v>0</v>
      </c>
      <c r="BL361" s="17" t="s">
        <v>213</v>
      </c>
      <c r="BM361" s="161" t="s">
        <v>484</v>
      </c>
    </row>
    <row r="362" spans="1:65" s="13" customFormat="1" ht="11.25">
      <c r="B362" s="163"/>
      <c r="D362" s="164" t="s">
        <v>237</v>
      </c>
      <c r="E362" s="165" t="s">
        <v>1</v>
      </c>
      <c r="F362" s="166" t="s">
        <v>7635</v>
      </c>
      <c r="H362" s="167">
        <v>5300</v>
      </c>
      <c r="I362" s="168"/>
      <c r="L362" s="163"/>
      <c r="M362" s="169"/>
      <c r="N362" s="170"/>
      <c r="O362" s="170"/>
      <c r="P362" s="170"/>
      <c r="Q362" s="170"/>
      <c r="R362" s="170"/>
      <c r="S362" s="170"/>
      <c r="T362" s="171"/>
      <c r="AT362" s="165" t="s">
        <v>237</v>
      </c>
      <c r="AU362" s="165" t="s">
        <v>88</v>
      </c>
      <c r="AV362" s="13" t="s">
        <v>88</v>
      </c>
      <c r="AW362" s="13" t="s">
        <v>33</v>
      </c>
      <c r="AX362" s="13" t="s">
        <v>79</v>
      </c>
      <c r="AY362" s="165" t="s">
        <v>207</v>
      </c>
    </row>
    <row r="363" spans="1:65" s="15" customFormat="1" ht="11.25">
      <c r="B363" s="179"/>
      <c r="D363" s="164" t="s">
        <v>237</v>
      </c>
      <c r="E363" s="180" t="s">
        <v>1</v>
      </c>
      <c r="F363" s="181" t="s">
        <v>242</v>
      </c>
      <c r="H363" s="182">
        <v>5300</v>
      </c>
      <c r="I363" s="183"/>
      <c r="L363" s="179"/>
      <c r="M363" s="184"/>
      <c r="N363" s="185"/>
      <c r="O363" s="185"/>
      <c r="P363" s="185"/>
      <c r="Q363" s="185"/>
      <c r="R363" s="185"/>
      <c r="S363" s="185"/>
      <c r="T363" s="186"/>
      <c r="AT363" s="180" t="s">
        <v>237</v>
      </c>
      <c r="AU363" s="180" t="s">
        <v>88</v>
      </c>
      <c r="AV363" s="15" t="s">
        <v>213</v>
      </c>
      <c r="AW363" s="15" t="s">
        <v>33</v>
      </c>
      <c r="AX363" s="15" t="s">
        <v>86</v>
      </c>
      <c r="AY363" s="180" t="s">
        <v>207</v>
      </c>
    </row>
    <row r="364" spans="1:65" s="2" customFormat="1" ht="24.2" customHeight="1">
      <c r="A364" s="31"/>
      <c r="B364" s="148"/>
      <c r="C364" s="149" t="s">
        <v>356</v>
      </c>
      <c r="D364" s="149" t="s">
        <v>209</v>
      </c>
      <c r="E364" s="150" t="s">
        <v>7636</v>
      </c>
      <c r="F364" s="151" t="s">
        <v>7637</v>
      </c>
      <c r="G364" s="152" t="s">
        <v>220</v>
      </c>
      <c r="H364" s="153">
        <v>3200</v>
      </c>
      <c r="I364" s="154"/>
      <c r="J364" s="155">
        <f>ROUND(I364*H364,2)</f>
        <v>0</v>
      </c>
      <c r="K364" s="156"/>
      <c r="L364" s="32"/>
      <c r="M364" s="157" t="s">
        <v>1</v>
      </c>
      <c r="N364" s="158" t="s">
        <v>44</v>
      </c>
      <c r="O364" s="57"/>
      <c r="P364" s="159">
        <f>O364*H364</f>
        <v>0</v>
      </c>
      <c r="Q364" s="159">
        <v>0</v>
      </c>
      <c r="R364" s="159">
        <f>Q364*H364</f>
        <v>0</v>
      </c>
      <c r="S364" s="159">
        <v>0</v>
      </c>
      <c r="T364" s="160">
        <f>S364*H364</f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61" t="s">
        <v>213</v>
      </c>
      <c r="AT364" s="161" t="s">
        <v>209</v>
      </c>
      <c r="AU364" s="161" t="s">
        <v>88</v>
      </c>
      <c r="AY364" s="17" t="s">
        <v>207</v>
      </c>
      <c r="BE364" s="162">
        <f>IF(N364="základní",J364,0)</f>
        <v>0</v>
      </c>
      <c r="BF364" s="162">
        <f>IF(N364="snížená",J364,0)</f>
        <v>0</v>
      </c>
      <c r="BG364" s="162">
        <f>IF(N364="zákl. přenesená",J364,0)</f>
        <v>0</v>
      </c>
      <c r="BH364" s="162">
        <f>IF(N364="sníž. přenesená",J364,0)</f>
        <v>0</v>
      </c>
      <c r="BI364" s="162">
        <f>IF(N364="nulová",J364,0)</f>
        <v>0</v>
      </c>
      <c r="BJ364" s="17" t="s">
        <v>86</v>
      </c>
      <c r="BK364" s="162">
        <f>ROUND(I364*H364,2)</f>
        <v>0</v>
      </c>
      <c r="BL364" s="17" t="s">
        <v>213</v>
      </c>
      <c r="BM364" s="161" t="s">
        <v>487</v>
      </c>
    </row>
    <row r="365" spans="1:65" s="13" customFormat="1" ht="11.25">
      <c r="B365" s="163"/>
      <c r="D365" s="164" t="s">
        <v>237</v>
      </c>
      <c r="E365" s="165" t="s">
        <v>1</v>
      </c>
      <c r="F365" s="166" t="s">
        <v>7638</v>
      </c>
      <c r="H365" s="167">
        <v>3200</v>
      </c>
      <c r="I365" s="168"/>
      <c r="L365" s="163"/>
      <c r="M365" s="169"/>
      <c r="N365" s="170"/>
      <c r="O365" s="170"/>
      <c r="P365" s="170"/>
      <c r="Q365" s="170"/>
      <c r="R365" s="170"/>
      <c r="S365" s="170"/>
      <c r="T365" s="171"/>
      <c r="AT365" s="165" t="s">
        <v>237</v>
      </c>
      <c r="AU365" s="165" t="s">
        <v>88</v>
      </c>
      <c r="AV365" s="13" t="s">
        <v>88</v>
      </c>
      <c r="AW365" s="13" t="s">
        <v>33</v>
      </c>
      <c r="AX365" s="13" t="s">
        <v>79</v>
      </c>
      <c r="AY365" s="165" t="s">
        <v>207</v>
      </c>
    </row>
    <row r="366" spans="1:65" s="15" customFormat="1" ht="11.25">
      <c r="B366" s="179"/>
      <c r="D366" s="164" t="s">
        <v>237</v>
      </c>
      <c r="E366" s="180" t="s">
        <v>1</v>
      </c>
      <c r="F366" s="181" t="s">
        <v>242</v>
      </c>
      <c r="H366" s="182">
        <v>3200</v>
      </c>
      <c r="I366" s="183"/>
      <c r="L366" s="179"/>
      <c r="M366" s="184"/>
      <c r="N366" s="185"/>
      <c r="O366" s="185"/>
      <c r="P366" s="185"/>
      <c r="Q366" s="185"/>
      <c r="R366" s="185"/>
      <c r="S366" s="185"/>
      <c r="T366" s="186"/>
      <c r="AT366" s="180" t="s">
        <v>237</v>
      </c>
      <c r="AU366" s="180" t="s">
        <v>88</v>
      </c>
      <c r="AV366" s="15" t="s">
        <v>213</v>
      </c>
      <c r="AW366" s="15" t="s">
        <v>33</v>
      </c>
      <c r="AX366" s="15" t="s">
        <v>86</v>
      </c>
      <c r="AY366" s="180" t="s">
        <v>207</v>
      </c>
    </row>
    <row r="367" spans="1:65" s="2" customFormat="1" ht="24.2" customHeight="1">
      <c r="A367" s="31"/>
      <c r="B367" s="148"/>
      <c r="C367" s="149" t="s">
        <v>494</v>
      </c>
      <c r="D367" s="149" t="s">
        <v>209</v>
      </c>
      <c r="E367" s="150" t="s">
        <v>7639</v>
      </c>
      <c r="F367" s="151" t="s">
        <v>7640</v>
      </c>
      <c r="G367" s="152" t="s">
        <v>220</v>
      </c>
      <c r="H367" s="153">
        <v>1700</v>
      </c>
      <c r="I367" s="154"/>
      <c r="J367" s="155">
        <f>ROUND(I367*H367,2)</f>
        <v>0</v>
      </c>
      <c r="K367" s="156"/>
      <c r="L367" s="32"/>
      <c r="M367" s="157" t="s">
        <v>1</v>
      </c>
      <c r="N367" s="158" t="s">
        <v>44</v>
      </c>
      <c r="O367" s="57"/>
      <c r="P367" s="159">
        <f>O367*H367</f>
        <v>0</v>
      </c>
      <c r="Q367" s="159">
        <v>0</v>
      </c>
      <c r="R367" s="159">
        <f>Q367*H367</f>
        <v>0</v>
      </c>
      <c r="S367" s="159">
        <v>0</v>
      </c>
      <c r="T367" s="160">
        <f>S367*H367</f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61" t="s">
        <v>213</v>
      </c>
      <c r="AT367" s="161" t="s">
        <v>209</v>
      </c>
      <c r="AU367" s="161" t="s">
        <v>88</v>
      </c>
      <c r="AY367" s="17" t="s">
        <v>207</v>
      </c>
      <c r="BE367" s="162">
        <f>IF(N367="základní",J367,0)</f>
        <v>0</v>
      </c>
      <c r="BF367" s="162">
        <f>IF(N367="snížená",J367,0)</f>
        <v>0</v>
      </c>
      <c r="BG367" s="162">
        <f>IF(N367="zákl. přenesená",J367,0)</f>
        <v>0</v>
      </c>
      <c r="BH367" s="162">
        <f>IF(N367="sníž. přenesená",J367,0)</f>
        <v>0</v>
      </c>
      <c r="BI367" s="162">
        <f>IF(N367="nulová",J367,0)</f>
        <v>0</v>
      </c>
      <c r="BJ367" s="17" t="s">
        <v>86</v>
      </c>
      <c r="BK367" s="162">
        <f>ROUND(I367*H367,2)</f>
        <v>0</v>
      </c>
      <c r="BL367" s="17" t="s">
        <v>213</v>
      </c>
      <c r="BM367" s="161" t="s">
        <v>497</v>
      </c>
    </row>
    <row r="368" spans="1:65" s="13" customFormat="1" ht="11.25">
      <c r="B368" s="163"/>
      <c r="D368" s="164" t="s">
        <v>237</v>
      </c>
      <c r="E368" s="165" t="s">
        <v>1</v>
      </c>
      <c r="F368" s="166" t="s">
        <v>7641</v>
      </c>
      <c r="H368" s="167">
        <v>1700</v>
      </c>
      <c r="I368" s="168"/>
      <c r="L368" s="163"/>
      <c r="M368" s="169"/>
      <c r="N368" s="170"/>
      <c r="O368" s="170"/>
      <c r="P368" s="170"/>
      <c r="Q368" s="170"/>
      <c r="R368" s="170"/>
      <c r="S368" s="170"/>
      <c r="T368" s="171"/>
      <c r="AT368" s="165" t="s">
        <v>237</v>
      </c>
      <c r="AU368" s="165" t="s">
        <v>88</v>
      </c>
      <c r="AV368" s="13" t="s">
        <v>88</v>
      </c>
      <c r="AW368" s="13" t="s">
        <v>33</v>
      </c>
      <c r="AX368" s="13" t="s">
        <v>79</v>
      </c>
      <c r="AY368" s="165" t="s">
        <v>207</v>
      </c>
    </row>
    <row r="369" spans="1:65" s="15" customFormat="1" ht="11.25">
      <c r="B369" s="179"/>
      <c r="D369" s="164" t="s">
        <v>237</v>
      </c>
      <c r="E369" s="180" t="s">
        <v>1</v>
      </c>
      <c r="F369" s="181" t="s">
        <v>242</v>
      </c>
      <c r="H369" s="182">
        <v>1700</v>
      </c>
      <c r="I369" s="183"/>
      <c r="L369" s="179"/>
      <c r="M369" s="184"/>
      <c r="N369" s="185"/>
      <c r="O369" s="185"/>
      <c r="P369" s="185"/>
      <c r="Q369" s="185"/>
      <c r="R369" s="185"/>
      <c r="S369" s="185"/>
      <c r="T369" s="186"/>
      <c r="AT369" s="180" t="s">
        <v>237</v>
      </c>
      <c r="AU369" s="180" t="s">
        <v>88</v>
      </c>
      <c r="AV369" s="15" t="s">
        <v>213</v>
      </c>
      <c r="AW369" s="15" t="s">
        <v>33</v>
      </c>
      <c r="AX369" s="15" t="s">
        <v>86</v>
      </c>
      <c r="AY369" s="180" t="s">
        <v>207</v>
      </c>
    </row>
    <row r="370" spans="1:65" s="2" customFormat="1" ht="24.2" customHeight="1">
      <c r="A370" s="31"/>
      <c r="B370" s="148"/>
      <c r="C370" s="149" t="s">
        <v>361</v>
      </c>
      <c r="D370" s="149" t="s">
        <v>209</v>
      </c>
      <c r="E370" s="150" t="s">
        <v>7642</v>
      </c>
      <c r="F370" s="151" t="s">
        <v>7643</v>
      </c>
      <c r="G370" s="152" t="s">
        <v>220</v>
      </c>
      <c r="H370" s="153">
        <v>1355</v>
      </c>
      <c r="I370" s="154"/>
      <c r="J370" s="155">
        <f>ROUND(I370*H370,2)</f>
        <v>0</v>
      </c>
      <c r="K370" s="156"/>
      <c r="L370" s="32"/>
      <c r="M370" s="157" t="s">
        <v>1</v>
      </c>
      <c r="N370" s="158" t="s">
        <v>44</v>
      </c>
      <c r="O370" s="57"/>
      <c r="P370" s="159">
        <f>O370*H370</f>
        <v>0</v>
      </c>
      <c r="Q370" s="159">
        <v>0</v>
      </c>
      <c r="R370" s="159">
        <f>Q370*H370</f>
        <v>0</v>
      </c>
      <c r="S370" s="159">
        <v>0</v>
      </c>
      <c r="T370" s="160">
        <f>S370*H370</f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61" t="s">
        <v>213</v>
      </c>
      <c r="AT370" s="161" t="s">
        <v>209</v>
      </c>
      <c r="AU370" s="161" t="s">
        <v>88</v>
      </c>
      <c r="AY370" s="17" t="s">
        <v>207</v>
      </c>
      <c r="BE370" s="162">
        <f>IF(N370="základní",J370,0)</f>
        <v>0</v>
      </c>
      <c r="BF370" s="162">
        <f>IF(N370="snížená",J370,0)</f>
        <v>0</v>
      </c>
      <c r="BG370" s="162">
        <f>IF(N370="zákl. přenesená",J370,0)</f>
        <v>0</v>
      </c>
      <c r="BH370" s="162">
        <f>IF(N370="sníž. přenesená",J370,0)</f>
        <v>0</v>
      </c>
      <c r="BI370" s="162">
        <f>IF(N370="nulová",J370,0)</f>
        <v>0</v>
      </c>
      <c r="BJ370" s="17" t="s">
        <v>86</v>
      </c>
      <c r="BK370" s="162">
        <f>ROUND(I370*H370,2)</f>
        <v>0</v>
      </c>
      <c r="BL370" s="17" t="s">
        <v>213</v>
      </c>
      <c r="BM370" s="161" t="s">
        <v>510</v>
      </c>
    </row>
    <row r="371" spans="1:65" s="13" customFormat="1" ht="11.25">
      <c r="B371" s="163"/>
      <c r="D371" s="164" t="s">
        <v>237</v>
      </c>
      <c r="E371" s="165" t="s">
        <v>1</v>
      </c>
      <c r="F371" s="166" t="s">
        <v>7644</v>
      </c>
      <c r="H371" s="167">
        <v>1355</v>
      </c>
      <c r="I371" s="168"/>
      <c r="L371" s="163"/>
      <c r="M371" s="169"/>
      <c r="N371" s="170"/>
      <c r="O371" s="170"/>
      <c r="P371" s="170"/>
      <c r="Q371" s="170"/>
      <c r="R371" s="170"/>
      <c r="S371" s="170"/>
      <c r="T371" s="171"/>
      <c r="AT371" s="165" t="s">
        <v>237</v>
      </c>
      <c r="AU371" s="165" t="s">
        <v>88</v>
      </c>
      <c r="AV371" s="13" t="s">
        <v>88</v>
      </c>
      <c r="AW371" s="13" t="s">
        <v>33</v>
      </c>
      <c r="AX371" s="13" t="s">
        <v>79</v>
      </c>
      <c r="AY371" s="165" t="s">
        <v>207</v>
      </c>
    </row>
    <row r="372" spans="1:65" s="15" customFormat="1" ht="11.25">
      <c r="B372" s="179"/>
      <c r="D372" s="164" t="s">
        <v>237</v>
      </c>
      <c r="E372" s="180" t="s">
        <v>1</v>
      </c>
      <c r="F372" s="181" t="s">
        <v>242</v>
      </c>
      <c r="H372" s="182">
        <v>1355</v>
      </c>
      <c r="I372" s="183"/>
      <c r="L372" s="179"/>
      <c r="M372" s="184"/>
      <c r="N372" s="185"/>
      <c r="O372" s="185"/>
      <c r="P372" s="185"/>
      <c r="Q372" s="185"/>
      <c r="R372" s="185"/>
      <c r="S372" s="185"/>
      <c r="T372" s="186"/>
      <c r="AT372" s="180" t="s">
        <v>237</v>
      </c>
      <c r="AU372" s="180" t="s">
        <v>88</v>
      </c>
      <c r="AV372" s="15" t="s">
        <v>213</v>
      </c>
      <c r="AW372" s="15" t="s">
        <v>33</v>
      </c>
      <c r="AX372" s="15" t="s">
        <v>86</v>
      </c>
      <c r="AY372" s="180" t="s">
        <v>207</v>
      </c>
    </row>
    <row r="373" spans="1:65" s="2" customFormat="1" ht="24.2" customHeight="1">
      <c r="A373" s="31"/>
      <c r="B373" s="148"/>
      <c r="C373" s="149" t="s">
        <v>519</v>
      </c>
      <c r="D373" s="149" t="s">
        <v>209</v>
      </c>
      <c r="E373" s="150" t="s">
        <v>7645</v>
      </c>
      <c r="F373" s="151" t="s">
        <v>7646</v>
      </c>
      <c r="G373" s="152" t="s">
        <v>220</v>
      </c>
      <c r="H373" s="153">
        <v>125</v>
      </c>
      <c r="I373" s="154"/>
      <c r="J373" s="155">
        <f>ROUND(I373*H373,2)</f>
        <v>0</v>
      </c>
      <c r="K373" s="156"/>
      <c r="L373" s="32"/>
      <c r="M373" s="157" t="s">
        <v>1</v>
      </c>
      <c r="N373" s="158" t="s">
        <v>44</v>
      </c>
      <c r="O373" s="57"/>
      <c r="P373" s="159">
        <f>O373*H373</f>
        <v>0</v>
      </c>
      <c r="Q373" s="159">
        <v>0</v>
      </c>
      <c r="R373" s="159">
        <f>Q373*H373</f>
        <v>0</v>
      </c>
      <c r="S373" s="159">
        <v>0</v>
      </c>
      <c r="T373" s="160">
        <f>S373*H373</f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61" t="s">
        <v>213</v>
      </c>
      <c r="AT373" s="161" t="s">
        <v>209</v>
      </c>
      <c r="AU373" s="161" t="s">
        <v>88</v>
      </c>
      <c r="AY373" s="17" t="s">
        <v>207</v>
      </c>
      <c r="BE373" s="162">
        <f>IF(N373="základní",J373,0)</f>
        <v>0</v>
      </c>
      <c r="BF373" s="162">
        <f>IF(N373="snížená",J373,0)</f>
        <v>0</v>
      </c>
      <c r="BG373" s="162">
        <f>IF(N373="zákl. přenesená",J373,0)</f>
        <v>0</v>
      </c>
      <c r="BH373" s="162">
        <f>IF(N373="sníž. přenesená",J373,0)</f>
        <v>0</v>
      </c>
      <c r="BI373" s="162">
        <f>IF(N373="nulová",J373,0)</f>
        <v>0</v>
      </c>
      <c r="BJ373" s="17" t="s">
        <v>86</v>
      </c>
      <c r="BK373" s="162">
        <f>ROUND(I373*H373,2)</f>
        <v>0</v>
      </c>
      <c r="BL373" s="17" t="s">
        <v>213</v>
      </c>
      <c r="BM373" s="161" t="s">
        <v>522</v>
      </c>
    </row>
    <row r="374" spans="1:65" s="13" customFormat="1" ht="11.25">
      <c r="B374" s="163"/>
      <c r="D374" s="164" t="s">
        <v>237</v>
      </c>
      <c r="E374" s="165" t="s">
        <v>1</v>
      </c>
      <c r="F374" s="166" t="s">
        <v>7627</v>
      </c>
      <c r="H374" s="167">
        <v>125</v>
      </c>
      <c r="I374" s="168"/>
      <c r="L374" s="163"/>
      <c r="M374" s="169"/>
      <c r="N374" s="170"/>
      <c r="O374" s="170"/>
      <c r="P374" s="170"/>
      <c r="Q374" s="170"/>
      <c r="R374" s="170"/>
      <c r="S374" s="170"/>
      <c r="T374" s="171"/>
      <c r="AT374" s="165" t="s">
        <v>237</v>
      </c>
      <c r="AU374" s="165" t="s">
        <v>88</v>
      </c>
      <c r="AV374" s="13" t="s">
        <v>88</v>
      </c>
      <c r="AW374" s="13" t="s">
        <v>33</v>
      </c>
      <c r="AX374" s="13" t="s">
        <v>79</v>
      </c>
      <c r="AY374" s="165" t="s">
        <v>207</v>
      </c>
    </row>
    <row r="375" spans="1:65" s="15" customFormat="1" ht="11.25">
      <c r="B375" s="179"/>
      <c r="D375" s="164" t="s">
        <v>237</v>
      </c>
      <c r="E375" s="180" t="s">
        <v>1</v>
      </c>
      <c r="F375" s="181" t="s">
        <v>242</v>
      </c>
      <c r="H375" s="182">
        <v>125</v>
      </c>
      <c r="I375" s="183"/>
      <c r="L375" s="179"/>
      <c r="M375" s="184"/>
      <c r="N375" s="185"/>
      <c r="O375" s="185"/>
      <c r="P375" s="185"/>
      <c r="Q375" s="185"/>
      <c r="R375" s="185"/>
      <c r="S375" s="185"/>
      <c r="T375" s="186"/>
      <c r="AT375" s="180" t="s">
        <v>237</v>
      </c>
      <c r="AU375" s="180" t="s">
        <v>88</v>
      </c>
      <c r="AV375" s="15" t="s">
        <v>213</v>
      </c>
      <c r="AW375" s="15" t="s">
        <v>33</v>
      </c>
      <c r="AX375" s="15" t="s">
        <v>86</v>
      </c>
      <c r="AY375" s="180" t="s">
        <v>207</v>
      </c>
    </row>
    <row r="376" spans="1:65" s="2" customFormat="1" ht="24.2" customHeight="1">
      <c r="A376" s="31"/>
      <c r="B376" s="148"/>
      <c r="C376" s="149" t="s">
        <v>364</v>
      </c>
      <c r="D376" s="149" t="s">
        <v>209</v>
      </c>
      <c r="E376" s="150" t="s">
        <v>7647</v>
      </c>
      <c r="F376" s="151" t="s">
        <v>7648</v>
      </c>
      <c r="G376" s="152" t="s">
        <v>220</v>
      </c>
      <c r="H376" s="153">
        <v>125</v>
      </c>
      <c r="I376" s="154"/>
      <c r="J376" s="155">
        <f>ROUND(I376*H376,2)</f>
        <v>0</v>
      </c>
      <c r="K376" s="156"/>
      <c r="L376" s="32"/>
      <c r="M376" s="157" t="s">
        <v>1</v>
      </c>
      <c r="N376" s="158" t="s">
        <v>44</v>
      </c>
      <c r="O376" s="57"/>
      <c r="P376" s="159">
        <f>O376*H376</f>
        <v>0</v>
      </c>
      <c r="Q376" s="159">
        <v>0</v>
      </c>
      <c r="R376" s="159">
        <f>Q376*H376</f>
        <v>0</v>
      </c>
      <c r="S376" s="159">
        <v>0</v>
      </c>
      <c r="T376" s="160">
        <f>S376*H376</f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61" t="s">
        <v>213</v>
      </c>
      <c r="AT376" s="161" t="s">
        <v>209</v>
      </c>
      <c r="AU376" s="161" t="s">
        <v>88</v>
      </c>
      <c r="AY376" s="17" t="s">
        <v>207</v>
      </c>
      <c r="BE376" s="162">
        <f>IF(N376="základní",J376,0)</f>
        <v>0</v>
      </c>
      <c r="BF376" s="162">
        <f>IF(N376="snížená",J376,0)</f>
        <v>0</v>
      </c>
      <c r="BG376" s="162">
        <f>IF(N376="zákl. přenesená",J376,0)</f>
        <v>0</v>
      </c>
      <c r="BH376" s="162">
        <f>IF(N376="sníž. přenesená",J376,0)</f>
        <v>0</v>
      </c>
      <c r="BI376" s="162">
        <f>IF(N376="nulová",J376,0)</f>
        <v>0</v>
      </c>
      <c r="BJ376" s="17" t="s">
        <v>86</v>
      </c>
      <c r="BK376" s="162">
        <f>ROUND(I376*H376,2)</f>
        <v>0</v>
      </c>
      <c r="BL376" s="17" t="s">
        <v>213</v>
      </c>
      <c r="BM376" s="161" t="s">
        <v>537</v>
      </c>
    </row>
    <row r="377" spans="1:65" s="13" customFormat="1" ht="11.25">
      <c r="B377" s="163"/>
      <c r="D377" s="164" t="s">
        <v>237</v>
      </c>
      <c r="E377" s="165" t="s">
        <v>1</v>
      </c>
      <c r="F377" s="166" t="s">
        <v>7627</v>
      </c>
      <c r="H377" s="167">
        <v>125</v>
      </c>
      <c r="I377" s="168"/>
      <c r="L377" s="163"/>
      <c r="M377" s="169"/>
      <c r="N377" s="170"/>
      <c r="O377" s="170"/>
      <c r="P377" s="170"/>
      <c r="Q377" s="170"/>
      <c r="R377" s="170"/>
      <c r="S377" s="170"/>
      <c r="T377" s="171"/>
      <c r="AT377" s="165" t="s">
        <v>237</v>
      </c>
      <c r="AU377" s="165" t="s">
        <v>88</v>
      </c>
      <c r="AV377" s="13" t="s">
        <v>88</v>
      </c>
      <c r="AW377" s="13" t="s">
        <v>33</v>
      </c>
      <c r="AX377" s="13" t="s">
        <v>79</v>
      </c>
      <c r="AY377" s="165" t="s">
        <v>207</v>
      </c>
    </row>
    <row r="378" spans="1:65" s="15" customFormat="1" ht="11.25">
      <c r="B378" s="179"/>
      <c r="D378" s="164" t="s">
        <v>237</v>
      </c>
      <c r="E378" s="180" t="s">
        <v>1</v>
      </c>
      <c r="F378" s="181" t="s">
        <v>242</v>
      </c>
      <c r="H378" s="182">
        <v>125</v>
      </c>
      <c r="I378" s="183"/>
      <c r="L378" s="179"/>
      <c r="M378" s="184"/>
      <c r="N378" s="185"/>
      <c r="O378" s="185"/>
      <c r="P378" s="185"/>
      <c r="Q378" s="185"/>
      <c r="R378" s="185"/>
      <c r="S378" s="185"/>
      <c r="T378" s="186"/>
      <c r="AT378" s="180" t="s">
        <v>237</v>
      </c>
      <c r="AU378" s="180" t="s">
        <v>88</v>
      </c>
      <c r="AV378" s="15" t="s">
        <v>213</v>
      </c>
      <c r="AW378" s="15" t="s">
        <v>33</v>
      </c>
      <c r="AX378" s="15" t="s">
        <v>86</v>
      </c>
      <c r="AY378" s="180" t="s">
        <v>207</v>
      </c>
    </row>
    <row r="379" spans="1:65" s="2" customFormat="1" ht="24.2" customHeight="1">
      <c r="A379" s="31"/>
      <c r="B379" s="148"/>
      <c r="C379" s="149" t="s">
        <v>551</v>
      </c>
      <c r="D379" s="149" t="s">
        <v>209</v>
      </c>
      <c r="E379" s="150" t="s">
        <v>7649</v>
      </c>
      <c r="F379" s="151" t="s">
        <v>7650</v>
      </c>
      <c r="G379" s="152" t="s">
        <v>220</v>
      </c>
      <c r="H379" s="153">
        <v>100</v>
      </c>
      <c r="I379" s="154"/>
      <c r="J379" s="155">
        <f>ROUND(I379*H379,2)</f>
        <v>0</v>
      </c>
      <c r="K379" s="156"/>
      <c r="L379" s="32"/>
      <c r="M379" s="157" t="s">
        <v>1</v>
      </c>
      <c r="N379" s="158" t="s">
        <v>44</v>
      </c>
      <c r="O379" s="57"/>
      <c r="P379" s="159">
        <f>O379*H379</f>
        <v>0</v>
      </c>
      <c r="Q379" s="159">
        <v>0</v>
      </c>
      <c r="R379" s="159">
        <f>Q379*H379</f>
        <v>0</v>
      </c>
      <c r="S379" s="159">
        <v>0</v>
      </c>
      <c r="T379" s="160">
        <f>S379*H379</f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61" t="s">
        <v>213</v>
      </c>
      <c r="AT379" s="161" t="s">
        <v>209</v>
      </c>
      <c r="AU379" s="161" t="s">
        <v>88</v>
      </c>
      <c r="AY379" s="17" t="s">
        <v>207</v>
      </c>
      <c r="BE379" s="162">
        <f>IF(N379="základní",J379,0)</f>
        <v>0</v>
      </c>
      <c r="BF379" s="162">
        <f>IF(N379="snížená",J379,0)</f>
        <v>0</v>
      </c>
      <c r="BG379" s="162">
        <f>IF(N379="zákl. přenesená",J379,0)</f>
        <v>0</v>
      </c>
      <c r="BH379" s="162">
        <f>IF(N379="sníž. přenesená",J379,0)</f>
        <v>0</v>
      </c>
      <c r="BI379" s="162">
        <f>IF(N379="nulová",J379,0)</f>
        <v>0</v>
      </c>
      <c r="BJ379" s="17" t="s">
        <v>86</v>
      </c>
      <c r="BK379" s="162">
        <f>ROUND(I379*H379,2)</f>
        <v>0</v>
      </c>
      <c r="BL379" s="17" t="s">
        <v>213</v>
      </c>
      <c r="BM379" s="161" t="s">
        <v>554</v>
      </c>
    </row>
    <row r="380" spans="1:65" s="13" customFormat="1" ht="11.25">
      <c r="B380" s="163"/>
      <c r="D380" s="164" t="s">
        <v>237</v>
      </c>
      <c r="E380" s="165" t="s">
        <v>1</v>
      </c>
      <c r="F380" s="166" t="s">
        <v>7651</v>
      </c>
      <c r="H380" s="167">
        <v>100</v>
      </c>
      <c r="I380" s="168"/>
      <c r="L380" s="163"/>
      <c r="M380" s="169"/>
      <c r="N380" s="170"/>
      <c r="O380" s="170"/>
      <c r="P380" s="170"/>
      <c r="Q380" s="170"/>
      <c r="R380" s="170"/>
      <c r="S380" s="170"/>
      <c r="T380" s="171"/>
      <c r="AT380" s="165" t="s">
        <v>237</v>
      </c>
      <c r="AU380" s="165" t="s">
        <v>88</v>
      </c>
      <c r="AV380" s="13" t="s">
        <v>88</v>
      </c>
      <c r="AW380" s="13" t="s">
        <v>33</v>
      </c>
      <c r="AX380" s="13" t="s">
        <v>79</v>
      </c>
      <c r="AY380" s="165" t="s">
        <v>207</v>
      </c>
    </row>
    <row r="381" spans="1:65" s="15" customFormat="1" ht="11.25">
      <c r="B381" s="179"/>
      <c r="D381" s="164" t="s">
        <v>237</v>
      </c>
      <c r="E381" s="180" t="s">
        <v>1</v>
      </c>
      <c r="F381" s="181" t="s">
        <v>242</v>
      </c>
      <c r="H381" s="182">
        <v>100</v>
      </c>
      <c r="I381" s="183"/>
      <c r="L381" s="179"/>
      <c r="M381" s="184"/>
      <c r="N381" s="185"/>
      <c r="O381" s="185"/>
      <c r="P381" s="185"/>
      <c r="Q381" s="185"/>
      <c r="R381" s="185"/>
      <c r="S381" s="185"/>
      <c r="T381" s="186"/>
      <c r="AT381" s="180" t="s">
        <v>237</v>
      </c>
      <c r="AU381" s="180" t="s">
        <v>88</v>
      </c>
      <c r="AV381" s="15" t="s">
        <v>213</v>
      </c>
      <c r="AW381" s="15" t="s">
        <v>33</v>
      </c>
      <c r="AX381" s="15" t="s">
        <v>86</v>
      </c>
      <c r="AY381" s="180" t="s">
        <v>207</v>
      </c>
    </row>
    <row r="382" spans="1:65" s="2" customFormat="1" ht="24.2" customHeight="1">
      <c r="A382" s="31"/>
      <c r="B382" s="148"/>
      <c r="C382" s="149" t="s">
        <v>368</v>
      </c>
      <c r="D382" s="149" t="s">
        <v>209</v>
      </c>
      <c r="E382" s="150" t="s">
        <v>7652</v>
      </c>
      <c r="F382" s="151" t="s">
        <v>7653</v>
      </c>
      <c r="G382" s="152" t="s">
        <v>220</v>
      </c>
      <c r="H382" s="153">
        <v>860</v>
      </c>
      <c r="I382" s="154"/>
      <c r="J382" s="155">
        <f>ROUND(I382*H382,2)</f>
        <v>0</v>
      </c>
      <c r="K382" s="156"/>
      <c r="L382" s="32"/>
      <c r="M382" s="157" t="s">
        <v>1</v>
      </c>
      <c r="N382" s="158" t="s">
        <v>44</v>
      </c>
      <c r="O382" s="57"/>
      <c r="P382" s="159">
        <f>O382*H382</f>
        <v>0</v>
      </c>
      <c r="Q382" s="159">
        <v>0</v>
      </c>
      <c r="R382" s="159">
        <f>Q382*H382</f>
        <v>0</v>
      </c>
      <c r="S382" s="159">
        <v>0</v>
      </c>
      <c r="T382" s="160">
        <f>S382*H382</f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61" t="s">
        <v>213</v>
      </c>
      <c r="AT382" s="161" t="s">
        <v>209</v>
      </c>
      <c r="AU382" s="161" t="s">
        <v>88</v>
      </c>
      <c r="AY382" s="17" t="s">
        <v>207</v>
      </c>
      <c r="BE382" s="162">
        <f>IF(N382="základní",J382,0)</f>
        <v>0</v>
      </c>
      <c r="BF382" s="162">
        <f>IF(N382="snížená",J382,0)</f>
        <v>0</v>
      </c>
      <c r="BG382" s="162">
        <f>IF(N382="zákl. přenesená",J382,0)</f>
        <v>0</v>
      </c>
      <c r="BH382" s="162">
        <f>IF(N382="sníž. přenesená",J382,0)</f>
        <v>0</v>
      </c>
      <c r="BI382" s="162">
        <f>IF(N382="nulová",J382,0)</f>
        <v>0</v>
      </c>
      <c r="BJ382" s="17" t="s">
        <v>86</v>
      </c>
      <c r="BK382" s="162">
        <f>ROUND(I382*H382,2)</f>
        <v>0</v>
      </c>
      <c r="BL382" s="17" t="s">
        <v>213</v>
      </c>
      <c r="BM382" s="161" t="s">
        <v>557</v>
      </c>
    </row>
    <row r="383" spans="1:65" s="13" customFormat="1" ht="11.25">
      <c r="B383" s="163"/>
      <c r="D383" s="164" t="s">
        <v>237</v>
      </c>
      <c r="E383" s="165" t="s">
        <v>1</v>
      </c>
      <c r="F383" s="166" t="s">
        <v>7654</v>
      </c>
      <c r="H383" s="167">
        <v>860</v>
      </c>
      <c r="I383" s="168"/>
      <c r="L383" s="163"/>
      <c r="M383" s="169"/>
      <c r="N383" s="170"/>
      <c r="O383" s="170"/>
      <c r="P383" s="170"/>
      <c r="Q383" s="170"/>
      <c r="R383" s="170"/>
      <c r="S383" s="170"/>
      <c r="T383" s="171"/>
      <c r="AT383" s="165" t="s">
        <v>237</v>
      </c>
      <c r="AU383" s="165" t="s">
        <v>88</v>
      </c>
      <c r="AV383" s="13" t="s">
        <v>88</v>
      </c>
      <c r="AW383" s="13" t="s">
        <v>33</v>
      </c>
      <c r="AX383" s="13" t="s">
        <v>79</v>
      </c>
      <c r="AY383" s="165" t="s">
        <v>207</v>
      </c>
    </row>
    <row r="384" spans="1:65" s="15" customFormat="1" ht="11.25">
      <c r="B384" s="179"/>
      <c r="D384" s="164" t="s">
        <v>237</v>
      </c>
      <c r="E384" s="180" t="s">
        <v>1</v>
      </c>
      <c r="F384" s="181" t="s">
        <v>242</v>
      </c>
      <c r="H384" s="182">
        <v>860</v>
      </c>
      <c r="I384" s="183"/>
      <c r="L384" s="179"/>
      <c r="M384" s="184"/>
      <c r="N384" s="185"/>
      <c r="O384" s="185"/>
      <c r="P384" s="185"/>
      <c r="Q384" s="185"/>
      <c r="R384" s="185"/>
      <c r="S384" s="185"/>
      <c r="T384" s="186"/>
      <c r="AT384" s="180" t="s">
        <v>237</v>
      </c>
      <c r="AU384" s="180" t="s">
        <v>88</v>
      </c>
      <c r="AV384" s="15" t="s">
        <v>213</v>
      </c>
      <c r="AW384" s="15" t="s">
        <v>33</v>
      </c>
      <c r="AX384" s="15" t="s">
        <v>86</v>
      </c>
      <c r="AY384" s="180" t="s">
        <v>207</v>
      </c>
    </row>
    <row r="385" spans="1:65" s="2" customFormat="1" ht="24.2" customHeight="1">
      <c r="A385" s="31"/>
      <c r="B385" s="148"/>
      <c r="C385" s="149" t="s">
        <v>561</v>
      </c>
      <c r="D385" s="149" t="s">
        <v>209</v>
      </c>
      <c r="E385" s="150" t="s">
        <v>7655</v>
      </c>
      <c r="F385" s="151" t="s">
        <v>7656</v>
      </c>
      <c r="G385" s="152" t="s">
        <v>220</v>
      </c>
      <c r="H385" s="153">
        <v>85</v>
      </c>
      <c r="I385" s="154"/>
      <c r="J385" s="155">
        <f>ROUND(I385*H385,2)</f>
        <v>0</v>
      </c>
      <c r="K385" s="156"/>
      <c r="L385" s="32"/>
      <c r="M385" s="157" t="s">
        <v>1</v>
      </c>
      <c r="N385" s="158" t="s">
        <v>44</v>
      </c>
      <c r="O385" s="57"/>
      <c r="P385" s="159">
        <f>O385*H385</f>
        <v>0</v>
      </c>
      <c r="Q385" s="159">
        <v>0</v>
      </c>
      <c r="R385" s="159">
        <f>Q385*H385</f>
        <v>0</v>
      </c>
      <c r="S385" s="159">
        <v>0</v>
      </c>
      <c r="T385" s="160">
        <f>S385*H385</f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61" t="s">
        <v>213</v>
      </c>
      <c r="AT385" s="161" t="s">
        <v>209</v>
      </c>
      <c r="AU385" s="161" t="s">
        <v>88</v>
      </c>
      <c r="AY385" s="17" t="s">
        <v>207</v>
      </c>
      <c r="BE385" s="162">
        <f>IF(N385="základní",J385,0)</f>
        <v>0</v>
      </c>
      <c r="BF385" s="162">
        <f>IF(N385="snížená",J385,0)</f>
        <v>0</v>
      </c>
      <c r="BG385" s="162">
        <f>IF(N385="zákl. přenesená",J385,0)</f>
        <v>0</v>
      </c>
      <c r="BH385" s="162">
        <f>IF(N385="sníž. přenesená",J385,0)</f>
        <v>0</v>
      </c>
      <c r="BI385" s="162">
        <f>IF(N385="nulová",J385,0)</f>
        <v>0</v>
      </c>
      <c r="BJ385" s="17" t="s">
        <v>86</v>
      </c>
      <c r="BK385" s="162">
        <f>ROUND(I385*H385,2)</f>
        <v>0</v>
      </c>
      <c r="BL385" s="17" t="s">
        <v>213</v>
      </c>
      <c r="BM385" s="161" t="s">
        <v>564</v>
      </c>
    </row>
    <row r="386" spans="1:65" s="2" customFormat="1" ht="24.2" customHeight="1">
      <c r="A386" s="31"/>
      <c r="B386" s="148"/>
      <c r="C386" s="149" t="s">
        <v>371</v>
      </c>
      <c r="D386" s="149" t="s">
        <v>209</v>
      </c>
      <c r="E386" s="150" t="s">
        <v>7657</v>
      </c>
      <c r="F386" s="151" t="s">
        <v>7658</v>
      </c>
      <c r="G386" s="152" t="s">
        <v>220</v>
      </c>
      <c r="H386" s="153">
        <v>60</v>
      </c>
      <c r="I386" s="154"/>
      <c r="J386" s="155">
        <f>ROUND(I386*H386,2)</f>
        <v>0</v>
      </c>
      <c r="K386" s="156"/>
      <c r="L386" s="32"/>
      <c r="M386" s="157" t="s">
        <v>1</v>
      </c>
      <c r="N386" s="158" t="s">
        <v>44</v>
      </c>
      <c r="O386" s="57"/>
      <c r="P386" s="159">
        <f>O386*H386</f>
        <v>0</v>
      </c>
      <c r="Q386" s="159">
        <v>0</v>
      </c>
      <c r="R386" s="159">
        <f>Q386*H386</f>
        <v>0</v>
      </c>
      <c r="S386" s="159">
        <v>0</v>
      </c>
      <c r="T386" s="160">
        <f>S386*H386</f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61" t="s">
        <v>213</v>
      </c>
      <c r="AT386" s="161" t="s">
        <v>209</v>
      </c>
      <c r="AU386" s="161" t="s">
        <v>88</v>
      </c>
      <c r="AY386" s="17" t="s">
        <v>207</v>
      </c>
      <c r="BE386" s="162">
        <f>IF(N386="základní",J386,0)</f>
        <v>0</v>
      </c>
      <c r="BF386" s="162">
        <f>IF(N386="snížená",J386,0)</f>
        <v>0</v>
      </c>
      <c r="BG386" s="162">
        <f>IF(N386="zákl. přenesená",J386,0)</f>
        <v>0</v>
      </c>
      <c r="BH386" s="162">
        <f>IF(N386="sníž. přenesená",J386,0)</f>
        <v>0</v>
      </c>
      <c r="BI386" s="162">
        <f>IF(N386="nulová",J386,0)</f>
        <v>0</v>
      </c>
      <c r="BJ386" s="17" t="s">
        <v>86</v>
      </c>
      <c r="BK386" s="162">
        <f>ROUND(I386*H386,2)</f>
        <v>0</v>
      </c>
      <c r="BL386" s="17" t="s">
        <v>213</v>
      </c>
      <c r="BM386" s="161" t="s">
        <v>570</v>
      </c>
    </row>
    <row r="387" spans="1:65" s="13" customFormat="1" ht="11.25">
      <c r="B387" s="163"/>
      <c r="D387" s="164" t="s">
        <v>237</v>
      </c>
      <c r="E387" s="165" t="s">
        <v>1</v>
      </c>
      <c r="F387" s="166" t="s">
        <v>7659</v>
      </c>
      <c r="H387" s="167">
        <v>60</v>
      </c>
      <c r="I387" s="168"/>
      <c r="L387" s="163"/>
      <c r="M387" s="169"/>
      <c r="N387" s="170"/>
      <c r="O387" s="170"/>
      <c r="P387" s="170"/>
      <c r="Q387" s="170"/>
      <c r="R387" s="170"/>
      <c r="S387" s="170"/>
      <c r="T387" s="171"/>
      <c r="AT387" s="165" t="s">
        <v>237</v>
      </c>
      <c r="AU387" s="165" t="s">
        <v>88</v>
      </c>
      <c r="AV387" s="13" t="s">
        <v>88</v>
      </c>
      <c r="AW387" s="13" t="s">
        <v>33</v>
      </c>
      <c r="AX387" s="13" t="s">
        <v>79</v>
      </c>
      <c r="AY387" s="165" t="s">
        <v>207</v>
      </c>
    </row>
    <row r="388" spans="1:65" s="15" customFormat="1" ht="11.25">
      <c r="B388" s="179"/>
      <c r="D388" s="164" t="s">
        <v>237</v>
      </c>
      <c r="E388" s="180" t="s">
        <v>1</v>
      </c>
      <c r="F388" s="181" t="s">
        <v>242</v>
      </c>
      <c r="H388" s="182">
        <v>60</v>
      </c>
      <c r="I388" s="183"/>
      <c r="L388" s="179"/>
      <c r="M388" s="184"/>
      <c r="N388" s="185"/>
      <c r="O388" s="185"/>
      <c r="P388" s="185"/>
      <c r="Q388" s="185"/>
      <c r="R388" s="185"/>
      <c r="S388" s="185"/>
      <c r="T388" s="186"/>
      <c r="AT388" s="180" t="s">
        <v>237</v>
      </c>
      <c r="AU388" s="180" t="s">
        <v>88</v>
      </c>
      <c r="AV388" s="15" t="s">
        <v>213</v>
      </c>
      <c r="AW388" s="15" t="s">
        <v>33</v>
      </c>
      <c r="AX388" s="15" t="s">
        <v>86</v>
      </c>
      <c r="AY388" s="180" t="s">
        <v>207</v>
      </c>
    </row>
    <row r="389" spans="1:65" s="2" customFormat="1" ht="24.2" customHeight="1">
      <c r="A389" s="31"/>
      <c r="B389" s="148"/>
      <c r="C389" s="149" t="s">
        <v>573</v>
      </c>
      <c r="D389" s="149" t="s">
        <v>209</v>
      </c>
      <c r="E389" s="150" t="s">
        <v>7660</v>
      </c>
      <c r="F389" s="151" t="s">
        <v>7661</v>
      </c>
      <c r="G389" s="152" t="s">
        <v>220</v>
      </c>
      <c r="H389" s="153">
        <v>75</v>
      </c>
      <c r="I389" s="154"/>
      <c r="J389" s="155">
        <f>ROUND(I389*H389,2)</f>
        <v>0</v>
      </c>
      <c r="K389" s="156"/>
      <c r="L389" s="32"/>
      <c r="M389" s="157" t="s">
        <v>1</v>
      </c>
      <c r="N389" s="158" t="s">
        <v>44</v>
      </c>
      <c r="O389" s="57"/>
      <c r="P389" s="159">
        <f>O389*H389</f>
        <v>0</v>
      </c>
      <c r="Q389" s="159">
        <v>0</v>
      </c>
      <c r="R389" s="159">
        <f>Q389*H389</f>
        <v>0</v>
      </c>
      <c r="S389" s="159">
        <v>0</v>
      </c>
      <c r="T389" s="160">
        <f>S389*H389</f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61" t="s">
        <v>213</v>
      </c>
      <c r="AT389" s="161" t="s">
        <v>209</v>
      </c>
      <c r="AU389" s="161" t="s">
        <v>88</v>
      </c>
      <c r="AY389" s="17" t="s">
        <v>207</v>
      </c>
      <c r="BE389" s="162">
        <f>IF(N389="základní",J389,0)</f>
        <v>0</v>
      </c>
      <c r="BF389" s="162">
        <f>IF(N389="snížená",J389,0)</f>
        <v>0</v>
      </c>
      <c r="BG389" s="162">
        <f>IF(N389="zákl. přenesená",J389,0)</f>
        <v>0</v>
      </c>
      <c r="BH389" s="162">
        <f>IF(N389="sníž. přenesená",J389,0)</f>
        <v>0</v>
      </c>
      <c r="BI389" s="162">
        <f>IF(N389="nulová",J389,0)</f>
        <v>0</v>
      </c>
      <c r="BJ389" s="17" t="s">
        <v>86</v>
      </c>
      <c r="BK389" s="162">
        <f>ROUND(I389*H389,2)</f>
        <v>0</v>
      </c>
      <c r="BL389" s="17" t="s">
        <v>213</v>
      </c>
      <c r="BM389" s="161" t="s">
        <v>576</v>
      </c>
    </row>
    <row r="390" spans="1:65" s="13" customFormat="1" ht="11.25">
      <c r="B390" s="163"/>
      <c r="D390" s="164" t="s">
        <v>237</v>
      </c>
      <c r="E390" s="165" t="s">
        <v>1</v>
      </c>
      <c r="F390" s="166" t="s">
        <v>7662</v>
      </c>
      <c r="H390" s="167">
        <v>75</v>
      </c>
      <c r="I390" s="168"/>
      <c r="L390" s="163"/>
      <c r="M390" s="169"/>
      <c r="N390" s="170"/>
      <c r="O390" s="170"/>
      <c r="P390" s="170"/>
      <c r="Q390" s="170"/>
      <c r="R390" s="170"/>
      <c r="S390" s="170"/>
      <c r="T390" s="171"/>
      <c r="AT390" s="165" t="s">
        <v>237</v>
      </c>
      <c r="AU390" s="165" t="s">
        <v>88</v>
      </c>
      <c r="AV390" s="13" t="s">
        <v>88</v>
      </c>
      <c r="AW390" s="13" t="s">
        <v>33</v>
      </c>
      <c r="AX390" s="13" t="s">
        <v>79</v>
      </c>
      <c r="AY390" s="165" t="s">
        <v>207</v>
      </c>
    </row>
    <row r="391" spans="1:65" s="15" customFormat="1" ht="11.25">
      <c r="B391" s="179"/>
      <c r="D391" s="164" t="s">
        <v>237</v>
      </c>
      <c r="E391" s="180" t="s">
        <v>1</v>
      </c>
      <c r="F391" s="181" t="s">
        <v>242</v>
      </c>
      <c r="H391" s="182">
        <v>75</v>
      </c>
      <c r="I391" s="183"/>
      <c r="L391" s="179"/>
      <c r="M391" s="184"/>
      <c r="N391" s="185"/>
      <c r="O391" s="185"/>
      <c r="P391" s="185"/>
      <c r="Q391" s="185"/>
      <c r="R391" s="185"/>
      <c r="S391" s="185"/>
      <c r="T391" s="186"/>
      <c r="AT391" s="180" t="s">
        <v>237</v>
      </c>
      <c r="AU391" s="180" t="s">
        <v>88</v>
      </c>
      <c r="AV391" s="15" t="s">
        <v>213</v>
      </c>
      <c r="AW391" s="15" t="s">
        <v>33</v>
      </c>
      <c r="AX391" s="15" t="s">
        <v>86</v>
      </c>
      <c r="AY391" s="180" t="s">
        <v>207</v>
      </c>
    </row>
    <row r="392" spans="1:65" s="12" customFormat="1" ht="22.9" customHeight="1">
      <c r="B392" s="135"/>
      <c r="D392" s="136" t="s">
        <v>78</v>
      </c>
      <c r="E392" s="146" t="s">
        <v>6363</v>
      </c>
      <c r="F392" s="146" t="s">
        <v>7663</v>
      </c>
      <c r="I392" s="138"/>
      <c r="J392" s="147">
        <f>BK392</f>
        <v>0</v>
      </c>
      <c r="L392" s="135"/>
      <c r="M392" s="140"/>
      <c r="N392" s="141"/>
      <c r="O392" s="141"/>
      <c r="P392" s="142">
        <f>SUM(P393:P527)</f>
        <v>0</v>
      </c>
      <c r="Q392" s="141"/>
      <c r="R392" s="142">
        <f>SUM(R393:R527)</f>
        <v>0</v>
      </c>
      <c r="S392" s="141"/>
      <c r="T392" s="143">
        <f>SUM(T393:T527)</f>
        <v>0</v>
      </c>
      <c r="AR392" s="136" t="s">
        <v>86</v>
      </c>
      <c r="AT392" s="144" t="s">
        <v>78</v>
      </c>
      <c r="AU392" s="144" t="s">
        <v>86</v>
      </c>
      <c r="AY392" s="136" t="s">
        <v>207</v>
      </c>
      <c r="BK392" s="145">
        <f>SUM(BK393:BK527)</f>
        <v>0</v>
      </c>
    </row>
    <row r="393" spans="1:65" s="2" customFormat="1" ht="24.2" customHeight="1">
      <c r="A393" s="31"/>
      <c r="B393" s="148"/>
      <c r="C393" s="149" t="s">
        <v>375</v>
      </c>
      <c r="D393" s="149" t="s">
        <v>209</v>
      </c>
      <c r="E393" s="150" t="s">
        <v>7664</v>
      </c>
      <c r="F393" s="151" t="s">
        <v>7665</v>
      </c>
      <c r="G393" s="152" t="s">
        <v>301</v>
      </c>
      <c r="H393" s="153">
        <v>1</v>
      </c>
      <c r="I393" s="154"/>
      <c r="J393" s="155">
        <f>ROUND(I393*H393,2)</f>
        <v>0</v>
      </c>
      <c r="K393" s="156"/>
      <c r="L393" s="32"/>
      <c r="M393" s="157" t="s">
        <v>1</v>
      </c>
      <c r="N393" s="158" t="s">
        <v>44</v>
      </c>
      <c r="O393" s="57"/>
      <c r="P393" s="159">
        <f>O393*H393</f>
        <v>0</v>
      </c>
      <c r="Q393" s="159">
        <v>0</v>
      </c>
      <c r="R393" s="159">
        <f>Q393*H393</f>
        <v>0</v>
      </c>
      <c r="S393" s="159">
        <v>0</v>
      </c>
      <c r="T393" s="160">
        <f>S393*H393</f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61" t="s">
        <v>213</v>
      </c>
      <c r="AT393" s="161" t="s">
        <v>209</v>
      </c>
      <c r="AU393" s="161" t="s">
        <v>88</v>
      </c>
      <c r="AY393" s="17" t="s">
        <v>207</v>
      </c>
      <c r="BE393" s="162">
        <f>IF(N393="základní",J393,0)</f>
        <v>0</v>
      </c>
      <c r="BF393" s="162">
        <f>IF(N393="snížená",J393,0)</f>
        <v>0</v>
      </c>
      <c r="BG393" s="162">
        <f>IF(N393="zákl. přenesená",J393,0)</f>
        <v>0</v>
      </c>
      <c r="BH393" s="162">
        <f>IF(N393="sníž. přenesená",J393,0)</f>
        <v>0</v>
      </c>
      <c r="BI393" s="162">
        <f>IF(N393="nulová",J393,0)</f>
        <v>0</v>
      </c>
      <c r="BJ393" s="17" t="s">
        <v>86</v>
      </c>
      <c r="BK393" s="162">
        <f>ROUND(I393*H393,2)</f>
        <v>0</v>
      </c>
      <c r="BL393" s="17" t="s">
        <v>213</v>
      </c>
      <c r="BM393" s="161" t="s">
        <v>585</v>
      </c>
    </row>
    <row r="394" spans="1:65" s="13" customFormat="1" ht="22.5">
      <c r="B394" s="163"/>
      <c r="D394" s="164" t="s">
        <v>237</v>
      </c>
      <c r="E394" s="165" t="s">
        <v>1</v>
      </c>
      <c r="F394" s="166" t="s">
        <v>7666</v>
      </c>
      <c r="H394" s="167">
        <v>1</v>
      </c>
      <c r="I394" s="168"/>
      <c r="L394" s="163"/>
      <c r="M394" s="169"/>
      <c r="N394" s="170"/>
      <c r="O394" s="170"/>
      <c r="P394" s="170"/>
      <c r="Q394" s="170"/>
      <c r="R394" s="170"/>
      <c r="S394" s="170"/>
      <c r="T394" s="171"/>
      <c r="AT394" s="165" t="s">
        <v>237</v>
      </c>
      <c r="AU394" s="165" t="s">
        <v>88</v>
      </c>
      <c r="AV394" s="13" t="s">
        <v>88</v>
      </c>
      <c r="AW394" s="13" t="s">
        <v>33</v>
      </c>
      <c r="AX394" s="13" t="s">
        <v>79</v>
      </c>
      <c r="AY394" s="165" t="s">
        <v>207</v>
      </c>
    </row>
    <row r="395" spans="1:65" s="15" customFormat="1" ht="11.25">
      <c r="B395" s="179"/>
      <c r="D395" s="164" t="s">
        <v>237</v>
      </c>
      <c r="E395" s="180" t="s">
        <v>1</v>
      </c>
      <c r="F395" s="181" t="s">
        <v>242</v>
      </c>
      <c r="H395" s="182">
        <v>1</v>
      </c>
      <c r="I395" s="183"/>
      <c r="L395" s="179"/>
      <c r="M395" s="184"/>
      <c r="N395" s="185"/>
      <c r="O395" s="185"/>
      <c r="P395" s="185"/>
      <c r="Q395" s="185"/>
      <c r="R395" s="185"/>
      <c r="S395" s="185"/>
      <c r="T395" s="186"/>
      <c r="AT395" s="180" t="s">
        <v>237</v>
      </c>
      <c r="AU395" s="180" t="s">
        <v>88</v>
      </c>
      <c r="AV395" s="15" t="s">
        <v>213</v>
      </c>
      <c r="AW395" s="15" t="s">
        <v>33</v>
      </c>
      <c r="AX395" s="15" t="s">
        <v>86</v>
      </c>
      <c r="AY395" s="180" t="s">
        <v>207</v>
      </c>
    </row>
    <row r="396" spans="1:65" s="2" customFormat="1" ht="24.2" customHeight="1">
      <c r="A396" s="31"/>
      <c r="B396" s="148"/>
      <c r="C396" s="149" t="s">
        <v>595</v>
      </c>
      <c r="D396" s="149" t="s">
        <v>209</v>
      </c>
      <c r="E396" s="150" t="s">
        <v>7667</v>
      </c>
      <c r="F396" s="151" t="s">
        <v>7668</v>
      </c>
      <c r="G396" s="152" t="s">
        <v>301</v>
      </c>
      <c r="H396" s="153">
        <v>1</v>
      </c>
      <c r="I396" s="154"/>
      <c r="J396" s="155">
        <f>ROUND(I396*H396,2)</f>
        <v>0</v>
      </c>
      <c r="K396" s="156"/>
      <c r="L396" s="32"/>
      <c r="M396" s="157" t="s">
        <v>1</v>
      </c>
      <c r="N396" s="158" t="s">
        <v>44</v>
      </c>
      <c r="O396" s="57"/>
      <c r="P396" s="159">
        <f>O396*H396</f>
        <v>0</v>
      </c>
      <c r="Q396" s="159">
        <v>0</v>
      </c>
      <c r="R396" s="159">
        <f>Q396*H396</f>
        <v>0</v>
      </c>
      <c r="S396" s="159">
        <v>0</v>
      </c>
      <c r="T396" s="160">
        <f>S396*H396</f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61" t="s">
        <v>213</v>
      </c>
      <c r="AT396" s="161" t="s">
        <v>209</v>
      </c>
      <c r="AU396" s="161" t="s">
        <v>88</v>
      </c>
      <c r="AY396" s="17" t="s">
        <v>207</v>
      </c>
      <c r="BE396" s="162">
        <f>IF(N396="základní",J396,0)</f>
        <v>0</v>
      </c>
      <c r="BF396" s="162">
        <f>IF(N396="snížená",J396,0)</f>
        <v>0</v>
      </c>
      <c r="BG396" s="162">
        <f>IF(N396="zákl. přenesená",J396,0)</f>
        <v>0</v>
      </c>
      <c r="BH396" s="162">
        <f>IF(N396="sníž. přenesená",J396,0)</f>
        <v>0</v>
      </c>
      <c r="BI396" s="162">
        <f>IF(N396="nulová",J396,0)</f>
        <v>0</v>
      </c>
      <c r="BJ396" s="17" t="s">
        <v>86</v>
      </c>
      <c r="BK396" s="162">
        <f>ROUND(I396*H396,2)</f>
        <v>0</v>
      </c>
      <c r="BL396" s="17" t="s">
        <v>213</v>
      </c>
      <c r="BM396" s="161" t="s">
        <v>598</v>
      </c>
    </row>
    <row r="397" spans="1:65" s="13" customFormat="1" ht="22.5">
      <c r="B397" s="163"/>
      <c r="D397" s="164" t="s">
        <v>237</v>
      </c>
      <c r="E397" s="165" t="s">
        <v>1</v>
      </c>
      <c r="F397" s="166" t="s">
        <v>7669</v>
      </c>
      <c r="H397" s="167">
        <v>1</v>
      </c>
      <c r="I397" s="168"/>
      <c r="L397" s="163"/>
      <c r="M397" s="169"/>
      <c r="N397" s="170"/>
      <c r="O397" s="170"/>
      <c r="P397" s="170"/>
      <c r="Q397" s="170"/>
      <c r="R397" s="170"/>
      <c r="S397" s="170"/>
      <c r="T397" s="171"/>
      <c r="AT397" s="165" t="s">
        <v>237</v>
      </c>
      <c r="AU397" s="165" t="s">
        <v>88</v>
      </c>
      <c r="AV397" s="13" t="s">
        <v>88</v>
      </c>
      <c r="AW397" s="13" t="s">
        <v>33</v>
      </c>
      <c r="AX397" s="13" t="s">
        <v>79</v>
      </c>
      <c r="AY397" s="165" t="s">
        <v>207</v>
      </c>
    </row>
    <row r="398" spans="1:65" s="15" customFormat="1" ht="11.25">
      <c r="B398" s="179"/>
      <c r="D398" s="164" t="s">
        <v>237</v>
      </c>
      <c r="E398" s="180" t="s">
        <v>1</v>
      </c>
      <c r="F398" s="181" t="s">
        <v>242</v>
      </c>
      <c r="H398" s="182">
        <v>1</v>
      </c>
      <c r="I398" s="183"/>
      <c r="L398" s="179"/>
      <c r="M398" s="184"/>
      <c r="N398" s="185"/>
      <c r="O398" s="185"/>
      <c r="P398" s="185"/>
      <c r="Q398" s="185"/>
      <c r="R398" s="185"/>
      <c r="S398" s="185"/>
      <c r="T398" s="186"/>
      <c r="AT398" s="180" t="s">
        <v>237</v>
      </c>
      <c r="AU398" s="180" t="s">
        <v>88</v>
      </c>
      <c r="AV398" s="15" t="s">
        <v>213</v>
      </c>
      <c r="AW398" s="15" t="s">
        <v>33</v>
      </c>
      <c r="AX398" s="15" t="s">
        <v>86</v>
      </c>
      <c r="AY398" s="180" t="s">
        <v>207</v>
      </c>
    </row>
    <row r="399" spans="1:65" s="2" customFormat="1" ht="24.2" customHeight="1">
      <c r="A399" s="31"/>
      <c r="B399" s="148"/>
      <c r="C399" s="149" t="s">
        <v>378</v>
      </c>
      <c r="D399" s="149" t="s">
        <v>209</v>
      </c>
      <c r="E399" s="150" t="s">
        <v>7670</v>
      </c>
      <c r="F399" s="151" t="s">
        <v>7671</v>
      </c>
      <c r="G399" s="152" t="s">
        <v>301</v>
      </c>
      <c r="H399" s="153">
        <v>1</v>
      </c>
      <c r="I399" s="154"/>
      <c r="J399" s="155">
        <f>ROUND(I399*H399,2)</f>
        <v>0</v>
      </c>
      <c r="K399" s="156"/>
      <c r="L399" s="32"/>
      <c r="M399" s="157" t="s">
        <v>1</v>
      </c>
      <c r="N399" s="158" t="s">
        <v>44</v>
      </c>
      <c r="O399" s="57"/>
      <c r="P399" s="159">
        <f>O399*H399</f>
        <v>0</v>
      </c>
      <c r="Q399" s="159">
        <v>0</v>
      </c>
      <c r="R399" s="159">
        <f>Q399*H399</f>
        <v>0</v>
      </c>
      <c r="S399" s="159">
        <v>0</v>
      </c>
      <c r="T399" s="160">
        <f>S399*H399</f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61" t="s">
        <v>213</v>
      </c>
      <c r="AT399" s="161" t="s">
        <v>209</v>
      </c>
      <c r="AU399" s="161" t="s">
        <v>88</v>
      </c>
      <c r="AY399" s="17" t="s">
        <v>207</v>
      </c>
      <c r="BE399" s="162">
        <f>IF(N399="základní",J399,0)</f>
        <v>0</v>
      </c>
      <c r="BF399" s="162">
        <f>IF(N399="snížená",J399,0)</f>
        <v>0</v>
      </c>
      <c r="BG399" s="162">
        <f>IF(N399="zákl. přenesená",J399,0)</f>
        <v>0</v>
      </c>
      <c r="BH399" s="162">
        <f>IF(N399="sníž. přenesená",J399,0)</f>
        <v>0</v>
      </c>
      <c r="BI399" s="162">
        <f>IF(N399="nulová",J399,0)</f>
        <v>0</v>
      </c>
      <c r="BJ399" s="17" t="s">
        <v>86</v>
      </c>
      <c r="BK399" s="162">
        <f>ROUND(I399*H399,2)</f>
        <v>0</v>
      </c>
      <c r="BL399" s="17" t="s">
        <v>213</v>
      </c>
      <c r="BM399" s="161" t="s">
        <v>601</v>
      </c>
    </row>
    <row r="400" spans="1:65" s="13" customFormat="1" ht="22.5">
      <c r="B400" s="163"/>
      <c r="D400" s="164" t="s">
        <v>237</v>
      </c>
      <c r="E400" s="165" t="s">
        <v>1</v>
      </c>
      <c r="F400" s="166" t="s">
        <v>7669</v>
      </c>
      <c r="H400" s="167">
        <v>1</v>
      </c>
      <c r="I400" s="168"/>
      <c r="L400" s="163"/>
      <c r="M400" s="169"/>
      <c r="N400" s="170"/>
      <c r="O400" s="170"/>
      <c r="P400" s="170"/>
      <c r="Q400" s="170"/>
      <c r="R400" s="170"/>
      <c r="S400" s="170"/>
      <c r="T400" s="171"/>
      <c r="AT400" s="165" t="s">
        <v>237</v>
      </c>
      <c r="AU400" s="165" t="s">
        <v>88</v>
      </c>
      <c r="AV400" s="13" t="s">
        <v>88</v>
      </c>
      <c r="AW400" s="13" t="s">
        <v>33</v>
      </c>
      <c r="AX400" s="13" t="s">
        <v>79</v>
      </c>
      <c r="AY400" s="165" t="s">
        <v>207</v>
      </c>
    </row>
    <row r="401" spans="1:65" s="15" customFormat="1" ht="11.25">
      <c r="B401" s="179"/>
      <c r="D401" s="164" t="s">
        <v>237</v>
      </c>
      <c r="E401" s="180" t="s">
        <v>1</v>
      </c>
      <c r="F401" s="181" t="s">
        <v>242</v>
      </c>
      <c r="H401" s="182">
        <v>1</v>
      </c>
      <c r="I401" s="183"/>
      <c r="L401" s="179"/>
      <c r="M401" s="184"/>
      <c r="N401" s="185"/>
      <c r="O401" s="185"/>
      <c r="P401" s="185"/>
      <c r="Q401" s="185"/>
      <c r="R401" s="185"/>
      <c r="S401" s="185"/>
      <c r="T401" s="186"/>
      <c r="AT401" s="180" t="s">
        <v>237</v>
      </c>
      <c r="AU401" s="180" t="s">
        <v>88</v>
      </c>
      <c r="AV401" s="15" t="s">
        <v>213</v>
      </c>
      <c r="AW401" s="15" t="s">
        <v>33</v>
      </c>
      <c r="AX401" s="15" t="s">
        <v>86</v>
      </c>
      <c r="AY401" s="180" t="s">
        <v>207</v>
      </c>
    </row>
    <row r="402" spans="1:65" s="2" customFormat="1" ht="24.2" customHeight="1">
      <c r="A402" s="31"/>
      <c r="B402" s="148"/>
      <c r="C402" s="149" t="s">
        <v>611</v>
      </c>
      <c r="D402" s="149" t="s">
        <v>209</v>
      </c>
      <c r="E402" s="150" t="s">
        <v>7672</v>
      </c>
      <c r="F402" s="151" t="s">
        <v>7673</v>
      </c>
      <c r="G402" s="152" t="s">
        <v>301</v>
      </c>
      <c r="H402" s="153">
        <v>1</v>
      </c>
      <c r="I402" s="154"/>
      <c r="J402" s="155">
        <f>ROUND(I402*H402,2)</f>
        <v>0</v>
      </c>
      <c r="K402" s="156"/>
      <c r="L402" s="32"/>
      <c r="M402" s="157" t="s">
        <v>1</v>
      </c>
      <c r="N402" s="158" t="s">
        <v>44</v>
      </c>
      <c r="O402" s="57"/>
      <c r="P402" s="159">
        <f>O402*H402</f>
        <v>0</v>
      </c>
      <c r="Q402" s="159">
        <v>0</v>
      </c>
      <c r="R402" s="159">
        <f>Q402*H402</f>
        <v>0</v>
      </c>
      <c r="S402" s="159">
        <v>0</v>
      </c>
      <c r="T402" s="160">
        <f>S402*H402</f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61" t="s">
        <v>213</v>
      </c>
      <c r="AT402" s="161" t="s">
        <v>209</v>
      </c>
      <c r="AU402" s="161" t="s">
        <v>88</v>
      </c>
      <c r="AY402" s="17" t="s">
        <v>207</v>
      </c>
      <c r="BE402" s="162">
        <f>IF(N402="základní",J402,0)</f>
        <v>0</v>
      </c>
      <c r="BF402" s="162">
        <f>IF(N402="snížená",J402,0)</f>
        <v>0</v>
      </c>
      <c r="BG402" s="162">
        <f>IF(N402="zákl. přenesená",J402,0)</f>
        <v>0</v>
      </c>
      <c r="BH402" s="162">
        <f>IF(N402="sníž. přenesená",J402,0)</f>
        <v>0</v>
      </c>
      <c r="BI402" s="162">
        <f>IF(N402="nulová",J402,0)</f>
        <v>0</v>
      </c>
      <c r="BJ402" s="17" t="s">
        <v>86</v>
      </c>
      <c r="BK402" s="162">
        <f>ROUND(I402*H402,2)</f>
        <v>0</v>
      </c>
      <c r="BL402" s="17" t="s">
        <v>213</v>
      </c>
      <c r="BM402" s="161" t="s">
        <v>614</v>
      </c>
    </row>
    <row r="403" spans="1:65" s="13" customFormat="1" ht="22.5">
      <c r="B403" s="163"/>
      <c r="D403" s="164" t="s">
        <v>237</v>
      </c>
      <c r="E403" s="165" t="s">
        <v>1</v>
      </c>
      <c r="F403" s="166" t="s">
        <v>7669</v>
      </c>
      <c r="H403" s="167">
        <v>1</v>
      </c>
      <c r="I403" s="168"/>
      <c r="L403" s="163"/>
      <c r="M403" s="169"/>
      <c r="N403" s="170"/>
      <c r="O403" s="170"/>
      <c r="P403" s="170"/>
      <c r="Q403" s="170"/>
      <c r="R403" s="170"/>
      <c r="S403" s="170"/>
      <c r="T403" s="171"/>
      <c r="AT403" s="165" t="s">
        <v>237</v>
      </c>
      <c r="AU403" s="165" t="s">
        <v>88</v>
      </c>
      <c r="AV403" s="13" t="s">
        <v>88</v>
      </c>
      <c r="AW403" s="13" t="s">
        <v>33</v>
      </c>
      <c r="AX403" s="13" t="s">
        <v>79</v>
      </c>
      <c r="AY403" s="165" t="s">
        <v>207</v>
      </c>
    </row>
    <row r="404" spans="1:65" s="15" customFormat="1" ht="11.25">
      <c r="B404" s="179"/>
      <c r="D404" s="164" t="s">
        <v>237</v>
      </c>
      <c r="E404" s="180" t="s">
        <v>1</v>
      </c>
      <c r="F404" s="181" t="s">
        <v>242</v>
      </c>
      <c r="H404" s="182">
        <v>1</v>
      </c>
      <c r="I404" s="183"/>
      <c r="L404" s="179"/>
      <c r="M404" s="184"/>
      <c r="N404" s="185"/>
      <c r="O404" s="185"/>
      <c r="P404" s="185"/>
      <c r="Q404" s="185"/>
      <c r="R404" s="185"/>
      <c r="S404" s="185"/>
      <c r="T404" s="186"/>
      <c r="AT404" s="180" t="s">
        <v>237</v>
      </c>
      <c r="AU404" s="180" t="s">
        <v>88</v>
      </c>
      <c r="AV404" s="15" t="s">
        <v>213</v>
      </c>
      <c r="AW404" s="15" t="s">
        <v>33</v>
      </c>
      <c r="AX404" s="15" t="s">
        <v>86</v>
      </c>
      <c r="AY404" s="180" t="s">
        <v>207</v>
      </c>
    </row>
    <row r="405" spans="1:65" s="2" customFormat="1" ht="24.2" customHeight="1">
      <c r="A405" s="31"/>
      <c r="B405" s="148"/>
      <c r="C405" s="149" t="s">
        <v>382</v>
      </c>
      <c r="D405" s="149" t="s">
        <v>209</v>
      </c>
      <c r="E405" s="150" t="s">
        <v>7674</v>
      </c>
      <c r="F405" s="151" t="s">
        <v>7675</v>
      </c>
      <c r="G405" s="152" t="s">
        <v>301</v>
      </c>
      <c r="H405" s="153">
        <v>1</v>
      </c>
      <c r="I405" s="154"/>
      <c r="J405" s="155">
        <f>ROUND(I405*H405,2)</f>
        <v>0</v>
      </c>
      <c r="K405" s="156"/>
      <c r="L405" s="32"/>
      <c r="M405" s="157" t="s">
        <v>1</v>
      </c>
      <c r="N405" s="158" t="s">
        <v>44</v>
      </c>
      <c r="O405" s="57"/>
      <c r="P405" s="159">
        <f>O405*H405</f>
        <v>0</v>
      </c>
      <c r="Q405" s="159">
        <v>0</v>
      </c>
      <c r="R405" s="159">
        <f>Q405*H405</f>
        <v>0</v>
      </c>
      <c r="S405" s="159">
        <v>0</v>
      </c>
      <c r="T405" s="160">
        <f>S405*H405</f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61" t="s">
        <v>213</v>
      </c>
      <c r="AT405" s="161" t="s">
        <v>209</v>
      </c>
      <c r="AU405" s="161" t="s">
        <v>88</v>
      </c>
      <c r="AY405" s="17" t="s">
        <v>207</v>
      </c>
      <c r="BE405" s="162">
        <f>IF(N405="základní",J405,0)</f>
        <v>0</v>
      </c>
      <c r="BF405" s="162">
        <f>IF(N405="snížená",J405,0)</f>
        <v>0</v>
      </c>
      <c r="BG405" s="162">
        <f>IF(N405="zákl. přenesená",J405,0)</f>
        <v>0</v>
      </c>
      <c r="BH405" s="162">
        <f>IF(N405="sníž. přenesená",J405,0)</f>
        <v>0</v>
      </c>
      <c r="BI405" s="162">
        <f>IF(N405="nulová",J405,0)</f>
        <v>0</v>
      </c>
      <c r="BJ405" s="17" t="s">
        <v>86</v>
      </c>
      <c r="BK405" s="162">
        <f>ROUND(I405*H405,2)</f>
        <v>0</v>
      </c>
      <c r="BL405" s="17" t="s">
        <v>213</v>
      </c>
      <c r="BM405" s="161" t="s">
        <v>629</v>
      </c>
    </row>
    <row r="406" spans="1:65" s="13" customFormat="1" ht="22.5">
      <c r="B406" s="163"/>
      <c r="D406" s="164" t="s">
        <v>237</v>
      </c>
      <c r="E406" s="165" t="s">
        <v>1</v>
      </c>
      <c r="F406" s="166" t="s">
        <v>7669</v>
      </c>
      <c r="H406" s="167">
        <v>1</v>
      </c>
      <c r="I406" s="168"/>
      <c r="L406" s="163"/>
      <c r="M406" s="169"/>
      <c r="N406" s="170"/>
      <c r="O406" s="170"/>
      <c r="P406" s="170"/>
      <c r="Q406" s="170"/>
      <c r="R406" s="170"/>
      <c r="S406" s="170"/>
      <c r="T406" s="171"/>
      <c r="AT406" s="165" t="s">
        <v>237</v>
      </c>
      <c r="AU406" s="165" t="s">
        <v>88</v>
      </c>
      <c r="AV406" s="13" t="s">
        <v>88</v>
      </c>
      <c r="AW406" s="13" t="s">
        <v>33</v>
      </c>
      <c r="AX406" s="13" t="s">
        <v>79</v>
      </c>
      <c r="AY406" s="165" t="s">
        <v>207</v>
      </c>
    </row>
    <row r="407" spans="1:65" s="15" customFormat="1" ht="11.25">
      <c r="B407" s="179"/>
      <c r="D407" s="164" t="s">
        <v>237</v>
      </c>
      <c r="E407" s="180" t="s">
        <v>1</v>
      </c>
      <c r="F407" s="181" t="s">
        <v>242</v>
      </c>
      <c r="H407" s="182">
        <v>1</v>
      </c>
      <c r="I407" s="183"/>
      <c r="L407" s="179"/>
      <c r="M407" s="184"/>
      <c r="N407" s="185"/>
      <c r="O407" s="185"/>
      <c r="P407" s="185"/>
      <c r="Q407" s="185"/>
      <c r="R407" s="185"/>
      <c r="S407" s="185"/>
      <c r="T407" s="186"/>
      <c r="AT407" s="180" t="s">
        <v>237</v>
      </c>
      <c r="AU407" s="180" t="s">
        <v>88</v>
      </c>
      <c r="AV407" s="15" t="s">
        <v>213</v>
      </c>
      <c r="AW407" s="15" t="s">
        <v>33</v>
      </c>
      <c r="AX407" s="15" t="s">
        <v>86</v>
      </c>
      <c r="AY407" s="180" t="s">
        <v>207</v>
      </c>
    </row>
    <row r="408" spans="1:65" s="2" customFormat="1" ht="24.2" customHeight="1">
      <c r="A408" s="31"/>
      <c r="B408" s="148"/>
      <c r="C408" s="149" t="s">
        <v>638</v>
      </c>
      <c r="D408" s="149" t="s">
        <v>209</v>
      </c>
      <c r="E408" s="150" t="s">
        <v>7676</v>
      </c>
      <c r="F408" s="151" t="s">
        <v>7677</v>
      </c>
      <c r="G408" s="152" t="s">
        <v>301</v>
      </c>
      <c r="H408" s="153">
        <v>1</v>
      </c>
      <c r="I408" s="154"/>
      <c r="J408" s="155">
        <f>ROUND(I408*H408,2)</f>
        <v>0</v>
      </c>
      <c r="K408" s="156"/>
      <c r="L408" s="32"/>
      <c r="M408" s="157" t="s">
        <v>1</v>
      </c>
      <c r="N408" s="158" t="s">
        <v>44</v>
      </c>
      <c r="O408" s="57"/>
      <c r="P408" s="159">
        <f>O408*H408</f>
        <v>0</v>
      </c>
      <c r="Q408" s="159">
        <v>0</v>
      </c>
      <c r="R408" s="159">
        <f>Q408*H408</f>
        <v>0</v>
      </c>
      <c r="S408" s="159">
        <v>0</v>
      </c>
      <c r="T408" s="160">
        <f>S408*H408</f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61" t="s">
        <v>213</v>
      </c>
      <c r="AT408" s="161" t="s">
        <v>209</v>
      </c>
      <c r="AU408" s="161" t="s">
        <v>88</v>
      </c>
      <c r="AY408" s="17" t="s">
        <v>207</v>
      </c>
      <c r="BE408" s="162">
        <f>IF(N408="základní",J408,0)</f>
        <v>0</v>
      </c>
      <c r="BF408" s="162">
        <f>IF(N408="snížená",J408,0)</f>
        <v>0</v>
      </c>
      <c r="BG408" s="162">
        <f>IF(N408="zákl. přenesená",J408,0)</f>
        <v>0</v>
      </c>
      <c r="BH408" s="162">
        <f>IF(N408="sníž. přenesená",J408,0)</f>
        <v>0</v>
      </c>
      <c r="BI408" s="162">
        <f>IF(N408="nulová",J408,0)</f>
        <v>0</v>
      </c>
      <c r="BJ408" s="17" t="s">
        <v>86</v>
      </c>
      <c r="BK408" s="162">
        <f>ROUND(I408*H408,2)</f>
        <v>0</v>
      </c>
      <c r="BL408" s="17" t="s">
        <v>213</v>
      </c>
      <c r="BM408" s="161" t="s">
        <v>641</v>
      </c>
    </row>
    <row r="409" spans="1:65" s="13" customFormat="1" ht="22.5">
      <c r="B409" s="163"/>
      <c r="D409" s="164" t="s">
        <v>237</v>
      </c>
      <c r="E409" s="165" t="s">
        <v>1</v>
      </c>
      <c r="F409" s="166" t="s">
        <v>7678</v>
      </c>
      <c r="H409" s="167">
        <v>1</v>
      </c>
      <c r="I409" s="168"/>
      <c r="L409" s="163"/>
      <c r="M409" s="169"/>
      <c r="N409" s="170"/>
      <c r="O409" s="170"/>
      <c r="P409" s="170"/>
      <c r="Q409" s="170"/>
      <c r="R409" s="170"/>
      <c r="S409" s="170"/>
      <c r="T409" s="171"/>
      <c r="AT409" s="165" t="s">
        <v>237</v>
      </c>
      <c r="AU409" s="165" t="s">
        <v>88</v>
      </c>
      <c r="AV409" s="13" t="s">
        <v>88</v>
      </c>
      <c r="AW409" s="13" t="s">
        <v>33</v>
      </c>
      <c r="AX409" s="13" t="s">
        <v>79</v>
      </c>
      <c r="AY409" s="165" t="s">
        <v>207</v>
      </c>
    </row>
    <row r="410" spans="1:65" s="15" customFormat="1" ht="11.25">
      <c r="B410" s="179"/>
      <c r="D410" s="164" t="s">
        <v>237</v>
      </c>
      <c r="E410" s="180" t="s">
        <v>1</v>
      </c>
      <c r="F410" s="181" t="s">
        <v>242</v>
      </c>
      <c r="H410" s="182">
        <v>1</v>
      </c>
      <c r="I410" s="183"/>
      <c r="L410" s="179"/>
      <c r="M410" s="184"/>
      <c r="N410" s="185"/>
      <c r="O410" s="185"/>
      <c r="P410" s="185"/>
      <c r="Q410" s="185"/>
      <c r="R410" s="185"/>
      <c r="S410" s="185"/>
      <c r="T410" s="186"/>
      <c r="AT410" s="180" t="s">
        <v>237</v>
      </c>
      <c r="AU410" s="180" t="s">
        <v>88</v>
      </c>
      <c r="AV410" s="15" t="s">
        <v>213</v>
      </c>
      <c r="AW410" s="15" t="s">
        <v>33</v>
      </c>
      <c r="AX410" s="15" t="s">
        <v>86</v>
      </c>
      <c r="AY410" s="180" t="s">
        <v>207</v>
      </c>
    </row>
    <row r="411" spans="1:65" s="2" customFormat="1" ht="24.2" customHeight="1">
      <c r="A411" s="31"/>
      <c r="B411" s="148"/>
      <c r="C411" s="149" t="s">
        <v>386</v>
      </c>
      <c r="D411" s="149" t="s">
        <v>209</v>
      </c>
      <c r="E411" s="150" t="s">
        <v>7679</v>
      </c>
      <c r="F411" s="151" t="s">
        <v>7680</v>
      </c>
      <c r="G411" s="152" t="s">
        <v>301</v>
      </c>
      <c r="H411" s="153">
        <v>1</v>
      </c>
      <c r="I411" s="154"/>
      <c r="J411" s="155">
        <f>ROUND(I411*H411,2)</f>
        <v>0</v>
      </c>
      <c r="K411" s="156"/>
      <c r="L411" s="32"/>
      <c r="M411" s="157" t="s">
        <v>1</v>
      </c>
      <c r="N411" s="158" t="s">
        <v>44</v>
      </c>
      <c r="O411" s="57"/>
      <c r="P411" s="159">
        <f>O411*H411</f>
        <v>0</v>
      </c>
      <c r="Q411" s="159">
        <v>0</v>
      </c>
      <c r="R411" s="159">
        <f>Q411*H411</f>
        <v>0</v>
      </c>
      <c r="S411" s="159">
        <v>0</v>
      </c>
      <c r="T411" s="160">
        <f>S411*H411</f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61" t="s">
        <v>213</v>
      </c>
      <c r="AT411" s="161" t="s">
        <v>209</v>
      </c>
      <c r="AU411" s="161" t="s">
        <v>88</v>
      </c>
      <c r="AY411" s="17" t="s">
        <v>207</v>
      </c>
      <c r="BE411" s="162">
        <f>IF(N411="základní",J411,0)</f>
        <v>0</v>
      </c>
      <c r="BF411" s="162">
        <f>IF(N411="snížená",J411,0)</f>
        <v>0</v>
      </c>
      <c r="BG411" s="162">
        <f>IF(N411="zákl. přenesená",J411,0)</f>
        <v>0</v>
      </c>
      <c r="BH411" s="162">
        <f>IF(N411="sníž. přenesená",J411,0)</f>
        <v>0</v>
      </c>
      <c r="BI411" s="162">
        <f>IF(N411="nulová",J411,0)</f>
        <v>0</v>
      </c>
      <c r="BJ411" s="17" t="s">
        <v>86</v>
      </c>
      <c r="BK411" s="162">
        <f>ROUND(I411*H411,2)</f>
        <v>0</v>
      </c>
      <c r="BL411" s="17" t="s">
        <v>213</v>
      </c>
      <c r="BM411" s="161" t="s">
        <v>649</v>
      </c>
    </row>
    <row r="412" spans="1:65" s="13" customFormat="1" ht="22.5">
      <c r="B412" s="163"/>
      <c r="D412" s="164" t="s">
        <v>237</v>
      </c>
      <c r="E412" s="165" t="s">
        <v>1</v>
      </c>
      <c r="F412" s="166" t="s">
        <v>7678</v>
      </c>
      <c r="H412" s="167">
        <v>1</v>
      </c>
      <c r="I412" s="168"/>
      <c r="L412" s="163"/>
      <c r="M412" s="169"/>
      <c r="N412" s="170"/>
      <c r="O412" s="170"/>
      <c r="P412" s="170"/>
      <c r="Q412" s="170"/>
      <c r="R412" s="170"/>
      <c r="S412" s="170"/>
      <c r="T412" s="171"/>
      <c r="AT412" s="165" t="s">
        <v>237</v>
      </c>
      <c r="AU412" s="165" t="s">
        <v>88</v>
      </c>
      <c r="AV412" s="13" t="s">
        <v>88</v>
      </c>
      <c r="AW412" s="13" t="s">
        <v>33</v>
      </c>
      <c r="AX412" s="13" t="s">
        <v>79</v>
      </c>
      <c r="AY412" s="165" t="s">
        <v>207</v>
      </c>
    </row>
    <row r="413" spans="1:65" s="15" customFormat="1" ht="11.25">
      <c r="B413" s="179"/>
      <c r="D413" s="164" t="s">
        <v>237</v>
      </c>
      <c r="E413" s="180" t="s">
        <v>1</v>
      </c>
      <c r="F413" s="181" t="s">
        <v>242</v>
      </c>
      <c r="H413" s="182">
        <v>1</v>
      </c>
      <c r="I413" s="183"/>
      <c r="L413" s="179"/>
      <c r="M413" s="184"/>
      <c r="N413" s="185"/>
      <c r="O413" s="185"/>
      <c r="P413" s="185"/>
      <c r="Q413" s="185"/>
      <c r="R413" s="185"/>
      <c r="S413" s="185"/>
      <c r="T413" s="186"/>
      <c r="AT413" s="180" t="s">
        <v>237</v>
      </c>
      <c r="AU413" s="180" t="s">
        <v>88</v>
      </c>
      <c r="AV413" s="15" t="s">
        <v>213</v>
      </c>
      <c r="AW413" s="15" t="s">
        <v>33</v>
      </c>
      <c r="AX413" s="15" t="s">
        <v>86</v>
      </c>
      <c r="AY413" s="180" t="s">
        <v>207</v>
      </c>
    </row>
    <row r="414" spans="1:65" s="2" customFormat="1" ht="24.2" customHeight="1">
      <c r="A414" s="31"/>
      <c r="B414" s="148"/>
      <c r="C414" s="149" t="s">
        <v>654</v>
      </c>
      <c r="D414" s="149" t="s">
        <v>209</v>
      </c>
      <c r="E414" s="150" t="s">
        <v>7681</v>
      </c>
      <c r="F414" s="151" t="s">
        <v>7682</v>
      </c>
      <c r="G414" s="152" t="s">
        <v>301</v>
      </c>
      <c r="H414" s="153">
        <v>1</v>
      </c>
      <c r="I414" s="154"/>
      <c r="J414" s="155">
        <f>ROUND(I414*H414,2)</f>
        <v>0</v>
      </c>
      <c r="K414" s="156"/>
      <c r="L414" s="32"/>
      <c r="M414" s="157" t="s">
        <v>1</v>
      </c>
      <c r="N414" s="158" t="s">
        <v>44</v>
      </c>
      <c r="O414" s="57"/>
      <c r="P414" s="159">
        <f>O414*H414</f>
        <v>0</v>
      </c>
      <c r="Q414" s="159">
        <v>0</v>
      </c>
      <c r="R414" s="159">
        <f>Q414*H414</f>
        <v>0</v>
      </c>
      <c r="S414" s="159">
        <v>0</v>
      </c>
      <c r="T414" s="160">
        <f>S414*H414</f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61" t="s">
        <v>213</v>
      </c>
      <c r="AT414" s="161" t="s">
        <v>209</v>
      </c>
      <c r="AU414" s="161" t="s">
        <v>88</v>
      </c>
      <c r="AY414" s="17" t="s">
        <v>207</v>
      </c>
      <c r="BE414" s="162">
        <f>IF(N414="základní",J414,0)</f>
        <v>0</v>
      </c>
      <c r="BF414" s="162">
        <f>IF(N414="snížená",J414,0)</f>
        <v>0</v>
      </c>
      <c r="BG414" s="162">
        <f>IF(N414="zákl. přenesená",J414,0)</f>
        <v>0</v>
      </c>
      <c r="BH414" s="162">
        <f>IF(N414="sníž. přenesená",J414,0)</f>
        <v>0</v>
      </c>
      <c r="BI414" s="162">
        <f>IF(N414="nulová",J414,0)</f>
        <v>0</v>
      </c>
      <c r="BJ414" s="17" t="s">
        <v>86</v>
      </c>
      <c r="BK414" s="162">
        <f>ROUND(I414*H414,2)</f>
        <v>0</v>
      </c>
      <c r="BL414" s="17" t="s">
        <v>213</v>
      </c>
      <c r="BM414" s="161" t="s">
        <v>657</v>
      </c>
    </row>
    <row r="415" spans="1:65" s="13" customFormat="1" ht="22.5">
      <c r="B415" s="163"/>
      <c r="D415" s="164" t="s">
        <v>237</v>
      </c>
      <c r="E415" s="165" t="s">
        <v>1</v>
      </c>
      <c r="F415" s="166" t="s">
        <v>7678</v>
      </c>
      <c r="H415" s="167">
        <v>1</v>
      </c>
      <c r="I415" s="168"/>
      <c r="L415" s="163"/>
      <c r="M415" s="169"/>
      <c r="N415" s="170"/>
      <c r="O415" s="170"/>
      <c r="P415" s="170"/>
      <c r="Q415" s="170"/>
      <c r="R415" s="170"/>
      <c r="S415" s="170"/>
      <c r="T415" s="171"/>
      <c r="AT415" s="165" t="s">
        <v>237</v>
      </c>
      <c r="AU415" s="165" t="s">
        <v>88</v>
      </c>
      <c r="AV415" s="13" t="s">
        <v>88</v>
      </c>
      <c r="AW415" s="13" t="s">
        <v>33</v>
      </c>
      <c r="AX415" s="13" t="s">
        <v>79</v>
      </c>
      <c r="AY415" s="165" t="s">
        <v>207</v>
      </c>
    </row>
    <row r="416" spans="1:65" s="15" customFormat="1" ht="11.25">
      <c r="B416" s="179"/>
      <c r="D416" s="164" t="s">
        <v>237</v>
      </c>
      <c r="E416" s="180" t="s">
        <v>1</v>
      </c>
      <c r="F416" s="181" t="s">
        <v>242</v>
      </c>
      <c r="H416" s="182">
        <v>1</v>
      </c>
      <c r="I416" s="183"/>
      <c r="L416" s="179"/>
      <c r="M416" s="184"/>
      <c r="N416" s="185"/>
      <c r="O416" s="185"/>
      <c r="P416" s="185"/>
      <c r="Q416" s="185"/>
      <c r="R416" s="185"/>
      <c r="S416" s="185"/>
      <c r="T416" s="186"/>
      <c r="AT416" s="180" t="s">
        <v>237</v>
      </c>
      <c r="AU416" s="180" t="s">
        <v>88</v>
      </c>
      <c r="AV416" s="15" t="s">
        <v>213</v>
      </c>
      <c r="AW416" s="15" t="s">
        <v>33</v>
      </c>
      <c r="AX416" s="15" t="s">
        <v>86</v>
      </c>
      <c r="AY416" s="180" t="s">
        <v>207</v>
      </c>
    </row>
    <row r="417" spans="1:65" s="2" customFormat="1" ht="24.2" customHeight="1">
      <c r="A417" s="31"/>
      <c r="B417" s="148"/>
      <c r="C417" s="149" t="s">
        <v>390</v>
      </c>
      <c r="D417" s="149" t="s">
        <v>209</v>
      </c>
      <c r="E417" s="150" t="s">
        <v>7683</v>
      </c>
      <c r="F417" s="151" t="s">
        <v>7684</v>
      </c>
      <c r="G417" s="152" t="s">
        <v>301</v>
      </c>
      <c r="H417" s="153">
        <v>1</v>
      </c>
      <c r="I417" s="154"/>
      <c r="J417" s="155">
        <f>ROUND(I417*H417,2)</f>
        <v>0</v>
      </c>
      <c r="K417" s="156"/>
      <c r="L417" s="32"/>
      <c r="M417" s="157" t="s">
        <v>1</v>
      </c>
      <c r="N417" s="158" t="s">
        <v>44</v>
      </c>
      <c r="O417" s="57"/>
      <c r="P417" s="159">
        <f>O417*H417</f>
        <v>0</v>
      </c>
      <c r="Q417" s="159">
        <v>0</v>
      </c>
      <c r="R417" s="159">
        <f>Q417*H417</f>
        <v>0</v>
      </c>
      <c r="S417" s="159">
        <v>0</v>
      </c>
      <c r="T417" s="160">
        <f>S417*H417</f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61" t="s">
        <v>213</v>
      </c>
      <c r="AT417" s="161" t="s">
        <v>209</v>
      </c>
      <c r="AU417" s="161" t="s">
        <v>88</v>
      </c>
      <c r="AY417" s="17" t="s">
        <v>207</v>
      </c>
      <c r="BE417" s="162">
        <f>IF(N417="základní",J417,0)</f>
        <v>0</v>
      </c>
      <c r="BF417" s="162">
        <f>IF(N417="snížená",J417,0)</f>
        <v>0</v>
      </c>
      <c r="BG417" s="162">
        <f>IF(N417="zákl. přenesená",J417,0)</f>
        <v>0</v>
      </c>
      <c r="BH417" s="162">
        <f>IF(N417="sníž. přenesená",J417,0)</f>
        <v>0</v>
      </c>
      <c r="BI417" s="162">
        <f>IF(N417="nulová",J417,0)</f>
        <v>0</v>
      </c>
      <c r="BJ417" s="17" t="s">
        <v>86</v>
      </c>
      <c r="BK417" s="162">
        <f>ROUND(I417*H417,2)</f>
        <v>0</v>
      </c>
      <c r="BL417" s="17" t="s">
        <v>213</v>
      </c>
      <c r="BM417" s="161" t="s">
        <v>663</v>
      </c>
    </row>
    <row r="418" spans="1:65" s="13" customFormat="1" ht="22.5">
      <c r="B418" s="163"/>
      <c r="D418" s="164" t="s">
        <v>237</v>
      </c>
      <c r="E418" s="165" t="s">
        <v>1</v>
      </c>
      <c r="F418" s="166" t="s">
        <v>7678</v>
      </c>
      <c r="H418" s="167">
        <v>1</v>
      </c>
      <c r="I418" s="168"/>
      <c r="L418" s="163"/>
      <c r="M418" s="169"/>
      <c r="N418" s="170"/>
      <c r="O418" s="170"/>
      <c r="P418" s="170"/>
      <c r="Q418" s="170"/>
      <c r="R418" s="170"/>
      <c r="S418" s="170"/>
      <c r="T418" s="171"/>
      <c r="AT418" s="165" t="s">
        <v>237</v>
      </c>
      <c r="AU418" s="165" t="s">
        <v>88</v>
      </c>
      <c r="AV418" s="13" t="s">
        <v>88</v>
      </c>
      <c r="AW418" s="13" t="s">
        <v>33</v>
      </c>
      <c r="AX418" s="13" t="s">
        <v>79</v>
      </c>
      <c r="AY418" s="165" t="s">
        <v>207</v>
      </c>
    </row>
    <row r="419" spans="1:65" s="15" customFormat="1" ht="11.25">
      <c r="B419" s="179"/>
      <c r="D419" s="164" t="s">
        <v>237</v>
      </c>
      <c r="E419" s="180" t="s">
        <v>1</v>
      </c>
      <c r="F419" s="181" t="s">
        <v>242</v>
      </c>
      <c r="H419" s="182">
        <v>1</v>
      </c>
      <c r="I419" s="183"/>
      <c r="L419" s="179"/>
      <c r="M419" s="184"/>
      <c r="N419" s="185"/>
      <c r="O419" s="185"/>
      <c r="P419" s="185"/>
      <c r="Q419" s="185"/>
      <c r="R419" s="185"/>
      <c r="S419" s="185"/>
      <c r="T419" s="186"/>
      <c r="AT419" s="180" t="s">
        <v>237</v>
      </c>
      <c r="AU419" s="180" t="s">
        <v>88</v>
      </c>
      <c r="AV419" s="15" t="s">
        <v>213</v>
      </c>
      <c r="AW419" s="15" t="s">
        <v>33</v>
      </c>
      <c r="AX419" s="15" t="s">
        <v>86</v>
      </c>
      <c r="AY419" s="180" t="s">
        <v>207</v>
      </c>
    </row>
    <row r="420" spans="1:65" s="2" customFormat="1" ht="24.2" customHeight="1">
      <c r="A420" s="31"/>
      <c r="B420" s="148"/>
      <c r="C420" s="149" t="s">
        <v>668</v>
      </c>
      <c r="D420" s="149" t="s">
        <v>209</v>
      </c>
      <c r="E420" s="150" t="s">
        <v>7685</v>
      </c>
      <c r="F420" s="151" t="s">
        <v>7686</v>
      </c>
      <c r="G420" s="152" t="s">
        <v>301</v>
      </c>
      <c r="H420" s="153">
        <v>1</v>
      </c>
      <c r="I420" s="154"/>
      <c r="J420" s="155">
        <f>ROUND(I420*H420,2)</f>
        <v>0</v>
      </c>
      <c r="K420" s="156"/>
      <c r="L420" s="32"/>
      <c r="M420" s="157" t="s">
        <v>1</v>
      </c>
      <c r="N420" s="158" t="s">
        <v>44</v>
      </c>
      <c r="O420" s="57"/>
      <c r="P420" s="159">
        <f>O420*H420</f>
        <v>0</v>
      </c>
      <c r="Q420" s="159">
        <v>0</v>
      </c>
      <c r="R420" s="159">
        <f>Q420*H420</f>
        <v>0</v>
      </c>
      <c r="S420" s="159">
        <v>0</v>
      </c>
      <c r="T420" s="160">
        <f>S420*H420</f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61" t="s">
        <v>213</v>
      </c>
      <c r="AT420" s="161" t="s">
        <v>209</v>
      </c>
      <c r="AU420" s="161" t="s">
        <v>88</v>
      </c>
      <c r="AY420" s="17" t="s">
        <v>207</v>
      </c>
      <c r="BE420" s="162">
        <f>IF(N420="základní",J420,0)</f>
        <v>0</v>
      </c>
      <c r="BF420" s="162">
        <f>IF(N420="snížená",J420,0)</f>
        <v>0</v>
      </c>
      <c r="BG420" s="162">
        <f>IF(N420="zákl. přenesená",J420,0)</f>
        <v>0</v>
      </c>
      <c r="BH420" s="162">
        <f>IF(N420="sníž. přenesená",J420,0)</f>
        <v>0</v>
      </c>
      <c r="BI420" s="162">
        <f>IF(N420="nulová",J420,0)</f>
        <v>0</v>
      </c>
      <c r="BJ420" s="17" t="s">
        <v>86</v>
      </c>
      <c r="BK420" s="162">
        <f>ROUND(I420*H420,2)</f>
        <v>0</v>
      </c>
      <c r="BL420" s="17" t="s">
        <v>213</v>
      </c>
      <c r="BM420" s="161" t="s">
        <v>671</v>
      </c>
    </row>
    <row r="421" spans="1:65" s="13" customFormat="1" ht="22.5">
      <c r="B421" s="163"/>
      <c r="D421" s="164" t="s">
        <v>237</v>
      </c>
      <c r="E421" s="165" t="s">
        <v>1</v>
      </c>
      <c r="F421" s="166" t="s">
        <v>7669</v>
      </c>
      <c r="H421" s="167">
        <v>1</v>
      </c>
      <c r="I421" s="168"/>
      <c r="L421" s="163"/>
      <c r="M421" s="169"/>
      <c r="N421" s="170"/>
      <c r="O421" s="170"/>
      <c r="P421" s="170"/>
      <c r="Q421" s="170"/>
      <c r="R421" s="170"/>
      <c r="S421" s="170"/>
      <c r="T421" s="171"/>
      <c r="AT421" s="165" t="s">
        <v>237</v>
      </c>
      <c r="AU421" s="165" t="s">
        <v>88</v>
      </c>
      <c r="AV421" s="13" t="s">
        <v>88</v>
      </c>
      <c r="AW421" s="13" t="s">
        <v>33</v>
      </c>
      <c r="AX421" s="13" t="s">
        <v>79</v>
      </c>
      <c r="AY421" s="165" t="s">
        <v>207</v>
      </c>
    </row>
    <row r="422" spans="1:65" s="15" customFormat="1" ht="11.25">
      <c r="B422" s="179"/>
      <c r="D422" s="164" t="s">
        <v>237</v>
      </c>
      <c r="E422" s="180" t="s">
        <v>1</v>
      </c>
      <c r="F422" s="181" t="s">
        <v>242</v>
      </c>
      <c r="H422" s="182">
        <v>1</v>
      </c>
      <c r="I422" s="183"/>
      <c r="L422" s="179"/>
      <c r="M422" s="184"/>
      <c r="N422" s="185"/>
      <c r="O422" s="185"/>
      <c r="P422" s="185"/>
      <c r="Q422" s="185"/>
      <c r="R422" s="185"/>
      <c r="S422" s="185"/>
      <c r="T422" s="186"/>
      <c r="AT422" s="180" t="s">
        <v>237</v>
      </c>
      <c r="AU422" s="180" t="s">
        <v>88</v>
      </c>
      <c r="AV422" s="15" t="s">
        <v>213</v>
      </c>
      <c r="AW422" s="15" t="s">
        <v>33</v>
      </c>
      <c r="AX422" s="15" t="s">
        <v>86</v>
      </c>
      <c r="AY422" s="180" t="s">
        <v>207</v>
      </c>
    </row>
    <row r="423" spans="1:65" s="2" customFormat="1" ht="24.2" customHeight="1">
      <c r="A423" s="31"/>
      <c r="B423" s="148"/>
      <c r="C423" s="149" t="s">
        <v>393</v>
      </c>
      <c r="D423" s="149" t="s">
        <v>209</v>
      </c>
      <c r="E423" s="150" t="s">
        <v>7687</v>
      </c>
      <c r="F423" s="151" t="s">
        <v>7688</v>
      </c>
      <c r="G423" s="152" t="s">
        <v>301</v>
      </c>
      <c r="H423" s="153">
        <v>1</v>
      </c>
      <c r="I423" s="154"/>
      <c r="J423" s="155">
        <f>ROUND(I423*H423,2)</f>
        <v>0</v>
      </c>
      <c r="K423" s="156"/>
      <c r="L423" s="32"/>
      <c r="M423" s="157" t="s">
        <v>1</v>
      </c>
      <c r="N423" s="158" t="s">
        <v>44</v>
      </c>
      <c r="O423" s="57"/>
      <c r="P423" s="159">
        <f>O423*H423</f>
        <v>0</v>
      </c>
      <c r="Q423" s="159">
        <v>0</v>
      </c>
      <c r="R423" s="159">
        <f>Q423*H423</f>
        <v>0</v>
      </c>
      <c r="S423" s="159">
        <v>0</v>
      </c>
      <c r="T423" s="160">
        <f>S423*H423</f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61" t="s">
        <v>213</v>
      </c>
      <c r="AT423" s="161" t="s">
        <v>209</v>
      </c>
      <c r="AU423" s="161" t="s">
        <v>88</v>
      </c>
      <c r="AY423" s="17" t="s">
        <v>207</v>
      </c>
      <c r="BE423" s="162">
        <f>IF(N423="základní",J423,0)</f>
        <v>0</v>
      </c>
      <c r="BF423" s="162">
        <f>IF(N423="snížená",J423,0)</f>
        <v>0</v>
      </c>
      <c r="BG423" s="162">
        <f>IF(N423="zákl. přenesená",J423,0)</f>
        <v>0</v>
      </c>
      <c r="BH423" s="162">
        <f>IF(N423="sníž. přenesená",J423,0)</f>
        <v>0</v>
      </c>
      <c r="BI423" s="162">
        <f>IF(N423="nulová",J423,0)</f>
        <v>0</v>
      </c>
      <c r="BJ423" s="17" t="s">
        <v>86</v>
      </c>
      <c r="BK423" s="162">
        <f>ROUND(I423*H423,2)</f>
        <v>0</v>
      </c>
      <c r="BL423" s="17" t="s">
        <v>213</v>
      </c>
      <c r="BM423" s="161" t="s">
        <v>674</v>
      </c>
    </row>
    <row r="424" spans="1:65" s="13" customFormat="1" ht="22.5">
      <c r="B424" s="163"/>
      <c r="D424" s="164" t="s">
        <v>237</v>
      </c>
      <c r="E424" s="165" t="s">
        <v>1</v>
      </c>
      <c r="F424" s="166" t="s">
        <v>7669</v>
      </c>
      <c r="H424" s="167">
        <v>1</v>
      </c>
      <c r="I424" s="168"/>
      <c r="L424" s="163"/>
      <c r="M424" s="169"/>
      <c r="N424" s="170"/>
      <c r="O424" s="170"/>
      <c r="P424" s="170"/>
      <c r="Q424" s="170"/>
      <c r="R424" s="170"/>
      <c r="S424" s="170"/>
      <c r="T424" s="171"/>
      <c r="AT424" s="165" t="s">
        <v>237</v>
      </c>
      <c r="AU424" s="165" t="s">
        <v>88</v>
      </c>
      <c r="AV424" s="13" t="s">
        <v>88</v>
      </c>
      <c r="AW424" s="13" t="s">
        <v>33</v>
      </c>
      <c r="AX424" s="13" t="s">
        <v>79</v>
      </c>
      <c r="AY424" s="165" t="s">
        <v>207</v>
      </c>
    </row>
    <row r="425" spans="1:65" s="15" customFormat="1" ht="11.25">
      <c r="B425" s="179"/>
      <c r="D425" s="164" t="s">
        <v>237</v>
      </c>
      <c r="E425" s="180" t="s">
        <v>1</v>
      </c>
      <c r="F425" s="181" t="s">
        <v>242</v>
      </c>
      <c r="H425" s="182">
        <v>1</v>
      </c>
      <c r="I425" s="183"/>
      <c r="L425" s="179"/>
      <c r="M425" s="184"/>
      <c r="N425" s="185"/>
      <c r="O425" s="185"/>
      <c r="P425" s="185"/>
      <c r="Q425" s="185"/>
      <c r="R425" s="185"/>
      <c r="S425" s="185"/>
      <c r="T425" s="186"/>
      <c r="AT425" s="180" t="s">
        <v>237</v>
      </c>
      <c r="AU425" s="180" t="s">
        <v>88</v>
      </c>
      <c r="AV425" s="15" t="s">
        <v>213</v>
      </c>
      <c r="AW425" s="15" t="s">
        <v>33</v>
      </c>
      <c r="AX425" s="15" t="s">
        <v>86</v>
      </c>
      <c r="AY425" s="180" t="s">
        <v>207</v>
      </c>
    </row>
    <row r="426" spans="1:65" s="2" customFormat="1" ht="24.2" customHeight="1">
      <c r="A426" s="31"/>
      <c r="B426" s="148"/>
      <c r="C426" s="149" t="s">
        <v>676</v>
      </c>
      <c r="D426" s="149" t="s">
        <v>209</v>
      </c>
      <c r="E426" s="150" t="s">
        <v>7689</v>
      </c>
      <c r="F426" s="151" t="s">
        <v>7690</v>
      </c>
      <c r="G426" s="152" t="s">
        <v>301</v>
      </c>
      <c r="H426" s="153">
        <v>1</v>
      </c>
      <c r="I426" s="154"/>
      <c r="J426" s="155">
        <f>ROUND(I426*H426,2)</f>
        <v>0</v>
      </c>
      <c r="K426" s="156"/>
      <c r="L426" s="32"/>
      <c r="M426" s="157" t="s">
        <v>1</v>
      </c>
      <c r="N426" s="158" t="s">
        <v>44</v>
      </c>
      <c r="O426" s="57"/>
      <c r="P426" s="159">
        <f>O426*H426</f>
        <v>0</v>
      </c>
      <c r="Q426" s="159">
        <v>0</v>
      </c>
      <c r="R426" s="159">
        <f>Q426*H426</f>
        <v>0</v>
      </c>
      <c r="S426" s="159">
        <v>0</v>
      </c>
      <c r="T426" s="160">
        <f>S426*H426</f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61" t="s">
        <v>213</v>
      </c>
      <c r="AT426" s="161" t="s">
        <v>209</v>
      </c>
      <c r="AU426" s="161" t="s">
        <v>88</v>
      </c>
      <c r="AY426" s="17" t="s">
        <v>207</v>
      </c>
      <c r="BE426" s="162">
        <f>IF(N426="základní",J426,0)</f>
        <v>0</v>
      </c>
      <c r="BF426" s="162">
        <f>IF(N426="snížená",J426,0)</f>
        <v>0</v>
      </c>
      <c r="BG426" s="162">
        <f>IF(N426="zákl. přenesená",J426,0)</f>
        <v>0</v>
      </c>
      <c r="BH426" s="162">
        <f>IF(N426="sníž. přenesená",J426,0)</f>
        <v>0</v>
      </c>
      <c r="BI426" s="162">
        <f>IF(N426="nulová",J426,0)</f>
        <v>0</v>
      </c>
      <c r="BJ426" s="17" t="s">
        <v>86</v>
      </c>
      <c r="BK426" s="162">
        <f>ROUND(I426*H426,2)</f>
        <v>0</v>
      </c>
      <c r="BL426" s="17" t="s">
        <v>213</v>
      </c>
      <c r="BM426" s="161" t="s">
        <v>679</v>
      </c>
    </row>
    <row r="427" spans="1:65" s="13" customFormat="1" ht="22.5">
      <c r="B427" s="163"/>
      <c r="D427" s="164" t="s">
        <v>237</v>
      </c>
      <c r="E427" s="165" t="s">
        <v>1</v>
      </c>
      <c r="F427" s="166" t="s">
        <v>7669</v>
      </c>
      <c r="H427" s="167">
        <v>1</v>
      </c>
      <c r="I427" s="168"/>
      <c r="L427" s="163"/>
      <c r="M427" s="169"/>
      <c r="N427" s="170"/>
      <c r="O427" s="170"/>
      <c r="P427" s="170"/>
      <c r="Q427" s="170"/>
      <c r="R427" s="170"/>
      <c r="S427" s="170"/>
      <c r="T427" s="171"/>
      <c r="AT427" s="165" t="s">
        <v>237</v>
      </c>
      <c r="AU427" s="165" t="s">
        <v>88</v>
      </c>
      <c r="AV427" s="13" t="s">
        <v>88</v>
      </c>
      <c r="AW427" s="13" t="s">
        <v>33</v>
      </c>
      <c r="AX427" s="13" t="s">
        <v>79</v>
      </c>
      <c r="AY427" s="165" t="s">
        <v>207</v>
      </c>
    </row>
    <row r="428" spans="1:65" s="15" customFormat="1" ht="11.25">
      <c r="B428" s="179"/>
      <c r="D428" s="164" t="s">
        <v>237</v>
      </c>
      <c r="E428" s="180" t="s">
        <v>1</v>
      </c>
      <c r="F428" s="181" t="s">
        <v>242</v>
      </c>
      <c r="H428" s="182">
        <v>1</v>
      </c>
      <c r="I428" s="183"/>
      <c r="L428" s="179"/>
      <c r="M428" s="184"/>
      <c r="N428" s="185"/>
      <c r="O428" s="185"/>
      <c r="P428" s="185"/>
      <c r="Q428" s="185"/>
      <c r="R428" s="185"/>
      <c r="S428" s="185"/>
      <c r="T428" s="186"/>
      <c r="AT428" s="180" t="s">
        <v>237</v>
      </c>
      <c r="AU428" s="180" t="s">
        <v>88</v>
      </c>
      <c r="AV428" s="15" t="s">
        <v>213</v>
      </c>
      <c r="AW428" s="15" t="s">
        <v>33</v>
      </c>
      <c r="AX428" s="15" t="s">
        <v>86</v>
      </c>
      <c r="AY428" s="180" t="s">
        <v>207</v>
      </c>
    </row>
    <row r="429" spans="1:65" s="2" customFormat="1" ht="24.2" customHeight="1">
      <c r="A429" s="31"/>
      <c r="B429" s="148"/>
      <c r="C429" s="149" t="s">
        <v>397</v>
      </c>
      <c r="D429" s="149" t="s">
        <v>209</v>
      </c>
      <c r="E429" s="150" t="s">
        <v>7691</v>
      </c>
      <c r="F429" s="151" t="s">
        <v>7692</v>
      </c>
      <c r="G429" s="152" t="s">
        <v>301</v>
      </c>
      <c r="H429" s="153">
        <v>1</v>
      </c>
      <c r="I429" s="154"/>
      <c r="J429" s="155">
        <f>ROUND(I429*H429,2)</f>
        <v>0</v>
      </c>
      <c r="K429" s="156"/>
      <c r="L429" s="32"/>
      <c r="M429" s="157" t="s">
        <v>1</v>
      </c>
      <c r="N429" s="158" t="s">
        <v>44</v>
      </c>
      <c r="O429" s="57"/>
      <c r="P429" s="159">
        <f>O429*H429</f>
        <v>0</v>
      </c>
      <c r="Q429" s="159">
        <v>0</v>
      </c>
      <c r="R429" s="159">
        <f>Q429*H429</f>
        <v>0</v>
      </c>
      <c r="S429" s="159">
        <v>0</v>
      </c>
      <c r="T429" s="160">
        <f>S429*H429</f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61" t="s">
        <v>213</v>
      </c>
      <c r="AT429" s="161" t="s">
        <v>209</v>
      </c>
      <c r="AU429" s="161" t="s">
        <v>88</v>
      </c>
      <c r="AY429" s="17" t="s">
        <v>207</v>
      </c>
      <c r="BE429" s="162">
        <f>IF(N429="základní",J429,0)</f>
        <v>0</v>
      </c>
      <c r="BF429" s="162">
        <f>IF(N429="snížená",J429,0)</f>
        <v>0</v>
      </c>
      <c r="BG429" s="162">
        <f>IF(N429="zákl. přenesená",J429,0)</f>
        <v>0</v>
      </c>
      <c r="BH429" s="162">
        <f>IF(N429="sníž. přenesená",J429,0)</f>
        <v>0</v>
      </c>
      <c r="BI429" s="162">
        <f>IF(N429="nulová",J429,0)</f>
        <v>0</v>
      </c>
      <c r="BJ429" s="17" t="s">
        <v>86</v>
      </c>
      <c r="BK429" s="162">
        <f>ROUND(I429*H429,2)</f>
        <v>0</v>
      </c>
      <c r="BL429" s="17" t="s">
        <v>213</v>
      </c>
      <c r="BM429" s="161" t="s">
        <v>684</v>
      </c>
    </row>
    <row r="430" spans="1:65" s="13" customFormat="1" ht="22.5">
      <c r="B430" s="163"/>
      <c r="D430" s="164" t="s">
        <v>237</v>
      </c>
      <c r="E430" s="165" t="s">
        <v>1</v>
      </c>
      <c r="F430" s="166" t="s">
        <v>7669</v>
      </c>
      <c r="H430" s="167">
        <v>1</v>
      </c>
      <c r="I430" s="168"/>
      <c r="L430" s="163"/>
      <c r="M430" s="169"/>
      <c r="N430" s="170"/>
      <c r="O430" s="170"/>
      <c r="P430" s="170"/>
      <c r="Q430" s="170"/>
      <c r="R430" s="170"/>
      <c r="S430" s="170"/>
      <c r="T430" s="171"/>
      <c r="AT430" s="165" t="s">
        <v>237</v>
      </c>
      <c r="AU430" s="165" t="s">
        <v>88</v>
      </c>
      <c r="AV430" s="13" t="s">
        <v>88</v>
      </c>
      <c r="AW430" s="13" t="s">
        <v>33</v>
      </c>
      <c r="AX430" s="13" t="s">
        <v>79</v>
      </c>
      <c r="AY430" s="165" t="s">
        <v>207</v>
      </c>
    </row>
    <row r="431" spans="1:65" s="15" customFormat="1" ht="11.25">
      <c r="B431" s="179"/>
      <c r="D431" s="164" t="s">
        <v>237</v>
      </c>
      <c r="E431" s="180" t="s">
        <v>1</v>
      </c>
      <c r="F431" s="181" t="s">
        <v>242</v>
      </c>
      <c r="H431" s="182">
        <v>1</v>
      </c>
      <c r="I431" s="183"/>
      <c r="L431" s="179"/>
      <c r="M431" s="184"/>
      <c r="N431" s="185"/>
      <c r="O431" s="185"/>
      <c r="P431" s="185"/>
      <c r="Q431" s="185"/>
      <c r="R431" s="185"/>
      <c r="S431" s="185"/>
      <c r="T431" s="186"/>
      <c r="AT431" s="180" t="s">
        <v>237</v>
      </c>
      <c r="AU431" s="180" t="s">
        <v>88</v>
      </c>
      <c r="AV431" s="15" t="s">
        <v>213</v>
      </c>
      <c r="AW431" s="15" t="s">
        <v>33</v>
      </c>
      <c r="AX431" s="15" t="s">
        <v>86</v>
      </c>
      <c r="AY431" s="180" t="s">
        <v>207</v>
      </c>
    </row>
    <row r="432" spans="1:65" s="2" customFormat="1" ht="24.2" customHeight="1">
      <c r="A432" s="31"/>
      <c r="B432" s="148"/>
      <c r="C432" s="149" t="s">
        <v>685</v>
      </c>
      <c r="D432" s="149" t="s">
        <v>209</v>
      </c>
      <c r="E432" s="150" t="s">
        <v>7693</v>
      </c>
      <c r="F432" s="151" t="s">
        <v>7694</v>
      </c>
      <c r="G432" s="152" t="s">
        <v>301</v>
      </c>
      <c r="H432" s="153">
        <v>1</v>
      </c>
      <c r="I432" s="154"/>
      <c r="J432" s="155">
        <f>ROUND(I432*H432,2)</f>
        <v>0</v>
      </c>
      <c r="K432" s="156"/>
      <c r="L432" s="32"/>
      <c r="M432" s="157" t="s">
        <v>1</v>
      </c>
      <c r="N432" s="158" t="s">
        <v>44</v>
      </c>
      <c r="O432" s="57"/>
      <c r="P432" s="159">
        <f>O432*H432</f>
        <v>0</v>
      </c>
      <c r="Q432" s="159">
        <v>0</v>
      </c>
      <c r="R432" s="159">
        <f>Q432*H432</f>
        <v>0</v>
      </c>
      <c r="S432" s="159">
        <v>0</v>
      </c>
      <c r="T432" s="160">
        <f>S432*H432</f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61" t="s">
        <v>213</v>
      </c>
      <c r="AT432" s="161" t="s">
        <v>209</v>
      </c>
      <c r="AU432" s="161" t="s">
        <v>88</v>
      </c>
      <c r="AY432" s="17" t="s">
        <v>207</v>
      </c>
      <c r="BE432" s="162">
        <f>IF(N432="základní",J432,0)</f>
        <v>0</v>
      </c>
      <c r="BF432" s="162">
        <f>IF(N432="snížená",J432,0)</f>
        <v>0</v>
      </c>
      <c r="BG432" s="162">
        <f>IF(N432="zákl. přenesená",J432,0)</f>
        <v>0</v>
      </c>
      <c r="BH432" s="162">
        <f>IF(N432="sníž. přenesená",J432,0)</f>
        <v>0</v>
      </c>
      <c r="BI432" s="162">
        <f>IF(N432="nulová",J432,0)</f>
        <v>0</v>
      </c>
      <c r="BJ432" s="17" t="s">
        <v>86</v>
      </c>
      <c r="BK432" s="162">
        <f>ROUND(I432*H432,2)</f>
        <v>0</v>
      </c>
      <c r="BL432" s="17" t="s">
        <v>213</v>
      </c>
      <c r="BM432" s="161" t="s">
        <v>688</v>
      </c>
    </row>
    <row r="433" spans="1:65" s="13" customFormat="1" ht="22.5">
      <c r="B433" s="163"/>
      <c r="D433" s="164" t="s">
        <v>237</v>
      </c>
      <c r="E433" s="165" t="s">
        <v>1</v>
      </c>
      <c r="F433" s="166" t="s">
        <v>7669</v>
      </c>
      <c r="H433" s="167">
        <v>1</v>
      </c>
      <c r="I433" s="168"/>
      <c r="L433" s="163"/>
      <c r="M433" s="169"/>
      <c r="N433" s="170"/>
      <c r="O433" s="170"/>
      <c r="P433" s="170"/>
      <c r="Q433" s="170"/>
      <c r="R433" s="170"/>
      <c r="S433" s="170"/>
      <c r="T433" s="171"/>
      <c r="AT433" s="165" t="s">
        <v>237</v>
      </c>
      <c r="AU433" s="165" t="s">
        <v>88</v>
      </c>
      <c r="AV433" s="13" t="s">
        <v>88</v>
      </c>
      <c r="AW433" s="13" t="s">
        <v>33</v>
      </c>
      <c r="AX433" s="13" t="s">
        <v>79</v>
      </c>
      <c r="AY433" s="165" t="s">
        <v>207</v>
      </c>
    </row>
    <row r="434" spans="1:65" s="15" customFormat="1" ht="11.25">
      <c r="B434" s="179"/>
      <c r="D434" s="164" t="s">
        <v>237</v>
      </c>
      <c r="E434" s="180" t="s">
        <v>1</v>
      </c>
      <c r="F434" s="181" t="s">
        <v>242</v>
      </c>
      <c r="H434" s="182">
        <v>1</v>
      </c>
      <c r="I434" s="183"/>
      <c r="L434" s="179"/>
      <c r="M434" s="184"/>
      <c r="N434" s="185"/>
      <c r="O434" s="185"/>
      <c r="P434" s="185"/>
      <c r="Q434" s="185"/>
      <c r="R434" s="185"/>
      <c r="S434" s="185"/>
      <c r="T434" s="186"/>
      <c r="AT434" s="180" t="s">
        <v>237</v>
      </c>
      <c r="AU434" s="180" t="s">
        <v>88</v>
      </c>
      <c r="AV434" s="15" t="s">
        <v>213</v>
      </c>
      <c r="AW434" s="15" t="s">
        <v>33</v>
      </c>
      <c r="AX434" s="15" t="s">
        <v>86</v>
      </c>
      <c r="AY434" s="180" t="s">
        <v>207</v>
      </c>
    </row>
    <row r="435" spans="1:65" s="2" customFormat="1" ht="24.2" customHeight="1">
      <c r="A435" s="31"/>
      <c r="B435" s="148"/>
      <c r="C435" s="149" t="s">
        <v>400</v>
      </c>
      <c r="D435" s="149" t="s">
        <v>209</v>
      </c>
      <c r="E435" s="150" t="s">
        <v>7695</v>
      </c>
      <c r="F435" s="151" t="s">
        <v>7696</v>
      </c>
      <c r="G435" s="152" t="s">
        <v>301</v>
      </c>
      <c r="H435" s="153">
        <v>1</v>
      </c>
      <c r="I435" s="154"/>
      <c r="J435" s="155">
        <f>ROUND(I435*H435,2)</f>
        <v>0</v>
      </c>
      <c r="K435" s="156"/>
      <c r="L435" s="32"/>
      <c r="M435" s="157" t="s">
        <v>1</v>
      </c>
      <c r="N435" s="158" t="s">
        <v>44</v>
      </c>
      <c r="O435" s="57"/>
      <c r="P435" s="159">
        <f>O435*H435</f>
        <v>0</v>
      </c>
      <c r="Q435" s="159">
        <v>0</v>
      </c>
      <c r="R435" s="159">
        <f>Q435*H435</f>
        <v>0</v>
      </c>
      <c r="S435" s="159">
        <v>0</v>
      </c>
      <c r="T435" s="160">
        <f>S435*H435</f>
        <v>0</v>
      </c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R435" s="161" t="s">
        <v>213</v>
      </c>
      <c r="AT435" s="161" t="s">
        <v>209</v>
      </c>
      <c r="AU435" s="161" t="s">
        <v>88</v>
      </c>
      <c r="AY435" s="17" t="s">
        <v>207</v>
      </c>
      <c r="BE435" s="162">
        <f>IF(N435="základní",J435,0)</f>
        <v>0</v>
      </c>
      <c r="BF435" s="162">
        <f>IF(N435="snížená",J435,0)</f>
        <v>0</v>
      </c>
      <c r="BG435" s="162">
        <f>IF(N435="zákl. přenesená",J435,0)</f>
        <v>0</v>
      </c>
      <c r="BH435" s="162">
        <f>IF(N435="sníž. přenesená",J435,0)</f>
        <v>0</v>
      </c>
      <c r="BI435" s="162">
        <f>IF(N435="nulová",J435,0)</f>
        <v>0</v>
      </c>
      <c r="BJ435" s="17" t="s">
        <v>86</v>
      </c>
      <c r="BK435" s="162">
        <f>ROUND(I435*H435,2)</f>
        <v>0</v>
      </c>
      <c r="BL435" s="17" t="s">
        <v>213</v>
      </c>
      <c r="BM435" s="161" t="s">
        <v>691</v>
      </c>
    </row>
    <row r="436" spans="1:65" s="13" customFormat="1" ht="22.5">
      <c r="B436" s="163"/>
      <c r="D436" s="164" t="s">
        <v>237</v>
      </c>
      <c r="E436" s="165" t="s">
        <v>1</v>
      </c>
      <c r="F436" s="166" t="s">
        <v>7669</v>
      </c>
      <c r="H436" s="167">
        <v>1</v>
      </c>
      <c r="I436" s="168"/>
      <c r="L436" s="163"/>
      <c r="M436" s="169"/>
      <c r="N436" s="170"/>
      <c r="O436" s="170"/>
      <c r="P436" s="170"/>
      <c r="Q436" s="170"/>
      <c r="R436" s="170"/>
      <c r="S436" s="170"/>
      <c r="T436" s="171"/>
      <c r="AT436" s="165" t="s">
        <v>237</v>
      </c>
      <c r="AU436" s="165" t="s">
        <v>88</v>
      </c>
      <c r="AV436" s="13" t="s">
        <v>88</v>
      </c>
      <c r="AW436" s="13" t="s">
        <v>33</v>
      </c>
      <c r="AX436" s="13" t="s">
        <v>79</v>
      </c>
      <c r="AY436" s="165" t="s">
        <v>207</v>
      </c>
    </row>
    <row r="437" spans="1:65" s="15" customFormat="1" ht="11.25">
      <c r="B437" s="179"/>
      <c r="D437" s="164" t="s">
        <v>237</v>
      </c>
      <c r="E437" s="180" t="s">
        <v>1</v>
      </c>
      <c r="F437" s="181" t="s">
        <v>242</v>
      </c>
      <c r="H437" s="182">
        <v>1</v>
      </c>
      <c r="I437" s="183"/>
      <c r="L437" s="179"/>
      <c r="M437" s="184"/>
      <c r="N437" s="185"/>
      <c r="O437" s="185"/>
      <c r="P437" s="185"/>
      <c r="Q437" s="185"/>
      <c r="R437" s="185"/>
      <c r="S437" s="185"/>
      <c r="T437" s="186"/>
      <c r="AT437" s="180" t="s">
        <v>237</v>
      </c>
      <c r="AU437" s="180" t="s">
        <v>88</v>
      </c>
      <c r="AV437" s="15" t="s">
        <v>213</v>
      </c>
      <c r="AW437" s="15" t="s">
        <v>33</v>
      </c>
      <c r="AX437" s="15" t="s">
        <v>86</v>
      </c>
      <c r="AY437" s="180" t="s">
        <v>207</v>
      </c>
    </row>
    <row r="438" spans="1:65" s="2" customFormat="1" ht="24.2" customHeight="1">
      <c r="A438" s="31"/>
      <c r="B438" s="148"/>
      <c r="C438" s="149" t="s">
        <v>692</v>
      </c>
      <c r="D438" s="149" t="s">
        <v>209</v>
      </c>
      <c r="E438" s="150" t="s">
        <v>7697</v>
      </c>
      <c r="F438" s="151" t="s">
        <v>7698</v>
      </c>
      <c r="G438" s="152" t="s">
        <v>301</v>
      </c>
      <c r="H438" s="153">
        <v>1</v>
      </c>
      <c r="I438" s="154"/>
      <c r="J438" s="155">
        <f>ROUND(I438*H438,2)</f>
        <v>0</v>
      </c>
      <c r="K438" s="156"/>
      <c r="L438" s="32"/>
      <c r="M438" s="157" t="s">
        <v>1</v>
      </c>
      <c r="N438" s="158" t="s">
        <v>44</v>
      </c>
      <c r="O438" s="57"/>
      <c r="P438" s="159">
        <f>O438*H438</f>
        <v>0</v>
      </c>
      <c r="Q438" s="159">
        <v>0</v>
      </c>
      <c r="R438" s="159">
        <f>Q438*H438</f>
        <v>0</v>
      </c>
      <c r="S438" s="159">
        <v>0</v>
      </c>
      <c r="T438" s="160">
        <f>S438*H438</f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61" t="s">
        <v>213</v>
      </c>
      <c r="AT438" s="161" t="s">
        <v>209</v>
      </c>
      <c r="AU438" s="161" t="s">
        <v>88</v>
      </c>
      <c r="AY438" s="17" t="s">
        <v>207</v>
      </c>
      <c r="BE438" s="162">
        <f>IF(N438="základní",J438,0)</f>
        <v>0</v>
      </c>
      <c r="BF438" s="162">
        <f>IF(N438="snížená",J438,0)</f>
        <v>0</v>
      </c>
      <c r="BG438" s="162">
        <f>IF(N438="zákl. přenesená",J438,0)</f>
        <v>0</v>
      </c>
      <c r="BH438" s="162">
        <f>IF(N438="sníž. přenesená",J438,0)</f>
        <v>0</v>
      </c>
      <c r="BI438" s="162">
        <f>IF(N438="nulová",J438,0)</f>
        <v>0</v>
      </c>
      <c r="BJ438" s="17" t="s">
        <v>86</v>
      </c>
      <c r="BK438" s="162">
        <f>ROUND(I438*H438,2)</f>
        <v>0</v>
      </c>
      <c r="BL438" s="17" t="s">
        <v>213</v>
      </c>
      <c r="BM438" s="161" t="s">
        <v>695</v>
      </c>
    </row>
    <row r="439" spans="1:65" s="13" customFormat="1" ht="22.5">
      <c r="B439" s="163"/>
      <c r="D439" s="164" t="s">
        <v>237</v>
      </c>
      <c r="E439" s="165" t="s">
        <v>1</v>
      </c>
      <c r="F439" s="166" t="s">
        <v>7669</v>
      </c>
      <c r="H439" s="167">
        <v>1</v>
      </c>
      <c r="I439" s="168"/>
      <c r="L439" s="163"/>
      <c r="M439" s="169"/>
      <c r="N439" s="170"/>
      <c r="O439" s="170"/>
      <c r="P439" s="170"/>
      <c r="Q439" s="170"/>
      <c r="R439" s="170"/>
      <c r="S439" s="170"/>
      <c r="T439" s="171"/>
      <c r="AT439" s="165" t="s">
        <v>237</v>
      </c>
      <c r="AU439" s="165" t="s">
        <v>88</v>
      </c>
      <c r="AV439" s="13" t="s">
        <v>88</v>
      </c>
      <c r="AW439" s="13" t="s">
        <v>33</v>
      </c>
      <c r="AX439" s="13" t="s">
        <v>79</v>
      </c>
      <c r="AY439" s="165" t="s">
        <v>207</v>
      </c>
    </row>
    <row r="440" spans="1:65" s="15" customFormat="1" ht="11.25">
      <c r="B440" s="179"/>
      <c r="D440" s="164" t="s">
        <v>237</v>
      </c>
      <c r="E440" s="180" t="s">
        <v>1</v>
      </c>
      <c r="F440" s="181" t="s">
        <v>242</v>
      </c>
      <c r="H440" s="182">
        <v>1</v>
      </c>
      <c r="I440" s="183"/>
      <c r="L440" s="179"/>
      <c r="M440" s="184"/>
      <c r="N440" s="185"/>
      <c r="O440" s="185"/>
      <c r="P440" s="185"/>
      <c r="Q440" s="185"/>
      <c r="R440" s="185"/>
      <c r="S440" s="185"/>
      <c r="T440" s="186"/>
      <c r="AT440" s="180" t="s">
        <v>237</v>
      </c>
      <c r="AU440" s="180" t="s">
        <v>88</v>
      </c>
      <c r="AV440" s="15" t="s">
        <v>213</v>
      </c>
      <c r="AW440" s="15" t="s">
        <v>33</v>
      </c>
      <c r="AX440" s="15" t="s">
        <v>86</v>
      </c>
      <c r="AY440" s="180" t="s">
        <v>207</v>
      </c>
    </row>
    <row r="441" spans="1:65" s="2" customFormat="1" ht="24.2" customHeight="1">
      <c r="A441" s="31"/>
      <c r="B441" s="148"/>
      <c r="C441" s="149" t="s">
        <v>405</v>
      </c>
      <c r="D441" s="149" t="s">
        <v>209</v>
      </c>
      <c r="E441" s="150" t="s">
        <v>7699</v>
      </c>
      <c r="F441" s="151" t="s">
        <v>7700</v>
      </c>
      <c r="G441" s="152" t="s">
        <v>301</v>
      </c>
      <c r="H441" s="153">
        <v>1</v>
      </c>
      <c r="I441" s="154"/>
      <c r="J441" s="155">
        <f>ROUND(I441*H441,2)</f>
        <v>0</v>
      </c>
      <c r="K441" s="156"/>
      <c r="L441" s="32"/>
      <c r="M441" s="157" t="s">
        <v>1</v>
      </c>
      <c r="N441" s="158" t="s">
        <v>44</v>
      </c>
      <c r="O441" s="57"/>
      <c r="P441" s="159">
        <f>O441*H441</f>
        <v>0</v>
      </c>
      <c r="Q441" s="159">
        <v>0</v>
      </c>
      <c r="R441" s="159">
        <f>Q441*H441</f>
        <v>0</v>
      </c>
      <c r="S441" s="159">
        <v>0</v>
      </c>
      <c r="T441" s="160">
        <f>S441*H441</f>
        <v>0</v>
      </c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R441" s="161" t="s">
        <v>213</v>
      </c>
      <c r="AT441" s="161" t="s">
        <v>209</v>
      </c>
      <c r="AU441" s="161" t="s">
        <v>88</v>
      </c>
      <c r="AY441" s="17" t="s">
        <v>207</v>
      </c>
      <c r="BE441" s="162">
        <f>IF(N441="základní",J441,0)</f>
        <v>0</v>
      </c>
      <c r="BF441" s="162">
        <f>IF(N441="snížená",J441,0)</f>
        <v>0</v>
      </c>
      <c r="BG441" s="162">
        <f>IF(N441="zákl. přenesená",J441,0)</f>
        <v>0</v>
      </c>
      <c r="BH441" s="162">
        <f>IF(N441="sníž. přenesená",J441,0)</f>
        <v>0</v>
      </c>
      <c r="BI441" s="162">
        <f>IF(N441="nulová",J441,0)</f>
        <v>0</v>
      </c>
      <c r="BJ441" s="17" t="s">
        <v>86</v>
      </c>
      <c r="BK441" s="162">
        <f>ROUND(I441*H441,2)</f>
        <v>0</v>
      </c>
      <c r="BL441" s="17" t="s">
        <v>213</v>
      </c>
      <c r="BM441" s="161" t="s">
        <v>699</v>
      </c>
    </row>
    <row r="442" spans="1:65" s="13" customFormat="1" ht="22.5">
      <c r="B442" s="163"/>
      <c r="D442" s="164" t="s">
        <v>237</v>
      </c>
      <c r="E442" s="165" t="s">
        <v>1</v>
      </c>
      <c r="F442" s="166" t="s">
        <v>7669</v>
      </c>
      <c r="H442" s="167">
        <v>1</v>
      </c>
      <c r="I442" s="168"/>
      <c r="L442" s="163"/>
      <c r="M442" s="169"/>
      <c r="N442" s="170"/>
      <c r="O442" s="170"/>
      <c r="P442" s="170"/>
      <c r="Q442" s="170"/>
      <c r="R442" s="170"/>
      <c r="S442" s="170"/>
      <c r="T442" s="171"/>
      <c r="AT442" s="165" t="s">
        <v>237</v>
      </c>
      <c r="AU442" s="165" t="s">
        <v>88</v>
      </c>
      <c r="AV442" s="13" t="s">
        <v>88</v>
      </c>
      <c r="AW442" s="13" t="s">
        <v>33</v>
      </c>
      <c r="AX442" s="13" t="s">
        <v>79</v>
      </c>
      <c r="AY442" s="165" t="s">
        <v>207</v>
      </c>
    </row>
    <row r="443" spans="1:65" s="15" customFormat="1" ht="11.25">
      <c r="B443" s="179"/>
      <c r="D443" s="164" t="s">
        <v>237</v>
      </c>
      <c r="E443" s="180" t="s">
        <v>1</v>
      </c>
      <c r="F443" s="181" t="s">
        <v>242</v>
      </c>
      <c r="H443" s="182">
        <v>1</v>
      </c>
      <c r="I443" s="183"/>
      <c r="L443" s="179"/>
      <c r="M443" s="184"/>
      <c r="N443" s="185"/>
      <c r="O443" s="185"/>
      <c r="P443" s="185"/>
      <c r="Q443" s="185"/>
      <c r="R443" s="185"/>
      <c r="S443" s="185"/>
      <c r="T443" s="186"/>
      <c r="AT443" s="180" t="s">
        <v>237</v>
      </c>
      <c r="AU443" s="180" t="s">
        <v>88</v>
      </c>
      <c r="AV443" s="15" t="s">
        <v>213</v>
      </c>
      <c r="AW443" s="15" t="s">
        <v>33</v>
      </c>
      <c r="AX443" s="15" t="s">
        <v>86</v>
      </c>
      <c r="AY443" s="180" t="s">
        <v>207</v>
      </c>
    </row>
    <row r="444" spans="1:65" s="2" customFormat="1" ht="24.2" customHeight="1">
      <c r="A444" s="31"/>
      <c r="B444" s="148"/>
      <c r="C444" s="149" t="s">
        <v>700</v>
      </c>
      <c r="D444" s="149" t="s">
        <v>209</v>
      </c>
      <c r="E444" s="150" t="s">
        <v>7701</v>
      </c>
      <c r="F444" s="151" t="s">
        <v>7702</v>
      </c>
      <c r="G444" s="152" t="s">
        <v>301</v>
      </c>
      <c r="H444" s="153">
        <v>1</v>
      </c>
      <c r="I444" s="154"/>
      <c r="J444" s="155">
        <f>ROUND(I444*H444,2)</f>
        <v>0</v>
      </c>
      <c r="K444" s="156"/>
      <c r="L444" s="32"/>
      <c r="M444" s="157" t="s">
        <v>1</v>
      </c>
      <c r="N444" s="158" t="s">
        <v>44</v>
      </c>
      <c r="O444" s="57"/>
      <c r="P444" s="159">
        <f>O444*H444</f>
        <v>0</v>
      </c>
      <c r="Q444" s="159">
        <v>0</v>
      </c>
      <c r="R444" s="159">
        <f>Q444*H444</f>
        <v>0</v>
      </c>
      <c r="S444" s="159">
        <v>0</v>
      </c>
      <c r="T444" s="160">
        <f>S444*H444</f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61" t="s">
        <v>213</v>
      </c>
      <c r="AT444" s="161" t="s">
        <v>209</v>
      </c>
      <c r="AU444" s="161" t="s">
        <v>88</v>
      </c>
      <c r="AY444" s="17" t="s">
        <v>207</v>
      </c>
      <c r="BE444" s="162">
        <f>IF(N444="základní",J444,0)</f>
        <v>0</v>
      </c>
      <c r="BF444" s="162">
        <f>IF(N444="snížená",J444,0)</f>
        <v>0</v>
      </c>
      <c r="BG444" s="162">
        <f>IF(N444="zákl. přenesená",J444,0)</f>
        <v>0</v>
      </c>
      <c r="BH444" s="162">
        <f>IF(N444="sníž. přenesená",J444,0)</f>
        <v>0</v>
      </c>
      <c r="BI444" s="162">
        <f>IF(N444="nulová",J444,0)</f>
        <v>0</v>
      </c>
      <c r="BJ444" s="17" t="s">
        <v>86</v>
      </c>
      <c r="BK444" s="162">
        <f>ROUND(I444*H444,2)</f>
        <v>0</v>
      </c>
      <c r="BL444" s="17" t="s">
        <v>213</v>
      </c>
      <c r="BM444" s="161" t="s">
        <v>703</v>
      </c>
    </row>
    <row r="445" spans="1:65" s="13" customFormat="1" ht="22.5">
      <c r="B445" s="163"/>
      <c r="D445" s="164" t="s">
        <v>237</v>
      </c>
      <c r="E445" s="165" t="s">
        <v>1</v>
      </c>
      <c r="F445" s="166" t="s">
        <v>7669</v>
      </c>
      <c r="H445" s="167">
        <v>1</v>
      </c>
      <c r="I445" s="168"/>
      <c r="L445" s="163"/>
      <c r="M445" s="169"/>
      <c r="N445" s="170"/>
      <c r="O445" s="170"/>
      <c r="P445" s="170"/>
      <c r="Q445" s="170"/>
      <c r="R445" s="170"/>
      <c r="S445" s="170"/>
      <c r="T445" s="171"/>
      <c r="AT445" s="165" t="s">
        <v>237</v>
      </c>
      <c r="AU445" s="165" t="s">
        <v>88</v>
      </c>
      <c r="AV445" s="13" t="s">
        <v>88</v>
      </c>
      <c r="AW445" s="13" t="s">
        <v>33</v>
      </c>
      <c r="AX445" s="13" t="s">
        <v>79</v>
      </c>
      <c r="AY445" s="165" t="s">
        <v>207</v>
      </c>
    </row>
    <row r="446" spans="1:65" s="15" customFormat="1" ht="11.25">
      <c r="B446" s="179"/>
      <c r="D446" s="164" t="s">
        <v>237</v>
      </c>
      <c r="E446" s="180" t="s">
        <v>1</v>
      </c>
      <c r="F446" s="181" t="s">
        <v>242</v>
      </c>
      <c r="H446" s="182">
        <v>1</v>
      </c>
      <c r="I446" s="183"/>
      <c r="L446" s="179"/>
      <c r="M446" s="184"/>
      <c r="N446" s="185"/>
      <c r="O446" s="185"/>
      <c r="P446" s="185"/>
      <c r="Q446" s="185"/>
      <c r="R446" s="185"/>
      <c r="S446" s="185"/>
      <c r="T446" s="186"/>
      <c r="AT446" s="180" t="s">
        <v>237</v>
      </c>
      <c r="AU446" s="180" t="s">
        <v>88</v>
      </c>
      <c r="AV446" s="15" t="s">
        <v>213</v>
      </c>
      <c r="AW446" s="15" t="s">
        <v>33</v>
      </c>
      <c r="AX446" s="15" t="s">
        <v>86</v>
      </c>
      <c r="AY446" s="180" t="s">
        <v>207</v>
      </c>
    </row>
    <row r="447" spans="1:65" s="2" customFormat="1" ht="24.2" customHeight="1">
      <c r="A447" s="31"/>
      <c r="B447" s="148"/>
      <c r="C447" s="149" t="s">
        <v>410</v>
      </c>
      <c r="D447" s="149" t="s">
        <v>209</v>
      </c>
      <c r="E447" s="150" t="s">
        <v>7703</v>
      </c>
      <c r="F447" s="151" t="s">
        <v>7704</v>
      </c>
      <c r="G447" s="152" t="s">
        <v>301</v>
      </c>
      <c r="H447" s="153">
        <v>1</v>
      </c>
      <c r="I447" s="154"/>
      <c r="J447" s="155">
        <f>ROUND(I447*H447,2)</f>
        <v>0</v>
      </c>
      <c r="K447" s="156"/>
      <c r="L447" s="32"/>
      <c r="M447" s="157" t="s">
        <v>1</v>
      </c>
      <c r="N447" s="158" t="s">
        <v>44</v>
      </c>
      <c r="O447" s="57"/>
      <c r="P447" s="159">
        <f>O447*H447</f>
        <v>0</v>
      </c>
      <c r="Q447" s="159">
        <v>0</v>
      </c>
      <c r="R447" s="159">
        <f>Q447*H447</f>
        <v>0</v>
      </c>
      <c r="S447" s="159">
        <v>0</v>
      </c>
      <c r="T447" s="160">
        <f>S447*H447</f>
        <v>0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R447" s="161" t="s">
        <v>213</v>
      </c>
      <c r="AT447" s="161" t="s">
        <v>209</v>
      </c>
      <c r="AU447" s="161" t="s">
        <v>88</v>
      </c>
      <c r="AY447" s="17" t="s">
        <v>207</v>
      </c>
      <c r="BE447" s="162">
        <f>IF(N447="základní",J447,0)</f>
        <v>0</v>
      </c>
      <c r="BF447" s="162">
        <f>IF(N447="snížená",J447,0)</f>
        <v>0</v>
      </c>
      <c r="BG447" s="162">
        <f>IF(N447="zákl. přenesená",J447,0)</f>
        <v>0</v>
      </c>
      <c r="BH447" s="162">
        <f>IF(N447="sníž. přenesená",J447,0)</f>
        <v>0</v>
      </c>
      <c r="BI447" s="162">
        <f>IF(N447="nulová",J447,0)</f>
        <v>0</v>
      </c>
      <c r="BJ447" s="17" t="s">
        <v>86</v>
      </c>
      <c r="BK447" s="162">
        <f>ROUND(I447*H447,2)</f>
        <v>0</v>
      </c>
      <c r="BL447" s="17" t="s">
        <v>213</v>
      </c>
      <c r="BM447" s="161" t="s">
        <v>706</v>
      </c>
    </row>
    <row r="448" spans="1:65" s="13" customFormat="1" ht="22.5">
      <c r="B448" s="163"/>
      <c r="D448" s="164" t="s">
        <v>237</v>
      </c>
      <c r="E448" s="165" t="s">
        <v>1</v>
      </c>
      <c r="F448" s="166" t="s">
        <v>7669</v>
      </c>
      <c r="H448" s="167">
        <v>1</v>
      </c>
      <c r="I448" s="168"/>
      <c r="L448" s="163"/>
      <c r="M448" s="169"/>
      <c r="N448" s="170"/>
      <c r="O448" s="170"/>
      <c r="P448" s="170"/>
      <c r="Q448" s="170"/>
      <c r="R448" s="170"/>
      <c r="S448" s="170"/>
      <c r="T448" s="171"/>
      <c r="AT448" s="165" t="s">
        <v>237</v>
      </c>
      <c r="AU448" s="165" t="s">
        <v>88</v>
      </c>
      <c r="AV448" s="13" t="s">
        <v>88</v>
      </c>
      <c r="AW448" s="13" t="s">
        <v>33</v>
      </c>
      <c r="AX448" s="13" t="s">
        <v>79</v>
      </c>
      <c r="AY448" s="165" t="s">
        <v>207</v>
      </c>
    </row>
    <row r="449" spans="1:65" s="15" customFormat="1" ht="11.25">
      <c r="B449" s="179"/>
      <c r="D449" s="164" t="s">
        <v>237</v>
      </c>
      <c r="E449" s="180" t="s">
        <v>1</v>
      </c>
      <c r="F449" s="181" t="s">
        <v>242</v>
      </c>
      <c r="H449" s="182">
        <v>1</v>
      </c>
      <c r="I449" s="183"/>
      <c r="L449" s="179"/>
      <c r="M449" s="184"/>
      <c r="N449" s="185"/>
      <c r="O449" s="185"/>
      <c r="P449" s="185"/>
      <c r="Q449" s="185"/>
      <c r="R449" s="185"/>
      <c r="S449" s="185"/>
      <c r="T449" s="186"/>
      <c r="AT449" s="180" t="s">
        <v>237</v>
      </c>
      <c r="AU449" s="180" t="s">
        <v>88</v>
      </c>
      <c r="AV449" s="15" t="s">
        <v>213</v>
      </c>
      <c r="AW449" s="15" t="s">
        <v>33</v>
      </c>
      <c r="AX449" s="15" t="s">
        <v>86</v>
      </c>
      <c r="AY449" s="180" t="s">
        <v>207</v>
      </c>
    </row>
    <row r="450" spans="1:65" s="2" customFormat="1" ht="24.2" customHeight="1">
      <c r="A450" s="31"/>
      <c r="B450" s="148"/>
      <c r="C450" s="149" t="s">
        <v>707</v>
      </c>
      <c r="D450" s="149" t="s">
        <v>209</v>
      </c>
      <c r="E450" s="150" t="s">
        <v>7705</v>
      </c>
      <c r="F450" s="151" t="s">
        <v>7706</v>
      </c>
      <c r="G450" s="152" t="s">
        <v>301</v>
      </c>
      <c r="H450" s="153">
        <v>1</v>
      </c>
      <c r="I450" s="154"/>
      <c r="J450" s="155">
        <f>ROUND(I450*H450,2)</f>
        <v>0</v>
      </c>
      <c r="K450" s="156"/>
      <c r="L450" s="32"/>
      <c r="M450" s="157" t="s">
        <v>1</v>
      </c>
      <c r="N450" s="158" t="s">
        <v>44</v>
      </c>
      <c r="O450" s="57"/>
      <c r="P450" s="159">
        <f>O450*H450</f>
        <v>0</v>
      </c>
      <c r="Q450" s="159">
        <v>0</v>
      </c>
      <c r="R450" s="159">
        <f>Q450*H450</f>
        <v>0</v>
      </c>
      <c r="S450" s="159">
        <v>0</v>
      </c>
      <c r="T450" s="160">
        <f>S450*H450</f>
        <v>0</v>
      </c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R450" s="161" t="s">
        <v>213</v>
      </c>
      <c r="AT450" s="161" t="s">
        <v>209</v>
      </c>
      <c r="AU450" s="161" t="s">
        <v>88</v>
      </c>
      <c r="AY450" s="17" t="s">
        <v>207</v>
      </c>
      <c r="BE450" s="162">
        <f>IF(N450="základní",J450,0)</f>
        <v>0</v>
      </c>
      <c r="BF450" s="162">
        <f>IF(N450="snížená",J450,0)</f>
        <v>0</v>
      </c>
      <c r="BG450" s="162">
        <f>IF(N450="zákl. přenesená",J450,0)</f>
        <v>0</v>
      </c>
      <c r="BH450" s="162">
        <f>IF(N450="sníž. přenesená",J450,0)</f>
        <v>0</v>
      </c>
      <c r="BI450" s="162">
        <f>IF(N450="nulová",J450,0)</f>
        <v>0</v>
      </c>
      <c r="BJ450" s="17" t="s">
        <v>86</v>
      </c>
      <c r="BK450" s="162">
        <f>ROUND(I450*H450,2)</f>
        <v>0</v>
      </c>
      <c r="BL450" s="17" t="s">
        <v>213</v>
      </c>
      <c r="BM450" s="161" t="s">
        <v>710</v>
      </c>
    </row>
    <row r="451" spans="1:65" s="13" customFormat="1" ht="22.5">
      <c r="B451" s="163"/>
      <c r="D451" s="164" t="s">
        <v>237</v>
      </c>
      <c r="E451" s="165" t="s">
        <v>1</v>
      </c>
      <c r="F451" s="166" t="s">
        <v>7669</v>
      </c>
      <c r="H451" s="167">
        <v>1</v>
      </c>
      <c r="I451" s="168"/>
      <c r="L451" s="163"/>
      <c r="M451" s="169"/>
      <c r="N451" s="170"/>
      <c r="O451" s="170"/>
      <c r="P451" s="170"/>
      <c r="Q451" s="170"/>
      <c r="R451" s="170"/>
      <c r="S451" s="170"/>
      <c r="T451" s="171"/>
      <c r="AT451" s="165" t="s">
        <v>237</v>
      </c>
      <c r="AU451" s="165" t="s">
        <v>88</v>
      </c>
      <c r="AV451" s="13" t="s">
        <v>88</v>
      </c>
      <c r="AW451" s="13" t="s">
        <v>33</v>
      </c>
      <c r="AX451" s="13" t="s">
        <v>79</v>
      </c>
      <c r="AY451" s="165" t="s">
        <v>207</v>
      </c>
    </row>
    <row r="452" spans="1:65" s="15" customFormat="1" ht="11.25">
      <c r="B452" s="179"/>
      <c r="D452" s="164" t="s">
        <v>237</v>
      </c>
      <c r="E452" s="180" t="s">
        <v>1</v>
      </c>
      <c r="F452" s="181" t="s">
        <v>242</v>
      </c>
      <c r="H452" s="182">
        <v>1</v>
      </c>
      <c r="I452" s="183"/>
      <c r="L452" s="179"/>
      <c r="M452" s="184"/>
      <c r="N452" s="185"/>
      <c r="O452" s="185"/>
      <c r="P452" s="185"/>
      <c r="Q452" s="185"/>
      <c r="R452" s="185"/>
      <c r="S452" s="185"/>
      <c r="T452" s="186"/>
      <c r="AT452" s="180" t="s">
        <v>237</v>
      </c>
      <c r="AU452" s="180" t="s">
        <v>88</v>
      </c>
      <c r="AV452" s="15" t="s">
        <v>213</v>
      </c>
      <c r="AW452" s="15" t="s">
        <v>33</v>
      </c>
      <c r="AX452" s="15" t="s">
        <v>86</v>
      </c>
      <c r="AY452" s="180" t="s">
        <v>207</v>
      </c>
    </row>
    <row r="453" spans="1:65" s="2" customFormat="1" ht="24.2" customHeight="1">
      <c r="A453" s="31"/>
      <c r="B453" s="148"/>
      <c r="C453" s="149" t="s">
        <v>416</v>
      </c>
      <c r="D453" s="149" t="s">
        <v>209</v>
      </c>
      <c r="E453" s="150" t="s">
        <v>7707</v>
      </c>
      <c r="F453" s="151" t="s">
        <v>7708</v>
      </c>
      <c r="G453" s="152" t="s">
        <v>301</v>
      </c>
      <c r="H453" s="153">
        <v>1</v>
      </c>
      <c r="I453" s="154"/>
      <c r="J453" s="155">
        <f>ROUND(I453*H453,2)</f>
        <v>0</v>
      </c>
      <c r="K453" s="156"/>
      <c r="L453" s="32"/>
      <c r="M453" s="157" t="s">
        <v>1</v>
      </c>
      <c r="N453" s="158" t="s">
        <v>44</v>
      </c>
      <c r="O453" s="57"/>
      <c r="P453" s="159">
        <f>O453*H453</f>
        <v>0</v>
      </c>
      <c r="Q453" s="159">
        <v>0</v>
      </c>
      <c r="R453" s="159">
        <f>Q453*H453</f>
        <v>0</v>
      </c>
      <c r="S453" s="159">
        <v>0</v>
      </c>
      <c r="T453" s="160">
        <f>S453*H453</f>
        <v>0</v>
      </c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R453" s="161" t="s">
        <v>213</v>
      </c>
      <c r="AT453" s="161" t="s">
        <v>209</v>
      </c>
      <c r="AU453" s="161" t="s">
        <v>88</v>
      </c>
      <c r="AY453" s="17" t="s">
        <v>207</v>
      </c>
      <c r="BE453" s="162">
        <f>IF(N453="základní",J453,0)</f>
        <v>0</v>
      </c>
      <c r="BF453" s="162">
        <f>IF(N453="snížená",J453,0)</f>
        <v>0</v>
      </c>
      <c r="BG453" s="162">
        <f>IF(N453="zákl. přenesená",J453,0)</f>
        <v>0</v>
      </c>
      <c r="BH453" s="162">
        <f>IF(N453="sníž. přenesená",J453,0)</f>
        <v>0</v>
      </c>
      <c r="BI453" s="162">
        <f>IF(N453="nulová",J453,0)</f>
        <v>0</v>
      </c>
      <c r="BJ453" s="17" t="s">
        <v>86</v>
      </c>
      <c r="BK453" s="162">
        <f>ROUND(I453*H453,2)</f>
        <v>0</v>
      </c>
      <c r="BL453" s="17" t="s">
        <v>213</v>
      </c>
      <c r="BM453" s="161" t="s">
        <v>715</v>
      </c>
    </row>
    <row r="454" spans="1:65" s="13" customFormat="1" ht="22.5">
      <c r="B454" s="163"/>
      <c r="D454" s="164" t="s">
        <v>237</v>
      </c>
      <c r="E454" s="165" t="s">
        <v>1</v>
      </c>
      <c r="F454" s="166" t="s">
        <v>7669</v>
      </c>
      <c r="H454" s="167">
        <v>1</v>
      </c>
      <c r="I454" s="168"/>
      <c r="L454" s="163"/>
      <c r="M454" s="169"/>
      <c r="N454" s="170"/>
      <c r="O454" s="170"/>
      <c r="P454" s="170"/>
      <c r="Q454" s="170"/>
      <c r="R454" s="170"/>
      <c r="S454" s="170"/>
      <c r="T454" s="171"/>
      <c r="AT454" s="165" t="s">
        <v>237</v>
      </c>
      <c r="AU454" s="165" t="s">
        <v>88</v>
      </c>
      <c r="AV454" s="13" t="s">
        <v>88</v>
      </c>
      <c r="AW454" s="13" t="s">
        <v>33</v>
      </c>
      <c r="AX454" s="13" t="s">
        <v>79</v>
      </c>
      <c r="AY454" s="165" t="s">
        <v>207</v>
      </c>
    </row>
    <row r="455" spans="1:65" s="15" customFormat="1" ht="11.25">
      <c r="B455" s="179"/>
      <c r="D455" s="164" t="s">
        <v>237</v>
      </c>
      <c r="E455" s="180" t="s">
        <v>1</v>
      </c>
      <c r="F455" s="181" t="s">
        <v>242</v>
      </c>
      <c r="H455" s="182">
        <v>1</v>
      </c>
      <c r="I455" s="183"/>
      <c r="L455" s="179"/>
      <c r="M455" s="184"/>
      <c r="N455" s="185"/>
      <c r="O455" s="185"/>
      <c r="P455" s="185"/>
      <c r="Q455" s="185"/>
      <c r="R455" s="185"/>
      <c r="S455" s="185"/>
      <c r="T455" s="186"/>
      <c r="AT455" s="180" t="s">
        <v>237</v>
      </c>
      <c r="AU455" s="180" t="s">
        <v>88</v>
      </c>
      <c r="AV455" s="15" t="s">
        <v>213</v>
      </c>
      <c r="AW455" s="15" t="s">
        <v>33</v>
      </c>
      <c r="AX455" s="15" t="s">
        <v>86</v>
      </c>
      <c r="AY455" s="180" t="s">
        <v>207</v>
      </c>
    </row>
    <row r="456" spans="1:65" s="2" customFormat="1" ht="24.2" customHeight="1">
      <c r="A456" s="31"/>
      <c r="B456" s="148"/>
      <c r="C456" s="149" t="s">
        <v>716</v>
      </c>
      <c r="D456" s="149" t="s">
        <v>209</v>
      </c>
      <c r="E456" s="150" t="s">
        <v>7709</v>
      </c>
      <c r="F456" s="151" t="s">
        <v>7710</v>
      </c>
      <c r="G456" s="152" t="s">
        <v>301</v>
      </c>
      <c r="H456" s="153">
        <v>1</v>
      </c>
      <c r="I456" s="154"/>
      <c r="J456" s="155">
        <f>ROUND(I456*H456,2)</f>
        <v>0</v>
      </c>
      <c r="K456" s="156"/>
      <c r="L456" s="32"/>
      <c r="M456" s="157" t="s">
        <v>1</v>
      </c>
      <c r="N456" s="158" t="s">
        <v>44</v>
      </c>
      <c r="O456" s="57"/>
      <c r="P456" s="159">
        <f>O456*H456</f>
        <v>0</v>
      </c>
      <c r="Q456" s="159">
        <v>0</v>
      </c>
      <c r="R456" s="159">
        <f>Q456*H456</f>
        <v>0</v>
      </c>
      <c r="S456" s="159">
        <v>0</v>
      </c>
      <c r="T456" s="160">
        <f>S456*H456</f>
        <v>0</v>
      </c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R456" s="161" t="s">
        <v>213</v>
      </c>
      <c r="AT456" s="161" t="s">
        <v>209</v>
      </c>
      <c r="AU456" s="161" t="s">
        <v>88</v>
      </c>
      <c r="AY456" s="17" t="s">
        <v>207</v>
      </c>
      <c r="BE456" s="162">
        <f>IF(N456="základní",J456,0)</f>
        <v>0</v>
      </c>
      <c r="BF456" s="162">
        <f>IF(N456="snížená",J456,0)</f>
        <v>0</v>
      </c>
      <c r="BG456" s="162">
        <f>IF(N456="zákl. přenesená",J456,0)</f>
        <v>0</v>
      </c>
      <c r="BH456" s="162">
        <f>IF(N456="sníž. přenesená",J456,0)</f>
        <v>0</v>
      </c>
      <c r="BI456" s="162">
        <f>IF(N456="nulová",J456,0)</f>
        <v>0</v>
      </c>
      <c r="BJ456" s="17" t="s">
        <v>86</v>
      </c>
      <c r="BK456" s="162">
        <f>ROUND(I456*H456,2)</f>
        <v>0</v>
      </c>
      <c r="BL456" s="17" t="s">
        <v>213</v>
      </c>
      <c r="BM456" s="161" t="s">
        <v>719</v>
      </c>
    </row>
    <row r="457" spans="1:65" s="13" customFormat="1" ht="22.5">
      <c r="B457" s="163"/>
      <c r="D457" s="164" t="s">
        <v>237</v>
      </c>
      <c r="E457" s="165" t="s">
        <v>1</v>
      </c>
      <c r="F457" s="166" t="s">
        <v>7669</v>
      </c>
      <c r="H457" s="167">
        <v>1</v>
      </c>
      <c r="I457" s="168"/>
      <c r="L457" s="163"/>
      <c r="M457" s="169"/>
      <c r="N457" s="170"/>
      <c r="O457" s="170"/>
      <c r="P457" s="170"/>
      <c r="Q457" s="170"/>
      <c r="R457" s="170"/>
      <c r="S457" s="170"/>
      <c r="T457" s="171"/>
      <c r="AT457" s="165" t="s">
        <v>237</v>
      </c>
      <c r="AU457" s="165" t="s">
        <v>88</v>
      </c>
      <c r="AV457" s="13" t="s">
        <v>88</v>
      </c>
      <c r="AW457" s="13" t="s">
        <v>33</v>
      </c>
      <c r="AX457" s="13" t="s">
        <v>79</v>
      </c>
      <c r="AY457" s="165" t="s">
        <v>207</v>
      </c>
    </row>
    <row r="458" spans="1:65" s="15" customFormat="1" ht="11.25">
      <c r="B458" s="179"/>
      <c r="D458" s="164" t="s">
        <v>237</v>
      </c>
      <c r="E458" s="180" t="s">
        <v>1</v>
      </c>
      <c r="F458" s="181" t="s">
        <v>242</v>
      </c>
      <c r="H458" s="182">
        <v>1</v>
      </c>
      <c r="I458" s="183"/>
      <c r="L458" s="179"/>
      <c r="M458" s="184"/>
      <c r="N458" s="185"/>
      <c r="O458" s="185"/>
      <c r="P458" s="185"/>
      <c r="Q458" s="185"/>
      <c r="R458" s="185"/>
      <c r="S458" s="185"/>
      <c r="T458" s="186"/>
      <c r="AT458" s="180" t="s">
        <v>237</v>
      </c>
      <c r="AU458" s="180" t="s">
        <v>88</v>
      </c>
      <c r="AV458" s="15" t="s">
        <v>213</v>
      </c>
      <c r="AW458" s="15" t="s">
        <v>33</v>
      </c>
      <c r="AX458" s="15" t="s">
        <v>86</v>
      </c>
      <c r="AY458" s="180" t="s">
        <v>207</v>
      </c>
    </row>
    <row r="459" spans="1:65" s="2" customFormat="1" ht="24.2" customHeight="1">
      <c r="A459" s="31"/>
      <c r="B459" s="148"/>
      <c r="C459" s="149" t="s">
        <v>422</v>
      </c>
      <c r="D459" s="149" t="s">
        <v>209</v>
      </c>
      <c r="E459" s="150" t="s">
        <v>7711</v>
      </c>
      <c r="F459" s="151" t="s">
        <v>7712</v>
      </c>
      <c r="G459" s="152" t="s">
        <v>301</v>
      </c>
      <c r="H459" s="153">
        <v>1</v>
      </c>
      <c r="I459" s="154"/>
      <c r="J459" s="155">
        <f>ROUND(I459*H459,2)</f>
        <v>0</v>
      </c>
      <c r="K459" s="156"/>
      <c r="L459" s="32"/>
      <c r="M459" s="157" t="s">
        <v>1</v>
      </c>
      <c r="N459" s="158" t="s">
        <v>44</v>
      </c>
      <c r="O459" s="57"/>
      <c r="P459" s="159">
        <f>O459*H459</f>
        <v>0</v>
      </c>
      <c r="Q459" s="159">
        <v>0</v>
      </c>
      <c r="R459" s="159">
        <f>Q459*H459</f>
        <v>0</v>
      </c>
      <c r="S459" s="159">
        <v>0</v>
      </c>
      <c r="T459" s="160">
        <f>S459*H459</f>
        <v>0</v>
      </c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R459" s="161" t="s">
        <v>213</v>
      </c>
      <c r="AT459" s="161" t="s">
        <v>209</v>
      </c>
      <c r="AU459" s="161" t="s">
        <v>88</v>
      </c>
      <c r="AY459" s="17" t="s">
        <v>207</v>
      </c>
      <c r="BE459" s="162">
        <f>IF(N459="základní",J459,0)</f>
        <v>0</v>
      </c>
      <c r="BF459" s="162">
        <f>IF(N459="snížená",J459,0)</f>
        <v>0</v>
      </c>
      <c r="BG459" s="162">
        <f>IF(N459="zákl. přenesená",J459,0)</f>
        <v>0</v>
      </c>
      <c r="BH459" s="162">
        <f>IF(N459="sníž. přenesená",J459,0)</f>
        <v>0</v>
      </c>
      <c r="BI459" s="162">
        <f>IF(N459="nulová",J459,0)</f>
        <v>0</v>
      </c>
      <c r="BJ459" s="17" t="s">
        <v>86</v>
      </c>
      <c r="BK459" s="162">
        <f>ROUND(I459*H459,2)</f>
        <v>0</v>
      </c>
      <c r="BL459" s="17" t="s">
        <v>213</v>
      </c>
      <c r="BM459" s="161" t="s">
        <v>734</v>
      </c>
    </row>
    <row r="460" spans="1:65" s="13" customFormat="1" ht="22.5">
      <c r="B460" s="163"/>
      <c r="D460" s="164" t="s">
        <v>237</v>
      </c>
      <c r="E460" s="165" t="s">
        <v>1</v>
      </c>
      <c r="F460" s="166" t="s">
        <v>7669</v>
      </c>
      <c r="H460" s="167">
        <v>1</v>
      </c>
      <c r="I460" s="168"/>
      <c r="L460" s="163"/>
      <c r="M460" s="169"/>
      <c r="N460" s="170"/>
      <c r="O460" s="170"/>
      <c r="P460" s="170"/>
      <c r="Q460" s="170"/>
      <c r="R460" s="170"/>
      <c r="S460" s="170"/>
      <c r="T460" s="171"/>
      <c r="AT460" s="165" t="s">
        <v>237</v>
      </c>
      <c r="AU460" s="165" t="s">
        <v>88</v>
      </c>
      <c r="AV460" s="13" t="s">
        <v>88</v>
      </c>
      <c r="AW460" s="13" t="s">
        <v>33</v>
      </c>
      <c r="AX460" s="13" t="s">
        <v>79</v>
      </c>
      <c r="AY460" s="165" t="s">
        <v>207</v>
      </c>
    </row>
    <row r="461" spans="1:65" s="15" customFormat="1" ht="11.25">
      <c r="B461" s="179"/>
      <c r="D461" s="164" t="s">
        <v>237</v>
      </c>
      <c r="E461" s="180" t="s">
        <v>1</v>
      </c>
      <c r="F461" s="181" t="s">
        <v>242</v>
      </c>
      <c r="H461" s="182">
        <v>1</v>
      </c>
      <c r="I461" s="183"/>
      <c r="L461" s="179"/>
      <c r="M461" s="184"/>
      <c r="N461" s="185"/>
      <c r="O461" s="185"/>
      <c r="P461" s="185"/>
      <c r="Q461" s="185"/>
      <c r="R461" s="185"/>
      <c r="S461" s="185"/>
      <c r="T461" s="186"/>
      <c r="AT461" s="180" t="s">
        <v>237</v>
      </c>
      <c r="AU461" s="180" t="s">
        <v>88</v>
      </c>
      <c r="AV461" s="15" t="s">
        <v>213</v>
      </c>
      <c r="AW461" s="15" t="s">
        <v>33</v>
      </c>
      <c r="AX461" s="15" t="s">
        <v>86</v>
      </c>
      <c r="AY461" s="180" t="s">
        <v>207</v>
      </c>
    </row>
    <row r="462" spans="1:65" s="2" customFormat="1" ht="24.2" customHeight="1">
      <c r="A462" s="31"/>
      <c r="B462" s="148"/>
      <c r="C462" s="149" t="s">
        <v>737</v>
      </c>
      <c r="D462" s="149" t="s">
        <v>209</v>
      </c>
      <c r="E462" s="150" t="s">
        <v>7713</v>
      </c>
      <c r="F462" s="151" t="s">
        <v>7714</v>
      </c>
      <c r="G462" s="152" t="s">
        <v>301</v>
      </c>
      <c r="H462" s="153">
        <v>1</v>
      </c>
      <c r="I462" s="154"/>
      <c r="J462" s="155">
        <f>ROUND(I462*H462,2)</f>
        <v>0</v>
      </c>
      <c r="K462" s="156"/>
      <c r="L462" s="32"/>
      <c r="M462" s="157" t="s">
        <v>1</v>
      </c>
      <c r="N462" s="158" t="s">
        <v>44</v>
      </c>
      <c r="O462" s="57"/>
      <c r="P462" s="159">
        <f>O462*H462</f>
        <v>0</v>
      </c>
      <c r="Q462" s="159">
        <v>0</v>
      </c>
      <c r="R462" s="159">
        <f>Q462*H462</f>
        <v>0</v>
      </c>
      <c r="S462" s="159">
        <v>0</v>
      </c>
      <c r="T462" s="160">
        <f>S462*H462</f>
        <v>0</v>
      </c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R462" s="161" t="s">
        <v>213</v>
      </c>
      <c r="AT462" s="161" t="s">
        <v>209</v>
      </c>
      <c r="AU462" s="161" t="s">
        <v>88</v>
      </c>
      <c r="AY462" s="17" t="s">
        <v>207</v>
      </c>
      <c r="BE462" s="162">
        <f>IF(N462="základní",J462,0)</f>
        <v>0</v>
      </c>
      <c r="BF462" s="162">
        <f>IF(N462="snížená",J462,0)</f>
        <v>0</v>
      </c>
      <c r="BG462" s="162">
        <f>IF(N462="zákl. přenesená",J462,0)</f>
        <v>0</v>
      </c>
      <c r="BH462" s="162">
        <f>IF(N462="sníž. přenesená",J462,0)</f>
        <v>0</v>
      </c>
      <c r="BI462" s="162">
        <f>IF(N462="nulová",J462,0)</f>
        <v>0</v>
      </c>
      <c r="BJ462" s="17" t="s">
        <v>86</v>
      </c>
      <c r="BK462" s="162">
        <f>ROUND(I462*H462,2)</f>
        <v>0</v>
      </c>
      <c r="BL462" s="17" t="s">
        <v>213</v>
      </c>
      <c r="BM462" s="161" t="s">
        <v>740</v>
      </c>
    </row>
    <row r="463" spans="1:65" s="13" customFormat="1" ht="22.5">
      <c r="B463" s="163"/>
      <c r="D463" s="164" t="s">
        <v>237</v>
      </c>
      <c r="E463" s="165" t="s">
        <v>1</v>
      </c>
      <c r="F463" s="166" t="s">
        <v>7669</v>
      </c>
      <c r="H463" s="167">
        <v>1</v>
      </c>
      <c r="I463" s="168"/>
      <c r="L463" s="163"/>
      <c r="M463" s="169"/>
      <c r="N463" s="170"/>
      <c r="O463" s="170"/>
      <c r="P463" s="170"/>
      <c r="Q463" s="170"/>
      <c r="R463" s="170"/>
      <c r="S463" s="170"/>
      <c r="T463" s="171"/>
      <c r="AT463" s="165" t="s">
        <v>237</v>
      </c>
      <c r="AU463" s="165" t="s">
        <v>88</v>
      </c>
      <c r="AV463" s="13" t="s">
        <v>88</v>
      </c>
      <c r="AW463" s="13" t="s">
        <v>33</v>
      </c>
      <c r="AX463" s="13" t="s">
        <v>79</v>
      </c>
      <c r="AY463" s="165" t="s">
        <v>207</v>
      </c>
    </row>
    <row r="464" spans="1:65" s="15" customFormat="1" ht="11.25">
      <c r="B464" s="179"/>
      <c r="D464" s="164" t="s">
        <v>237</v>
      </c>
      <c r="E464" s="180" t="s">
        <v>1</v>
      </c>
      <c r="F464" s="181" t="s">
        <v>242</v>
      </c>
      <c r="H464" s="182">
        <v>1</v>
      </c>
      <c r="I464" s="183"/>
      <c r="L464" s="179"/>
      <c r="M464" s="184"/>
      <c r="N464" s="185"/>
      <c r="O464" s="185"/>
      <c r="P464" s="185"/>
      <c r="Q464" s="185"/>
      <c r="R464" s="185"/>
      <c r="S464" s="185"/>
      <c r="T464" s="186"/>
      <c r="AT464" s="180" t="s">
        <v>237</v>
      </c>
      <c r="AU464" s="180" t="s">
        <v>88</v>
      </c>
      <c r="AV464" s="15" t="s">
        <v>213</v>
      </c>
      <c r="AW464" s="15" t="s">
        <v>33</v>
      </c>
      <c r="AX464" s="15" t="s">
        <v>86</v>
      </c>
      <c r="AY464" s="180" t="s">
        <v>207</v>
      </c>
    </row>
    <row r="465" spans="1:65" s="2" customFormat="1" ht="24.2" customHeight="1">
      <c r="A465" s="31"/>
      <c r="B465" s="148"/>
      <c r="C465" s="149" t="s">
        <v>426</v>
      </c>
      <c r="D465" s="149" t="s">
        <v>209</v>
      </c>
      <c r="E465" s="150" t="s">
        <v>7715</v>
      </c>
      <c r="F465" s="151" t="s">
        <v>7716</v>
      </c>
      <c r="G465" s="152" t="s">
        <v>301</v>
      </c>
      <c r="H465" s="153">
        <v>1</v>
      </c>
      <c r="I465" s="154"/>
      <c r="J465" s="155">
        <f>ROUND(I465*H465,2)</f>
        <v>0</v>
      </c>
      <c r="K465" s="156"/>
      <c r="L465" s="32"/>
      <c r="M465" s="157" t="s">
        <v>1</v>
      </c>
      <c r="N465" s="158" t="s">
        <v>44</v>
      </c>
      <c r="O465" s="57"/>
      <c r="P465" s="159">
        <f>O465*H465</f>
        <v>0</v>
      </c>
      <c r="Q465" s="159">
        <v>0</v>
      </c>
      <c r="R465" s="159">
        <f>Q465*H465</f>
        <v>0</v>
      </c>
      <c r="S465" s="159">
        <v>0</v>
      </c>
      <c r="T465" s="160">
        <f>S465*H465</f>
        <v>0</v>
      </c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R465" s="161" t="s">
        <v>213</v>
      </c>
      <c r="AT465" s="161" t="s">
        <v>209</v>
      </c>
      <c r="AU465" s="161" t="s">
        <v>88</v>
      </c>
      <c r="AY465" s="17" t="s">
        <v>207</v>
      </c>
      <c r="BE465" s="162">
        <f>IF(N465="základní",J465,0)</f>
        <v>0</v>
      </c>
      <c r="BF465" s="162">
        <f>IF(N465="snížená",J465,0)</f>
        <v>0</v>
      </c>
      <c r="BG465" s="162">
        <f>IF(N465="zákl. přenesená",J465,0)</f>
        <v>0</v>
      </c>
      <c r="BH465" s="162">
        <f>IF(N465="sníž. přenesená",J465,0)</f>
        <v>0</v>
      </c>
      <c r="BI465" s="162">
        <f>IF(N465="nulová",J465,0)</f>
        <v>0</v>
      </c>
      <c r="BJ465" s="17" t="s">
        <v>86</v>
      </c>
      <c r="BK465" s="162">
        <f>ROUND(I465*H465,2)</f>
        <v>0</v>
      </c>
      <c r="BL465" s="17" t="s">
        <v>213</v>
      </c>
      <c r="BM465" s="161" t="s">
        <v>743</v>
      </c>
    </row>
    <row r="466" spans="1:65" s="13" customFormat="1" ht="22.5">
      <c r="B466" s="163"/>
      <c r="D466" s="164" t="s">
        <v>237</v>
      </c>
      <c r="E466" s="165" t="s">
        <v>1</v>
      </c>
      <c r="F466" s="166" t="s">
        <v>7669</v>
      </c>
      <c r="H466" s="167">
        <v>1</v>
      </c>
      <c r="I466" s="168"/>
      <c r="L466" s="163"/>
      <c r="M466" s="169"/>
      <c r="N466" s="170"/>
      <c r="O466" s="170"/>
      <c r="P466" s="170"/>
      <c r="Q466" s="170"/>
      <c r="R466" s="170"/>
      <c r="S466" s="170"/>
      <c r="T466" s="171"/>
      <c r="AT466" s="165" t="s">
        <v>237</v>
      </c>
      <c r="AU466" s="165" t="s">
        <v>88</v>
      </c>
      <c r="AV466" s="13" t="s">
        <v>88</v>
      </c>
      <c r="AW466" s="13" t="s">
        <v>33</v>
      </c>
      <c r="AX466" s="13" t="s">
        <v>79</v>
      </c>
      <c r="AY466" s="165" t="s">
        <v>207</v>
      </c>
    </row>
    <row r="467" spans="1:65" s="15" customFormat="1" ht="11.25">
      <c r="B467" s="179"/>
      <c r="D467" s="164" t="s">
        <v>237</v>
      </c>
      <c r="E467" s="180" t="s">
        <v>1</v>
      </c>
      <c r="F467" s="181" t="s">
        <v>242</v>
      </c>
      <c r="H467" s="182">
        <v>1</v>
      </c>
      <c r="I467" s="183"/>
      <c r="L467" s="179"/>
      <c r="M467" s="184"/>
      <c r="N467" s="185"/>
      <c r="O467" s="185"/>
      <c r="P467" s="185"/>
      <c r="Q467" s="185"/>
      <c r="R467" s="185"/>
      <c r="S467" s="185"/>
      <c r="T467" s="186"/>
      <c r="AT467" s="180" t="s">
        <v>237</v>
      </c>
      <c r="AU467" s="180" t="s">
        <v>88</v>
      </c>
      <c r="AV467" s="15" t="s">
        <v>213</v>
      </c>
      <c r="AW467" s="15" t="s">
        <v>33</v>
      </c>
      <c r="AX467" s="15" t="s">
        <v>86</v>
      </c>
      <c r="AY467" s="180" t="s">
        <v>207</v>
      </c>
    </row>
    <row r="468" spans="1:65" s="2" customFormat="1" ht="24.2" customHeight="1">
      <c r="A468" s="31"/>
      <c r="B468" s="148"/>
      <c r="C468" s="149" t="s">
        <v>763</v>
      </c>
      <c r="D468" s="149" t="s">
        <v>209</v>
      </c>
      <c r="E468" s="150" t="s">
        <v>7717</v>
      </c>
      <c r="F468" s="151" t="s">
        <v>7718</v>
      </c>
      <c r="G468" s="152" t="s">
        <v>301</v>
      </c>
      <c r="H468" s="153">
        <v>1</v>
      </c>
      <c r="I468" s="154"/>
      <c r="J468" s="155">
        <f>ROUND(I468*H468,2)</f>
        <v>0</v>
      </c>
      <c r="K468" s="156"/>
      <c r="L468" s="32"/>
      <c r="M468" s="157" t="s">
        <v>1</v>
      </c>
      <c r="N468" s="158" t="s">
        <v>44</v>
      </c>
      <c r="O468" s="57"/>
      <c r="P468" s="159">
        <f>O468*H468</f>
        <v>0</v>
      </c>
      <c r="Q468" s="159">
        <v>0</v>
      </c>
      <c r="R468" s="159">
        <f>Q468*H468</f>
        <v>0</v>
      </c>
      <c r="S468" s="159">
        <v>0</v>
      </c>
      <c r="T468" s="160">
        <f>S468*H468</f>
        <v>0</v>
      </c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R468" s="161" t="s">
        <v>213</v>
      </c>
      <c r="AT468" s="161" t="s">
        <v>209</v>
      </c>
      <c r="AU468" s="161" t="s">
        <v>88</v>
      </c>
      <c r="AY468" s="17" t="s">
        <v>207</v>
      </c>
      <c r="BE468" s="162">
        <f>IF(N468="základní",J468,0)</f>
        <v>0</v>
      </c>
      <c r="BF468" s="162">
        <f>IF(N468="snížená",J468,0)</f>
        <v>0</v>
      </c>
      <c r="BG468" s="162">
        <f>IF(N468="zákl. přenesená",J468,0)</f>
        <v>0</v>
      </c>
      <c r="BH468" s="162">
        <f>IF(N468="sníž. přenesená",J468,0)</f>
        <v>0</v>
      </c>
      <c r="BI468" s="162">
        <f>IF(N468="nulová",J468,0)</f>
        <v>0</v>
      </c>
      <c r="BJ468" s="17" t="s">
        <v>86</v>
      </c>
      <c r="BK468" s="162">
        <f>ROUND(I468*H468,2)</f>
        <v>0</v>
      </c>
      <c r="BL468" s="17" t="s">
        <v>213</v>
      </c>
      <c r="BM468" s="161" t="s">
        <v>766</v>
      </c>
    </row>
    <row r="469" spans="1:65" s="13" customFormat="1" ht="22.5">
      <c r="B469" s="163"/>
      <c r="D469" s="164" t="s">
        <v>237</v>
      </c>
      <c r="E469" s="165" t="s">
        <v>1</v>
      </c>
      <c r="F469" s="166" t="s">
        <v>7669</v>
      </c>
      <c r="H469" s="167">
        <v>1</v>
      </c>
      <c r="I469" s="168"/>
      <c r="L469" s="163"/>
      <c r="M469" s="169"/>
      <c r="N469" s="170"/>
      <c r="O469" s="170"/>
      <c r="P469" s="170"/>
      <c r="Q469" s="170"/>
      <c r="R469" s="170"/>
      <c r="S469" s="170"/>
      <c r="T469" s="171"/>
      <c r="AT469" s="165" t="s">
        <v>237</v>
      </c>
      <c r="AU469" s="165" t="s">
        <v>88</v>
      </c>
      <c r="AV469" s="13" t="s">
        <v>88</v>
      </c>
      <c r="AW469" s="13" t="s">
        <v>33</v>
      </c>
      <c r="AX469" s="13" t="s">
        <v>79</v>
      </c>
      <c r="AY469" s="165" t="s">
        <v>207</v>
      </c>
    </row>
    <row r="470" spans="1:65" s="15" customFormat="1" ht="11.25">
      <c r="B470" s="179"/>
      <c r="D470" s="164" t="s">
        <v>237</v>
      </c>
      <c r="E470" s="180" t="s">
        <v>1</v>
      </c>
      <c r="F470" s="181" t="s">
        <v>242</v>
      </c>
      <c r="H470" s="182">
        <v>1</v>
      </c>
      <c r="I470" s="183"/>
      <c r="L470" s="179"/>
      <c r="M470" s="184"/>
      <c r="N470" s="185"/>
      <c r="O470" s="185"/>
      <c r="P470" s="185"/>
      <c r="Q470" s="185"/>
      <c r="R470" s="185"/>
      <c r="S470" s="185"/>
      <c r="T470" s="186"/>
      <c r="AT470" s="180" t="s">
        <v>237</v>
      </c>
      <c r="AU470" s="180" t="s">
        <v>88</v>
      </c>
      <c r="AV470" s="15" t="s">
        <v>213</v>
      </c>
      <c r="AW470" s="15" t="s">
        <v>33</v>
      </c>
      <c r="AX470" s="15" t="s">
        <v>86</v>
      </c>
      <c r="AY470" s="180" t="s">
        <v>207</v>
      </c>
    </row>
    <row r="471" spans="1:65" s="2" customFormat="1" ht="24.2" customHeight="1">
      <c r="A471" s="31"/>
      <c r="B471" s="148"/>
      <c r="C471" s="149" t="s">
        <v>429</v>
      </c>
      <c r="D471" s="149" t="s">
        <v>209</v>
      </c>
      <c r="E471" s="150" t="s">
        <v>7719</v>
      </c>
      <c r="F471" s="151" t="s">
        <v>7720</v>
      </c>
      <c r="G471" s="152" t="s">
        <v>301</v>
      </c>
      <c r="H471" s="153">
        <v>1</v>
      </c>
      <c r="I471" s="154"/>
      <c r="J471" s="155">
        <f>ROUND(I471*H471,2)</f>
        <v>0</v>
      </c>
      <c r="K471" s="156"/>
      <c r="L471" s="32"/>
      <c r="M471" s="157" t="s">
        <v>1</v>
      </c>
      <c r="N471" s="158" t="s">
        <v>44</v>
      </c>
      <c r="O471" s="57"/>
      <c r="P471" s="159">
        <f>O471*H471</f>
        <v>0</v>
      </c>
      <c r="Q471" s="159">
        <v>0</v>
      </c>
      <c r="R471" s="159">
        <f>Q471*H471</f>
        <v>0</v>
      </c>
      <c r="S471" s="159">
        <v>0</v>
      </c>
      <c r="T471" s="160">
        <f>S471*H471</f>
        <v>0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R471" s="161" t="s">
        <v>213</v>
      </c>
      <c r="AT471" s="161" t="s">
        <v>209</v>
      </c>
      <c r="AU471" s="161" t="s">
        <v>88</v>
      </c>
      <c r="AY471" s="17" t="s">
        <v>207</v>
      </c>
      <c r="BE471" s="162">
        <f>IF(N471="základní",J471,0)</f>
        <v>0</v>
      </c>
      <c r="BF471" s="162">
        <f>IF(N471="snížená",J471,0)</f>
        <v>0</v>
      </c>
      <c r="BG471" s="162">
        <f>IF(N471="zákl. přenesená",J471,0)</f>
        <v>0</v>
      </c>
      <c r="BH471" s="162">
        <f>IF(N471="sníž. přenesená",J471,0)</f>
        <v>0</v>
      </c>
      <c r="BI471" s="162">
        <f>IF(N471="nulová",J471,0)</f>
        <v>0</v>
      </c>
      <c r="BJ471" s="17" t="s">
        <v>86</v>
      </c>
      <c r="BK471" s="162">
        <f>ROUND(I471*H471,2)</f>
        <v>0</v>
      </c>
      <c r="BL471" s="17" t="s">
        <v>213</v>
      </c>
      <c r="BM471" s="161" t="s">
        <v>772</v>
      </c>
    </row>
    <row r="472" spans="1:65" s="13" customFormat="1" ht="22.5">
      <c r="B472" s="163"/>
      <c r="D472" s="164" t="s">
        <v>237</v>
      </c>
      <c r="E472" s="165" t="s">
        <v>1</v>
      </c>
      <c r="F472" s="166" t="s">
        <v>7669</v>
      </c>
      <c r="H472" s="167">
        <v>1</v>
      </c>
      <c r="I472" s="168"/>
      <c r="L472" s="163"/>
      <c r="M472" s="169"/>
      <c r="N472" s="170"/>
      <c r="O472" s="170"/>
      <c r="P472" s="170"/>
      <c r="Q472" s="170"/>
      <c r="R472" s="170"/>
      <c r="S472" s="170"/>
      <c r="T472" s="171"/>
      <c r="AT472" s="165" t="s">
        <v>237</v>
      </c>
      <c r="AU472" s="165" t="s">
        <v>88</v>
      </c>
      <c r="AV472" s="13" t="s">
        <v>88</v>
      </c>
      <c r="AW472" s="13" t="s">
        <v>33</v>
      </c>
      <c r="AX472" s="13" t="s">
        <v>79</v>
      </c>
      <c r="AY472" s="165" t="s">
        <v>207</v>
      </c>
    </row>
    <row r="473" spans="1:65" s="15" customFormat="1" ht="11.25">
      <c r="B473" s="179"/>
      <c r="D473" s="164" t="s">
        <v>237</v>
      </c>
      <c r="E473" s="180" t="s">
        <v>1</v>
      </c>
      <c r="F473" s="181" t="s">
        <v>242</v>
      </c>
      <c r="H473" s="182">
        <v>1</v>
      </c>
      <c r="I473" s="183"/>
      <c r="L473" s="179"/>
      <c r="M473" s="184"/>
      <c r="N473" s="185"/>
      <c r="O473" s="185"/>
      <c r="P473" s="185"/>
      <c r="Q473" s="185"/>
      <c r="R473" s="185"/>
      <c r="S473" s="185"/>
      <c r="T473" s="186"/>
      <c r="AT473" s="180" t="s">
        <v>237</v>
      </c>
      <c r="AU473" s="180" t="s">
        <v>88</v>
      </c>
      <c r="AV473" s="15" t="s">
        <v>213</v>
      </c>
      <c r="AW473" s="15" t="s">
        <v>33</v>
      </c>
      <c r="AX473" s="15" t="s">
        <v>86</v>
      </c>
      <c r="AY473" s="180" t="s">
        <v>207</v>
      </c>
    </row>
    <row r="474" spans="1:65" s="2" customFormat="1" ht="24.2" customHeight="1">
      <c r="A474" s="31"/>
      <c r="B474" s="148"/>
      <c r="C474" s="149" t="s">
        <v>779</v>
      </c>
      <c r="D474" s="149" t="s">
        <v>209</v>
      </c>
      <c r="E474" s="150" t="s">
        <v>7721</v>
      </c>
      <c r="F474" s="151" t="s">
        <v>7722</v>
      </c>
      <c r="G474" s="152" t="s">
        <v>301</v>
      </c>
      <c r="H474" s="153">
        <v>1</v>
      </c>
      <c r="I474" s="154"/>
      <c r="J474" s="155">
        <f>ROUND(I474*H474,2)</f>
        <v>0</v>
      </c>
      <c r="K474" s="156"/>
      <c r="L474" s="32"/>
      <c r="M474" s="157" t="s">
        <v>1</v>
      </c>
      <c r="N474" s="158" t="s">
        <v>44</v>
      </c>
      <c r="O474" s="57"/>
      <c r="P474" s="159">
        <f>O474*H474</f>
        <v>0</v>
      </c>
      <c r="Q474" s="159">
        <v>0</v>
      </c>
      <c r="R474" s="159">
        <f>Q474*H474</f>
        <v>0</v>
      </c>
      <c r="S474" s="159">
        <v>0</v>
      </c>
      <c r="T474" s="160">
        <f>S474*H474</f>
        <v>0</v>
      </c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R474" s="161" t="s">
        <v>213</v>
      </c>
      <c r="AT474" s="161" t="s">
        <v>209</v>
      </c>
      <c r="AU474" s="161" t="s">
        <v>88</v>
      </c>
      <c r="AY474" s="17" t="s">
        <v>207</v>
      </c>
      <c r="BE474" s="162">
        <f>IF(N474="základní",J474,0)</f>
        <v>0</v>
      </c>
      <c r="BF474" s="162">
        <f>IF(N474="snížená",J474,0)</f>
        <v>0</v>
      </c>
      <c r="BG474" s="162">
        <f>IF(N474="zákl. přenesená",J474,0)</f>
        <v>0</v>
      </c>
      <c r="BH474" s="162">
        <f>IF(N474="sníž. přenesená",J474,0)</f>
        <v>0</v>
      </c>
      <c r="BI474" s="162">
        <f>IF(N474="nulová",J474,0)</f>
        <v>0</v>
      </c>
      <c r="BJ474" s="17" t="s">
        <v>86</v>
      </c>
      <c r="BK474" s="162">
        <f>ROUND(I474*H474,2)</f>
        <v>0</v>
      </c>
      <c r="BL474" s="17" t="s">
        <v>213</v>
      </c>
      <c r="BM474" s="161" t="s">
        <v>782</v>
      </c>
    </row>
    <row r="475" spans="1:65" s="13" customFormat="1" ht="22.5">
      <c r="B475" s="163"/>
      <c r="D475" s="164" t="s">
        <v>237</v>
      </c>
      <c r="E475" s="165" t="s">
        <v>1</v>
      </c>
      <c r="F475" s="166" t="s">
        <v>7669</v>
      </c>
      <c r="H475" s="167">
        <v>1</v>
      </c>
      <c r="I475" s="168"/>
      <c r="L475" s="163"/>
      <c r="M475" s="169"/>
      <c r="N475" s="170"/>
      <c r="O475" s="170"/>
      <c r="P475" s="170"/>
      <c r="Q475" s="170"/>
      <c r="R475" s="170"/>
      <c r="S475" s="170"/>
      <c r="T475" s="171"/>
      <c r="AT475" s="165" t="s">
        <v>237</v>
      </c>
      <c r="AU475" s="165" t="s">
        <v>88</v>
      </c>
      <c r="AV475" s="13" t="s">
        <v>88</v>
      </c>
      <c r="AW475" s="13" t="s">
        <v>33</v>
      </c>
      <c r="AX475" s="13" t="s">
        <v>79</v>
      </c>
      <c r="AY475" s="165" t="s">
        <v>207</v>
      </c>
    </row>
    <row r="476" spans="1:65" s="15" customFormat="1" ht="11.25">
      <c r="B476" s="179"/>
      <c r="D476" s="164" t="s">
        <v>237</v>
      </c>
      <c r="E476" s="180" t="s">
        <v>1</v>
      </c>
      <c r="F476" s="181" t="s">
        <v>242</v>
      </c>
      <c r="H476" s="182">
        <v>1</v>
      </c>
      <c r="I476" s="183"/>
      <c r="L476" s="179"/>
      <c r="M476" s="184"/>
      <c r="N476" s="185"/>
      <c r="O476" s="185"/>
      <c r="P476" s="185"/>
      <c r="Q476" s="185"/>
      <c r="R476" s="185"/>
      <c r="S476" s="185"/>
      <c r="T476" s="186"/>
      <c r="AT476" s="180" t="s">
        <v>237</v>
      </c>
      <c r="AU476" s="180" t="s">
        <v>88</v>
      </c>
      <c r="AV476" s="15" t="s">
        <v>213</v>
      </c>
      <c r="AW476" s="15" t="s">
        <v>33</v>
      </c>
      <c r="AX476" s="15" t="s">
        <v>86</v>
      </c>
      <c r="AY476" s="180" t="s">
        <v>207</v>
      </c>
    </row>
    <row r="477" spans="1:65" s="2" customFormat="1" ht="24.2" customHeight="1">
      <c r="A477" s="31"/>
      <c r="B477" s="148"/>
      <c r="C477" s="149" t="s">
        <v>435</v>
      </c>
      <c r="D477" s="149" t="s">
        <v>209</v>
      </c>
      <c r="E477" s="150" t="s">
        <v>7723</v>
      </c>
      <c r="F477" s="151" t="s">
        <v>7724</v>
      </c>
      <c r="G477" s="152" t="s">
        <v>301</v>
      </c>
      <c r="H477" s="153">
        <v>1</v>
      </c>
      <c r="I477" s="154"/>
      <c r="J477" s="155">
        <f>ROUND(I477*H477,2)</f>
        <v>0</v>
      </c>
      <c r="K477" s="156"/>
      <c r="L477" s="32"/>
      <c r="M477" s="157" t="s">
        <v>1</v>
      </c>
      <c r="N477" s="158" t="s">
        <v>44</v>
      </c>
      <c r="O477" s="57"/>
      <c r="P477" s="159">
        <f>O477*H477</f>
        <v>0</v>
      </c>
      <c r="Q477" s="159">
        <v>0</v>
      </c>
      <c r="R477" s="159">
        <f>Q477*H477</f>
        <v>0</v>
      </c>
      <c r="S477" s="159">
        <v>0</v>
      </c>
      <c r="T477" s="160">
        <f>S477*H477</f>
        <v>0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R477" s="161" t="s">
        <v>213</v>
      </c>
      <c r="AT477" s="161" t="s">
        <v>209</v>
      </c>
      <c r="AU477" s="161" t="s">
        <v>88</v>
      </c>
      <c r="AY477" s="17" t="s">
        <v>207</v>
      </c>
      <c r="BE477" s="162">
        <f>IF(N477="základní",J477,0)</f>
        <v>0</v>
      </c>
      <c r="BF477" s="162">
        <f>IF(N477="snížená",J477,0)</f>
        <v>0</v>
      </c>
      <c r="BG477" s="162">
        <f>IF(N477="zákl. přenesená",J477,0)</f>
        <v>0</v>
      </c>
      <c r="BH477" s="162">
        <f>IF(N477="sníž. přenesená",J477,0)</f>
        <v>0</v>
      </c>
      <c r="BI477" s="162">
        <f>IF(N477="nulová",J477,0)</f>
        <v>0</v>
      </c>
      <c r="BJ477" s="17" t="s">
        <v>86</v>
      </c>
      <c r="BK477" s="162">
        <f>ROUND(I477*H477,2)</f>
        <v>0</v>
      </c>
      <c r="BL477" s="17" t="s">
        <v>213</v>
      </c>
      <c r="BM477" s="161" t="s">
        <v>789</v>
      </c>
    </row>
    <row r="478" spans="1:65" s="13" customFormat="1" ht="22.5">
      <c r="B478" s="163"/>
      <c r="D478" s="164" t="s">
        <v>237</v>
      </c>
      <c r="E478" s="165" t="s">
        <v>1</v>
      </c>
      <c r="F478" s="166" t="s">
        <v>7669</v>
      </c>
      <c r="H478" s="167">
        <v>1</v>
      </c>
      <c r="I478" s="168"/>
      <c r="L478" s="163"/>
      <c r="M478" s="169"/>
      <c r="N478" s="170"/>
      <c r="O478" s="170"/>
      <c r="P478" s="170"/>
      <c r="Q478" s="170"/>
      <c r="R478" s="170"/>
      <c r="S478" s="170"/>
      <c r="T478" s="171"/>
      <c r="AT478" s="165" t="s">
        <v>237</v>
      </c>
      <c r="AU478" s="165" t="s">
        <v>88</v>
      </c>
      <c r="AV478" s="13" t="s">
        <v>88</v>
      </c>
      <c r="AW478" s="13" t="s">
        <v>33</v>
      </c>
      <c r="AX478" s="13" t="s">
        <v>79</v>
      </c>
      <c r="AY478" s="165" t="s">
        <v>207</v>
      </c>
    </row>
    <row r="479" spans="1:65" s="15" customFormat="1" ht="11.25">
      <c r="B479" s="179"/>
      <c r="D479" s="164" t="s">
        <v>237</v>
      </c>
      <c r="E479" s="180" t="s">
        <v>1</v>
      </c>
      <c r="F479" s="181" t="s">
        <v>242</v>
      </c>
      <c r="H479" s="182">
        <v>1</v>
      </c>
      <c r="I479" s="183"/>
      <c r="L479" s="179"/>
      <c r="M479" s="184"/>
      <c r="N479" s="185"/>
      <c r="O479" s="185"/>
      <c r="P479" s="185"/>
      <c r="Q479" s="185"/>
      <c r="R479" s="185"/>
      <c r="S479" s="185"/>
      <c r="T479" s="186"/>
      <c r="AT479" s="180" t="s">
        <v>237</v>
      </c>
      <c r="AU479" s="180" t="s">
        <v>88</v>
      </c>
      <c r="AV479" s="15" t="s">
        <v>213</v>
      </c>
      <c r="AW479" s="15" t="s">
        <v>33</v>
      </c>
      <c r="AX479" s="15" t="s">
        <v>86</v>
      </c>
      <c r="AY479" s="180" t="s">
        <v>207</v>
      </c>
    </row>
    <row r="480" spans="1:65" s="2" customFormat="1" ht="24.2" customHeight="1">
      <c r="A480" s="31"/>
      <c r="B480" s="148"/>
      <c r="C480" s="149" t="s">
        <v>793</v>
      </c>
      <c r="D480" s="149" t="s">
        <v>209</v>
      </c>
      <c r="E480" s="150" t="s">
        <v>7725</v>
      </c>
      <c r="F480" s="151" t="s">
        <v>7726</v>
      </c>
      <c r="G480" s="152" t="s">
        <v>301</v>
      </c>
      <c r="H480" s="153">
        <v>1</v>
      </c>
      <c r="I480" s="154"/>
      <c r="J480" s="155">
        <f>ROUND(I480*H480,2)</f>
        <v>0</v>
      </c>
      <c r="K480" s="156"/>
      <c r="L480" s="32"/>
      <c r="M480" s="157" t="s">
        <v>1</v>
      </c>
      <c r="N480" s="158" t="s">
        <v>44</v>
      </c>
      <c r="O480" s="57"/>
      <c r="P480" s="159">
        <f>O480*H480</f>
        <v>0</v>
      </c>
      <c r="Q480" s="159">
        <v>0</v>
      </c>
      <c r="R480" s="159">
        <f>Q480*H480</f>
        <v>0</v>
      </c>
      <c r="S480" s="159">
        <v>0</v>
      </c>
      <c r="T480" s="160">
        <f>S480*H480</f>
        <v>0</v>
      </c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R480" s="161" t="s">
        <v>213</v>
      </c>
      <c r="AT480" s="161" t="s">
        <v>209</v>
      </c>
      <c r="AU480" s="161" t="s">
        <v>88</v>
      </c>
      <c r="AY480" s="17" t="s">
        <v>207</v>
      </c>
      <c r="BE480" s="162">
        <f>IF(N480="základní",J480,0)</f>
        <v>0</v>
      </c>
      <c r="BF480" s="162">
        <f>IF(N480="snížená",J480,0)</f>
        <v>0</v>
      </c>
      <c r="BG480" s="162">
        <f>IF(N480="zákl. přenesená",J480,0)</f>
        <v>0</v>
      </c>
      <c r="BH480" s="162">
        <f>IF(N480="sníž. přenesená",J480,0)</f>
        <v>0</v>
      </c>
      <c r="BI480" s="162">
        <f>IF(N480="nulová",J480,0)</f>
        <v>0</v>
      </c>
      <c r="BJ480" s="17" t="s">
        <v>86</v>
      </c>
      <c r="BK480" s="162">
        <f>ROUND(I480*H480,2)</f>
        <v>0</v>
      </c>
      <c r="BL480" s="17" t="s">
        <v>213</v>
      </c>
      <c r="BM480" s="161" t="s">
        <v>796</v>
      </c>
    </row>
    <row r="481" spans="1:65" s="13" customFormat="1" ht="22.5">
      <c r="B481" s="163"/>
      <c r="D481" s="164" t="s">
        <v>237</v>
      </c>
      <c r="E481" s="165" t="s">
        <v>1</v>
      </c>
      <c r="F481" s="166" t="s">
        <v>7669</v>
      </c>
      <c r="H481" s="167">
        <v>1</v>
      </c>
      <c r="I481" s="168"/>
      <c r="L481" s="163"/>
      <c r="M481" s="169"/>
      <c r="N481" s="170"/>
      <c r="O481" s="170"/>
      <c r="P481" s="170"/>
      <c r="Q481" s="170"/>
      <c r="R481" s="170"/>
      <c r="S481" s="170"/>
      <c r="T481" s="171"/>
      <c r="AT481" s="165" t="s">
        <v>237</v>
      </c>
      <c r="AU481" s="165" t="s">
        <v>88</v>
      </c>
      <c r="AV481" s="13" t="s">
        <v>88</v>
      </c>
      <c r="AW481" s="13" t="s">
        <v>33</v>
      </c>
      <c r="AX481" s="13" t="s">
        <v>79</v>
      </c>
      <c r="AY481" s="165" t="s">
        <v>207</v>
      </c>
    </row>
    <row r="482" spans="1:65" s="15" customFormat="1" ht="11.25">
      <c r="B482" s="179"/>
      <c r="D482" s="164" t="s">
        <v>237</v>
      </c>
      <c r="E482" s="180" t="s">
        <v>1</v>
      </c>
      <c r="F482" s="181" t="s">
        <v>242</v>
      </c>
      <c r="H482" s="182">
        <v>1</v>
      </c>
      <c r="I482" s="183"/>
      <c r="L482" s="179"/>
      <c r="M482" s="184"/>
      <c r="N482" s="185"/>
      <c r="O482" s="185"/>
      <c r="P482" s="185"/>
      <c r="Q482" s="185"/>
      <c r="R482" s="185"/>
      <c r="S482" s="185"/>
      <c r="T482" s="186"/>
      <c r="AT482" s="180" t="s">
        <v>237</v>
      </c>
      <c r="AU482" s="180" t="s">
        <v>88</v>
      </c>
      <c r="AV482" s="15" t="s">
        <v>213</v>
      </c>
      <c r="AW482" s="15" t="s">
        <v>33</v>
      </c>
      <c r="AX482" s="15" t="s">
        <v>86</v>
      </c>
      <c r="AY482" s="180" t="s">
        <v>207</v>
      </c>
    </row>
    <row r="483" spans="1:65" s="2" customFormat="1" ht="24.2" customHeight="1">
      <c r="A483" s="31"/>
      <c r="B483" s="148"/>
      <c r="C483" s="149" t="s">
        <v>438</v>
      </c>
      <c r="D483" s="149" t="s">
        <v>209</v>
      </c>
      <c r="E483" s="150" t="s">
        <v>7727</v>
      </c>
      <c r="F483" s="151" t="s">
        <v>7728</v>
      </c>
      <c r="G483" s="152" t="s">
        <v>301</v>
      </c>
      <c r="H483" s="153">
        <v>1</v>
      </c>
      <c r="I483" s="154"/>
      <c r="J483" s="155">
        <f>ROUND(I483*H483,2)</f>
        <v>0</v>
      </c>
      <c r="K483" s="156"/>
      <c r="L483" s="32"/>
      <c r="M483" s="157" t="s">
        <v>1</v>
      </c>
      <c r="N483" s="158" t="s">
        <v>44</v>
      </c>
      <c r="O483" s="57"/>
      <c r="P483" s="159">
        <f>O483*H483</f>
        <v>0</v>
      </c>
      <c r="Q483" s="159">
        <v>0</v>
      </c>
      <c r="R483" s="159">
        <f>Q483*H483</f>
        <v>0</v>
      </c>
      <c r="S483" s="159">
        <v>0</v>
      </c>
      <c r="T483" s="160">
        <f>S483*H483</f>
        <v>0</v>
      </c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R483" s="161" t="s">
        <v>213</v>
      </c>
      <c r="AT483" s="161" t="s">
        <v>209</v>
      </c>
      <c r="AU483" s="161" t="s">
        <v>88</v>
      </c>
      <c r="AY483" s="17" t="s">
        <v>207</v>
      </c>
      <c r="BE483" s="162">
        <f>IF(N483="základní",J483,0)</f>
        <v>0</v>
      </c>
      <c r="BF483" s="162">
        <f>IF(N483="snížená",J483,0)</f>
        <v>0</v>
      </c>
      <c r="BG483" s="162">
        <f>IF(N483="zákl. přenesená",J483,0)</f>
        <v>0</v>
      </c>
      <c r="BH483" s="162">
        <f>IF(N483="sníž. přenesená",J483,0)</f>
        <v>0</v>
      </c>
      <c r="BI483" s="162">
        <f>IF(N483="nulová",J483,0)</f>
        <v>0</v>
      </c>
      <c r="BJ483" s="17" t="s">
        <v>86</v>
      </c>
      <c r="BK483" s="162">
        <f>ROUND(I483*H483,2)</f>
        <v>0</v>
      </c>
      <c r="BL483" s="17" t="s">
        <v>213</v>
      </c>
      <c r="BM483" s="161" t="s">
        <v>801</v>
      </c>
    </row>
    <row r="484" spans="1:65" s="13" customFormat="1" ht="22.5">
      <c r="B484" s="163"/>
      <c r="D484" s="164" t="s">
        <v>237</v>
      </c>
      <c r="E484" s="165" t="s">
        <v>1</v>
      </c>
      <c r="F484" s="166" t="s">
        <v>7669</v>
      </c>
      <c r="H484" s="167">
        <v>1</v>
      </c>
      <c r="I484" s="168"/>
      <c r="L484" s="163"/>
      <c r="M484" s="169"/>
      <c r="N484" s="170"/>
      <c r="O484" s="170"/>
      <c r="P484" s="170"/>
      <c r="Q484" s="170"/>
      <c r="R484" s="170"/>
      <c r="S484" s="170"/>
      <c r="T484" s="171"/>
      <c r="AT484" s="165" t="s">
        <v>237</v>
      </c>
      <c r="AU484" s="165" t="s">
        <v>88</v>
      </c>
      <c r="AV484" s="13" t="s">
        <v>88</v>
      </c>
      <c r="AW484" s="13" t="s">
        <v>33</v>
      </c>
      <c r="AX484" s="13" t="s">
        <v>79</v>
      </c>
      <c r="AY484" s="165" t="s">
        <v>207</v>
      </c>
    </row>
    <row r="485" spans="1:65" s="15" customFormat="1" ht="11.25">
      <c r="B485" s="179"/>
      <c r="D485" s="164" t="s">
        <v>237</v>
      </c>
      <c r="E485" s="180" t="s">
        <v>1</v>
      </c>
      <c r="F485" s="181" t="s">
        <v>242</v>
      </c>
      <c r="H485" s="182">
        <v>1</v>
      </c>
      <c r="I485" s="183"/>
      <c r="L485" s="179"/>
      <c r="M485" s="184"/>
      <c r="N485" s="185"/>
      <c r="O485" s="185"/>
      <c r="P485" s="185"/>
      <c r="Q485" s="185"/>
      <c r="R485" s="185"/>
      <c r="S485" s="185"/>
      <c r="T485" s="186"/>
      <c r="AT485" s="180" t="s">
        <v>237</v>
      </c>
      <c r="AU485" s="180" t="s">
        <v>88</v>
      </c>
      <c r="AV485" s="15" t="s">
        <v>213</v>
      </c>
      <c r="AW485" s="15" t="s">
        <v>33</v>
      </c>
      <c r="AX485" s="15" t="s">
        <v>86</v>
      </c>
      <c r="AY485" s="180" t="s">
        <v>207</v>
      </c>
    </row>
    <row r="486" spans="1:65" s="2" customFormat="1" ht="24.2" customHeight="1">
      <c r="A486" s="31"/>
      <c r="B486" s="148"/>
      <c r="C486" s="149" t="s">
        <v>803</v>
      </c>
      <c r="D486" s="149" t="s">
        <v>209</v>
      </c>
      <c r="E486" s="150" t="s">
        <v>7729</v>
      </c>
      <c r="F486" s="151" t="s">
        <v>7730</v>
      </c>
      <c r="G486" s="152" t="s">
        <v>301</v>
      </c>
      <c r="H486" s="153">
        <v>1</v>
      </c>
      <c r="I486" s="154"/>
      <c r="J486" s="155">
        <f>ROUND(I486*H486,2)</f>
        <v>0</v>
      </c>
      <c r="K486" s="156"/>
      <c r="L486" s="32"/>
      <c r="M486" s="157" t="s">
        <v>1</v>
      </c>
      <c r="N486" s="158" t="s">
        <v>44</v>
      </c>
      <c r="O486" s="57"/>
      <c r="P486" s="159">
        <f>O486*H486</f>
        <v>0</v>
      </c>
      <c r="Q486" s="159">
        <v>0</v>
      </c>
      <c r="R486" s="159">
        <f>Q486*H486</f>
        <v>0</v>
      </c>
      <c r="S486" s="159">
        <v>0</v>
      </c>
      <c r="T486" s="160">
        <f>S486*H486</f>
        <v>0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R486" s="161" t="s">
        <v>213</v>
      </c>
      <c r="AT486" s="161" t="s">
        <v>209</v>
      </c>
      <c r="AU486" s="161" t="s">
        <v>88</v>
      </c>
      <c r="AY486" s="17" t="s">
        <v>207</v>
      </c>
      <c r="BE486" s="162">
        <f>IF(N486="základní",J486,0)</f>
        <v>0</v>
      </c>
      <c r="BF486" s="162">
        <f>IF(N486="snížená",J486,0)</f>
        <v>0</v>
      </c>
      <c r="BG486" s="162">
        <f>IF(N486="zákl. přenesená",J486,0)</f>
        <v>0</v>
      </c>
      <c r="BH486" s="162">
        <f>IF(N486="sníž. přenesená",J486,0)</f>
        <v>0</v>
      </c>
      <c r="BI486" s="162">
        <f>IF(N486="nulová",J486,0)</f>
        <v>0</v>
      </c>
      <c r="BJ486" s="17" t="s">
        <v>86</v>
      </c>
      <c r="BK486" s="162">
        <f>ROUND(I486*H486,2)</f>
        <v>0</v>
      </c>
      <c r="BL486" s="17" t="s">
        <v>213</v>
      </c>
      <c r="BM486" s="161" t="s">
        <v>806</v>
      </c>
    </row>
    <row r="487" spans="1:65" s="13" customFormat="1" ht="22.5">
      <c r="B487" s="163"/>
      <c r="D487" s="164" t="s">
        <v>237</v>
      </c>
      <c r="E487" s="165" t="s">
        <v>1</v>
      </c>
      <c r="F487" s="166" t="s">
        <v>7669</v>
      </c>
      <c r="H487" s="167">
        <v>1</v>
      </c>
      <c r="I487" s="168"/>
      <c r="L487" s="163"/>
      <c r="M487" s="169"/>
      <c r="N487" s="170"/>
      <c r="O487" s="170"/>
      <c r="P487" s="170"/>
      <c r="Q487" s="170"/>
      <c r="R487" s="170"/>
      <c r="S487" s="170"/>
      <c r="T487" s="171"/>
      <c r="AT487" s="165" t="s">
        <v>237</v>
      </c>
      <c r="AU487" s="165" t="s">
        <v>88</v>
      </c>
      <c r="AV487" s="13" t="s">
        <v>88</v>
      </c>
      <c r="AW487" s="13" t="s">
        <v>33</v>
      </c>
      <c r="AX487" s="13" t="s">
        <v>79</v>
      </c>
      <c r="AY487" s="165" t="s">
        <v>207</v>
      </c>
    </row>
    <row r="488" spans="1:65" s="15" customFormat="1" ht="11.25">
      <c r="B488" s="179"/>
      <c r="D488" s="164" t="s">
        <v>237</v>
      </c>
      <c r="E488" s="180" t="s">
        <v>1</v>
      </c>
      <c r="F488" s="181" t="s">
        <v>242</v>
      </c>
      <c r="H488" s="182">
        <v>1</v>
      </c>
      <c r="I488" s="183"/>
      <c r="L488" s="179"/>
      <c r="M488" s="184"/>
      <c r="N488" s="185"/>
      <c r="O488" s="185"/>
      <c r="P488" s="185"/>
      <c r="Q488" s="185"/>
      <c r="R488" s="185"/>
      <c r="S488" s="185"/>
      <c r="T488" s="186"/>
      <c r="AT488" s="180" t="s">
        <v>237</v>
      </c>
      <c r="AU488" s="180" t="s">
        <v>88</v>
      </c>
      <c r="AV488" s="15" t="s">
        <v>213</v>
      </c>
      <c r="AW488" s="15" t="s">
        <v>33</v>
      </c>
      <c r="AX488" s="15" t="s">
        <v>86</v>
      </c>
      <c r="AY488" s="180" t="s">
        <v>207</v>
      </c>
    </row>
    <row r="489" spans="1:65" s="2" customFormat="1" ht="24.2" customHeight="1">
      <c r="A489" s="31"/>
      <c r="B489" s="148"/>
      <c r="C489" s="149" t="s">
        <v>442</v>
      </c>
      <c r="D489" s="149" t="s">
        <v>209</v>
      </c>
      <c r="E489" s="150" t="s">
        <v>7731</v>
      </c>
      <c r="F489" s="151" t="s">
        <v>7732</v>
      </c>
      <c r="G489" s="152" t="s">
        <v>301</v>
      </c>
      <c r="H489" s="153">
        <v>1</v>
      </c>
      <c r="I489" s="154"/>
      <c r="J489" s="155">
        <f>ROUND(I489*H489,2)</f>
        <v>0</v>
      </c>
      <c r="K489" s="156"/>
      <c r="L489" s="32"/>
      <c r="M489" s="157" t="s">
        <v>1</v>
      </c>
      <c r="N489" s="158" t="s">
        <v>44</v>
      </c>
      <c r="O489" s="57"/>
      <c r="P489" s="159">
        <f>O489*H489</f>
        <v>0</v>
      </c>
      <c r="Q489" s="159">
        <v>0</v>
      </c>
      <c r="R489" s="159">
        <f>Q489*H489</f>
        <v>0</v>
      </c>
      <c r="S489" s="159">
        <v>0</v>
      </c>
      <c r="T489" s="160">
        <f>S489*H489</f>
        <v>0</v>
      </c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R489" s="161" t="s">
        <v>213</v>
      </c>
      <c r="AT489" s="161" t="s">
        <v>209</v>
      </c>
      <c r="AU489" s="161" t="s">
        <v>88</v>
      </c>
      <c r="AY489" s="17" t="s">
        <v>207</v>
      </c>
      <c r="BE489" s="162">
        <f>IF(N489="základní",J489,0)</f>
        <v>0</v>
      </c>
      <c r="BF489" s="162">
        <f>IF(N489="snížená",J489,0)</f>
        <v>0</v>
      </c>
      <c r="BG489" s="162">
        <f>IF(N489="zákl. přenesená",J489,0)</f>
        <v>0</v>
      </c>
      <c r="BH489" s="162">
        <f>IF(N489="sníž. přenesená",J489,0)</f>
        <v>0</v>
      </c>
      <c r="BI489" s="162">
        <f>IF(N489="nulová",J489,0)</f>
        <v>0</v>
      </c>
      <c r="BJ489" s="17" t="s">
        <v>86</v>
      </c>
      <c r="BK489" s="162">
        <f>ROUND(I489*H489,2)</f>
        <v>0</v>
      </c>
      <c r="BL489" s="17" t="s">
        <v>213</v>
      </c>
      <c r="BM489" s="161" t="s">
        <v>809</v>
      </c>
    </row>
    <row r="490" spans="1:65" s="13" customFormat="1" ht="22.5">
      <c r="B490" s="163"/>
      <c r="D490" s="164" t="s">
        <v>237</v>
      </c>
      <c r="E490" s="165" t="s">
        <v>1</v>
      </c>
      <c r="F490" s="166" t="s">
        <v>7669</v>
      </c>
      <c r="H490" s="167">
        <v>1</v>
      </c>
      <c r="I490" s="168"/>
      <c r="L490" s="163"/>
      <c r="M490" s="169"/>
      <c r="N490" s="170"/>
      <c r="O490" s="170"/>
      <c r="P490" s="170"/>
      <c r="Q490" s="170"/>
      <c r="R490" s="170"/>
      <c r="S490" s="170"/>
      <c r="T490" s="171"/>
      <c r="AT490" s="165" t="s">
        <v>237</v>
      </c>
      <c r="AU490" s="165" t="s">
        <v>88</v>
      </c>
      <c r="AV490" s="13" t="s">
        <v>88</v>
      </c>
      <c r="AW490" s="13" t="s">
        <v>33</v>
      </c>
      <c r="AX490" s="13" t="s">
        <v>79</v>
      </c>
      <c r="AY490" s="165" t="s">
        <v>207</v>
      </c>
    </row>
    <row r="491" spans="1:65" s="15" customFormat="1" ht="11.25">
      <c r="B491" s="179"/>
      <c r="D491" s="164" t="s">
        <v>237</v>
      </c>
      <c r="E491" s="180" t="s">
        <v>1</v>
      </c>
      <c r="F491" s="181" t="s">
        <v>242</v>
      </c>
      <c r="H491" s="182">
        <v>1</v>
      </c>
      <c r="I491" s="183"/>
      <c r="L491" s="179"/>
      <c r="M491" s="184"/>
      <c r="N491" s="185"/>
      <c r="O491" s="185"/>
      <c r="P491" s="185"/>
      <c r="Q491" s="185"/>
      <c r="R491" s="185"/>
      <c r="S491" s="185"/>
      <c r="T491" s="186"/>
      <c r="AT491" s="180" t="s">
        <v>237</v>
      </c>
      <c r="AU491" s="180" t="s">
        <v>88</v>
      </c>
      <c r="AV491" s="15" t="s">
        <v>213</v>
      </c>
      <c r="AW491" s="15" t="s">
        <v>33</v>
      </c>
      <c r="AX491" s="15" t="s">
        <v>86</v>
      </c>
      <c r="AY491" s="180" t="s">
        <v>207</v>
      </c>
    </row>
    <row r="492" spans="1:65" s="2" customFormat="1" ht="24.2" customHeight="1">
      <c r="A492" s="31"/>
      <c r="B492" s="148"/>
      <c r="C492" s="149" t="s">
        <v>810</v>
      </c>
      <c r="D492" s="149" t="s">
        <v>209</v>
      </c>
      <c r="E492" s="150" t="s">
        <v>7733</v>
      </c>
      <c r="F492" s="151" t="s">
        <v>7734</v>
      </c>
      <c r="G492" s="152" t="s">
        <v>301</v>
      </c>
      <c r="H492" s="153">
        <v>1</v>
      </c>
      <c r="I492" s="154"/>
      <c r="J492" s="155">
        <f>ROUND(I492*H492,2)</f>
        <v>0</v>
      </c>
      <c r="K492" s="156"/>
      <c r="L492" s="32"/>
      <c r="M492" s="157" t="s">
        <v>1</v>
      </c>
      <c r="N492" s="158" t="s">
        <v>44</v>
      </c>
      <c r="O492" s="57"/>
      <c r="P492" s="159">
        <f>O492*H492</f>
        <v>0</v>
      </c>
      <c r="Q492" s="159">
        <v>0</v>
      </c>
      <c r="R492" s="159">
        <f>Q492*H492</f>
        <v>0</v>
      </c>
      <c r="S492" s="159">
        <v>0</v>
      </c>
      <c r="T492" s="160">
        <f>S492*H492</f>
        <v>0</v>
      </c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R492" s="161" t="s">
        <v>213</v>
      </c>
      <c r="AT492" s="161" t="s">
        <v>209</v>
      </c>
      <c r="AU492" s="161" t="s">
        <v>88</v>
      </c>
      <c r="AY492" s="17" t="s">
        <v>207</v>
      </c>
      <c r="BE492" s="162">
        <f>IF(N492="základní",J492,0)</f>
        <v>0</v>
      </c>
      <c r="BF492" s="162">
        <f>IF(N492="snížená",J492,0)</f>
        <v>0</v>
      </c>
      <c r="BG492" s="162">
        <f>IF(N492="zákl. přenesená",J492,0)</f>
        <v>0</v>
      </c>
      <c r="BH492" s="162">
        <f>IF(N492="sníž. přenesená",J492,0)</f>
        <v>0</v>
      </c>
      <c r="BI492" s="162">
        <f>IF(N492="nulová",J492,0)</f>
        <v>0</v>
      </c>
      <c r="BJ492" s="17" t="s">
        <v>86</v>
      </c>
      <c r="BK492" s="162">
        <f>ROUND(I492*H492,2)</f>
        <v>0</v>
      </c>
      <c r="BL492" s="17" t="s">
        <v>213</v>
      </c>
      <c r="BM492" s="161" t="s">
        <v>813</v>
      </c>
    </row>
    <row r="493" spans="1:65" s="13" customFormat="1" ht="22.5">
      <c r="B493" s="163"/>
      <c r="D493" s="164" t="s">
        <v>237</v>
      </c>
      <c r="E493" s="165" t="s">
        <v>1</v>
      </c>
      <c r="F493" s="166" t="s">
        <v>7669</v>
      </c>
      <c r="H493" s="167">
        <v>1</v>
      </c>
      <c r="I493" s="168"/>
      <c r="L493" s="163"/>
      <c r="M493" s="169"/>
      <c r="N493" s="170"/>
      <c r="O493" s="170"/>
      <c r="P493" s="170"/>
      <c r="Q493" s="170"/>
      <c r="R493" s="170"/>
      <c r="S493" s="170"/>
      <c r="T493" s="171"/>
      <c r="AT493" s="165" t="s">
        <v>237</v>
      </c>
      <c r="AU493" s="165" t="s">
        <v>88</v>
      </c>
      <c r="AV493" s="13" t="s">
        <v>88</v>
      </c>
      <c r="AW493" s="13" t="s">
        <v>33</v>
      </c>
      <c r="AX493" s="13" t="s">
        <v>79</v>
      </c>
      <c r="AY493" s="165" t="s">
        <v>207</v>
      </c>
    </row>
    <row r="494" spans="1:65" s="15" customFormat="1" ht="11.25">
      <c r="B494" s="179"/>
      <c r="D494" s="164" t="s">
        <v>237</v>
      </c>
      <c r="E494" s="180" t="s">
        <v>1</v>
      </c>
      <c r="F494" s="181" t="s">
        <v>242</v>
      </c>
      <c r="H494" s="182">
        <v>1</v>
      </c>
      <c r="I494" s="183"/>
      <c r="L494" s="179"/>
      <c r="M494" s="184"/>
      <c r="N494" s="185"/>
      <c r="O494" s="185"/>
      <c r="P494" s="185"/>
      <c r="Q494" s="185"/>
      <c r="R494" s="185"/>
      <c r="S494" s="185"/>
      <c r="T494" s="186"/>
      <c r="AT494" s="180" t="s">
        <v>237</v>
      </c>
      <c r="AU494" s="180" t="s">
        <v>88</v>
      </c>
      <c r="AV494" s="15" t="s">
        <v>213</v>
      </c>
      <c r="AW494" s="15" t="s">
        <v>33</v>
      </c>
      <c r="AX494" s="15" t="s">
        <v>86</v>
      </c>
      <c r="AY494" s="180" t="s">
        <v>207</v>
      </c>
    </row>
    <row r="495" spans="1:65" s="2" customFormat="1" ht="24.2" customHeight="1">
      <c r="A495" s="31"/>
      <c r="B495" s="148"/>
      <c r="C495" s="149" t="s">
        <v>447</v>
      </c>
      <c r="D495" s="149" t="s">
        <v>209</v>
      </c>
      <c r="E495" s="150" t="s">
        <v>7735</v>
      </c>
      <c r="F495" s="151" t="s">
        <v>7736</v>
      </c>
      <c r="G495" s="152" t="s">
        <v>301</v>
      </c>
      <c r="H495" s="153">
        <v>1</v>
      </c>
      <c r="I495" s="154"/>
      <c r="J495" s="155">
        <f>ROUND(I495*H495,2)</f>
        <v>0</v>
      </c>
      <c r="K495" s="156"/>
      <c r="L495" s="32"/>
      <c r="M495" s="157" t="s">
        <v>1</v>
      </c>
      <c r="N495" s="158" t="s">
        <v>44</v>
      </c>
      <c r="O495" s="57"/>
      <c r="P495" s="159">
        <f>O495*H495</f>
        <v>0</v>
      </c>
      <c r="Q495" s="159">
        <v>0</v>
      </c>
      <c r="R495" s="159">
        <f>Q495*H495</f>
        <v>0</v>
      </c>
      <c r="S495" s="159">
        <v>0</v>
      </c>
      <c r="T495" s="160">
        <f>S495*H495</f>
        <v>0</v>
      </c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R495" s="161" t="s">
        <v>213</v>
      </c>
      <c r="AT495" s="161" t="s">
        <v>209</v>
      </c>
      <c r="AU495" s="161" t="s">
        <v>88</v>
      </c>
      <c r="AY495" s="17" t="s">
        <v>207</v>
      </c>
      <c r="BE495" s="162">
        <f>IF(N495="základní",J495,0)</f>
        <v>0</v>
      </c>
      <c r="BF495" s="162">
        <f>IF(N495="snížená",J495,0)</f>
        <v>0</v>
      </c>
      <c r="BG495" s="162">
        <f>IF(N495="zákl. přenesená",J495,0)</f>
        <v>0</v>
      </c>
      <c r="BH495" s="162">
        <f>IF(N495="sníž. přenesená",J495,0)</f>
        <v>0</v>
      </c>
      <c r="BI495" s="162">
        <f>IF(N495="nulová",J495,0)</f>
        <v>0</v>
      </c>
      <c r="BJ495" s="17" t="s">
        <v>86</v>
      </c>
      <c r="BK495" s="162">
        <f>ROUND(I495*H495,2)</f>
        <v>0</v>
      </c>
      <c r="BL495" s="17" t="s">
        <v>213</v>
      </c>
      <c r="BM495" s="161" t="s">
        <v>816</v>
      </c>
    </row>
    <row r="496" spans="1:65" s="13" customFormat="1" ht="22.5">
      <c r="B496" s="163"/>
      <c r="D496" s="164" t="s">
        <v>237</v>
      </c>
      <c r="E496" s="165" t="s">
        <v>1</v>
      </c>
      <c r="F496" s="166" t="s">
        <v>7669</v>
      </c>
      <c r="H496" s="167">
        <v>1</v>
      </c>
      <c r="I496" s="168"/>
      <c r="L496" s="163"/>
      <c r="M496" s="169"/>
      <c r="N496" s="170"/>
      <c r="O496" s="170"/>
      <c r="P496" s="170"/>
      <c r="Q496" s="170"/>
      <c r="R496" s="170"/>
      <c r="S496" s="170"/>
      <c r="T496" s="171"/>
      <c r="AT496" s="165" t="s">
        <v>237</v>
      </c>
      <c r="AU496" s="165" t="s">
        <v>88</v>
      </c>
      <c r="AV496" s="13" t="s">
        <v>88</v>
      </c>
      <c r="AW496" s="13" t="s">
        <v>33</v>
      </c>
      <c r="AX496" s="13" t="s">
        <v>79</v>
      </c>
      <c r="AY496" s="165" t="s">
        <v>207</v>
      </c>
    </row>
    <row r="497" spans="1:65" s="15" customFormat="1" ht="11.25">
      <c r="B497" s="179"/>
      <c r="D497" s="164" t="s">
        <v>237</v>
      </c>
      <c r="E497" s="180" t="s">
        <v>1</v>
      </c>
      <c r="F497" s="181" t="s">
        <v>242</v>
      </c>
      <c r="H497" s="182">
        <v>1</v>
      </c>
      <c r="I497" s="183"/>
      <c r="L497" s="179"/>
      <c r="M497" s="184"/>
      <c r="N497" s="185"/>
      <c r="O497" s="185"/>
      <c r="P497" s="185"/>
      <c r="Q497" s="185"/>
      <c r="R497" s="185"/>
      <c r="S497" s="185"/>
      <c r="T497" s="186"/>
      <c r="AT497" s="180" t="s">
        <v>237</v>
      </c>
      <c r="AU497" s="180" t="s">
        <v>88</v>
      </c>
      <c r="AV497" s="15" t="s">
        <v>213</v>
      </c>
      <c r="AW497" s="15" t="s">
        <v>33</v>
      </c>
      <c r="AX497" s="15" t="s">
        <v>86</v>
      </c>
      <c r="AY497" s="180" t="s">
        <v>207</v>
      </c>
    </row>
    <row r="498" spans="1:65" s="2" customFormat="1" ht="24.2" customHeight="1">
      <c r="A498" s="31"/>
      <c r="B498" s="148"/>
      <c r="C498" s="149" t="s">
        <v>819</v>
      </c>
      <c r="D498" s="149" t="s">
        <v>209</v>
      </c>
      <c r="E498" s="150" t="s">
        <v>7737</v>
      </c>
      <c r="F498" s="151" t="s">
        <v>7738</v>
      </c>
      <c r="G498" s="152" t="s">
        <v>301</v>
      </c>
      <c r="H498" s="153">
        <v>1</v>
      </c>
      <c r="I498" s="154"/>
      <c r="J498" s="155">
        <f>ROUND(I498*H498,2)</f>
        <v>0</v>
      </c>
      <c r="K498" s="156"/>
      <c r="L498" s="32"/>
      <c r="M498" s="157" t="s">
        <v>1</v>
      </c>
      <c r="N498" s="158" t="s">
        <v>44</v>
      </c>
      <c r="O498" s="57"/>
      <c r="P498" s="159">
        <f>O498*H498</f>
        <v>0</v>
      </c>
      <c r="Q498" s="159">
        <v>0</v>
      </c>
      <c r="R498" s="159">
        <f>Q498*H498</f>
        <v>0</v>
      </c>
      <c r="S498" s="159">
        <v>0</v>
      </c>
      <c r="T498" s="160">
        <f>S498*H498</f>
        <v>0</v>
      </c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R498" s="161" t="s">
        <v>213</v>
      </c>
      <c r="AT498" s="161" t="s">
        <v>209</v>
      </c>
      <c r="AU498" s="161" t="s">
        <v>88</v>
      </c>
      <c r="AY498" s="17" t="s">
        <v>207</v>
      </c>
      <c r="BE498" s="162">
        <f>IF(N498="základní",J498,0)</f>
        <v>0</v>
      </c>
      <c r="BF498" s="162">
        <f>IF(N498="snížená",J498,0)</f>
        <v>0</v>
      </c>
      <c r="BG498" s="162">
        <f>IF(N498="zákl. přenesená",J498,0)</f>
        <v>0</v>
      </c>
      <c r="BH498" s="162">
        <f>IF(N498="sníž. přenesená",J498,0)</f>
        <v>0</v>
      </c>
      <c r="BI498" s="162">
        <f>IF(N498="nulová",J498,0)</f>
        <v>0</v>
      </c>
      <c r="BJ498" s="17" t="s">
        <v>86</v>
      </c>
      <c r="BK498" s="162">
        <f>ROUND(I498*H498,2)</f>
        <v>0</v>
      </c>
      <c r="BL498" s="17" t="s">
        <v>213</v>
      </c>
      <c r="BM498" s="161" t="s">
        <v>822</v>
      </c>
    </row>
    <row r="499" spans="1:65" s="13" customFormat="1" ht="22.5">
      <c r="B499" s="163"/>
      <c r="D499" s="164" t="s">
        <v>237</v>
      </c>
      <c r="E499" s="165" t="s">
        <v>1</v>
      </c>
      <c r="F499" s="166" t="s">
        <v>7669</v>
      </c>
      <c r="H499" s="167">
        <v>1</v>
      </c>
      <c r="I499" s="168"/>
      <c r="L499" s="163"/>
      <c r="M499" s="169"/>
      <c r="N499" s="170"/>
      <c r="O499" s="170"/>
      <c r="P499" s="170"/>
      <c r="Q499" s="170"/>
      <c r="R499" s="170"/>
      <c r="S499" s="170"/>
      <c r="T499" s="171"/>
      <c r="AT499" s="165" t="s">
        <v>237</v>
      </c>
      <c r="AU499" s="165" t="s">
        <v>88</v>
      </c>
      <c r="AV499" s="13" t="s">
        <v>88</v>
      </c>
      <c r="AW499" s="13" t="s">
        <v>33</v>
      </c>
      <c r="AX499" s="13" t="s">
        <v>79</v>
      </c>
      <c r="AY499" s="165" t="s">
        <v>207</v>
      </c>
    </row>
    <row r="500" spans="1:65" s="15" customFormat="1" ht="11.25">
      <c r="B500" s="179"/>
      <c r="D500" s="164" t="s">
        <v>237</v>
      </c>
      <c r="E500" s="180" t="s">
        <v>1</v>
      </c>
      <c r="F500" s="181" t="s">
        <v>242</v>
      </c>
      <c r="H500" s="182">
        <v>1</v>
      </c>
      <c r="I500" s="183"/>
      <c r="L500" s="179"/>
      <c r="M500" s="184"/>
      <c r="N500" s="185"/>
      <c r="O500" s="185"/>
      <c r="P500" s="185"/>
      <c r="Q500" s="185"/>
      <c r="R500" s="185"/>
      <c r="S500" s="185"/>
      <c r="T500" s="186"/>
      <c r="AT500" s="180" t="s">
        <v>237</v>
      </c>
      <c r="AU500" s="180" t="s">
        <v>88</v>
      </c>
      <c r="AV500" s="15" t="s">
        <v>213</v>
      </c>
      <c r="AW500" s="15" t="s">
        <v>33</v>
      </c>
      <c r="AX500" s="15" t="s">
        <v>86</v>
      </c>
      <c r="AY500" s="180" t="s">
        <v>207</v>
      </c>
    </row>
    <row r="501" spans="1:65" s="2" customFormat="1" ht="24.2" customHeight="1">
      <c r="A501" s="31"/>
      <c r="B501" s="148"/>
      <c r="C501" s="149" t="s">
        <v>451</v>
      </c>
      <c r="D501" s="149" t="s">
        <v>209</v>
      </c>
      <c r="E501" s="150" t="s">
        <v>7739</v>
      </c>
      <c r="F501" s="151" t="s">
        <v>7740</v>
      </c>
      <c r="G501" s="152" t="s">
        <v>301</v>
      </c>
      <c r="H501" s="153">
        <v>1</v>
      </c>
      <c r="I501" s="154"/>
      <c r="J501" s="155">
        <f>ROUND(I501*H501,2)</f>
        <v>0</v>
      </c>
      <c r="K501" s="156"/>
      <c r="L501" s="32"/>
      <c r="M501" s="157" t="s">
        <v>1</v>
      </c>
      <c r="N501" s="158" t="s">
        <v>44</v>
      </c>
      <c r="O501" s="57"/>
      <c r="P501" s="159">
        <f>O501*H501</f>
        <v>0</v>
      </c>
      <c r="Q501" s="159">
        <v>0</v>
      </c>
      <c r="R501" s="159">
        <f>Q501*H501</f>
        <v>0</v>
      </c>
      <c r="S501" s="159">
        <v>0</v>
      </c>
      <c r="T501" s="160">
        <f>S501*H501</f>
        <v>0</v>
      </c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R501" s="161" t="s">
        <v>213</v>
      </c>
      <c r="AT501" s="161" t="s">
        <v>209</v>
      </c>
      <c r="AU501" s="161" t="s">
        <v>88</v>
      </c>
      <c r="AY501" s="17" t="s">
        <v>207</v>
      </c>
      <c r="BE501" s="162">
        <f>IF(N501="základní",J501,0)</f>
        <v>0</v>
      </c>
      <c r="BF501" s="162">
        <f>IF(N501="snížená",J501,0)</f>
        <v>0</v>
      </c>
      <c r="BG501" s="162">
        <f>IF(N501="zákl. přenesená",J501,0)</f>
        <v>0</v>
      </c>
      <c r="BH501" s="162">
        <f>IF(N501="sníž. přenesená",J501,0)</f>
        <v>0</v>
      </c>
      <c r="BI501" s="162">
        <f>IF(N501="nulová",J501,0)</f>
        <v>0</v>
      </c>
      <c r="BJ501" s="17" t="s">
        <v>86</v>
      </c>
      <c r="BK501" s="162">
        <f>ROUND(I501*H501,2)</f>
        <v>0</v>
      </c>
      <c r="BL501" s="17" t="s">
        <v>213</v>
      </c>
      <c r="BM501" s="161" t="s">
        <v>825</v>
      </c>
    </row>
    <row r="502" spans="1:65" s="13" customFormat="1" ht="22.5">
      <c r="B502" s="163"/>
      <c r="D502" s="164" t="s">
        <v>237</v>
      </c>
      <c r="E502" s="165" t="s">
        <v>1</v>
      </c>
      <c r="F502" s="166" t="s">
        <v>7669</v>
      </c>
      <c r="H502" s="167">
        <v>1</v>
      </c>
      <c r="I502" s="168"/>
      <c r="L502" s="163"/>
      <c r="M502" s="169"/>
      <c r="N502" s="170"/>
      <c r="O502" s="170"/>
      <c r="P502" s="170"/>
      <c r="Q502" s="170"/>
      <c r="R502" s="170"/>
      <c r="S502" s="170"/>
      <c r="T502" s="171"/>
      <c r="AT502" s="165" t="s">
        <v>237</v>
      </c>
      <c r="AU502" s="165" t="s">
        <v>88</v>
      </c>
      <c r="AV502" s="13" t="s">
        <v>88</v>
      </c>
      <c r="AW502" s="13" t="s">
        <v>33</v>
      </c>
      <c r="AX502" s="13" t="s">
        <v>79</v>
      </c>
      <c r="AY502" s="165" t="s">
        <v>207</v>
      </c>
    </row>
    <row r="503" spans="1:65" s="15" customFormat="1" ht="11.25">
      <c r="B503" s="179"/>
      <c r="D503" s="164" t="s">
        <v>237</v>
      </c>
      <c r="E503" s="180" t="s">
        <v>1</v>
      </c>
      <c r="F503" s="181" t="s">
        <v>242</v>
      </c>
      <c r="H503" s="182">
        <v>1</v>
      </c>
      <c r="I503" s="183"/>
      <c r="L503" s="179"/>
      <c r="M503" s="184"/>
      <c r="N503" s="185"/>
      <c r="O503" s="185"/>
      <c r="P503" s="185"/>
      <c r="Q503" s="185"/>
      <c r="R503" s="185"/>
      <c r="S503" s="185"/>
      <c r="T503" s="186"/>
      <c r="AT503" s="180" t="s">
        <v>237</v>
      </c>
      <c r="AU503" s="180" t="s">
        <v>88</v>
      </c>
      <c r="AV503" s="15" t="s">
        <v>213</v>
      </c>
      <c r="AW503" s="15" t="s">
        <v>33</v>
      </c>
      <c r="AX503" s="15" t="s">
        <v>86</v>
      </c>
      <c r="AY503" s="180" t="s">
        <v>207</v>
      </c>
    </row>
    <row r="504" spans="1:65" s="2" customFormat="1" ht="24.2" customHeight="1">
      <c r="A504" s="31"/>
      <c r="B504" s="148"/>
      <c r="C504" s="149" t="s">
        <v>840</v>
      </c>
      <c r="D504" s="149" t="s">
        <v>209</v>
      </c>
      <c r="E504" s="150" t="s">
        <v>7741</v>
      </c>
      <c r="F504" s="151" t="s">
        <v>7742</v>
      </c>
      <c r="G504" s="152" t="s">
        <v>301</v>
      </c>
      <c r="H504" s="153">
        <v>1</v>
      </c>
      <c r="I504" s="154"/>
      <c r="J504" s="155">
        <f>ROUND(I504*H504,2)</f>
        <v>0</v>
      </c>
      <c r="K504" s="156"/>
      <c r="L504" s="32"/>
      <c r="M504" s="157" t="s">
        <v>1</v>
      </c>
      <c r="N504" s="158" t="s">
        <v>44</v>
      </c>
      <c r="O504" s="57"/>
      <c r="P504" s="159">
        <f>O504*H504</f>
        <v>0</v>
      </c>
      <c r="Q504" s="159">
        <v>0</v>
      </c>
      <c r="R504" s="159">
        <f>Q504*H504</f>
        <v>0</v>
      </c>
      <c r="S504" s="159">
        <v>0</v>
      </c>
      <c r="T504" s="160">
        <f>S504*H504</f>
        <v>0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R504" s="161" t="s">
        <v>213</v>
      </c>
      <c r="AT504" s="161" t="s">
        <v>209</v>
      </c>
      <c r="AU504" s="161" t="s">
        <v>88</v>
      </c>
      <c r="AY504" s="17" t="s">
        <v>207</v>
      </c>
      <c r="BE504" s="162">
        <f>IF(N504="základní",J504,0)</f>
        <v>0</v>
      </c>
      <c r="BF504" s="162">
        <f>IF(N504="snížená",J504,0)</f>
        <v>0</v>
      </c>
      <c r="BG504" s="162">
        <f>IF(N504="zákl. přenesená",J504,0)</f>
        <v>0</v>
      </c>
      <c r="BH504" s="162">
        <f>IF(N504="sníž. přenesená",J504,0)</f>
        <v>0</v>
      </c>
      <c r="BI504" s="162">
        <f>IF(N504="nulová",J504,0)</f>
        <v>0</v>
      </c>
      <c r="BJ504" s="17" t="s">
        <v>86</v>
      </c>
      <c r="BK504" s="162">
        <f>ROUND(I504*H504,2)</f>
        <v>0</v>
      </c>
      <c r="BL504" s="17" t="s">
        <v>213</v>
      </c>
      <c r="BM504" s="161" t="s">
        <v>843</v>
      </c>
    </row>
    <row r="505" spans="1:65" s="13" customFormat="1" ht="22.5">
      <c r="B505" s="163"/>
      <c r="D505" s="164" t="s">
        <v>237</v>
      </c>
      <c r="E505" s="165" t="s">
        <v>1</v>
      </c>
      <c r="F505" s="166" t="s">
        <v>7669</v>
      </c>
      <c r="H505" s="167">
        <v>1</v>
      </c>
      <c r="I505" s="168"/>
      <c r="L505" s="163"/>
      <c r="M505" s="169"/>
      <c r="N505" s="170"/>
      <c r="O505" s="170"/>
      <c r="P505" s="170"/>
      <c r="Q505" s="170"/>
      <c r="R505" s="170"/>
      <c r="S505" s="170"/>
      <c r="T505" s="171"/>
      <c r="AT505" s="165" t="s">
        <v>237</v>
      </c>
      <c r="AU505" s="165" t="s">
        <v>88</v>
      </c>
      <c r="AV505" s="13" t="s">
        <v>88</v>
      </c>
      <c r="AW505" s="13" t="s">
        <v>33</v>
      </c>
      <c r="AX505" s="13" t="s">
        <v>79</v>
      </c>
      <c r="AY505" s="165" t="s">
        <v>207</v>
      </c>
    </row>
    <row r="506" spans="1:65" s="15" customFormat="1" ht="11.25">
      <c r="B506" s="179"/>
      <c r="D506" s="164" t="s">
        <v>237</v>
      </c>
      <c r="E506" s="180" t="s">
        <v>1</v>
      </c>
      <c r="F506" s="181" t="s">
        <v>242</v>
      </c>
      <c r="H506" s="182">
        <v>1</v>
      </c>
      <c r="I506" s="183"/>
      <c r="L506" s="179"/>
      <c r="M506" s="184"/>
      <c r="N506" s="185"/>
      <c r="O506" s="185"/>
      <c r="P506" s="185"/>
      <c r="Q506" s="185"/>
      <c r="R506" s="185"/>
      <c r="S506" s="185"/>
      <c r="T506" s="186"/>
      <c r="AT506" s="180" t="s">
        <v>237</v>
      </c>
      <c r="AU506" s="180" t="s">
        <v>88</v>
      </c>
      <c r="AV506" s="15" t="s">
        <v>213</v>
      </c>
      <c r="AW506" s="15" t="s">
        <v>33</v>
      </c>
      <c r="AX506" s="15" t="s">
        <v>86</v>
      </c>
      <c r="AY506" s="180" t="s">
        <v>207</v>
      </c>
    </row>
    <row r="507" spans="1:65" s="2" customFormat="1" ht="24.2" customHeight="1">
      <c r="A507" s="31"/>
      <c r="B507" s="148"/>
      <c r="C507" s="149" t="s">
        <v>454</v>
      </c>
      <c r="D507" s="149" t="s">
        <v>209</v>
      </c>
      <c r="E507" s="150" t="s">
        <v>7743</v>
      </c>
      <c r="F507" s="151" t="s">
        <v>7744</v>
      </c>
      <c r="G507" s="152" t="s">
        <v>301</v>
      </c>
      <c r="H507" s="153">
        <v>1</v>
      </c>
      <c r="I507" s="154"/>
      <c r="J507" s="155">
        <f>ROUND(I507*H507,2)</f>
        <v>0</v>
      </c>
      <c r="K507" s="156"/>
      <c r="L507" s="32"/>
      <c r="M507" s="157" t="s">
        <v>1</v>
      </c>
      <c r="N507" s="158" t="s">
        <v>44</v>
      </c>
      <c r="O507" s="57"/>
      <c r="P507" s="159">
        <f>O507*H507</f>
        <v>0</v>
      </c>
      <c r="Q507" s="159">
        <v>0</v>
      </c>
      <c r="R507" s="159">
        <f>Q507*H507</f>
        <v>0</v>
      </c>
      <c r="S507" s="159">
        <v>0</v>
      </c>
      <c r="T507" s="160">
        <f>S507*H507</f>
        <v>0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R507" s="161" t="s">
        <v>213</v>
      </c>
      <c r="AT507" s="161" t="s">
        <v>209</v>
      </c>
      <c r="AU507" s="161" t="s">
        <v>88</v>
      </c>
      <c r="AY507" s="17" t="s">
        <v>207</v>
      </c>
      <c r="BE507" s="162">
        <f>IF(N507="základní",J507,0)</f>
        <v>0</v>
      </c>
      <c r="BF507" s="162">
        <f>IF(N507="snížená",J507,0)</f>
        <v>0</v>
      </c>
      <c r="BG507" s="162">
        <f>IF(N507="zákl. přenesená",J507,0)</f>
        <v>0</v>
      </c>
      <c r="BH507" s="162">
        <f>IF(N507="sníž. přenesená",J507,0)</f>
        <v>0</v>
      </c>
      <c r="BI507" s="162">
        <f>IF(N507="nulová",J507,0)</f>
        <v>0</v>
      </c>
      <c r="BJ507" s="17" t="s">
        <v>86</v>
      </c>
      <c r="BK507" s="162">
        <f>ROUND(I507*H507,2)</f>
        <v>0</v>
      </c>
      <c r="BL507" s="17" t="s">
        <v>213</v>
      </c>
      <c r="BM507" s="161" t="s">
        <v>857</v>
      </c>
    </row>
    <row r="508" spans="1:65" s="13" customFormat="1" ht="22.5">
      <c r="B508" s="163"/>
      <c r="D508" s="164" t="s">
        <v>237</v>
      </c>
      <c r="E508" s="165" t="s">
        <v>1</v>
      </c>
      <c r="F508" s="166" t="s">
        <v>7669</v>
      </c>
      <c r="H508" s="167">
        <v>1</v>
      </c>
      <c r="I508" s="168"/>
      <c r="L508" s="163"/>
      <c r="M508" s="169"/>
      <c r="N508" s="170"/>
      <c r="O508" s="170"/>
      <c r="P508" s="170"/>
      <c r="Q508" s="170"/>
      <c r="R508" s="170"/>
      <c r="S508" s="170"/>
      <c r="T508" s="171"/>
      <c r="AT508" s="165" t="s">
        <v>237</v>
      </c>
      <c r="AU508" s="165" t="s">
        <v>88</v>
      </c>
      <c r="AV508" s="13" t="s">
        <v>88</v>
      </c>
      <c r="AW508" s="13" t="s">
        <v>33</v>
      </c>
      <c r="AX508" s="13" t="s">
        <v>79</v>
      </c>
      <c r="AY508" s="165" t="s">
        <v>207</v>
      </c>
    </row>
    <row r="509" spans="1:65" s="15" customFormat="1" ht="11.25">
      <c r="B509" s="179"/>
      <c r="D509" s="164" t="s">
        <v>237</v>
      </c>
      <c r="E509" s="180" t="s">
        <v>1</v>
      </c>
      <c r="F509" s="181" t="s">
        <v>242</v>
      </c>
      <c r="H509" s="182">
        <v>1</v>
      </c>
      <c r="I509" s="183"/>
      <c r="L509" s="179"/>
      <c r="M509" s="184"/>
      <c r="N509" s="185"/>
      <c r="O509" s="185"/>
      <c r="P509" s="185"/>
      <c r="Q509" s="185"/>
      <c r="R509" s="185"/>
      <c r="S509" s="185"/>
      <c r="T509" s="186"/>
      <c r="AT509" s="180" t="s">
        <v>237</v>
      </c>
      <c r="AU509" s="180" t="s">
        <v>88</v>
      </c>
      <c r="AV509" s="15" t="s">
        <v>213</v>
      </c>
      <c r="AW509" s="15" t="s">
        <v>33</v>
      </c>
      <c r="AX509" s="15" t="s">
        <v>86</v>
      </c>
      <c r="AY509" s="180" t="s">
        <v>207</v>
      </c>
    </row>
    <row r="510" spans="1:65" s="2" customFormat="1" ht="24.2" customHeight="1">
      <c r="A510" s="31"/>
      <c r="B510" s="148"/>
      <c r="C510" s="149" t="s">
        <v>885</v>
      </c>
      <c r="D510" s="149" t="s">
        <v>209</v>
      </c>
      <c r="E510" s="150" t="s">
        <v>7745</v>
      </c>
      <c r="F510" s="151" t="s">
        <v>7746</v>
      </c>
      <c r="G510" s="152" t="s">
        <v>301</v>
      </c>
      <c r="H510" s="153">
        <v>1</v>
      </c>
      <c r="I510" s="154"/>
      <c r="J510" s="155">
        <f>ROUND(I510*H510,2)</f>
        <v>0</v>
      </c>
      <c r="K510" s="156"/>
      <c r="L510" s="32"/>
      <c r="M510" s="157" t="s">
        <v>1</v>
      </c>
      <c r="N510" s="158" t="s">
        <v>44</v>
      </c>
      <c r="O510" s="57"/>
      <c r="P510" s="159">
        <f>O510*H510</f>
        <v>0</v>
      </c>
      <c r="Q510" s="159">
        <v>0</v>
      </c>
      <c r="R510" s="159">
        <f>Q510*H510</f>
        <v>0</v>
      </c>
      <c r="S510" s="159">
        <v>0</v>
      </c>
      <c r="T510" s="160">
        <f>S510*H510</f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61" t="s">
        <v>213</v>
      </c>
      <c r="AT510" s="161" t="s">
        <v>209</v>
      </c>
      <c r="AU510" s="161" t="s">
        <v>88</v>
      </c>
      <c r="AY510" s="17" t="s">
        <v>207</v>
      </c>
      <c r="BE510" s="162">
        <f>IF(N510="základní",J510,0)</f>
        <v>0</v>
      </c>
      <c r="BF510" s="162">
        <f>IF(N510="snížená",J510,0)</f>
        <v>0</v>
      </c>
      <c r="BG510" s="162">
        <f>IF(N510="zákl. přenesená",J510,0)</f>
        <v>0</v>
      </c>
      <c r="BH510" s="162">
        <f>IF(N510="sníž. přenesená",J510,0)</f>
        <v>0</v>
      </c>
      <c r="BI510" s="162">
        <f>IF(N510="nulová",J510,0)</f>
        <v>0</v>
      </c>
      <c r="BJ510" s="17" t="s">
        <v>86</v>
      </c>
      <c r="BK510" s="162">
        <f>ROUND(I510*H510,2)</f>
        <v>0</v>
      </c>
      <c r="BL510" s="17" t="s">
        <v>213</v>
      </c>
      <c r="BM510" s="161" t="s">
        <v>888</v>
      </c>
    </row>
    <row r="511" spans="1:65" s="13" customFormat="1" ht="22.5">
      <c r="B511" s="163"/>
      <c r="D511" s="164" t="s">
        <v>237</v>
      </c>
      <c r="E511" s="165" t="s">
        <v>1</v>
      </c>
      <c r="F511" s="166" t="s">
        <v>7669</v>
      </c>
      <c r="H511" s="167">
        <v>1</v>
      </c>
      <c r="I511" s="168"/>
      <c r="L511" s="163"/>
      <c r="M511" s="169"/>
      <c r="N511" s="170"/>
      <c r="O511" s="170"/>
      <c r="P511" s="170"/>
      <c r="Q511" s="170"/>
      <c r="R511" s="170"/>
      <c r="S511" s="170"/>
      <c r="T511" s="171"/>
      <c r="AT511" s="165" t="s">
        <v>237</v>
      </c>
      <c r="AU511" s="165" t="s">
        <v>88</v>
      </c>
      <c r="AV511" s="13" t="s">
        <v>88</v>
      </c>
      <c r="AW511" s="13" t="s">
        <v>33</v>
      </c>
      <c r="AX511" s="13" t="s">
        <v>79</v>
      </c>
      <c r="AY511" s="165" t="s">
        <v>207</v>
      </c>
    </row>
    <row r="512" spans="1:65" s="15" customFormat="1" ht="11.25">
      <c r="B512" s="179"/>
      <c r="D512" s="164" t="s">
        <v>237</v>
      </c>
      <c r="E512" s="180" t="s">
        <v>1</v>
      </c>
      <c r="F512" s="181" t="s">
        <v>242</v>
      </c>
      <c r="H512" s="182">
        <v>1</v>
      </c>
      <c r="I512" s="183"/>
      <c r="L512" s="179"/>
      <c r="M512" s="184"/>
      <c r="N512" s="185"/>
      <c r="O512" s="185"/>
      <c r="P512" s="185"/>
      <c r="Q512" s="185"/>
      <c r="R512" s="185"/>
      <c r="S512" s="185"/>
      <c r="T512" s="186"/>
      <c r="AT512" s="180" t="s">
        <v>237</v>
      </c>
      <c r="AU512" s="180" t="s">
        <v>88</v>
      </c>
      <c r="AV512" s="15" t="s">
        <v>213</v>
      </c>
      <c r="AW512" s="15" t="s">
        <v>33</v>
      </c>
      <c r="AX512" s="15" t="s">
        <v>86</v>
      </c>
      <c r="AY512" s="180" t="s">
        <v>207</v>
      </c>
    </row>
    <row r="513" spans="1:65" s="2" customFormat="1" ht="24.2" customHeight="1">
      <c r="A513" s="31"/>
      <c r="B513" s="148"/>
      <c r="C513" s="149" t="s">
        <v>460</v>
      </c>
      <c r="D513" s="149" t="s">
        <v>209</v>
      </c>
      <c r="E513" s="150" t="s">
        <v>7747</v>
      </c>
      <c r="F513" s="151" t="s">
        <v>7748</v>
      </c>
      <c r="G513" s="152" t="s">
        <v>301</v>
      </c>
      <c r="H513" s="153">
        <v>1</v>
      </c>
      <c r="I513" s="154"/>
      <c r="J513" s="155">
        <f>ROUND(I513*H513,2)</f>
        <v>0</v>
      </c>
      <c r="K513" s="156"/>
      <c r="L513" s="32"/>
      <c r="M513" s="157" t="s">
        <v>1</v>
      </c>
      <c r="N513" s="158" t="s">
        <v>44</v>
      </c>
      <c r="O513" s="57"/>
      <c r="P513" s="159">
        <f>O513*H513</f>
        <v>0</v>
      </c>
      <c r="Q513" s="159">
        <v>0</v>
      </c>
      <c r="R513" s="159">
        <f>Q513*H513</f>
        <v>0</v>
      </c>
      <c r="S513" s="159">
        <v>0</v>
      </c>
      <c r="T513" s="160">
        <f>S513*H513</f>
        <v>0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R513" s="161" t="s">
        <v>213</v>
      </c>
      <c r="AT513" s="161" t="s">
        <v>209</v>
      </c>
      <c r="AU513" s="161" t="s">
        <v>88</v>
      </c>
      <c r="AY513" s="17" t="s">
        <v>207</v>
      </c>
      <c r="BE513" s="162">
        <f>IF(N513="základní",J513,0)</f>
        <v>0</v>
      </c>
      <c r="BF513" s="162">
        <f>IF(N513="snížená",J513,0)</f>
        <v>0</v>
      </c>
      <c r="BG513" s="162">
        <f>IF(N513="zákl. přenesená",J513,0)</f>
        <v>0</v>
      </c>
      <c r="BH513" s="162">
        <f>IF(N513="sníž. přenesená",J513,0)</f>
        <v>0</v>
      </c>
      <c r="BI513" s="162">
        <f>IF(N513="nulová",J513,0)</f>
        <v>0</v>
      </c>
      <c r="BJ513" s="17" t="s">
        <v>86</v>
      </c>
      <c r="BK513" s="162">
        <f>ROUND(I513*H513,2)</f>
        <v>0</v>
      </c>
      <c r="BL513" s="17" t="s">
        <v>213</v>
      </c>
      <c r="BM513" s="161" t="s">
        <v>898</v>
      </c>
    </row>
    <row r="514" spans="1:65" s="13" customFormat="1" ht="22.5">
      <c r="B514" s="163"/>
      <c r="D514" s="164" t="s">
        <v>237</v>
      </c>
      <c r="E514" s="165" t="s">
        <v>1</v>
      </c>
      <c r="F514" s="166" t="s">
        <v>7669</v>
      </c>
      <c r="H514" s="167">
        <v>1</v>
      </c>
      <c r="I514" s="168"/>
      <c r="L514" s="163"/>
      <c r="M514" s="169"/>
      <c r="N514" s="170"/>
      <c r="O514" s="170"/>
      <c r="P514" s="170"/>
      <c r="Q514" s="170"/>
      <c r="R514" s="170"/>
      <c r="S514" s="170"/>
      <c r="T514" s="171"/>
      <c r="AT514" s="165" t="s">
        <v>237</v>
      </c>
      <c r="AU514" s="165" t="s">
        <v>88</v>
      </c>
      <c r="AV514" s="13" t="s">
        <v>88</v>
      </c>
      <c r="AW514" s="13" t="s">
        <v>33</v>
      </c>
      <c r="AX514" s="13" t="s">
        <v>79</v>
      </c>
      <c r="AY514" s="165" t="s">
        <v>207</v>
      </c>
    </row>
    <row r="515" spans="1:65" s="15" customFormat="1" ht="11.25">
      <c r="B515" s="179"/>
      <c r="D515" s="164" t="s">
        <v>237</v>
      </c>
      <c r="E515" s="180" t="s">
        <v>1</v>
      </c>
      <c r="F515" s="181" t="s">
        <v>242</v>
      </c>
      <c r="H515" s="182">
        <v>1</v>
      </c>
      <c r="I515" s="183"/>
      <c r="L515" s="179"/>
      <c r="M515" s="184"/>
      <c r="N515" s="185"/>
      <c r="O515" s="185"/>
      <c r="P515" s="185"/>
      <c r="Q515" s="185"/>
      <c r="R515" s="185"/>
      <c r="S515" s="185"/>
      <c r="T515" s="186"/>
      <c r="AT515" s="180" t="s">
        <v>237</v>
      </c>
      <c r="AU515" s="180" t="s">
        <v>88</v>
      </c>
      <c r="AV515" s="15" t="s">
        <v>213</v>
      </c>
      <c r="AW515" s="15" t="s">
        <v>33</v>
      </c>
      <c r="AX515" s="15" t="s">
        <v>86</v>
      </c>
      <c r="AY515" s="180" t="s">
        <v>207</v>
      </c>
    </row>
    <row r="516" spans="1:65" s="2" customFormat="1" ht="24.2" customHeight="1">
      <c r="A516" s="31"/>
      <c r="B516" s="148"/>
      <c r="C516" s="149" t="s">
        <v>916</v>
      </c>
      <c r="D516" s="149" t="s">
        <v>209</v>
      </c>
      <c r="E516" s="150" t="s">
        <v>7749</v>
      </c>
      <c r="F516" s="151" t="s">
        <v>7750</v>
      </c>
      <c r="G516" s="152" t="s">
        <v>301</v>
      </c>
      <c r="H516" s="153">
        <v>1</v>
      </c>
      <c r="I516" s="154"/>
      <c r="J516" s="155">
        <f>ROUND(I516*H516,2)</f>
        <v>0</v>
      </c>
      <c r="K516" s="156"/>
      <c r="L516" s="32"/>
      <c r="M516" s="157" t="s">
        <v>1</v>
      </c>
      <c r="N516" s="158" t="s">
        <v>44</v>
      </c>
      <c r="O516" s="57"/>
      <c r="P516" s="159">
        <f>O516*H516</f>
        <v>0</v>
      </c>
      <c r="Q516" s="159">
        <v>0</v>
      </c>
      <c r="R516" s="159">
        <f>Q516*H516</f>
        <v>0</v>
      </c>
      <c r="S516" s="159">
        <v>0</v>
      </c>
      <c r="T516" s="160">
        <f>S516*H516</f>
        <v>0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R516" s="161" t="s">
        <v>213</v>
      </c>
      <c r="AT516" s="161" t="s">
        <v>209</v>
      </c>
      <c r="AU516" s="161" t="s">
        <v>88</v>
      </c>
      <c r="AY516" s="17" t="s">
        <v>207</v>
      </c>
      <c r="BE516" s="162">
        <f>IF(N516="základní",J516,0)</f>
        <v>0</v>
      </c>
      <c r="BF516" s="162">
        <f>IF(N516="snížená",J516,0)</f>
        <v>0</v>
      </c>
      <c r="BG516" s="162">
        <f>IF(N516="zákl. přenesená",J516,0)</f>
        <v>0</v>
      </c>
      <c r="BH516" s="162">
        <f>IF(N516="sníž. přenesená",J516,0)</f>
        <v>0</v>
      </c>
      <c r="BI516" s="162">
        <f>IF(N516="nulová",J516,0)</f>
        <v>0</v>
      </c>
      <c r="BJ516" s="17" t="s">
        <v>86</v>
      </c>
      <c r="BK516" s="162">
        <f>ROUND(I516*H516,2)</f>
        <v>0</v>
      </c>
      <c r="BL516" s="17" t="s">
        <v>213</v>
      </c>
      <c r="BM516" s="161" t="s">
        <v>919</v>
      </c>
    </row>
    <row r="517" spans="1:65" s="13" customFormat="1" ht="22.5">
      <c r="B517" s="163"/>
      <c r="D517" s="164" t="s">
        <v>237</v>
      </c>
      <c r="E517" s="165" t="s">
        <v>1</v>
      </c>
      <c r="F517" s="166" t="s">
        <v>7669</v>
      </c>
      <c r="H517" s="167">
        <v>1</v>
      </c>
      <c r="I517" s="168"/>
      <c r="L517" s="163"/>
      <c r="M517" s="169"/>
      <c r="N517" s="170"/>
      <c r="O517" s="170"/>
      <c r="P517" s="170"/>
      <c r="Q517" s="170"/>
      <c r="R517" s="170"/>
      <c r="S517" s="170"/>
      <c r="T517" s="171"/>
      <c r="AT517" s="165" t="s">
        <v>237</v>
      </c>
      <c r="AU517" s="165" t="s">
        <v>88</v>
      </c>
      <c r="AV517" s="13" t="s">
        <v>88</v>
      </c>
      <c r="AW517" s="13" t="s">
        <v>33</v>
      </c>
      <c r="AX517" s="13" t="s">
        <v>79</v>
      </c>
      <c r="AY517" s="165" t="s">
        <v>207</v>
      </c>
    </row>
    <row r="518" spans="1:65" s="15" customFormat="1" ht="11.25">
      <c r="B518" s="179"/>
      <c r="D518" s="164" t="s">
        <v>237</v>
      </c>
      <c r="E518" s="180" t="s">
        <v>1</v>
      </c>
      <c r="F518" s="181" t="s">
        <v>242</v>
      </c>
      <c r="H518" s="182">
        <v>1</v>
      </c>
      <c r="I518" s="183"/>
      <c r="L518" s="179"/>
      <c r="M518" s="184"/>
      <c r="N518" s="185"/>
      <c r="O518" s="185"/>
      <c r="P518" s="185"/>
      <c r="Q518" s="185"/>
      <c r="R518" s="185"/>
      <c r="S518" s="185"/>
      <c r="T518" s="186"/>
      <c r="AT518" s="180" t="s">
        <v>237</v>
      </c>
      <c r="AU518" s="180" t="s">
        <v>88</v>
      </c>
      <c r="AV518" s="15" t="s">
        <v>213</v>
      </c>
      <c r="AW518" s="15" t="s">
        <v>33</v>
      </c>
      <c r="AX518" s="15" t="s">
        <v>86</v>
      </c>
      <c r="AY518" s="180" t="s">
        <v>207</v>
      </c>
    </row>
    <row r="519" spans="1:65" s="2" customFormat="1" ht="24.2" customHeight="1">
      <c r="A519" s="31"/>
      <c r="B519" s="148"/>
      <c r="C519" s="149" t="s">
        <v>463</v>
      </c>
      <c r="D519" s="149" t="s">
        <v>209</v>
      </c>
      <c r="E519" s="150" t="s">
        <v>7751</v>
      </c>
      <c r="F519" s="151" t="s">
        <v>7752</v>
      </c>
      <c r="G519" s="152" t="s">
        <v>301</v>
      </c>
      <c r="H519" s="153">
        <v>1</v>
      </c>
      <c r="I519" s="154"/>
      <c r="J519" s="155">
        <f>ROUND(I519*H519,2)</f>
        <v>0</v>
      </c>
      <c r="K519" s="156"/>
      <c r="L519" s="32"/>
      <c r="M519" s="157" t="s">
        <v>1</v>
      </c>
      <c r="N519" s="158" t="s">
        <v>44</v>
      </c>
      <c r="O519" s="57"/>
      <c r="P519" s="159">
        <f>O519*H519</f>
        <v>0</v>
      </c>
      <c r="Q519" s="159">
        <v>0</v>
      </c>
      <c r="R519" s="159">
        <f>Q519*H519</f>
        <v>0</v>
      </c>
      <c r="S519" s="159">
        <v>0</v>
      </c>
      <c r="T519" s="160">
        <f>S519*H519</f>
        <v>0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R519" s="161" t="s">
        <v>213</v>
      </c>
      <c r="AT519" s="161" t="s">
        <v>209</v>
      </c>
      <c r="AU519" s="161" t="s">
        <v>88</v>
      </c>
      <c r="AY519" s="17" t="s">
        <v>207</v>
      </c>
      <c r="BE519" s="162">
        <f>IF(N519="základní",J519,0)</f>
        <v>0</v>
      </c>
      <c r="BF519" s="162">
        <f>IF(N519="snížená",J519,0)</f>
        <v>0</v>
      </c>
      <c r="BG519" s="162">
        <f>IF(N519="zákl. přenesená",J519,0)</f>
        <v>0</v>
      </c>
      <c r="BH519" s="162">
        <f>IF(N519="sníž. přenesená",J519,0)</f>
        <v>0</v>
      </c>
      <c r="BI519" s="162">
        <f>IF(N519="nulová",J519,0)</f>
        <v>0</v>
      </c>
      <c r="BJ519" s="17" t="s">
        <v>86</v>
      </c>
      <c r="BK519" s="162">
        <f>ROUND(I519*H519,2)</f>
        <v>0</v>
      </c>
      <c r="BL519" s="17" t="s">
        <v>213</v>
      </c>
      <c r="BM519" s="161" t="s">
        <v>923</v>
      </c>
    </row>
    <row r="520" spans="1:65" s="13" customFormat="1" ht="22.5">
      <c r="B520" s="163"/>
      <c r="D520" s="164" t="s">
        <v>237</v>
      </c>
      <c r="E520" s="165" t="s">
        <v>1</v>
      </c>
      <c r="F520" s="166" t="s">
        <v>7669</v>
      </c>
      <c r="H520" s="167">
        <v>1</v>
      </c>
      <c r="I520" s="168"/>
      <c r="L520" s="163"/>
      <c r="M520" s="169"/>
      <c r="N520" s="170"/>
      <c r="O520" s="170"/>
      <c r="P520" s="170"/>
      <c r="Q520" s="170"/>
      <c r="R520" s="170"/>
      <c r="S520" s="170"/>
      <c r="T520" s="171"/>
      <c r="AT520" s="165" t="s">
        <v>237</v>
      </c>
      <c r="AU520" s="165" t="s">
        <v>88</v>
      </c>
      <c r="AV520" s="13" t="s">
        <v>88</v>
      </c>
      <c r="AW520" s="13" t="s">
        <v>33</v>
      </c>
      <c r="AX520" s="13" t="s">
        <v>79</v>
      </c>
      <c r="AY520" s="165" t="s">
        <v>207</v>
      </c>
    </row>
    <row r="521" spans="1:65" s="15" customFormat="1" ht="11.25">
      <c r="B521" s="179"/>
      <c r="D521" s="164" t="s">
        <v>237</v>
      </c>
      <c r="E521" s="180" t="s">
        <v>1</v>
      </c>
      <c r="F521" s="181" t="s">
        <v>242</v>
      </c>
      <c r="H521" s="182">
        <v>1</v>
      </c>
      <c r="I521" s="183"/>
      <c r="L521" s="179"/>
      <c r="M521" s="184"/>
      <c r="N521" s="185"/>
      <c r="O521" s="185"/>
      <c r="P521" s="185"/>
      <c r="Q521" s="185"/>
      <c r="R521" s="185"/>
      <c r="S521" s="185"/>
      <c r="T521" s="186"/>
      <c r="AT521" s="180" t="s">
        <v>237</v>
      </c>
      <c r="AU521" s="180" t="s">
        <v>88</v>
      </c>
      <c r="AV521" s="15" t="s">
        <v>213</v>
      </c>
      <c r="AW521" s="15" t="s">
        <v>33</v>
      </c>
      <c r="AX521" s="15" t="s">
        <v>86</v>
      </c>
      <c r="AY521" s="180" t="s">
        <v>207</v>
      </c>
    </row>
    <row r="522" spans="1:65" s="2" customFormat="1" ht="24.2" customHeight="1">
      <c r="A522" s="31"/>
      <c r="B522" s="148"/>
      <c r="C522" s="149" t="s">
        <v>924</v>
      </c>
      <c r="D522" s="149" t="s">
        <v>209</v>
      </c>
      <c r="E522" s="150" t="s">
        <v>7753</v>
      </c>
      <c r="F522" s="151" t="s">
        <v>7754</v>
      </c>
      <c r="G522" s="152" t="s">
        <v>301</v>
      </c>
      <c r="H522" s="153">
        <v>1</v>
      </c>
      <c r="I522" s="154"/>
      <c r="J522" s="155">
        <f>ROUND(I522*H522,2)</f>
        <v>0</v>
      </c>
      <c r="K522" s="156"/>
      <c r="L522" s="32"/>
      <c r="M522" s="157" t="s">
        <v>1</v>
      </c>
      <c r="N522" s="158" t="s">
        <v>44</v>
      </c>
      <c r="O522" s="57"/>
      <c r="P522" s="159">
        <f>O522*H522</f>
        <v>0</v>
      </c>
      <c r="Q522" s="159">
        <v>0</v>
      </c>
      <c r="R522" s="159">
        <f>Q522*H522</f>
        <v>0</v>
      </c>
      <c r="S522" s="159">
        <v>0</v>
      </c>
      <c r="T522" s="160">
        <f>S522*H522</f>
        <v>0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R522" s="161" t="s">
        <v>213</v>
      </c>
      <c r="AT522" s="161" t="s">
        <v>209</v>
      </c>
      <c r="AU522" s="161" t="s">
        <v>88</v>
      </c>
      <c r="AY522" s="17" t="s">
        <v>207</v>
      </c>
      <c r="BE522" s="162">
        <f>IF(N522="základní",J522,0)</f>
        <v>0</v>
      </c>
      <c r="BF522" s="162">
        <f>IF(N522="snížená",J522,0)</f>
        <v>0</v>
      </c>
      <c r="BG522" s="162">
        <f>IF(N522="zákl. přenesená",J522,0)</f>
        <v>0</v>
      </c>
      <c r="BH522" s="162">
        <f>IF(N522="sníž. přenesená",J522,0)</f>
        <v>0</v>
      </c>
      <c r="BI522" s="162">
        <f>IF(N522="nulová",J522,0)</f>
        <v>0</v>
      </c>
      <c r="BJ522" s="17" t="s">
        <v>86</v>
      </c>
      <c r="BK522" s="162">
        <f>ROUND(I522*H522,2)</f>
        <v>0</v>
      </c>
      <c r="BL522" s="17" t="s">
        <v>213</v>
      </c>
      <c r="BM522" s="161" t="s">
        <v>927</v>
      </c>
    </row>
    <row r="523" spans="1:65" s="13" customFormat="1" ht="22.5">
      <c r="B523" s="163"/>
      <c r="D523" s="164" t="s">
        <v>237</v>
      </c>
      <c r="E523" s="165" t="s">
        <v>1</v>
      </c>
      <c r="F523" s="166" t="s">
        <v>7669</v>
      </c>
      <c r="H523" s="167">
        <v>1</v>
      </c>
      <c r="I523" s="168"/>
      <c r="L523" s="163"/>
      <c r="M523" s="169"/>
      <c r="N523" s="170"/>
      <c r="O523" s="170"/>
      <c r="P523" s="170"/>
      <c r="Q523" s="170"/>
      <c r="R523" s="170"/>
      <c r="S523" s="170"/>
      <c r="T523" s="171"/>
      <c r="AT523" s="165" t="s">
        <v>237</v>
      </c>
      <c r="AU523" s="165" t="s">
        <v>88</v>
      </c>
      <c r="AV523" s="13" t="s">
        <v>88</v>
      </c>
      <c r="AW523" s="13" t="s">
        <v>33</v>
      </c>
      <c r="AX523" s="13" t="s">
        <v>79</v>
      </c>
      <c r="AY523" s="165" t="s">
        <v>207</v>
      </c>
    </row>
    <row r="524" spans="1:65" s="15" customFormat="1" ht="11.25">
      <c r="B524" s="179"/>
      <c r="D524" s="164" t="s">
        <v>237</v>
      </c>
      <c r="E524" s="180" t="s">
        <v>1</v>
      </c>
      <c r="F524" s="181" t="s">
        <v>242</v>
      </c>
      <c r="H524" s="182">
        <v>1</v>
      </c>
      <c r="I524" s="183"/>
      <c r="L524" s="179"/>
      <c r="M524" s="184"/>
      <c r="N524" s="185"/>
      <c r="O524" s="185"/>
      <c r="P524" s="185"/>
      <c r="Q524" s="185"/>
      <c r="R524" s="185"/>
      <c r="S524" s="185"/>
      <c r="T524" s="186"/>
      <c r="AT524" s="180" t="s">
        <v>237</v>
      </c>
      <c r="AU524" s="180" t="s">
        <v>88</v>
      </c>
      <c r="AV524" s="15" t="s">
        <v>213</v>
      </c>
      <c r="AW524" s="15" t="s">
        <v>33</v>
      </c>
      <c r="AX524" s="15" t="s">
        <v>86</v>
      </c>
      <c r="AY524" s="180" t="s">
        <v>207</v>
      </c>
    </row>
    <row r="525" spans="1:65" s="2" customFormat="1" ht="24.2" customHeight="1">
      <c r="A525" s="31"/>
      <c r="B525" s="148"/>
      <c r="C525" s="149" t="s">
        <v>468</v>
      </c>
      <c r="D525" s="149" t="s">
        <v>209</v>
      </c>
      <c r="E525" s="150" t="s">
        <v>7755</v>
      </c>
      <c r="F525" s="151" t="s">
        <v>7756</v>
      </c>
      <c r="G525" s="152" t="s">
        <v>301</v>
      </c>
      <c r="H525" s="153">
        <v>1</v>
      </c>
      <c r="I525" s="154"/>
      <c r="J525" s="155">
        <f>ROUND(I525*H525,2)</f>
        <v>0</v>
      </c>
      <c r="K525" s="156"/>
      <c r="L525" s="32"/>
      <c r="M525" s="157" t="s">
        <v>1</v>
      </c>
      <c r="N525" s="158" t="s">
        <v>44</v>
      </c>
      <c r="O525" s="57"/>
      <c r="P525" s="159">
        <f>O525*H525</f>
        <v>0</v>
      </c>
      <c r="Q525" s="159">
        <v>0</v>
      </c>
      <c r="R525" s="159">
        <f>Q525*H525</f>
        <v>0</v>
      </c>
      <c r="S525" s="159">
        <v>0</v>
      </c>
      <c r="T525" s="160">
        <f>S525*H525</f>
        <v>0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R525" s="161" t="s">
        <v>213</v>
      </c>
      <c r="AT525" s="161" t="s">
        <v>209</v>
      </c>
      <c r="AU525" s="161" t="s">
        <v>88</v>
      </c>
      <c r="AY525" s="17" t="s">
        <v>207</v>
      </c>
      <c r="BE525" s="162">
        <f>IF(N525="základní",J525,0)</f>
        <v>0</v>
      </c>
      <c r="BF525" s="162">
        <f>IF(N525="snížená",J525,0)</f>
        <v>0</v>
      </c>
      <c r="BG525" s="162">
        <f>IF(N525="zákl. přenesená",J525,0)</f>
        <v>0</v>
      </c>
      <c r="BH525" s="162">
        <f>IF(N525="sníž. přenesená",J525,0)</f>
        <v>0</v>
      </c>
      <c r="BI525" s="162">
        <f>IF(N525="nulová",J525,0)</f>
        <v>0</v>
      </c>
      <c r="BJ525" s="17" t="s">
        <v>86</v>
      </c>
      <c r="BK525" s="162">
        <f>ROUND(I525*H525,2)</f>
        <v>0</v>
      </c>
      <c r="BL525" s="17" t="s">
        <v>213</v>
      </c>
      <c r="BM525" s="161" t="s">
        <v>932</v>
      </c>
    </row>
    <row r="526" spans="1:65" s="13" customFormat="1" ht="22.5">
      <c r="B526" s="163"/>
      <c r="D526" s="164" t="s">
        <v>237</v>
      </c>
      <c r="E526" s="165" t="s">
        <v>1</v>
      </c>
      <c r="F526" s="166" t="s">
        <v>7669</v>
      </c>
      <c r="H526" s="167">
        <v>1</v>
      </c>
      <c r="I526" s="168"/>
      <c r="L526" s="163"/>
      <c r="M526" s="169"/>
      <c r="N526" s="170"/>
      <c r="O526" s="170"/>
      <c r="P526" s="170"/>
      <c r="Q526" s="170"/>
      <c r="R526" s="170"/>
      <c r="S526" s="170"/>
      <c r="T526" s="171"/>
      <c r="AT526" s="165" t="s">
        <v>237</v>
      </c>
      <c r="AU526" s="165" t="s">
        <v>88</v>
      </c>
      <c r="AV526" s="13" t="s">
        <v>88</v>
      </c>
      <c r="AW526" s="13" t="s">
        <v>33</v>
      </c>
      <c r="AX526" s="13" t="s">
        <v>79</v>
      </c>
      <c r="AY526" s="165" t="s">
        <v>207</v>
      </c>
    </row>
    <row r="527" spans="1:65" s="15" customFormat="1" ht="11.25">
      <c r="B527" s="179"/>
      <c r="D527" s="164" t="s">
        <v>237</v>
      </c>
      <c r="E527" s="180" t="s">
        <v>1</v>
      </c>
      <c r="F527" s="181" t="s">
        <v>242</v>
      </c>
      <c r="H527" s="182">
        <v>1</v>
      </c>
      <c r="I527" s="183"/>
      <c r="L527" s="179"/>
      <c r="M527" s="184"/>
      <c r="N527" s="185"/>
      <c r="O527" s="185"/>
      <c r="P527" s="185"/>
      <c r="Q527" s="185"/>
      <c r="R527" s="185"/>
      <c r="S527" s="185"/>
      <c r="T527" s="186"/>
      <c r="AT527" s="180" t="s">
        <v>237</v>
      </c>
      <c r="AU527" s="180" t="s">
        <v>88</v>
      </c>
      <c r="AV527" s="15" t="s">
        <v>213</v>
      </c>
      <c r="AW527" s="15" t="s">
        <v>33</v>
      </c>
      <c r="AX527" s="15" t="s">
        <v>86</v>
      </c>
      <c r="AY527" s="180" t="s">
        <v>207</v>
      </c>
    </row>
    <row r="528" spans="1:65" s="12" customFormat="1" ht="22.9" customHeight="1">
      <c r="B528" s="135"/>
      <c r="D528" s="136" t="s">
        <v>78</v>
      </c>
      <c r="E528" s="146" t="s">
        <v>7371</v>
      </c>
      <c r="F528" s="146" t="s">
        <v>7757</v>
      </c>
      <c r="I528" s="138"/>
      <c r="J528" s="147">
        <f>BK528</f>
        <v>0</v>
      </c>
      <c r="L528" s="135"/>
      <c r="M528" s="140"/>
      <c r="N528" s="141"/>
      <c r="O528" s="141"/>
      <c r="P528" s="142">
        <f>SUM(P529:P538)</f>
        <v>0</v>
      </c>
      <c r="Q528" s="141"/>
      <c r="R528" s="142">
        <f>SUM(R529:R538)</f>
        <v>0</v>
      </c>
      <c r="S528" s="141"/>
      <c r="T528" s="143">
        <f>SUM(T529:T538)</f>
        <v>0</v>
      </c>
      <c r="AR528" s="136" t="s">
        <v>86</v>
      </c>
      <c r="AT528" s="144" t="s">
        <v>78</v>
      </c>
      <c r="AU528" s="144" t="s">
        <v>86</v>
      </c>
      <c r="AY528" s="136" t="s">
        <v>207</v>
      </c>
      <c r="BK528" s="145">
        <f>SUM(BK529:BK538)</f>
        <v>0</v>
      </c>
    </row>
    <row r="529" spans="1:65" s="2" customFormat="1" ht="24.2" customHeight="1">
      <c r="A529" s="31"/>
      <c r="B529" s="148"/>
      <c r="C529" s="149" t="s">
        <v>933</v>
      </c>
      <c r="D529" s="149" t="s">
        <v>209</v>
      </c>
      <c r="E529" s="150" t="s">
        <v>7758</v>
      </c>
      <c r="F529" s="151" t="s">
        <v>7759</v>
      </c>
      <c r="G529" s="152" t="s">
        <v>220</v>
      </c>
      <c r="H529" s="153">
        <v>1280</v>
      </c>
      <c r="I529" s="154"/>
      <c r="J529" s="155">
        <f>ROUND(I529*H529,2)</f>
        <v>0</v>
      </c>
      <c r="K529" s="156"/>
      <c r="L529" s="32"/>
      <c r="M529" s="157" t="s">
        <v>1</v>
      </c>
      <c r="N529" s="158" t="s">
        <v>44</v>
      </c>
      <c r="O529" s="57"/>
      <c r="P529" s="159">
        <f>O529*H529</f>
        <v>0</v>
      </c>
      <c r="Q529" s="159">
        <v>0</v>
      </c>
      <c r="R529" s="159">
        <f>Q529*H529</f>
        <v>0</v>
      </c>
      <c r="S529" s="159">
        <v>0</v>
      </c>
      <c r="T529" s="160">
        <f>S529*H529</f>
        <v>0</v>
      </c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R529" s="161" t="s">
        <v>213</v>
      </c>
      <c r="AT529" s="161" t="s">
        <v>209</v>
      </c>
      <c r="AU529" s="161" t="s">
        <v>88</v>
      </c>
      <c r="AY529" s="17" t="s">
        <v>207</v>
      </c>
      <c r="BE529" s="162">
        <f>IF(N529="základní",J529,0)</f>
        <v>0</v>
      </c>
      <c r="BF529" s="162">
        <f>IF(N529="snížená",J529,0)</f>
        <v>0</v>
      </c>
      <c r="BG529" s="162">
        <f>IF(N529="zákl. přenesená",J529,0)</f>
        <v>0</v>
      </c>
      <c r="BH529" s="162">
        <f>IF(N529="sníž. přenesená",J529,0)</f>
        <v>0</v>
      </c>
      <c r="BI529" s="162">
        <f>IF(N529="nulová",J529,0)</f>
        <v>0</v>
      </c>
      <c r="BJ529" s="17" t="s">
        <v>86</v>
      </c>
      <c r="BK529" s="162">
        <f>ROUND(I529*H529,2)</f>
        <v>0</v>
      </c>
      <c r="BL529" s="17" t="s">
        <v>213</v>
      </c>
      <c r="BM529" s="161" t="s">
        <v>936</v>
      </c>
    </row>
    <row r="530" spans="1:65" s="13" customFormat="1" ht="11.25">
      <c r="B530" s="163"/>
      <c r="D530" s="164" t="s">
        <v>237</v>
      </c>
      <c r="E530" s="165" t="s">
        <v>1</v>
      </c>
      <c r="F530" s="166" t="s">
        <v>7760</v>
      </c>
      <c r="H530" s="167">
        <v>1280</v>
      </c>
      <c r="I530" s="168"/>
      <c r="L530" s="163"/>
      <c r="M530" s="169"/>
      <c r="N530" s="170"/>
      <c r="O530" s="170"/>
      <c r="P530" s="170"/>
      <c r="Q530" s="170"/>
      <c r="R530" s="170"/>
      <c r="S530" s="170"/>
      <c r="T530" s="171"/>
      <c r="AT530" s="165" t="s">
        <v>237</v>
      </c>
      <c r="AU530" s="165" t="s">
        <v>88</v>
      </c>
      <c r="AV530" s="13" t="s">
        <v>88</v>
      </c>
      <c r="AW530" s="13" t="s">
        <v>33</v>
      </c>
      <c r="AX530" s="13" t="s">
        <v>79</v>
      </c>
      <c r="AY530" s="165" t="s">
        <v>207</v>
      </c>
    </row>
    <row r="531" spans="1:65" s="15" customFormat="1" ht="11.25">
      <c r="B531" s="179"/>
      <c r="D531" s="164" t="s">
        <v>237</v>
      </c>
      <c r="E531" s="180" t="s">
        <v>1</v>
      </c>
      <c r="F531" s="181" t="s">
        <v>242</v>
      </c>
      <c r="H531" s="182">
        <v>1280</v>
      </c>
      <c r="I531" s="183"/>
      <c r="L531" s="179"/>
      <c r="M531" s="184"/>
      <c r="N531" s="185"/>
      <c r="O531" s="185"/>
      <c r="P531" s="185"/>
      <c r="Q531" s="185"/>
      <c r="R531" s="185"/>
      <c r="S531" s="185"/>
      <c r="T531" s="186"/>
      <c r="AT531" s="180" t="s">
        <v>237</v>
      </c>
      <c r="AU531" s="180" t="s">
        <v>88</v>
      </c>
      <c r="AV531" s="15" t="s">
        <v>213</v>
      </c>
      <c r="AW531" s="15" t="s">
        <v>33</v>
      </c>
      <c r="AX531" s="15" t="s">
        <v>86</v>
      </c>
      <c r="AY531" s="180" t="s">
        <v>207</v>
      </c>
    </row>
    <row r="532" spans="1:65" s="2" customFormat="1" ht="24.2" customHeight="1">
      <c r="A532" s="31"/>
      <c r="B532" s="148"/>
      <c r="C532" s="149" t="s">
        <v>472</v>
      </c>
      <c r="D532" s="149" t="s">
        <v>209</v>
      </c>
      <c r="E532" s="150" t="s">
        <v>7761</v>
      </c>
      <c r="F532" s="151" t="s">
        <v>7762</v>
      </c>
      <c r="G532" s="152" t="s">
        <v>301</v>
      </c>
      <c r="H532" s="153">
        <v>24</v>
      </c>
      <c r="I532" s="154"/>
      <c r="J532" s="155">
        <f>ROUND(I532*H532,2)</f>
        <v>0</v>
      </c>
      <c r="K532" s="156"/>
      <c r="L532" s="32"/>
      <c r="M532" s="157" t="s">
        <v>1</v>
      </c>
      <c r="N532" s="158" t="s">
        <v>44</v>
      </c>
      <c r="O532" s="57"/>
      <c r="P532" s="159">
        <f>O532*H532</f>
        <v>0</v>
      </c>
      <c r="Q532" s="159">
        <v>0</v>
      </c>
      <c r="R532" s="159">
        <f>Q532*H532</f>
        <v>0</v>
      </c>
      <c r="S532" s="159">
        <v>0</v>
      </c>
      <c r="T532" s="160">
        <f>S532*H532</f>
        <v>0</v>
      </c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R532" s="161" t="s">
        <v>213</v>
      </c>
      <c r="AT532" s="161" t="s">
        <v>209</v>
      </c>
      <c r="AU532" s="161" t="s">
        <v>88</v>
      </c>
      <c r="AY532" s="17" t="s">
        <v>207</v>
      </c>
      <c r="BE532" s="162">
        <f>IF(N532="základní",J532,0)</f>
        <v>0</v>
      </c>
      <c r="BF532" s="162">
        <f>IF(N532="snížená",J532,0)</f>
        <v>0</v>
      </c>
      <c r="BG532" s="162">
        <f>IF(N532="zákl. přenesená",J532,0)</f>
        <v>0</v>
      </c>
      <c r="BH532" s="162">
        <f>IF(N532="sníž. přenesená",J532,0)</f>
        <v>0</v>
      </c>
      <c r="BI532" s="162">
        <f>IF(N532="nulová",J532,0)</f>
        <v>0</v>
      </c>
      <c r="BJ532" s="17" t="s">
        <v>86</v>
      </c>
      <c r="BK532" s="162">
        <f>ROUND(I532*H532,2)</f>
        <v>0</v>
      </c>
      <c r="BL532" s="17" t="s">
        <v>213</v>
      </c>
      <c r="BM532" s="161" t="s">
        <v>939</v>
      </c>
    </row>
    <row r="533" spans="1:65" s="13" customFormat="1" ht="22.5">
      <c r="B533" s="163"/>
      <c r="D533" s="164" t="s">
        <v>237</v>
      </c>
      <c r="E533" s="165" t="s">
        <v>1</v>
      </c>
      <c r="F533" s="166" t="s">
        <v>7763</v>
      </c>
      <c r="H533" s="167">
        <v>24</v>
      </c>
      <c r="I533" s="168"/>
      <c r="L533" s="163"/>
      <c r="M533" s="169"/>
      <c r="N533" s="170"/>
      <c r="O533" s="170"/>
      <c r="P533" s="170"/>
      <c r="Q533" s="170"/>
      <c r="R533" s="170"/>
      <c r="S533" s="170"/>
      <c r="T533" s="171"/>
      <c r="AT533" s="165" t="s">
        <v>237</v>
      </c>
      <c r="AU533" s="165" t="s">
        <v>88</v>
      </c>
      <c r="AV533" s="13" t="s">
        <v>88</v>
      </c>
      <c r="AW533" s="13" t="s">
        <v>33</v>
      </c>
      <c r="AX533" s="13" t="s">
        <v>79</v>
      </c>
      <c r="AY533" s="165" t="s">
        <v>207</v>
      </c>
    </row>
    <row r="534" spans="1:65" s="15" customFormat="1" ht="11.25">
      <c r="B534" s="179"/>
      <c r="D534" s="164" t="s">
        <v>237</v>
      </c>
      <c r="E534" s="180" t="s">
        <v>1</v>
      </c>
      <c r="F534" s="181" t="s">
        <v>242</v>
      </c>
      <c r="H534" s="182">
        <v>24</v>
      </c>
      <c r="I534" s="183"/>
      <c r="L534" s="179"/>
      <c r="M534" s="184"/>
      <c r="N534" s="185"/>
      <c r="O534" s="185"/>
      <c r="P534" s="185"/>
      <c r="Q534" s="185"/>
      <c r="R534" s="185"/>
      <c r="S534" s="185"/>
      <c r="T534" s="186"/>
      <c r="AT534" s="180" t="s">
        <v>237</v>
      </c>
      <c r="AU534" s="180" t="s">
        <v>88</v>
      </c>
      <c r="AV534" s="15" t="s">
        <v>213</v>
      </c>
      <c r="AW534" s="15" t="s">
        <v>33</v>
      </c>
      <c r="AX534" s="15" t="s">
        <v>86</v>
      </c>
      <c r="AY534" s="180" t="s">
        <v>207</v>
      </c>
    </row>
    <row r="535" spans="1:65" s="2" customFormat="1" ht="24.2" customHeight="1">
      <c r="A535" s="31"/>
      <c r="B535" s="148"/>
      <c r="C535" s="149" t="s">
        <v>940</v>
      </c>
      <c r="D535" s="149" t="s">
        <v>209</v>
      </c>
      <c r="E535" s="150" t="s">
        <v>7764</v>
      </c>
      <c r="F535" s="151" t="s">
        <v>7765</v>
      </c>
      <c r="G535" s="152" t="s">
        <v>301</v>
      </c>
      <c r="H535" s="153">
        <v>20</v>
      </c>
      <c r="I535" s="154"/>
      <c r="J535" s="155">
        <f>ROUND(I535*H535,2)</f>
        <v>0</v>
      </c>
      <c r="K535" s="156"/>
      <c r="L535" s="32"/>
      <c r="M535" s="157" t="s">
        <v>1</v>
      </c>
      <c r="N535" s="158" t="s">
        <v>44</v>
      </c>
      <c r="O535" s="57"/>
      <c r="P535" s="159">
        <f>O535*H535</f>
        <v>0</v>
      </c>
      <c r="Q535" s="159">
        <v>0</v>
      </c>
      <c r="R535" s="159">
        <f>Q535*H535</f>
        <v>0</v>
      </c>
      <c r="S535" s="159">
        <v>0</v>
      </c>
      <c r="T535" s="160">
        <f>S535*H535</f>
        <v>0</v>
      </c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R535" s="161" t="s">
        <v>213</v>
      </c>
      <c r="AT535" s="161" t="s">
        <v>209</v>
      </c>
      <c r="AU535" s="161" t="s">
        <v>88</v>
      </c>
      <c r="AY535" s="17" t="s">
        <v>207</v>
      </c>
      <c r="BE535" s="162">
        <f>IF(N535="základní",J535,0)</f>
        <v>0</v>
      </c>
      <c r="BF535" s="162">
        <f>IF(N535="snížená",J535,0)</f>
        <v>0</v>
      </c>
      <c r="BG535" s="162">
        <f>IF(N535="zákl. přenesená",J535,0)</f>
        <v>0</v>
      </c>
      <c r="BH535" s="162">
        <f>IF(N535="sníž. přenesená",J535,0)</f>
        <v>0</v>
      </c>
      <c r="BI535" s="162">
        <f>IF(N535="nulová",J535,0)</f>
        <v>0</v>
      </c>
      <c r="BJ535" s="17" t="s">
        <v>86</v>
      </c>
      <c r="BK535" s="162">
        <f>ROUND(I535*H535,2)</f>
        <v>0</v>
      </c>
      <c r="BL535" s="17" t="s">
        <v>213</v>
      </c>
      <c r="BM535" s="161" t="s">
        <v>943</v>
      </c>
    </row>
    <row r="536" spans="1:65" s="13" customFormat="1" ht="22.5">
      <c r="B536" s="163"/>
      <c r="D536" s="164" t="s">
        <v>237</v>
      </c>
      <c r="E536" s="165" t="s">
        <v>1</v>
      </c>
      <c r="F536" s="166" t="s">
        <v>7766</v>
      </c>
      <c r="H536" s="167">
        <v>20</v>
      </c>
      <c r="I536" s="168"/>
      <c r="L536" s="163"/>
      <c r="M536" s="169"/>
      <c r="N536" s="170"/>
      <c r="O536" s="170"/>
      <c r="P536" s="170"/>
      <c r="Q536" s="170"/>
      <c r="R536" s="170"/>
      <c r="S536" s="170"/>
      <c r="T536" s="171"/>
      <c r="AT536" s="165" t="s">
        <v>237</v>
      </c>
      <c r="AU536" s="165" t="s">
        <v>88</v>
      </c>
      <c r="AV536" s="13" t="s">
        <v>88</v>
      </c>
      <c r="AW536" s="13" t="s">
        <v>33</v>
      </c>
      <c r="AX536" s="13" t="s">
        <v>79</v>
      </c>
      <c r="AY536" s="165" t="s">
        <v>207</v>
      </c>
    </row>
    <row r="537" spans="1:65" s="15" customFormat="1" ht="11.25">
      <c r="B537" s="179"/>
      <c r="D537" s="164" t="s">
        <v>237</v>
      </c>
      <c r="E537" s="180" t="s">
        <v>1</v>
      </c>
      <c r="F537" s="181" t="s">
        <v>242</v>
      </c>
      <c r="H537" s="182">
        <v>20</v>
      </c>
      <c r="I537" s="183"/>
      <c r="L537" s="179"/>
      <c r="M537" s="184"/>
      <c r="N537" s="185"/>
      <c r="O537" s="185"/>
      <c r="P537" s="185"/>
      <c r="Q537" s="185"/>
      <c r="R537" s="185"/>
      <c r="S537" s="185"/>
      <c r="T537" s="186"/>
      <c r="AT537" s="180" t="s">
        <v>237</v>
      </c>
      <c r="AU537" s="180" t="s">
        <v>88</v>
      </c>
      <c r="AV537" s="15" t="s">
        <v>213</v>
      </c>
      <c r="AW537" s="15" t="s">
        <v>33</v>
      </c>
      <c r="AX537" s="15" t="s">
        <v>86</v>
      </c>
      <c r="AY537" s="180" t="s">
        <v>207</v>
      </c>
    </row>
    <row r="538" spans="1:65" s="2" customFormat="1" ht="24.2" customHeight="1">
      <c r="A538" s="31"/>
      <c r="B538" s="148"/>
      <c r="C538" s="149" t="s">
        <v>477</v>
      </c>
      <c r="D538" s="149" t="s">
        <v>209</v>
      </c>
      <c r="E538" s="150" t="s">
        <v>7767</v>
      </c>
      <c r="F538" s="151" t="s">
        <v>7768</v>
      </c>
      <c r="G538" s="152" t="s">
        <v>662</v>
      </c>
      <c r="H538" s="153">
        <v>1</v>
      </c>
      <c r="I538" s="154"/>
      <c r="J538" s="155">
        <f>ROUND(I538*H538,2)</f>
        <v>0</v>
      </c>
      <c r="K538" s="156"/>
      <c r="L538" s="32"/>
      <c r="M538" s="157" t="s">
        <v>1</v>
      </c>
      <c r="N538" s="158" t="s">
        <v>44</v>
      </c>
      <c r="O538" s="57"/>
      <c r="P538" s="159">
        <f>O538*H538</f>
        <v>0</v>
      </c>
      <c r="Q538" s="159">
        <v>0</v>
      </c>
      <c r="R538" s="159">
        <f>Q538*H538</f>
        <v>0</v>
      </c>
      <c r="S538" s="159">
        <v>0</v>
      </c>
      <c r="T538" s="160">
        <f>S538*H538</f>
        <v>0</v>
      </c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R538" s="161" t="s">
        <v>213</v>
      </c>
      <c r="AT538" s="161" t="s">
        <v>209</v>
      </c>
      <c r="AU538" s="161" t="s">
        <v>88</v>
      </c>
      <c r="AY538" s="17" t="s">
        <v>207</v>
      </c>
      <c r="BE538" s="162">
        <f>IF(N538="základní",J538,0)</f>
        <v>0</v>
      </c>
      <c r="BF538" s="162">
        <f>IF(N538="snížená",J538,0)</f>
        <v>0</v>
      </c>
      <c r="BG538" s="162">
        <f>IF(N538="zákl. přenesená",J538,0)</f>
        <v>0</v>
      </c>
      <c r="BH538" s="162">
        <f>IF(N538="sníž. přenesená",J538,0)</f>
        <v>0</v>
      </c>
      <c r="BI538" s="162">
        <f>IF(N538="nulová",J538,0)</f>
        <v>0</v>
      </c>
      <c r="BJ538" s="17" t="s">
        <v>86</v>
      </c>
      <c r="BK538" s="162">
        <f>ROUND(I538*H538,2)</f>
        <v>0</v>
      </c>
      <c r="BL538" s="17" t="s">
        <v>213</v>
      </c>
      <c r="BM538" s="161" t="s">
        <v>946</v>
      </c>
    </row>
    <row r="539" spans="1:65" s="12" customFormat="1" ht="22.9" customHeight="1">
      <c r="B539" s="135"/>
      <c r="D539" s="136" t="s">
        <v>78</v>
      </c>
      <c r="E539" s="146" t="s">
        <v>7769</v>
      </c>
      <c r="F539" s="146" t="s">
        <v>7770</v>
      </c>
      <c r="I539" s="138"/>
      <c r="J539" s="147">
        <f>BK539</f>
        <v>0</v>
      </c>
      <c r="L539" s="135"/>
      <c r="M539" s="140"/>
      <c r="N539" s="141"/>
      <c r="O539" s="141"/>
      <c r="P539" s="142">
        <f>SUM(P540:P554)</f>
        <v>0</v>
      </c>
      <c r="Q539" s="141"/>
      <c r="R539" s="142">
        <f>SUM(R540:R554)</f>
        <v>0</v>
      </c>
      <c r="S539" s="141"/>
      <c r="T539" s="143">
        <f>SUM(T540:T554)</f>
        <v>0</v>
      </c>
      <c r="AR539" s="136" t="s">
        <v>86</v>
      </c>
      <c r="AT539" s="144" t="s">
        <v>78</v>
      </c>
      <c r="AU539" s="144" t="s">
        <v>86</v>
      </c>
      <c r="AY539" s="136" t="s">
        <v>207</v>
      </c>
      <c r="BK539" s="145">
        <f>SUM(BK540:BK554)</f>
        <v>0</v>
      </c>
    </row>
    <row r="540" spans="1:65" s="2" customFormat="1" ht="24.2" customHeight="1">
      <c r="A540" s="31"/>
      <c r="B540" s="148"/>
      <c r="C540" s="149" t="s">
        <v>947</v>
      </c>
      <c r="D540" s="149" t="s">
        <v>209</v>
      </c>
      <c r="E540" s="150" t="s">
        <v>7771</v>
      </c>
      <c r="F540" s="151" t="s">
        <v>7772</v>
      </c>
      <c r="G540" s="152" t="s">
        <v>220</v>
      </c>
      <c r="H540" s="153">
        <v>400</v>
      </c>
      <c r="I540" s="154"/>
      <c r="J540" s="155">
        <f>ROUND(I540*H540,2)</f>
        <v>0</v>
      </c>
      <c r="K540" s="156"/>
      <c r="L540" s="32"/>
      <c r="M540" s="157" t="s">
        <v>1</v>
      </c>
      <c r="N540" s="158" t="s">
        <v>44</v>
      </c>
      <c r="O540" s="57"/>
      <c r="P540" s="159">
        <f>O540*H540</f>
        <v>0</v>
      </c>
      <c r="Q540" s="159">
        <v>0</v>
      </c>
      <c r="R540" s="159">
        <f>Q540*H540</f>
        <v>0</v>
      </c>
      <c r="S540" s="159">
        <v>0</v>
      </c>
      <c r="T540" s="160">
        <f>S540*H540</f>
        <v>0</v>
      </c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R540" s="161" t="s">
        <v>213</v>
      </c>
      <c r="AT540" s="161" t="s">
        <v>209</v>
      </c>
      <c r="AU540" s="161" t="s">
        <v>88</v>
      </c>
      <c r="AY540" s="17" t="s">
        <v>207</v>
      </c>
      <c r="BE540" s="162">
        <f>IF(N540="základní",J540,0)</f>
        <v>0</v>
      </c>
      <c r="BF540" s="162">
        <f>IF(N540="snížená",J540,0)</f>
        <v>0</v>
      </c>
      <c r="BG540" s="162">
        <f>IF(N540="zákl. přenesená",J540,0)</f>
        <v>0</v>
      </c>
      <c r="BH540" s="162">
        <f>IF(N540="sníž. přenesená",J540,0)</f>
        <v>0</v>
      </c>
      <c r="BI540" s="162">
        <f>IF(N540="nulová",J540,0)</f>
        <v>0</v>
      </c>
      <c r="BJ540" s="17" t="s">
        <v>86</v>
      </c>
      <c r="BK540" s="162">
        <f>ROUND(I540*H540,2)</f>
        <v>0</v>
      </c>
      <c r="BL540" s="17" t="s">
        <v>213</v>
      </c>
      <c r="BM540" s="161" t="s">
        <v>950</v>
      </c>
    </row>
    <row r="541" spans="1:65" s="13" customFormat="1" ht="11.25">
      <c r="B541" s="163"/>
      <c r="D541" s="164" t="s">
        <v>237</v>
      </c>
      <c r="E541" s="165" t="s">
        <v>1</v>
      </c>
      <c r="F541" s="166" t="s">
        <v>7773</v>
      </c>
      <c r="H541" s="167">
        <v>400</v>
      </c>
      <c r="I541" s="168"/>
      <c r="L541" s="163"/>
      <c r="M541" s="169"/>
      <c r="N541" s="170"/>
      <c r="O541" s="170"/>
      <c r="P541" s="170"/>
      <c r="Q541" s="170"/>
      <c r="R541" s="170"/>
      <c r="S541" s="170"/>
      <c r="T541" s="171"/>
      <c r="AT541" s="165" t="s">
        <v>237</v>
      </c>
      <c r="AU541" s="165" t="s">
        <v>88</v>
      </c>
      <c r="AV541" s="13" t="s">
        <v>88</v>
      </c>
      <c r="AW541" s="13" t="s">
        <v>33</v>
      </c>
      <c r="AX541" s="13" t="s">
        <v>79</v>
      </c>
      <c r="AY541" s="165" t="s">
        <v>207</v>
      </c>
    </row>
    <row r="542" spans="1:65" s="15" customFormat="1" ht="11.25">
      <c r="B542" s="179"/>
      <c r="D542" s="164" t="s">
        <v>237</v>
      </c>
      <c r="E542" s="180" t="s">
        <v>1</v>
      </c>
      <c r="F542" s="181" t="s">
        <v>242</v>
      </c>
      <c r="H542" s="182">
        <v>400</v>
      </c>
      <c r="I542" s="183"/>
      <c r="L542" s="179"/>
      <c r="M542" s="184"/>
      <c r="N542" s="185"/>
      <c r="O542" s="185"/>
      <c r="P542" s="185"/>
      <c r="Q542" s="185"/>
      <c r="R542" s="185"/>
      <c r="S542" s="185"/>
      <c r="T542" s="186"/>
      <c r="AT542" s="180" t="s">
        <v>237</v>
      </c>
      <c r="AU542" s="180" t="s">
        <v>88</v>
      </c>
      <c r="AV542" s="15" t="s">
        <v>213</v>
      </c>
      <c r="AW542" s="15" t="s">
        <v>33</v>
      </c>
      <c r="AX542" s="15" t="s">
        <v>86</v>
      </c>
      <c r="AY542" s="180" t="s">
        <v>207</v>
      </c>
    </row>
    <row r="543" spans="1:65" s="2" customFormat="1" ht="24.2" customHeight="1">
      <c r="A543" s="31"/>
      <c r="B543" s="148"/>
      <c r="C543" s="149" t="s">
        <v>480</v>
      </c>
      <c r="D543" s="149" t="s">
        <v>209</v>
      </c>
      <c r="E543" s="150" t="s">
        <v>7774</v>
      </c>
      <c r="F543" s="151" t="s">
        <v>7775</v>
      </c>
      <c r="G543" s="152" t="s">
        <v>220</v>
      </c>
      <c r="H543" s="153">
        <v>210</v>
      </c>
      <c r="I543" s="154"/>
      <c r="J543" s="155">
        <f>ROUND(I543*H543,2)</f>
        <v>0</v>
      </c>
      <c r="K543" s="156"/>
      <c r="L543" s="32"/>
      <c r="M543" s="157" t="s">
        <v>1</v>
      </c>
      <c r="N543" s="158" t="s">
        <v>44</v>
      </c>
      <c r="O543" s="57"/>
      <c r="P543" s="159">
        <f>O543*H543</f>
        <v>0</v>
      </c>
      <c r="Q543" s="159">
        <v>0</v>
      </c>
      <c r="R543" s="159">
        <f>Q543*H543</f>
        <v>0</v>
      </c>
      <c r="S543" s="159">
        <v>0</v>
      </c>
      <c r="T543" s="160">
        <f>S543*H543</f>
        <v>0</v>
      </c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R543" s="161" t="s">
        <v>213</v>
      </c>
      <c r="AT543" s="161" t="s">
        <v>209</v>
      </c>
      <c r="AU543" s="161" t="s">
        <v>88</v>
      </c>
      <c r="AY543" s="17" t="s">
        <v>207</v>
      </c>
      <c r="BE543" s="162">
        <f>IF(N543="základní",J543,0)</f>
        <v>0</v>
      </c>
      <c r="BF543" s="162">
        <f>IF(N543="snížená",J543,0)</f>
        <v>0</v>
      </c>
      <c r="BG543" s="162">
        <f>IF(N543="zákl. přenesená",J543,0)</f>
        <v>0</v>
      </c>
      <c r="BH543" s="162">
        <f>IF(N543="sníž. přenesená",J543,0)</f>
        <v>0</v>
      </c>
      <c r="BI543" s="162">
        <f>IF(N543="nulová",J543,0)</f>
        <v>0</v>
      </c>
      <c r="BJ543" s="17" t="s">
        <v>86</v>
      </c>
      <c r="BK543" s="162">
        <f>ROUND(I543*H543,2)</f>
        <v>0</v>
      </c>
      <c r="BL543" s="17" t="s">
        <v>213</v>
      </c>
      <c r="BM543" s="161" t="s">
        <v>957</v>
      </c>
    </row>
    <row r="544" spans="1:65" s="13" customFormat="1" ht="11.25">
      <c r="B544" s="163"/>
      <c r="D544" s="164" t="s">
        <v>237</v>
      </c>
      <c r="E544" s="165" t="s">
        <v>1</v>
      </c>
      <c r="F544" s="166" t="s">
        <v>7776</v>
      </c>
      <c r="H544" s="167">
        <v>210</v>
      </c>
      <c r="I544" s="168"/>
      <c r="L544" s="163"/>
      <c r="M544" s="169"/>
      <c r="N544" s="170"/>
      <c r="O544" s="170"/>
      <c r="P544" s="170"/>
      <c r="Q544" s="170"/>
      <c r="R544" s="170"/>
      <c r="S544" s="170"/>
      <c r="T544" s="171"/>
      <c r="AT544" s="165" t="s">
        <v>237</v>
      </c>
      <c r="AU544" s="165" t="s">
        <v>88</v>
      </c>
      <c r="AV544" s="13" t="s">
        <v>88</v>
      </c>
      <c r="AW544" s="13" t="s">
        <v>33</v>
      </c>
      <c r="AX544" s="13" t="s">
        <v>79</v>
      </c>
      <c r="AY544" s="165" t="s">
        <v>207</v>
      </c>
    </row>
    <row r="545" spans="1:65" s="15" customFormat="1" ht="11.25">
      <c r="B545" s="179"/>
      <c r="D545" s="164" t="s">
        <v>237</v>
      </c>
      <c r="E545" s="180" t="s">
        <v>1</v>
      </c>
      <c r="F545" s="181" t="s">
        <v>242</v>
      </c>
      <c r="H545" s="182">
        <v>210</v>
      </c>
      <c r="I545" s="183"/>
      <c r="L545" s="179"/>
      <c r="M545" s="184"/>
      <c r="N545" s="185"/>
      <c r="O545" s="185"/>
      <c r="P545" s="185"/>
      <c r="Q545" s="185"/>
      <c r="R545" s="185"/>
      <c r="S545" s="185"/>
      <c r="T545" s="186"/>
      <c r="AT545" s="180" t="s">
        <v>237</v>
      </c>
      <c r="AU545" s="180" t="s">
        <v>88</v>
      </c>
      <c r="AV545" s="15" t="s">
        <v>213</v>
      </c>
      <c r="AW545" s="15" t="s">
        <v>33</v>
      </c>
      <c r="AX545" s="15" t="s">
        <v>86</v>
      </c>
      <c r="AY545" s="180" t="s">
        <v>207</v>
      </c>
    </row>
    <row r="546" spans="1:65" s="2" customFormat="1" ht="24.2" customHeight="1">
      <c r="A546" s="31"/>
      <c r="B546" s="148"/>
      <c r="C546" s="149" t="s">
        <v>960</v>
      </c>
      <c r="D546" s="149" t="s">
        <v>209</v>
      </c>
      <c r="E546" s="150" t="s">
        <v>7777</v>
      </c>
      <c r="F546" s="151" t="s">
        <v>7778</v>
      </c>
      <c r="G546" s="152" t="s">
        <v>301</v>
      </c>
      <c r="H546" s="153">
        <v>595</v>
      </c>
      <c r="I546" s="154"/>
      <c r="J546" s="155">
        <f>ROUND(I546*H546,2)</f>
        <v>0</v>
      </c>
      <c r="K546" s="156"/>
      <c r="L546" s="32"/>
      <c r="M546" s="157" t="s">
        <v>1</v>
      </c>
      <c r="N546" s="158" t="s">
        <v>44</v>
      </c>
      <c r="O546" s="57"/>
      <c r="P546" s="159">
        <f>O546*H546</f>
        <v>0</v>
      </c>
      <c r="Q546" s="159">
        <v>0</v>
      </c>
      <c r="R546" s="159">
        <f>Q546*H546</f>
        <v>0</v>
      </c>
      <c r="S546" s="159">
        <v>0</v>
      </c>
      <c r="T546" s="160">
        <f>S546*H546</f>
        <v>0</v>
      </c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R546" s="161" t="s">
        <v>213</v>
      </c>
      <c r="AT546" s="161" t="s">
        <v>209</v>
      </c>
      <c r="AU546" s="161" t="s">
        <v>88</v>
      </c>
      <c r="AY546" s="17" t="s">
        <v>207</v>
      </c>
      <c r="BE546" s="162">
        <f>IF(N546="základní",J546,0)</f>
        <v>0</v>
      </c>
      <c r="BF546" s="162">
        <f>IF(N546="snížená",J546,0)</f>
        <v>0</v>
      </c>
      <c r="BG546" s="162">
        <f>IF(N546="zákl. přenesená",J546,0)</f>
        <v>0</v>
      </c>
      <c r="BH546" s="162">
        <f>IF(N546="sníž. přenesená",J546,0)</f>
        <v>0</v>
      </c>
      <c r="BI546" s="162">
        <f>IF(N546="nulová",J546,0)</f>
        <v>0</v>
      </c>
      <c r="BJ546" s="17" t="s">
        <v>86</v>
      </c>
      <c r="BK546" s="162">
        <f>ROUND(I546*H546,2)</f>
        <v>0</v>
      </c>
      <c r="BL546" s="17" t="s">
        <v>213</v>
      </c>
      <c r="BM546" s="161" t="s">
        <v>963</v>
      </c>
    </row>
    <row r="547" spans="1:65" s="13" customFormat="1" ht="11.25">
      <c r="B547" s="163"/>
      <c r="D547" s="164" t="s">
        <v>237</v>
      </c>
      <c r="E547" s="165" t="s">
        <v>1</v>
      </c>
      <c r="F547" s="166" t="s">
        <v>7779</v>
      </c>
      <c r="H547" s="167">
        <v>595</v>
      </c>
      <c r="I547" s="168"/>
      <c r="L547" s="163"/>
      <c r="M547" s="169"/>
      <c r="N547" s="170"/>
      <c r="O547" s="170"/>
      <c r="P547" s="170"/>
      <c r="Q547" s="170"/>
      <c r="R547" s="170"/>
      <c r="S547" s="170"/>
      <c r="T547" s="171"/>
      <c r="AT547" s="165" t="s">
        <v>237</v>
      </c>
      <c r="AU547" s="165" t="s">
        <v>88</v>
      </c>
      <c r="AV547" s="13" t="s">
        <v>88</v>
      </c>
      <c r="AW547" s="13" t="s">
        <v>33</v>
      </c>
      <c r="AX547" s="13" t="s">
        <v>79</v>
      </c>
      <c r="AY547" s="165" t="s">
        <v>207</v>
      </c>
    </row>
    <row r="548" spans="1:65" s="15" customFormat="1" ht="11.25">
      <c r="B548" s="179"/>
      <c r="D548" s="164" t="s">
        <v>237</v>
      </c>
      <c r="E548" s="180" t="s">
        <v>1</v>
      </c>
      <c r="F548" s="181" t="s">
        <v>242</v>
      </c>
      <c r="H548" s="182">
        <v>595</v>
      </c>
      <c r="I548" s="183"/>
      <c r="L548" s="179"/>
      <c r="M548" s="184"/>
      <c r="N548" s="185"/>
      <c r="O548" s="185"/>
      <c r="P548" s="185"/>
      <c r="Q548" s="185"/>
      <c r="R548" s="185"/>
      <c r="S548" s="185"/>
      <c r="T548" s="186"/>
      <c r="AT548" s="180" t="s">
        <v>237</v>
      </c>
      <c r="AU548" s="180" t="s">
        <v>88</v>
      </c>
      <c r="AV548" s="15" t="s">
        <v>213</v>
      </c>
      <c r="AW548" s="15" t="s">
        <v>33</v>
      </c>
      <c r="AX548" s="15" t="s">
        <v>86</v>
      </c>
      <c r="AY548" s="180" t="s">
        <v>207</v>
      </c>
    </row>
    <row r="549" spans="1:65" s="2" customFormat="1" ht="24.2" customHeight="1">
      <c r="A549" s="31"/>
      <c r="B549" s="148"/>
      <c r="C549" s="149" t="s">
        <v>484</v>
      </c>
      <c r="D549" s="149" t="s">
        <v>209</v>
      </c>
      <c r="E549" s="150" t="s">
        <v>7780</v>
      </c>
      <c r="F549" s="151" t="s">
        <v>7781</v>
      </c>
      <c r="G549" s="152" t="s">
        <v>301</v>
      </c>
      <c r="H549" s="153">
        <v>1</v>
      </c>
      <c r="I549" s="154"/>
      <c r="J549" s="155">
        <f>ROUND(I549*H549,2)</f>
        <v>0</v>
      </c>
      <c r="K549" s="156"/>
      <c r="L549" s="32"/>
      <c r="M549" s="157" t="s">
        <v>1</v>
      </c>
      <c r="N549" s="158" t="s">
        <v>44</v>
      </c>
      <c r="O549" s="57"/>
      <c r="P549" s="159">
        <f>O549*H549</f>
        <v>0</v>
      </c>
      <c r="Q549" s="159">
        <v>0</v>
      </c>
      <c r="R549" s="159">
        <f>Q549*H549</f>
        <v>0</v>
      </c>
      <c r="S549" s="159">
        <v>0</v>
      </c>
      <c r="T549" s="160">
        <f>S549*H549</f>
        <v>0</v>
      </c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R549" s="161" t="s">
        <v>213</v>
      </c>
      <c r="AT549" s="161" t="s">
        <v>209</v>
      </c>
      <c r="AU549" s="161" t="s">
        <v>88</v>
      </c>
      <c r="AY549" s="17" t="s">
        <v>207</v>
      </c>
      <c r="BE549" s="162">
        <f>IF(N549="základní",J549,0)</f>
        <v>0</v>
      </c>
      <c r="BF549" s="162">
        <f>IF(N549="snížená",J549,0)</f>
        <v>0</v>
      </c>
      <c r="BG549" s="162">
        <f>IF(N549="zákl. přenesená",J549,0)</f>
        <v>0</v>
      </c>
      <c r="BH549" s="162">
        <f>IF(N549="sníž. přenesená",J549,0)</f>
        <v>0</v>
      </c>
      <c r="BI549" s="162">
        <f>IF(N549="nulová",J549,0)</f>
        <v>0</v>
      </c>
      <c r="BJ549" s="17" t="s">
        <v>86</v>
      </c>
      <c r="BK549" s="162">
        <f>ROUND(I549*H549,2)</f>
        <v>0</v>
      </c>
      <c r="BL549" s="17" t="s">
        <v>213</v>
      </c>
      <c r="BM549" s="161" t="s">
        <v>971</v>
      </c>
    </row>
    <row r="550" spans="1:65" s="13" customFormat="1" ht="11.25">
      <c r="B550" s="163"/>
      <c r="D550" s="164" t="s">
        <v>237</v>
      </c>
      <c r="E550" s="165" t="s">
        <v>1</v>
      </c>
      <c r="F550" s="166" t="s">
        <v>7782</v>
      </c>
      <c r="H550" s="167">
        <v>1</v>
      </c>
      <c r="I550" s="168"/>
      <c r="L550" s="163"/>
      <c r="M550" s="169"/>
      <c r="N550" s="170"/>
      <c r="O550" s="170"/>
      <c r="P550" s="170"/>
      <c r="Q550" s="170"/>
      <c r="R550" s="170"/>
      <c r="S550" s="170"/>
      <c r="T550" s="171"/>
      <c r="AT550" s="165" t="s">
        <v>237</v>
      </c>
      <c r="AU550" s="165" t="s">
        <v>88</v>
      </c>
      <c r="AV550" s="13" t="s">
        <v>88</v>
      </c>
      <c r="AW550" s="13" t="s">
        <v>33</v>
      </c>
      <c r="AX550" s="13" t="s">
        <v>79</v>
      </c>
      <c r="AY550" s="165" t="s">
        <v>207</v>
      </c>
    </row>
    <row r="551" spans="1:65" s="15" customFormat="1" ht="11.25">
      <c r="B551" s="179"/>
      <c r="D551" s="164" t="s">
        <v>237</v>
      </c>
      <c r="E551" s="180" t="s">
        <v>1</v>
      </c>
      <c r="F551" s="181" t="s">
        <v>242</v>
      </c>
      <c r="H551" s="182">
        <v>1</v>
      </c>
      <c r="I551" s="183"/>
      <c r="L551" s="179"/>
      <c r="M551" s="184"/>
      <c r="N551" s="185"/>
      <c r="O551" s="185"/>
      <c r="P551" s="185"/>
      <c r="Q551" s="185"/>
      <c r="R551" s="185"/>
      <c r="S551" s="185"/>
      <c r="T551" s="186"/>
      <c r="AT551" s="180" t="s">
        <v>237</v>
      </c>
      <c r="AU551" s="180" t="s">
        <v>88</v>
      </c>
      <c r="AV551" s="15" t="s">
        <v>213</v>
      </c>
      <c r="AW551" s="15" t="s">
        <v>33</v>
      </c>
      <c r="AX551" s="15" t="s">
        <v>86</v>
      </c>
      <c r="AY551" s="180" t="s">
        <v>207</v>
      </c>
    </row>
    <row r="552" spans="1:65" s="2" customFormat="1" ht="24.2" customHeight="1">
      <c r="A552" s="31"/>
      <c r="B552" s="148"/>
      <c r="C552" s="149" t="s">
        <v>979</v>
      </c>
      <c r="D552" s="149" t="s">
        <v>209</v>
      </c>
      <c r="E552" s="150" t="s">
        <v>7783</v>
      </c>
      <c r="F552" s="151" t="s">
        <v>7784</v>
      </c>
      <c r="G552" s="152" t="s">
        <v>662</v>
      </c>
      <c r="H552" s="153">
        <v>1</v>
      </c>
      <c r="I552" s="154"/>
      <c r="J552" s="155">
        <f>ROUND(I552*H552,2)</f>
        <v>0</v>
      </c>
      <c r="K552" s="156"/>
      <c r="L552" s="32"/>
      <c r="M552" s="157" t="s">
        <v>1</v>
      </c>
      <c r="N552" s="158" t="s">
        <v>44</v>
      </c>
      <c r="O552" s="57"/>
      <c r="P552" s="159">
        <f>O552*H552</f>
        <v>0</v>
      </c>
      <c r="Q552" s="159">
        <v>0</v>
      </c>
      <c r="R552" s="159">
        <f>Q552*H552</f>
        <v>0</v>
      </c>
      <c r="S552" s="159">
        <v>0</v>
      </c>
      <c r="T552" s="160">
        <f>S552*H552</f>
        <v>0</v>
      </c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R552" s="161" t="s">
        <v>213</v>
      </c>
      <c r="AT552" s="161" t="s">
        <v>209</v>
      </c>
      <c r="AU552" s="161" t="s">
        <v>88</v>
      </c>
      <c r="AY552" s="17" t="s">
        <v>207</v>
      </c>
      <c r="BE552" s="162">
        <f>IF(N552="základní",J552,0)</f>
        <v>0</v>
      </c>
      <c r="BF552" s="162">
        <f>IF(N552="snížená",J552,0)</f>
        <v>0</v>
      </c>
      <c r="BG552" s="162">
        <f>IF(N552="zákl. přenesená",J552,0)</f>
        <v>0</v>
      </c>
      <c r="BH552" s="162">
        <f>IF(N552="sníž. přenesená",J552,0)</f>
        <v>0</v>
      </c>
      <c r="BI552" s="162">
        <f>IF(N552="nulová",J552,0)</f>
        <v>0</v>
      </c>
      <c r="BJ552" s="17" t="s">
        <v>86</v>
      </c>
      <c r="BK552" s="162">
        <f>ROUND(I552*H552,2)</f>
        <v>0</v>
      </c>
      <c r="BL552" s="17" t="s">
        <v>213</v>
      </c>
      <c r="BM552" s="161" t="s">
        <v>982</v>
      </c>
    </row>
    <row r="553" spans="1:65" s="2" customFormat="1" ht="24.2" customHeight="1">
      <c r="A553" s="31"/>
      <c r="B553" s="148"/>
      <c r="C553" s="149" t="s">
        <v>487</v>
      </c>
      <c r="D553" s="149" t="s">
        <v>209</v>
      </c>
      <c r="E553" s="150" t="s">
        <v>7785</v>
      </c>
      <c r="F553" s="151" t="s">
        <v>7786</v>
      </c>
      <c r="G553" s="152" t="s">
        <v>662</v>
      </c>
      <c r="H553" s="153">
        <v>1</v>
      </c>
      <c r="I553" s="154"/>
      <c r="J553" s="155">
        <f>ROUND(I553*H553,2)</f>
        <v>0</v>
      </c>
      <c r="K553" s="156"/>
      <c r="L553" s="32"/>
      <c r="M553" s="157" t="s">
        <v>1</v>
      </c>
      <c r="N553" s="158" t="s">
        <v>44</v>
      </c>
      <c r="O553" s="57"/>
      <c r="P553" s="159">
        <f>O553*H553</f>
        <v>0</v>
      </c>
      <c r="Q553" s="159">
        <v>0</v>
      </c>
      <c r="R553" s="159">
        <f>Q553*H553</f>
        <v>0</v>
      </c>
      <c r="S553" s="159">
        <v>0</v>
      </c>
      <c r="T553" s="160">
        <f>S553*H553</f>
        <v>0</v>
      </c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R553" s="161" t="s">
        <v>213</v>
      </c>
      <c r="AT553" s="161" t="s">
        <v>209</v>
      </c>
      <c r="AU553" s="161" t="s">
        <v>88</v>
      </c>
      <c r="AY553" s="17" t="s">
        <v>207</v>
      </c>
      <c r="BE553" s="162">
        <f>IF(N553="základní",J553,0)</f>
        <v>0</v>
      </c>
      <c r="BF553" s="162">
        <f>IF(N553="snížená",J553,0)</f>
        <v>0</v>
      </c>
      <c r="BG553" s="162">
        <f>IF(N553="zákl. přenesená",J553,0)</f>
        <v>0</v>
      </c>
      <c r="BH553" s="162">
        <f>IF(N553="sníž. přenesená",J553,0)</f>
        <v>0</v>
      </c>
      <c r="BI553" s="162">
        <f>IF(N553="nulová",J553,0)</f>
        <v>0</v>
      </c>
      <c r="BJ553" s="17" t="s">
        <v>86</v>
      </c>
      <c r="BK553" s="162">
        <f>ROUND(I553*H553,2)</f>
        <v>0</v>
      </c>
      <c r="BL553" s="17" t="s">
        <v>213</v>
      </c>
      <c r="BM553" s="161" t="s">
        <v>987</v>
      </c>
    </row>
    <row r="554" spans="1:65" s="2" customFormat="1" ht="24.2" customHeight="1">
      <c r="A554" s="31"/>
      <c r="B554" s="148"/>
      <c r="C554" s="149" t="s">
        <v>995</v>
      </c>
      <c r="D554" s="149" t="s">
        <v>209</v>
      </c>
      <c r="E554" s="150" t="s">
        <v>7787</v>
      </c>
      <c r="F554" s="151" t="s">
        <v>7788</v>
      </c>
      <c r="G554" s="152" t="s">
        <v>301</v>
      </c>
      <c r="H554" s="153">
        <v>1</v>
      </c>
      <c r="I554" s="154"/>
      <c r="J554" s="155">
        <f>ROUND(I554*H554,2)</f>
        <v>0</v>
      </c>
      <c r="K554" s="156"/>
      <c r="L554" s="32"/>
      <c r="M554" s="157" t="s">
        <v>1</v>
      </c>
      <c r="N554" s="158" t="s">
        <v>44</v>
      </c>
      <c r="O554" s="57"/>
      <c r="P554" s="159">
        <f>O554*H554</f>
        <v>0</v>
      </c>
      <c r="Q554" s="159">
        <v>0</v>
      </c>
      <c r="R554" s="159">
        <f>Q554*H554</f>
        <v>0</v>
      </c>
      <c r="S554" s="159">
        <v>0</v>
      </c>
      <c r="T554" s="160">
        <f>S554*H554</f>
        <v>0</v>
      </c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R554" s="161" t="s">
        <v>213</v>
      </c>
      <c r="AT554" s="161" t="s">
        <v>209</v>
      </c>
      <c r="AU554" s="161" t="s">
        <v>88</v>
      </c>
      <c r="AY554" s="17" t="s">
        <v>207</v>
      </c>
      <c r="BE554" s="162">
        <f>IF(N554="základní",J554,0)</f>
        <v>0</v>
      </c>
      <c r="BF554" s="162">
        <f>IF(N554="snížená",J554,0)</f>
        <v>0</v>
      </c>
      <c r="BG554" s="162">
        <f>IF(N554="zákl. přenesená",J554,0)</f>
        <v>0</v>
      </c>
      <c r="BH554" s="162">
        <f>IF(N554="sníž. přenesená",J554,0)</f>
        <v>0</v>
      </c>
      <c r="BI554" s="162">
        <f>IF(N554="nulová",J554,0)</f>
        <v>0</v>
      </c>
      <c r="BJ554" s="17" t="s">
        <v>86</v>
      </c>
      <c r="BK554" s="162">
        <f>ROUND(I554*H554,2)</f>
        <v>0</v>
      </c>
      <c r="BL554" s="17" t="s">
        <v>213</v>
      </c>
      <c r="BM554" s="161" t="s">
        <v>998</v>
      </c>
    </row>
    <row r="555" spans="1:65" s="12" customFormat="1" ht="22.9" customHeight="1">
      <c r="B555" s="135"/>
      <c r="D555" s="136" t="s">
        <v>78</v>
      </c>
      <c r="E555" s="146" t="s">
        <v>7789</v>
      </c>
      <c r="F555" s="146" t="s">
        <v>7790</v>
      </c>
      <c r="I555" s="138"/>
      <c r="J555" s="147">
        <f>BK555</f>
        <v>0</v>
      </c>
      <c r="L555" s="135"/>
      <c r="M555" s="140"/>
      <c r="N555" s="141"/>
      <c r="O555" s="141"/>
      <c r="P555" s="142">
        <f>SUM(P556:P596)</f>
        <v>0</v>
      </c>
      <c r="Q555" s="141"/>
      <c r="R555" s="142">
        <f>SUM(R556:R596)</f>
        <v>0</v>
      </c>
      <c r="S555" s="141"/>
      <c r="T555" s="143">
        <f>SUM(T556:T596)</f>
        <v>0</v>
      </c>
      <c r="AR555" s="136" t="s">
        <v>86</v>
      </c>
      <c r="AT555" s="144" t="s">
        <v>78</v>
      </c>
      <c r="AU555" s="144" t="s">
        <v>86</v>
      </c>
      <c r="AY555" s="136" t="s">
        <v>207</v>
      </c>
      <c r="BK555" s="145">
        <f>SUM(BK556:BK596)</f>
        <v>0</v>
      </c>
    </row>
    <row r="556" spans="1:65" s="2" customFormat="1" ht="24.2" customHeight="1">
      <c r="A556" s="31"/>
      <c r="B556" s="148"/>
      <c r="C556" s="149" t="s">
        <v>497</v>
      </c>
      <c r="D556" s="149" t="s">
        <v>209</v>
      </c>
      <c r="E556" s="150" t="s">
        <v>7791</v>
      </c>
      <c r="F556" s="151" t="s">
        <v>7792</v>
      </c>
      <c r="G556" s="152" t="s">
        <v>662</v>
      </c>
      <c r="H556" s="153">
        <v>1</v>
      </c>
      <c r="I556" s="154"/>
      <c r="J556" s="155">
        <f>ROUND(I556*H556,2)</f>
        <v>0</v>
      </c>
      <c r="K556" s="156"/>
      <c r="L556" s="32"/>
      <c r="M556" s="157" t="s">
        <v>1</v>
      </c>
      <c r="N556" s="158" t="s">
        <v>44</v>
      </c>
      <c r="O556" s="57"/>
      <c r="P556" s="159">
        <f>O556*H556</f>
        <v>0</v>
      </c>
      <c r="Q556" s="159">
        <v>0</v>
      </c>
      <c r="R556" s="159">
        <f>Q556*H556</f>
        <v>0</v>
      </c>
      <c r="S556" s="159">
        <v>0</v>
      </c>
      <c r="T556" s="160">
        <f>S556*H556</f>
        <v>0</v>
      </c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R556" s="161" t="s">
        <v>213</v>
      </c>
      <c r="AT556" s="161" t="s">
        <v>209</v>
      </c>
      <c r="AU556" s="161" t="s">
        <v>88</v>
      </c>
      <c r="AY556" s="17" t="s">
        <v>207</v>
      </c>
      <c r="BE556" s="162">
        <f>IF(N556="základní",J556,0)</f>
        <v>0</v>
      </c>
      <c r="BF556" s="162">
        <f>IF(N556="snížená",J556,0)</f>
        <v>0</v>
      </c>
      <c r="BG556" s="162">
        <f>IF(N556="zákl. přenesená",J556,0)</f>
        <v>0</v>
      </c>
      <c r="BH556" s="162">
        <f>IF(N556="sníž. přenesená",J556,0)</f>
        <v>0</v>
      </c>
      <c r="BI556" s="162">
        <f>IF(N556="nulová",J556,0)</f>
        <v>0</v>
      </c>
      <c r="BJ556" s="17" t="s">
        <v>86</v>
      </c>
      <c r="BK556" s="162">
        <f>ROUND(I556*H556,2)</f>
        <v>0</v>
      </c>
      <c r="BL556" s="17" t="s">
        <v>213</v>
      </c>
      <c r="BM556" s="161" t="s">
        <v>1002</v>
      </c>
    </row>
    <row r="557" spans="1:65" s="13" customFormat="1" ht="11.25">
      <c r="B557" s="163"/>
      <c r="D557" s="164" t="s">
        <v>237</v>
      </c>
      <c r="E557" s="165" t="s">
        <v>1</v>
      </c>
      <c r="F557" s="166" t="s">
        <v>7793</v>
      </c>
      <c r="H557" s="167">
        <v>1</v>
      </c>
      <c r="I557" s="168"/>
      <c r="L557" s="163"/>
      <c r="M557" s="169"/>
      <c r="N557" s="170"/>
      <c r="O557" s="170"/>
      <c r="P557" s="170"/>
      <c r="Q557" s="170"/>
      <c r="R557" s="170"/>
      <c r="S557" s="170"/>
      <c r="T557" s="171"/>
      <c r="AT557" s="165" t="s">
        <v>237</v>
      </c>
      <c r="AU557" s="165" t="s">
        <v>88</v>
      </c>
      <c r="AV557" s="13" t="s">
        <v>88</v>
      </c>
      <c r="AW557" s="13" t="s">
        <v>33</v>
      </c>
      <c r="AX557" s="13" t="s">
        <v>79</v>
      </c>
      <c r="AY557" s="165" t="s">
        <v>207</v>
      </c>
    </row>
    <row r="558" spans="1:65" s="15" customFormat="1" ht="11.25">
      <c r="B558" s="179"/>
      <c r="D558" s="164" t="s">
        <v>237</v>
      </c>
      <c r="E558" s="180" t="s">
        <v>1</v>
      </c>
      <c r="F558" s="181" t="s">
        <v>242</v>
      </c>
      <c r="H558" s="182">
        <v>1</v>
      </c>
      <c r="I558" s="183"/>
      <c r="L558" s="179"/>
      <c r="M558" s="184"/>
      <c r="N558" s="185"/>
      <c r="O558" s="185"/>
      <c r="P558" s="185"/>
      <c r="Q558" s="185"/>
      <c r="R558" s="185"/>
      <c r="S558" s="185"/>
      <c r="T558" s="186"/>
      <c r="AT558" s="180" t="s">
        <v>237</v>
      </c>
      <c r="AU558" s="180" t="s">
        <v>88</v>
      </c>
      <c r="AV558" s="15" t="s">
        <v>213</v>
      </c>
      <c r="AW558" s="15" t="s">
        <v>33</v>
      </c>
      <c r="AX558" s="15" t="s">
        <v>86</v>
      </c>
      <c r="AY558" s="180" t="s">
        <v>207</v>
      </c>
    </row>
    <row r="559" spans="1:65" s="2" customFormat="1" ht="24.2" customHeight="1">
      <c r="A559" s="31"/>
      <c r="B559" s="148"/>
      <c r="C559" s="149" t="s">
        <v>1006</v>
      </c>
      <c r="D559" s="149" t="s">
        <v>209</v>
      </c>
      <c r="E559" s="150" t="s">
        <v>7794</v>
      </c>
      <c r="F559" s="151" t="s">
        <v>7795</v>
      </c>
      <c r="G559" s="152" t="s">
        <v>301</v>
      </c>
      <c r="H559" s="153">
        <v>1</v>
      </c>
      <c r="I559" s="154"/>
      <c r="J559" s="155">
        <f>ROUND(I559*H559,2)</f>
        <v>0</v>
      </c>
      <c r="K559" s="156"/>
      <c r="L559" s="32"/>
      <c r="M559" s="157" t="s">
        <v>1</v>
      </c>
      <c r="N559" s="158" t="s">
        <v>44</v>
      </c>
      <c r="O559" s="57"/>
      <c r="P559" s="159">
        <f>O559*H559</f>
        <v>0</v>
      </c>
      <c r="Q559" s="159">
        <v>0</v>
      </c>
      <c r="R559" s="159">
        <f>Q559*H559</f>
        <v>0</v>
      </c>
      <c r="S559" s="159">
        <v>0</v>
      </c>
      <c r="T559" s="160">
        <f>S559*H559</f>
        <v>0</v>
      </c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R559" s="161" t="s">
        <v>213</v>
      </c>
      <c r="AT559" s="161" t="s">
        <v>209</v>
      </c>
      <c r="AU559" s="161" t="s">
        <v>88</v>
      </c>
      <c r="AY559" s="17" t="s">
        <v>207</v>
      </c>
      <c r="BE559" s="162">
        <f>IF(N559="základní",J559,0)</f>
        <v>0</v>
      </c>
      <c r="BF559" s="162">
        <f>IF(N559="snížená",J559,0)</f>
        <v>0</v>
      </c>
      <c r="BG559" s="162">
        <f>IF(N559="zákl. přenesená",J559,0)</f>
        <v>0</v>
      </c>
      <c r="BH559" s="162">
        <f>IF(N559="sníž. přenesená",J559,0)</f>
        <v>0</v>
      </c>
      <c r="BI559" s="162">
        <f>IF(N559="nulová",J559,0)</f>
        <v>0</v>
      </c>
      <c r="BJ559" s="17" t="s">
        <v>86</v>
      </c>
      <c r="BK559" s="162">
        <f>ROUND(I559*H559,2)</f>
        <v>0</v>
      </c>
      <c r="BL559" s="17" t="s">
        <v>213</v>
      </c>
      <c r="BM559" s="161" t="s">
        <v>1009</v>
      </c>
    </row>
    <row r="560" spans="1:65" s="13" customFormat="1" ht="11.25">
      <c r="B560" s="163"/>
      <c r="D560" s="164" t="s">
        <v>237</v>
      </c>
      <c r="E560" s="165" t="s">
        <v>1</v>
      </c>
      <c r="F560" s="166" t="s">
        <v>7796</v>
      </c>
      <c r="H560" s="167">
        <v>1</v>
      </c>
      <c r="I560" s="168"/>
      <c r="L560" s="163"/>
      <c r="M560" s="169"/>
      <c r="N560" s="170"/>
      <c r="O560" s="170"/>
      <c r="P560" s="170"/>
      <c r="Q560" s="170"/>
      <c r="R560" s="170"/>
      <c r="S560" s="170"/>
      <c r="T560" s="171"/>
      <c r="AT560" s="165" t="s">
        <v>237</v>
      </c>
      <c r="AU560" s="165" t="s">
        <v>88</v>
      </c>
      <c r="AV560" s="13" t="s">
        <v>88</v>
      </c>
      <c r="AW560" s="13" t="s">
        <v>33</v>
      </c>
      <c r="AX560" s="13" t="s">
        <v>79</v>
      </c>
      <c r="AY560" s="165" t="s">
        <v>207</v>
      </c>
    </row>
    <row r="561" spans="1:65" s="15" customFormat="1" ht="11.25">
      <c r="B561" s="179"/>
      <c r="D561" s="164" t="s">
        <v>237</v>
      </c>
      <c r="E561" s="180" t="s">
        <v>1</v>
      </c>
      <c r="F561" s="181" t="s">
        <v>242</v>
      </c>
      <c r="H561" s="182">
        <v>1</v>
      </c>
      <c r="I561" s="183"/>
      <c r="L561" s="179"/>
      <c r="M561" s="184"/>
      <c r="N561" s="185"/>
      <c r="O561" s="185"/>
      <c r="P561" s="185"/>
      <c r="Q561" s="185"/>
      <c r="R561" s="185"/>
      <c r="S561" s="185"/>
      <c r="T561" s="186"/>
      <c r="AT561" s="180" t="s">
        <v>237</v>
      </c>
      <c r="AU561" s="180" t="s">
        <v>88</v>
      </c>
      <c r="AV561" s="15" t="s">
        <v>213</v>
      </c>
      <c r="AW561" s="15" t="s">
        <v>33</v>
      </c>
      <c r="AX561" s="15" t="s">
        <v>86</v>
      </c>
      <c r="AY561" s="180" t="s">
        <v>207</v>
      </c>
    </row>
    <row r="562" spans="1:65" s="2" customFormat="1" ht="24.2" customHeight="1">
      <c r="A562" s="31"/>
      <c r="B562" s="148"/>
      <c r="C562" s="149" t="s">
        <v>510</v>
      </c>
      <c r="D562" s="149" t="s">
        <v>209</v>
      </c>
      <c r="E562" s="150" t="s">
        <v>7797</v>
      </c>
      <c r="F562" s="151" t="s">
        <v>7798</v>
      </c>
      <c r="G562" s="152" t="s">
        <v>220</v>
      </c>
      <c r="H562" s="153">
        <v>375</v>
      </c>
      <c r="I562" s="154"/>
      <c r="J562" s="155">
        <f>ROUND(I562*H562,2)</f>
        <v>0</v>
      </c>
      <c r="K562" s="156"/>
      <c r="L562" s="32"/>
      <c r="M562" s="157" t="s">
        <v>1</v>
      </c>
      <c r="N562" s="158" t="s">
        <v>44</v>
      </c>
      <c r="O562" s="57"/>
      <c r="P562" s="159">
        <f>O562*H562</f>
        <v>0</v>
      </c>
      <c r="Q562" s="159">
        <v>0</v>
      </c>
      <c r="R562" s="159">
        <f>Q562*H562</f>
        <v>0</v>
      </c>
      <c r="S562" s="159">
        <v>0</v>
      </c>
      <c r="T562" s="160">
        <f>S562*H562</f>
        <v>0</v>
      </c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R562" s="161" t="s">
        <v>213</v>
      </c>
      <c r="AT562" s="161" t="s">
        <v>209</v>
      </c>
      <c r="AU562" s="161" t="s">
        <v>88</v>
      </c>
      <c r="AY562" s="17" t="s">
        <v>207</v>
      </c>
      <c r="BE562" s="162">
        <f>IF(N562="základní",J562,0)</f>
        <v>0</v>
      </c>
      <c r="BF562" s="162">
        <f>IF(N562="snížená",J562,0)</f>
        <v>0</v>
      </c>
      <c r="BG562" s="162">
        <f>IF(N562="zákl. přenesená",J562,0)</f>
        <v>0</v>
      </c>
      <c r="BH562" s="162">
        <f>IF(N562="sníž. přenesená",J562,0)</f>
        <v>0</v>
      </c>
      <c r="BI562" s="162">
        <f>IF(N562="nulová",J562,0)</f>
        <v>0</v>
      </c>
      <c r="BJ562" s="17" t="s">
        <v>86</v>
      </c>
      <c r="BK562" s="162">
        <f>ROUND(I562*H562,2)</f>
        <v>0</v>
      </c>
      <c r="BL562" s="17" t="s">
        <v>213</v>
      </c>
      <c r="BM562" s="161" t="s">
        <v>1015</v>
      </c>
    </row>
    <row r="563" spans="1:65" s="13" customFormat="1" ht="22.5">
      <c r="B563" s="163"/>
      <c r="D563" s="164" t="s">
        <v>237</v>
      </c>
      <c r="E563" s="165" t="s">
        <v>1</v>
      </c>
      <c r="F563" s="166" t="s">
        <v>7799</v>
      </c>
      <c r="H563" s="167">
        <v>375</v>
      </c>
      <c r="I563" s="168"/>
      <c r="L563" s="163"/>
      <c r="M563" s="169"/>
      <c r="N563" s="170"/>
      <c r="O563" s="170"/>
      <c r="P563" s="170"/>
      <c r="Q563" s="170"/>
      <c r="R563" s="170"/>
      <c r="S563" s="170"/>
      <c r="T563" s="171"/>
      <c r="AT563" s="165" t="s">
        <v>237</v>
      </c>
      <c r="AU563" s="165" t="s">
        <v>88</v>
      </c>
      <c r="AV563" s="13" t="s">
        <v>88</v>
      </c>
      <c r="AW563" s="13" t="s">
        <v>33</v>
      </c>
      <c r="AX563" s="13" t="s">
        <v>79</v>
      </c>
      <c r="AY563" s="165" t="s">
        <v>207</v>
      </c>
    </row>
    <row r="564" spans="1:65" s="15" customFormat="1" ht="11.25">
      <c r="B564" s="179"/>
      <c r="D564" s="164" t="s">
        <v>237</v>
      </c>
      <c r="E564" s="180" t="s">
        <v>1</v>
      </c>
      <c r="F564" s="181" t="s">
        <v>242</v>
      </c>
      <c r="H564" s="182">
        <v>375</v>
      </c>
      <c r="I564" s="183"/>
      <c r="L564" s="179"/>
      <c r="M564" s="184"/>
      <c r="N564" s="185"/>
      <c r="O564" s="185"/>
      <c r="P564" s="185"/>
      <c r="Q564" s="185"/>
      <c r="R564" s="185"/>
      <c r="S564" s="185"/>
      <c r="T564" s="186"/>
      <c r="AT564" s="180" t="s">
        <v>237</v>
      </c>
      <c r="AU564" s="180" t="s">
        <v>88</v>
      </c>
      <c r="AV564" s="15" t="s">
        <v>213</v>
      </c>
      <c r="AW564" s="15" t="s">
        <v>33</v>
      </c>
      <c r="AX564" s="15" t="s">
        <v>86</v>
      </c>
      <c r="AY564" s="180" t="s">
        <v>207</v>
      </c>
    </row>
    <row r="565" spans="1:65" s="2" customFormat="1" ht="24.2" customHeight="1">
      <c r="A565" s="31"/>
      <c r="B565" s="148"/>
      <c r="C565" s="149" t="s">
        <v>1019</v>
      </c>
      <c r="D565" s="149" t="s">
        <v>209</v>
      </c>
      <c r="E565" s="150" t="s">
        <v>7800</v>
      </c>
      <c r="F565" s="151" t="s">
        <v>7801</v>
      </c>
      <c r="G565" s="152" t="s">
        <v>220</v>
      </c>
      <c r="H565" s="153">
        <v>465</v>
      </c>
      <c r="I565" s="154"/>
      <c r="J565" s="155">
        <f>ROUND(I565*H565,2)</f>
        <v>0</v>
      </c>
      <c r="K565" s="156"/>
      <c r="L565" s="32"/>
      <c r="M565" s="157" t="s">
        <v>1</v>
      </c>
      <c r="N565" s="158" t="s">
        <v>44</v>
      </c>
      <c r="O565" s="57"/>
      <c r="P565" s="159">
        <f>O565*H565</f>
        <v>0</v>
      </c>
      <c r="Q565" s="159">
        <v>0</v>
      </c>
      <c r="R565" s="159">
        <f>Q565*H565</f>
        <v>0</v>
      </c>
      <c r="S565" s="159">
        <v>0</v>
      </c>
      <c r="T565" s="160">
        <f>S565*H565</f>
        <v>0</v>
      </c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R565" s="161" t="s">
        <v>213</v>
      </c>
      <c r="AT565" s="161" t="s">
        <v>209</v>
      </c>
      <c r="AU565" s="161" t="s">
        <v>88</v>
      </c>
      <c r="AY565" s="17" t="s">
        <v>207</v>
      </c>
      <c r="BE565" s="162">
        <f>IF(N565="základní",J565,0)</f>
        <v>0</v>
      </c>
      <c r="BF565" s="162">
        <f>IF(N565="snížená",J565,0)</f>
        <v>0</v>
      </c>
      <c r="BG565" s="162">
        <f>IF(N565="zákl. přenesená",J565,0)</f>
        <v>0</v>
      </c>
      <c r="BH565" s="162">
        <f>IF(N565="sníž. přenesená",J565,0)</f>
        <v>0</v>
      </c>
      <c r="BI565" s="162">
        <f>IF(N565="nulová",J565,0)</f>
        <v>0</v>
      </c>
      <c r="BJ565" s="17" t="s">
        <v>86</v>
      </c>
      <c r="BK565" s="162">
        <f>ROUND(I565*H565,2)</f>
        <v>0</v>
      </c>
      <c r="BL565" s="17" t="s">
        <v>213</v>
      </c>
      <c r="BM565" s="161" t="s">
        <v>1022</v>
      </c>
    </row>
    <row r="566" spans="1:65" s="13" customFormat="1" ht="22.5">
      <c r="B566" s="163"/>
      <c r="D566" s="164" t="s">
        <v>237</v>
      </c>
      <c r="E566" s="165" t="s">
        <v>1</v>
      </c>
      <c r="F566" s="166" t="s">
        <v>7802</v>
      </c>
      <c r="H566" s="167">
        <v>465</v>
      </c>
      <c r="I566" s="168"/>
      <c r="L566" s="163"/>
      <c r="M566" s="169"/>
      <c r="N566" s="170"/>
      <c r="O566" s="170"/>
      <c r="P566" s="170"/>
      <c r="Q566" s="170"/>
      <c r="R566" s="170"/>
      <c r="S566" s="170"/>
      <c r="T566" s="171"/>
      <c r="AT566" s="165" t="s">
        <v>237</v>
      </c>
      <c r="AU566" s="165" t="s">
        <v>88</v>
      </c>
      <c r="AV566" s="13" t="s">
        <v>88</v>
      </c>
      <c r="AW566" s="13" t="s">
        <v>33</v>
      </c>
      <c r="AX566" s="13" t="s">
        <v>79</v>
      </c>
      <c r="AY566" s="165" t="s">
        <v>207</v>
      </c>
    </row>
    <row r="567" spans="1:65" s="15" customFormat="1" ht="11.25">
      <c r="B567" s="179"/>
      <c r="D567" s="164" t="s">
        <v>237</v>
      </c>
      <c r="E567" s="180" t="s">
        <v>1</v>
      </c>
      <c r="F567" s="181" t="s">
        <v>242</v>
      </c>
      <c r="H567" s="182">
        <v>465</v>
      </c>
      <c r="I567" s="183"/>
      <c r="L567" s="179"/>
      <c r="M567" s="184"/>
      <c r="N567" s="185"/>
      <c r="O567" s="185"/>
      <c r="P567" s="185"/>
      <c r="Q567" s="185"/>
      <c r="R567" s="185"/>
      <c r="S567" s="185"/>
      <c r="T567" s="186"/>
      <c r="AT567" s="180" t="s">
        <v>237</v>
      </c>
      <c r="AU567" s="180" t="s">
        <v>88</v>
      </c>
      <c r="AV567" s="15" t="s">
        <v>213</v>
      </c>
      <c r="AW567" s="15" t="s">
        <v>33</v>
      </c>
      <c r="AX567" s="15" t="s">
        <v>86</v>
      </c>
      <c r="AY567" s="180" t="s">
        <v>207</v>
      </c>
    </row>
    <row r="568" spans="1:65" s="2" customFormat="1" ht="24.2" customHeight="1">
      <c r="A568" s="31"/>
      <c r="B568" s="148"/>
      <c r="C568" s="149" t="s">
        <v>522</v>
      </c>
      <c r="D568" s="149" t="s">
        <v>209</v>
      </c>
      <c r="E568" s="150" t="s">
        <v>7803</v>
      </c>
      <c r="F568" s="151" t="s">
        <v>7804</v>
      </c>
      <c r="G568" s="152" t="s">
        <v>220</v>
      </c>
      <c r="H568" s="153">
        <v>270</v>
      </c>
      <c r="I568" s="154"/>
      <c r="J568" s="155">
        <f>ROUND(I568*H568,2)</f>
        <v>0</v>
      </c>
      <c r="K568" s="156"/>
      <c r="L568" s="32"/>
      <c r="M568" s="157" t="s">
        <v>1</v>
      </c>
      <c r="N568" s="158" t="s">
        <v>44</v>
      </c>
      <c r="O568" s="57"/>
      <c r="P568" s="159">
        <f>O568*H568</f>
        <v>0</v>
      </c>
      <c r="Q568" s="159">
        <v>0</v>
      </c>
      <c r="R568" s="159">
        <f>Q568*H568</f>
        <v>0</v>
      </c>
      <c r="S568" s="159">
        <v>0</v>
      </c>
      <c r="T568" s="160">
        <f>S568*H568</f>
        <v>0</v>
      </c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R568" s="161" t="s">
        <v>213</v>
      </c>
      <c r="AT568" s="161" t="s">
        <v>209</v>
      </c>
      <c r="AU568" s="161" t="s">
        <v>88</v>
      </c>
      <c r="AY568" s="17" t="s">
        <v>207</v>
      </c>
      <c r="BE568" s="162">
        <f>IF(N568="základní",J568,0)</f>
        <v>0</v>
      </c>
      <c r="BF568" s="162">
        <f>IF(N568="snížená",J568,0)</f>
        <v>0</v>
      </c>
      <c r="BG568" s="162">
        <f>IF(N568="zákl. přenesená",J568,0)</f>
        <v>0</v>
      </c>
      <c r="BH568" s="162">
        <f>IF(N568="sníž. přenesená",J568,0)</f>
        <v>0</v>
      </c>
      <c r="BI568" s="162">
        <f>IF(N568="nulová",J568,0)</f>
        <v>0</v>
      </c>
      <c r="BJ568" s="17" t="s">
        <v>86</v>
      </c>
      <c r="BK568" s="162">
        <f>ROUND(I568*H568,2)</f>
        <v>0</v>
      </c>
      <c r="BL568" s="17" t="s">
        <v>213</v>
      </c>
      <c r="BM568" s="161" t="s">
        <v>1025</v>
      </c>
    </row>
    <row r="569" spans="1:65" s="13" customFormat="1" ht="22.5">
      <c r="B569" s="163"/>
      <c r="D569" s="164" t="s">
        <v>237</v>
      </c>
      <c r="E569" s="165" t="s">
        <v>1</v>
      </c>
      <c r="F569" s="166" t="s">
        <v>7805</v>
      </c>
      <c r="H569" s="167">
        <v>270</v>
      </c>
      <c r="I569" s="168"/>
      <c r="L569" s="163"/>
      <c r="M569" s="169"/>
      <c r="N569" s="170"/>
      <c r="O569" s="170"/>
      <c r="P569" s="170"/>
      <c r="Q569" s="170"/>
      <c r="R569" s="170"/>
      <c r="S569" s="170"/>
      <c r="T569" s="171"/>
      <c r="AT569" s="165" t="s">
        <v>237</v>
      </c>
      <c r="AU569" s="165" t="s">
        <v>88</v>
      </c>
      <c r="AV569" s="13" t="s">
        <v>88</v>
      </c>
      <c r="AW569" s="13" t="s">
        <v>33</v>
      </c>
      <c r="AX569" s="13" t="s">
        <v>79</v>
      </c>
      <c r="AY569" s="165" t="s">
        <v>207</v>
      </c>
    </row>
    <row r="570" spans="1:65" s="15" customFormat="1" ht="11.25">
      <c r="B570" s="179"/>
      <c r="D570" s="164" t="s">
        <v>237</v>
      </c>
      <c r="E570" s="180" t="s">
        <v>1</v>
      </c>
      <c r="F570" s="181" t="s">
        <v>242</v>
      </c>
      <c r="H570" s="182">
        <v>270</v>
      </c>
      <c r="I570" s="183"/>
      <c r="L570" s="179"/>
      <c r="M570" s="184"/>
      <c r="N570" s="185"/>
      <c r="O570" s="185"/>
      <c r="P570" s="185"/>
      <c r="Q570" s="185"/>
      <c r="R570" s="185"/>
      <c r="S570" s="185"/>
      <c r="T570" s="186"/>
      <c r="AT570" s="180" t="s">
        <v>237</v>
      </c>
      <c r="AU570" s="180" t="s">
        <v>88</v>
      </c>
      <c r="AV570" s="15" t="s">
        <v>213</v>
      </c>
      <c r="AW570" s="15" t="s">
        <v>33</v>
      </c>
      <c r="AX570" s="15" t="s">
        <v>86</v>
      </c>
      <c r="AY570" s="180" t="s">
        <v>207</v>
      </c>
    </row>
    <row r="571" spans="1:65" s="2" customFormat="1" ht="24.2" customHeight="1">
      <c r="A571" s="31"/>
      <c r="B571" s="148"/>
      <c r="C571" s="149" t="s">
        <v>1032</v>
      </c>
      <c r="D571" s="149" t="s">
        <v>209</v>
      </c>
      <c r="E571" s="150" t="s">
        <v>7806</v>
      </c>
      <c r="F571" s="151" t="s">
        <v>7807</v>
      </c>
      <c r="G571" s="152" t="s">
        <v>662</v>
      </c>
      <c r="H571" s="153">
        <v>1</v>
      </c>
      <c r="I571" s="154"/>
      <c r="J571" s="155">
        <f>ROUND(I571*H571,2)</f>
        <v>0</v>
      </c>
      <c r="K571" s="156"/>
      <c r="L571" s="32"/>
      <c r="M571" s="157" t="s">
        <v>1</v>
      </c>
      <c r="N571" s="158" t="s">
        <v>44</v>
      </c>
      <c r="O571" s="57"/>
      <c r="P571" s="159">
        <f>O571*H571</f>
        <v>0</v>
      </c>
      <c r="Q571" s="159">
        <v>0</v>
      </c>
      <c r="R571" s="159">
        <f>Q571*H571</f>
        <v>0</v>
      </c>
      <c r="S571" s="159">
        <v>0</v>
      </c>
      <c r="T571" s="160">
        <f>S571*H571</f>
        <v>0</v>
      </c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R571" s="161" t="s">
        <v>213</v>
      </c>
      <c r="AT571" s="161" t="s">
        <v>209</v>
      </c>
      <c r="AU571" s="161" t="s">
        <v>88</v>
      </c>
      <c r="AY571" s="17" t="s">
        <v>207</v>
      </c>
      <c r="BE571" s="162">
        <f>IF(N571="základní",J571,0)</f>
        <v>0</v>
      </c>
      <c r="BF571" s="162">
        <f>IF(N571="snížená",J571,0)</f>
        <v>0</v>
      </c>
      <c r="BG571" s="162">
        <f>IF(N571="zákl. přenesená",J571,0)</f>
        <v>0</v>
      </c>
      <c r="BH571" s="162">
        <f>IF(N571="sníž. přenesená",J571,0)</f>
        <v>0</v>
      </c>
      <c r="BI571" s="162">
        <f>IF(N571="nulová",J571,0)</f>
        <v>0</v>
      </c>
      <c r="BJ571" s="17" t="s">
        <v>86</v>
      </c>
      <c r="BK571" s="162">
        <f>ROUND(I571*H571,2)</f>
        <v>0</v>
      </c>
      <c r="BL571" s="17" t="s">
        <v>213</v>
      </c>
      <c r="BM571" s="161" t="s">
        <v>1035</v>
      </c>
    </row>
    <row r="572" spans="1:65" s="13" customFormat="1" ht="22.5">
      <c r="B572" s="163"/>
      <c r="D572" s="164" t="s">
        <v>237</v>
      </c>
      <c r="E572" s="165" t="s">
        <v>1</v>
      </c>
      <c r="F572" s="166" t="s">
        <v>7808</v>
      </c>
      <c r="H572" s="167">
        <v>1</v>
      </c>
      <c r="I572" s="168"/>
      <c r="L572" s="163"/>
      <c r="M572" s="169"/>
      <c r="N572" s="170"/>
      <c r="O572" s="170"/>
      <c r="P572" s="170"/>
      <c r="Q572" s="170"/>
      <c r="R572" s="170"/>
      <c r="S572" s="170"/>
      <c r="T572" s="171"/>
      <c r="AT572" s="165" t="s">
        <v>237</v>
      </c>
      <c r="AU572" s="165" t="s">
        <v>88</v>
      </c>
      <c r="AV572" s="13" t="s">
        <v>88</v>
      </c>
      <c r="AW572" s="13" t="s">
        <v>33</v>
      </c>
      <c r="AX572" s="13" t="s">
        <v>79</v>
      </c>
      <c r="AY572" s="165" t="s">
        <v>207</v>
      </c>
    </row>
    <row r="573" spans="1:65" s="14" customFormat="1" ht="11.25">
      <c r="B573" s="172"/>
      <c r="D573" s="164" t="s">
        <v>237</v>
      </c>
      <c r="E573" s="173" t="s">
        <v>1</v>
      </c>
      <c r="F573" s="174" t="s">
        <v>7809</v>
      </c>
      <c r="H573" s="173" t="s">
        <v>1</v>
      </c>
      <c r="I573" s="175"/>
      <c r="L573" s="172"/>
      <c r="M573" s="176"/>
      <c r="N573" s="177"/>
      <c r="O573" s="177"/>
      <c r="P573" s="177"/>
      <c r="Q573" s="177"/>
      <c r="R573" s="177"/>
      <c r="S573" s="177"/>
      <c r="T573" s="178"/>
      <c r="AT573" s="173" t="s">
        <v>237</v>
      </c>
      <c r="AU573" s="173" t="s">
        <v>88</v>
      </c>
      <c r="AV573" s="14" t="s">
        <v>86</v>
      </c>
      <c r="AW573" s="14" t="s">
        <v>33</v>
      </c>
      <c r="AX573" s="14" t="s">
        <v>79</v>
      </c>
      <c r="AY573" s="173" t="s">
        <v>207</v>
      </c>
    </row>
    <row r="574" spans="1:65" s="15" customFormat="1" ht="11.25">
      <c r="B574" s="179"/>
      <c r="D574" s="164" t="s">
        <v>237</v>
      </c>
      <c r="E574" s="180" t="s">
        <v>1</v>
      </c>
      <c r="F574" s="181" t="s">
        <v>242</v>
      </c>
      <c r="H574" s="182">
        <v>1</v>
      </c>
      <c r="I574" s="183"/>
      <c r="L574" s="179"/>
      <c r="M574" s="184"/>
      <c r="N574" s="185"/>
      <c r="O574" s="185"/>
      <c r="P574" s="185"/>
      <c r="Q574" s="185"/>
      <c r="R574" s="185"/>
      <c r="S574" s="185"/>
      <c r="T574" s="186"/>
      <c r="AT574" s="180" t="s">
        <v>237</v>
      </c>
      <c r="AU574" s="180" t="s">
        <v>88</v>
      </c>
      <c r="AV574" s="15" t="s">
        <v>213</v>
      </c>
      <c r="AW574" s="15" t="s">
        <v>33</v>
      </c>
      <c r="AX574" s="15" t="s">
        <v>86</v>
      </c>
      <c r="AY574" s="180" t="s">
        <v>207</v>
      </c>
    </row>
    <row r="575" spans="1:65" s="2" customFormat="1" ht="24.2" customHeight="1">
      <c r="A575" s="31"/>
      <c r="B575" s="148"/>
      <c r="C575" s="149" t="s">
        <v>537</v>
      </c>
      <c r="D575" s="149" t="s">
        <v>209</v>
      </c>
      <c r="E575" s="150" t="s">
        <v>7810</v>
      </c>
      <c r="F575" s="151" t="s">
        <v>7811</v>
      </c>
      <c r="G575" s="152" t="s">
        <v>301</v>
      </c>
      <c r="H575" s="153">
        <v>45</v>
      </c>
      <c r="I575" s="154"/>
      <c r="J575" s="155">
        <f>ROUND(I575*H575,2)</f>
        <v>0</v>
      </c>
      <c r="K575" s="156"/>
      <c r="L575" s="32"/>
      <c r="M575" s="157" t="s">
        <v>1</v>
      </c>
      <c r="N575" s="158" t="s">
        <v>44</v>
      </c>
      <c r="O575" s="57"/>
      <c r="P575" s="159">
        <f>O575*H575</f>
        <v>0</v>
      </c>
      <c r="Q575" s="159">
        <v>0</v>
      </c>
      <c r="R575" s="159">
        <f>Q575*H575</f>
        <v>0</v>
      </c>
      <c r="S575" s="159">
        <v>0</v>
      </c>
      <c r="T575" s="160">
        <f>S575*H575</f>
        <v>0</v>
      </c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R575" s="161" t="s">
        <v>213</v>
      </c>
      <c r="AT575" s="161" t="s">
        <v>209</v>
      </c>
      <c r="AU575" s="161" t="s">
        <v>88</v>
      </c>
      <c r="AY575" s="17" t="s">
        <v>207</v>
      </c>
      <c r="BE575" s="162">
        <f>IF(N575="základní",J575,0)</f>
        <v>0</v>
      </c>
      <c r="BF575" s="162">
        <f>IF(N575="snížená",J575,0)</f>
        <v>0</v>
      </c>
      <c r="BG575" s="162">
        <f>IF(N575="zákl. přenesená",J575,0)</f>
        <v>0</v>
      </c>
      <c r="BH575" s="162">
        <f>IF(N575="sníž. přenesená",J575,0)</f>
        <v>0</v>
      </c>
      <c r="BI575" s="162">
        <f>IF(N575="nulová",J575,0)</f>
        <v>0</v>
      </c>
      <c r="BJ575" s="17" t="s">
        <v>86</v>
      </c>
      <c r="BK575" s="162">
        <f>ROUND(I575*H575,2)</f>
        <v>0</v>
      </c>
      <c r="BL575" s="17" t="s">
        <v>213</v>
      </c>
      <c r="BM575" s="161" t="s">
        <v>1039</v>
      </c>
    </row>
    <row r="576" spans="1:65" s="13" customFormat="1" ht="11.25">
      <c r="B576" s="163"/>
      <c r="D576" s="164" t="s">
        <v>237</v>
      </c>
      <c r="E576" s="165" t="s">
        <v>1</v>
      </c>
      <c r="F576" s="166" t="s">
        <v>7812</v>
      </c>
      <c r="H576" s="167">
        <v>45</v>
      </c>
      <c r="I576" s="168"/>
      <c r="L576" s="163"/>
      <c r="M576" s="169"/>
      <c r="N576" s="170"/>
      <c r="O576" s="170"/>
      <c r="P576" s="170"/>
      <c r="Q576" s="170"/>
      <c r="R576" s="170"/>
      <c r="S576" s="170"/>
      <c r="T576" s="171"/>
      <c r="AT576" s="165" t="s">
        <v>237</v>
      </c>
      <c r="AU576" s="165" t="s">
        <v>88</v>
      </c>
      <c r="AV576" s="13" t="s">
        <v>88</v>
      </c>
      <c r="AW576" s="13" t="s">
        <v>33</v>
      </c>
      <c r="AX576" s="13" t="s">
        <v>79</v>
      </c>
      <c r="AY576" s="165" t="s">
        <v>207</v>
      </c>
    </row>
    <row r="577" spans="1:65" s="15" customFormat="1" ht="11.25">
      <c r="B577" s="179"/>
      <c r="D577" s="164" t="s">
        <v>237</v>
      </c>
      <c r="E577" s="180" t="s">
        <v>1</v>
      </c>
      <c r="F577" s="181" t="s">
        <v>242</v>
      </c>
      <c r="H577" s="182">
        <v>45</v>
      </c>
      <c r="I577" s="183"/>
      <c r="L577" s="179"/>
      <c r="M577" s="184"/>
      <c r="N577" s="185"/>
      <c r="O577" s="185"/>
      <c r="P577" s="185"/>
      <c r="Q577" s="185"/>
      <c r="R577" s="185"/>
      <c r="S577" s="185"/>
      <c r="T577" s="186"/>
      <c r="AT577" s="180" t="s">
        <v>237</v>
      </c>
      <c r="AU577" s="180" t="s">
        <v>88</v>
      </c>
      <c r="AV577" s="15" t="s">
        <v>213</v>
      </c>
      <c r="AW577" s="15" t="s">
        <v>33</v>
      </c>
      <c r="AX577" s="15" t="s">
        <v>86</v>
      </c>
      <c r="AY577" s="180" t="s">
        <v>207</v>
      </c>
    </row>
    <row r="578" spans="1:65" s="2" customFormat="1" ht="24.2" customHeight="1">
      <c r="A578" s="31"/>
      <c r="B578" s="148"/>
      <c r="C578" s="149" t="s">
        <v>1042</v>
      </c>
      <c r="D578" s="149" t="s">
        <v>209</v>
      </c>
      <c r="E578" s="150" t="s">
        <v>7813</v>
      </c>
      <c r="F578" s="151" t="s">
        <v>7814</v>
      </c>
      <c r="G578" s="152" t="s">
        <v>662</v>
      </c>
      <c r="H578" s="153">
        <v>1</v>
      </c>
      <c r="I578" s="154"/>
      <c r="J578" s="155">
        <f>ROUND(I578*H578,2)</f>
        <v>0</v>
      </c>
      <c r="K578" s="156"/>
      <c r="L578" s="32"/>
      <c r="M578" s="157" t="s">
        <v>1</v>
      </c>
      <c r="N578" s="158" t="s">
        <v>44</v>
      </c>
      <c r="O578" s="57"/>
      <c r="P578" s="159">
        <f>O578*H578</f>
        <v>0</v>
      </c>
      <c r="Q578" s="159">
        <v>0</v>
      </c>
      <c r="R578" s="159">
        <f>Q578*H578</f>
        <v>0</v>
      </c>
      <c r="S578" s="159">
        <v>0</v>
      </c>
      <c r="T578" s="160">
        <f>S578*H578</f>
        <v>0</v>
      </c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R578" s="161" t="s">
        <v>213</v>
      </c>
      <c r="AT578" s="161" t="s">
        <v>209</v>
      </c>
      <c r="AU578" s="161" t="s">
        <v>88</v>
      </c>
      <c r="AY578" s="17" t="s">
        <v>207</v>
      </c>
      <c r="BE578" s="162">
        <f>IF(N578="základní",J578,0)</f>
        <v>0</v>
      </c>
      <c r="BF578" s="162">
        <f>IF(N578="snížená",J578,0)</f>
        <v>0</v>
      </c>
      <c r="BG578" s="162">
        <f>IF(N578="zákl. přenesená",J578,0)</f>
        <v>0</v>
      </c>
      <c r="BH578" s="162">
        <f>IF(N578="sníž. přenesená",J578,0)</f>
        <v>0</v>
      </c>
      <c r="BI578" s="162">
        <f>IF(N578="nulová",J578,0)</f>
        <v>0</v>
      </c>
      <c r="BJ578" s="17" t="s">
        <v>86</v>
      </c>
      <c r="BK578" s="162">
        <f>ROUND(I578*H578,2)</f>
        <v>0</v>
      </c>
      <c r="BL578" s="17" t="s">
        <v>213</v>
      </c>
      <c r="BM578" s="161" t="s">
        <v>1045</v>
      </c>
    </row>
    <row r="579" spans="1:65" s="13" customFormat="1" ht="22.5">
      <c r="B579" s="163"/>
      <c r="D579" s="164" t="s">
        <v>237</v>
      </c>
      <c r="E579" s="165" t="s">
        <v>1</v>
      </c>
      <c r="F579" s="166" t="s">
        <v>7404</v>
      </c>
      <c r="H579" s="167">
        <v>1</v>
      </c>
      <c r="I579" s="168"/>
      <c r="L579" s="163"/>
      <c r="M579" s="169"/>
      <c r="N579" s="170"/>
      <c r="O579" s="170"/>
      <c r="P579" s="170"/>
      <c r="Q579" s="170"/>
      <c r="R579" s="170"/>
      <c r="S579" s="170"/>
      <c r="T579" s="171"/>
      <c r="AT579" s="165" t="s">
        <v>237</v>
      </c>
      <c r="AU579" s="165" t="s">
        <v>88</v>
      </c>
      <c r="AV579" s="13" t="s">
        <v>88</v>
      </c>
      <c r="AW579" s="13" t="s">
        <v>33</v>
      </c>
      <c r="AX579" s="13" t="s">
        <v>79</v>
      </c>
      <c r="AY579" s="165" t="s">
        <v>207</v>
      </c>
    </row>
    <row r="580" spans="1:65" s="15" customFormat="1" ht="11.25">
      <c r="B580" s="179"/>
      <c r="D580" s="164" t="s">
        <v>237</v>
      </c>
      <c r="E580" s="180" t="s">
        <v>1</v>
      </c>
      <c r="F580" s="181" t="s">
        <v>242</v>
      </c>
      <c r="H580" s="182">
        <v>1</v>
      </c>
      <c r="I580" s="183"/>
      <c r="L580" s="179"/>
      <c r="M580" s="184"/>
      <c r="N580" s="185"/>
      <c r="O580" s="185"/>
      <c r="P580" s="185"/>
      <c r="Q580" s="185"/>
      <c r="R580" s="185"/>
      <c r="S580" s="185"/>
      <c r="T580" s="186"/>
      <c r="AT580" s="180" t="s">
        <v>237</v>
      </c>
      <c r="AU580" s="180" t="s">
        <v>88</v>
      </c>
      <c r="AV580" s="15" t="s">
        <v>213</v>
      </c>
      <c r="AW580" s="15" t="s">
        <v>33</v>
      </c>
      <c r="AX580" s="15" t="s">
        <v>86</v>
      </c>
      <c r="AY580" s="180" t="s">
        <v>207</v>
      </c>
    </row>
    <row r="581" spans="1:65" s="2" customFormat="1" ht="33" customHeight="1">
      <c r="A581" s="31"/>
      <c r="B581" s="148"/>
      <c r="C581" s="149" t="s">
        <v>554</v>
      </c>
      <c r="D581" s="149" t="s">
        <v>209</v>
      </c>
      <c r="E581" s="150" t="s">
        <v>7815</v>
      </c>
      <c r="F581" s="151" t="s">
        <v>7816</v>
      </c>
      <c r="G581" s="152" t="s">
        <v>415</v>
      </c>
      <c r="H581" s="153">
        <v>33.799999999999997</v>
      </c>
      <c r="I581" s="154"/>
      <c r="J581" s="155">
        <f>ROUND(I581*H581,2)</f>
        <v>0</v>
      </c>
      <c r="K581" s="156"/>
      <c r="L581" s="32"/>
      <c r="M581" s="157" t="s">
        <v>1</v>
      </c>
      <c r="N581" s="158" t="s">
        <v>44</v>
      </c>
      <c r="O581" s="57"/>
      <c r="P581" s="159">
        <f>O581*H581</f>
        <v>0</v>
      </c>
      <c r="Q581" s="159">
        <v>0</v>
      </c>
      <c r="R581" s="159">
        <f>Q581*H581</f>
        <v>0</v>
      </c>
      <c r="S581" s="159">
        <v>0</v>
      </c>
      <c r="T581" s="160">
        <f>S581*H581</f>
        <v>0</v>
      </c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R581" s="161" t="s">
        <v>213</v>
      </c>
      <c r="AT581" s="161" t="s">
        <v>209</v>
      </c>
      <c r="AU581" s="161" t="s">
        <v>88</v>
      </c>
      <c r="AY581" s="17" t="s">
        <v>207</v>
      </c>
      <c r="BE581" s="162">
        <f>IF(N581="základní",J581,0)</f>
        <v>0</v>
      </c>
      <c r="BF581" s="162">
        <f>IF(N581="snížená",J581,0)</f>
        <v>0</v>
      </c>
      <c r="BG581" s="162">
        <f>IF(N581="zákl. přenesená",J581,0)</f>
        <v>0</v>
      </c>
      <c r="BH581" s="162">
        <f>IF(N581="sníž. přenesená",J581,0)</f>
        <v>0</v>
      </c>
      <c r="BI581" s="162">
        <f>IF(N581="nulová",J581,0)</f>
        <v>0</v>
      </c>
      <c r="BJ581" s="17" t="s">
        <v>86</v>
      </c>
      <c r="BK581" s="162">
        <f>ROUND(I581*H581,2)</f>
        <v>0</v>
      </c>
      <c r="BL581" s="17" t="s">
        <v>213</v>
      </c>
      <c r="BM581" s="161" t="s">
        <v>1050</v>
      </c>
    </row>
    <row r="582" spans="1:65" s="13" customFormat="1" ht="22.5">
      <c r="B582" s="163"/>
      <c r="D582" s="164" t="s">
        <v>237</v>
      </c>
      <c r="E582" s="165" t="s">
        <v>1</v>
      </c>
      <c r="F582" s="166" t="s">
        <v>7817</v>
      </c>
      <c r="H582" s="167">
        <v>33.799999999999997</v>
      </c>
      <c r="I582" s="168"/>
      <c r="L582" s="163"/>
      <c r="M582" s="169"/>
      <c r="N582" s="170"/>
      <c r="O582" s="170"/>
      <c r="P582" s="170"/>
      <c r="Q582" s="170"/>
      <c r="R582" s="170"/>
      <c r="S582" s="170"/>
      <c r="T582" s="171"/>
      <c r="AT582" s="165" t="s">
        <v>237</v>
      </c>
      <c r="AU582" s="165" t="s">
        <v>88</v>
      </c>
      <c r="AV582" s="13" t="s">
        <v>88</v>
      </c>
      <c r="AW582" s="13" t="s">
        <v>33</v>
      </c>
      <c r="AX582" s="13" t="s">
        <v>79</v>
      </c>
      <c r="AY582" s="165" t="s">
        <v>207</v>
      </c>
    </row>
    <row r="583" spans="1:65" s="14" customFormat="1" ht="11.25">
      <c r="B583" s="172"/>
      <c r="D583" s="164" t="s">
        <v>237</v>
      </c>
      <c r="E583" s="173" t="s">
        <v>1</v>
      </c>
      <c r="F583" s="174" t="s">
        <v>7818</v>
      </c>
      <c r="H583" s="173" t="s">
        <v>1</v>
      </c>
      <c r="I583" s="175"/>
      <c r="L583" s="172"/>
      <c r="M583" s="176"/>
      <c r="N583" s="177"/>
      <c r="O583" s="177"/>
      <c r="P583" s="177"/>
      <c r="Q583" s="177"/>
      <c r="R583" s="177"/>
      <c r="S583" s="177"/>
      <c r="T583" s="178"/>
      <c r="AT583" s="173" t="s">
        <v>237</v>
      </c>
      <c r="AU583" s="173" t="s">
        <v>88</v>
      </c>
      <c r="AV583" s="14" t="s">
        <v>86</v>
      </c>
      <c r="AW583" s="14" t="s">
        <v>33</v>
      </c>
      <c r="AX583" s="14" t="s">
        <v>79</v>
      </c>
      <c r="AY583" s="173" t="s">
        <v>207</v>
      </c>
    </row>
    <row r="584" spans="1:65" s="14" customFormat="1" ht="22.5">
      <c r="B584" s="172"/>
      <c r="D584" s="164" t="s">
        <v>237</v>
      </c>
      <c r="E584" s="173" t="s">
        <v>1</v>
      </c>
      <c r="F584" s="174" t="s">
        <v>7819</v>
      </c>
      <c r="H584" s="173" t="s">
        <v>1</v>
      </c>
      <c r="I584" s="175"/>
      <c r="L584" s="172"/>
      <c r="M584" s="176"/>
      <c r="N584" s="177"/>
      <c r="O584" s="177"/>
      <c r="P584" s="177"/>
      <c r="Q584" s="177"/>
      <c r="R584" s="177"/>
      <c r="S584" s="177"/>
      <c r="T584" s="178"/>
      <c r="AT584" s="173" t="s">
        <v>237</v>
      </c>
      <c r="AU584" s="173" t="s">
        <v>88</v>
      </c>
      <c r="AV584" s="14" t="s">
        <v>86</v>
      </c>
      <c r="AW584" s="14" t="s">
        <v>33</v>
      </c>
      <c r="AX584" s="14" t="s">
        <v>79</v>
      </c>
      <c r="AY584" s="173" t="s">
        <v>207</v>
      </c>
    </row>
    <row r="585" spans="1:65" s="14" customFormat="1" ht="11.25">
      <c r="B585" s="172"/>
      <c r="D585" s="164" t="s">
        <v>237</v>
      </c>
      <c r="E585" s="173" t="s">
        <v>1</v>
      </c>
      <c r="F585" s="174" t="s">
        <v>7820</v>
      </c>
      <c r="H585" s="173" t="s">
        <v>1</v>
      </c>
      <c r="I585" s="175"/>
      <c r="L585" s="172"/>
      <c r="M585" s="176"/>
      <c r="N585" s="177"/>
      <c r="O585" s="177"/>
      <c r="P585" s="177"/>
      <c r="Q585" s="177"/>
      <c r="R585" s="177"/>
      <c r="S585" s="177"/>
      <c r="T585" s="178"/>
      <c r="AT585" s="173" t="s">
        <v>237</v>
      </c>
      <c r="AU585" s="173" t="s">
        <v>88</v>
      </c>
      <c r="AV585" s="14" t="s">
        <v>86</v>
      </c>
      <c r="AW585" s="14" t="s">
        <v>33</v>
      </c>
      <c r="AX585" s="14" t="s">
        <v>79</v>
      </c>
      <c r="AY585" s="173" t="s">
        <v>207</v>
      </c>
    </row>
    <row r="586" spans="1:65" s="15" customFormat="1" ht="11.25">
      <c r="B586" s="179"/>
      <c r="D586" s="164" t="s">
        <v>237</v>
      </c>
      <c r="E586" s="180" t="s">
        <v>1</v>
      </c>
      <c r="F586" s="181" t="s">
        <v>242</v>
      </c>
      <c r="H586" s="182">
        <v>33.799999999999997</v>
      </c>
      <c r="I586" s="183"/>
      <c r="L586" s="179"/>
      <c r="M586" s="184"/>
      <c r="N586" s="185"/>
      <c r="O586" s="185"/>
      <c r="P586" s="185"/>
      <c r="Q586" s="185"/>
      <c r="R586" s="185"/>
      <c r="S586" s="185"/>
      <c r="T586" s="186"/>
      <c r="AT586" s="180" t="s">
        <v>237</v>
      </c>
      <c r="AU586" s="180" t="s">
        <v>88</v>
      </c>
      <c r="AV586" s="15" t="s">
        <v>213</v>
      </c>
      <c r="AW586" s="15" t="s">
        <v>33</v>
      </c>
      <c r="AX586" s="15" t="s">
        <v>86</v>
      </c>
      <c r="AY586" s="180" t="s">
        <v>207</v>
      </c>
    </row>
    <row r="587" spans="1:65" s="2" customFormat="1" ht="24.2" customHeight="1">
      <c r="A587" s="31"/>
      <c r="B587" s="148"/>
      <c r="C587" s="149" t="s">
        <v>1051</v>
      </c>
      <c r="D587" s="149" t="s">
        <v>209</v>
      </c>
      <c r="E587" s="150" t="s">
        <v>7821</v>
      </c>
      <c r="F587" s="151" t="s">
        <v>7822</v>
      </c>
      <c r="G587" s="152" t="s">
        <v>662</v>
      </c>
      <c r="H587" s="153">
        <v>1</v>
      </c>
      <c r="I587" s="154"/>
      <c r="J587" s="155">
        <f>ROUND(I587*H587,2)</f>
        <v>0</v>
      </c>
      <c r="K587" s="156"/>
      <c r="L587" s="32"/>
      <c r="M587" s="157" t="s">
        <v>1</v>
      </c>
      <c r="N587" s="158" t="s">
        <v>44</v>
      </c>
      <c r="O587" s="57"/>
      <c r="P587" s="159">
        <f>O587*H587</f>
        <v>0</v>
      </c>
      <c r="Q587" s="159">
        <v>0</v>
      </c>
      <c r="R587" s="159">
        <f>Q587*H587</f>
        <v>0</v>
      </c>
      <c r="S587" s="159">
        <v>0</v>
      </c>
      <c r="T587" s="160">
        <f>S587*H587</f>
        <v>0</v>
      </c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R587" s="161" t="s">
        <v>213</v>
      </c>
      <c r="AT587" s="161" t="s">
        <v>209</v>
      </c>
      <c r="AU587" s="161" t="s">
        <v>88</v>
      </c>
      <c r="AY587" s="17" t="s">
        <v>207</v>
      </c>
      <c r="BE587" s="162">
        <f>IF(N587="základní",J587,0)</f>
        <v>0</v>
      </c>
      <c r="BF587" s="162">
        <f>IF(N587="snížená",J587,0)</f>
        <v>0</v>
      </c>
      <c r="BG587" s="162">
        <f>IF(N587="zákl. přenesená",J587,0)</f>
        <v>0</v>
      </c>
      <c r="BH587" s="162">
        <f>IF(N587="sníž. přenesená",J587,0)</f>
        <v>0</v>
      </c>
      <c r="BI587" s="162">
        <f>IF(N587="nulová",J587,0)</f>
        <v>0</v>
      </c>
      <c r="BJ587" s="17" t="s">
        <v>86</v>
      </c>
      <c r="BK587" s="162">
        <f>ROUND(I587*H587,2)</f>
        <v>0</v>
      </c>
      <c r="BL587" s="17" t="s">
        <v>213</v>
      </c>
      <c r="BM587" s="161" t="s">
        <v>1054</v>
      </c>
    </row>
    <row r="588" spans="1:65" s="2" customFormat="1" ht="24.2" customHeight="1">
      <c r="A588" s="31"/>
      <c r="B588" s="148"/>
      <c r="C588" s="149" t="s">
        <v>557</v>
      </c>
      <c r="D588" s="149" t="s">
        <v>209</v>
      </c>
      <c r="E588" s="150" t="s">
        <v>7823</v>
      </c>
      <c r="F588" s="151" t="s">
        <v>6379</v>
      </c>
      <c r="G588" s="152" t="s">
        <v>662</v>
      </c>
      <c r="H588" s="153">
        <v>1</v>
      </c>
      <c r="I588" s="154"/>
      <c r="J588" s="155">
        <f>ROUND(I588*H588,2)</f>
        <v>0</v>
      </c>
      <c r="K588" s="156"/>
      <c r="L588" s="32"/>
      <c r="M588" s="157" t="s">
        <v>1</v>
      </c>
      <c r="N588" s="158" t="s">
        <v>44</v>
      </c>
      <c r="O588" s="57"/>
      <c r="P588" s="159">
        <f>O588*H588</f>
        <v>0</v>
      </c>
      <c r="Q588" s="159">
        <v>0</v>
      </c>
      <c r="R588" s="159">
        <f>Q588*H588</f>
        <v>0</v>
      </c>
      <c r="S588" s="159">
        <v>0</v>
      </c>
      <c r="T588" s="160">
        <f>S588*H588</f>
        <v>0</v>
      </c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R588" s="161" t="s">
        <v>213</v>
      </c>
      <c r="AT588" s="161" t="s">
        <v>209</v>
      </c>
      <c r="AU588" s="161" t="s">
        <v>88</v>
      </c>
      <c r="AY588" s="17" t="s">
        <v>207</v>
      </c>
      <c r="BE588" s="162">
        <f>IF(N588="základní",J588,0)</f>
        <v>0</v>
      </c>
      <c r="BF588" s="162">
        <f>IF(N588="snížená",J588,0)</f>
        <v>0</v>
      </c>
      <c r="BG588" s="162">
        <f>IF(N588="zákl. přenesená",J588,0)</f>
        <v>0</v>
      </c>
      <c r="BH588" s="162">
        <f>IF(N588="sníž. přenesená",J588,0)</f>
        <v>0</v>
      </c>
      <c r="BI588" s="162">
        <f>IF(N588="nulová",J588,0)</f>
        <v>0</v>
      </c>
      <c r="BJ588" s="17" t="s">
        <v>86</v>
      </c>
      <c r="BK588" s="162">
        <f>ROUND(I588*H588,2)</f>
        <v>0</v>
      </c>
      <c r="BL588" s="17" t="s">
        <v>213</v>
      </c>
      <c r="BM588" s="161" t="s">
        <v>1066</v>
      </c>
    </row>
    <row r="589" spans="1:65" s="2" customFormat="1" ht="24.2" customHeight="1">
      <c r="A589" s="31"/>
      <c r="B589" s="148"/>
      <c r="C589" s="149" t="s">
        <v>1074</v>
      </c>
      <c r="D589" s="149" t="s">
        <v>209</v>
      </c>
      <c r="E589" s="150" t="s">
        <v>7824</v>
      </c>
      <c r="F589" s="151" t="s">
        <v>7825</v>
      </c>
      <c r="G589" s="152" t="s">
        <v>1636</v>
      </c>
      <c r="H589" s="187"/>
      <c r="I589" s="154"/>
      <c r="J589" s="155">
        <f>ROUND(I589*H589,2)</f>
        <v>0</v>
      </c>
      <c r="K589" s="156"/>
      <c r="L589" s="32"/>
      <c r="M589" s="157" t="s">
        <v>1</v>
      </c>
      <c r="N589" s="158" t="s">
        <v>44</v>
      </c>
      <c r="O589" s="57"/>
      <c r="P589" s="159">
        <f>O589*H589</f>
        <v>0</v>
      </c>
      <c r="Q589" s="159">
        <v>0</v>
      </c>
      <c r="R589" s="159">
        <f>Q589*H589</f>
        <v>0</v>
      </c>
      <c r="S589" s="159">
        <v>0</v>
      </c>
      <c r="T589" s="160">
        <f>S589*H589</f>
        <v>0</v>
      </c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R589" s="161" t="s">
        <v>213</v>
      </c>
      <c r="AT589" s="161" t="s">
        <v>209</v>
      </c>
      <c r="AU589" s="161" t="s">
        <v>88</v>
      </c>
      <c r="AY589" s="17" t="s">
        <v>207</v>
      </c>
      <c r="BE589" s="162">
        <f>IF(N589="základní",J589,0)</f>
        <v>0</v>
      </c>
      <c r="BF589" s="162">
        <f>IF(N589="snížená",J589,0)</f>
        <v>0</v>
      </c>
      <c r="BG589" s="162">
        <f>IF(N589="zákl. přenesená",J589,0)</f>
        <v>0</v>
      </c>
      <c r="BH589" s="162">
        <f>IF(N589="sníž. přenesená",J589,0)</f>
        <v>0</v>
      </c>
      <c r="BI589" s="162">
        <f>IF(N589="nulová",J589,0)</f>
        <v>0</v>
      </c>
      <c r="BJ589" s="17" t="s">
        <v>86</v>
      </c>
      <c r="BK589" s="162">
        <f>ROUND(I589*H589,2)</f>
        <v>0</v>
      </c>
      <c r="BL589" s="17" t="s">
        <v>213</v>
      </c>
      <c r="BM589" s="161" t="s">
        <v>1077</v>
      </c>
    </row>
    <row r="590" spans="1:65" s="2" customFormat="1" ht="16.5" customHeight="1">
      <c r="A590" s="31"/>
      <c r="B590" s="148"/>
      <c r="C590" s="149" t="s">
        <v>564</v>
      </c>
      <c r="D590" s="149" t="s">
        <v>209</v>
      </c>
      <c r="E590" s="150" t="s">
        <v>1439</v>
      </c>
      <c r="F590" s="151" t="s">
        <v>1440</v>
      </c>
      <c r="G590" s="152" t="s">
        <v>212</v>
      </c>
      <c r="H590" s="153">
        <v>80</v>
      </c>
      <c r="I590" s="154"/>
      <c r="J590" s="155">
        <f>ROUND(I590*H590,2)</f>
        <v>0</v>
      </c>
      <c r="K590" s="156"/>
      <c r="L590" s="32"/>
      <c r="M590" s="157" t="s">
        <v>1</v>
      </c>
      <c r="N590" s="158" t="s">
        <v>44</v>
      </c>
      <c r="O590" s="57"/>
      <c r="P590" s="159">
        <f>O590*H590</f>
        <v>0</v>
      </c>
      <c r="Q590" s="159">
        <v>0</v>
      </c>
      <c r="R590" s="159">
        <f>Q590*H590</f>
        <v>0</v>
      </c>
      <c r="S590" s="159">
        <v>0</v>
      </c>
      <c r="T590" s="160">
        <f>S590*H590</f>
        <v>0</v>
      </c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R590" s="161" t="s">
        <v>213</v>
      </c>
      <c r="AT590" s="161" t="s">
        <v>209</v>
      </c>
      <c r="AU590" s="161" t="s">
        <v>88</v>
      </c>
      <c r="AY590" s="17" t="s">
        <v>207</v>
      </c>
      <c r="BE590" s="162">
        <f>IF(N590="základní",J590,0)</f>
        <v>0</v>
      </c>
      <c r="BF590" s="162">
        <f>IF(N590="snížená",J590,0)</f>
        <v>0</v>
      </c>
      <c r="BG590" s="162">
        <f>IF(N590="zákl. přenesená",J590,0)</f>
        <v>0</v>
      </c>
      <c r="BH590" s="162">
        <f>IF(N590="sníž. přenesená",J590,0)</f>
        <v>0</v>
      </c>
      <c r="BI590" s="162">
        <f>IF(N590="nulová",J590,0)</f>
        <v>0</v>
      </c>
      <c r="BJ590" s="17" t="s">
        <v>86</v>
      </c>
      <c r="BK590" s="162">
        <f>ROUND(I590*H590,2)</f>
        <v>0</v>
      </c>
      <c r="BL590" s="17" t="s">
        <v>213</v>
      </c>
      <c r="BM590" s="161" t="s">
        <v>1080</v>
      </c>
    </row>
    <row r="591" spans="1:65" s="13" customFormat="1" ht="22.5">
      <c r="B591" s="163"/>
      <c r="D591" s="164" t="s">
        <v>237</v>
      </c>
      <c r="E591" s="165" t="s">
        <v>1</v>
      </c>
      <c r="F591" s="166" t="s">
        <v>7826</v>
      </c>
      <c r="H591" s="167">
        <v>80</v>
      </c>
      <c r="I591" s="168"/>
      <c r="L591" s="163"/>
      <c r="M591" s="169"/>
      <c r="N591" s="170"/>
      <c r="O591" s="170"/>
      <c r="P591" s="170"/>
      <c r="Q591" s="170"/>
      <c r="R591" s="170"/>
      <c r="S591" s="170"/>
      <c r="T591" s="171"/>
      <c r="AT591" s="165" t="s">
        <v>237</v>
      </c>
      <c r="AU591" s="165" t="s">
        <v>88</v>
      </c>
      <c r="AV591" s="13" t="s">
        <v>88</v>
      </c>
      <c r="AW591" s="13" t="s">
        <v>33</v>
      </c>
      <c r="AX591" s="13" t="s">
        <v>79</v>
      </c>
      <c r="AY591" s="165" t="s">
        <v>207</v>
      </c>
    </row>
    <row r="592" spans="1:65" s="14" customFormat="1" ht="11.25">
      <c r="B592" s="172"/>
      <c r="D592" s="164" t="s">
        <v>237</v>
      </c>
      <c r="E592" s="173" t="s">
        <v>1</v>
      </c>
      <c r="F592" s="174" t="s">
        <v>7827</v>
      </c>
      <c r="H592" s="173" t="s">
        <v>1</v>
      </c>
      <c r="I592" s="175"/>
      <c r="L592" s="172"/>
      <c r="M592" s="176"/>
      <c r="N592" s="177"/>
      <c r="O592" s="177"/>
      <c r="P592" s="177"/>
      <c r="Q592" s="177"/>
      <c r="R592" s="177"/>
      <c r="S592" s="177"/>
      <c r="T592" s="178"/>
      <c r="AT592" s="173" t="s">
        <v>237</v>
      </c>
      <c r="AU592" s="173" t="s">
        <v>88</v>
      </c>
      <c r="AV592" s="14" t="s">
        <v>86</v>
      </c>
      <c r="AW592" s="14" t="s">
        <v>33</v>
      </c>
      <c r="AX592" s="14" t="s">
        <v>79</v>
      </c>
      <c r="AY592" s="173" t="s">
        <v>207</v>
      </c>
    </row>
    <row r="593" spans="1:65" s="15" customFormat="1" ht="11.25">
      <c r="B593" s="179"/>
      <c r="D593" s="164" t="s">
        <v>237</v>
      </c>
      <c r="E593" s="180" t="s">
        <v>1</v>
      </c>
      <c r="F593" s="181" t="s">
        <v>242</v>
      </c>
      <c r="H593" s="182">
        <v>80</v>
      </c>
      <c r="I593" s="183"/>
      <c r="L593" s="179"/>
      <c r="M593" s="184"/>
      <c r="N593" s="185"/>
      <c r="O593" s="185"/>
      <c r="P593" s="185"/>
      <c r="Q593" s="185"/>
      <c r="R593" s="185"/>
      <c r="S593" s="185"/>
      <c r="T593" s="186"/>
      <c r="AT593" s="180" t="s">
        <v>237</v>
      </c>
      <c r="AU593" s="180" t="s">
        <v>88</v>
      </c>
      <c r="AV593" s="15" t="s">
        <v>213</v>
      </c>
      <c r="AW593" s="15" t="s">
        <v>33</v>
      </c>
      <c r="AX593" s="15" t="s">
        <v>86</v>
      </c>
      <c r="AY593" s="180" t="s">
        <v>207</v>
      </c>
    </row>
    <row r="594" spans="1:65" s="2" customFormat="1" ht="16.5" customHeight="1">
      <c r="A594" s="31"/>
      <c r="B594" s="148"/>
      <c r="C594" s="149" t="s">
        <v>1083</v>
      </c>
      <c r="D594" s="149" t="s">
        <v>209</v>
      </c>
      <c r="E594" s="150" t="s">
        <v>7828</v>
      </c>
      <c r="F594" s="151" t="s">
        <v>7829</v>
      </c>
      <c r="G594" s="152" t="s">
        <v>212</v>
      </c>
      <c r="H594" s="153">
        <v>50</v>
      </c>
      <c r="I594" s="154"/>
      <c r="J594" s="155">
        <f>ROUND(I594*H594,2)</f>
        <v>0</v>
      </c>
      <c r="K594" s="156"/>
      <c r="L594" s="32"/>
      <c r="M594" s="157" t="s">
        <v>1</v>
      </c>
      <c r="N594" s="158" t="s">
        <v>44</v>
      </c>
      <c r="O594" s="57"/>
      <c r="P594" s="159">
        <f>O594*H594</f>
        <v>0</v>
      </c>
      <c r="Q594" s="159">
        <v>0</v>
      </c>
      <c r="R594" s="159">
        <f>Q594*H594</f>
        <v>0</v>
      </c>
      <c r="S594" s="159">
        <v>0</v>
      </c>
      <c r="T594" s="160">
        <f>S594*H594</f>
        <v>0</v>
      </c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R594" s="161" t="s">
        <v>213</v>
      </c>
      <c r="AT594" s="161" t="s">
        <v>209</v>
      </c>
      <c r="AU594" s="161" t="s">
        <v>88</v>
      </c>
      <c r="AY594" s="17" t="s">
        <v>207</v>
      </c>
      <c r="BE594" s="162">
        <f>IF(N594="základní",J594,0)</f>
        <v>0</v>
      </c>
      <c r="BF594" s="162">
        <f>IF(N594="snížená",J594,0)</f>
        <v>0</v>
      </c>
      <c r="BG594" s="162">
        <f>IF(N594="zákl. přenesená",J594,0)</f>
        <v>0</v>
      </c>
      <c r="BH594" s="162">
        <f>IF(N594="sníž. přenesená",J594,0)</f>
        <v>0</v>
      </c>
      <c r="BI594" s="162">
        <f>IF(N594="nulová",J594,0)</f>
        <v>0</v>
      </c>
      <c r="BJ594" s="17" t="s">
        <v>86</v>
      </c>
      <c r="BK594" s="162">
        <f>ROUND(I594*H594,2)</f>
        <v>0</v>
      </c>
      <c r="BL594" s="17" t="s">
        <v>213</v>
      </c>
      <c r="BM594" s="161" t="s">
        <v>1086</v>
      </c>
    </row>
    <row r="595" spans="1:65" s="13" customFormat="1" ht="11.25">
      <c r="B595" s="163"/>
      <c r="D595" s="164" t="s">
        <v>237</v>
      </c>
      <c r="E595" s="165" t="s">
        <v>1</v>
      </c>
      <c r="F595" s="166" t="s">
        <v>7830</v>
      </c>
      <c r="H595" s="167">
        <v>50</v>
      </c>
      <c r="I595" s="168"/>
      <c r="L595" s="163"/>
      <c r="M595" s="169"/>
      <c r="N595" s="170"/>
      <c r="O595" s="170"/>
      <c r="P595" s="170"/>
      <c r="Q595" s="170"/>
      <c r="R595" s="170"/>
      <c r="S595" s="170"/>
      <c r="T595" s="171"/>
      <c r="AT595" s="165" t="s">
        <v>237</v>
      </c>
      <c r="AU595" s="165" t="s">
        <v>88</v>
      </c>
      <c r="AV595" s="13" t="s">
        <v>88</v>
      </c>
      <c r="AW595" s="13" t="s">
        <v>33</v>
      </c>
      <c r="AX595" s="13" t="s">
        <v>79</v>
      </c>
      <c r="AY595" s="165" t="s">
        <v>207</v>
      </c>
    </row>
    <row r="596" spans="1:65" s="15" customFormat="1" ht="11.25">
      <c r="B596" s="179"/>
      <c r="D596" s="164" t="s">
        <v>237</v>
      </c>
      <c r="E596" s="180" t="s">
        <v>1</v>
      </c>
      <c r="F596" s="181" t="s">
        <v>242</v>
      </c>
      <c r="H596" s="182">
        <v>50</v>
      </c>
      <c r="I596" s="183"/>
      <c r="L596" s="179"/>
      <c r="M596" s="188"/>
      <c r="N596" s="189"/>
      <c r="O596" s="189"/>
      <c r="P596" s="189"/>
      <c r="Q596" s="189"/>
      <c r="R596" s="189"/>
      <c r="S596" s="189"/>
      <c r="T596" s="190"/>
      <c r="AT596" s="180" t="s">
        <v>237</v>
      </c>
      <c r="AU596" s="180" t="s">
        <v>88</v>
      </c>
      <c r="AV596" s="15" t="s">
        <v>213</v>
      </c>
      <c r="AW596" s="15" t="s">
        <v>33</v>
      </c>
      <c r="AX596" s="15" t="s">
        <v>86</v>
      </c>
      <c r="AY596" s="180" t="s">
        <v>207</v>
      </c>
    </row>
    <row r="597" spans="1:65" s="2" customFormat="1" ht="6.95" customHeight="1">
      <c r="A597" s="31"/>
      <c r="B597" s="46"/>
      <c r="C597" s="47"/>
      <c r="D597" s="47"/>
      <c r="E597" s="47"/>
      <c r="F597" s="47"/>
      <c r="G597" s="47"/>
      <c r="H597" s="47"/>
      <c r="I597" s="47"/>
      <c r="J597" s="47"/>
      <c r="K597" s="47"/>
      <c r="L597" s="32"/>
      <c r="M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</row>
  </sheetData>
  <autoFilter ref="C127:K596" xr:uid="{00000000-0009-0000-0000-000011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26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144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7831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ROUND(J126,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ROUND((SUM(BE126:BE267)),  2)</f>
        <v>0</v>
      </c>
      <c r="G35" s="31"/>
      <c r="H35" s="31"/>
      <c r="I35" s="104">
        <v>0.21</v>
      </c>
      <c r="J35" s="103">
        <f>ROUND(((SUM(BE126:BE267))*I35),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ROUND((SUM(BF126:BF267)),  2)</f>
        <v>0</v>
      </c>
      <c r="G36" s="31"/>
      <c r="H36" s="31"/>
      <c r="I36" s="104">
        <v>0.15</v>
      </c>
      <c r="J36" s="103">
        <f>ROUND(((SUM(BF126:BF267))*I36),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ROUND((SUM(BG126:BG267)),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ROUND((SUM(BH126:BH267)),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ROUND((SUM(BI126:BI267)),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Objekt19 - SO D.1.4.8.El.komunikace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J126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J127</f>
        <v>0</v>
      </c>
      <c r="L99" s="116"/>
    </row>
    <row r="100" spans="1:47" s="10" customFormat="1" ht="19.899999999999999" customHeight="1">
      <c r="B100" s="120"/>
      <c r="D100" s="121" t="s">
        <v>7832</v>
      </c>
      <c r="E100" s="122"/>
      <c r="F100" s="122"/>
      <c r="G100" s="122"/>
      <c r="H100" s="122"/>
      <c r="I100" s="122"/>
      <c r="J100" s="123">
        <f>J128</f>
        <v>0</v>
      </c>
      <c r="L100" s="120"/>
    </row>
    <row r="101" spans="1:47" s="10" customFormat="1" ht="19.899999999999999" customHeight="1">
      <c r="B101" s="120"/>
      <c r="D101" s="121" t="s">
        <v>7833</v>
      </c>
      <c r="E101" s="122"/>
      <c r="F101" s="122"/>
      <c r="G101" s="122"/>
      <c r="H101" s="122"/>
      <c r="I101" s="122"/>
      <c r="J101" s="123">
        <f>J192</f>
        <v>0</v>
      </c>
      <c r="L101" s="120"/>
    </row>
    <row r="102" spans="1:47" s="10" customFormat="1" ht="19.899999999999999" customHeight="1">
      <c r="B102" s="120"/>
      <c r="D102" s="121" t="s">
        <v>7834</v>
      </c>
      <c r="E102" s="122"/>
      <c r="F102" s="122"/>
      <c r="G102" s="122"/>
      <c r="H102" s="122"/>
      <c r="I102" s="122"/>
      <c r="J102" s="123">
        <f>J203</f>
        <v>0</v>
      </c>
      <c r="L102" s="120"/>
    </row>
    <row r="103" spans="1:47" s="10" customFormat="1" ht="19.899999999999999" customHeight="1">
      <c r="B103" s="120"/>
      <c r="D103" s="121" t="s">
        <v>7835</v>
      </c>
      <c r="E103" s="122"/>
      <c r="F103" s="122"/>
      <c r="G103" s="122"/>
      <c r="H103" s="122"/>
      <c r="I103" s="122"/>
      <c r="J103" s="123">
        <f>J218</f>
        <v>0</v>
      </c>
      <c r="L103" s="120"/>
    </row>
    <row r="104" spans="1:47" s="10" customFormat="1" ht="19.899999999999999" customHeight="1">
      <c r="B104" s="120"/>
      <c r="D104" s="121" t="s">
        <v>7836</v>
      </c>
      <c r="E104" s="122"/>
      <c r="F104" s="122"/>
      <c r="G104" s="122"/>
      <c r="H104" s="122"/>
      <c r="I104" s="122"/>
      <c r="J104" s="123">
        <f>J225</f>
        <v>0</v>
      </c>
      <c r="L104" s="120"/>
    </row>
    <row r="105" spans="1:47" s="2" customFormat="1" ht="21.75" customHeight="1">
      <c r="A105" s="31"/>
      <c r="B105" s="32"/>
      <c r="C105" s="31"/>
      <c r="D105" s="31"/>
      <c r="E105" s="31"/>
      <c r="F105" s="31"/>
      <c r="G105" s="31"/>
      <c r="H105" s="31"/>
      <c r="I105" s="31"/>
      <c r="J105" s="31"/>
      <c r="K105" s="31"/>
      <c r="L105" s="4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47" s="2" customFormat="1" ht="6.95" customHeight="1">
      <c r="A106" s="31"/>
      <c r="B106" s="46"/>
      <c r="C106" s="47"/>
      <c r="D106" s="47"/>
      <c r="E106" s="47"/>
      <c r="F106" s="47"/>
      <c r="G106" s="47"/>
      <c r="H106" s="47"/>
      <c r="I106" s="47"/>
      <c r="J106" s="47"/>
      <c r="K106" s="47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10" spans="1:47" s="2" customFormat="1" ht="6.95" customHeight="1">
      <c r="A110" s="31"/>
      <c r="B110" s="48"/>
      <c r="C110" s="49"/>
      <c r="D110" s="49"/>
      <c r="E110" s="49"/>
      <c r="F110" s="49"/>
      <c r="G110" s="49"/>
      <c r="H110" s="49"/>
      <c r="I110" s="49"/>
      <c r="J110" s="49"/>
      <c r="K110" s="49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24.95" customHeight="1">
      <c r="A111" s="31"/>
      <c r="B111" s="32"/>
      <c r="C111" s="21" t="s">
        <v>192</v>
      </c>
      <c r="D111" s="31"/>
      <c r="E111" s="31"/>
      <c r="F111" s="31"/>
      <c r="G111" s="31"/>
      <c r="H111" s="31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6.95" customHeight="1">
      <c r="A112" s="31"/>
      <c r="B112" s="32"/>
      <c r="C112" s="31"/>
      <c r="D112" s="31"/>
      <c r="E112" s="31"/>
      <c r="F112" s="31"/>
      <c r="G112" s="31"/>
      <c r="H112" s="31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12" customHeight="1">
      <c r="A113" s="31"/>
      <c r="B113" s="32"/>
      <c r="C113" s="27" t="s">
        <v>16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16.5" customHeight="1">
      <c r="A114" s="31"/>
      <c r="B114" s="32"/>
      <c r="C114" s="31"/>
      <c r="D114" s="31"/>
      <c r="E114" s="237" t="str">
        <f>E7</f>
        <v>ZU - rekonstrukce objektu Klatovská 51/ Chodské náměstí 1</v>
      </c>
      <c r="F114" s="238"/>
      <c r="G114" s="238"/>
      <c r="H114" s="238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1" customFormat="1" ht="12" customHeight="1">
      <c r="B115" s="20"/>
      <c r="C115" s="27" t="s">
        <v>155</v>
      </c>
      <c r="L115" s="20"/>
    </row>
    <row r="116" spans="1:63" s="2" customFormat="1" ht="16.5" customHeight="1">
      <c r="A116" s="31"/>
      <c r="B116" s="32"/>
      <c r="C116" s="31"/>
      <c r="D116" s="31"/>
      <c r="E116" s="237" t="s">
        <v>156</v>
      </c>
      <c r="F116" s="239"/>
      <c r="G116" s="239"/>
      <c r="H116" s="239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7" t="s">
        <v>157</v>
      </c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16.5" customHeight="1">
      <c r="A118" s="31"/>
      <c r="B118" s="32"/>
      <c r="C118" s="31"/>
      <c r="D118" s="31"/>
      <c r="E118" s="196" t="str">
        <f>E11</f>
        <v>Objekt19 - SO D.1.4.8.El.komunikace</v>
      </c>
      <c r="F118" s="239"/>
      <c r="G118" s="239"/>
      <c r="H118" s="239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7" t="s">
        <v>20</v>
      </c>
      <c r="D120" s="31"/>
      <c r="E120" s="31"/>
      <c r="F120" s="25" t="str">
        <f>F14</f>
        <v>Plzeň</v>
      </c>
      <c r="G120" s="31"/>
      <c r="H120" s="31"/>
      <c r="I120" s="27" t="s">
        <v>22</v>
      </c>
      <c r="J120" s="54" t="str">
        <f>IF(J14="","",J14)</f>
        <v>17. 11. 2022</v>
      </c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1"/>
      <c r="D121" s="31"/>
      <c r="E121" s="31"/>
      <c r="F121" s="31"/>
      <c r="G121" s="31"/>
      <c r="H121" s="31"/>
      <c r="I121" s="31"/>
      <c r="J121" s="31"/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7" t="s">
        <v>24</v>
      </c>
      <c r="D122" s="31"/>
      <c r="E122" s="31"/>
      <c r="F122" s="25" t="str">
        <f>E17</f>
        <v>Západočeská univerzita v Plzni</v>
      </c>
      <c r="G122" s="31"/>
      <c r="H122" s="31"/>
      <c r="I122" s="27" t="s">
        <v>31</v>
      </c>
      <c r="J122" s="29" t="str">
        <f>E23</f>
        <v xml:space="preserve"> </v>
      </c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7" t="s">
        <v>30</v>
      </c>
      <c r="D123" s="31"/>
      <c r="E123" s="31"/>
      <c r="F123" s="25">
        <f>IF(E20="","",E20)</f>
        <v>0</v>
      </c>
      <c r="G123" s="31"/>
      <c r="H123" s="31"/>
      <c r="I123" s="27" t="s">
        <v>34</v>
      </c>
      <c r="J123" s="29" t="str">
        <f>E26</f>
        <v>BAUING KV, s.r.o.</v>
      </c>
      <c r="K123" s="31"/>
      <c r="L123" s="4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1"/>
      <c r="D124" s="31"/>
      <c r="E124" s="31"/>
      <c r="F124" s="31"/>
      <c r="G124" s="31"/>
      <c r="H124" s="31"/>
      <c r="I124" s="31"/>
      <c r="J124" s="31"/>
      <c r="K124" s="31"/>
      <c r="L124" s="4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24"/>
      <c r="B125" s="125"/>
      <c r="C125" s="126" t="s">
        <v>193</v>
      </c>
      <c r="D125" s="127" t="s">
        <v>64</v>
      </c>
      <c r="E125" s="127" t="s">
        <v>60</v>
      </c>
      <c r="F125" s="127" t="s">
        <v>61</v>
      </c>
      <c r="G125" s="127" t="s">
        <v>194</v>
      </c>
      <c r="H125" s="127" t="s">
        <v>195</v>
      </c>
      <c r="I125" s="127" t="s">
        <v>196</v>
      </c>
      <c r="J125" s="128" t="s">
        <v>161</v>
      </c>
      <c r="K125" s="129" t="s">
        <v>197</v>
      </c>
      <c r="L125" s="130"/>
      <c r="M125" s="61" t="s">
        <v>1</v>
      </c>
      <c r="N125" s="62" t="s">
        <v>43</v>
      </c>
      <c r="O125" s="62" t="s">
        <v>198</v>
      </c>
      <c r="P125" s="62" t="s">
        <v>199</v>
      </c>
      <c r="Q125" s="62" t="s">
        <v>200</v>
      </c>
      <c r="R125" s="62" t="s">
        <v>201</v>
      </c>
      <c r="S125" s="62" t="s">
        <v>202</v>
      </c>
      <c r="T125" s="63" t="s">
        <v>203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</row>
    <row r="126" spans="1:63" s="2" customFormat="1" ht="22.9" customHeight="1">
      <c r="A126" s="31"/>
      <c r="B126" s="32"/>
      <c r="C126" s="68" t="s">
        <v>204</v>
      </c>
      <c r="D126" s="31"/>
      <c r="E126" s="31"/>
      <c r="F126" s="31"/>
      <c r="G126" s="31"/>
      <c r="H126" s="31"/>
      <c r="I126" s="31"/>
      <c r="J126" s="131">
        <f>BK126</f>
        <v>0</v>
      </c>
      <c r="K126" s="31"/>
      <c r="L126" s="32"/>
      <c r="M126" s="64"/>
      <c r="N126" s="55"/>
      <c r="O126" s="65"/>
      <c r="P126" s="132">
        <f>P127</f>
        <v>0</v>
      </c>
      <c r="Q126" s="65"/>
      <c r="R126" s="132">
        <f>R127</f>
        <v>0</v>
      </c>
      <c r="S126" s="65"/>
      <c r="T126" s="133">
        <f>T127</f>
        <v>0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7" t="s">
        <v>78</v>
      </c>
      <c r="AU126" s="17" t="s">
        <v>163</v>
      </c>
      <c r="BK126" s="134">
        <f>BK127</f>
        <v>0</v>
      </c>
    </row>
    <row r="127" spans="1:63" s="12" customFormat="1" ht="25.9" customHeight="1">
      <c r="B127" s="135"/>
      <c r="D127" s="136" t="s">
        <v>78</v>
      </c>
      <c r="E127" s="137" t="s">
        <v>1240</v>
      </c>
      <c r="F127" s="137" t="s">
        <v>1241</v>
      </c>
      <c r="I127" s="138"/>
      <c r="J127" s="139">
        <f>BK127</f>
        <v>0</v>
      </c>
      <c r="L127" s="135"/>
      <c r="M127" s="140"/>
      <c r="N127" s="141"/>
      <c r="O127" s="141"/>
      <c r="P127" s="142">
        <f>P128+P192+P203+P218+P225</f>
        <v>0</v>
      </c>
      <c r="Q127" s="141"/>
      <c r="R127" s="142">
        <f>R128+R192+R203+R218+R225</f>
        <v>0</v>
      </c>
      <c r="S127" s="141"/>
      <c r="T127" s="143">
        <f>T128+T192+T203+T218+T225</f>
        <v>0</v>
      </c>
      <c r="AR127" s="136" t="s">
        <v>88</v>
      </c>
      <c r="AT127" s="144" t="s">
        <v>78</v>
      </c>
      <c r="AU127" s="144" t="s">
        <v>79</v>
      </c>
      <c r="AY127" s="136" t="s">
        <v>207</v>
      </c>
      <c r="BK127" s="145">
        <f>BK128+BK192+BK203+BK218+BK225</f>
        <v>0</v>
      </c>
    </row>
    <row r="128" spans="1:63" s="12" customFormat="1" ht="22.9" customHeight="1">
      <c r="B128" s="135"/>
      <c r="D128" s="136" t="s">
        <v>78</v>
      </c>
      <c r="E128" s="146" t="s">
        <v>3502</v>
      </c>
      <c r="F128" s="146" t="s">
        <v>7837</v>
      </c>
      <c r="I128" s="138"/>
      <c r="J128" s="147">
        <f>BK128</f>
        <v>0</v>
      </c>
      <c r="L128" s="135"/>
      <c r="M128" s="140"/>
      <c r="N128" s="141"/>
      <c r="O128" s="141"/>
      <c r="P128" s="142">
        <f>SUM(P129:P191)</f>
        <v>0</v>
      </c>
      <c r="Q128" s="141"/>
      <c r="R128" s="142">
        <f>SUM(R129:R191)</f>
        <v>0</v>
      </c>
      <c r="S128" s="141"/>
      <c r="T128" s="143">
        <f>SUM(T129:T191)</f>
        <v>0</v>
      </c>
      <c r="AR128" s="136" t="s">
        <v>88</v>
      </c>
      <c r="AT128" s="144" t="s">
        <v>78</v>
      </c>
      <c r="AU128" s="144" t="s">
        <v>86</v>
      </c>
      <c r="AY128" s="136" t="s">
        <v>207</v>
      </c>
      <c r="BK128" s="145">
        <f>SUM(BK129:BK191)</f>
        <v>0</v>
      </c>
    </row>
    <row r="129" spans="1:65" s="2" customFormat="1" ht="24.2" customHeight="1">
      <c r="A129" s="31"/>
      <c r="B129" s="148"/>
      <c r="C129" s="149" t="s">
        <v>86</v>
      </c>
      <c r="D129" s="149" t="s">
        <v>209</v>
      </c>
      <c r="E129" s="150" t="s">
        <v>7838</v>
      </c>
      <c r="F129" s="151" t="s">
        <v>7839</v>
      </c>
      <c r="G129" s="152" t="s">
        <v>301</v>
      </c>
      <c r="H129" s="153">
        <v>4</v>
      </c>
      <c r="I129" s="154"/>
      <c r="J129" s="155">
        <f>ROUND(I129*H129,2)</f>
        <v>0</v>
      </c>
      <c r="K129" s="156"/>
      <c r="L129" s="32"/>
      <c r="M129" s="157" t="s">
        <v>1</v>
      </c>
      <c r="N129" s="158" t="s">
        <v>44</v>
      </c>
      <c r="O129" s="57"/>
      <c r="P129" s="159">
        <f>O129*H129</f>
        <v>0</v>
      </c>
      <c r="Q129" s="159">
        <v>0</v>
      </c>
      <c r="R129" s="159">
        <f>Q129*H129</f>
        <v>0</v>
      </c>
      <c r="S129" s="159">
        <v>0</v>
      </c>
      <c r="T129" s="160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61" t="s">
        <v>245</v>
      </c>
      <c r="AT129" s="161" t="s">
        <v>209</v>
      </c>
      <c r="AU129" s="161" t="s">
        <v>88</v>
      </c>
      <c r="AY129" s="17" t="s">
        <v>207</v>
      </c>
      <c r="BE129" s="162">
        <f>IF(N129="základní",J129,0)</f>
        <v>0</v>
      </c>
      <c r="BF129" s="162">
        <f>IF(N129="snížená",J129,0)</f>
        <v>0</v>
      </c>
      <c r="BG129" s="162">
        <f>IF(N129="zákl. přenesená",J129,0)</f>
        <v>0</v>
      </c>
      <c r="BH129" s="162">
        <f>IF(N129="sníž. přenesená",J129,0)</f>
        <v>0</v>
      </c>
      <c r="BI129" s="162">
        <f>IF(N129="nulová",J129,0)</f>
        <v>0</v>
      </c>
      <c r="BJ129" s="17" t="s">
        <v>86</v>
      </c>
      <c r="BK129" s="162">
        <f>ROUND(I129*H129,2)</f>
        <v>0</v>
      </c>
      <c r="BL129" s="17" t="s">
        <v>245</v>
      </c>
      <c r="BM129" s="161" t="s">
        <v>88</v>
      </c>
    </row>
    <row r="130" spans="1:65" s="13" customFormat="1" ht="22.5">
      <c r="B130" s="163"/>
      <c r="D130" s="164" t="s">
        <v>237</v>
      </c>
      <c r="E130" s="165" t="s">
        <v>1</v>
      </c>
      <c r="F130" s="166" t="s">
        <v>7840</v>
      </c>
      <c r="H130" s="167">
        <v>4</v>
      </c>
      <c r="I130" s="168"/>
      <c r="L130" s="163"/>
      <c r="M130" s="169"/>
      <c r="N130" s="170"/>
      <c r="O130" s="170"/>
      <c r="P130" s="170"/>
      <c r="Q130" s="170"/>
      <c r="R130" s="170"/>
      <c r="S130" s="170"/>
      <c r="T130" s="171"/>
      <c r="AT130" s="165" t="s">
        <v>237</v>
      </c>
      <c r="AU130" s="165" t="s">
        <v>88</v>
      </c>
      <c r="AV130" s="13" t="s">
        <v>88</v>
      </c>
      <c r="AW130" s="13" t="s">
        <v>33</v>
      </c>
      <c r="AX130" s="13" t="s">
        <v>79</v>
      </c>
      <c r="AY130" s="165" t="s">
        <v>207</v>
      </c>
    </row>
    <row r="131" spans="1:65" s="15" customFormat="1" ht="11.25">
      <c r="B131" s="179"/>
      <c r="D131" s="164" t="s">
        <v>237</v>
      </c>
      <c r="E131" s="180" t="s">
        <v>1</v>
      </c>
      <c r="F131" s="181" t="s">
        <v>242</v>
      </c>
      <c r="H131" s="182">
        <v>4</v>
      </c>
      <c r="I131" s="183"/>
      <c r="L131" s="179"/>
      <c r="M131" s="184"/>
      <c r="N131" s="185"/>
      <c r="O131" s="185"/>
      <c r="P131" s="185"/>
      <c r="Q131" s="185"/>
      <c r="R131" s="185"/>
      <c r="S131" s="185"/>
      <c r="T131" s="186"/>
      <c r="AT131" s="180" t="s">
        <v>237</v>
      </c>
      <c r="AU131" s="180" t="s">
        <v>88</v>
      </c>
      <c r="AV131" s="15" t="s">
        <v>213</v>
      </c>
      <c r="AW131" s="15" t="s">
        <v>33</v>
      </c>
      <c r="AX131" s="15" t="s">
        <v>86</v>
      </c>
      <c r="AY131" s="180" t="s">
        <v>207</v>
      </c>
    </row>
    <row r="132" spans="1:65" s="2" customFormat="1" ht="24.2" customHeight="1">
      <c r="A132" s="31"/>
      <c r="B132" s="148"/>
      <c r="C132" s="149" t="s">
        <v>88</v>
      </c>
      <c r="D132" s="149" t="s">
        <v>209</v>
      </c>
      <c r="E132" s="150" t="s">
        <v>7841</v>
      </c>
      <c r="F132" s="151" t="s">
        <v>7842</v>
      </c>
      <c r="G132" s="152" t="s">
        <v>301</v>
      </c>
      <c r="H132" s="153">
        <v>1</v>
      </c>
      <c r="I132" s="154"/>
      <c r="J132" s="155">
        <f>ROUND(I132*H132,2)</f>
        <v>0</v>
      </c>
      <c r="K132" s="156"/>
      <c r="L132" s="32"/>
      <c r="M132" s="157" t="s">
        <v>1</v>
      </c>
      <c r="N132" s="158" t="s">
        <v>44</v>
      </c>
      <c r="O132" s="57"/>
      <c r="P132" s="159">
        <f>O132*H132</f>
        <v>0</v>
      </c>
      <c r="Q132" s="159">
        <v>0</v>
      </c>
      <c r="R132" s="159">
        <f>Q132*H132</f>
        <v>0</v>
      </c>
      <c r="S132" s="159">
        <v>0</v>
      </c>
      <c r="T132" s="160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61" t="s">
        <v>245</v>
      </c>
      <c r="AT132" s="161" t="s">
        <v>209</v>
      </c>
      <c r="AU132" s="161" t="s">
        <v>88</v>
      </c>
      <c r="AY132" s="17" t="s">
        <v>207</v>
      </c>
      <c r="BE132" s="162">
        <f>IF(N132="základní",J132,0)</f>
        <v>0</v>
      </c>
      <c r="BF132" s="162">
        <f>IF(N132="snížená",J132,0)</f>
        <v>0</v>
      </c>
      <c r="BG132" s="162">
        <f>IF(N132="zákl. přenesená",J132,0)</f>
        <v>0</v>
      </c>
      <c r="BH132" s="162">
        <f>IF(N132="sníž. přenesená",J132,0)</f>
        <v>0</v>
      </c>
      <c r="BI132" s="162">
        <f>IF(N132="nulová",J132,0)</f>
        <v>0</v>
      </c>
      <c r="BJ132" s="17" t="s">
        <v>86</v>
      </c>
      <c r="BK132" s="162">
        <f>ROUND(I132*H132,2)</f>
        <v>0</v>
      </c>
      <c r="BL132" s="17" t="s">
        <v>245</v>
      </c>
      <c r="BM132" s="161" t="s">
        <v>213</v>
      </c>
    </row>
    <row r="133" spans="1:65" s="13" customFormat="1" ht="22.5">
      <c r="B133" s="163"/>
      <c r="D133" s="164" t="s">
        <v>237</v>
      </c>
      <c r="E133" s="165" t="s">
        <v>1</v>
      </c>
      <c r="F133" s="166" t="s">
        <v>7843</v>
      </c>
      <c r="H133" s="167">
        <v>1</v>
      </c>
      <c r="I133" s="168"/>
      <c r="L133" s="163"/>
      <c r="M133" s="169"/>
      <c r="N133" s="170"/>
      <c r="O133" s="170"/>
      <c r="P133" s="170"/>
      <c r="Q133" s="170"/>
      <c r="R133" s="170"/>
      <c r="S133" s="170"/>
      <c r="T133" s="171"/>
      <c r="AT133" s="165" t="s">
        <v>237</v>
      </c>
      <c r="AU133" s="165" t="s">
        <v>88</v>
      </c>
      <c r="AV133" s="13" t="s">
        <v>88</v>
      </c>
      <c r="AW133" s="13" t="s">
        <v>33</v>
      </c>
      <c r="AX133" s="13" t="s">
        <v>79</v>
      </c>
      <c r="AY133" s="165" t="s">
        <v>207</v>
      </c>
    </row>
    <row r="134" spans="1:65" s="15" customFormat="1" ht="11.25">
      <c r="B134" s="179"/>
      <c r="D134" s="164" t="s">
        <v>237</v>
      </c>
      <c r="E134" s="180" t="s">
        <v>1</v>
      </c>
      <c r="F134" s="181" t="s">
        <v>242</v>
      </c>
      <c r="H134" s="182">
        <v>1</v>
      </c>
      <c r="I134" s="183"/>
      <c r="L134" s="179"/>
      <c r="M134" s="184"/>
      <c r="N134" s="185"/>
      <c r="O134" s="185"/>
      <c r="P134" s="185"/>
      <c r="Q134" s="185"/>
      <c r="R134" s="185"/>
      <c r="S134" s="185"/>
      <c r="T134" s="186"/>
      <c r="AT134" s="180" t="s">
        <v>237</v>
      </c>
      <c r="AU134" s="180" t="s">
        <v>88</v>
      </c>
      <c r="AV134" s="15" t="s">
        <v>213</v>
      </c>
      <c r="AW134" s="15" t="s">
        <v>33</v>
      </c>
      <c r="AX134" s="15" t="s">
        <v>86</v>
      </c>
      <c r="AY134" s="180" t="s">
        <v>207</v>
      </c>
    </row>
    <row r="135" spans="1:65" s="2" customFormat="1" ht="24.2" customHeight="1">
      <c r="A135" s="31"/>
      <c r="B135" s="148"/>
      <c r="C135" s="149" t="s">
        <v>217</v>
      </c>
      <c r="D135" s="149" t="s">
        <v>209</v>
      </c>
      <c r="E135" s="150" t="s">
        <v>7844</v>
      </c>
      <c r="F135" s="151" t="s">
        <v>7845</v>
      </c>
      <c r="G135" s="152" t="s">
        <v>301</v>
      </c>
      <c r="H135" s="153">
        <v>1</v>
      </c>
      <c r="I135" s="154"/>
      <c r="J135" s="155">
        <f>ROUND(I135*H135,2)</f>
        <v>0</v>
      </c>
      <c r="K135" s="156"/>
      <c r="L135" s="32"/>
      <c r="M135" s="157" t="s">
        <v>1</v>
      </c>
      <c r="N135" s="158" t="s">
        <v>44</v>
      </c>
      <c r="O135" s="57"/>
      <c r="P135" s="159">
        <f>O135*H135</f>
        <v>0</v>
      </c>
      <c r="Q135" s="159">
        <v>0</v>
      </c>
      <c r="R135" s="159">
        <f>Q135*H135</f>
        <v>0</v>
      </c>
      <c r="S135" s="159">
        <v>0</v>
      </c>
      <c r="T135" s="160">
        <f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61" t="s">
        <v>245</v>
      </c>
      <c r="AT135" s="161" t="s">
        <v>209</v>
      </c>
      <c r="AU135" s="161" t="s">
        <v>88</v>
      </c>
      <c r="AY135" s="17" t="s">
        <v>207</v>
      </c>
      <c r="BE135" s="162">
        <f>IF(N135="základní",J135,0)</f>
        <v>0</v>
      </c>
      <c r="BF135" s="162">
        <f>IF(N135="snížená",J135,0)</f>
        <v>0</v>
      </c>
      <c r="BG135" s="162">
        <f>IF(N135="zákl. přenesená",J135,0)</f>
        <v>0</v>
      </c>
      <c r="BH135" s="162">
        <f>IF(N135="sníž. přenesená",J135,0)</f>
        <v>0</v>
      </c>
      <c r="BI135" s="162">
        <f>IF(N135="nulová",J135,0)</f>
        <v>0</v>
      </c>
      <c r="BJ135" s="17" t="s">
        <v>86</v>
      </c>
      <c r="BK135" s="162">
        <f>ROUND(I135*H135,2)</f>
        <v>0</v>
      </c>
      <c r="BL135" s="17" t="s">
        <v>245</v>
      </c>
      <c r="BM135" s="161" t="s">
        <v>221</v>
      </c>
    </row>
    <row r="136" spans="1:65" s="13" customFormat="1" ht="22.5">
      <c r="B136" s="163"/>
      <c r="D136" s="164" t="s">
        <v>237</v>
      </c>
      <c r="E136" s="165" t="s">
        <v>1</v>
      </c>
      <c r="F136" s="166" t="s">
        <v>7843</v>
      </c>
      <c r="H136" s="167">
        <v>1</v>
      </c>
      <c r="I136" s="168"/>
      <c r="L136" s="163"/>
      <c r="M136" s="169"/>
      <c r="N136" s="170"/>
      <c r="O136" s="170"/>
      <c r="P136" s="170"/>
      <c r="Q136" s="170"/>
      <c r="R136" s="170"/>
      <c r="S136" s="170"/>
      <c r="T136" s="171"/>
      <c r="AT136" s="165" t="s">
        <v>237</v>
      </c>
      <c r="AU136" s="165" t="s">
        <v>88</v>
      </c>
      <c r="AV136" s="13" t="s">
        <v>88</v>
      </c>
      <c r="AW136" s="13" t="s">
        <v>33</v>
      </c>
      <c r="AX136" s="13" t="s">
        <v>79</v>
      </c>
      <c r="AY136" s="165" t="s">
        <v>207</v>
      </c>
    </row>
    <row r="137" spans="1:65" s="15" customFormat="1" ht="11.25">
      <c r="B137" s="179"/>
      <c r="D137" s="164" t="s">
        <v>237</v>
      </c>
      <c r="E137" s="180" t="s">
        <v>1</v>
      </c>
      <c r="F137" s="181" t="s">
        <v>242</v>
      </c>
      <c r="H137" s="182">
        <v>1</v>
      </c>
      <c r="I137" s="183"/>
      <c r="L137" s="179"/>
      <c r="M137" s="184"/>
      <c r="N137" s="185"/>
      <c r="O137" s="185"/>
      <c r="P137" s="185"/>
      <c r="Q137" s="185"/>
      <c r="R137" s="185"/>
      <c r="S137" s="185"/>
      <c r="T137" s="186"/>
      <c r="AT137" s="180" t="s">
        <v>237</v>
      </c>
      <c r="AU137" s="180" t="s">
        <v>88</v>
      </c>
      <c r="AV137" s="15" t="s">
        <v>213</v>
      </c>
      <c r="AW137" s="15" t="s">
        <v>33</v>
      </c>
      <c r="AX137" s="15" t="s">
        <v>86</v>
      </c>
      <c r="AY137" s="180" t="s">
        <v>207</v>
      </c>
    </row>
    <row r="138" spans="1:65" s="2" customFormat="1" ht="24.2" customHeight="1">
      <c r="A138" s="31"/>
      <c r="B138" s="148"/>
      <c r="C138" s="149" t="s">
        <v>213</v>
      </c>
      <c r="D138" s="149" t="s">
        <v>209</v>
      </c>
      <c r="E138" s="150" t="s">
        <v>7846</v>
      </c>
      <c r="F138" s="151" t="s">
        <v>7847</v>
      </c>
      <c r="G138" s="152" t="s">
        <v>301</v>
      </c>
      <c r="H138" s="153">
        <v>1</v>
      </c>
      <c r="I138" s="154"/>
      <c r="J138" s="155">
        <f>ROUND(I138*H138,2)</f>
        <v>0</v>
      </c>
      <c r="K138" s="156"/>
      <c r="L138" s="32"/>
      <c r="M138" s="157" t="s">
        <v>1</v>
      </c>
      <c r="N138" s="158" t="s">
        <v>44</v>
      </c>
      <c r="O138" s="57"/>
      <c r="P138" s="159">
        <f>O138*H138</f>
        <v>0</v>
      </c>
      <c r="Q138" s="159">
        <v>0</v>
      </c>
      <c r="R138" s="159">
        <f>Q138*H138</f>
        <v>0</v>
      </c>
      <c r="S138" s="159">
        <v>0</v>
      </c>
      <c r="T138" s="160">
        <f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245</v>
      </c>
      <c r="AT138" s="161" t="s">
        <v>209</v>
      </c>
      <c r="AU138" s="161" t="s">
        <v>88</v>
      </c>
      <c r="AY138" s="17" t="s">
        <v>207</v>
      </c>
      <c r="BE138" s="162">
        <f>IF(N138="základní",J138,0)</f>
        <v>0</v>
      </c>
      <c r="BF138" s="162">
        <f>IF(N138="snížená",J138,0)</f>
        <v>0</v>
      </c>
      <c r="BG138" s="162">
        <f>IF(N138="zákl. přenesená",J138,0)</f>
        <v>0</v>
      </c>
      <c r="BH138" s="162">
        <f>IF(N138="sníž. přenesená",J138,0)</f>
        <v>0</v>
      </c>
      <c r="BI138" s="162">
        <f>IF(N138="nulová",J138,0)</f>
        <v>0</v>
      </c>
      <c r="BJ138" s="17" t="s">
        <v>86</v>
      </c>
      <c r="BK138" s="162">
        <f>ROUND(I138*H138,2)</f>
        <v>0</v>
      </c>
      <c r="BL138" s="17" t="s">
        <v>245</v>
      </c>
      <c r="BM138" s="161" t="s">
        <v>224</v>
      </c>
    </row>
    <row r="139" spans="1:65" s="13" customFormat="1" ht="11.25">
      <c r="B139" s="163"/>
      <c r="D139" s="164" t="s">
        <v>237</v>
      </c>
      <c r="E139" s="165" t="s">
        <v>1</v>
      </c>
      <c r="F139" s="166" t="s">
        <v>7848</v>
      </c>
      <c r="H139" s="167">
        <v>1</v>
      </c>
      <c r="I139" s="168"/>
      <c r="L139" s="163"/>
      <c r="M139" s="169"/>
      <c r="N139" s="170"/>
      <c r="O139" s="170"/>
      <c r="P139" s="170"/>
      <c r="Q139" s="170"/>
      <c r="R139" s="170"/>
      <c r="S139" s="170"/>
      <c r="T139" s="171"/>
      <c r="AT139" s="165" t="s">
        <v>237</v>
      </c>
      <c r="AU139" s="165" t="s">
        <v>88</v>
      </c>
      <c r="AV139" s="13" t="s">
        <v>88</v>
      </c>
      <c r="AW139" s="13" t="s">
        <v>33</v>
      </c>
      <c r="AX139" s="13" t="s">
        <v>79</v>
      </c>
      <c r="AY139" s="165" t="s">
        <v>207</v>
      </c>
    </row>
    <row r="140" spans="1:65" s="15" customFormat="1" ht="11.25">
      <c r="B140" s="179"/>
      <c r="D140" s="164" t="s">
        <v>237</v>
      </c>
      <c r="E140" s="180" t="s">
        <v>1</v>
      </c>
      <c r="F140" s="181" t="s">
        <v>242</v>
      </c>
      <c r="H140" s="182">
        <v>1</v>
      </c>
      <c r="I140" s="183"/>
      <c r="L140" s="179"/>
      <c r="M140" s="184"/>
      <c r="N140" s="185"/>
      <c r="O140" s="185"/>
      <c r="P140" s="185"/>
      <c r="Q140" s="185"/>
      <c r="R140" s="185"/>
      <c r="S140" s="185"/>
      <c r="T140" s="186"/>
      <c r="AT140" s="180" t="s">
        <v>237</v>
      </c>
      <c r="AU140" s="180" t="s">
        <v>88</v>
      </c>
      <c r="AV140" s="15" t="s">
        <v>213</v>
      </c>
      <c r="AW140" s="15" t="s">
        <v>33</v>
      </c>
      <c r="AX140" s="15" t="s">
        <v>86</v>
      </c>
      <c r="AY140" s="180" t="s">
        <v>207</v>
      </c>
    </row>
    <row r="141" spans="1:65" s="2" customFormat="1" ht="24.2" customHeight="1">
      <c r="A141" s="31"/>
      <c r="B141" s="148"/>
      <c r="C141" s="149" t="s">
        <v>225</v>
      </c>
      <c r="D141" s="149" t="s">
        <v>209</v>
      </c>
      <c r="E141" s="150" t="s">
        <v>7849</v>
      </c>
      <c r="F141" s="151" t="s">
        <v>7850</v>
      </c>
      <c r="G141" s="152" t="s">
        <v>301</v>
      </c>
      <c r="H141" s="153">
        <v>4</v>
      </c>
      <c r="I141" s="154"/>
      <c r="J141" s="155">
        <f>ROUND(I141*H141,2)</f>
        <v>0</v>
      </c>
      <c r="K141" s="156"/>
      <c r="L141" s="32"/>
      <c r="M141" s="157" t="s">
        <v>1</v>
      </c>
      <c r="N141" s="158" t="s">
        <v>44</v>
      </c>
      <c r="O141" s="57"/>
      <c r="P141" s="159">
        <f>O141*H141</f>
        <v>0</v>
      </c>
      <c r="Q141" s="159">
        <v>0</v>
      </c>
      <c r="R141" s="159">
        <f>Q141*H141</f>
        <v>0</v>
      </c>
      <c r="S141" s="159">
        <v>0</v>
      </c>
      <c r="T141" s="160">
        <f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245</v>
      </c>
      <c r="AT141" s="161" t="s">
        <v>209</v>
      </c>
      <c r="AU141" s="161" t="s">
        <v>88</v>
      </c>
      <c r="AY141" s="17" t="s">
        <v>207</v>
      </c>
      <c r="BE141" s="162">
        <f>IF(N141="základní",J141,0)</f>
        <v>0</v>
      </c>
      <c r="BF141" s="162">
        <f>IF(N141="snížená",J141,0)</f>
        <v>0</v>
      </c>
      <c r="BG141" s="162">
        <f>IF(N141="zákl. přenesená",J141,0)</f>
        <v>0</v>
      </c>
      <c r="BH141" s="162">
        <f>IF(N141="sníž. přenesená",J141,0)</f>
        <v>0</v>
      </c>
      <c r="BI141" s="162">
        <f>IF(N141="nulová",J141,0)</f>
        <v>0</v>
      </c>
      <c r="BJ141" s="17" t="s">
        <v>86</v>
      </c>
      <c r="BK141" s="162">
        <f>ROUND(I141*H141,2)</f>
        <v>0</v>
      </c>
      <c r="BL141" s="17" t="s">
        <v>245</v>
      </c>
      <c r="BM141" s="161" t="s">
        <v>228</v>
      </c>
    </row>
    <row r="142" spans="1:65" s="13" customFormat="1" ht="11.25">
      <c r="B142" s="163"/>
      <c r="D142" s="164" t="s">
        <v>237</v>
      </c>
      <c r="E142" s="165" t="s">
        <v>1</v>
      </c>
      <c r="F142" s="166" t="s">
        <v>7851</v>
      </c>
      <c r="H142" s="167">
        <v>4</v>
      </c>
      <c r="I142" s="168"/>
      <c r="L142" s="163"/>
      <c r="M142" s="169"/>
      <c r="N142" s="170"/>
      <c r="O142" s="170"/>
      <c r="P142" s="170"/>
      <c r="Q142" s="170"/>
      <c r="R142" s="170"/>
      <c r="S142" s="170"/>
      <c r="T142" s="171"/>
      <c r="AT142" s="165" t="s">
        <v>237</v>
      </c>
      <c r="AU142" s="165" t="s">
        <v>88</v>
      </c>
      <c r="AV142" s="13" t="s">
        <v>88</v>
      </c>
      <c r="AW142" s="13" t="s">
        <v>33</v>
      </c>
      <c r="AX142" s="13" t="s">
        <v>79</v>
      </c>
      <c r="AY142" s="165" t="s">
        <v>207</v>
      </c>
    </row>
    <row r="143" spans="1:65" s="15" customFormat="1" ht="11.25">
      <c r="B143" s="179"/>
      <c r="D143" s="164" t="s">
        <v>237</v>
      </c>
      <c r="E143" s="180" t="s">
        <v>1</v>
      </c>
      <c r="F143" s="181" t="s">
        <v>242</v>
      </c>
      <c r="H143" s="182">
        <v>4</v>
      </c>
      <c r="I143" s="183"/>
      <c r="L143" s="179"/>
      <c r="M143" s="184"/>
      <c r="N143" s="185"/>
      <c r="O143" s="185"/>
      <c r="P143" s="185"/>
      <c r="Q143" s="185"/>
      <c r="R143" s="185"/>
      <c r="S143" s="185"/>
      <c r="T143" s="186"/>
      <c r="AT143" s="180" t="s">
        <v>237</v>
      </c>
      <c r="AU143" s="180" t="s">
        <v>88</v>
      </c>
      <c r="AV143" s="15" t="s">
        <v>213</v>
      </c>
      <c r="AW143" s="15" t="s">
        <v>33</v>
      </c>
      <c r="AX143" s="15" t="s">
        <v>86</v>
      </c>
      <c r="AY143" s="180" t="s">
        <v>207</v>
      </c>
    </row>
    <row r="144" spans="1:65" s="2" customFormat="1" ht="24.2" customHeight="1">
      <c r="A144" s="31"/>
      <c r="B144" s="148"/>
      <c r="C144" s="149" t="s">
        <v>221</v>
      </c>
      <c r="D144" s="149" t="s">
        <v>209</v>
      </c>
      <c r="E144" s="150" t="s">
        <v>7852</v>
      </c>
      <c r="F144" s="151" t="s">
        <v>7853</v>
      </c>
      <c r="G144" s="152" t="s">
        <v>301</v>
      </c>
      <c r="H144" s="153">
        <v>414</v>
      </c>
      <c r="I144" s="154"/>
      <c r="J144" s="155">
        <f>ROUND(I144*H144,2)</f>
        <v>0</v>
      </c>
      <c r="K144" s="156"/>
      <c r="L144" s="32"/>
      <c r="M144" s="157" t="s">
        <v>1</v>
      </c>
      <c r="N144" s="158" t="s">
        <v>44</v>
      </c>
      <c r="O144" s="57"/>
      <c r="P144" s="159">
        <f>O144*H144</f>
        <v>0</v>
      </c>
      <c r="Q144" s="159">
        <v>0</v>
      </c>
      <c r="R144" s="159">
        <f>Q144*H144</f>
        <v>0</v>
      </c>
      <c r="S144" s="159">
        <v>0</v>
      </c>
      <c r="T144" s="160">
        <f>S144*H144</f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61" t="s">
        <v>245</v>
      </c>
      <c r="AT144" s="161" t="s">
        <v>209</v>
      </c>
      <c r="AU144" s="161" t="s">
        <v>88</v>
      </c>
      <c r="AY144" s="17" t="s">
        <v>207</v>
      </c>
      <c r="BE144" s="162">
        <f>IF(N144="základní",J144,0)</f>
        <v>0</v>
      </c>
      <c r="BF144" s="162">
        <f>IF(N144="snížená",J144,0)</f>
        <v>0</v>
      </c>
      <c r="BG144" s="162">
        <f>IF(N144="zákl. přenesená",J144,0)</f>
        <v>0</v>
      </c>
      <c r="BH144" s="162">
        <f>IF(N144="sníž. přenesená",J144,0)</f>
        <v>0</v>
      </c>
      <c r="BI144" s="162">
        <f>IF(N144="nulová",J144,0)</f>
        <v>0</v>
      </c>
      <c r="BJ144" s="17" t="s">
        <v>86</v>
      </c>
      <c r="BK144" s="162">
        <f>ROUND(I144*H144,2)</f>
        <v>0</v>
      </c>
      <c r="BL144" s="17" t="s">
        <v>245</v>
      </c>
      <c r="BM144" s="161" t="s">
        <v>231</v>
      </c>
    </row>
    <row r="145" spans="1:65" s="13" customFormat="1" ht="11.25">
      <c r="B145" s="163"/>
      <c r="D145" s="164" t="s">
        <v>237</v>
      </c>
      <c r="E145" s="165" t="s">
        <v>1</v>
      </c>
      <c r="F145" s="166" t="s">
        <v>7854</v>
      </c>
      <c r="H145" s="167">
        <v>414</v>
      </c>
      <c r="I145" s="168"/>
      <c r="L145" s="163"/>
      <c r="M145" s="169"/>
      <c r="N145" s="170"/>
      <c r="O145" s="170"/>
      <c r="P145" s="170"/>
      <c r="Q145" s="170"/>
      <c r="R145" s="170"/>
      <c r="S145" s="170"/>
      <c r="T145" s="171"/>
      <c r="AT145" s="165" t="s">
        <v>237</v>
      </c>
      <c r="AU145" s="165" t="s">
        <v>88</v>
      </c>
      <c r="AV145" s="13" t="s">
        <v>88</v>
      </c>
      <c r="AW145" s="13" t="s">
        <v>33</v>
      </c>
      <c r="AX145" s="13" t="s">
        <v>79</v>
      </c>
      <c r="AY145" s="165" t="s">
        <v>207</v>
      </c>
    </row>
    <row r="146" spans="1:65" s="15" customFormat="1" ht="11.25">
      <c r="B146" s="179"/>
      <c r="D146" s="164" t="s">
        <v>237</v>
      </c>
      <c r="E146" s="180" t="s">
        <v>1</v>
      </c>
      <c r="F146" s="181" t="s">
        <v>242</v>
      </c>
      <c r="H146" s="182">
        <v>414</v>
      </c>
      <c r="I146" s="183"/>
      <c r="L146" s="179"/>
      <c r="M146" s="184"/>
      <c r="N146" s="185"/>
      <c r="O146" s="185"/>
      <c r="P146" s="185"/>
      <c r="Q146" s="185"/>
      <c r="R146" s="185"/>
      <c r="S146" s="185"/>
      <c r="T146" s="186"/>
      <c r="AT146" s="180" t="s">
        <v>237</v>
      </c>
      <c r="AU146" s="180" t="s">
        <v>88</v>
      </c>
      <c r="AV146" s="15" t="s">
        <v>213</v>
      </c>
      <c r="AW146" s="15" t="s">
        <v>33</v>
      </c>
      <c r="AX146" s="15" t="s">
        <v>86</v>
      </c>
      <c r="AY146" s="180" t="s">
        <v>207</v>
      </c>
    </row>
    <row r="147" spans="1:65" s="2" customFormat="1" ht="24.2" customHeight="1">
      <c r="A147" s="31"/>
      <c r="B147" s="148"/>
      <c r="C147" s="149" t="s">
        <v>232</v>
      </c>
      <c r="D147" s="149" t="s">
        <v>209</v>
      </c>
      <c r="E147" s="150" t="s">
        <v>7855</v>
      </c>
      <c r="F147" s="151" t="s">
        <v>7856</v>
      </c>
      <c r="G147" s="152" t="s">
        <v>301</v>
      </c>
      <c r="H147" s="153">
        <v>202</v>
      </c>
      <c r="I147" s="154"/>
      <c r="J147" s="155">
        <f>ROUND(I147*H147,2)</f>
        <v>0</v>
      </c>
      <c r="K147" s="156"/>
      <c r="L147" s="32"/>
      <c r="M147" s="157" t="s">
        <v>1</v>
      </c>
      <c r="N147" s="158" t="s">
        <v>44</v>
      </c>
      <c r="O147" s="57"/>
      <c r="P147" s="159">
        <f>O147*H147</f>
        <v>0</v>
      </c>
      <c r="Q147" s="159">
        <v>0</v>
      </c>
      <c r="R147" s="159">
        <f>Q147*H147</f>
        <v>0</v>
      </c>
      <c r="S147" s="159">
        <v>0</v>
      </c>
      <c r="T147" s="160">
        <f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61" t="s">
        <v>245</v>
      </c>
      <c r="AT147" s="161" t="s">
        <v>209</v>
      </c>
      <c r="AU147" s="161" t="s">
        <v>88</v>
      </c>
      <c r="AY147" s="17" t="s">
        <v>207</v>
      </c>
      <c r="BE147" s="162">
        <f>IF(N147="základní",J147,0)</f>
        <v>0</v>
      </c>
      <c r="BF147" s="162">
        <f>IF(N147="snížená",J147,0)</f>
        <v>0</v>
      </c>
      <c r="BG147" s="162">
        <f>IF(N147="zákl. přenesená",J147,0)</f>
        <v>0</v>
      </c>
      <c r="BH147" s="162">
        <f>IF(N147="sníž. přenesená",J147,0)</f>
        <v>0</v>
      </c>
      <c r="BI147" s="162">
        <f>IF(N147="nulová",J147,0)</f>
        <v>0</v>
      </c>
      <c r="BJ147" s="17" t="s">
        <v>86</v>
      </c>
      <c r="BK147" s="162">
        <f>ROUND(I147*H147,2)</f>
        <v>0</v>
      </c>
      <c r="BL147" s="17" t="s">
        <v>245</v>
      </c>
      <c r="BM147" s="161" t="s">
        <v>236</v>
      </c>
    </row>
    <row r="148" spans="1:65" s="13" customFormat="1" ht="11.25">
      <c r="B148" s="163"/>
      <c r="D148" s="164" t="s">
        <v>237</v>
      </c>
      <c r="E148" s="165" t="s">
        <v>1</v>
      </c>
      <c r="F148" s="166" t="s">
        <v>7857</v>
      </c>
      <c r="H148" s="167">
        <v>202</v>
      </c>
      <c r="I148" s="168"/>
      <c r="L148" s="163"/>
      <c r="M148" s="169"/>
      <c r="N148" s="170"/>
      <c r="O148" s="170"/>
      <c r="P148" s="170"/>
      <c r="Q148" s="170"/>
      <c r="R148" s="170"/>
      <c r="S148" s="170"/>
      <c r="T148" s="171"/>
      <c r="AT148" s="165" t="s">
        <v>237</v>
      </c>
      <c r="AU148" s="165" t="s">
        <v>88</v>
      </c>
      <c r="AV148" s="13" t="s">
        <v>88</v>
      </c>
      <c r="AW148" s="13" t="s">
        <v>33</v>
      </c>
      <c r="AX148" s="13" t="s">
        <v>79</v>
      </c>
      <c r="AY148" s="165" t="s">
        <v>207</v>
      </c>
    </row>
    <row r="149" spans="1:65" s="15" customFormat="1" ht="11.25">
      <c r="B149" s="179"/>
      <c r="D149" s="164" t="s">
        <v>237</v>
      </c>
      <c r="E149" s="180" t="s">
        <v>1</v>
      </c>
      <c r="F149" s="181" t="s">
        <v>242</v>
      </c>
      <c r="H149" s="182">
        <v>202</v>
      </c>
      <c r="I149" s="183"/>
      <c r="L149" s="179"/>
      <c r="M149" s="184"/>
      <c r="N149" s="185"/>
      <c r="O149" s="185"/>
      <c r="P149" s="185"/>
      <c r="Q149" s="185"/>
      <c r="R149" s="185"/>
      <c r="S149" s="185"/>
      <c r="T149" s="186"/>
      <c r="AT149" s="180" t="s">
        <v>237</v>
      </c>
      <c r="AU149" s="180" t="s">
        <v>88</v>
      </c>
      <c r="AV149" s="15" t="s">
        <v>213</v>
      </c>
      <c r="AW149" s="15" t="s">
        <v>33</v>
      </c>
      <c r="AX149" s="15" t="s">
        <v>86</v>
      </c>
      <c r="AY149" s="180" t="s">
        <v>207</v>
      </c>
    </row>
    <row r="150" spans="1:65" s="2" customFormat="1" ht="24.2" customHeight="1">
      <c r="A150" s="31"/>
      <c r="B150" s="148"/>
      <c r="C150" s="149" t="s">
        <v>224</v>
      </c>
      <c r="D150" s="149" t="s">
        <v>209</v>
      </c>
      <c r="E150" s="150" t="s">
        <v>7858</v>
      </c>
      <c r="F150" s="151" t="s">
        <v>7859</v>
      </c>
      <c r="G150" s="152" t="s">
        <v>220</v>
      </c>
      <c r="H150" s="153">
        <v>100</v>
      </c>
      <c r="I150" s="154"/>
      <c r="J150" s="155">
        <f>ROUND(I150*H150,2)</f>
        <v>0</v>
      </c>
      <c r="K150" s="156"/>
      <c r="L150" s="32"/>
      <c r="M150" s="157" t="s">
        <v>1</v>
      </c>
      <c r="N150" s="158" t="s">
        <v>44</v>
      </c>
      <c r="O150" s="57"/>
      <c r="P150" s="159">
        <f>O150*H150</f>
        <v>0</v>
      </c>
      <c r="Q150" s="159">
        <v>0</v>
      </c>
      <c r="R150" s="159">
        <f>Q150*H150</f>
        <v>0</v>
      </c>
      <c r="S150" s="159">
        <v>0</v>
      </c>
      <c r="T150" s="160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61" t="s">
        <v>245</v>
      </c>
      <c r="AT150" s="161" t="s">
        <v>209</v>
      </c>
      <c r="AU150" s="161" t="s">
        <v>88</v>
      </c>
      <c r="AY150" s="17" t="s">
        <v>207</v>
      </c>
      <c r="BE150" s="162">
        <f>IF(N150="základní",J150,0)</f>
        <v>0</v>
      </c>
      <c r="BF150" s="162">
        <f>IF(N150="snížená",J150,0)</f>
        <v>0</v>
      </c>
      <c r="BG150" s="162">
        <f>IF(N150="zákl. přenesená",J150,0)</f>
        <v>0</v>
      </c>
      <c r="BH150" s="162">
        <f>IF(N150="sníž. přenesená",J150,0)</f>
        <v>0</v>
      </c>
      <c r="BI150" s="162">
        <f>IF(N150="nulová",J150,0)</f>
        <v>0</v>
      </c>
      <c r="BJ150" s="17" t="s">
        <v>86</v>
      </c>
      <c r="BK150" s="162">
        <f>ROUND(I150*H150,2)</f>
        <v>0</v>
      </c>
      <c r="BL150" s="17" t="s">
        <v>245</v>
      </c>
      <c r="BM150" s="161" t="s">
        <v>245</v>
      </c>
    </row>
    <row r="151" spans="1:65" s="13" customFormat="1" ht="22.5">
      <c r="B151" s="163"/>
      <c r="D151" s="164" t="s">
        <v>237</v>
      </c>
      <c r="E151" s="165" t="s">
        <v>1</v>
      </c>
      <c r="F151" s="166" t="s">
        <v>7860</v>
      </c>
      <c r="H151" s="167">
        <v>100</v>
      </c>
      <c r="I151" s="168"/>
      <c r="L151" s="163"/>
      <c r="M151" s="169"/>
      <c r="N151" s="170"/>
      <c r="O151" s="170"/>
      <c r="P151" s="170"/>
      <c r="Q151" s="170"/>
      <c r="R151" s="170"/>
      <c r="S151" s="170"/>
      <c r="T151" s="171"/>
      <c r="AT151" s="165" t="s">
        <v>237</v>
      </c>
      <c r="AU151" s="165" t="s">
        <v>88</v>
      </c>
      <c r="AV151" s="13" t="s">
        <v>88</v>
      </c>
      <c r="AW151" s="13" t="s">
        <v>33</v>
      </c>
      <c r="AX151" s="13" t="s">
        <v>79</v>
      </c>
      <c r="AY151" s="165" t="s">
        <v>207</v>
      </c>
    </row>
    <row r="152" spans="1:65" s="15" customFormat="1" ht="11.25">
      <c r="B152" s="179"/>
      <c r="D152" s="164" t="s">
        <v>237</v>
      </c>
      <c r="E152" s="180" t="s">
        <v>1</v>
      </c>
      <c r="F152" s="181" t="s">
        <v>242</v>
      </c>
      <c r="H152" s="182">
        <v>100</v>
      </c>
      <c r="I152" s="183"/>
      <c r="L152" s="179"/>
      <c r="M152" s="184"/>
      <c r="N152" s="185"/>
      <c r="O152" s="185"/>
      <c r="P152" s="185"/>
      <c r="Q152" s="185"/>
      <c r="R152" s="185"/>
      <c r="S152" s="185"/>
      <c r="T152" s="186"/>
      <c r="AT152" s="180" t="s">
        <v>237</v>
      </c>
      <c r="AU152" s="180" t="s">
        <v>88</v>
      </c>
      <c r="AV152" s="15" t="s">
        <v>213</v>
      </c>
      <c r="AW152" s="15" t="s">
        <v>33</v>
      </c>
      <c r="AX152" s="15" t="s">
        <v>86</v>
      </c>
      <c r="AY152" s="180" t="s">
        <v>207</v>
      </c>
    </row>
    <row r="153" spans="1:65" s="2" customFormat="1" ht="24.2" customHeight="1">
      <c r="A153" s="31"/>
      <c r="B153" s="148"/>
      <c r="C153" s="149" t="s">
        <v>246</v>
      </c>
      <c r="D153" s="149" t="s">
        <v>209</v>
      </c>
      <c r="E153" s="150" t="s">
        <v>7861</v>
      </c>
      <c r="F153" s="151" t="s">
        <v>7862</v>
      </c>
      <c r="G153" s="152" t="s">
        <v>220</v>
      </c>
      <c r="H153" s="153">
        <v>800</v>
      </c>
      <c r="I153" s="154"/>
      <c r="J153" s="155">
        <f>ROUND(I153*H153,2)</f>
        <v>0</v>
      </c>
      <c r="K153" s="156"/>
      <c r="L153" s="32"/>
      <c r="M153" s="157" t="s">
        <v>1</v>
      </c>
      <c r="N153" s="158" t="s">
        <v>44</v>
      </c>
      <c r="O153" s="57"/>
      <c r="P153" s="159">
        <f>O153*H153</f>
        <v>0</v>
      </c>
      <c r="Q153" s="159">
        <v>0</v>
      </c>
      <c r="R153" s="159">
        <f>Q153*H153</f>
        <v>0</v>
      </c>
      <c r="S153" s="159">
        <v>0</v>
      </c>
      <c r="T153" s="160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245</v>
      </c>
      <c r="AT153" s="161" t="s">
        <v>209</v>
      </c>
      <c r="AU153" s="161" t="s">
        <v>88</v>
      </c>
      <c r="AY153" s="17" t="s">
        <v>207</v>
      </c>
      <c r="BE153" s="162">
        <f>IF(N153="základní",J153,0)</f>
        <v>0</v>
      </c>
      <c r="BF153" s="162">
        <f>IF(N153="snížená",J153,0)</f>
        <v>0</v>
      </c>
      <c r="BG153" s="162">
        <f>IF(N153="zákl. přenesená",J153,0)</f>
        <v>0</v>
      </c>
      <c r="BH153" s="162">
        <f>IF(N153="sníž. přenesená",J153,0)</f>
        <v>0</v>
      </c>
      <c r="BI153" s="162">
        <f>IF(N153="nulová",J153,0)</f>
        <v>0</v>
      </c>
      <c r="BJ153" s="17" t="s">
        <v>86</v>
      </c>
      <c r="BK153" s="162">
        <f>ROUND(I153*H153,2)</f>
        <v>0</v>
      </c>
      <c r="BL153" s="17" t="s">
        <v>245</v>
      </c>
      <c r="BM153" s="161" t="s">
        <v>249</v>
      </c>
    </row>
    <row r="154" spans="1:65" s="13" customFormat="1" ht="22.5">
      <c r="B154" s="163"/>
      <c r="D154" s="164" t="s">
        <v>237</v>
      </c>
      <c r="E154" s="165" t="s">
        <v>1</v>
      </c>
      <c r="F154" s="166" t="s">
        <v>7863</v>
      </c>
      <c r="H154" s="167">
        <v>800</v>
      </c>
      <c r="I154" s="168"/>
      <c r="L154" s="163"/>
      <c r="M154" s="169"/>
      <c r="N154" s="170"/>
      <c r="O154" s="170"/>
      <c r="P154" s="170"/>
      <c r="Q154" s="170"/>
      <c r="R154" s="170"/>
      <c r="S154" s="170"/>
      <c r="T154" s="171"/>
      <c r="AT154" s="165" t="s">
        <v>237</v>
      </c>
      <c r="AU154" s="165" t="s">
        <v>88</v>
      </c>
      <c r="AV154" s="13" t="s">
        <v>88</v>
      </c>
      <c r="AW154" s="13" t="s">
        <v>33</v>
      </c>
      <c r="AX154" s="13" t="s">
        <v>79</v>
      </c>
      <c r="AY154" s="165" t="s">
        <v>207</v>
      </c>
    </row>
    <row r="155" spans="1:65" s="15" customFormat="1" ht="11.25">
      <c r="B155" s="179"/>
      <c r="D155" s="164" t="s">
        <v>237</v>
      </c>
      <c r="E155" s="180" t="s">
        <v>1</v>
      </c>
      <c r="F155" s="181" t="s">
        <v>242</v>
      </c>
      <c r="H155" s="182">
        <v>800</v>
      </c>
      <c r="I155" s="183"/>
      <c r="L155" s="179"/>
      <c r="M155" s="184"/>
      <c r="N155" s="185"/>
      <c r="O155" s="185"/>
      <c r="P155" s="185"/>
      <c r="Q155" s="185"/>
      <c r="R155" s="185"/>
      <c r="S155" s="185"/>
      <c r="T155" s="186"/>
      <c r="AT155" s="180" t="s">
        <v>237</v>
      </c>
      <c r="AU155" s="180" t="s">
        <v>88</v>
      </c>
      <c r="AV155" s="15" t="s">
        <v>213</v>
      </c>
      <c r="AW155" s="15" t="s">
        <v>33</v>
      </c>
      <c r="AX155" s="15" t="s">
        <v>86</v>
      </c>
      <c r="AY155" s="180" t="s">
        <v>207</v>
      </c>
    </row>
    <row r="156" spans="1:65" s="2" customFormat="1" ht="24.2" customHeight="1">
      <c r="A156" s="31"/>
      <c r="B156" s="148"/>
      <c r="C156" s="149" t="s">
        <v>228</v>
      </c>
      <c r="D156" s="149" t="s">
        <v>209</v>
      </c>
      <c r="E156" s="150" t="s">
        <v>7864</v>
      </c>
      <c r="F156" s="151" t="s">
        <v>7865</v>
      </c>
      <c r="G156" s="152" t="s">
        <v>220</v>
      </c>
      <c r="H156" s="153">
        <v>50000</v>
      </c>
      <c r="I156" s="154"/>
      <c r="J156" s="155">
        <f>ROUND(I156*H156,2)</f>
        <v>0</v>
      </c>
      <c r="K156" s="156"/>
      <c r="L156" s="32"/>
      <c r="M156" s="157" t="s">
        <v>1</v>
      </c>
      <c r="N156" s="158" t="s">
        <v>44</v>
      </c>
      <c r="O156" s="57"/>
      <c r="P156" s="159">
        <f>O156*H156</f>
        <v>0</v>
      </c>
      <c r="Q156" s="159">
        <v>0</v>
      </c>
      <c r="R156" s="159">
        <f>Q156*H156</f>
        <v>0</v>
      </c>
      <c r="S156" s="159">
        <v>0</v>
      </c>
      <c r="T156" s="160">
        <f>S156*H156</f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61" t="s">
        <v>245</v>
      </c>
      <c r="AT156" s="161" t="s">
        <v>209</v>
      </c>
      <c r="AU156" s="161" t="s">
        <v>88</v>
      </c>
      <c r="AY156" s="17" t="s">
        <v>207</v>
      </c>
      <c r="BE156" s="162">
        <f>IF(N156="základní",J156,0)</f>
        <v>0</v>
      </c>
      <c r="BF156" s="162">
        <f>IF(N156="snížená",J156,0)</f>
        <v>0</v>
      </c>
      <c r="BG156" s="162">
        <f>IF(N156="zákl. přenesená",J156,0)</f>
        <v>0</v>
      </c>
      <c r="BH156" s="162">
        <f>IF(N156="sníž. přenesená",J156,0)</f>
        <v>0</v>
      </c>
      <c r="BI156" s="162">
        <f>IF(N156="nulová",J156,0)</f>
        <v>0</v>
      </c>
      <c r="BJ156" s="17" t="s">
        <v>86</v>
      </c>
      <c r="BK156" s="162">
        <f>ROUND(I156*H156,2)</f>
        <v>0</v>
      </c>
      <c r="BL156" s="17" t="s">
        <v>245</v>
      </c>
      <c r="BM156" s="161" t="s">
        <v>253</v>
      </c>
    </row>
    <row r="157" spans="1:65" s="13" customFormat="1" ht="11.25">
      <c r="B157" s="163"/>
      <c r="D157" s="164" t="s">
        <v>237</v>
      </c>
      <c r="E157" s="165" t="s">
        <v>1</v>
      </c>
      <c r="F157" s="166" t="s">
        <v>7866</v>
      </c>
      <c r="H157" s="167">
        <v>50000</v>
      </c>
      <c r="I157" s="168"/>
      <c r="L157" s="163"/>
      <c r="M157" s="169"/>
      <c r="N157" s="170"/>
      <c r="O157" s="170"/>
      <c r="P157" s="170"/>
      <c r="Q157" s="170"/>
      <c r="R157" s="170"/>
      <c r="S157" s="170"/>
      <c r="T157" s="171"/>
      <c r="AT157" s="165" t="s">
        <v>237</v>
      </c>
      <c r="AU157" s="165" t="s">
        <v>88</v>
      </c>
      <c r="AV157" s="13" t="s">
        <v>88</v>
      </c>
      <c r="AW157" s="13" t="s">
        <v>33</v>
      </c>
      <c r="AX157" s="13" t="s">
        <v>79</v>
      </c>
      <c r="AY157" s="165" t="s">
        <v>207</v>
      </c>
    </row>
    <row r="158" spans="1:65" s="15" customFormat="1" ht="11.25">
      <c r="B158" s="179"/>
      <c r="D158" s="164" t="s">
        <v>237</v>
      </c>
      <c r="E158" s="180" t="s">
        <v>1</v>
      </c>
      <c r="F158" s="181" t="s">
        <v>242</v>
      </c>
      <c r="H158" s="182">
        <v>50000</v>
      </c>
      <c r="I158" s="183"/>
      <c r="L158" s="179"/>
      <c r="M158" s="184"/>
      <c r="N158" s="185"/>
      <c r="O158" s="185"/>
      <c r="P158" s="185"/>
      <c r="Q158" s="185"/>
      <c r="R158" s="185"/>
      <c r="S158" s="185"/>
      <c r="T158" s="186"/>
      <c r="AT158" s="180" t="s">
        <v>237</v>
      </c>
      <c r="AU158" s="180" t="s">
        <v>88</v>
      </c>
      <c r="AV158" s="15" t="s">
        <v>213</v>
      </c>
      <c r="AW158" s="15" t="s">
        <v>33</v>
      </c>
      <c r="AX158" s="15" t="s">
        <v>86</v>
      </c>
      <c r="AY158" s="180" t="s">
        <v>207</v>
      </c>
    </row>
    <row r="159" spans="1:65" s="2" customFormat="1" ht="24.2" customHeight="1">
      <c r="A159" s="31"/>
      <c r="B159" s="148"/>
      <c r="C159" s="149" t="s">
        <v>254</v>
      </c>
      <c r="D159" s="149" t="s">
        <v>209</v>
      </c>
      <c r="E159" s="150" t="s">
        <v>7867</v>
      </c>
      <c r="F159" s="151" t="s">
        <v>7868</v>
      </c>
      <c r="G159" s="152" t="s">
        <v>301</v>
      </c>
      <c r="H159" s="153">
        <v>1</v>
      </c>
      <c r="I159" s="154"/>
      <c r="J159" s="155">
        <f>ROUND(I159*H159,2)</f>
        <v>0</v>
      </c>
      <c r="K159" s="156"/>
      <c r="L159" s="32"/>
      <c r="M159" s="157" t="s">
        <v>1</v>
      </c>
      <c r="N159" s="158" t="s">
        <v>44</v>
      </c>
      <c r="O159" s="57"/>
      <c r="P159" s="159">
        <f>O159*H159</f>
        <v>0</v>
      </c>
      <c r="Q159" s="159">
        <v>0</v>
      </c>
      <c r="R159" s="159">
        <f>Q159*H159</f>
        <v>0</v>
      </c>
      <c r="S159" s="159">
        <v>0</v>
      </c>
      <c r="T159" s="160">
        <f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61" t="s">
        <v>245</v>
      </c>
      <c r="AT159" s="161" t="s">
        <v>209</v>
      </c>
      <c r="AU159" s="161" t="s">
        <v>88</v>
      </c>
      <c r="AY159" s="17" t="s">
        <v>207</v>
      </c>
      <c r="BE159" s="162">
        <f>IF(N159="základní",J159,0)</f>
        <v>0</v>
      </c>
      <c r="BF159" s="162">
        <f>IF(N159="snížená",J159,0)</f>
        <v>0</v>
      </c>
      <c r="BG159" s="162">
        <f>IF(N159="zákl. přenesená",J159,0)</f>
        <v>0</v>
      </c>
      <c r="BH159" s="162">
        <f>IF(N159="sníž. přenesená",J159,0)</f>
        <v>0</v>
      </c>
      <c r="BI159" s="162">
        <f>IF(N159="nulová",J159,0)</f>
        <v>0</v>
      </c>
      <c r="BJ159" s="17" t="s">
        <v>86</v>
      </c>
      <c r="BK159" s="162">
        <f>ROUND(I159*H159,2)</f>
        <v>0</v>
      </c>
      <c r="BL159" s="17" t="s">
        <v>245</v>
      </c>
      <c r="BM159" s="161" t="s">
        <v>257</v>
      </c>
    </row>
    <row r="160" spans="1:65" s="13" customFormat="1" ht="11.25">
      <c r="B160" s="163"/>
      <c r="D160" s="164" t="s">
        <v>237</v>
      </c>
      <c r="E160" s="165" t="s">
        <v>1</v>
      </c>
      <c r="F160" s="166" t="s">
        <v>7869</v>
      </c>
      <c r="H160" s="167">
        <v>1</v>
      </c>
      <c r="I160" s="168"/>
      <c r="L160" s="163"/>
      <c r="M160" s="169"/>
      <c r="N160" s="170"/>
      <c r="O160" s="170"/>
      <c r="P160" s="170"/>
      <c r="Q160" s="170"/>
      <c r="R160" s="170"/>
      <c r="S160" s="170"/>
      <c r="T160" s="171"/>
      <c r="AT160" s="165" t="s">
        <v>237</v>
      </c>
      <c r="AU160" s="165" t="s">
        <v>88</v>
      </c>
      <c r="AV160" s="13" t="s">
        <v>88</v>
      </c>
      <c r="AW160" s="13" t="s">
        <v>33</v>
      </c>
      <c r="AX160" s="13" t="s">
        <v>79</v>
      </c>
      <c r="AY160" s="165" t="s">
        <v>207</v>
      </c>
    </row>
    <row r="161" spans="1:65" s="15" customFormat="1" ht="11.25">
      <c r="B161" s="179"/>
      <c r="D161" s="164" t="s">
        <v>237</v>
      </c>
      <c r="E161" s="180" t="s">
        <v>1</v>
      </c>
      <c r="F161" s="181" t="s">
        <v>242</v>
      </c>
      <c r="H161" s="182">
        <v>1</v>
      </c>
      <c r="I161" s="183"/>
      <c r="L161" s="179"/>
      <c r="M161" s="184"/>
      <c r="N161" s="185"/>
      <c r="O161" s="185"/>
      <c r="P161" s="185"/>
      <c r="Q161" s="185"/>
      <c r="R161" s="185"/>
      <c r="S161" s="185"/>
      <c r="T161" s="186"/>
      <c r="AT161" s="180" t="s">
        <v>237</v>
      </c>
      <c r="AU161" s="180" t="s">
        <v>88</v>
      </c>
      <c r="AV161" s="15" t="s">
        <v>213</v>
      </c>
      <c r="AW161" s="15" t="s">
        <v>33</v>
      </c>
      <c r="AX161" s="15" t="s">
        <v>86</v>
      </c>
      <c r="AY161" s="180" t="s">
        <v>207</v>
      </c>
    </row>
    <row r="162" spans="1:65" s="2" customFormat="1" ht="24.2" customHeight="1">
      <c r="A162" s="31"/>
      <c r="B162" s="148"/>
      <c r="C162" s="149" t="s">
        <v>231</v>
      </c>
      <c r="D162" s="149" t="s">
        <v>209</v>
      </c>
      <c r="E162" s="150" t="s">
        <v>7870</v>
      </c>
      <c r="F162" s="151" t="s">
        <v>7871</v>
      </c>
      <c r="G162" s="152" t="s">
        <v>301</v>
      </c>
      <c r="H162" s="153">
        <v>8</v>
      </c>
      <c r="I162" s="154"/>
      <c r="J162" s="155">
        <f>ROUND(I162*H162,2)</f>
        <v>0</v>
      </c>
      <c r="K162" s="156"/>
      <c r="L162" s="32"/>
      <c r="M162" s="157" t="s">
        <v>1</v>
      </c>
      <c r="N162" s="158" t="s">
        <v>44</v>
      </c>
      <c r="O162" s="57"/>
      <c r="P162" s="159">
        <f>O162*H162</f>
        <v>0</v>
      </c>
      <c r="Q162" s="159">
        <v>0</v>
      </c>
      <c r="R162" s="159">
        <f>Q162*H162</f>
        <v>0</v>
      </c>
      <c r="S162" s="159">
        <v>0</v>
      </c>
      <c r="T162" s="160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61" t="s">
        <v>245</v>
      </c>
      <c r="AT162" s="161" t="s">
        <v>209</v>
      </c>
      <c r="AU162" s="161" t="s">
        <v>88</v>
      </c>
      <c r="AY162" s="17" t="s">
        <v>207</v>
      </c>
      <c r="BE162" s="162">
        <f>IF(N162="základní",J162,0)</f>
        <v>0</v>
      </c>
      <c r="BF162" s="162">
        <f>IF(N162="snížená",J162,0)</f>
        <v>0</v>
      </c>
      <c r="BG162" s="162">
        <f>IF(N162="zákl. přenesená",J162,0)</f>
        <v>0</v>
      </c>
      <c r="BH162" s="162">
        <f>IF(N162="sníž. přenesená",J162,0)</f>
        <v>0</v>
      </c>
      <c r="BI162" s="162">
        <f>IF(N162="nulová",J162,0)</f>
        <v>0</v>
      </c>
      <c r="BJ162" s="17" t="s">
        <v>86</v>
      </c>
      <c r="BK162" s="162">
        <f>ROUND(I162*H162,2)</f>
        <v>0</v>
      </c>
      <c r="BL162" s="17" t="s">
        <v>245</v>
      </c>
      <c r="BM162" s="161" t="s">
        <v>260</v>
      </c>
    </row>
    <row r="163" spans="1:65" s="13" customFormat="1" ht="11.25">
      <c r="B163" s="163"/>
      <c r="D163" s="164" t="s">
        <v>237</v>
      </c>
      <c r="E163" s="165" t="s">
        <v>1</v>
      </c>
      <c r="F163" s="166" t="s">
        <v>7872</v>
      </c>
      <c r="H163" s="167">
        <v>8</v>
      </c>
      <c r="I163" s="168"/>
      <c r="L163" s="163"/>
      <c r="M163" s="169"/>
      <c r="N163" s="170"/>
      <c r="O163" s="170"/>
      <c r="P163" s="170"/>
      <c r="Q163" s="170"/>
      <c r="R163" s="170"/>
      <c r="S163" s="170"/>
      <c r="T163" s="171"/>
      <c r="AT163" s="165" t="s">
        <v>237</v>
      </c>
      <c r="AU163" s="165" t="s">
        <v>88</v>
      </c>
      <c r="AV163" s="13" t="s">
        <v>88</v>
      </c>
      <c r="AW163" s="13" t="s">
        <v>33</v>
      </c>
      <c r="AX163" s="13" t="s">
        <v>79</v>
      </c>
      <c r="AY163" s="165" t="s">
        <v>207</v>
      </c>
    </row>
    <row r="164" spans="1:65" s="15" customFormat="1" ht="11.25">
      <c r="B164" s="179"/>
      <c r="D164" s="164" t="s">
        <v>237</v>
      </c>
      <c r="E164" s="180" t="s">
        <v>1</v>
      </c>
      <c r="F164" s="181" t="s">
        <v>242</v>
      </c>
      <c r="H164" s="182">
        <v>8</v>
      </c>
      <c r="I164" s="183"/>
      <c r="L164" s="179"/>
      <c r="M164" s="184"/>
      <c r="N164" s="185"/>
      <c r="O164" s="185"/>
      <c r="P164" s="185"/>
      <c r="Q164" s="185"/>
      <c r="R164" s="185"/>
      <c r="S164" s="185"/>
      <c r="T164" s="186"/>
      <c r="AT164" s="180" t="s">
        <v>237</v>
      </c>
      <c r="AU164" s="180" t="s">
        <v>88</v>
      </c>
      <c r="AV164" s="15" t="s">
        <v>213</v>
      </c>
      <c r="AW164" s="15" t="s">
        <v>33</v>
      </c>
      <c r="AX164" s="15" t="s">
        <v>86</v>
      </c>
      <c r="AY164" s="180" t="s">
        <v>207</v>
      </c>
    </row>
    <row r="165" spans="1:65" s="2" customFormat="1" ht="24.2" customHeight="1">
      <c r="A165" s="31"/>
      <c r="B165" s="148"/>
      <c r="C165" s="149" t="s">
        <v>262</v>
      </c>
      <c r="D165" s="149" t="s">
        <v>209</v>
      </c>
      <c r="E165" s="150" t="s">
        <v>7873</v>
      </c>
      <c r="F165" s="151" t="s">
        <v>7874</v>
      </c>
      <c r="G165" s="152" t="s">
        <v>301</v>
      </c>
      <c r="H165" s="153">
        <v>4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245</v>
      </c>
      <c r="AT165" s="161" t="s">
        <v>209</v>
      </c>
      <c r="AU165" s="161" t="s">
        <v>88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245</v>
      </c>
      <c r="BM165" s="161" t="s">
        <v>265</v>
      </c>
    </row>
    <row r="166" spans="1:65" s="13" customFormat="1" ht="11.25">
      <c r="B166" s="163"/>
      <c r="D166" s="164" t="s">
        <v>237</v>
      </c>
      <c r="E166" s="165" t="s">
        <v>1</v>
      </c>
      <c r="F166" s="166" t="s">
        <v>7875</v>
      </c>
      <c r="H166" s="167">
        <v>4</v>
      </c>
      <c r="I166" s="168"/>
      <c r="L166" s="163"/>
      <c r="M166" s="169"/>
      <c r="N166" s="170"/>
      <c r="O166" s="170"/>
      <c r="P166" s="170"/>
      <c r="Q166" s="170"/>
      <c r="R166" s="170"/>
      <c r="S166" s="170"/>
      <c r="T166" s="171"/>
      <c r="AT166" s="165" t="s">
        <v>237</v>
      </c>
      <c r="AU166" s="165" t="s">
        <v>88</v>
      </c>
      <c r="AV166" s="13" t="s">
        <v>88</v>
      </c>
      <c r="AW166" s="13" t="s">
        <v>33</v>
      </c>
      <c r="AX166" s="13" t="s">
        <v>79</v>
      </c>
      <c r="AY166" s="165" t="s">
        <v>207</v>
      </c>
    </row>
    <row r="167" spans="1:65" s="15" customFormat="1" ht="11.25">
      <c r="B167" s="179"/>
      <c r="D167" s="164" t="s">
        <v>237</v>
      </c>
      <c r="E167" s="180" t="s">
        <v>1</v>
      </c>
      <c r="F167" s="181" t="s">
        <v>242</v>
      </c>
      <c r="H167" s="182">
        <v>4</v>
      </c>
      <c r="I167" s="183"/>
      <c r="L167" s="179"/>
      <c r="M167" s="184"/>
      <c r="N167" s="185"/>
      <c r="O167" s="185"/>
      <c r="P167" s="185"/>
      <c r="Q167" s="185"/>
      <c r="R167" s="185"/>
      <c r="S167" s="185"/>
      <c r="T167" s="186"/>
      <c r="AT167" s="180" t="s">
        <v>237</v>
      </c>
      <c r="AU167" s="180" t="s">
        <v>88</v>
      </c>
      <c r="AV167" s="15" t="s">
        <v>213</v>
      </c>
      <c r="AW167" s="15" t="s">
        <v>33</v>
      </c>
      <c r="AX167" s="15" t="s">
        <v>86</v>
      </c>
      <c r="AY167" s="180" t="s">
        <v>207</v>
      </c>
    </row>
    <row r="168" spans="1:65" s="2" customFormat="1" ht="24.2" customHeight="1">
      <c r="A168" s="31"/>
      <c r="B168" s="148"/>
      <c r="C168" s="149" t="s">
        <v>236</v>
      </c>
      <c r="D168" s="149" t="s">
        <v>209</v>
      </c>
      <c r="E168" s="150" t="s">
        <v>7876</v>
      </c>
      <c r="F168" s="151" t="s">
        <v>7877</v>
      </c>
      <c r="G168" s="152" t="s">
        <v>301</v>
      </c>
      <c r="H168" s="153">
        <v>40</v>
      </c>
      <c r="I168" s="154"/>
      <c r="J168" s="155">
        <f>ROUND(I168*H168,2)</f>
        <v>0</v>
      </c>
      <c r="K168" s="156"/>
      <c r="L168" s="32"/>
      <c r="M168" s="157" t="s">
        <v>1</v>
      </c>
      <c r="N168" s="158" t="s">
        <v>44</v>
      </c>
      <c r="O168" s="57"/>
      <c r="P168" s="159">
        <f>O168*H168</f>
        <v>0</v>
      </c>
      <c r="Q168" s="159">
        <v>0</v>
      </c>
      <c r="R168" s="159">
        <f>Q168*H168</f>
        <v>0</v>
      </c>
      <c r="S168" s="159">
        <v>0</v>
      </c>
      <c r="T168" s="160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61" t="s">
        <v>245</v>
      </c>
      <c r="AT168" s="161" t="s">
        <v>209</v>
      </c>
      <c r="AU168" s="161" t="s">
        <v>88</v>
      </c>
      <c r="AY168" s="17" t="s">
        <v>207</v>
      </c>
      <c r="BE168" s="162">
        <f>IF(N168="základní",J168,0)</f>
        <v>0</v>
      </c>
      <c r="BF168" s="162">
        <f>IF(N168="snížená",J168,0)</f>
        <v>0</v>
      </c>
      <c r="BG168" s="162">
        <f>IF(N168="zákl. přenesená",J168,0)</f>
        <v>0</v>
      </c>
      <c r="BH168" s="162">
        <f>IF(N168="sníž. přenesená",J168,0)</f>
        <v>0</v>
      </c>
      <c r="BI168" s="162">
        <f>IF(N168="nulová",J168,0)</f>
        <v>0</v>
      </c>
      <c r="BJ168" s="17" t="s">
        <v>86</v>
      </c>
      <c r="BK168" s="162">
        <f>ROUND(I168*H168,2)</f>
        <v>0</v>
      </c>
      <c r="BL168" s="17" t="s">
        <v>245</v>
      </c>
      <c r="BM168" s="161" t="s">
        <v>271</v>
      </c>
    </row>
    <row r="169" spans="1:65" s="13" customFormat="1" ht="11.25">
      <c r="B169" s="163"/>
      <c r="D169" s="164" t="s">
        <v>237</v>
      </c>
      <c r="E169" s="165" t="s">
        <v>1</v>
      </c>
      <c r="F169" s="166" t="s">
        <v>7878</v>
      </c>
      <c r="H169" s="167">
        <v>40</v>
      </c>
      <c r="I169" s="168"/>
      <c r="L169" s="163"/>
      <c r="M169" s="169"/>
      <c r="N169" s="170"/>
      <c r="O169" s="170"/>
      <c r="P169" s="170"/>
      <c r="Q169" s="170"/>
      <c r="R169" s="170"/>
      <c r="S169" s="170"/>
      <c r="T169" s="171"/>
      <c r="AT169" s="165" t="s">
        <v>237</v>
      </c>
      <c r="AU169" s="165" t="s">
        <v>88</v>
      </c>
      <c r="AV169" s="13" t="s">
        <v>88</v>
      </c>
      <c r="AW169" s="13" t="s">
        <v>33</v>
      </c>
      <c r="AX169" s="13" t="s">
        <v>79</v>
      </c>
      <c r="AY169" s="165" t="s">
        <v>207</v>
      </c>
    </row>
    <row r="170" spans="1:65" s="15" customFormat="1" ht="11.25">
      <c r="B170" s="179"/>
      <c r="D170" s="164" t="s">
        <v>237</v>
      </c>
      <c r="E170" s="180" t="s">
        <v>1</v>
      </c>
      <c r="F170" s="181" t="s">
        <v>242</v>
      </c>
      <c r="H170" s="182">
        <v>40</v>
      </c>
      <c r="I170" s="183"/>
      <c r="L170" s="179"/>
      <c r="M170" s="184"/>
      <c r="N170" s="185"/>
      <c r="O170" s="185"/>
      <c r="P170" s="185"/>
      <c r="Q170" s="185"/>
      <c r="R170" s="185"/>
      <c r="S170" s="185"/>
      <c r="T170" s="186"/>
      <c r="AT170" s="180" t="s">
        <v>237</v>
      </c>
      <c r="AU170" s="180" t="s">
        <v>88</v>
      </c>
      <c r="AV170" s="15" t="s">
        <v>213</v>
      </c>
      <c r="AW170" s="15" t="s">
        <v>33</v>
      </c>
      <c r="AX170" s="15" t="s">
        <v>86</v>
      </c>
      <c r="AY170" s="180" t="s">
        <v>207</v>
      </c>
    </row>
    <row r="171" spans="1:65" s="2" customFormat="1" ht="24.2" customHeight="1">
      <c r="A171" s="31"/>
      <c r="B171" s="148"/>
      <c r="C171" s="149" t="s">
        <v>8</v>
      </c>
      <c r="D171" s="149" t="s">
        <v>209</v>
      </c>
      <c r="E171" s="150" t="s">
        <v>7879</v>
      </c>
      <c r="F171" s="151" t="s">
        <v>7880</v>
      </c>
      <c r="G171" s="152" t="s">
        <v>301</v>
      </c>
      <c r="H171" s="153">
        <v>1</v>
      </c>
      <c r="I171" s="154"/>
      <c r="J171" s="155">
        <f>ROUND(I171*H171,2)</f>
        <v>0</v>
      </c>
      <c r="K171" s="156"/>
      <c r="L171" s="32"/>
      <c r="M171" s="157" t="s">
        <v>1</v>
      </c>
      <c r="N171" s="158" t="s">
        <v>44</v>
      </c>
      <c r="O171" s="57"/>
      <c r="P171" s="159">
        <f>O171*H171</f>
        <v>0</v>
      </c>
      <c r="Q171" s="159">
        <v>0</v>
      </c>
      <c r="R171" s="159">
        <f>Q171*H171</f>
        <v>0</v>
      </c>
      <c r="S171" s="159">
        <v>0</v>
      </c>
      <c r="T171" s="160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61" t="s">
        <v>245</v>
      </c>
      <c r="AT171" s="161" t="s">
        <v>209</v>
      </c>
      <c r="AU171" s="161" t="s">
        <v>88</v>
      </c>
      <c r="AY171" s="17" t="s">
        <v>207</v>
      </c>
      <c r="BE171" s="162">
        <f>IF(N171="základní",J171,0)</f>
        <v>0</v>
      </c>
      <c r="BF171" s="162">
        <f>IF(N171="snížená",J171,0)</f>
        <v>0</v>
      </c>
      <c r="BG171" s="162">
        <f>IF(N171="zákl. přenesená",J171,0)</f>
        <v>0</v>
      </c>
      <c r="BH171" s="162">
        <f>IF(N171="sníž. přenesená",J171,0)</f>
        <v>0</v>
      </c>
      <c r="BI171" s="162">
        <f>IF(N171="nulová",J171,0)</f>
        <v>0</v>
      </c>
      <c r="BJ171" s="17" t="s">
        <v>86</v>
      </c>
      <c r="BK171" s="162">
        <f>ROUND(I171*H171,2)</f>
        <v>0</v>
      </c>
      <c r="BL171" s="17" t="s">
        <v>245</v>
      </c>
      <c r="BM171" s="161" t="s">
        <v>275</v>
      </c>
    </row>
    <row r="172" spans="1:65" s="13" customFormat="1" ht="22.5">
      <c r="B172" s="163"/>
      <c r="D172" s="164" t="s">
        <v>237</v>
      </c>
      <c r="E172" s="165" t="s">
        <v>1</v>
      </c>
      <c r="F172" s="166" t="s">
        <v>7881</v>
      </c>
      <c r="H172" s="167">
        <v>1</v>
      </c>
      <c r="I172" s="168"/>
      <c r="L172" s="163"/>
      <c r="M172" s="169"/>
      <c r="N172" s="170"/>
      <c r="O172" s="170"/>
      <c r="P172" s="170"/>
      <c r="Q172" s="170"/>
      <c r="R172" s="170"/>
      <c r="S172" s="170"/>
      <c r="T172" s="171"/>
      <c r="AT172" s="165" t="s">
        <v>237</v>
      </c>
      <c r="AU172" s="165" t="s">
        <v>88</v>
      </c>
      <c r="AV172" s="13" t="s">
        <v>88</v>
      </c>
      <c r="AW172" s="13" t="s">
        <v>33</v>
      </c>
      <c r="AX172" s="13" t="s">
        <v>79</v>
      </c>
      <c r="AY172" s="165" t="s">
        <v>207</v>
      </c>
    </row>
    <row r="173" spans="1:65" s="15" customFormat="1" ht="11.25">
      <c r="B173" s="179"/>
      <c r="D173" s="164" t="s">
        <v>237</v>
      </c>
      <c r="E173" s="180" t="s">
        <v>1</v>
      </c>
      <c r="F173" s="181" t="s">
        <v>242</v>
      </c>
      <c r="H173" s="182">
        <v>1</v>
      </c>
      <c r="I173" s="183"/>
      <c r="L173" s="179"/>
      <c r="M173" s="184"/>
      <c r="N173" s="185"/>
      <c r="O173" s="185"/>
      <c r="P173" s="185"/>
      <c r="Q173" s="185"/>
      <c r="R173" s="185"/>
      <c r="S173" s="185"/>
      <c r="T173" s="186"/>
      <c r="AT173" s="180" t="s">
        <v>237</v>
      </c>
      <c r="AU173" s="180" t="s">
        <v>88</v>
      </c>
      <c r="AV173" s="15" t="s">
        <v>213</v>
      </c>
      <c r="AW173" s="15" t="s">
        <v>33</v>
      </c>
      <c r="AX173" s="15" t="s">
        <v>86</v>
      </c>
      <c r="AY173" s="180" t="s">
        <v>207</v>
      </c>
    </row>
    <row r="174" spans="1:65" s="2" customFormat="1" ht="24.2" customHeight="1">
      <c r="A174" s="31"/>
      <c r="B174" s="148"/>
      <c r="C174" s="149" t="s">
        <v>245</v>
      </c>
      <c r="D174" s="149" t="s">
        <v>209</v>
      </c>
      <c r="E174" s="150" t="s">
        <v>7882</v>
      </c>
      <c r="F174" s="151" t="s">
        <v>7883</v>
      </c>
      <c r="G174" s="152" t="s">
        <v>301</v>
      </c>
      <c r="H174" s="153">
        <v>1</v>
      </c>
      <c r="I174" s="154"/>
      <c r="J174" s="155">
        <f>ROUND(I174*H174,2)</f>
        <v>0</v>
      </c>
      <c r="K174" s="156"/>
      <c r="L174" s="32"/>
      <c r="M174" s="157" t="s">
        <v>1</v>
      </c>
      <c r="N174" s="158" t="s">
        <v>44</v>
      </c>
      <c r="O174" s="57"/>
      <c r="P174" s="159">
        <f>O174*H174</f>
        <v>0</v>
      </c>
      <c r="Q174" s="159">
        <v>0</v>
      </c>
      <c r="R174" s="159">
        <f>Q174*H174</f>
        <v>0</v>
      </c>
      <c r="S174" s="159">
        <v>0</v>
      </c>
      <c r="T174" s="160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61" t="s">
        <v>245</v>
      </c>
      <c r="AT174" s="161" t="s">
        <v>209</v>
      </c>
      <c r="AU174" s="161" t="s">
        <v>88</v>
      </c>
      <c r="AY174" s="17" t="s">
        <v>207</v>
      </c>
      <c r="BE174" s="162">
        <f>IF(N174="základní",J174,0)</f>
        <v>0</v>
      </c>
      <c r="BF174" s="162">
        <f>IF(N174="snížená",J174,0)</f>
        <v>0</v>
      </c>
      <c r="BG174" s="162">
        <f>IF(N174="zákl. přenesená",J174,0)</f>
        <v>0</v>
      </c>
      <c r="BH174" s="162">
        <f>IF(N174="sníž. přenesená",J174,0)</f>
        <v>0</v>
      </c>
      <c r="BI174" s="162">
        <f>IF(N174="nulová",J174,0)</f>
        <v>0</v>
      </c>
      <c r="BJ174" s="17" t="s">
        <v>86</v>
      </c>
      <c r="BK174" s="162">
        <f>ROUND(I174*H174,2)</f>
        <v>0</v>
      </c>
      <c r="BL174" s="17" t="s">
        <v>245</v>
      </c>
      <c r="BM174" s="161" t="s">
        <v>279</v>
      </c>
    </row>
    <row r="175" spans="1:65" s="13" customFormat="1" ht="22.5">
      <c r="B175" s="163"/>
      <c r="D175" s="164" t="s">
        <v>237</v>
      </c>
      <c r="E175" s="165" t="s">
        <v>1</v>
      </c>
      <c r="F175" s="166" t="s">
        <v>7881</v>
      </c>
      <c r="H175" s="167">
        <v>1</v>
      </c>
      <c r="I175" s="168"/>
      <c r="L175" s="163"/>
      <c r="M175" s="169"/>
      <c r="N175" s="170"/>
      <c r="O175" s="170"/>
      <c r="P175" s="170"/>
      <c r="Q175" s="170"/>
      <c r="R175" s="170"/>
      <c r="S175" s="170"/>
      <c r="T175" s="171"/>
      <c r="AT175" s="165" t="s">
        <v>237</v>
      </c>
      <c r="AU175" s="165" t="s">
        <v>88</v>
      </c>
      <c r="AV175" s="13" t="s">
        <v>88</v>
      </c>
      <c r="AW175" s="13" t="s">
        <v>33</v>
      </c>
      <c r="AX175" s="13" t="s">
        <v>79</v>
      </c>
      <c r="AY175" s="165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1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24.2" customHeight="1">
      <c r="A177" s="31"/>
      <c r="B177" s="148"/>
      <c r="C177" s="149" t="s">
        <v>285</v>
      </c>
      <c r="D177" s="149" t="s">
        <v>209</v>
      </c>
      <c r="E177" s="150" t="s">
        <v>7884</v>
      </c>
      <c r="F177" s="151" t="s">
        <v>7885</v>
      </c>
      <c r="G177" s="152" t="s">
        <v>301</v>
      </c>
      <c r="H177" s="153">
        <v>1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245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245</v>
      </c>
      <c r="BM177" s="161" t="s">
        <v>289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7886</v>
      </c>
      <c r="H178" s="167">
        <v>1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5" customFormat="1" ht="11.25">
      <c r="B179" s="179"/>
      <c r="D179" s="164" t="s">
        <v>237</v>
      </c>
      <c r="E179" s="180" t="s">
        <v>1</v>
      </c>
      <c r="F179" s="181" t="s">
        <v>242</v>
      </c>
      <c r="H179" s="182">
        <v>1</v>
      </c>
      <c r="I179" s="183"/>
      <c r="L179" s="179"/>
      <c r="M179" s="184"/>
      <c r="N179" s="185"/>
      <c r="O179" s="185"/>
      <c r="P179" s="185"/>
      <c r="Q179" s="185"/>
      <c r="R179" s="185"/>
      <c r="S179" s="185"/>
      <c r="T179" s="186"/>
      <c r="AT179" s="180" t="s">
        <v>237</v>
      </c>
      <c r="AU179" s="180" t="s">
        <v>88</v>
      </c>
      <c r="AV179" s="15" t="s">
        <v>213</v>
      </c>
      <c r="AW179" s="15" t="s">
        <v>33</v>
      </c>
      <c r="AX179" s="15" t="s">
        <v>86</v>
      </c>
      <c r="AY179" s="180" t="s">
        <v>207</v>
      </c>
    </row>
    <row r="180" spans="1:65" s="2" customFormat="1" ht="24.2" customHeight="1">
      <c r="A180" s="31"/>
      <c r="B180" s="148"/>
      <c r="C180" s="149" t="s">
        <v>249</v>
      </c>
      <c r="D180" s="149" t="s">
        <v>209</v>
      </c>
      <c r="E180" s="150" t="s">
        <v>7887</v>
      </c>
      <c r="F180" s="151" t="s">
        <v>7888</v>
      </c>
      <c r="G180" s="152" t="s">
        <v>301</v>
      </c>
      <c r="H180" s="153">
        <v>1</v>
      </c>
      <c r="I180" s="154"/>
      <c r="J180" s="155">
        <f>ROUND(I180*H180,2)</f>
        <v>0</v>
      </c>
      <c r="K180" s="156"/>
      <c r="L180" s="32"/>
      <c r="M180" s="157" t="s">
        <v>1</v>
      </c>
      <c r="N180" s="158" t="s">
        <v>44</v>
      </c>
      <c r="O180" s="57"/>
      <c r="P180" s="159">
        <f>O180*H180</f>
        <v>0</v>
      </c>
      <c r="Q180" s="159">
        <v>0</v>
      </c>
      <c r="R180" s="159">
        <f>Q180*H180</f>
        <v>0</v>
      </c>
      <c r="S180" s="159">
        <v>0</v>
      </c>
      <c r="T180" s="160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61" t="s">
        <v>245</v>
      </c>
      <c r="AT180" s="161" t="s">
        <v>209</v>
      </c>
      <c r="AU180" s="161" t="s">
        <v>88</v>
      </c>
      <c r="AY180" s="17" t="s">
        <v>207</v>
      </c>
      <c r="BE180" s="162">
        <f>IF(N180="základní",J180,0)</f>
        <v>0</v>
      </c>
      <c r="BF180" s="162">
        <f>IF(N180="snížená",J180,0)</f>
        <v>0</v>
      </c>
      <c r="BG180" s="162">
        <f>IF(N180="zákl. přenesená",J180,0)</f>
        <v>0</v>
      </c>
      <c r="BH180" s="162">
        <f>IF(N180="sníž. přenesená",J180,0)</f>
        <v>0</v>
      </c>
      <c r="BI180" s="162">
        <f>IF(N180="nulová",J180,0)</f>
        <v>0</v>
      </c>
      <c r="BJ180" s="17" t="s">
        <v>86</v>
      </c>
      <c r="BK180" s="162">
        <f>ROUND(I180*H180,2)</f>
        <v>0</v>
      </c>
      <c r="BL180" s="17" t="s">
        <v>245</v>
      </c>
      <c r="BM180" s="161" t="s">
        <v>293</v>
      </c>
    </row>
    <row r="181" spans="1:65" s="13" customFormat="1" ht="11.25">
      <c r="B181" s="163"/>
      <c r="D181" s="164" t="s">
        <v>237</v>
      </c>
      <c r="E181" s="165" t="s">
        <v>1</v>
      </c>
      <c r="F181" s="166" t="s">
        <v>7889</v>
      </c>
      <c r="H181" s="167">
        <v>1</v>
      </c>
      <c r="I181" s="168"/>
      <c r="L181" s="163"/>
      <c r="M181" s="169"/>
      <c r="N181" s="170"/>
      <c r="O181" s="170"/>
      <c r="P181" s="170"/>
      <c r="Q181" s="170"/>
      <c r="R181" s="170"/>
      <c r="S181" s="170"/>
      <c r="T181" s="171"/>
      <c r="AT181" s="165" t="s">
        <v>237</v>
      </c>
      <c r="AU181" s="165" t="s">
        <v>88</v>
      </c>
      <c r="AV181" s="13" t="s">
        <v>88</v>
      </c>
      <c r="AW181" s="13" t="s">
        <v>33</v>
      </c>
      <c r="AX181" s="13" t="s">
        <v>79</v>
      </c>
      <c r="AY181" s="165" t="s">
        <v>207</v>
      </c>
    </row>
    <row r="182" spans="1:65" s="15" customFormat="1" ht="11.25">
      <c r="B182" s="179"/>
      <c r="D182" s="164" t="s">
        <v>237</v>
      </c>
      <c r="E182" s="180" t="s">
        <v>1</v>
      </c>
      <c r="F182" s="181" t="s">
        <v>242</v>
      </c>
      <c r="H182" s="182">
        <v>1</v>
      </c>
      <c r="I182" s="183"/>
      <c r="L182" s="179"/>
      <c r="M182" s="184"/>
      <c r="N182" s="185"/>
      <c r="O182" s="185"/>
      <c r="P182" s="185"/>
      <c r="Q182" s="185"/>
      <c r="R182" s="185"/>
      <c r="S182" s="185"/>
      <c r="T182" s="186"/>
      <c r="AT182" s="180" t="s">
        <v>237</v>
      </c>
      <c r="AU182" s="180" t="s">
        <v>88</v>
      </c>
      <c r="AV182" s="15" t="s">
        <v>213</v>
      </c>
      <c r="AW182" s="15" t="s">
        <v>33</v>
      </c>
      <c r="AX182" s="15" t="s">
        <v>86</v>
      </c>
      <c r="AY182" s="180" t="s">
        <v>207</v>
      </c>
    </row>
    <row r="183" spans="1:65" s="2" customFormat="1" ht="24.2" customHeight="1">
      <c r="A183" s="31"/>
      <c r="B183" s="148"/>
      <c r="C183" s="149" t="s">
        <v>294</v>
      </c>
      <c r="D183" s="149" t="s">
        <v>209</v>
      </c>
      <c r="E183" s="150" t="s">
        <v>7890</v>
      </c>
      <c r="F183" s="151" t="s">
        <v>7891</v>
      </c>
      <c r="G183" s="152" t="s">
        <v>301</v>
      </c>
      <c r="H183" s="153">
        <v>1</v>
      </c>
      <c r="I183" s="154"/>
      <c r="J183" s="155">
        <f>ROUND(I183*H183,2)</f>
        <v>0</v>
      </c>
      <c r="K183" s="156"/>
      <c r="L183" s="32"/>
      <c r="M183" s="157" t="s">
        <v>1</v>
      </c>
      <c r="N183" s="158" t="s">
        <v>44</v>
      </c>
      <c r="O183" s="57"/>
      <c r="P183" s="159">
        <f>O183*H183</f>
        <v>0</v>
      </c>
      <c r="Q183" s="159">
        <v>0</v>
      </c>
      <c r="R183" s="159">
        <f>Q183*H183</f>
        <v>0</v>
      </c>
      <c r="S183" s="159">
        <v>0</v>
      </c>
      <c r="T183" s="160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61" t="s">
        <v>245</v>
      </c>
      <c r="AT183" s="161" t="s">
        <v>209</v>
      </c>
      <c r="AU183" s="161" t="s">
        <v>88</v>
      </c>
      <c r="AY183" s="17" t="s">
        <v>207</v>
      </c>
      <c r="BE183" s="162">
        <f>IF(N183="základní",J183,0)</f>
        <v>0</v>
      </c>
      <c r="BF183" s="162">
        <f>IF(N183="snížená",J183,0)</f>
        <v>0</v>
      </c>
      <c r="BG183" s="162">
        <f>IF(N183="zákl. přenesená",J183,0)</f>
        <v>0</v>
      </c>
      <c r="BH183" s="162">
        <f>IF(N183="sníž. přenesená",J183,0)</f>
        <v>0</v>
      </c>
      <c r="BI183" s="162">
        <f>IF(N183="nulová",J183,0)</f>
        <v>0</v>
      </c>
      <c r="BJ183" s="17" t="s">
        <v>86</v>
      </c>
      <c r="BK183" s="162">
        <f>ROUND(I183*H183,2)</f>
        <v>0</v>
      </c>
      <c r="BL183" s="17" t="s">
        <v>245</v>
      </c>
      <c r="BM183" s="161" t="s">
        <v>297</v>
      </c>
    </row>
    <row r="184" spans="1:65" s="13" customFormat="1" ht="22.5">
      <c r="B184" s="163"/>
      <c r="D184" s="164" t="s">
        <v>237</v>
      </c>
      <c r="E184" s="165" t="s">
        <v>1</v>
      </c>
      <c r="F184" s="166" t="s">
        <v>7892</v>
      </c>
      <c r="H184" s="167">
        <v>1</v>
      </c>
      <c r="I184" s="168"/>
      <c r="L184" s="163"/>
      <c r="M184" s="169"/>
      <c r="N184" s="170"/>
      <c r="O184" s="170"/>
      <c r="P184" s="170"/>
      <c r="Q184" s="170"/>
      <c r="R184" s="170"/>
      <c r="S184" s="170"/>
      <c r="T184" s="171"/>
      <c r="AT184" s="165" t="s">
        <v>237</v>
      </c>
      <c r="AU184" s="165" t="s">
        <v>88</v>
      </c>
      <c r="AV184" s="13" t="s">
        <v>88</v>
      </c>
      <c r="AW184" s="13" t="s">
        <v>33</v>
      </c>
      <c r="AX184" s="13" t="s">
        <v>79</v>
      </c>
      <c r="AY184" s="165" t="s">
        <v>207</v>
      </c>
    </row>
    <row r="185" spans="1:65" s="15" customFormat="1" ht="11.25">
      <c r="B185" s="179"/>
      <c r="D185" s="164" t="s">
        <v>237</v>
      </c>
      <c r="E185" s="180" t="s">
        <v>1</v>
      </c>
      <c r="F185" s="181" t="s">
        <v>242</v>
      </c>
      <c r="H185" s="182">
        <v>1</v>
      </c>
      <c r="I185" s="183"/>
      <c r="L185" s="179"/>
      <c r="M185" s="184"/>
      <c r="N185" s="185"/>
      <c r="O185" s="185"/>
      <c r="P185" s="185"/>
      <c r="Q185" s="185"/>
      <c r="R185" s="185"/>
      <c r="S185" s="185"/>
      <c r="T185" s="186"/>
      <c r="AT185" s="180" t="s">
        <v>237</v>
      </c>
      <c r="AU185" s="180" t="s">
        <v>88</v>
      </c>
      <c r="AV185" s="15" t="s">
        <v>213</v>
      </c>
      <c r="AW185" s="15" t="s">
        <v>33</v>
      </c>
      <c r="AX185" s="15" t="s">
        <v>86</v>
      </c>
      <c r="AY185" s="180" t="s">
        <v>207</v>
      </c>
    </row>
    <row r="186" spans="1:65" s="2" customFormat="1" ht="24.2" customHeight="1">
      <c r="A186" s="31"/>
      <c r="B186" s="148"/>
      <c r="C186" s="149" t="s">
        <v>253</v>
      </c>
      <c r="D186" s="149" t="s">
        <v>209</v>
      </c>
      <c r="E186" s="150" t="s">
        <v>7893</v>
      </c>
      <c r="F186" s="151" t="s">
        <v>7894</v>
      </c>
      <c r="G186" s="152" t="s">
        <v>220</v>
      </c>
      <c r="H186" s="153">
        <v>700</v>
      </c>
      <c r="I186" s="154"/>
      <c r="J186" s="155">
        <f>ROUND(I186*H186,2)</f>
        <v>0</v>
      </c>
      <c r="K186" s="156"/>
      <c r="L186" s="32"/>
      <c r="M186" s="157" t="s">
        <v>1</v>
      </c>
      <c r="N186" s="158" t="s">
        <v>44</v>
      </c>
      <c r="O186" s="57"/>
      <c r="P186" s="159">
        <f>O186*H186</f>
        <v>0</v>
      </c>
      <c r="Q186" s="159">
        <v>0</v>
      </c>
      <c r="R186" s="159">
        <f>Q186*H186</f>
        <v>0</v>
      </c>
      <c r="S186" s="159">
        <v>0</v>
      </c>
      <c r="T186" s="160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61" t="s">
        <v>245</v>
      </c>
      <c r="AT186" s="161" t="s">
        <v>209</v>
      </c>
      <c r="AU186" s="161" t="s">
        <v>88</v>
      </c>
      <c r="AY186" s="17" t="s">
        <v>207</v>
      </c>
      <c r="BE186" s="162">
        <f>IF(N186="základní",J186,0)</f>
        <v>0</v>
      </c>
      <c r="BF186" s="162">
        <f>IF(N186="snížená",J186,0)</f>
        <v>0</v>
      </c>
      <c r="BG186" s="162">
        <f>IF(N186="zákl. přenesená",J186,0)</f>
        <v>0</v>
      </c>
      <c r="BH186" s="162">
        <f>IF(N186="sníž. přenesená",J186,0)</f>
        <v>0</v>
      </c>
      <c r="BI186" s="162">
        <f>IF(N186="nulová",J186,0)</f>
        <v>0</v>
      </c>
      <c r="BJ186" s="17" t="s">
        <v>86</v>
      </c>
      <c r="BK186" s="162">
        <f>ROUND(I186*H186,2)</f>
        <v>0</v>
      </c>
      <c r="BL186" s="17" t="s">
        <v>245</v>
      </c>
      <c r="BM186" s="161" t="s">
        <v>302</v>
      </c>
    </row>
    <row r="187" spans="1:65" s="13" customFormat="1" ht="11.25">
      <c r="B187" s="163"/>
      <c r="D187" s="164" t="s">
        <v>237</v>
      </c>
      <c r="E187" s="165" t="s">
        <v>1</v>
      </c>
      <c r="F187" s="166" t="s">
        <v>7895</v>
      </c>
      <c r="H187" s="167">
        <v>700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5" customFormat="1" ht="11.25">
      <c r="B188" s="179"/>
      <c r="D188" s="164" t="s">
        <v>237</v>
      </c>
      <c r="E188" s="180" t="s">
        <v>1</v>
      </c>
      <c r="F188" s="181" t="s">
        <v>242</v>
      </c>
      <c r="H188" s="182">
        <v>700</v>
      </c>
      <c r="I188" s="183"/>
      <c r="L188" s="179"/>
      <c r="M188" s="184"/>
      <c r="N188" s="185"/>
      <c r="O188" s="185"/>
      <c r="P188" s="185"/>
      <c r="Q188" s="185"/>
      <c r="R188" s="185"/>
      <c r="S188" s="185"/>
      <c r="T188" s="186"/>
      <c r="AT188" s="180" t="s">
        <v>237</v>
      </c>
      <c r="AU188" s="180" t="s">
        <v>88</v>
      </c>
      <c r="AV188" s="15" t="s">
        <v>213</v>
      </c>
      <c r="AW188" s="15" t="s">
        <v>33</v>
      </c>
      <c r="AX188" s="15" t="s">
        <v>86</v>
      </c>
      <c r="AY188" s="180" t="s">
        <v>207</v>
      </c>
    </row>
    <row r="189" spans="1:65" s="2" customFormat="1" ht="24.2" customHeight="1">
      <c r="A189" s="31"/>
      <c r="B189" s="148"/>
      <c r="C189" s="149" t="s">
        <v>7</v>
      </c>
      <c r="D189" s="149" t="s">
        <v>209</v>
      </c>
      <c r="E189" s="150" t="s">
        <v>7896</v>
      </c>
      <c r="F189" s="151" t="s">
        <v>7897</v>
      </c>
      <c r="G189" s="152" t="s">
        <v>220</v>
      </c>
      <c r="H189" s="153">
        <v>25000</v>
      </c>
      <c r="I189" s="154"/>
      <c r="J189" s="155">
        <f>ROUND(I189*H189,2)</f>
        <v>0</v>
      </c>
      <c r="K189" s="156"/>
      <c r="L189" s="32"/>
      <c r="M189" s="157" t="s">
        <v>1</v>
      </c>
      <c r="N189" s="158" t="s">
        <v>44</v>
      </c>
      <c r="O189" s="57"/>
      <c r="P189" s="159">
        <f>O189*H189</f>
        <v>0</v>
      </c>
      <c r="Q189" s="159">
        <v>0</v>
      </c>
      <c r="R189" s="159">
        <f>Q189*H189</f>
        <v>0</v>
      </c>
      <c r="S189" s="159">
        <v>0</v>
      </c>
      <c r="T189" s="160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61" t="s">
        <v>245</v>
      </c>
      <c r="AT189" s="161" t="s">
        <v>209</v>
      </c>
      <c r="AU189" s="161" t="s">
        <v>88</v>
      </c>
      <c r="AY189" s="17" t="s">
        <v>207</v>
      </c>
      <c r="BE189" s="162">
        <f>IF(N189="základní",J189,0)</f>
        <v>0</v>
      </c>
      <c r="BF189" s="162">
        <f>IF(N189="snížená",J189,0)</f>
        <v>0</v>
      </c>
      <c r="BG189" s="162">
        <f>IF(N189="zákl. přenesená",J189,0)</f>
        <v>0</v>
      </c>
      <c r="BH189" s="162">
        <f>IF(N189="sníž. přenesená",J189,0)</f>
        <v>0</v>
      </c>
      <c r="BI189" s="162">
        <f>IF(N189="nulová",J189,0)</f>
        <v>0</v>
      </c>
      <c r="BJ189" s="17" t="s">
        <v>86</v>
      </c>
      <c r="BK189" s="162">
        <f>ROUND(I189*H189,2)</f>
        <v>0</v>
      </c>
      <c r="BL189" s="17" t="s">
        <v>245</v>
      </c>
      <c r="BM189" s="161" t="s">
        <v>314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7898</v>
      </c>
      <c r="H190" s="167">
        <v>25000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5" customFormat="1" ht="11.25">
      <c r="B191" s="179"/>
      <c r="D191" s="164" t="s">
        <v>237</v>
      </c>
      <c r="E191" s="180" t="s">
        <v>1</v>
      </c>
      <c r="F191" s="181" t="s">
        <v>242</v>
      </c>
      <c r="H191" s="182">
        <v>25000</v>
      </c>
      <c r="I191" s="183"/>
      <c r="L191" s="179"/>
      <c r="M191" s="184"/>
      <c r="N191" s="185"/>
      <c r="O191" s="185"/>
      <c r="P191" s="185"/>
      <c r="Q191" s="185"/>
      <c r="R191" s="185"/>
      <c r="S191" s="185"/>
      <c r="T191" s="186"/>
      <c r="AT191" s="180" t="s">
        <v>237</v>
      </c>
      <c r="AU191" s="180" t="s">
        <v>88</v>
      </c>
      <c r="AV191" s="15" t="s">
        <v>213</v>
      </c>
      <c r="AW191" s="15" t="s">
        <v>33</v>
      </c>
      <c r="AX191" s="15" t="s">
        <v>86</v>
      </c>
      <c r="AY191" s="180" t="s">
        <v>207</v>
      </c>
    </row>
    <row r="192" spans="1:65" s="12" customFormat="1" ht="22.9" customHeight="1">
      <c r="B192" s="135"/>
      <c r="D192" s="136" t="s">
        <v>78</v>
      </c>
      <c r="E192" s="146" t="s">
        <v>3713</v>
      </c>
      <c r="F192" s="146" t="s">
        <v>7899</v>
      </c>
      <c r="I192" s="138"/>
      <c r="J192" s="147">
        <f>BK192</f>
        <v>0</v>
      </c>
      <c r="L192" s="135"/>
      <c r="M192" s="140"/>
      <c r="N192" s="141"/>
      <c r="O192" s="141"/>
      <c r="P192" s="142">
        <f>SUM(P193:P202)</f>
        <v>0</v>
      </c>
      <c r="Q192" s="141"/>
      <c r="R192" s="142">
        <f>SUM(R193:R202)</f>
        <v>0</v>
      </c>
      <c r="S192" s="141"/>
      <c r="T192" s="143">
        <f>SUM(T193:T202)</f>
        <v>0</v>
      </c>
      <c r="AR192" s="136" t="s">
        <v>86</v>
      </c>
      <c r="AT192" s="144" t="s">
        <v>78</v>
      </c>
      <c r="AU192" s="144" t="s">
        <v>86</v>
      </c>
      <c r="AY192" s="136" t="s">
        <v>207</v>
      </c>
      <c r="BK192" s="145">
        <f>SUM(BK193:BK202)</f>
        <v>0</v>
      </c>
    </row>
    <row r="193" spans="1:65" s="2" customFormat="1" ht="24.2" customHeight="1">
      <c r="A193" s="31"/>
      <c r="B193" s="148"/>
      <c r="C193" s="149" t="s">
        <v>257</v>
      </c>
      <c r="D193" s="149" t="s">
        <v>209</v>
      </c>
      <c r="E193" s="150" t="s">
        <v>7900</v>
      </c>
      <c r="F193" s="151" t="s">
        <v>7901</v>
      </c>
      <c r="G193" s="152" t="s">
        <v>301</v>
      </c>
      <c r="H193" s="153">
        <v>37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213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213</v>
      </c>
      <c r="BM193" s="161" t="s">
        <v>318</v>
      </c>
    </row>
    <row r="194" spans="1:65" s="14" customFormat="1" ht="11.25">
      <c r="B194" s="172"/>
      <c r="D194" s="164" t="s">
        <v>237</v>
      </c>
      <c r="E194" s="173" t="s">
        <v>1</v>
      </c>
      <c r="F194" s="174" t="s">
        <v>7902</v>
      </c>
      <c r="H194" s="173" t="s">
        <v>1</v>
      </c>
      <c r="I194" s="175"/>
      <c r="L194" s="172"/>
      <c r="M194" s="176"/>
      <c r="N194" s="177"/>
      <c r="O194" s="177"/>
      <c r="P194" s="177"/>
      <c r="Q194" s="177"/>
      <c r="R194" s="177"/>
      <c r="S194" s="177"/>
      <c r="T194" s="178"/>
      <c r="AT194" s="173" t="s">
        <v>237</v>
      </c>
      <c r="AU194" s="173" t="s">
        <v>88</v>
      </c>
      <c r="AV194" s="14" t="s">
        <v>86</v>
      </c>
      <c r="AW194" s="14" t="s">
        <v>33</v>
      </c>
      <c r="AX194" s="14" t="s">
        <v>79</v>
      </c>
      <c r="AY194" s="173" t="s">
        <v>207</v>
      </c>
    </row>
    <row r="195" spans="1:65" s="13" customFormat="1" ht="11.25">
      <c r="B195" s="163"/>
      <c r="D195" s="164" t="s">
        <v>237</v>
      </c>
      <c r="E195" s="165" t="s">
        <v>1</v>
      </c>
      <c r="F195" s="166" t="s">
        <v>7903</v>
      </c>
      <c r="H195" s="167">
        <v>37</v>
      </c>
      <c r="I195" s="168"/>
      <c r="L195" s="163"/>
      <c r="M195" s="169"/>
      <c r="N195" s="170"/>
      <c r="O195" s="170"/>
      <c r="P195" s="170"/>
      <c r="Q195" s="170"/>
      <c r="R195" s="170"/>
      <c r="S195" s="170"/>
      <c r="T195" s="171"/>
      <c r="AT195" s="165" t="s">
        <v>237</v>
      </c>
      <c r="AU195" s="165" t="s">
        <v>88</v>
      </c>
      <c r="AV195" s="13" t="s">
        <v>88</v>
      </c>
      <c r="AW195" s="13" t="s">
        <v>33</v>
      </c>
      <c r="AX195" s="13" t="s">
        <v>79</v>
      </c>
      <c r="AY195" s="165" t="s">
        <v>207</v>
      </c>
    </row>
    <row r="196" spans="1:65" s="15" customFormat="1" ht="11.25">
      <c r="B196" s="179"/>
      <c r="D196" s="164" t="s">
        <v>237</v>
      </c>
      <c r="E196" s="180" t="s">
        <v>1</v>
      </c>
      <c r="F196" s="181" t="s">
        <v>242</v>
      </c>
      <c r="H196" s="182">
        <v>37</v>
      </c>
      <c r="I196" s="183"/>
      <c r="L196" s="179"/>
      <c r="M196" s="184"/>
      <c r="N196" s="185"/>
      <c r="O196" s="185"/>
      <c r="P196" s="185"/>
      <c r="Q196" s="185"/>
      <c r="R196" s="185"/>
      <c r="S196" s="185"/>
      <c r="T196" s="186"/>
      <c r="AT196" s="180" t="s">
        <v>237</v>
      </c>
      <c r="AU196" s="180" t="s">
        <v>88</v>
      </c>
      <c r="AV196" s="15" t="s">
        <v>213</v>
      </c>
      <c r="AW196" s="15" t="s">
        <v>33</v>
      </c>
      <c r="AX196" s="15" t="s">
        <v>86</v>
      </c>
      <c r="AY196" s="180" t="s">
        <v>207</v>
      </c>
    </row>
    <row r="197" spans="1:65" s="2" customFormat="1" ht="24.2" customHeight="1">
      <c r="A197" s="31"/>
      <c r="B197" s="148"/>
      <c r="C197" s="149" t="s">
        <v>320</v>
      </c>
      <c r="D197" s="149" t="s">
        <v>209</v>
      </c>
      <c r="E197" s="150" t="s">
        <v>7904</v>
      </c>
      <c r="F197" s="151" t="s">
        <v>7905</v>
      </c>
      <c r="G197" s="152" t="s">
        <v>301</v>
      </c>
      <c r="H197" s="153">
        <v>1</v>
      </c>
      <c r="I197" s="154"/>
      <c r="J197" s="155">
        <f>ROUND(I197*H197,2)</f>
        <v>0</v>
      </c>
      <c r="K197" s="156"/>
      <c r="L197" s="32"/>
      <c r="M197" s="157" t="s">
        <v>1</v>
      </c>
      <c r="N197" s="158" t="s">
        <v>44</v>
      </c>
      <c r="O197" s="57"/>
      <c r="P197" s="159">
        <f>O197*H197</f>
        <v>0</v>
      </c>
      <c r="Q197" s="159">
        <v>0</v>
      </c>
      <c r="R197" s="159">
        <f>Q197*H197</f>
        <v>0</v>
      </c>
      <c r="S197" s="159">
        <v>0</v>
      </c>
      <c r="T197" s="160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61" t="s">
        <v>213</v>
      </c>
      <c r="AT197" s="161" t="s">
        <v>209</v>
      </c>
      <c r="AU197" s="161" t="s">
        <v>88</v>
      </c>
      <c r="AY197" s="17" t="s">
        <v>207</v>
      </c>
      <c r="BE197" s="162">
        <f>IF(N197="základní",J197,0)</f>
        <v>0</v>
      </c>
      <c r="BF197" s="162">
        <f>IF(N197="snížená",J197,0)</f>
        <v>0</v>
      </c>
      <c r="BG197" s="162">
        <f>IF(N197="zákl. přenesená",J197,0)</f>
        <v>0</v>
      </c>
      <c r="BH197" s="162">
        <f>IF(N197="sníž. přenesená",J197,0)</f>
        <v>0</v>
      </c>
      <c r="BI197" s="162">
        <f>IF(N197="nulová",J197,0)</f>
        <v>0</v>
      </c>
      <c r="BJ197" s="17" t="s">
        <v>86</v>
      </c>
      <c r="BK197" s="162">
        <f>ROUND(I197*H197,2)</f>
        <v>0</v>
      </c>
      <c r="BL197" s="17" t="s">
        <v>213</v>
      </c>
      <c r="BM197" s="161" t="s">
        <v>323</v>
      </c>
    </row>
    <row r="198" spans="1:65" s="13" customFormat="1" ht="22.5">
      <c r="B198" s="163"/>
      <c r="D198" s="164" t="s">
        <v>237</v>
      </c>
      <c r="E198" s="165" t="s">
        <v>1</v>
      </c>
      <c r="F198" s="166" t="s">
        <v>7906</v>
      </c>
      <c r="H198" s="167">
        <v>1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5" customFormat="1" ht="11.25">
      <c r="B199" s="179"/>
      <c r="D199" s="164" t="s">
        <v>237</v>
      </c>
      <c r="E199" s="180" t="s">
        <v>1</v>
      </c>
      <c r="F199" s="181" t="s">
        <v>242</v>
      </c>
      <c r="H199" s="182">
        <v>1</v>
      </c>
      <c r="I199" s="183"/>
      <c r="L199" s="179"/>
      <c r="M199" s="184"/>
      <c r="N199" s="185"/>
      <c r="O199" s="185"/>
      <c r="P199" s="185"/>
      <c r="Q199" s="185"/>
      <c r="R199" s="185"/>
      <c r="S199" s="185"/>
      <c r="T199" s="186"/>
      <c r="AT199" s="180" t="s">
        <v>237</v>
      </c>
      <c r="AU199" s="180" t="s">
        <v>88</v>
      </c>
      <c r="AV199" s="15" t="s">
        <v>213</v>
      </c>
      <c r="AW199" s="15" t="s">
        <v>33</v>
      </c>
      <c r="AX199" s="15" t="s">
        <v>86</v>
      </c>
      <c r="AY199" s="180" t="s">
        <v>207</v>
      </c>
    </row>
    <row r="200" spans="1:65" s="2" customFormat="1" ht="24.2" customHeight="1">
      <c r="A200" s="31"/>
      <c r="B200" s="148"/>
      <c r="C200" s="149" t="s">
        <v>260</v>
      </c>
      <c r="D200" s="149" t="s">
        <v>209</v>
      </c>
      <c r="E200" s="150" t="s">
        <v>7907</v>
      </c>
      <c r="F200" s="151" t="s">
        <v>7908</v>
      </c>
      <c r="G200" s="152" t="s">
        <v>301</v>
      </c>
      <c r="H200" s="153">
        <v>1</v>
      </c>
      <c r="I200" s="154"/>
      <c r="J200" s="155">
        <f>ROUND(I200*H200,2)</f>
        <v>0</v>
      </c>
      <c r="K200" s="156"/>
      <c r="L200" s="32"/>
      <c r="M200" s="157" t="s">
        <v>1</v>
      </c>
      <c r="N200" s="158" t="s">
        <v>44</v>
      </c>
      <c r="O200" s="57"/>
      <c r="P200" s="159">
        <f>O200*H200</f>
        <v>0</v>
      </c>
      <c r="Q200" s="159">
        <v>0</v>
      </c>
      <c r="R200" s="159">
        <f>Q200*H200</f>
        <v>0</v>
      </c>
      <c r="S200" s="159">
        <v>0</v>
      </c>
      <c r="T200" s="160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61" t="s">
        <v>213</v>
      </c>
      <c r="AT200" s="161" t="s">
        <v>209</v>
      </c>
      <c r="AU200" s="161" t="s">
        <v>88</v>
      </c>
      <c r="AY200" s="17" t="s">
        <v>207</v>
      </c>
      <c r="BE200" s="162">
        <f>IF(N200="základní",J200,0)</f>
        <v>0</v>
      </c>
      <c r="BF200" s="162">
        <f>IF(N200="snížená",J200,0)</f>
        <v>0</v>
      </c>
      <c r="BG200" s="162">
        <f>IF(N200="zákl. přenesená",J200,0)</f>
        <v>0</v>
      </c>
      <c r="BH200" s="162">
        <f>IF(N200="sníž. přenesená",J200,0)</f>
        <v>0</v>
      </c>
      <c r="BI200" s="162">
        <f>IF(N200="nulová",J200,0)</f>
        <v>0</v>
      </c>
      <c r="BJ200" s="17" t="s">
        <v>86</v>
      </c>
      <c r="BK200" s="162">
        <f>ROUND(I200*H200,2)</f>
        <v>0</v>
      </c>
      <c r="BL200" s="17" t="s">
        <v>213</v>
      </c>
      <c r="BM200" s="161" t="s">
        <v>326</v>
      </c>
    </row>
    <row r="201" spans="1:65" s="13" customFormat="1" ht="22.5">
      <c r="B201" s="163"/>
      <c r="D201" s="164" t="s">
        <v>237</v>
      </c>
      <c r="E201" s="165" t="s">
        <v>1</v>
      </c>
      <c r="F201" s="166" t="s">
        <v>7909</v>
      </c>
      <c r="H201" s="167">
        <v>1</v>
      </c>
      <c r="I201" s="168"/>
      <c r="L201" s="163"/>
      <c r="M201" s="169"/>
      <c r="N201" s="170"/>
      <c r="O201" s="170"/>
      <c r="P201" s="170"/>
      <c r="Q201" s="170"/>
      <c r="R201" s="170"/>
      <c r="S201" s="170"/>
      <c r="T201" s="171"/>
      <c r="AT201" s="165" t="s">
        <v>237</v>
      </c>
      <c r="AU201" s="165" t="s">
        <v>88</v>
      </c>
      <c r="AV201" s="13" t="s">
        <v>88</v>
      </c>
      <c r="AW201" s="13" t="s">
        <v>33</v>
      </c>
      <c r="AX201" s="13" t="s">
        <v>79</v>
      </c>
      <c r="AY201" s="165" t="s">
        <v>207</v>
      </c>
    </row>
    <row r="202" spans="1:65" s="15" customFormat="1" ht="11.25">
      <c r="B202" s="179"/>
      <c r="D202" s="164" t="s">
        <v>237</v>
      </c>
      <c r="E202" s="180" t="s">
        <v>1</v>
      </c>
      <c r="F202" s="181" t="s">
        <v>242</v>
      </c>
      <c r="H202" s="182">
        <v>1</v>
      </c>
      <c r="I202" s="183"/>
      <c r="L202" s="179"/>
      <c r="M202" s="184"/>
      <c r="N202" s="185"/>
      <c r="O202" s="185"/>
      <c r="P202" s="185"/>
      <c r="Q202" s="185"/>
      <c r="R202" s="185"/>
      <c r="S202" s="185"/>
      <c r="T202" s="186"/>
      <c r="AT202" s="180" t="s">
        <v>237</v>
      </c>
      <c r="AU202" s="180" t="s">
        <v>88</v>
      </c>
      <c r="AV202" s="15" t="s">
        <v>213</v>
      </c>
      <c r="AW202" s="15" t="s">
        <v>33</v>
      </c>
      <c r="AX202" s="15" t="s">
        <v>86</v>
      </c>
      <c r="AY202" s="180" t="s">
        <v>207</v>
      </c>
    </row>
    <row r="203" spans="1:65" s="12" customFormat="1" ht="22.9" customHeight="1">
      <c r="B203" s="135"/>
      <c r="D203" s="136" t="s">
        <v>78</v>
      </c>
      <c r="E203" s="146" t="s">
        <v>6030</v>
      </c>
      <c r="F203" s="146" t="s">
        <v>7910</v>
      </c>
      <c r="I203" s="138"/>
      <c r="J203" s="147">
        <f>BK203</f>
        <v>0</v>
      </c>
      <c r="L203" s="135"/>
      <c r="M203" s="140"/>
      <c r="N203" s="141"/>
      <c r="O203" s="141"/>
      <c r="P203" s="142">
        <f>SUM(P204:P217)</f>
        <v>0</v>
      </c>
      <c r="Q203" s="141"/>
      <c r="R203" s="142">
        <f>SUM(R204:R217)</f>
        <v>0</v>
      </c>
      <c r="S203" s="141"/>
      <c r="T203" s="143">
        <f>SUM(T204:T217)</f>
        <v>0</v>
      </c>
      <c r="AR203" s="136" t="s">
        <v>86</v>
      </c>
      <c r="AT203" s="144" t="s">
        <v>78</v>
      </c>
      <c r="AU203" s="144" t="s">
        <v>86</v>
      </c>
      <c r="AY203" s="136" t="s">
        <v>207</v>
      </c>
      <c r="BK203" s="145">
        <f>SUM(BK204:BK217)</f>
        <v>0</v>
      </c>
    </row>
    <row r="204" spans="1:65" s="2" customFormat="1" ht="24.2" customHeight="1">
      <c r="A204" s="31"/>
      <c r="B204" s="148"/>
      <c r="C204" s="149" t="s">
        <v>327</v>
      </c>
      <c r="D204" s="149" t="s">
        <v>209</v>
      </c>
      <c r="E204" s="150" t="s">
        <v>7911</v>
      </c>
      <c r="F204" s="151" t="s">
        <v>7912</v>
      </c>
      <c r="G204" s="152" t="s">
        <v>301</v>
      </c>
      <c r="H204" s="153">
        <v>153</v>
      </c>
      <c r="I204" s="154"/>
      <c r="J204" s="155">
        <f>ROUND(I204*H204,2)</f>
        <v>0</v>
      </c>
      <c r="K204" s="156"/>
      <c r="L204" s="32"/>
      <c r="M204" s="157" t="s">
        <v>1</v>
      </c>
      <c r="N204" s="158" t="s">
        <v>44</v>
      </c>
      <c r="O204" s="57"/>
      <c r="P204" s="159">
        <f>O204*H204</f>
        <v>0</v>
      </c>
      <c r="Q204" s="159">
        <v>0</v>
      </c>
      <c r="R204" s="159">
        <f>Q204*H204</f>
        <v>0</v>
      </c>
      <c r="S204" s="159">
        <v>0</v>
      </c>
      <c r="T204" s="160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61" t="s">
        <v>213</v>
      </c>
      <c r="AT204" s="161" t="s">
        <v>209</v>
      </c>
      <c r="AU204" s="161" t="s">
        <v>88</v>
      </c>
      <c r="AY204" s="17" t="s">
        <v>207</v>
      </c>
      <c r="BE204" s="162">
        <f>IF(N204="základní",J204,0)</f>
        <v>0</v>
      </c>
      <c r="BF204" s="162">
        <f>IF(N204="snížená",J204,0)</f>
        <v>0</v>
      </c>
      <c r="BG204" s="162">
        <f>IF(N204="zákl. přenesená",J204,0)</f>
        <v>0</v>
      </c>
      <c r="BH204" s="162">
        <f>IF(N204="sníž. přenesená",J204,0)</f>
        <v>0</v>
      </c>
      <c r="BI204" s="162">
        <f>IF(N204="nulová",J204,0)</f>
        <v>0</v>
      </c>
      <c r="BJ204" s="17" t="s">
        <v>86</v>
      </c>
      <c r="BK204" s="162">
        <f>ROUND(I204*H204,2)</f>
        <v>0</v>
      </c>
      <c r="BL204" s="17" t="s">
        <v>213</v>
      </c>
      <c r="BM204" s="161" t="s">
        <v>330</v>
      </c>
    </row>
    <row r="205" spans="1:65" s="13" customFormat="1" ht="11.25">
      <c r="B205" s="163"/>
      <c r="D205" s="164" t="s">
        <v>237</v>
      </c>
      <c r="E205" s="165" t="s">
        <v>1</v>
      </c>
      <c r="F205" s="166" t="s">
        <v>7913</v>
      </c>
      <c r="H205" s="167">
        <v>153</v>
      </c>
      <c r="I205" s="168"/>
      <c r="L205" s="163"/>
      <c r="M205" s="169"/>
      <c r="N205" s="170"/>
      <c r="O205" s="170"/>
      <c r="P205" s="170"/>
      <c r="Q205" s="170"/>
      <c r="R205" s="170"/>
      <c r="S205" s="170"/>
      <c r="T205" s="171"/>
      <c r="AT205" s="165" t="s">
        <v>237</v>
      </c>
      <c r="AU205" s="165" t="s">
        <v>88</v>
      </c>
      <c r="AV205" s="13" t="s">
        <v>88</v>
      </c>
      <c r="AW205" s="13" t="s">
        <v>33</v>
      </c>
      <c r="AX205" s="13" t="s">
        <v>79</v>
      </c>
      <c r="AY205" s="165" t="s">
        <v>207</v>
      </c>
    </row>
    <row r="206" spans="1:65" s="14" customFormat="1" ht="11.25">
      <c r="B206" s="172"/>
      <c r="D206" s="164" t="s">
        <v>237</v>
      </c>
      <c r="E206" s="173" t="s">
        <v>1</v>
      </c>
      <c r="F206" s="174" t="s">
        <v>7914</v>
      </c>
      <c r="H206" s="173" t="s">
        <v>1</v>
      </c>
      <c r="I206" s="175"/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237</v>
      </c>
      <c r="AU206" s="173" t="s">
        <v>88</v>
      </c>
      <c r="AV206" s="14" t="s">
        <v>86</v>
      </c>
      <c r="AW206" s="14" t="s">
        <v>33</v>
      </c>
      <c r="AX206" s="14" t="s">
        <v>79</v>
      </c>
      <c r="AY206" s="173" t="s">
        <v>207</v>
      </c>
    </row>
    <row r="207" spans="1:65" s="15" customFormat="1" ht="11.25">
      <c r="B207" s="179"/>
      <c r="D207" s="164" t="s">
        <v>237</v>
      </c>
      <c r="E207" s="180" t="s">
        <v>1</v>
      </c>
      <c r="F207" s="181" t="s">
        <v>242</v>
      </c>
      <c r="H207" s="182">
        <v>153</v>
      </c>
      <c r="I207" s="183"/>
      <c r="L207" s="179"/>
      <c r="M207" s="184"/>
      <c r="N207" s="185"/>
      <c r="O207" s="185"/>
      <c r="P207" s="185"/>
      <c r="Q207" s="185"/>
      <c r="R207" s="185"/>
      <c r="S207" s="185"/>
      <c r="T207" s="186"/>
      <c r="AT207" s="180" t="s">
        <v>237</v>
      </c>
      <c r="AU207" s="180" t="s">
        <v>88</v>
      </c>
      <c r="AV207" s="15" t="s">
        <v>213</v>
      </c>
      <c r="AW207" s="15" t="s">
        <v>33</v>
      </c>
      <c r="AX207" s="15" t="s">
        <v>86</v>
      </c>
      <c r="AY207" s="180" t="s">
        <v>207</v>
      </c>
    </row>
    <row r="208" spans="1:65" s="2" customFormat="1" ht="24.2" customHeight="1">
      <c r="A208" s="31"/>
      <c r="B208" s="148"/>
      <c r="C208" s="149" t="s">
        <v>265</v>
      </c>
      <c r="D208" s="149" t="s">
        <v>209</v>
      </c>
      <c r="E208" s="150" t="s">
        <v>7915</v>
      </c>
      <c r="F208" s="151" t="s">
        <v>7916</v>
      </c>
      <c r="G208" s="152" t="s">
        <v>301</v>
      </c>
      <c r="H208" s="153">
        <v>153</v>
      </c>
      <c r="I208" s="154"/>
      <c r="J208" s="155">
        <f>ROUND(I208*H208,2)</f>
        <v>0</v>
      </c>
      <c r="K208" s="156"/>
      <c r="L208" s="32"/>
      <c r="M208" s="157" t="s">
        <v>1</v>
      </c>
      <c r="N208" s="158" t="s">
        <v>44</v>
      </c>
      <c r="O208" s="57"/>
      <c r="P208" s="159">
        <f>O208*H208</f>
        <v>0</v>
      </c>
      <c r="Q208" s="159">
        <v>0</v>
      </c>
      <c r="R208" s="159">
        <f>Q208*H208</f>
        <v>0</v>
      </c>
      <c r="S208" s="159">
        <v>0</v>
      </c>
      <c r="T208" s="160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61" t="s">
        <v>213</v>
      </c>
      <c r="AT208" s="161" t="s">
        <v>209</v>
      </c>
      <c r="AU208" s="161" t="s">
        <v>88</v>
      </c>
      <c r="AY208" s="17" t="s">
        <v>207</v>
      </c>
      <c r="BE208" s="162">
        <f>IF(N208="základní",J208,0)</f>
        <v>0</v>
      </c>
      <c r="BF208" s="162">
        <f>IF(N208="snížená",J208,0)</f>
        <v>0</v>
      </c>
      <c r="BG208" s="162">
        <f>IF(N208="zákl. přenesená",J208,0)</f>
        <v>0</v>
      </c>
      <c r="BH208" s="162">
        <f>IF(N208="sníž. přenesená",J208,0)</f>
        <v>0</v>
      </c>
      <c r="BI208" s="162">
        <f>IF(N208="nulová",J208,0)</f>
        <v>0</v>
      </c>
      <c r="BJ208" s="17" t="s">
        <v>86</v>
      </c>
      <c r="BK208" s="162">
        <f>ROUND(I208*H208,2)</f>
        <v>0</v>
      </c>
      <c r="BL208" s="17" t="s">
        <v>213</v>
      </c>
      <c r="BM208" s="161" t="s">
        <v>333</v>
      </c>
    </row>
    <row r="209" spans="1:65" s="13" customFormat="1" ht="11.25">
      <c r="B209" s="163"/>
      <c r="D209" s="164" t="s">
        <v>237</v>
      </c>
      <c r="E209" s="165" t="s">
        <v>1</v>
      </c>
      <c r="F209" s="166" t="s">
        <v>7917</v>
      </c>
      <c r="H209" s="167">
        <v>153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5" customFormat="1" ht="11.25">
      <c r="B210" s="179"/>
      <c r="D210" s="164" t="s">
        <v>237</v>
      </c>
      <c r="E210" s="180" t="s">
        <v>1</v>
      </c>
      <c r="F210" s="181" t="s">
        <v>242</v>
      </c>
      <c r="H210" s="182">
        <v>153</v>
      </c>
      <c r="I210" s="183"/>
      <c r="L210" s="179"/>
      <c r="M210" s="184"/>
      <c r="N210" s="185"/>
      <c r="O210" s="185"/>
      <c r="P210" s="185"/>
      <c r="Q210" s="185"/>
      <c r="R210" s="185"/>
      <c r="S210" s="185"/>
      <c r="T210" s="186"/>
      <c r="AT210" s="180" t="s">
        <v>237</v>
      </c>
      <c r="AU210" s="180" t="s">
        <v>88</v>
      </c>
      <c r="AV210" s="15" t="s">
        <v>213</v>
      </c>
      <c r="AW210" s="15" t="s">
        <v>33</v>
      </c>
      <c r="AX210" s="15" t="s">
        <v>86</v>
      </c>
      <c r="AY210" s="180" t="s">
        <v>207</v>
      </c>
    </row>
    <row r="211" spans="1:65" s="2" customFormat="1" ht="24.2" customHeight="1">
      <c r="A211" s="31"/>
      <c r="B211" s="148"/>
      <c r="C211" s="149" t="s">
        <v>335</v>
      </c>
      <c r="D211" s="149" t="s">
        <v>209</v>
      </c>
      <c r="E211" s="150" t="s">
        <v>7918</v>
      </c>
      <c r="F211" s="151" t="s">
        <v>7919</v>
      </c>
      <c r="G211" s="152" t="s">
        <v>301</v>
      </c>
      <c r="H211" s="153">
        <v>1</v>
      </c>
      <c r="I211" s="154"/>
      <c r="J211" s="155">
        <f>ROUND(I211*H211,2)</f>
        <v>0</v>
      </c>
      <c r="K211" s="156"/>
      <c r="L211" s="32"/>
      <c r="M211" s="157" t="s">
        <v>1</v>
      </c>
      <c r="N211" s="158" t="s">
        <v>44</v>
      </c>
      <c r="O211" s="57"/>
      <c r="P211" s="159">
        <f>O211*H211</f>
        <v>0</v>
      </c>
      <c r="Q211" s="159">
        <v>0</v>
      </c>
      <c r="R211" s="159">
        <f>Q211*H211</f>
        <v>0</v>
      </c>
      <c r="S211" s="159">
        <v>0</v>
      </c>
      <c r="T211" s="160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61" t="s">
        <v>213</v>
      </c>
      <c r="AT211" s="161" t="s">
        <v>209</v>
      </c>
      <c r="AU211" s="161" t="s">
        <v>88</v>
      </c>
      <c r="AY211" s="17" t="s">
        <v>207</v>
      </c>
      <c r="BE211" s="162">
        <f>IF(N211="základní",J211,0)</f>
        <v>0</v>
      </c>
      <c r="BF211" s="162">
        <f>IF(N211="snížená",J211,0)</f>
        <v>0</v>
      </c>
      <c r="BG211" s="162">
        <f>IF(N211="zákl. přenesená",J211,0)</f>
        <v>0</v>
      </c>
      <c r="BH211" s="162">
        <f>IF(N211="sníž. přenesená",J211,0)</f>
        <v>0</v>
      </c>
      <c r="BI211" s="162">
        <f>IF(N211="nulová",J211,0)</f>
        <v>0</v>
      </c>
      <c r="BJ211" s="17" t="s">
        <v>86</v>
      </c>
      <c r="BK211" s="162">
        <f>ROUND(I211*H211,2)</f>
        <v>0</v>
      </c>
      <c r="BL211" s="17" t="s">
        <v>213</v>
      </c>
      <c r="BM211" s="161" t="s">
        <v>338</v>
      </c>
    </row>
    <row r="212" spans="1:65" s="13" customFormat="1" ht="11.25">
      <c r="B212" s="163"/>
      <c r="D212" s="164" t="s">
        <v>237</v>
      </c>
      <c r="E212" s="165" t="s">
        <v>1</v>
      </c>
      <c r="F212" s="166" t="s">
        <v>7920</v>
      </c>
      <c r="H212" s="167">
        <v>1</v>
      </c>
      <c r="I212" s="168"/>
      <c r="L212" s="163"/>
      <c r="M212" s="169"/>
      <c r="N212" s="170"/>
      <c r="O212" s="170"/>
      <c r="P212" s="170"/>
      <c r="Q212" s="170"/>
      <c r="R212" s="170"/>
      <c r="S212" s="170"/>
      <c r="T212" s="171"/>
      <c r="AT212" s="165" t="s">
        <v>237</v>
      </c>
      <c r="AU212" s="165" t="s">
        <v>88</v>
      </c>
      <c r="AV212" s="13" t="s">
        <v>88</v>
      </c>
      <c r="AW212" s="13" t="s">
        <v>33</v>
      </c>
      <c r="AX212" s="13" t="s">
        <v>79</v>
      </c>
      <c r="AY212" s="165" t="s">
        <v>207</v>
      </c>
    </row>
    <row r="213" spans="1:65" s="14" customFormat="1" ht="11.25">
      <c r="B213" s="172"/>
      <c r="D213" s="164" t="s">
        <v>237</v>
      </c>
      <c r="E213" s="173" t="s">
        <v>1</v>
      </c>
      <c r="F213" s="174" t="s">
        <v>7921</v>
      </c>
      <c r="H213" s="173" t="s">
        <v>1</v>
      </c>
      <c r="I213" s="175"/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237</v>
      </c>
      <c r="AU213" s="173" t="s">
        <v>88</v>
      </c>
      <c r="AV213" s="14" t="s">
        <v>86</v>
      </c>
      <c r="AW213" s="14" t="s">
        <v>33</v>
      </c>
      <c r="AX213" s="14" t="s">
        <v>79</v>
      </c>
      <c r="AY213" s="173" t="s">
        <v>207</v>
      </c>
    </row>
    <row r="214" spans="1:65" s="15" customFormat="1" ht="11.25">
      <c r="B214" s="179"/>
      <c r="D214" s="164" t="s">
        <v>237</v>
      </c>
      <c r="E214" s="180" t="s">
        <v>1</v>
      </c>
      <c r="F214" s="181" t="s">
        <v>242</v>
      </c>
      <c r="H214" s="182">
        <v>1</v>
      </c>
      <c r="I214" s="183"/>
      <c r="L214" s="179"/>
      <c r="M214" s="184"/>
      <c r="N214" s="185"/>
      <c r="O214" s="185"/>
      <c r="P214" s="185"/>
      <c r="Q214" s="185"/>
      <c r="R214" s="185"/>
      <c r="S214" s="185"/>
      <c r="T214" s="186"/>
      <c r="AT214" s="180" t="s">
        <v>237</v>
      </c>
      <c r="AU214" s="180" t="s">
        <v>88</v>
      </c>
      <c r="AV214" s="15" t="s">
        <v>213</v>
      </c>
      <c r="AW214" s="15" t="s">
        <v>33</v>
      </c>
      <c r="AX214" s="15" t="s">
        <v>86</v>
      </c>
      <c r="AY214" s="180" t="s">
        <v>207</v>
      </c>
    </row>
    <row r="215" spans="1:65" s="2" customFormat="1" ht="24.2" customHeight="1">
      <c r="A215" s="31"/>
      <c r="B215" s="148"/>
      <c r="C215" s="149" t="s">
        <v>271</v>
      </c>
      <c r="D215" s="149" t="s">
        <v>209</v>
      </c>
      <c r="E215" s="150" t="s">
        <v>7922</v>
      </c>
      <c r="F215" s="151" t="s">
        <v>7923</v>
      </c>
      <c r="G215" s="152" t="s">
        <v>301</v>
      </c>
      <c r="H215" s="153">
        <v>1</v>
      </c>
      <c r="I215" s="154"/>
      <c r="J215" s="155">
        <f>ROUND(I215*H215,2)</f>
        <v>0</v>
      </c>
      <c r="K215" s="156"/>
      <c r="L215" s="32"/>
      <c r="M215" s="157" t="s">
        <v>1</v>
      </c>
      <c r="N215" s="158" t="s">
        <v>44</v>
      </c>
      <c r="O215" s="57"/>
      <c r="P215" s="159">
        <f>O215*H215</f>
        <v>0</v>
      </c>
      <c r="Q215" s="159">
        <v>0</v>
      </c>
      <c r="R215" s="159">
        <f>Q215*H215</f>
        <v>0</v>
      </c>
      <c r="S215" s="159">
        <v>0</v>
      </c>
      <c r="T215" s="160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61" t="s">
        <v>213</v>
      </c>
      <c r="AT215" s="161" t="s">
        <v>209</v>
      </c>
      <c r="AU215" s="161" t="s">
        <v>88</v>
      </c>
      <c r="AY215" s="17" t="s">
        <v>207</v>
      </c>
      <c r="BE215" s="162">
        <f>IF(N215="základní",J215,0)</f>
        <v>0</v>
      </c>
      <c r="BF215" s="162">
        <f>IF(N215="snížená",J215,0)</f>
        <v>0</v>
      </c>
      <c r="BG215" s="162">
        <f>IF(N215="zákl. přenesená",J215,0)</f>
        <v>0</v>
      </c>
      <c r="BH215" s="162">
        <f>IF(N215="sníž. přenesená",J215,0)</f>
        <v>0</v>
      </c>
      <c r="BI215" s="162">
        <f>IF(N215="nulová",J215,0)</f>
        <v>0</v>
      </c>
      <c r="BJ215" s="17" t="s">
        <v>86</v>
      </c>
      <c r="BK215" s="162">
        <f>ROUND(I215*H215,2)</f>
        <v>0</v>
      </c>
      <c r="BL215" s="17" t="s">
        <v>213</v>
      </c>
      <c r="BM215" s="161" t="s">
        <v>341</v>
      </c>
    </row>
    <row r="216" spans="1:65" s="13" customFormat="1" ht="22.5">
      <c r="B216" s="163"/>
      <c r="D216" s="164" t="s">
        <v>237</v>
      </c>
      <c r="E216" s="165" t="s">
        <v>1</v>
      </c>
      <c r="F216" s="166" t="s">
        <v>7924</v>
      </c>
      <c r="H216" s="167">
        <v>1</v>
      </c>
      <c r="I216" s="168"/>
      <c r="L216" s="163"/>
      <c r="M216" s="169"/>
      <c r="N216" s="170"/>
      <c r="O216" s="170"/>
      <c r="P216" s="170"/>
      <c r="Q216" s="170"/>
      <c r="R216" s="170"/>
      <c r="S216" s="170"/>
      <c r="T216" s="171"/>
      <c r="AT216" s="165" t="s">
        <v>237</v>
      </c>
      <c r="AU216" s="165" t="s">
        <v>88</v>
      </c>
      <c r="AV216" s="13" t="s">
        <v>88</v>
      </c>
      <c r="AW216" s="13" t="s">
        <v>33</v>
      </c>
      <c r="AX216" s="13" t="s">
        <v>79</v>
      </c>
      <c r="AY216" s="165" t="s">
        <v>207</v>
      </c>
    </row>
    <row r="217" spans="1:65" s="15" customFormat="1" ht="11.25">
      <c r="B217" s="179"/>
      <c r="D217" s="164" t="s">
        <v>237</v>
      </c>
      <c r="E217" s="180" t="s">
        <v>1</v>
      </c>
      <c r="F217" s="181" t="s">
        <v>242</v>
      </c>
      <c r="H217" s="182">
        <v>1</v>
      </c>
      <c r="I217" s="183"/>
      <c r="L217" s="179"/>
      <c r="M217" s="184"/>
      <c r="N217" s="185"/>
      <c r="O217" s="185"/>
      <c r="P217" s="185"/>
      <c r="Q217" s="185"/>
      <c r="R217" s="185"/>
      <c r="S217" s="185"/>
      <c r="T217" s="186"/>
      <c r="AT217" s="180" t="s">
        <v>237</v>
      </c>
      <c r="AU217" s="180" t="s">
        <v>88</v>
      </c>
      <c r="AV217" s="15" t="s">
        <v>213</v>
      </c>
      <c r="AW217" s="15" t="s">
        <v>33</v>
      </c>
      <c r="AX217" s="15" t="s">
        <v>86</v>
      </c>
      <c r="AY217" s="180" t="s">
        <v>207</v>
      </c>
    </row>
    <row r="218" spans="1:65" s="12" customFormat="1" ht="22.9" customHeight="1">
      <c r="B218" s="135"/>
      <c r="D218" s="136" t="s">
        <v>78</v>
      </c>
      <c r="E218" s="146" t="s">
        <v>6363</v>
      </c>
      <c r="F218" s="146" t="s">
        <v>7925</v>
      </c>
      <c r="I218" s="138"/>
      <c r="J218" s="147">
        <f>BK218</f>
        <v>0</v>
      </c>
      <c r="L218" s="135"/>
      <c r="M218" s="140"/>
      <c r="N218" s="141"/>
      <c r="O218" s="141"/>
      <c r="P218" s="142">
        <f>SUM(P219:P224)</f>
        <v>0</v>
      </c>
      <c r="Q218" s="141"/>
      <c r="R218" s="142">
        <f>SUM(R219:R224)</f>
        <v>0</v>
      </c>
      <c r="S218" s="141"/>
      <c r="T218" s="143">
        <f>SUM(T219:T224)</f>
        <v>0</v>
      </c>
      <c r="AR218" s="136" t="s">
        <v>86</v>
      </c>
      <c r="AT218" s="144" t="s">
        <v>78</v>
      </c>
      <c r="AU218" s="144" t="s">
        <v>86</v>
      </c>
      <c r="AY218" s="136" t="s">
        <v>207</v>
      </c>
      <c r="BK218" s="145">
        <f>SUM(BK219:BK224)</f>
        <v>0</v>
      </c>
    </row>
    <row r="219" spans="1:65" s="2" customFormat="1" ht="24.2" customHeight="1">
      <c r="A219" s="31"/>
      <c r="B219" s="148"/>
      <c r="C219" s="149" t="s">
        <v>342</v>
      </c>
      <c r="D219" s="149" t="s">
        <v>209</v>
      </c>
      <c r="E219" s="150" t="s">
        <v>7926</v>
      </c>
      <c r="F219" s="151" t="s">
        <v>7927</v>
      </c>
      <c r="G219" s="152" t="s">
        <v>301</v>
      </c>
      <c r="H219" s="153">
        <v>50</v>
      </c>
      <c r="I219" s="154"/>
      <c r="J219" s="155">
        <f>ROUND(I219*H219,2)</f>
        <v>0</v>
      </c>
      <c r="K219" s="156"/>
      <c r="L219" s="32"/>
      <c r="M219" s="157" t="s">
        <v>1</v>
      </c>
      <c r="N219" s="158" t="s">
        <v>44</v>
      </c>
      <c r="O219" s="57"/>
      <c r="P219" s="159">
        <f>O219*H219</f>
        <v>0</v>
      </c>
      <c r="Q219" s="159">
        <v>0</v>
      </c>
      <c r="R219" s="159">
        <f>Q219*H219</f>
        <v>0</v>
      </c>
      <c r="S219" s="159">
        <v>0</v>
      </c>
      <c r="T219" s="160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61" t="s">
        <v>213</v>
      </c>
      <c r="AT219" s="161" t="s">
        <v>209</v>
      </c>
      <c r="AU219" s="161" t="s">
        <v>88</v>
      </c>
      <c r="AY219" s="17" t="s">
        <v>207</v>
      </c>
      <c r="BE219" s="162">
        <f>IF(N219="základní",J219,0)</f>
        <v>0</v>
      </c>
      <c r="BF219" s="162">
        <f>IF(N219="snížená",J219,0)</f>
        <v>0</v>
      </c>
      <c r="BG219" s="162">
        <f>IF(N219="zákl. přenesená",J219,0)</f>
        <v>0</v>
      </c>
      <c r="BH219" s="162">
        <f>IF(N219="sníž. přenesená",J219,0)</f>
        <v>0</v>
      </c>
      <c r="BI219" s="162">
        <f>IF(N219="nulová",J219,0)</f>
        <v>0</v>
      </c>
      <c r="BJ219" s="17" t="s">
        <v>86</v>
      </c>
      <c r="BK219" s="162">
        <f>ROUND(I219*H219,2)</f>
        <v>0</v>
      </c>
      <c r="BL219" s="17" t="s">
        <v>213</v>
      </c>
      <c r="BM219" s="161" t="s">
        <v>345</v>
      </c>
    </row>
    <row r="220" spans="1:65" s="13" customFormat="1" ht="11.25">
      <c r="B220" s="163"/>
      <c r="D220" s="164" t="s">
        <v>237</v>
      </c>
      <c r="E220" s="165" t="s">
        <v>1</v>
      </c>
      <c r="F220" s="166" t="s">
        <v>7928</v>
      </c>
      <c r="H220" s="167">
        <v>50</v>
      </c>
      <c r="I220" s="168"/>
      <c r="L220" s="163"/>
      <c r="M220" s="169"/>
      <c r="N220" s="170"/>
      <c r="O220" s="170"/>
      <c r="P220" s="170"/>
      <c r="Q220" s="170"/>
      <c r="R220" s="170"/>
      <c r="S220" s="170"/>
      <c r="T220" s="171"/>
      <c r="AT220" s="165" t="s">
        <v>237</v>
      </c>
      <c r="AU220" s="165" t="s">
        <v>88</v>
      </c>
      <c r="AV220" s="13" t="s">
        <v>88</v>
      </c>
      <c r="AW220" s="13" t="s">
        <v>33</v>
      </c>
      <c r="AX220" s="13" t="s">
        <v>79</v>
      </c>
      <c r="AY220" s="165" t="s">
        <v>207</v>
      </c>
    </row>
    <row r="221" spans="1:65" s="15" customFormat="1" ht="11.25">
      <c r="B221" s="179"/>
      <c r="D221" s="164" t="s">
        <v>237</v>
      </c>
      <c r="E221" s="180" t="s">
        <v>1</v>
      </c>
      <c r="F221" s="181" t="s">
        <v>242</v>
      </c>
      <c r="H221" s="182">
        <v>50</v>
      </c>
      <c r="I221" s="183"/>
      <c r="L221" s="179"/>
      <c r="M221" s="184"/>
      <c r="N221" s="185"/>
      <c r="O221" s="185"/>
      <c r="P221" s="185"/>
      <c r="Q221" s="185"/>
      <c r="R221" s="185"/>
      <c r="S221" s="185"/>
      <c r="T221" s="186"/>
      <c r="AT221" s="180" t="s">
        <v>237</v>
      </c>
      <c r="AU221" s="180" t="s">
        <v>88</v>
      </c>
      <c r="AV221" s="15" t="s">
        <v>213</v>
      </c>
      <c r="AW221" s="15" t="s">
        <v>33</v>
      </c>
      <c r="AX221" s="15" t="s">
        <v>86</v>
      </c>
      <c r="AY221" s="180" t="s">
        <v>207</v>
      </c>
    </row>
    <row r="222" spans="1:65" s="2" customFormat="1" ht="24.2" customHeight="1">
      <c r="A222" s="31"/>
      <c r="B222" s="148"/>
      <c r="C222" s="149" t="s">
        <v>275</v>
      </c>
      <c r="D222" s="149" t="s">
        <v>209</v>
      </c>
      <c r="E222" s="150" t="s">
        <v>7929</v>
      </c>
      <c r="F222" s="151" t="s">
        <v>7930</v>
      </c>
      <c r="G222" s="152" t="s">
        <v>301</v>
      </c>
      <c r="H222" s="153">
        <v>1</v>
      </c>
      <c r="I222" s="154"/>
      <c r="J222" s="155">
        <f>ROUND(I222*H222,2)</f>
        <v>0</v>
      </c>
      <c r="K222" s="156"/>
      <c r="L222" s="32"/>
      <c r="M222" s="157" t="s">
        <v>1</v>
      </c>
      <c r="N222" s="158" t="s">
        <v>44</v>
      </c>
      <c r="O222" s="57"/>
      <c r="P222" s="159">
        <f>O222*H222</f>
        <v>0</v>
      </c>
      <c r="Q222" s="159">
        <v>0</v>
      </c>
      <c r="R222" s="159">
        <f>Q222*H222</f>
        <v>0</v>
      </c>
      <c r="S222" s="159">
        <v>0</v>
      </c>
      <c r="T222" s="160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61" t="s">
        <v>213</v>
      </c>
      <c r="AT222" s="161" t="s">
        <v>209</v>
      </c>
      <c r="AU222" s="161" t="s">
        <v>88</v>
      </c>
      <c r="AY222" s="17" t="s">
        <v>207</v>
      </c>
      <c r="BE222" s="162">
        <f>IF(N222="základní",J222,0)</f>
        <v>0</v>
      </c>
      <c r="BF222" s="162">
        <f>IF(N222="snížená",J222,0)</f>
        <v>0</v>
      </c>
      <c r="BG222" s="162">
        <f>IF(N222="zákl. přenesená",J222,0)</f>
        <v>0</v>
      </c>
      <c r="BH222" s="162">
        <f>IF(N222="sníž. přenesená",J222,0)</f>
        <v>0</v>
      </c>
      <c r="BI222" s="162">
        <f>IF(N222="nulová",J222,0)</f>
        <v>0</v>
      </c>
      <c r="BJ222" s="17" t="s">
        <v>86</v>
      </c>
      <c r="BK222" s="162">
        <f>ROUND(I222*H222,2)</f>
        <v>0</v>
      </c>
      <c r="BL222" s="17" t="s">
        <v>213</v>
      </c>
      <c r="BM222" s="161" t="s">
        <v>349</v>
      </c>
    </row>
    <row r="223" spans="1:65" s="13" customFormat="1" ht="11.25">
      <c r="B223" s="163"/>
      <c r="D223" s="164" t="s">
        <v>237</v>
      </c>
      <c r="E223" s="165" t="s">
        <v>1</v>
      </c>
      <c r="F223" s="166" t="s">
        <v>7931</v>
      </c>
      <c r="H223" s="167">
        <v>1</v>
      </c>
      <c r="I223" s="168"/>
      <c r="L223" s="163"/>
      <c r="M223" s="169"/>
      <c r="N223" s="170"/>
      <c r="O223" s="170"/>
      <c r="P223" s="170"/>
      <c r="Q223" s="170"/>
      <c r="R223" s="170"/>
      <c r="S223" s="170"/>
      <c r="T223" s="171"/>
      <c r="AT223" s="165" t="s">
        <v>237</v>
      </c>
      <c r="AU223" s="165" t="s">
        <v>88</v>
      </c>
      <c r="AV223" s="13" t="s">
        <v>88</v>
      </c>
      <c r="AW223" s="13" t="s">
        <v>33</v>
      </c>
      <c r="AX223" s="13" t="s">
        <v>79</v>
      </c>
      <c r="AY223" s="165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1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12" customFormat="1" ht="22.9" customHeight="1">
      <c r="B225" s="135"/>
      <c r="D225" s="136" t="s">
        <v>78</v>
      </c>
      <c r="E225" s="146" t="s">
        <v>7371</v>
      </c>
      <c r="F225" s="146" t="s">
        <v>7790</v>
      </c>
      <c r="I225" s="138"/>
      <c r="J225" s="147">
        <f>BK225</f>
        <v>0</v>
      </c>
      <c r="L225" s="135"/>
      <c r="M225" s="140"/>
      <c r="N225" s="141"/>
      <c r="O225" s="141"/>
      <c r="P225" s="142">
        <f>SUM(P226:P267)</f>
        <v>0</v>
      </c>
      <c r="Q225" s="141"/>
      <c r="R225" s="142">
        <f>SUM(R226:R267)</f>
        <v>0</v>
      </c>
      <c r="S225" s="141"/>
      <c r="T225" s="143">
        <f>SUM(T226:T267)</f>
        <v>0</v>
      </c>
      <c r="AR225" s="136" t="s">
        <v>86</v>
      </c>
      <c r="AT225" s="144" t="s">
        <v>78</v>
      </c>
      <c r="AU225" s="144" t="s">
        <v>86</v>
      </c>
      <c r="AY225" s="136" t="s">
        <v>207</v>
      </c>
      <c r="BK225" s="145">
        <f>SUM(BK226:BK267)</f>
        <v>0</v>
      </c>
    </row>
    <row r="226" spans="1:65" s="2" customFormat="1" ht="24.2" customHeight="1">
      <c r="A226" s="31"/>
      <c r="B226" s="148"/>
      <c r="C226" s="149" t="s">
        <v>350</v>
      </c>
      <c r="D226" s="149" t="s">
        <v>209</v>
      </c>
      <c r="E226" s="150" t="s">
        <v>7932</v>
      </c>
      <c r="F226" s="151" t="s">
        <v>7933</v>
      </c>
      <c r="G226" s="152" t="s">
        <v>220</v>
      </c>
      <c r="H226" s="153">
        <v>225</v>
      </c>
      <c r="I226" s="154"/>
      <c r="J226" s="155">
        <f>ROUND(I226*H226,2)</f>
        <v>0</v>
      </c>
      <c r="K226" s="156"/>
      <c r="L226" s="32"/>
      <c r="M226" s="157" t="s">
        <v>1</v>
      </c>
      <c r="N226" s="158" t="s">
        <v>44</v>
      </c>
      <c r="O226" s="57"/>
      <c r="P226" s="159">
        <f>O226*H226</f>
        <v>0</v>
      </c>
      <c r="Q226" s="159">
        <v>0</v>
      </c>
      <c r="R226" s="159">
        <f>Q226*H226</f>
        <v>0</v>
      </c>
      <c r="S226" s="159">
        <v>0</v>
      </c>
      <c r="T226" s="160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61" t="s">
        <v>213</v>
      </c>
      <c r="AT226" s="161" t="s">
        <v>209</v>
      </c>
      <c r="AU226" s="161" t="s">
        <v>88</v>
      </c>
      <c r="AY226" s="17" t="s">
        <v>207</v>
      </c>
      <c r="BE226" s="162">
        <f>IF(N226="základní",J226,0)</f>
        <v>0</v>
      </c>
      <c r="BF226" s="162">
        <f>IF(N226="snížená",J226,0)</f>
        <v>0</v>
      </c>
      <c r="BG226" s="162">
        <f>IF(N226="zákl. přenesená",J226,0)</f>
        <v>0</v>
      </c>
      <c r="BH226" s="162">
        <f>IF(N226="sníž. přenesená",J226,0)</f>
        <v>0</v>
      </c>
      <c r="BI226" s="162">
        <f>IF(N226="nulová",J226,0)</f>
        <v>0</v>
      </c>
      <c r="BJ226" s="17" t="s">
        <v>86</v>
      </c>
      <c r="BK226" s="162">
        <f>ROUND(I226*H226,2)</f>
        <v>0</v>
      </c>
      <c r="BL226" s="17" t="s">
        <v>213</v>
      </c>
      <c r="BM226" s="161" t="s">
        <v>353</v>
      </c>
    </row>
    <row r="227" spans="1:65" s="13" customFormat="1" ht="22.5">
      <c r="B227" s="163"/>
      <c r="D227" s="164" t="s">
        <v>237</v>
      </c>
      <c r="E227" s="165" t="s">
        <v>1</v>
      </c>
      <c r="F227" s="166" t="s">
        <v>7934</v>
      </c>
      <c r="H227" s="167">
        <v>225</v>
      </c>
      <c r="I227" s="168"/>
      <c r="L227" s="163"/>
      <c r="M227" s="169"/>
      <c r="N227" s="170"/>
      <c r="O227" s="170"/>
      <c r="P227" s="170"/>
      <c r="Q227" s="170"/>
      <c r="R227" s="170"/>
      <c r="S227" s="170"/>
      <c r="T227" s="171"/>
      <c r="AT227" s="165" t="s">
        <v>237</v>
      </c>
      <c r="AU227" s="165" t="s">
        <v>88</v>
      </c>
      <c r="AV227" s="13" t="s">
        <v>88</v>
      </c>
      <c r="AW227" s="13" t="s">
        <v>33</v>
      </c>
      <c r="AX227" s="13" t="s">
        <v>79</v>
      </c>
      <c r="AY227" s="165" t="s">
        <v>207</v>
      </c>
    </row>
    <row r="228" spans="1:65" s="15" customFormat="1" ht="11.25">
      <c r="B228" s="179"/>
      <c r="D228" s="164" t="s">
        <v>237</v>
      </c>
      <c r="E228" s="180" t="s">
        <v>1</v>
      </c>
      <c r="F228" s="181" t="s">
        <v>242</v>
      </c>
      <c r="H228" s="182">
        <v>225</v>
      </c>
      <c r="I228" s="183"/>
      <c r="L228" s="179"/>
      <c r="M228" s="184"/>
      <c r="N228" s="185"/>
      <c r="O228" s="185"/>
      <c r="P228" s="185"/>
      <c r="Q228" s="185"/>
      <c r="R228" s="185"/>
      <c r="S228" s="185"/>
      <c r="T228" s="186"/>
      <c r="AT228" s="180" t="s">
        <v>237</v>
      </c>
      <c r="AU228" s="180" t="s">
        <v>88</v>
      </c>
      <c r="AV228" s="15" t="s">
        <v>213</v>
      </c>
      <c r="AW228" s="15" t="s">
        <v>33</v>
      </c>
      <c r="AX228" s="15" t="s">
        <v>86</v>
      </c>
      <c r="AY228" s="180" t="s">
        <v>207</v>
      </c>
    </row>
    <row r="229" spans="1:65" s="2" customFormat="1" ht="24.2" customHeight="1">
      <c r="A229" s="31"/>
      <c r="B229" s="148"/>
      <c r="C229" s="149" t="s">
        <v>279</v>
      </c>
      <c r="D229" s="149" t="s">
        <v>209</v>
      </c>
      <c r="E229" s="150" t="s">
        <v>7935</v>
      </c>
      <c r="F229" s="151" t="s">
        <v>7936</v>
      </c>
      <c r="G229" s="152" t="s">
        <v>220</v>
      </c>
      <c r="H229" s="153">
        <v>690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213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213</v>
      </c>
      <c r="BM229" s="161" t="s">
        <v>356</v>
      </c>
    </row>
    <row r="230" spans="1:65" s="13" customFormat="1" ht="22.5">
      <c r="B230" s="163"/>
      <c r="D230" s="164" t="s">
        <v>237</v>
      </c>
      <c r="E230" s="165" t="s">
        <v>1</v>
      </c>
      <c r="F230" s="166" t="s">
        <v>7937</v>
      </c>
      <c r="H230" s="167">
        <v>690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5" customFormat="1" ht="11.25">
      <c r="B231" s="179"/>
      <c r="D231" s="164" t="s">
        <v>237</v>
      </c>
      <c r="E231" s="180" t="s">
        <v>1</v>
      </c>
      <c r="F231" s="181" t="s">
        <v>242</v>
      </c>
      <c r="H231" s="182">
        <v>690</v>
      </c>
      <c r="I231" s="183"/>
      <c r="L231" s="179"/>
      <c r="M231" s="184"/>
      <c r="N231" s="185"/>
      <c r="O231" s="185"/>
      <c r="P231" s="185"/>
      <c r="Q231" s="185"/>
      <c r="R231" s="185"/>
      <c r="S231" s="185"/>
      <c r="T231" s="186"/>
      <c r="AT231" s="180" t="s">
        <v>237</v>
      </c>
      <c r="AU231" s="180" t="s">
        <v>88</v>
      </c>
      <c r="AV231" s="15" t="s">
        <v>213</v>
      </c>
      <c r="AW231" s="15" t="s">
        <v>33</v>
      </c>
      <c r="AX231" s="15" t="s">
        <v>86</v>
      </c>
      <c r="AY231" s="180" t="s">
        <v>207</v>
      </c>
    </row>
    <row r="232" spans="1:65" s="2" customFormat="1" ht="24.2" customHeight="1">
      <c r="A232" s="31"/>
      <c r="B232" s="148"/>
      <c r="C232" s="149" t="s">
        <v>358</v>
      </c>
      <c r="D232" s="149" t="s">
        <v>209</v>
      </c>
      <c r="E232" s="150" t="s">
        <v>7938</v>
      </c>
      <c r="F232" s="151" t="s">
        <v>7939</v>
      </c>
      <c r="G232" s="152" t="s">
        <v>220</v>
      </c>
      <c r="H232" s="153">
        <v>105</v>
      </c>
      <c r="I232" s="154"/>
      <c r="J232" s="155">
        <f>ROUND(I232*H232,2)</f>
        <v>0</v>
      </c>
      <c r="K232" s="156"/>
      <c r="L232" s="32"/>
      <c r="M232" s="157" t="s">
        <v>1</v>
      </c>
      <c r="N232" s="158" t="s">
        <v>44</v>
      </c>
      <c r="O232" s="57"/>
      <c r="P232" s="159">
        <f>O232*H232</f>
        <v>0</v>
      </c>
      <c r="Q232" s="159">
        <v>0</v>
      </c>
      <c r="R232" s="159">
        <f>Q232*H232</f>
        <v>0</v>
      </c>
      <c r="S232" s="159">
        <v>0</v>
      </c>
      <c r="T232" s="160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61" t="s">
        <v>213</v>
      </c>
      <c r="AT232" s="161" t="s">
        <v>209</v>
      </c>
      <c r="AU232" s="161" t="s">
        <v>88</v>
      </c>
      <c r="AY232" s="17" t="s">
        <v>207</v>
      </c>
      <c r="BE232" s="162">
        <f>IF(N232="základní",J232,0)</f>
        <v>0</v>
      </c>
      <c r="BF232" s="162">
        <f>IF(N232="snížená",J232,0)</f>
        <v>0</v>
      </c>
      <c r="BG232" s="162">
        <f>IF(N232="zákl. přenesená",J232,0)</f>
        <v>0</v>
      </c>
      <c r="BH232" s="162">
        <f>IF(N232="sníž. přenesená",J232,0)</f>
        <v>0</v>
      </c>
      <c r="BI232" s="162">
        <f>IF(N232="nulová",J232,0)</f>
        <v>0</v>
      </c>
      <c r="BJ232" s="17" t="s">
        <v>86</v>
      </c>
      <c r="BK232" s="162">
        <f>ROUND(I232*H232,2)</f>
        <v>0</v>
      </c>
      <c r="BL232" s="17" t="s">
        <v>213</v>
      </c>
      <c r="BM232" s="161" t="s">
        <v>361</v>
      </c>
    </row>
    <row r="233" spans="1:65" s="13" customFormat="1" ht="22.5">
      <c r="B233" s="163"/>
      <c r="D233" s="164" t="s">
        <v>237</v>
      </c>
      <c r="E233" s="165" t="s">
        <v>1</v>
      </c>
      <c r="F233" s="166" t="s">
        <v>7940</v>
      </c>
      <c r="H233" s="167">
        <v>105</v>
      </c>
      <c r="I233" s="168"/>
      <c r="L233" s="163"/>
      <c r="M233" s="169"/>
      <c r="N233" s="170"/>
      <c r="O233" s="170"/>
      <c r="P233" s="170"/>
      <c r="Q233" s="170"/>
      <c r="R233" s="170"/>
      <c r="S233" s="170"/>
      <c r="T233" s="171"/>
      <c r="AT233" s="165" t="s">
        <v>237</v>
      </c>
      <c r="AU233" s="165" t="s">
        <v>88</v>
      </c>
      <c r="AV233" s="13" t="s">
        <v>88</v>
      </c>
      <c r="AW233" s="13" t="s">
        <v>33</v>
      </c>
      <c r="AX233" s="13" t="s">
        <v>79</v>
      </c>
      <c r="AY233" s="165" t="s">
        <v>207</v>
      </c>
    </row>
    <row r="234" spans="1:65" s="15" customFormat="1" ht="11.25">
      <c r="B234" s="179"/>
      <c r="D234" s="164" t="s">
        <v>237</v>
      </c>
      <c r="E234" s="180" t="s">
        <v>1</v>
      </c>
      <c r="F234" s="181" t="s">
        <v>242</v>
      </c>
      <c r="H234" s="182">
        <v>105</v>
      </c>
      <c r="I234" s="183"/>
      <c r="L234" s="179"/>
      <c r="M234" s="184"/>
      <c r="N234" s="185"/>
      <c r="O234" s="185"/>
      <c r="P234" s="185"/>
      <c r="Q234" s="185"/>
      <c r="R234" s="185"/>
      <c r="S234" s="185"/>
      <c r="T234" s="186"/>
      <c r="AT234" s="180" t="s">
        <v>237</v>
      </c>
      <c r="AU234" s="180" t="s">
        <v>88</v>
      </c>
      <c r="AV234" s="15" t="s">
        <v>213</v>
      </c>
      <c r="AW234" s="15" t="s">
        <v>33</v>
      </c>
      <c r="AX234" s="15" t="s">
        <v>86</v>
      </c>
      <c r="AY234" s="180" t="s">
        <v>207</v>
      </c>
    </row>
    <row r="235" spans="1:65" s="2" customFormat="1" ht="24.2" customHeight="1">
      <c r="A235" s="31"/>
      <c r="B235" s="148"/>
      <c r="C235" s="149" t="s">
        <v>289</v>
      </c>
      <c r="D235" s="149" t="s">
        <v>209</v>
      </c>
      <c r="E235" s="150" t="s">
        <v>7941</v>
      </c>
      <c r="F235" s="151" t="s">
        <v>7942</v>
      </c>
      <c r="G235" s="152" t="s">
        <v>220</v>
      </c>
      <c r="H235" s="153">
        <v>150</v>
      </c>
      <c r="I235" s="154"/>
      <c r="J235" s="155">
        <f>ROUND(I235*H235,2)</f>
        <v>0</v>
      </c>
      <c r="K235" s="156"/>
      <c r="L235" s="32"/>
      <c r="M235" s="157" t="s">
        <v>1</v>
      </c>
      <c r="N235" s="158" t="s">
        <v>44</v>
      </c>
      <c r="O235" s="57"/>
      <c r="P235" s="159">
        <f>O235*H235</f>
        <v>0</v>
      </c>
      <c r="Q235" s="159">
        <v>0</v>
      </c>
      <c r="R235" s="159">
        <f>Q235*H235</f>
        <v>0</v>
      </c>
      <c r="S235" s="159">
        <v>0</v>
      </c>
      <c r="T235" s="160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61" t="s">
        <v>213</v>
      </c>
      <c r="AT235" s="161" t="s">
        <v>209</v>
      </c>
      <c r="AU235" s="161" t="s">
        <v>88</v>
      </c>
      <c r="AY235" s="17" t="s">
        <v>207</v>
      </c>
      <c r="BE235" s="162">
        <f>IF(N235="základní",J235,0)</f>
        <v>0</v>
      </c>
      <c r="BF235" s="162">
        <f>IF(N235="snížená",J235,0)</f>
        <v>0</v>
      </c>
      <c r="BG235" s="162">
        <f>IF(N235="zákl. přenesená",J235,0)</f>
        <v>0</v>
      </c>
      <c r="BH235" s="162">
        <f>IF(N235="sníž. přenesená",J235,0)</f>
        <v>0</v>
      </c>
      <c r="BI235" s="162">
        <f>IF(N235="nulová",J235,0)</f>
        <v>0</v>
      </c>
      <c r="BJ235" s="17" t="s">
        <v>86</v>
      </c>
      <c r="BK235" s="162">
        <f>ROUND(I235*H235,2)</f>
        <v>0</v>
      </c>
      <c r="BL235" s="17" t="s">
        <v>213</v>
      </c>
      <c r="BM235" s="161" t="s">
        <v>364</v>
      </c>
    </row>
    <row r="236" spans="1:65" s="13" customFormat="1" ht="22.5">
      <c r="B236" s="163"/>
      <c r="D236" s="164" t="s">
        <v>237</v>
      </c>
      <c r="E236" s="165" t="s">
        <v>1</v>
      </c>
      <c r="F236" s="166" t="s">
        <v>7943</v>
      </c>
      <c r="H236" s="167">
        <v>150</v>
      </c>
      <c r="I236" s="168"/>
      <c r="L236" s="163"/>
      <c r="M236" s="169"/>
      <c r="N236" s="170"/>
      <c r="O236" s="170"/>
      <c r="P236" s="170"/>
      <c r="Q236" s="170"/>
      <c r="R236" s="170"/>
      <c r="S236" s="170"/>
      <c r="T236" s="171"/>
      <c r="AT236" s="165" t="s">
        <v>237</v>
      </c>
      <c r="AU236" s="165" t="s">
        <v>88</v>
      </c>
      <c r="AV236" s="13" t="s">
        <v>88</v>
      </c>
      <c r="AW236" s="13" t="s">
        <v>33</v>
      </c>
      <c r="AX236" s="13" t="s">
        <v>79</v>
      </c>
      <c r="AY236" s="165" t="s">
        <v>207</v>
      </c>
    </row>
    <row r="237" spans="1:65" s="15" customFormat="1" ht="11.25">
      <c r="B237" s="179"/>
      <c r="D237" s="164" t="s">
        <v>237</v>
      </c>
      <c r="E237" s="180" t="s">
        <v>1</v>
      </c>
      <c r="F237" s="181" t="s">
        <v>242</v>
      </c>
      <c r="H237" s="182">
        <v>150</v>
      </c>
      <c r="I237" s="183"/>
      <c r="L237" s="179"/>
      <c r="M237" s="184"/>
      <c r="N237" s="185"/>
      <c r="O237" s="185"/>
      <c r="P237" s="185"/>
      <c r="Q237" s="185"/>
      <c r="R237" s="185"/>
      <c r="S237" s="185"/>
      <c r="T237" s="186"/>
      <c r="AT237" s="180" t="s">
        <v>237</v>
      </c>
      <c r="AU237" s="180" t="s">
        <v>88</v>
      </c>
      <c r="AV237" s="15" t="s">
        <v>213</v>
      </c>
      <c r="AW237" s="15" t="s">
        <v>33</v>
      </c>
      <c r="AX237" s="15" t="s">
        <v>86</v>
      </c>
      <c r="AY237" s="180" t="s">
        <v>207</v>
      </c>
    </row>
    <row r="238" spans="1:65" s="2" customFormat="1" ht="24.2" customHeight="1">
      <c r="A238" s="31"/>
      <c r="B238" s="148"/>
      <c r="C238" s="149" t="s">
        <v>365</v>
      </c>
      <c r="D238" s="149" t="s">
        <v>209</v>
      </c>
      <c r="E238" s="150" t="s">
        <v>7944</v>
      </c>
      <c r="F238" s="151" t="s">
        <v>7945</v>
      </c>
      <c r="G238" s="152" t="s">
        <v>220</v>
      </c>
      <c r="H238" s="153">
        <v>7.5</v>
      </c>
      <c r="I238" s="154"/>
      <c r="J238" s="155">
        <f>ROUND(I238*H238,2)</f>
        <v>0</v>
      </c>
      <c r="K238" s="156"/>
      <c r="L238" s="32"/>
      <c r="M238" s="157" t="s">
        <v>1</v>
      </c>
      <c r="N238" s="158" t="s">
        <v>44</v>
      </c>
      <c r="O238" s="57"/>
      <c r="P238" s="159">
        <f>O238*H238</f>
        <v>0</v>
      </c>
      <c r="Q238" s="159">
        <v>0</v>
      </c>
      <c r="R238" s="159">
        <f>Q238*H238</f>
        <v>0</v>
      </c>
      <c r="S238" s="159">
        <v>0</v>
      </c>
      <c r="T238" s="160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61" t="s">
        <v>213</v>
      </c>
      <c r="AT238" s="161" t="s">
        <v>209</v>
      </c>
      <c r="AU238" s="161" t="s">
        <v>88</v>
      </c>
      <c r="AY238" s="17" t="s">
        <v>207</v>
      </c>
      <c r="BE238" s="162">
        <f>IF(N238="základní",J238,0)</f>
        <v>0</v>
      </c>
      <c r="BF238" s="162">
        <f>IF(N238="snížená",J238,0)</f>
        <v>0</v>
      </c>
      <c r="BG238" s="162">
        <f>IF(N238="zákl. přenesená",J238,0)</f>
        <v>0</v>
      </c>
      <c r="BH238" s="162">
        <f>IF(N238="sníž. přenesená",J238,0)</f>
        <v>0</v>
      </c>
      <c r="BI238" s="162">
        <f>IF(N238="nulová",J238,0)</f>
        <v>0</v>
      </c>
      <c r="BJ238" s="17" t="s">
        <v>86</v>
      </c>
      <c r="BK238" s="162">
        <f>ROUND(I238*H238,2)</f>
        <v>0</v>
      </c>
      <c r="BL238" s="17" t="s">
        <v>213</v>
      </c>
      <c r="BM238" s="161" t="s">
        <v>368</v>
      </c>
    </row>
    <row r="239" spans="1:65" s="13" customFormat="1" ht="22.5">
      <c r="B239" s="163"/>
      <c r="D239" s="164" t="s">
        <v>237</v>
      </c>
      <c r="E239" s="165" t="s">
        <v>1</v>
      </c>
      <c r="F239" s="166" t="s">
        <v>7946</v>
      </c>
      <c r="H239" s="167">
        <v>7.5</v>
      </c>
      <c r="I239" s="168"/>
      <c r="L239" s="163"/>
      <c r="M239" s="169"/>
      <c r="N239" s="170"/>
      <c r="O239" s="170"/>
      <c r="P239" s="170"/>
      <c r="Q239" s="170"/>
      <c r="R239" s="170"/>
      <c r="S239" s="170"/>
      <c r="T239" s="171"/>
      <c r="AT239" s="165" t="s">
        <v>237</v>
      </c>
      <c r="AU239" s="165" t="s">
        <v>88</v>
      </c>
      <c r="AV239" s="13" t="s">
        <v>88</v>
      </c>
      <c r="AW239" s="13" t="s">
        <v>33</v>
      </c>
      <c r="AX239" s="13" t="s">
        <v>79</v>
      </c>
      <c r="AY239" s="165" t="s">
        <v>207</v>
      </c>
    </row>
    <row r="240" spans="1:65" s="15" customFormat="1" ht="11.25">
      <c r="B240" s="179"/>
      <c r="D240" s="164" t="s">
        <v>237</v>
      </c>
      <c r="E240" s="180" t="s">
        <v>1</v>
      </c>
      <c r="F240" s="181" t="s">
        <v>242</v>
      </c>
      <c r="H240" s="182">
        <v>7.5</v>
      </c>
      <c r="I240" s="183"/>
      <c r="L240" s="179"/>
      <c r="M240" s="184"/>
      <c r="N240" s="185"/>
      <c r="O240" s="185"/>
      <c r="P240" s="185"/>
      <c r="Q240" s="185"/>
      <c r="R240" s="185"/>
      <c r="S240" s="185"/>
      <c r="T240" s="186"/>
      <c r="AT240" s="180" t="s">
        <v>237</v>
      </c>
      <c r="AU240" s="180" t="s">
        <v>88</v>
      </c>
      <c r="AV240" s="15" t="s">
        <v>213</v>
      </c>
      <c r="AW240" s="15" t="s">
        <v>33</v>
      </c>
      <c r="AX240" s="15" t="s">
        <v>86</v>
      </c>
      <c r="AY240" s="180" t="s">
        <v>207</v>
      </c>
    </row>
    <row r="241" spans="1:65" s="2" customFormat="1" ht="24.2" customHeight="1">
      <c r="A241" s="31"/>
      <c r="B241" s="148"/>
      <c r="C241" s="149" t="s">
        <v>293</v>
      </c>
      <c r="D241" s="149" t="s">
        <v>209</v>
      </c>
      <c r="E241" s="150" t="s">
        <v>7947</v>
      </c>
      <c r="F241" s="151" t="s">
        <v>7948</v>
      </c>
      <c r="G241" s="152" t="s">
        <v>301</v>
      </c>
      <c r="H241" s="153">
        <v>71</v>
      </c>
      <c r="I241" s="154"/>
      <c r="J241" s="155">
        <f>ROUND(I241*H241,2)</f>
        <v>0</v>
      </c>
      <c r="K241" s="156"/>
      <c r="L241" s="32"/>
      <c r="M241" s="157" t="s">
        <v>1</v>
      </c>
      <c r="N241" s="158" t="s">
        <v>44</v>
      </c>
      <c r="O241" s="57"/>
      <c r="P241" s="159">
        <f>O241*H241</f>
        <v>0</v>
      </c>
      <c r="Q241" s="159">
        <v>0</v>
      </c>
      <c r="R241" s="159">
        <f>Q241*H241</f>
        <v>0</v>
      </c>
      <c r="S241" s="159">
        <v>0</v>
      </c>
      <c r="T241" s="160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61" t="s">
        <v>213</v>
      </c>
      <c r="AT241" s="161" t="s">
        <v>209</v>
      </c>
      <c r="AU241" s="161" t="s">
        <v>88</v>
      </c>
      <c r="AY241" s="17" t="s">
        <v>207</v>
      </c>
      <c r="BE241" s="162">
        <f>IF(N241="základní",J241,0)</f>
        <v>0</v>
      </c>
      <c r="BF241" s="162">
        <f>IF(N241="snížená",J241,0)</f>
        <v>0</v>
      </c>
      <c r="BG241" s="162">
        <f>IF(N241="zákl. přenesená",J241,0)</f>
        <v>0</v>
      </c>
      <c r="BH241" s="162">
        <f>IF(N241="sníž. přenesená",J241,0)</f>
        <v>0</v>
      </c>
      <c r="BI241" s="162">
        <f>IF(N241="nulová",J241,0)</f>
        <v>0</v>
      </c>
      <c r="BJ241" s="17" t="s">
        <v>86</v>
      </c>
      <c r="BK241" s="162">
        <f>ROUND(I241*H241,2)</f>
        <v>0</v>
      </c>
      <c r="BL241" s="17" t="s">
        <v>213</v>
      </c>
      <c r="BM241" s="161" t="s">
        <v>371</v>
      </c>
    </row>
    <row r="242" spans="1:65" s="13" customFormat="1" ht="11.25">
      <c r="B242" s="163"/>
      <c r="D242" s="164" t="s">
        <v>237</v>
      </c>
      <c r="E242" s="165" t="s">
        <v>1</v>
      </c>
      <c r="F242" s="166" t="s">
        <v>7949</v>
      </c>
      <c r="H242" s="167">
        <v>71</v>
      </c>
      <c r="I242" s="168"/>
      <c r="L242" s="163"/>
      <c r="M242" s="169"/>
      <c r="N242" s="170"/>
      <c r="O242" s="170"/>
      <c r="P242" s="170"/>
      <c r="Q242" s="170"/>
      <c r="R242" s="170"/>
      <c r="S242" s="170"/>
      <c r="T242" s="171"/>
      <c r="AT242" s="165" t="s">
        <v>237</v>
      </c>
      <c r="AU242" s="165" t="s">
        <v>88</v>
      </c>
      <c r="AV242" s="13" t="s">
        <v>88</v>
      </c>
      <c r="AW242" s="13" t="s">
        <v>33</v>
      </c>
      <c r="AX242" s="13" t="s">
        <v>79</v>
      </c>
      <c r="AY242" s="165" t="s">
        <v>207</v>
      </c>
    </row>
    <row r="243" spans="1:65" s="15" customFormat="1" ht="11.25">
      <c r="B243" s="179"/>
      <c r="D243" s="164" t="s">
        <v>237</v>
      </c>
      <c r="E243" s="180" t="s">
        <v>1</v>
      </c>
      <c r="F243" s="181" t="s">
        <v>242</v>
      </c>
      <c r="H243" s="182">
        <v>71</v>
      </c>
      <c r="I243" s="183"/>
      <c r="L243" s="179"/>
      <c r="M243" s="184"/>
      <c r="N243" s="185"/>
      <c r="O243" s="185"/>
      <c r="P243" s="185"/>
      <c r="Q243" s="185"/>
      <c r="R243" s="185"/>
      <c r="S243" s="185"/>
      <c r="T243" s="186"/>
      <c r="AT243" s="180" t="s">
        <v>237</v>
      </c>
      <c r="AU243" s="180" t="s">
        <v>88</v>
      </c>
      <c r="AV243" s="15" t="s">
        <v>213</v>
      </c>
      <c r="AW243" s="15" t="s">
        <v>33</v>
      </c>
      <c r="AX243" s="15" t="s">
        <v>86</v>
      </c>
      <c r="AY243" s="180" t="s">
        <v>207</v>
      </c>
    </row>
    <row r="244" spans="1:65" s="2" customFormat="1" ht="24.2" customHeight="1">
      <c r="A244" s="31"/>
      <c r="B244" s="148"/>
      <c r="C244" s="149" t="s">
        <v>372</v>
      </c>
      <c r="D244" s="149" t="s">
        <v>209</v>
      </c>
      <c r="E244" s="150" t="s">
        <v>7950</v>
      </c>
      <c r="F244" s="151" t="s">
        <v>7807</v>
      </c>
      <c r="G244" s="152" t="s">
        <v>662</v>
      </c>
      <c r="H244" s="153">
        <v>1</v>
      </c>
      <c r="I244" s="154"/>
      <c r="J244" s="155">
        <f>ROUND(I244*H244,2)</f>
        <v>0</v>
      </c>
      <c r="K244" s="156"/>
      <c r="L244" s="32"/>
      <c r="M244" s="157" t="s">
        <v>1</v>
      </c>
      <c r="N244" s="158" t="s">
        <v>44</v>
      </c>
      <c r="O244" s="57"/>
      <c r="P244" s="159">
        <f>O244*H244</f>
        <v>0</v>
      </c>
      <c r="Q244" s="159">
        <v>0</v>
      </c>
      <c r="R244" s="159">
        <f>Q244*H244</f>
        <v>0</v>
      </c>
      <c r="S244" s="159">
        <v>0</v>
      </c>
      <c r="T244" s="160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61" t="s">
        <v>213</v>
      </c>
      <c r="AT244" s="161" t="s">
        <v>209</v>
      </c>
      <c r="AU244" s="161" t="s">
        <v>88</v>
      </c>
      <c r="AY244" s="17" t="s">
        <v>207</v>
      </c>
      <c r="BE244" s="162">
        <f>IF(N244="základní",J244,0)</f>
        <v>0</v>
      </c>
      <c r="BF244" s="162">
        <f>IF(N244="snížená",J244,0)</f>
        <v>0</v>
      </c>
      <c r="BG244" s="162">
        <f>IF(N244="zákl. přenesená",J244,0)</f>
        <v>0</v>
      </c>
      <c r="BH244" s="162">
        <f>IF(N244="sníž. přenesená",J244,0)</f>
        <v>0</v>
      </c>
      <c r="BI244" s="162">
        <f>IF(N244="nulová",J244,0)</f>
        <v>0</v>
      </c>
      <c r="BJ244" s="17" t="s">
        <v>86</v>
      </c>
      <c r="BK244" s="162">
        <f>ROUND(I244*H244,2)</f>
        <v>0</v>
      </c>
      <c r="BL244" s="17" t="s">
        <v>213</v>
      </c>
      <c r="BM244" s="161" t="s">
        <v>375</v>
      </c>
    </row>
    <row r="245" spans="1:65" s="13" customFormat="1" ht="11.25">
      <c r="B245" s="163"/>
      <c r="D245" s="164" t="s">
        <v>237</v>
      </c>
      <c r="E245" s="165" t="s">
        <v>1</v>
      </c>
      <c r="F245" s="166" t="s">
        <v>7951</v>
      </c>
      <c r="H245" s="167">
        <v>1</v>
      </c>
      <c r="I245" s="168"/>
      <c r="L245" s="163"/>
      <c r="M245" s="169"/>
      <c r="N245" s="170"/>
      <c r="O245" s="170"/>
      <c r="P245" s="170"/>
      <c r="Q245" s="170"/>
      <c r="R245" s="170"/>
      <c r="S245" s="170"/>
      <c r="T245" s="171"/>
      <c r="AT245" s="165" t="s">
        <v>237</v>
      </c>
      <c r="AU245" s="165" t="s">
        <v>88</v>
      </c>
      <c r="AV245" s="13" t="s">
        <v>88</v>
      </c>
      <c r="AW245" s="13" t="s">
        <v>33</v>
      </c>
      <c r="AX245" s="13" t="s">
        <v>79</v>
      </c>
      <c r="AY245" s="165" t="s">
        <v>207</v>
      </c>
    </row>
    <row r="246" spans="1:65" s="14" customFormat="1" ht="11.25">
      <c r="B246" s="172"/>
      <c r="D246" s="164" t="s">
        <v>237</v>
      </c>
      <c r="E246" s="173" t="s">
        <v>1</v>
      </c>
      <c r="F246" s="174" t="s">
        <v>7952</v>
      </c>
      <c r="H246" s="173" t="s">
        <v>1</v>
      </c>
      <c r="I246" s="175"/>
      <c r="L246" s="172"/>
      <c r="M246" s="176"/>
      <c r="N246" s="177"/>
      <c r="O246" s="177"/>
      <c r="P246" s="177"/>
      <c r="Q246" s="177"/>
      <c r="R246" s="177"/>
      <c r="S246" s="177"/>
      <c r="T246" s="178"/>
      <c r="AT246" s="173" t="s">
        <v>237</v>
      </c>
      <c r="AU246" s="173" t="s">
        <v>88</v>
      </c>
      <c r="AV246" s="14" t="s">
        <v>86</v>
      </c>
      <c r="AW246" s="14" t="s">
        <v>33</v>
      </c>
      <c r="AX246" s="14" t="s">
        <v>79</v>
      </c>
      <c r="AY246" s="173" t="s">
        <v>207</v>
      </c>
    </row>
    <row r="247" spans="1:65" s="15" customFormat="1" ht="11.25">
      <c r="B247" s="179"/>
      <c r="D247" s="164" t="s">
        <v>237</v>
      </c>
      <c r="E247" s="180" t="s">
        <v>1</v>
      </c>
      <c r="F247" s="181" t="s">
        <v>242</v>
      </c>
      <c r="H247" s="182">
        <v>1</v>
      </c>
      <c r="I247" s="183"/>
      <c r="L247" s="179"/>
      <c r="M247" s="184"/>
      <c r="N247" s="185"/>
      <c r="O247" s="185"/>
      <c r="P247" s="185"/>
      <c r="Q247" s="185"/>
      <c r="R247" s="185"/>
      <c r="S247" s="185"/>
      <c r="T247" s="186"/>
      <c r="AT247" s="180" t="s">
        <v>237</v>
      </c>
      <c r="AU247" s="180" t="s">
        <v>88</v>
      </c>
      <c r="AV247" s="15" t="s">
        <v>213</v>
      </c>
      <c r="AW247" s="15" t="s">
        <v>33</v>
      </c>
      <c r="AX247" s="15" t="s">
        <v>86</v>
      </c>
      <c r="AY247" s="180" t="s">
        <v>207</v>
      </c>
    </row>
    <row r="248" spans="1:65" s="2" customFormat="1" ht="24.2" customHeight="1">
      <c r="A248" s="31"/>
      <c r="B248" s="148"/>
      <c r="C248" s="149" t="s">
        <v>297</v>
      </c>
      <c r="D248" s="149" t="s">
        <v>209</v>
      </c>
      <c r="E248" s="150" t="s">
        <v>7953</v>
      </c>
      <c r="F248" s="151" t="s">
        <v>7954</v>
      </c>
      <c r="G248" s="152" t="s">
        <v>662</v>
      </c>
      <c r="H248" s="153">
        <v>1</v>
      </c>
      <c r="I248" s="154"/>
      <c r="J248" s="155">
        <f>ROUND(I248*H248,2)</f>
        <v>0</v>
      </c>
      <c r="K248" s="156"/>
      <c r="L248" s="32"/>
      <c r="M248" s="157" t="s">
        <v>1</v>
      </c>
      <c r="N248" s="158" t="s">
        <v>44</v>
      </c>
      <c r="O248" s="57"/>
      <c r="P248" s="159">
        <f>O248*H248</f>
        <v>0</v>
      </c>
      <c r="Q248" s="159">
        <v>0</v>
      </c>
      <c r="R248" s="159">
        <f>Q248*H248</f>
        <v>0</v>
      </c>
      <c r="S248" s="159">
        <v>0</v>
      </c>
      <c r="T248" s="160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61" t="s">
        <v>213</v>
      </c>
      <c r="AT248" s="161" t="s">
        <v>209</v>
      </c>
      <c r="AU248" s="161" t="s">
        <v>88</v>
      </c>
      <c r="AY248" s="17" t="s">
        <v>207</v>
      </c>
      <c r="BE248" s="162">
        <f>IF(N248="základní",J248,0)</f>
        <v>0</v>
      </c>
      <c r="BF248" s="162">
        <f>IF(N248="snížená",J248,0)</f>
        <v>0</v>
      </c>
      <c r="BG248" s="162">
        <f>IF(N248="zákl. přenesená",J248,0)</f>
        <v>0</v>
      </c>
      <c r="BH248" s="162">
        <f>IF(N248="sníž. přenesená",J248,0)</f>
        <v>0</v>
      </c>
      <c r="BI248" s="162">
        <f>IF(N248="nulová",J248,0)</f>
        <v>0</v>
      </c>
      <c r="BJ248" s="17" t="s">
        <v>86</v>
      </c>
      <c r="BK248" s="162">
        <f>ROUND(I248*H248,2)</f>
        <v>0</v>
      </c>
      <c r="BL248" s="17" t="s">
        <v>213</v>
      </c>
      <c r="BM248" s="161" t="s">
        <v>378</v>
      </c>
    </row>
    <row r="249" spans="1:65" s="13" customFormat="1" ht="22.5">
      <c r="B249" s="163"/>
      <c r="D249" s="164" t="s">
        <v>237</v>
      </c>
      <c r="E249" s="165" t="s">
        <v>1</v>
      </c>
      <c r="F249" s="166" t="s">
        <v>7404</v>
      </c>
      <c r="H249" s="167">
        <v>1</v>
      </c>
      <c r="I249" s="168"/>
      <c r="L249" s="163"/>
      <c r="M249" s="169"/>
      <c r="N249" s="170"/>
      <c r="O249" s="170"/>
      <c r="P249" s="170"/>
      <c r="Q249" s="170"/>
      <c r="R249" s="170"/>
      <c r="S249" s="170"/>
      <c r="T249" s="171"/>
      <c r="AT249" s="165" t="s">
        <v>237</v>
      </c>
      <c r="AU249" s="165" t="s">
        <v>88</v>
      </c>
      <c r="AV249" s="13" t="s">
        <v>88</v>
      </c>
      <c r="AW249" s="13" t="s">
        <v>33</v>
      </c>
      <c r="AX249" s="13" t="s">
        <v>79</v>
      </c>
      <c r="AY249" s="165" t="s">
        <v>207</v>
      </c>
    </row>
    <row r="250" spans="1:65" s="15" customFormat="1" ht="11.25">
      <c r="B250" s="179"/>
      <c r="D250" s="164" t="s">
        <v>237</v>
      </c>
      <c r="E250" s="180" t="s">
        <v>1</v>
      </c>
      <c r="F250" s="181" t="s">
        <v>242</v>
      </c>
      <c r="H250" s="182">
        <v>1</v>
      </c>
      <c r="I250" s="183"/>
      <c r="L250" s="179"/>
      <c r="M250" s="184"/>
      <c r="N250" s="185"/>
      <c r="O250" s="185"/>
      <c r="P250" s="185"/>
      <c r="Q250" s="185"/>
      <c r="R250" s="185"/>
      <c r="S250" s="185"/>
      <c r="T250" s="186"/>
      <c r="AT250" s="180" t="s">
        <v>237</v>
      </c>
      <c r="AU250" s="180" t="s">
        <v>88</v>
      </c>
      <c r="AV250" s="15" t="s">
        <v>213</v>
      </c>
      <c r="AW250" s="15" t="s">
        <v>33</v>
      </c>
      <c r="AX250" s="15" t="s">
        <v>86</v>
      </c>
      <c r="AY250" s="180" t="s">
        <v>207</v>
      </c>
    </row>
    <row r="251" spans="1:65" s="2" customFormat="1" ht="24.2" customHeight="1">
      <c r="A251" s="31"/>
      <c r="B251" s="148"/>
      <c r="C251" s="149" t="s">
        <v>379</v>
      </c>
      <c r="D251" s="149" t="s">
        <v>209</v>
      </c>
      <c r="E251" s="150" t="s">
        <v>7955</v>
      </c>
      <c r="F251" s="151" t="s">
        <v>7956</v>
      </c>
      <c r="G251" s="152" t="s">
        <v>212</v>
      </c>
      <c r="H251" s="153">
        <v>120</v>
      </c>
      <c r="I251" s="154"/>
      <c r="J251" s="155">
        <f>ROUND(I251*H251,2)</f>
        <v>0</v>
      </c>
      <c r="K251" s="156"/>
      <c r="L251" s="32"/>
      <c r="M251" s="157" t="s">
        <v>1</v>
      </c>
      <c r="N251" s="158" t="s">
        <v>44</v>
      </c>
      <c r="O251" s="57"/>
      <c r="P251" s="159">
        <f>O251*H251</f>
        <v>0</v>
      </c>
      <c r="Q251" s="159">
        <v>0</v>
      </c>
      <c r="R251" s="159">
        <f>Q251*H251</f>
        <v>0</v>
      </c>
      <c r="S251" s="159">
        <v>0</v>
      </c>
      <c r="T251" s="160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61" t="s">
        <v>213</v>
      </c>
      <c r="AT251" s="161" t="s">
        <v>209</v>
      </c>
      <c r="AU251" s="161" t="s">
        <v>88</v>
      </c>
      <c r="AY251" s="17" t="s">
        <v>207</v>
      </c>
      <c r="BE251" s="162">
        <f>IF(N251="základní",J251,0)</f>
        <v>0</v>
      </c>
      <c r="BF251" s="162">
        <f>IF(N251="snížená",J251,0)</f>
        <v>0</v>
      </c>
      <c r="BG251" s="162">
        <f>IF(N251="zákl. přenesená",J251,0)</f>
        <v>0</v>
      </c>
      <c r="BH251" s="162">
        <f>IF(N251="sníž. přenesená",J251,0)</f>
        <v>0</v>
      </c>
      <c r="BI251" s="162">
        <f>IF(N251="nulová",J251,0)</f>
        <v>0</v>
      </c>
      <c r="BJ251" s="17" t="s">
        <v>86</v>
      </c>
      <c r="BK251" s="162">
        <f>ROUND(I251*H251,2)</f>
        <v>0</v>
      </c>
      <c r="BL251" s="17" t="s">
        <v>213</v>
      </c>
      <c r="BM251" s="161" t="s">
        <v>382</v>
      </c>
    </row>
    <row r="252" spans="1:65" s="13" customFormat="1" ht="11.25">
      <c r="B252" s="163"/>
      <c r="D252" s="164" t="s">
        <v>237</v>
      </c>
      <c r="E252" s="165" t="s">
        <v>1</v>
      </c>
      <c r="F252" s="166" t="s">
        <v>7957</v>
      </c>
      <c r="H252" s="167">
        <v>120</v>
      </c>
      <c r="I252" s="168"/>
      <c r="L252" s="163"/>
      <c r="M252" s="169"/>
      <c r="N252" s="170"/>
      <c r="O252" s="170"/>
      <c r="P252" s="170"/>
      <c r="Q252" s="170"/>
      <c r="R252" s="170"/>
      <c r="S252" s="170"/>
      <c r="T252" s="171"/>
      <c r="AT252" s="165" t="s">
        <v>237</v>
      </c>
      <c r="AU252" s="165" t="s">
        <v>88</v>
      </c>
      <c r="AV252" s="13" t="s">
        <v>88</v>
      </c>
      <c r="AW252" s="13" t="s">
        <v>33</v>
      </c>
      <c r="AX252" s="13" t="s">
        <v>79</v>
      </c>
      <c r="AY252" s="165" t="s">
        <v>207</v>
      </c>
    </row>
    <row r="253" spans="1:65" s="15" customFormat="1" ht="11.25">
      <c r="B253" s="179"/>
      <c r="D253" s="164" t="s">
        <v>237</v>
      </c>
      <c r="E253" s="180" t="s">
        <v>1</v>
      </c>
      <c r="F253" s="181" t="s">
        <v>242</v>
      </c>
      <c r="H253" s="182">
        <v>120</v>
      </c>
      <c r="I253" s="183"/>
      <c r="L253" s="179"/>
      <c r="M253" s="184"/>
      <c r="N253" s="185"/>
      <c r="O253" s="185"/>
      <c r="P253" s="185"/>
      <c r="Q253" s="185"/>
      <c r="R253" s="185"/>
      <c r="S253" s="185"/>
      <c r="T253" s="186"/>
      <c r="AT253" s="180" t="s">
        <v>237</v>
      </c>
      <c r="AU253" s="180" t="s">
        <v>88</v>
      </c>
      <c r="AV253" s="15" t="s">
        <v>213</v>
      </c>
      <c r="AW253" s="15" t="s">
        <v>33</v>
      </c>
      <c r="AX253" s="15" t="s">
        <v>86</v>
      </c>
      <c r="AY253" s="180" t="s">
        <v>207</v>
      </c>
    </row>
    <row r="254" spans="1:65" s="2" customFormat="1" ht="24.2" customHeight="1">
      <c r="A254" s="31"/>
      <c r="B254" s="148"/>
      <c r="C254" s="149" t="s">
        <v>302</v>
      </c>
      <c r="D254" s="149" t="s">
        <v>209</v>
      </c>
      <c r="E254" s="150" t="s">
        <v>7958</v>
      </c>
      <c r="F254" s="151" t="s">
        <v>7959</v>
      </c>
      <c r="G254" s="152" t="s">
        <v>662</v>
      </c>
      <c r="H254" s="153">
        <v>1</v>
      </c>
      <c r="I254" s="154"/>
      <c r="J254" s="155">
        <f>ROUND(I254*H254,2)</f>
        <v>0</v>
      </c>
      <c r="K254" s="156"/>
      <c r="L254" s="32"/>
      <c r="M254" s="157" t="s">
        <v>1</v>
      </c>
      <c r="N254" s="158" t="s">
        <v>44</v>
      </c>
      <c r="O254" s="57"/>
      <c r="P254" s="159">
        <f>O254*H254</f>
        <v>0</v>
      </c>
      <c r="Q254" s="159">
        <v>0</v>
      </c>
      <c r="R254" s="159">
        <f>Q254*H254</f>
        <v>0</v>
      </c>
      <c r="S254" s="159">
        <v>0</v>
      </c>
      <c r="T254" s="160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61" t="s">
        <v>213</v>
      </c>
      <c r="AT254" s="161" t="s">
        <v>209</v>
      </c>
      <c r="AU254" s="161" t="s">
        <v>88</v>
      </c>
      <c r="AY254" s="17" t="s">
        <v>207</v>
      </c>
      <c r="BE254" s="162">
        <f>IF(N254="základní",J254,0)</f>
        <v>0</v>
      </c>
      <c r="BF254" s="162">
        <f>IF(N254="snížená",J254,0)</f>
        <v>0</v>
      </c>
      <c r="BG254" s="162">
        <f>IF(N254="zákl. přenesená",J254,0)</f>
        <v>0</v>
      </c>
      <c r="BH254" s="162">
        <f>IF(N254="sníž. přenesená",J254,0)</f>
        <v>0</v>
      </c>
      <c r="BI254" s="162">
        <f>IF(N254="nulová",J254,0)</f>
        <v>0</v>
      </c>
      <c r="BJ254" s="17" t="s">
        <v>86</v>
      </c>
      <c r="BK254" s="162">
        <f>ROUND(I254*H254,2)</f>
        <v>0</v>
      </c>
      <c r="BL254" s="17" t="s">
        <v>213</v>
      </c>
      <c r="BM254" s="161" t="s">
        <v>386</v>
      </c>
    </row>
    <row r="255" spans="1:65" s="13" customFormat="1" ht="22.5">
      <c r="B255" s="163"/>
      <c r="D255" s="164" t="s">
        <v>237</v>
      </c>
      <c r="E255" s="165" t="s">
        <v>1</v>
      </c>
      <c r="F255" s="166" t="s">
        <v>7960</v>
      </c>
      <c r="H255" s="167">
        <v>1</v>
      </c>
      <c r="I255" s="168"/>
      <c r="L255" s="163"/>
      <c r="M255" s="169"/>
      <c r="N255" s="170"/>
      <c r="O255" s="170"/>
      <c r="P255" s="170"/>
      <c r="Q255" s="170"/>
      <c r="R255" s="170"/>
      <c r="S255" s="170"/>
      <c r="T255" s="171"/>
      <c r="AT255" s="165" t="s">
        <v>237</v>
      </c>
      <c r="AU255" s="165" t="s">
        <v>88</v>
      </c>
      <c r="AV255" s="13" t="s">
        <v>88</v>
      </c>
      <c r="AW255" s="13" t="s">
        <v>33</v>
      </c>
      <c r="AX255" s="13" t="s">
        <v>79</v>
      </c>
      <c r="AY255" s="165" t="s">
        <v>207</v>
      </c>
    </row>
    <row r="256" spans="1:65" s="15" customFormat="1" ht="11.25">
      <c r="B256" s="179"/>
      <c r="D256" s="164" t="s">
        <v>237</v>
      </c>
      <c r="E256" s="180" t="s">
        <v>1</v>
      </c>
      <c r="F256" s="181" t="s">
        <v>242</v>
      </c>
      <c r="H256" s="182">
        <v>1</v>
      </c>
      <c r="I256" s="183"/>
      <c r="L256" s="179"/>
      <c r="M256" s="184"/>
      <c r="N256" s="185"/>
      <c r="O256" s="185"/>
      <c r="P256" s="185"/>
      <c r="Q256" s="185"/>
      <c r="R256" s="185"/>
      <c r="S256" s="185"/>
      <c r="T256" s="186"/>
      <c r="AT256" s="180" t="s">
        <v>237</v>
      </c>
      <c r="AU256" s="180" t="s">
        <v>88</v>
      </c>
      <c r="AV256" s="15" t="s">
        <v>213</v>
      </c>
      <c r="AW256" s="15" t="s">
        <v>33</v>
      </c>
      <c r="AX256" s="15" t="s">
        <v>86</v>
      </c>
      <c r="AY256" s="180" t="s">
        <v>207</v>
      </c>
    </row>
    <row r="257" spans="1:65" s="2" customFormat="1" ht="24.2" customHeight="1">
      <c r="A257" s="31"/>
      <c r="B257" s="148"/>
      <c r="C257" s="149" t="s">
        <v>387</v>
      </c>
      <c r="D257" s="149" t="s">
        <v>209</v>
      </c>
      <c r="E257" s="150" t="s">
        <v>7961</v>
      </c>
      <c r="F257" s="151" t="s">
        <v>7962</v>
      </c>
      <c r="G257" s="152" t="s">
        <v>662</v>
      </c>
      <c r="H257" s="153">
        <v>1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213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213</v>
      </c>
      <c r="BM257" s="161" t="s">
        <v>390</v>
      </c>
    </row>
    <row r="258" spans="1:65" s="13" customFormat="1" ht="11.25">
      <c r="B258" s="163"/>
      <c r="D258" s="164" t="s">
        <v>237</v>
      </c>
      <c r="E258" s="165" t="s">
        <v>1</v>
      </c>
      <c r="F258" s="166" t="s">
        <v>7963</v>
      </c>
      <c r="H258" s="167">
        <v>1</v>
      </c>
      <c r="I258" s="168"/>
      <c r="L258" s="163"/>
      <c r="M258" s="169"/>
      <c r="N258" s="170"/>
      <c r="O258" s="170"/>
      <c r="P258" s="170"/>
      <c r="Q258" s="170"/>
      <c r="R258" s="170"/>
      <c r="S258" s="170"/>
      <c r="T258" s="171"/>
      <c r="AT258" s="165" t="s">
        <v>237</v>
      </c>
      <c r="AU258" s="165" t="s">
        <v>88</v>
      </c>
      <c r="AV258" s="13" t="s">
        <v>88</v>
      </c>
      <c r="AW258" s="13" t="s">
        <v>33</v>
      </c>
      <c r="AX258" s="13" t="s">
        <v>79</v>
      </c>
      <c r="AY258" s="165" t="s">
        <v>207</v>
      </c>
    </row>
    <row r="259" spans="1:65" s="15" customFormat="1" ht="11.25">
      <c r="B259" s="179"/>
      <c r="D259" s="164" t="s">
        <v>237</v>
      </c>
      <c r="E259" s="180" t="s">
        <v>1</v>
      </c>
      <c r="F259" s="181" t="s">
        <v>242</v>
      </c>
      <c r="H259" s="182">
        <v>1</v>
      </c>
      <c r="I259" s="183"/>
      <c r="L259" s="179"/>
      <c r="M259" s="184"/>
      <c r="N259" s="185"/>
      <c r="O259" s="185"/>
      <c r="P259" s="185"/>
      <c r="Q259" s="185"/>
      <c r="R259" s="185"/>
      <c r="S259" s="185"/>
      <c r="T259" s="186"/>
      <c r="AT259" s="180" t="s">
        <v>237</v>
      </c>
      <c r="AU259" s="180" t="s">
        <v>88</v>
      </c>
      <c r="AV259" s="15" t="s">
        <v>213</v>
      </c>
      <c r="AW259" s="15" t="s">
        <v>33</v>
      </c>
      <c r="AX259" s="15" t="s">
        <v>86</v>
      </c>
      <c r="AY259" s="180" t="s">
        <v>207</v>
      </c>
    </row>
    <row r="260" spans="1:65" s="2" customFormat="1" ht="24.2" customHeight="1">
      <c r="A260" s="31"/>
      <c r="B260" s="148"/>
      <c r="C260" s="149" t="s">
        <v>314</v>
      </c>
      <c r="D260" s="149" t="s">
        <v>209</v>
      </c>
      <c r="E260" s="150" t="s">
        <v>7964</v>
      </c>
      <c r="F260" s="151" t="s">
        <v>6379</v>
      </c>
      <c r="G260" s="152" t="s">
        <v>662</v>
      </c>
      <c r="H260" s="153">
        <v>1</v>
      </c>
      <c r="I260" s="154"/>
      <c r="J260" s="155">
        <f>ROUND(I260*H260,2)</f>
        <v>0</v>
      </c>
      <c r="K260" s="156"/>
      <c r="L260" s="32"/>
      <c r="M260" s="157" t="s">
        <v>1</v>
      </c>
      <c r="N260" s="158" t="s">
        <v>44</v>
      </c>
      <c r="O260" s="57"/>
      <c r="P260" s="159">
        <f>O260*H260</f>
        <v>0</v>
      </c>
      <c r="Q260" s="159">
        <v>0</v>
      </c>
      <c r="R260" s="159">
        <f>Q260*H260</f>
        <v>0</v>
      </c>
      <c r="S260" s="159">
        <v>0</v>
      </c>
      <c r="T260" s="160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61" t="s">
        <v>213</v>
      </c>
      <c r="AT260" s="161" t="s">
        <v>209</v>
      </c>
      <c r="AU260" s="161" t="s">
        <v>88</v>
      </c>
      <c r="AY260" s="17" t="s">
        <v>207</v>
      </c>
      <c r="BE260" s="162">
        <f>IF(N260="základní",J260,0)</f>
        <v>0</v>
      </c>
      <c r="BF260" s="162">
        <f>IF(N260="snížená",J260,0)</f>
        <v>0</v>
      </c>
      <c r="BG260" s="162">
        <f>IF(N260="zákl. přenesená",J260,0)</f>
        <v>0</v>
      </c>
      <c r="BH260" s="162">
        <f>IF(N260="sníž. přenesená",J260,0)</f>
        <v>0</v>
      </c>
      <c r="BI260" s="162">
        <f>IF(N260="nulová",J260,0)</f>
        <v>0</v>
      </c>
      <c r="BJ260" s="17" t="s">
        <v>86</v>
      </c>
      <c r="BK260" s="162">
        <f>ROUND(I260*H260,2)</f>
        <v>0</v>
      </c>
      <c r="BL260" s="17" t="s">
        <v>213</v>
      </c>
      <c r="BM260" s="161" t="s">
        <v>393</v>
      </c>
    </row>
    <row r="261" spans="1:65" s="2" customFormat="1" ht="24.2" customHeight="1">
      <c r="A261" s="31"/>
      <c r="B261" s="148"/>
      <c r="C261" s="149" t="s">
        <v>394</v>
      </c>
      <c r="D261" s="149" t="s">
        <v>209</v>
      </c>
      <c r="E261" s="150" t="s">
        <v>7965</v>
      </c>
      <c r="F261" s="151" t="s">
        <v>7966</v>
      </c>
      <c r="G261" s="152" t="s">
        <v>1636</v>
      </c>
      <c r="H261" s="187"/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213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213</v>
      </c>
      <c r="BM261" s="161" t="s">
        <v>397</v>
      </c>
    </row>
    <row r="262" spans="1:65" s="2" customFormat="1" ht="16.5" customHeight="1">
      <c r="A262" s="31"/>
      <c r="B262" s="148"/>
      <c r="C262" s="149" t="s">
        <v>318</v>
      </c>
      <c r="D262" s="149" t="s">
        <v>209</v>
      </c>
      <c r="E262" s="150" t="s">
        <v>1439</v>
      </c>
      <c r="F262" s="151" t="s">
        <v>1440</v>
      </c>
      <c r="G262" s="152" t="s">
        <v>212</v>
      </c>
      <c r="H262" s="153">
        <v>100</v>
      </c>
      <c r="I262" s="154"/>
      <c r="J262" s="155">
        <f>ROUND(I262*H262,2)</f>
        <v>0</v>
      </c>
      <c r="K262" s="156"/>
      <c r="L262" s="32"/>
      <c r="M262" s="157" t="s">
        <v>1</v>
      </c>
      <c r="N262" s="158" t="s">
        <v>44</v>
      </c>
      <c r="O262" s="57"/>
      <c r="P262" s="159">
        <f>O262*H262</f>
        <v>0</v>
      </c>
      <c r="Q262" s="159">
        <v>0</v>
      </c>
      <c r="R262" s="159">
        <f>Q262*H262</f>
        <v>0</v>
      </c>
      <c r="S262" s="159">
        <v>0</v>
      </c>
      <c r="T262" s="160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61" t="s">
        <v>213</v>
      </c>
      <c r="AT262" s="161" t="s">
        <v>209</v>
      </c>
      <c r="AU262" s="161" t="s">
        <v>88</v>
      </c>
      <c r="AY262" s="17" t="s">
        <v>207</v>
      </c>
      <c r="BE262" s="162">
        <f>IF(N262="základní",J262,0)</f>
        <v>0</v>
      </c>
      <c r="BF262" s="162">
        <f>IF(N262="snížená",J262,0)</f>
        <v>0</v>
      </c>
      <c r="BG262" s="162">
        <f>IF(N262="zákl. přenesená",J262,0)</f>
        <v>0</v>
      </c>
      <c r="BH262" s="162">
        <f>IF(N262="sníž. přenesená",J262,0)</f>
        <v>0</v>
      </c>
      <c r="BI262" s="162">
        <f>IF(N262="nulová",J262,0)</f>
        <v>0</v>
      </c>
      <c r="BJ262" s="17" t="s">
        <v>86</v>
      </c>
      <c r="BK262" s="162">
        <f>ROUND(I262*H262,2)</f>
        <v>0</v>
      </c>
      <c r="BL262" s="17" t="s">
        <v>213</v>
      </c>
      <c r="BM262" s="161" t="s">
        <v>400</v>
      </c>
    </row>
    <row r="263" spans="1:65" s="13" customFormat="1" ht="22.5">
      <c r="B263" s="163"/>
      <c r="D263" s="164" t="s">
        <v>237</v>
      </c>
      <c r="E263" s="165" t="s">
        <v>1</v>
      </c>
      <c r="F263" s="166" t="s">
        <v>7967</v>
      </c>
      <c r="H263" s="167">
        <v>100</v>
      </c>
      <c r="I263" s="168"/>
      <c r="L263" s="163"/>
      <c r="M263" s="169"/>
      <c r="N263" s="170"/>
      <c r="O263" s="170"/>
      <c r="P263" s="170"/>
      <c r="Q263" s="170"/>
      <c r="R263" s="170"/>
      <c r="S263" s="170"/>
      <c r="T263" s="171"/>
      <c r="AT263" s="165" t="s">
        <v>237</v>
      </c>
      <c r="AU263" s="165" t="s">
        <v>88</v>
      </c>
      <c r="AV263" s="13" t="s">
        <v>88</v>
      </c>
      <c r="AW263" s="13" t="s">
        <v>33</v>
      </c>
      <c r="AX263" s="13" t="s">
        <v>79</v>
      </c>
      <c r="AY263" s="165" t="s">
        <v>207</v>
      </c>
    </row>
    <row r="264" spans="1:65" s="15" customFormat="1" ht="11.25">
      <c r="B264" s="179"/>
      <c r="D264" s="164" t="s">
        <v>237</v>
      </c>
      <c r="E264" s="180" t="s">
        <v>1</v>
      </c>
      <c r="F264" s="181" t="s">
        <v>242</v>
      </c>
      <c r="H264" s="182">
        <v>100</v>
      </c>
      <c r="I264" s="183"/>
      <c r="L264" s="179"/>
      <c r="M264" s="184"/>
      <c r="N264" s="185"/>
      <c r="O264" s="185"/>
      <c r="P264" s="185"/>
      <c r="Q264" s="185"/>
      <c r="R264" s="185"/>
      <c r="S264" s="185"/>
      <c r="T264" s="186"/>
      <c r="AT264" s="180" t="s">
        <v>237</v>
      </c>
      <c r="AU264" s="180" t="s">
        <v>88</v>
      </c>
      <c r="AV264" s="15" t="s">
        <v>213</v>
      </c>
      <c r="AW264" s="15" t="s">
        <v>33</v>
      </c>
      <c r="AX264" s="15" t="s">
        <v>86</v>
      </c>
      <c r="AY264" s="180" t="s">
        <v>207</v>
      </c>
    </row>
    <row r="265" spans="1:65" s="2" customFormat="1" ht="16.5" customHeight="1">
      <c r="A265" s="31"/>
      <c r="B265" s="148"/>
      <c r="C265" s="149" t="s">
        <v>402</v>
      </c>
      <c r="D265" s="149" t="s">
        <v>209</v>
      </c>
      <c r="E265" s="150" t="s">
        <v>7828</v>
      </c>
      <c r="F265" s="151" t="s">
        <v>7829</v>
      </c>
      <c r="G265" s="152" t="s">
        <v>212</v>
      </c>
      <c r="H265" s="153">
        <v>30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213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213</v>
      </c>
      <c r="BM265" s="161" t="s">
        <v>405</v>
      </c>
    </row>
    <row r="266" spans="1:65" s="13" customFormat="1" ht="11.25">
      <c r="B266" s="163"/>
      <c r="D266" s="164" t="s">
        <v>237</v>
      </c>
      <c r="E266" s="165" t="s">
        <v>1</v>
      </c>
      <c r="F266" s="166" t="s">
        <v>7968</v>
      </c>
      <c r="H266" s="167">
        <v>30</v>
      </c>
      <c r="I266" s="168"/>
      <c r="L266" s="163"/>
      <c r="M266" s="169"/>
      <c r="N266" s="170"/>
      <c r="O266" s="170"/>
      <c r="P266" s="170"/>
      <c r="Q266" s="170"/>
      <c r="R266" s="170"/>
      <c r="S266" s="170"/>
      <c r="T266" s="171"/>
      <c r="AT266" s="165" t="s">
        <v>237</v>
      </c>
      <c r="AU266" s="165" t="s">
        <v>88</v>
      </c>
      <c r="AV266" s="13" t="s">
        <v>88</v>
      </c>
      <c r="AW266" s="13" t="s">
        <v>33</v>
      </c>
      <c r="AX266" s="13" t="s">
        <v>79</v>
      </c>
      <c r="AY266" s="165" t="s">
        <v>207</v>
      </c>
    </row>
    <row r="267" spans="1:65" s="15" customFormat="1" ht="11.25">
      <c r="B267" s="179"/>
      <c r="D267" s="164" t="s">
        <v>237</v>
      </c>
      <c r="E267" s="180" t="s">
        <v>1</v>
      </c>
      <c r="F267" s="181" t="s">
        <v>242</v>
      </c>
      <c r="H267" s="182">
        <v>30</v>
      </c>
      <c r="I267" s="183"/>
      <c r="L267" s="179"/>
      <c r="M267" s="188"/>
      <c r="N267" s="189"/>
      <c r="O267" s="189"/>
      <c r="P267" s="189"/>
      <c r="Q267" s="189"/>
      <c r="R267" s="189"/>
      <c r="S267" s="189"/>
      <c r="T267" s="190"/>
      <c r="AT267" s="180" t="s">
        <v>237</v>
      </c>
      <c r="AU267" s="180" t="s">
        <v>88</v>
      </c>
      <c r="AV267" s="15" t="s">
        <v>213</v>
      </c>
      <c r="AW267" s="15" t="s">
        <v>33</v>
      </c>
      <c r="AX267" s="15" t="s">
        <v>86</v>
      </c>
      <c r="AY267" s="180" t="s">
        <v>207</v>
      </c>
    </row>
    <row r="268" spans="1:65" s="2" customFormat="1" ht="6.95" customHeight="1">
      <c r="A268" s="31"/>
      <c r="B268" s="46"/>
      <c r="C268" s="47"/>
      <c r="D268" s="47"/>
      <c r="E268" s="47"/>
      <c r="F268" s="47"/>
      <c r="G268" s="47"/>
      <c r="H268" s="47"/>
      <c r="I268" s="47"/>
      <c r="J268" s="47"/>
      <c r="K268" s="47"/>
      <c r="L268" s="32"/>
      <c r="M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</row>
  </sheetData>
  <autoFilter ref="C125:K267" xr:uid="{00000000-0009-0000-0000-000012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173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93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158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ROUND(J148,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ROUND((SUM(BE148:BE1731)),  2)</f>
        <v>0</v>
      </c>
      <c r="G35" s="31"/>
      <c r="H35" s="31"/>
      <c r="I35" s="104">
        <v>0.21</v>
      </c>
      <c r="J35" s="103">
        <f>ROUND(((SUM(BE148:BE1731))*I35),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ROUND((SUM(BF148:BF1731)),  2)</f>
        <v>0</v>
      </c>
      <c r="G36" s="31"/>
      <c r="H36" s="31"/>
      <c r="I36" s="104">
        <v>0.15</v>
      </c>
      <c r="J36" s="103">
        <f>ROUND(((SUM(BF148:BF1731))*I36),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ROUND((SUM(BG148:BG1731)),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ROUND((SUM(BH148:BH1731)),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ROUND((SUM(BI148:BI1731)),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Objekt1 - SO D.1.1.ASŘ-Bourací práce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J148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164</v>
      </c>
      <c r="E99" s="118"/>
      <c r="F99" s="118"/>
      <c r="G99" s="118"/>
      <c r="H99" s="118"/>
      <c r="I99" s="118"/>
      <c r="J99" s="119">
        <f>J149</f>
        <v>0</v>
      </c>
      <c r="L99" s="116"/>
    </row>
    <row r="100" spans="1:47" s="10" customFormat="1" ht="19.899999999999999" customHeight="1">
      <c r="B100" s="120"/>
      <c r="D100" s="121" t="s">
        <v>165</v>
      </c>
      <c r="E100" s="122"/>
      <c r="F100" s="122"/>
      <c r="G100" s="122"/>
      <c r="H100" s="122"/>
      <c r="I100" s="122"/>
      <c r="J100" s="123">
        <f>J150</f>
        <v>0</v>
      </c>
      <c r="L100" s="120"/>
    </row>
    <row r="101" spans="1:47" s="10" customFormat="1" ht="19.899999999999999" customHeight="1">
      <c r="B101" s="120"/>
      <c r="D101" s="121" t="s">
        <v>166</v>
      </c>
      <c r="E101" s="122"/>
      <c r="F101" s="122"/>
      <c r="G101" s="122"/>
      <c r="H101" s="122"/>
      <c r="I101" s="122"/>
      <c r="J101" s="123">
        <f>J196</f>
        <v>0</v>
      </c>
      <c r="L101" s="120"/>
    </row>
    <row r="102" spans="1:47" s="10" customFormat="1" ht="19.899999999999999" customHeight="1">
      <c r="B102" s="120"/>
      <c r="D102" s="121" t="s">
        <v>167</v>
      </c>
      <c r="E102" s="122"/>
      <c r="F102" s="122"/>
      <c r="G102" s="122"/>
      <c r="H102" s="122"/>
      <c r="I102" s="122"/>
      <c r="J102" s="123">
        <f>J420</f>
        <v>0</v>
      </c>
      <c r="L102" s="120"/>
    </row>
    <row r="103" spans="1:47" s="10" customFormat="1" ht="19.899999999999999" customHeight="1">
      <c r="B103" s="120"/>
      <c r="D103" s="121" t="s">
        <v>168</v>
      </c>
      <c r="E103" s="122"/>
      <c r="F103" s="122"/>
      <c r="G103" s="122"/>
      <c r="H103" s="122"/>
      <c r="I103" s="122"/>
      <c r="J103" s="123">
        <f>J422</f>
        <v>0</v>
      </c>
      <c r="L103" s="120"/>
    </row>
    <row r="104" spans="1:47" s="10" customFormat="1" ht="19.899999999999999" customHeight="1">
      <c r="B104" s="120"/>
      <c r="D104" s="121" t="s">
        <v>169</v>
      </c>
      <c r="E104" s="122"/>
      <c r="F104" s="122"/>
      <c r="G104" s="122"/>
      <c r="H104" s="122"/>
      <c r="I104" s="122"/>
      <c r="J104" s="123">
        <f>J1136</f>
        <v>0</v>
      </c>
      <c r="L104" s="120"/>
    </row>
    <row r="105" spans="1:47" s="10" customFormat="1" ht="19.899999999999999" customHeight="1">
      <c r="B105" s="120"/>
      <c r="D105" s="121" t="s">
        <v>170</v>
      </c>
      <c r="E105" s="122"/>
      <c r="F105" s="122"/>
      <c r="G105" s="122"/>
      <c r="H105" s="122"/>
      <c r="I105" s="122"/>
      <c r="J105" s="123">
        <f>J1142</f>
        <v>0</v>
      </c>
      <c r="L105" s="120"/>
    </row>
    <row r="106" spans="1:47" s="10" customFormat="1" ht="19.899999999999999" customHeight="1">
      <c r="B106" s="120"/>
      <c r="D106" s="121" t="s">
        <v>171</v>
      </c>
      <c r="E106" s="122"/>
      <c r="F106" s="122"/>
      <c r="G106" s="122"/>
      <c r="H106" s="122"/>
      <c r="I106" s="122"/>
      <c r="J106" s="123">
        <f>J1143</f>
        <v>0</v>
      </c>
      <c r="L106" s="120"/>
    </row>
    <row r="107" spans="1:47" s="10" customFormat="1" ht="19.899999999999999" customHeight="1">
      <c r="B107" s="120"/>
      <c r="D107" s="121" t="s">
        <v>172</v>
      </c>
      <c r="E107" s="122"/>
      <c r="F107" s="122"/>
      <c r="G107" s="122"/>
      <c r="H107" s="122"/>
      <c r="I107" s="122"/>
      <c r="J107" s="123">
        <f>J1151</f>
        <v>0</v>
      </c>
      <c r="L107" s="120"/>
    </row>
    <row r="108" spans="1:47" s="10" customFormat="1" ht="19.899999999999999" customHeight="1">
      <c r="B108" s="120"/>
      <c r="D108" s="121" t="s">
        <v>173</v>
      </c>
      <c r="E108" s="122"/>
      <c r="F108" s="122"/>
      <c r="G108" s="122"/>
      <c r="H108" s="122"/>
      <c r="I108" s="122"/>
      <c r="J108" s="123">
        <f>J1169</f>
        <v>0</v>
      </c>
      <c r="L108" s="120"/>
    </row>
    <row r="109" spans="1:47" s="10" customFormat="1" ht="19.899999999999999" customHeight="1">
      <c r="B109" s="120"/>
      <c r="D109" s="121" t="s">
        <v>174</v>
      </c>
      <c r="E109" s="122"/>
      <c r="F109" s="122"/>
      <c r="G109" s="122"/>
      <c r="H109" s="122"/>
      <c r="I109" s="122"/>
      <c r="J109" s="123">
        <f>J1184</f>
        <v>0</v>
      </c>
      <c r="L109" s="120"/>
    </row>
    <row r="110" spans="1:47" s="10" customFormat="1" ht="19.899999999999999" customHeight="1">
      <c r="B110" s="120"/>
      <c r="D110" s="121" t="s">
        <v>175</v>
      </c>
      <c r="E110" s="122"/>
      <c r="F110" s="122"/>
      <c r="G110" s="122"/>
      <c r="H110" s="122"/>
      <c r="I110" s="122"/>
      <c r="J110" s="123">
        <f>J1209</f>
        <v>0</v>
      </c>
      <c r="L110" s="120"/>
    </row>
    <row r="111" spans="1:47" s="10" customFormat="1" ht="19.899999999999999" customHeight="1">
      <c r="B111" s="120"/>
      <c r="D111" s="121" t="s">
        <v>176</v>
      </c>
      <c r="E111" s="122"/>
      <c r="F111" s="122"/>
      <c r="G111" s="122"/>
      <c r="H111" s="122"/>
      <c r="I111" s="122"/>
      <c r="J111" s="123">
        <f>J1221</f>
        <v>0</v>
      </c>
      <c r="L111" s="120"/>
    </row>
    <row r="112" spans="1:47" s="10" customFormat="1" ht="19.899999999999999" customHeight="1">
      <c r="B112" s="120"/>
      <c r="D112" s="121" t="s">
        <v>177</v>
      </c>
      <c r="E112" s="122"/>
      <c r="F112" s="122"/>
      <c r="G112" s="122"/>
      <c r="H112" s="122"/>
      <c r="I112" s="122"/>
      <c r="J112" s="123">
        <f>J1344</f>
        <v>0</v>
      </c>
      <c r="L112" s="120"/>
    </row>
    <row r="113" spans="1:31" s="10" customFormat="1" ht="19.899999999999999" customHeight="1">
      <c r="B113" s="120"/>
      <c r="D113" s="121" t="s">
        <v>178</v>
      </c>
      <c r="E113" s="122"/>
      <c r="F113" s="122"/>
      <c r="G113" s="122"/>
      <c r="H113" s="122"/>
      <c r="I113" s="122"/>
      <c r="J113" s="123">
        <f>J1358</f>
        <v>0</v>
      </c>
      <c r="L113" s="120"/>
    </row>
    <row r="114" spans="1:31" s="10" customFormat="1" ht="19.899999999999999" customHeight="1">
      <c r="B114" s="120"/>
      <c r="D114" s="121" t="s">
        <v>179</v>
      </c>
      <c r="E114" s="122"/>
      <c r="F114" s="122"/>
      <c r="G114" s="122"/>
      <c r="H114" s="122"/>
      <c r="I114" s="122"/>
      <c r="J114" s="123">
        <f>J1361</f>
        <v>0</v>
      </c>
      <c r="L114" s="120"/>
    </row>
    <row r="115" spans="1:31" s="10" customFormat="1" ht="19.899999999999999" customHeight="1">
      <c r="B115" s="120"/>
      <c r="D115" s="121" t="s">
        <v>180</v>
      </c>
      <c r="E115" s="122"/>
      <c r="F115" s="122"/>
      <c r="G115" s="122"/>
      <c r="H115" s="122"/>
      <c r="I115" s="122"/>
      <c r="J115" s="123">
        <f>J1364</f>
        <v>0</v>
      </c>
      <c r="L115" s="120"/>
    </row>
    <row r="116" spans="1:31" s="10" customFormat="1" ht="19.899999999999999" customHeight="1">
      <c r="B116" s="120"/>
      <c r="D116" s="121" t="s">
        <v>181</v>
      </c>
      <c r="E116" s="122"/>
      <c r="F116" s="122"/>
      <c r="G116" s="122"/>
      <c r="H116" s="122"/>
      <c r="I116" s="122"/>
      <c r="J116" s="123">
        <f>J1396</f>
        <v>0</v>
      </c>
      <c r="L116" s="120"/>
    </row>
    <row r="117" spans="1:31" s="10" customFormat="1" ht="19.899999999999999" customHeight="1">
      <c r="B117" s="120"/>
      <c r="D117" s="121" t="s">
        <v>182</v>
      </c>
      <c r="E117" s="122"/>
      <c r="F117" s="122"/>
      <c r="G117" s="122"/>
      <c r="H117" s="122"/>
      <c r="I117" s="122"/>
      <c r="J117" s="123">
        <f>J1426</f>
        <v>0</v>
      </c>
      <c r="L117" s="120"/>
    </row>
    <row r="118" spans="1:31" s="10" customFormat="1" ht="19.899999999999999" customHeight="1">
      <c r="B118" s="120"/>
      <c r="D118" s="121" t="s">
        <v>183</v>
      </c>
      <c r="E118" s="122"/>
      <c r="F118" s="122"/>
      <c r="G118" s="122"/>
      <c r="H118" s="122"/>
      <c r="I118" s="122"/>
      <c r="J118" s="123">
        <f>J1482</f>
        <v>0</v>
      </c>
      <c r="L118" s="120"/>
    </row>
    <row r="119" spans="1:31" s="10" customFormat="1" ht="19.899999999999999" customHeight="1">
      <c r="B119" s="120"/>
      <c r="D119" s="121" t="s">
        <v>184</v>
      </c>
      <c r="E119" s="122"/>
      <c r="F119" s="122"/>
      <c r="G119" s="122"/>
      <c r="H119" s="122"/>
      <c r="I119" s="122"/>
      <c r="J119" s="123">
        <f>J1497</f>
        <v>0</v>
      </c>
      <c r="L119" s="120"/>
    </row>
    <row r="120" spans="1:31" s="10" customFormat="1" ht="19.899999999999999" customHeight="1">
      <c r="B120" s="120"/>
      <c r="D120" s="121" t="s">
        <v>185</v>
      </c>
      <c r="E120" s="122"/>
      <c r="F120" s="122"/>
      <c r="G120" s="122"/>
      <c r="H120" s="122"/>
      <c r="I120" s="122"/>
      <c r="J120" s="123">
        <f>J1564</f>
        <v>0</v>
      </c>
      <c r="L120" s="120"/>
    </row>
    <row r="121" spans="1:31" s="10" customFormat="1" ht="19.899999999999999" customHeight="1">
      <c r="B121" s="120"/>
      <c r="D121" s="121" t="s">
        <v>186</v>
      </c>
      <c r="E121" s="122"/>
      <c r="F121" s="122"/>
      <c r="G121" s="122"/>
      <c r="H121" s="122"/>
      <c r="I121" s="122"/>
      <c r="J121" s="123">
        <f>J1594</f>
        <v>0</v>
      </c>
      <c r="L121" s="120"/>
    </row>
    <row r="122" spans="1:31" s="10" customFormat="1" ht="19.899999999999999" customHeight="1">
      <c r="B122" s="120"/>
      <c r="D122" s="121" t="s">
        <v>187</v>
      </c>
      <c r="E122" s="122"/>
      <c r="F122" s="122"/>
      <c r="G122" s="122"/>
      <c r="H122" s="122"/>
      <c r="I122" s="122"/>
      <c r="J122" s="123">
        <f>J1599</f>
        <v>0</v>
      </c>
      <c r="L122" s="120"/>
    </row>
    <row r="123" spans="1:31" s="10" customFormat="1" ht="19.899999999999999" customHeight="1">
      <c r="B123" s="120"/>
      <c r="D123" s="121" t="s">
        <v>188</v>
      </c>
      <c r="E123" s="122"/>
      <c r="F123" s="122"/>
      <c r="G123" s="122"/>
      <c r="H123" s="122"/>
      <c r="I123" s="122"/>
      <c r="J123" s="123">
        <f>J1607</f>
        <v>0</v>
      </c>
      <c r="L123" s="120"/>
    </row>
    <row r="124" spans="1:31" s="10" customFormat="1" ht="19.899999999999999" customHeight="1">
      <c r="B124" s="120"/>
      <c r="D124" s="121" t="s">
        <v>189</v>
      </c>
      <c r="E124" s="122"/>
      <c r="F124" s="122"/>
      <c r="G124" s="122"/>
      <c r="H124" s="122"/>
      <c r="I124" s="122"/>
      <c r="J124" s="123">
        <f>J1685</f>
        <v>0</v>
      </c>
      <c r="L124" s="120"/>
    </row>
    <row r="125" spans="1:31" s="10" customFormat="1" ht="19.899999999999999" customHeight="1">
      <c r="B125" s="120"/>
      <c r="D125" s="121" t="s">
        <v>190</v>
      </c>
      <c r="E125" s="122"/>
      <c r="F125" s="122"/>
      <c r="G125" s="122"/>
      <c r="H125" s="122"/>
      <c r="I125" s="122"/>
      <c r="J125" s="123">
        <f>J1706</f>
        <v>0</v>
      </c>
      <c r="L125" s="120"/>
    </row>
    <row r="126" spans="1:31" s="10" customFormat="1" ht="19.899999999999999" customHeight="1">
      <c r="B126" s="120"/>
      <c r="D126" s="121" t="s">
        <v>191</v>
      </c>
      <c r="E126" s="122"/>
      <c r="F126" s="122"/>
      <c r="G126" s="122"/>
      <c r="H126" s="122"/>
      <c r="I126" s="122"/>
      <c r="J126" s="123">
        <f>J1707</f>
        <v>0</v>
      </c>
      <c r="L126" s="120"/>
    </row>
    <row r="127" spans="1:31" s="2" customFormat="1" ht="21.75" customHeight="1">
      <c r="A127" s="31"/>
      <c r="B127" s="32"/>
      <c r="C127" s="31"/>
      <c r="D127" s="31"/>
      <c r="E127" s="31"/>
      <c r="F127" s="31"/>
      <c r="G127" s="31"/>
      <c r="H127" s="31"/>
      <c r="I127" s="31"/>
      <c r="J127" s="31"/>
      <c r="K127" s="31"/>
      <c r="L127" s="4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6.95" customHeight="1">
      <c r="A128" s="31"/>
      <c r="B128" s="46"/>
      <c r="C128" s="47"/>
      <c r="D128" s="47"/>
      <c r="E128" s="47"/>
      <c r="F128" s="47"/>
      <c r="G128" s="47"/>
      <c r="H128" s="47"/>
      <c r="I128" s="47"/>
      <c r="J128" s="47"/>
      <c r="K128" s="47"/>
      <c r="L128" s="4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32" spans="1:31" s="2" customFormat="1" ht="6.95" customHeight="1">
      <c r="A132" s="31"/>
      <c r="B132" s="48"/>
      <c r="C132" s="49"/>
      <c r="D132" s="49"/>
      <c r="E132" s="49"/>
      <c r="F132" s="49"/>
      <c r="G132" s="49"/>
      <c r="H132" s="49"/>
      <c r="I132" s="49"/>
      <c r="J132" s="49"/>
      <c r="K132" s="49"/>
      <c r="L132" s="4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31" s="2" customFormat="1" ht="24.95" customHeight="1">
      <c r="A133" s="31"/>
      <c r="B133" s="32"/>
      <c r="C133" s="21" t="s">
        <v>192</v>
      </c>
      <c r="D133" s="31"/>
      <c r="E133" s="31"/>
      <c r="F133" s="31"/>
      <c r="G133" s="31"/>
      <c r="H133" s="31"/>
      <c r="I133" s="31"/>
      <c r="J133" s="31"/>
      <c r="K133" s="31"/>
      <c r="L133" s="4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4" spans="1:31" s="2" customFormat="1" ht="6.95" customHeight="1">
      <c r="A134" s="31"/>
      <c r="B134" s="32"/>
      <c r="C134" s="31"/>
      <c r="D134" s="31"/>
      <c r="E134" s="31"/>
      <c r="F134" s="31"/>
      <c r="G134" s="31"/>
      <c r="H134" s="31"/>
      <c r="I134" s="31"/>
      <c r="J134" s="31"/>
      <c r="K134" s="31"/>
      <c r="L134" s="4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</row>
    <row r="135" spans="1:31" s="2" customFormat="1" ht="12" customHeight="1">
      <c r="A135" s="31"/>
      <c r="B135" s="32"/>
      <c r="C135" s="27" t="s">
        <v>16</v>
      </c>
      <c r="D135" s="31"/>
      <c r="E135" s="31"/>
      <c r="F135" s="31"/>
      <c r="G135" s="31"/>
      <c r="H135" s="31"/>
      <c r="I135" s="31"/>
      <c r="J135" s="31"/>
      <c r="K135" s="31"/>
      <c r="L135" s="4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</row>
    <row r="136" spans="1:31" s="2" customFormat="1" ht="16.5" customHeight="1">
      <c r="A136" s="31"/>
      <c r="B136" s="32"/>
      <c r="C136" s="31"/>
      <c r="D136" s="31"/>
      <c r="E136" s="237" t="str">
        <f>E7</f>
        <v>ZU - rekonstrukce objektu Klatovská 51/ Chodské náměstí 1</v>
      </c>
      <c r="F136" s="238"/>
      <c r="G136" s="238"/>
      <c r="H136" s="238"/>
      <c r="I136" s="31"/>
      <c r="J136" s="31"/>
      <c r="K136" s="31"/>
      <c r="L136" s="4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spans="1:31" s="1" customFormat="1" ht="12" customHeight="1">
      <c r="B137" s="20"/>
      <c r="C137" s="27" t="s">
        <v>155</v>
      </c>
      <c r="L137" s="20"/>
    </row>
    <row r="138" spans="1:31" s="2" customFormat="1" ht="16.5" customHeight="1">
      <c r="A138" s="31"/>
      <c r="B138" s="32"/>
      <c r="C138" s="31"/>
      <c r="D138" s="31"/>
      <c r="E138" s="237" t="s">
        <v>156</v>
      </c>
      <c r="F138" s="239"/>
      <c r="G138" s="239"/>
      <c r="H138" s="239"/>
      <c r="I138" s="31"/>
      <c r="J138" s="31"/>
      <c r="K138" s="31"/>
      <c r="L138" s="4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31" s="2" customFormat="1" ht="12" customHeight="1">
      <c r="A139" s="31"/>
      <c r="B139" s="32"/>
      <c r="C139" s="27" t="s">
        <v>157</v>
      </c>
      <c r="D139" s="31"/>
      <c r="E139" s="31"/>
      <c r="F139" s="31"/>
      <c r="G139" s="31"/>
      <c r="H139" s="31"/>
      <c r="I139" s="31"/>
      <c r="J139" s="31"/>
      <c r="K139" s="31"/>
      <c r="L139" s="4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31" s="2" customFormat="1" ht="16.5" customHeight="1">
      <c r="A140" s="31"/>
      <c r="B140" s="32"/>
      <c r="C140" s="31"/>
      <c r="D140" s="31"/>
      <c r="E140" s="196" t="str">
        <f>E11</f>
        <v>Objekt1 - SO D.1.1.ASŘ-Bourací práce</v>
      </c>
      <c r="F140" s="239"/>
      <c r="G140" s="239"/>
      <c r="H140" s="239"/>
      <c r="I140" s="31"/>
      <c r="J140" s="31"/>
      <c r="K140" s="31"/>
      <c r="L140" s="4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31" s="2" customFormat="1" ht="6.95" customHeight="1">
      <c r="A141" s="31"/>
      <c r="B141" s="32"/>
      <c r="C141" s="31"/>
      <c r="D141" s="31"/>
      <c r="E141" s="31"/>
      <c r="F141" s="31"/>
      <c r="G141" s="31"/>
      <c r="H141" s="31"/>
      <c r="I141" s="31"/>
      <c r="J141" s="31"/>
      <c r="K141" s="31"/>
      <c r="L141" s="4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31" s="2" customFormat="1" ht="12" customHeight="1">
      <c r="A142" s="31"/>
      <c r="B142" s="32"/>
      <c r="C142" s="27" t="s">
        <v>20</v>
      </c>
      <c r="D142" s="31"/>
      <c r="E142" s="31"/>
      <c r="F142" s="25" t="str">
        <f>F14</f>
        <v>Plzeň</v>
      </c>
      <c r="G142" s="31"/>
      <c r="H142" s="31"/>
      <c r="I142" s="27" t="s">
        <v>22</v>
      </c>
      <c r="J142" s="54" t="str">
        <f>IF(J14="","",J14)</f>
        <v>17. 11. 2022</v>
      </c>
      <c r="K142" s="31"/>
      <c r="L142" s="4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spans="1:31" s="2" customFormat="1" ht="6.95" customHeight="1">
      <c r="A143" s="31"/>
      <c r="B143" s="32"/>
      <c r="C143" s="31"/>
      <c r="D143" s="31"/>
      <c r="E143" s="31"/>
      <c r="F143" s="31"/>
      <c r="G143" s="31"/>
      <c r="H143" s="31"/>
      <c r="I143" s="31"/>
      <c r="J143" s="31"/>
      <c r="K143" s="31"/>
      <c r="L143" s="4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31" s="2" customFormat="1" ht="15.2" customHeight="1">
      <c r="A144" s="31"/>
      <c r="B144" s="32"/>
      <c r="C144" s="27" t="s">
        <v>24</v>
      </c>
      <c r="D144" s="31"/>
      <c r="E144" s="31"/>
      <c r="F144" s="25" t="str">
        <f>E17</f>
        <v>Západočeská univerzita v Plzni</v>
      </c>
      <c r="G144" s="31"/>
      <c r="H144" s="31"/>
      <c r="I144" s="27" t="s">
        <v>31</v>
      </c>
      <c r="J144" s="29" t="str">
        <f>E23</f>
        <v xml:space="preserve"> </v>
      </c>
      <c r="K144" s="31"/>
      <c r="L144" s="4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5" s="2" customFormat="1" ht="15.2" customHeight="1">
      <c r="A145" s="31"/>
      <c r="B145" s="32"/>
      <c r="C145" s="27" t="s">
        <v>30</v>
      </c>
      <c r="D145" s="31"/>
      <c r="E145" s="31"/>
      <c r="F145" s="25">
        <f>IF(E20="","",E20)</f>
        <v>0</v>
      </c>
      <c r="G145" s="31"/>
      <c r="H145" s="31"/>
      <c r="I145" s="27" t="s">
        <v>34</v>
      </c>
      <c r="J145" s="29" t="str">
        <f>E26</f>
        <v>BAUING KV, s.r.o.</v>
      </c>
      <c r="K145" s="31"/>
      <c r="L145" s="4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5" s="2" customFormat="1" ht="10.35" customHeight="1">
      <c r="A146" s="31"/>
      <c r="B146" s="32"/>
      <c r="C146" s="31"/>
      <c r="D146" s="31"/>
      <c r="E146" s="31"/>
      <c r="F146" s="31"/>
      <c r="G146" s="31"/>
      <c r="H146" s="31"/>
      <c r="I146" s="31"/>
      <c r="J146" s="31"/>
      <c r="K146" s="31"/>
      <c r="L146" s="4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5" s="11" customFormat="1" ht="29.25" customHeight="1">
      <c r="A147" s="124"/>
      <c r="B147" s="125"/>
      <c r="C147" s="126" t="s">
        <v>193</v>
      </c>
      <c r="D147" s="127" t="s">
        <v>64</v>
      </c>
      <c r="E147" s="127" t="s">
        <v>60</v>
      </c>
      <c r="F147" s="127" t="s">
        <v>61</v>
      </c>
      <c r="G147" s="127" t="s">
        <v>194</v>
      </c>
      <c r="H147" s="127" t="s">
        <v>195</v>
      </c>
      <c r="I147" s="127" t="s">
        <v>196</v>
      </c>
      <c r="J147" s="128" t="s">
        <v>161</v>
      </c>
      <c r="K147" s="129" t="s">
        <v>197</v>
      </c>
      <c r="L147" s="130"/>
      <c r="M147" s="61" t="s">
        <v>1</v>
      </c>
      <c r="N147" s="62" t="s">
        <v>43</v>
      </c>
      <c r="O147" s="62" t="s">
        <v>198</v>
      </c>
      <c r="P147" s="62" t="s">
        <v>199</v>
      </c>
      <c r="Q147" s="62" t="s">
        <v>200</v>
      </c>
      <c r="R147" s="62" t="s">
        <v>201</v>
      </c>
      <c r="S147" s="62" t="s">
        <v>202</v>
      </c>
      <c r="T147" s="63" t="s">
        <v>203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</row>
    <row r="148" spans="1:65" s="2" customFormat="1" ht="22.9" customHeight="1">
      <c r="A148" s="31"/>
      <c r="B148" s="32"/>
      <c r="C148" s="68" t="s">
        <v>204</v>
      </c>
      <c r="D148" s="31"/>
      <c r="E148" s="31"/>
      <c r="F148" s="31"/>
      <c r="G148" s="31"/>
      <c r="H148" s="31"/>
      <c r="I148" s="31"/>
      <c r="J148" s="131">
        <f>BK148</f>
        <v>0</v>
      </c>
      <c r="K148" s="31"/>
      <c r="L148" s="32"/>
      <c r="M148" s="64"/>
      <c r="N148" s="55"/>
      <c r="O148" s="65"/>
      <c r="P148" s="132">
        <f>P149</f>
        <v>0</v>
      </c>
      <c r="Q148" s="65"/>
      <c r="R148" s="132">
        <f>R149</f>
        <v>0</v>
      </c>
      <c r="S148" s="65"/>
      <c r="T148" s="133">
        <f>T149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T148" s="17" t="s">
        <v>78</v>
      </c>
      <c r="AU148" s="17" t="s">
        <v>163</v>
      </c>
      <c r="BK148" s="134">
        <f>BK149</f>
        <v>0</v>
      </c>
    </row>
    <row r="149" spans="1:65" s="12" customFormat="1" ht="25.9" customHeight="1">
      <c r="B149" s="135"/>
      <c r="D149" s="136" t="s">
        <v>78</v>
      </c>
      <c r="E149" s="137" t="s">
        <v>205</v>
      </c>
      <c r="F149" s="137" t="s">
        <v>206</v>
      </c>
      <c r="I149" s="138"/>
      <c r="J149" s="139">
        <f>BK149</f>
        <v>0</v>
      </c>
      <c r="L149" s="135"/>
      <c r="M149" s="140"/>
      <c r="N149" s="141"/>
      <c r="O149" s="141"/>
      <c r="P149" s="142">
        <f>P150+P196+P420+P422+P1136+P1142+P1143+P1151+P1169+P1184+P1209+P1221+P1344+P1358+P1361+P1364+P1396+P1426+P1482+P1497+P1564+P1594+P1599+P1607+P1685+P1706+P1707</f>
        <v>0</v>
      </c>
      <c r="Q149" s="141"/>
      <c r="R149" s="142">
        <f>R150+R196+R420+R422+R1136+R1142+R1143+R1151+R1169+R1184+R1209+R1221+R1344+R1358+R1361+R1364+R1396+R1426+R1482+R1497+R1564+R1594+R1599+R1607+R1685+R1706+R1707</f>
        <v>0</v>
      </c>
      <c r="S149" s="141"/>
      <c r="T149" s="143">
        <f>T150+T196+T420+T422+T1136+T1142+T1143+T1151+T1169+T1184+T1209+T1221+T1344+T1358+T1361+T1364+T1396+T1426+T1482+T1497+T1564+T1594+T1599+T1607+T1685+T1706+T1707</f>
        <v>0</v>
      </c>
      <c r="AR149" s="136" t="s">
        <v>86</v>
      </c>
      <c r="AT149" s="144" t="s">
        <v>78</v>
      </c>
      <c r="AU149" s="144" t="s">
        <v>79</v>
      </c>
      <c r="AY149" s="136" t="s">
        <v>207</v>
      </c>
      <c r="BK149" s="145">
        <f>BK150+BK196+BK420+BK422+BK1136+BK1142+BK1143+BK1151+BK1169+BK1184+BK1209+BK1221+BK1344+BK1358+BK1361+BK1364+BK1396+BK1426+BK1482+BK1497+BK1564+BK1594+BK1599+BK1607+BK1685+BK1706+BK1707</f>
        <v>0</v>
      </c>
    </row>
    <row r="150" spans="1:65" s="12" customFormat="1" ht="22.9" customHeight="1">
      <c r="B150" s="135"/>
      <c r="D150" s="136" t="s">
        <v>78</v>
      </c>
      <c r="E150" s="146" t="s">
        <v>86</v>
      </c>
      <c r="F150" s="146" t="s">
        <v>208</v>
      </c>
      <c r="I150" s="138"/>
      <c r="J150" s="147">
        <f>BK150</f>
        <v>0</v>
      </c>
      <c r="L150" s="135"/>
      <c r="M150" s="140"/>
      <c r="N150" s="141"/>
      <c r="O150" s="141"/>
      <c r="P150" s="142">
        <f>SUM(P151:P195)</f>
        <v>0</v>
      </c>
      <c r="Q150" s="141"/>
      <c r="R150" s="142">
        <f>SUM(R151:R195)</f>
        <v>0</v>
      </c>
      <c r="S150" s="141"/>
      <c r="T150" s="143">
        <f>SUM(T151:T195)</f>
        <v>0</v>
      </c>
      <c r="AR150" s="136" t="s">
        <v>86</v>
      </c>
      <c r="AT150" s="144" t="s">
        <v>78</v>
      </c>
      <c r="AU150" s="144" t="s">
        <v>86</v>
      </c>
      <c r="AY150" s="136" t="s">
        <v>207</v>
      </c>
      <c r="BK150" s="145">
        <f>SUM(BK151:BK195)</f>
        <v>0</v>
      </c>
    </row>
    <row r="151" spans="1:65" s="2" customFormat="1" ht="24.2" customHeight="1">
      <c r="A151" s="31"/>
      <c r="B151" s="148"/>
      <c r="C151" s="149" t="s">
        <v>86</v>
      </c>
      <c r="D151" s="149" t="s">
        <v>209</v>
      </c>
      <c r="E151" s="150" t="s">
        <v>210</v>
      </c>
      <c r="F151" s="151" t="s">
        <v>211</v>
      </c>
      <c r="G151" s="152" t="s">
        <v>212</v>
      </c>
      <c r="H151" s="153">
        <v>80</v>
      </c>
      <c r="I151" s="154"/>
      <c r="J151" s="155">
        <f t="shared" ref="J151:J157" si="0">ROUND(I151*H151,2)</f>
        <v>0</v>
      </c>
      <c r="K151" s="156"/>
      <c r="L151" s="32"/>
      <c r="M151" s="157" t="s">
        <v>1</v>
      </c>
      <c r="N151" s="158" t="s">
        <v>44</v>
      </c>
      <c r="O151" s="57"/>
      <c r="P151" s="159">
        <f t="shared" ref="P151:P157" si="1">O151*H151</f>
        <v>0</v>
      </c>
      <c r="Q151" s="159">
        <v>0</v>
      </c>
      <c r="R151" s="159">
        <f t="shared" ref="R151:R157" si="2">Q151*H151</f>
        <v>0</v>
      </c>
      <c r="S151" s="159">
        <v>0</v>
      </c>
      <c r="T151" s="160">
        <f t="shared" ref="T151:T157" si="3"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61" t="s">
        <v>213</v>
      </c>
      <c r="AT151" s="161" t="s">
        <v>209</v>
      </c>
      <c r="AU151" s="161" t="s">
        <v>88</v>
      </c>
      <c r="AY151" s="17" t="s">
        <v>207</v>
      </c>
      <c r="BE151" s="162">
        <f t="shared" ref="BE151:BE157" si="4">IF(N151="základní",J151,0)</f>
        <v>0</v>
      </c>
      <c r="BF151" s="162">
        <f t="shared" ref="BF151:BF157" si="5">IF(N151="snížená",J151,0)</f>
        <v>0</v>
      </c>
      <c r="BG151" s="162">
        <f t="shared" ref="BG151:BG157" si="6">IF(N151="zákl. přenesená",J151,0)</f>
        <v>0</v>
      </c>
      <c r="BH151" s="162">
        <f t="shared" ref="BH151:BH157" si="7">IF(N151="sníž. přenesená",J151,0)</f>
        <v>0</v>
      </c>
      <c r="BI151" s="162">
        <f t="shared" ref="BI151:BI157" si="8">IF(N151="nulová",J151,0)</f>
        <v>0</v>
      </c>
      <c r="BJ151" s="17" t="s">
        <v>86</v>
      </c>
      <c r="BK151" s="162">
        <f t="shared" ref="BK151:BK157" si="9">ROUND(I151*H151,2)</f>
        <v>0</v>
      </c>
      <c r="BL151" s="17" t="s">
        <v>213</v>
      </c>
      <c r="BM151" s="161" t="s">
        <v>88</v>
      </c>
    </row>
    <row r="152" spans="1:65" s="2" customFormat="1" ht="24.2" customHeight="1">
      <c r="A152" s="31"/>
      <c r="B152" s="148"/>
      <c r="C152" s="149" t="s">
        <v>88</v>
      </c>
      <c r="D152" s="149" t="s">
        <v>209</v>
      </c>
      <c r="E152" s="150" t="s">
        <v>214</v>
      </c>
      <c r="F152" s="151" t="s">
        <v>215</v>
      </c>
      <c r="G152" s="152" t="s">
        <v>216</v>
      </c>
      <c r="H152" s="153">
        <v>10</v>
      </c>
      <c r="I152" s="154"/>
      <c r="J152" s="155">
        <f t="shared" si="0"/>
        <v>0</v>
      </c>
      <c r="K152" s="156"/>
      <c r="L152" s="32"/>
      <c r="M152" s="157" t="s">
        <v>1</v>
      </c>
      <c r="N152" s="158" t="s">
        <v>44</v>
      </c>
      <c r="O152" s="57"/>
      <c r="P152" s="159">
        <f t="shared" si="1"/>
        <v>0</v>
      </c>
      <c r="Q152" s="159">
        <v>0</v>
      </c>
      <c r="R152" s="159">
        <f t="shared" si="2"/>
        <v>0</v>
      </c>
      <c r="S152" s="159">
        <v>0</v>
      </c>
      <c r="T152" s="160">
        <f t="shared" si="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213</v>
      </c>
      <c r="AT152" s="161" t="s">
        <v>209</v>
      </c>
      <c r="AU152" s="161" t="s">
        <v>88</v>
      </c>
      <c r="AY152" s="17" t="s">
        <v>207</v>
      </c>
      <c r="BE152" s="162">
        <f t="shared" si="4"/>
        <v>0</v>
      </c>
      <c r="BF152" s="162">
        <f t="shared" si="5"/>
        <v>0</v>
      </c>
      <c r="BG152" s="162">
        <f t="shared" si="6"/>
        <v>0</v>
      </c>
      <c r="BH152" s="162">
        <f t="shared" si="7"/>
        <v>0</v>
      </c>
      <c r="BI152" s="162">
        <f t="shared" si="8"/>
        <v>0</v>
      </c>
      <c r="BJ152" s="17" t="s">
        <v>86</v>
      </c>
      <c r="BK152" s="162">
        <f t="shared" si="9"/>
        <v>0</v>
      </c>
      <c r="BL152" s="17" t="s">
        <v>213</v>
      </c>
      <c r="BM152" s="161" t="s">
        <v>213</v>
      </c>
    </row>
    <row r="153" spans="1:65" s="2" customFormat="1" ht="24.2" customHeight="1">
      <c r="A153" s="31"/>
      <c r="B153" s="148"/>
      <c r="C153" s="149" t="s">
        <v>217</v>
      </c>
      <c r="D153" s="149" t="s">
        <v>209</v>
      </c>
      <c r="E153" s="150" t="s">
        <v>218</v>
      </c>
      <c r="F153" s="151" t="s">
        <v>219</v>
      </c>
      <c r="G153" s="152" t="s">
        <v>220</v>
      </c>
      <c r="H153" s="153">
        <v>30</v>
      </c>
      <c r="I153" s="154"/>
      <c r="J153" s="155">
        <f t="shared" si="0"/>
        <v>0</v>
      </c>
      <c r="K153" s="156"/>
      <c r="L153" s="32"/>
      <c r="M153" s="157" t="s">
        <v>1</v>
      </c>
      <c r="N153" s="158" t="s">
        <v>44</v>
      </c>
      <c r="O153" s="57"/>
      <c r="P153" s="159">
        <f t="shared" si="1"/>
        <v>0</v>
      </c>
      <c r="Q153" s="159">
        <v>0</v>
      </c>
      <c r="R153" s="159">
        <f t="shared" si="2"/>
        <v>0</v>
      </c>
      <c r="S153" s="159">
        <v>0</v>
      </c>
      <c r="T153" s="160">
        <f t="shared" si="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213</v>
      </c>
      <c r="AT153" s="161" t="s">
        <v>209</v>
      </c>
      <c r="AU153" s="161" t="s">
        <v>88</v>
      </c>
      <c r="AY153" s="17" t="s">
        <v>207</v>
      </c>
      <c r="BE153" s="162">
        <f t="shared" si="4"/>
        <v>0</v>
      </c>
      <c r="BF153" s="162">
        <f t="shared" si="5"/>
        <v>0</v>
      </c>
      <c r="BG153" s="162">
        <f t="shared" si="6"/>
        <v>0</v>
      </c>
      <c r="BH153" s="162">
        <f t="shared" si="7"/>
        <v>0</v>
      </c>
      <c r="BI153" s="162">
        <f t="shared" si="8"/>
        <v>0</v>
      </c>
      <c r="BJ153" s="17" t="s">
        <v>86</v>
      </c>
      <c r="BK153" s="162">
        <f t="shared" si="9"/>
        <v>0</v>
      </c>
      <c r="BL153" s="17" t="s">
        <v>213</v>
      </c>
      <c r="BM153" s="161" t="s">
        <v>221</v>
      </c>
    </row>
    <row r="154" spans="1:65" s="2" customFormat="1" ht="16.5" customHeight="1">
      <c r="A154" s="31"/>
      <c r="B154" s="148"/>
      <c r="C154" s="149" t="s">
        <v>213</v>
      </c>
      <c r="D154" s="149" t="s">
        <v>209</v>
      </c>
      <c r="E154" s="150" t="s">
        <v>222</v>
      </c>
      <c r="F154" s="151" t="s">
        <v>223</v>
      </c>
      <c r="G154" s="152" t="s">
        <v>220</v>
      </c>
      <c r="H154" s="153">
        <v>30</v>
      </c>
      <c r="I154" s="154"/>
      <c r="J154" s="155">
        <f t="shared" si="0"/>
        <v>0</v>
      </c>
      <c r="K154" s="156"/>
      <c r="L154" s="32"/>
      <c r="M154" s="157" t="s">
        <v>1</v>
      </c>
      <c r="N154" s="158" t="s">
        <v>44</v>
      </c>
      <c r="O154" s="57"/>
      <c r="P154" s="159">
        <f t="shared" si="1"/>
        <v>0</v>
      </c>
      <c r="Q154" s="159">
        <v>0</v>
      </c>
      <c r="R154" s="159">
        <f t="shared" si="2"/>
        <v>0</v>
      </c>
      <c r="S154" s="159">
        <v>0</v>
      </c>
      <c r="T154" s="160">
        <f t="shared" si="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61" t="s">
        <v>213</v>
      </c>
      <c r="AT154" s="161" t="s">
        <v>209</v>
      </c>
      <c r="AU154" s="161" t="s">
        <v>88</v>
      </c>
      <c r="AY154" s="17" t="s">
        <v>207</v>
      </c>
      <c r="BE154" s="162">
        <f t="shared" si="4"/>
        <v>0</v>
      </c>
      <c r="BF154" s="162">
        <f t="shared" si="5"/>
        <v>0</v>
      </c>
      <c r="BG154" s="162">
        <f t="shared" si="6"/>
        <v>0</v>
      </c>
      <c r="BH154" s="162">
        <f t="shared" si="7"/>
        <v>0</v>
      </c>
      <c r="BI154" s="162">
        <f t="shared" si="8"/>
        <v>0</v>
      </c>
      <c r="BJ154" s="17" t="s">
        <v>86</v>
      </c>
      <c r="BK154" s="162">
        <f t="shared" si="9"/>
        <v>0</v>
      </c>
      <c r="BL154" s="17" t="s">
        <v>213</v>
      </c>
      <c r="BM154" s="161" t="s">
        <v>224</v>
      </c>
    </row>
    <row r="155" spans="1:65" s="2" customFormat="1" ht="24.2" customHeight="1">
      <c r="A155" s="31"/>
      <c r="B155" s="148"/>
      <c r="C155" s="149" t="s">
        <v>225</v>
      </c>
      <c r="D155" s="149" t="s">
        <v>209</v>
      </c>
      <c r="E155" s="150" t="s">
        <v>226</v>
      </c>
      <c r="F155" s="151" t="s">
        <v>227</v>
      </c>
      <c r="G155" s="152" t="s">
        <v>220</v>
      </c>
      <c r="H155" s="153">
        <v>30</v>
      </c>
      <c r="I155" s="154"/>
      <c r="J155" s="155">
        <f t="shared" si="0"/>
        <v>0</v>
      </c>
      <c r="K155" s="156"/>
      <c r="L155" s="32"/>
      <c r="M155" s="157" t="s">
        <v>1</v>
      </c>
      <c r="N155" s="158" t="s">
        <v>44</v>
      </c>
      <c r="O155" s="57"/>
      <c r="P155" s="159">
        <f t="shared" si="1"/>
        <v>0</v>
      </c>
      <c r="Q155" s="159">
        <v>0</v>
      </c>
      <c r="R155" s="159">
        <f t="shared" si="2"/>
        <v>0</v>
      </c>
      <c r="S155" s="159">
        <v>0</v>
      </c>
      <c r="T155" s="160">
        <f t="shared" si="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213</v>
      </c>
      <c r="AT155" s="161" t="s">
        <v>209</v>
      </c>
      <c r="AU155" s="161" t="s">
        <v>88</v>
      </c>
      <c r="AY155" s="17" t="s">
        <v>207</v>
      </c>
      <c r="BE155" s="162">
        <f t="shared" si="4"/>
        <v>0</v>
      </c>
      <c r="BF155" s="162">
        <f t="shared" si="5"/>
        <v>0</v>
      </c>
      <c r="BG155" s="162">
        <f t="shared" si="6"/>
        <v>0</v>
      </c>
      <c r="BH155" s="162">
        <f t="shared" si="7"/>
        <v>0</v>
      </c>
      <c r="BI155" s="162">
        <f t="shared" si="8"/>
        <v>0</v>
      </c>
      <c r="BJ155" s="17" t="s">
        <v>86</v>
      </c>
      <c r="BK155" s="162">
        <f t="shared" si="9"/>
        <v>0</v>
      </c>
      <c r="BL155" s="17" t="s">
        <v>213</v>
      </c>
      <c r="BM155" s="161" t="s">
        <v>228</v>
      </c>
    </row>
    <row r="156" spans="1:65" s="2" customFormat="1" ht="24.2" customHeight="1">
      <c r="A156" s="31"/>
      <c r="B156" s="148"/>
      <c r="C156" s="149" t="s">
        <v>221</v>
      </c>
      <c r="D156" s="149" t="s">
        <v>209</v>
      </c>
      <c r="E156" s="150" t="s">
        <v>229</v>
      </c>
      <c r="F156" s="151" t="s">
        <v>230</v>
      </c>
      <c r="G156" s="152" t="s">
        <v>220</v>
      </c>
      <c r="H156" s="153">
        <v>150</v>
      </c>
      <c r="I156" s="154"/>
      <c r="J156" s="155">
        <f t="shared" si="0"/>
        <v>0</v>
      </c>
      <c r="K156" s="156"/>
      <c r="L156" s="32"/>
      <c r="M156" s="157" t="s">
        <v>1</v>
      </c>
      <c r="N156" s="158" t="s">
        <v>44</v>
      </c>
      <c r="O156" s="57"/>
      <c r="P156" s="159">
        <f t="shared" si="1"/>
        <v>0</v>
      </c>
      <c r="Q156" s="159">
        <v>0</v>
      </c>
      <c r="R156" s="159">
        <f t="shared" si="2"/>
        <v>0</v>
      </c>
      <c r="S156" s="159">
        <v>0</v>
      </c>
      <c r="T156" s="160">
        <f t="shared" si="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61" t="s">
        <v>213</v>
      </c>
      <c r="AT156" s="161" t="s">
        <v>209</v>
      </c>
      <c r="AU156" s="161" t="s">
        <v>88</v>
      </c>
      <c r="AY156" s="17" t="s">
        <v>207</v>
      </c>
      <c r="BE156" s="162">
        <f t="shared" si="4"/>
        <v>0</v>
      </c>
      <c r="BF156" s="162">
        <f t="shared" si="5"/>
        <v>0</v>
      </c>
      <c r="BG156" s="162">
        <f t="shared" si="6"/>
        <v>0</v>
      </c>
      <c r="BH156" s="162">
        <f t="shared" si="7"/>
        <v>0</v>
      </c>
      <c r="BI156" s="162">
        <f t="shared" si="8"/>
        <v>0</v>
      </c>
      <c r="BJ156" s="17" t="s">
        <v>86</v>
      </c>
      <c r="BK156" s="162">
        <f t="shared" si="9"/>
        <v>0</v>
      </c>
      <c r="BL156" s="17" t="s">
        <v>213</v>
      </c>
      <c r="BM156" s="161" t="s">
        <v>231</v>
      </c>
    </row>
    <row r="157" spans="1:65" s="2" customFormat="1" ht="24.2" customHeight="1">
      <c r="A157" s="31"/>
      <c r="B157" s="148"/>
      <c r="C157" s="149" t="s">
        <v>232</v>
      </c>
      <c r="D157" s="149" t="s">
        <v>209</v>
      </c>
      <c r="E157" s="150" t="s">
        <v>233</v>
      </c>
      <c r="F157" s="151" t="s">
        <v>234</v>
      </c>
      <c r="G157" s="152" t="s">
        <v>235</v>
      </c>
      <c r="H157" s="153">
        <v>384.56</v>
      </c>
      <c r="I157" s="154"/>
      <c r="J157" s="155">
        <f t="shared" si="0"/>
        <v>0</v>
      </c>
      <c r="K157" s="156"/>
      <c r="L157" s="32"/>
      <c r="M157" s="157" t="s">
        <v>1</v>
      </c>
      <c r="N157" s="158" t="s">
        <v>44</v>
      </c>
      <c r="O157" s="57"/>
      <c r="P157" s="159">
        <f t="shared" si="1"/>
        <v>0</v>
      </c>
      <c r="Q157" s="159">
        <v>0</v>
      </c>
      <c r="R157" s="159">
        <f t="shared" si="2"/>
        <v>0</v>
      </c>
      <c r="S157" s="159">
        <v>0</v>
      </c>
      <c r="T157" s="160">
        <f t="shared" si="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213</v>
      </c>
      <c r="AT157" s="161" t="s">
        <v>209</v>
      </c>
      <c r="AU157" s="161" t="s">
        <v>88</v>
      </c>
      <c r="AY157" s="17" t="s">
        <v>207</v>
      </c>
      <c r="BE157" s="162">
        <f t="shared" si="4"/>
        <v>0</v>
      </c>
      <c r="BF157" s="162">
        <f t="shared" si="5"/>
        <v>0</v>
      </c>
      <c r="BG157" s="162">
        <f t="shared" si="6"/>
        <v>0</v>
      </c>
      <c r="BH157" s="162">
        <f t="shared" si="7"/>
        <v>0</v>
      </c>
      <c r="BI157" s="162">
        <f t="shared" si="8"/>
        <v>0</v>
      </c>
      <c r="BJ157" s="17" t="s">
        <v>86</v>
      </c>
      <c r="BK157" s="162">
        <f t="shared" si="9"/>
        <v>0</v>
      </c>
      <c r="BL157" s="17" t="s">
        <v>213</v>
      </c>
      <c r="BM157" s="161" t="s">
        <v>236</v>
      </c>
    </row>
    <row r="158" spans="1:65" s="13" customFormat="1" ht="22.5">
      <c r="B158" s="163"/>
      <c r="D158" s="164" t="s">
        <v>237</v>
      </c>
      <c r="E158" s="165" t="s">
        <v>1</v>
      </c>
      <c r="F158" s="166" t="s">
        <v>238</v>
      </c>
      <c r="H158" s="167">
        <v>384.56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33.75">
      <c r="B159" s="172"/>
      <c r="D159" s="164" t="s">
        <v>237</v>
      </c>
      <c r="E159" s="173" t="s">
        <v>1</v>
      </c>
      <c r="F159" s="174" t="s">
        <v>239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4" customFormat="1" ht="22.5">
      <c r="B160" s="172"/>
      <c r="D160" s="164" t="s">
        <v>237</v>
      </c>
      <c r="E160" s="173" t="s">
        <v>1</v>
      </c>
      <c r="F160" s="174" t="s">
        <v>240</v>
      </c>
      <c r="H160" s="173" t="s">
        <v>1</v>
      </c>
      <c r="I160" s="175"/>
      <c r="L160" s="172"/>
      <c r="M160" s="176"/>
      <c r="N160" s="177"/>
      <c r="O160" s="177"/>
      <c r="P160" s="177"/>
      <c r="Q160" s="177"/>
      <c r="R160" s="177"/>
      <c r="S160" s="177"/>
      <c r="T160" s="178"/>
      <c r="AT160" s="173" t="s">
        <v>237</v>
      </c>
      <c r="AU160" s="173" t="s">
        <v>88</v>
      </c>
      <c r="AV160" s="14" t="s">
        <v>86</v>
      </c>
      <c r="AW160" s="14" t="s">
        <v>33</v>
      </c>
      <c r="AX160" s="14" t="s">
        <v>79</v>
      </c>
      <c r="AY160" s="173" t="s">
        <v>207</v>
      </c>
    </row>
    <row r="161" spans="1:65" s="14" customFormat="1" ht="22.5">
      <c r="B161" s="172"/>
      <c r="D161" s="164" t="s">
        <v>237</v>
      </c>
      <c r="E161" s="173" t="s">
        <v>1</v>
      </c>
      <c r="F161" s="174" t="s">
        <v>241</v>
      </c>
      <c r="H161" s="173" t="s">
        <v>1</v>
      </c>
      <c r="I161" s="175"/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237</v>
      </c>
      <c r="AU161" s="173" t="s">
        <v>88</v>
      </c>
      <c r="AV161" s="14" t="s">
        <v>86</v>
      </c>
      <c r="AW161" s="14" t="s">
        <v>33</v>
      </c>
      <c r="AX161" s="14" t="s">
        <v>79</v>
      </c>
      <c r="AY161" s="173" t="s">
        <v>207</v>
      </c>
    </row>
    <row r="162" spans="1:65" s="15" customFormat="1" ht="11.25">
      <c r="B162" s="179"/>
      <c r="D162" s="164" t="s">
        <v>237</v>
      </c>
      <c r="E162" s="180" t="s">
        <v>1</v>
      </c>
      <c r="F162" s="181" t="s">
        <v>242</v>
      </c>
      <c r="H162" s="182">
        <v>384.56</v>
      </c>
      <c r="I162" s="183"/>
      <c r="L162" s="179"/>
      <c r="M162" s="184"/>
      <c r="N162" s="185"/>
      <c r="O162" s="185"/>
      <c r="P162" s="185"/>
      <c r="Q162" s="185"/>
      <c r="R162" s="185"/>
      <c r="S162" s="185"/>
      <c r="T162" s="186"/>
      <c r="AT162" s="180" t="s">
        <v>237</v>
      </c>
      <c r="AU162" s="180" t="s">
        <v>88</v>
      </c>
      <c r="AV162" s="15" t="s">
        <v>213</v>
      </c>
      <c r="AW162" s="15" t="s">
        <v>33</v>
      </c>
      <c r="AX162" s="15" t="s">
        <v>86</v>
      </c>
      <c r="AY162" s="180" t="s">
        <v>207</v>
      </c>
    </row>
    <row r="163" spans="1:65" s="2" customFormat="1" ht="24.2" customHeight="1">
      <c r="A163" s="31"/>
      <c r="B163" s="148"/>
      <c r="C163" s="149" t="s">
        <v>224</v>
      </c>
      <c r="D163" s="149" t="s">
        <v>209</v>
      </c>
      <c r="E163" s="150" t="s">
        <v>243</v>
      </c>
      <c r="F163" s="151" t="s">
        <v>244</v>
      </c>
      <c r="G163" s="152" t="s">
        <v>235</v>
      </c>
      <c r="H163" s="153">
        <v>96.14</v>
      </c>
      <c r="I163" s="154"/>
      <c r="J163" s="155">
        <f>ROUND(I163*H163,2)</f>
        <v>0</v>
      </c>
      <c r="K163" s="156"/>
      <c r="L163" s="32"/>
      <c r="M163" s="157" t="s">
        <v>1</v>
      </c>
      <c r="N163" s="158" t="s">
        <v>44</v>
      </c>
      <c r="O163" s="57"/>
      <c r="P163" s="159">
        <f>O163*H163</f>
        <v>0</v>
      </c>
      <c r="Q163" s="159">
        <v>0</v>
      </c>
      <c r="R163" s="159">
        <f>Q163*H163</f>
        <v>0</v>
      </c>
      <c r="S163" s="159">
        <v>0</v>
      </c>
      <c r="T163" s="160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61" t="s">
        <v>213</v>
      </c>
      <c r="AT163" s="161" t="s">
        <v>209</v>
      </c>
      <c r="AU163" s="161" t="s">
        <v>88</v>
      </c>
      <c r="AY163" s="17" t="s">
        <v>207</v>
      </c>
      <c r="BE163" s="162">
        <f>IF(N163="základní",J163,0)</f>
        <v>0</v>
      </c>
      <c r="BF163" s="162">
        <f>IF(N163="snížená",J163,0)</f>
        <v>0</v>
      </c>
      <c r="BG163" s="162">
        <f>IF(N163="zákl. přenesená",J163,0)</f>
        <v>0</v>
      </c>
      <c r="BH163" s="162">
        <f>IF(N163="sníž. přenesená",J163,0)</f>
        <v>0</v>
      </c>
      <c r="BI163" s="162">
        <f>IF(N163="nulová",J163,0)</f>
        <v>0</v>
      </c>
      <c r="BJ163" s="17" t="s">
        <v>86</v>
      </c>
      <c r="BK163" s="162">
        <f>ROUND(I163*H163,2)</f>
        <v>0</v>
      </c>
      <c r="BL163" s="17" t="s">
        <v>213</v>
      </c>
      <c r="BM163" s="161" t="s">
        <v>245</v>
      </c>
    </row>
    <row r="164" spans="1:65" s="2" customFormat="1" ht="24.2" customHeight="1">
      <c r="A164" s="31"/>
      <c r="B164" s="148"/>
      <c r="C164" s="149" t="s">
        <v>246</v>
      </c>
      <c r="D164" s="149" t="s">
        <v>209</v>
      </c>
      <c r="E164" s="150" t="s">
        <v>247</v>
      </c>
      <c r="F164" s="151" t="s">
        <v>248</v>
      </c>
      <c r="G164" s="152" t="s">
        <v>235</v>
      </c>
      <c r="H164" s="153">
        <v>144.21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213</v>
      </c>
      <c r="AT164" s="161" t="s">
        <v>209</v>
      </c>
      <c r="AU164" s="161" t="s">
        <v>88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213</v>
      </c>
      <c r="BM164" s="161" t="s">
        <v>249</v>
      </c>
    </row>
    <row r="165" spans="1:65" s="13" customFormat="1" ht="11.25">
      <c r="B165" s="163"/>
      <c r="D165" s="164" t="s">
        <v>237</v>
      </c>
      <c r="E165" s="165" t="s">
        <v>1</v>
      </c>
      <c r="F165" s="166" t="s">
        <v>250</v>
      </c>
      <c r="H165" s="167">
        <v>144.21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5" customFormat="1" ht="11.25">
      <c r="B166" s="179"/>
      <c r="D166" s="164" t="s">
        <v>237</v>
      </c>
      <c r="E166" s="180" t="s">
        <v>1</v>
      </c>
      <c r="F166" s="181" t="s">
        <v>242</v>
      </c>
      <c r="H166" s="182">
        <v>144.21</v>
      </c>
      <c r="I166" s="183"/>
      <c r="L166" s="179"/>
      <c r="M166" s="184"/>
      <c r="N166" s="185"/>
      <c r="O166" s="185"/>
      <c r="P166" s="185"/>
      <c r="Q166" s="185"/>
      <c r="R166" s="185"/>
      <c r="S166" s="185"/>
      <c r="T166" s="186"/>
      <c r="AT166" s="180" t="s">
        <v>237</v>
      </c>
      <c r="AU166" s="180" t="s">
        <v>88</v>
      </c>
      <c r="AV166" s="15" t="s">
        <v>213</v>
      </c>
      <c r="AW166" s="15" t="s">
        <v>33</v>
      </c>
      <c r="AX166" s="15" t="s">
        <v>86</v>
      </c>
      <c r="AY166" s="180" t="s">
        <v>207</v>
      </c>
    </row>
    <row r="167" spans="1:65" s="2" customFormat="1" ht="24.2" customHeight="1">
      <c r="A167" s="31"/>
      <c r="B167" s="148"/>
      <c r="C167" s="149" t="s">
        <v>228</v>
      </c>
      <c r="D167" s="149" t="s">
        <v>209</v>
      </c>
      <c r="E167" s="150" t="s">
        <v>251</v>
      </c>
      <c r="F167" s="151" t="s">
        <v>252</v>
      </c>
      <c r="G167" s="152" t="s">
        <v>235</v>
      </c>
      <c r="H167" s="153">
        <v>401.76799999999997</v>
      </c>
      <c r="I167" s="154"/>
      <c r="J167" s="155">
        <f>ROUND(I167*H167,2)</f>
        <v>0</v>
      </c>
      <c r="K167" s="156"/>
      <c r="L167" s="32"/>
      <c r="M167" s="157" t="s">
        <v>1</v>
      </c>
      <c r="N167" s="158" t="s">
        <v>44</v>
      </c>
      <c r="O167" s="57"/>
      <c r="P167" s="159">
        <f>O167*H167</f>
        <v>0</v>
      </c>
      <c r="Q167" s="159">
        <v>0</v>
      </c>
      <c r="R167" s="159">
        <f>Q167*H167</f>
        <v>0</v>
      </c>
      <c r="S167" s="159">
        <v>0</v>
      </c>
      <c r="T167" s="160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213</v>
      </c>
      <c r="AT167" s="161" t="s">
        <v>209</v>
      </c>
      <c r="AU167" s="161" t="s">
        <v>88</v>
      </c>
      <c r="AY167" s="17" t="s">
        <v>207</v>
      </c>
      <c r="BE167" s="162">
        <f>IF(N167="základní",J167,0)</f>
        <v>0</v>
      </c>
      <c r="BF167" s="162">
        <f>IF(N167="snížená",J167,0)</f>
        <v>0</v>
      </c>
      <c r="BG167" s="162">
        <f>IF(N167="zákl. přenesená",J167,0)</f>
        <v>0</v>
      </c>
      <c r="BH167" s="162">
        <f>IF(N167="sníž. přenesená",J167,0)</f>
        <v>0</v>
      </c>
      <c r="BI167" s="162">
        <f>IF(N167="nulová",J167,0)</f>
        <v>0</v>
      </c>
      <c r="BJ167" s="17" t="s">
        <v>86</v>
      </c>
      <c r="BK167" s="162">
        <f>ROUND(I167*H167,2)</f>
        <v>0</v>
      </c>
      <c r="BL167" s="17" t="s">
        <v>213</v>
      </c>
      <c r="BM167" s="161" t="s">
        <v>253</v>
      </c>
    </row>
    <row r="168" spans="1:65" s="2" customFormat="1" ht="33" customHeight="1">
      <c r="A168" s="31"/>
      <c r="B168" s="148"/>
      <c r="C168" s="149" t="s">
        <v>254</v>
      </c>
      <c r="D168" s="149" t="s">
        <v>209</v>
      </c>
      <c r="E168" s="150" t="s">
        <v>255</v>
      </c>
      <c r="F168" s="151" t="s">
        <v>256</v>
      </c>
      <c r="G168" s="152" t="s">
        <v>235</v>
      </c>
      <c r="H168" s="153">
        <v>401.76799999999997</v>
      </c>
      <c r="I168" s="154"/>
      <c r="J168" s="155">
        <f>ROUND(I168*H168,2)</f>
        <v>0</v>
      </c>
      <c r="K168" s="156"/>
      <c r="L168" s="32"/>
      <c r="M168" s="157" t="s">
        <v>1</v>
      </c>
      <c r="N168" s="158" t="s">
        <v>44</v>
      </c>
      <c r="O168" s="57"/>
      <c r="P168" s="159">
        <f>O168*H168</f>
        <v>0</v>
      </c>
      <c r="Q168" s="159">
        <v>0</v>
      </c>
      <c r="R168" s="159">
        <f>Q168*H168</f>
        <v>0</v>
      </c>
      <c r="S168" s="159">
        <v>0</v>
      </c>
      <c r="T168" s="160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61" t="s">
        <v>213</v>
      </c>
      <c r="AT168" s="161" t="s">
        <v>209</v>
      </c>
      <c r="AU168" s="161" t="s">
        <v>88</v>
      </c>
      <c r="AY168" s="17" t="s">
        <v>207</v>
      </c>
      <c r="BE168" s="162">
        <f>IF(N168="základní",J168,0)</f>
        <v>0</v>
      </c>
      <c r="BF168" s="162">
        <f>IF(N168="snížená",J168,0)</f>
        <v>0</v>
      </c>
      <c r="BG168" s="162">
        <f>IF(N168="zákl. přenesená",J168,0)</f>
        <v>0</v>
      </c>
      <c r="BH168" s="162">
        <f>IF(N168="sníž. přenesená",J168,0)</f>
        <v>0</v>
      </c>
      <c r="BI168" s="162">
        <f>IF(N168="nulová",J168,0)</f>
        <v>0</v>
      </c>
      <c r="BJ168" s="17" t="s">
        <v>86</v>
      </c>
      <c r="BK168" s="162">
        <f>ROUND(I168*H168,2)</f>
        <v>0</v>
      </c>
      <c r="BL168" s="17" t="s">
        <v>213</v>
      </c>
      <c r="BM168" s="161" t="s">
        <v>257</v>
      </c>
    </row>
    <row r="169" spans="1:65" s="2" customFormat="1" ht="37.9" customHeight="1">
      <c r="A169" s="31"/>
      <c r="B169" s="148"/>
      <c r="C169" s="149" t="s">
        <v>231</v>
      </c>
      <c r="D169" s="149" t="s">
        <v>209</v>
      </c>
      <c r="E169" s="150" t="s">
        <v>258</v>
      </c>
      <c r="F169" s="151" t="s">
        <v>259</v>
      </c>
      <c r="G169" s="152" t="s">
        <v>235</v>
      </c>
      <c r="H169" s="153">
        <v>1607.08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213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213</v>
      </c>
      <c r="BM169" s="161" t="s">
        <v>260</v>
      </c>
    </row>
    <row r="170" spans="1:65" s="13" customFormat="1" ht="22.5">
      <c r="B170" s="163"/>
      <c r="D170" s="164" t="s">
        <v>237</v>
      </c>
      <c r="E170" s="165" t="s">
        <v>1</v>
      </c>
      <c r="F170" s="166" t="s">
        <v>261</v>
      </c>
      <c r="H170" s="167">
        <v>1607.08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5" customFormat="1" ht="11.25">
      <c r="B171" s="179"/>
      <c r="D171" s="164" t="s">
        <v>237</v>
      </c>
      <c r="E171" s="180" t="s">
        <v>1</v>
      </c>
      <c r="F171" s="181" t="s">
        <v>242</v>
      </c>
      <c r="H171" s="182">
        <v>1607.08</v>
      </c>
      <c r="I171" s="183"/>
      <c r="L171" s="179"/>
      <c r="M171" s="184"/>
      <c r="N171" s="185"/>
      <c r="O171" s="185"/>
      <c r="P171" s="185"/>
      <c r="Q171" s="185"/>
      <c r="R171" s="185"/>
      <c r="S171" s="185"/>
      <c r="T171" s="186"/>
      <c r="AT171" s="180" t="s">
        <v>237</v>
      </c>
      <c r="AU171" s="180" t="s">
        <v>88</v>
      </c>
      <c r="AV171" s="15" t="s">
        <v>213</v>
      </c>
      <c r="AW171" s="15" t="s">
        <v>33</v>
      </c>
      <c r="AX171" s="15" t="s">
        <v>86</v>
      </c>
      <c r="AY171" s="180" t="s">
        <v>207</v>
      </c>
    </row>
    <row r="172" spans="1:65" s="2" customFormat="1" ht="33" customHeight="1">
      <c r="A172" s="31"/>
      <c r="B172" s="148"/>
      <c r="C172" s="149" t="s">
        <v>262</v>
      </c>
      <c r="D172" s="149" t="s">
        <v>209</v>
      </c>
      <c r="E172" s="150" t="s">
        <v>263</v>
      </c>
      <c r="F172" s="151" t="s">
        <v>264</v>
      </c>
      <c r="G172" s="152" t="s">
        <v>235</v>
      </c>
      <c r="H172" s="153">
        <v>802.35</v>
      </c>
      <c r="I172" s="154"/>
      <c r="J172" s="155">
        <f>ROUND(I172*H172,2)</f>
        <v>0</v>
      </c>
      <c r="K172" s="156"/>
      <c r="L172" s="32"/>
      <c r="M172" s="157" t="s">
        <v>1</v>
      </c>
      <c r="N172" s="158" t="s">
        <v>44</v>
      </c>
      <c r="O172" s="57"/>
      <c r="P172" s="159">
        <f>O172*H172</f>
        <v>0</v>
      </c>
      <c r="Q172" s="159">
        <v>0</v>
      </c>
      <c r="R172" s="159">
        <f>Q172*H172</f>
        <v>0</v>
      </c>
      <c r="S172" s="159">
        <v>0</v>
      </c>
      <c r="T172" s="160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61" t="s">
        <v>213</v>
      </c>
      <c r="AT172" s="161" t="s">
        <v>209</v>
      </c>
      <c r="AU172" s="161" t="s">
        <v>88</v>
      </c>
      <c r="AY172" s="17" t="s">
        <v>207</v>
      </c>
      <c r="BE172" s="162">
        <f>IF(N172="základní",J172,0)</f>
        <v>0</v>
      </c>
      <c r="BF172" s="162">
        <f>IF(N172="snížená",J172,0)</f>
        <v>0</v>
      </c>
      <c r="BG172" s="162">
        <f>IF(N172="zákl. přenesená",J172,0)</f>
        <v>0</v>
      </c>
      <c r="BH172" s="162">
        <f>IF(N172="sníž. přenesená",J172,0)</f>
        <v>0</v>
      </c>
      <c r="BI172" s="162">
        <f>IF(N172="nulová",J172,0)</f>
        <v>0</v>
      </c>
      <c r="BJ172" s="17" t="s">
        <v>86</v>
      </c>
      <c r="BK172" s="162">
        <f>ROUND(I172*H172,2)</f>
        <v>0</v>
      </c>
      <c r="BL172" s="17" t="s">
        <v>213</v>
      </c>
      <c r="BM172" s="161" t="s">
        <v>265</v>
      </c>
    </row>
    <row r="173" spans="1:65" s="14" customFormat="1" ht="11.25">
      <c r="B173" s="172"/>
      <c r="D173" s="164" t="s">
        <v>237</v>
      </c>
      <c r="E173" s="173" t="s">
        <v>1</v>
      </c>
      <c r="F173" s="174" t="s">
        <v>266</v>
      </c>
      <c r="H173" s="173" t="s">
        <v>1</v>
      </c>
      <c r="I173" s="175"/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237</v>
      </c>
      <c r="AU173" s="173" t="s">
        <v>88</v>
      </c>
      <c r="AV173" s="14" t="s">
        <v>86</v>
      </c>
      <c r="AW173" s="14" t="s">
        <v>33</v>
      </c>
      <c r="AX173" s="14" t="s">
        <v>79</v>
      </c>
      <c r="AY173" s="173" t="s">
        <v>207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267</v>
      </c>
      <c r="H174" s="167">
        <v>401.77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3" customFormat="1" ht="22.5">
      <c r="B175" s="163"/>
      <c r="D175" s="164" t="s">
        <v>237</v>
      </c>
      <c r="E175" s="165" t="s">
        <v>1</v>
      </c>
      <c r="F175" s="166" t="s">
        <v>268</v>
      </c>
      <c r="H175" s="167">
        <v>400.58</v>
      </c>
      <c r="I175" s="168"/>
      <c r="L175" s="163"/>
      <c r="M175" s="169"/>
      <c r="N175" s="170"/>
      <c r="O175" s="170"/>
      <c r="P175" s="170"/>
      <c r="Q175" s="170"/>
      <c r="R175" s="170"/>
      <c r="S175" s="170"/>
      <c r="T175" s="171"/>
      <c r="AT175" s="165" t="s">
        <v>237</v>
      </c>
      <c r="AU175" s="165" t="s">
        <v>88</v>
      </c>
      <c r="AV175" s="13" t="s">
        <v>88</v>
      </c>
      <c r="AW175" s="13" t="s">
        <v>33</v>
      </c>
      <c r="AX175" s="13" t="s">
        <v>79</v>
      </c>
      <c r="AY175" s="165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802.34999999999991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24.2" customHeight="1">
      <c r="A177" s="31"/>
      <c r="B177" s="148"/>
      <c r="C177" s="149" t="s">
        <v>236</v>
      </c>
      <c r="D177" s="149" t="s">
        <v>209</v>
      </c>
      <c r="E177" s="150" t="s">
        <v>269</v>
      </c>
      <c r="F177" s="151" t="s">
        <v>270</v>
      </c>
      <c r="G177" s="152" t="s">
        <v>235</v>
      </c>
      <c r="H177" s="153">
        <v>401.77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213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213</v>
      </c>
      <c r="BM177" s="161" t="s">
        <v>271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272</v>
      </c>
      <c r="H178" s="167">
        <v>401.77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5" customFormat="1" ht="11.25">
      <c r="B179" s="179"/>
      <c r="D179" s="164" t="s">
        <v>237</v>
      </c>
      <c r="E179" s="180" t="s">
        <v>1</v>
      </c>
      <c r="F179" s="181" t="s">
        <v>242</v>
      </c>
      <c r="H179" s="182">
        <v>401.77</v>
      </c>
      <c r="I179" s="183"/>
      <c r="L179" s="179"/>
      <c r="M179" s="184"/>
      <c r="N179" s="185"/>
      <c r="O179" s="185"/>
      <c r="P179" s="185"/>
      <c r="Q179" s="185"/>
      <c r="R179" s="185"/>
      <c r="S179" s="185"/>
      <c r="T179" s="186"/>
      <c r="AT179" s="180" t="s">
        <v>237</v>
      </c>
      <c r="AU179" s="180" t="s">
        <v>88</v>
      </c>
      <c r="AV179" s="15" t="s">
        <v>213</v>
      </c>
      <c r="AW179" s="15" t="s">
        <v>33</v>
      </c>
      <c r="AX179" s="15" t="s">
        <v>86</v>
      </c>
      <c r="AY179" s="180" t="s">
        <v>207</v>
      </c>
    </row>
    <row r="180" spans="1:65" s="2" customFormat="1" ht="16.5" customHeight="1">
      <c r="A180" s="31"/>
      <c r="B180" s="148"/>
      <c r="C180" s="149" t="s">
        <v>8</v>
      </c>
      <c r="D180" s="149" t="s">
        <v>209</v>
      </c>
      <c r="E180" s="150" t="s">
        <v>273</v>
      </c>
      <c r="F180" s="151" t="s">
        <v>274</v>
      </c>
      <c r="G180" s="152" t="s">
        <v>235</v>
      </c>
      <c r="H180" s="153">
        <v>802.35</v>
      </c>
      <c r="I180" s="154"/>
      <c r="J180" s="155">
        <f>ROUND(I180*H180,2)</f>
        <v>0</v>
      </c>
      <c r="K180" s="156"/>
      <c r="L180" s="32"/>
      <c r="M180" s="157" t="s">
        <v>1</v>
      </c>
      <c r="N180" s="158" t="s">
        <v>44</v>
      </c>
      <c r="O180" s="57"/>
      <c r="P180" s="159">
        <f>O180*H180</f>
        <v>0</v>
      </c>
      <c r="Q180" s="159">
        <v>0</v>
      </c>
      <c r="R180" s="159">
        <f>Q180*H180</f>
        <v>0</v>
      </c>
      <c r="S180" s="159">
        <v>0</v>
      </c>
      <c r="T180" s="160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61" t="s">
        <v>213</v>
      </c>
      <c r="AT180" s="161" t="s">
        <v>209</v>
      </c>
      <c r="AU180" s="161" t="s">
        <v>88</v>
      </c>
      <c r="AY180" s="17" t="s">
        <v>207</v>
      </c>
      <c r="BE180" s="162">
        <f>IF(N180="základní",J180,0)</f>
        <v>0</v>
      </c>
      <c r="BF180" s="162">
        <f>IF(N180="snížená",J180,0)</f>
        <v>0</v>
      </c>
      <c r="BG180" s="162">
        <f>IF(N180="zákl. přenesená",J180,0)</f>
        <v>0</v>
      </c>
      <c r="BH180" s="162">
        <f>IF(N180="sníž. přenesená",J180,0)</f>
        <v>0</v>
      </c>
      <c r="BI180" s="162">
        <f>IF(N180="nulová",J180,0)</f>
        <v>0</v>
      </c>
      <c r="BJ180" s="17" t="s">
        <v>86</v>
      </c>
      <c r="BK180" s="162">
        <f>ROUND(I180*H180,2)</f>
        <v>0</v>
      </c>
      <c r="BL180" s="17" t="s">
        <v>213</v>
      </c>
      <c r="BM180" s="161" t="s">
        <v>275</v>
      </c>
    </row>
    <row r="181" spans="1:65" s="13" customFormat="1" ht="22.5">
      <c r="B181" s="163"/>
      <c r="D181" s="164" t="s">
        <v>237</v>
      </c>
      <c r="E181" s="165" t="s">
        <v>1</v>
      </c>
      <c r="F181" s="166" t="s">
        <v>276</v>
      </c>
      <c r="H181" s="167">
        <v>802.35</v>
      </c>
      <c r="I181" s="168"/>
      <c r="L181" s="163"/>
      <c r="M181" s="169"/>
      <c r="N181" s="170"/>
      <c r="O181" s="170"/>
      <c r="P181" s="170"/>
      <c r="Q181" s="170"/>
      <c r="R181" s="170"/>
      <c r="S181" s="170"/>
      <c r="T181" s="171"/>
      <c r="AT181" s="165" t="s">
        <v>237</v>
      </c>
      <c r="AU181" s="165" t="s">
        <v>88</v>
      </c>
      <c r="AV181" s="13" t="s">
        <v>88</v>
      </c>
      <c r="AW181" s="13" t="s">
        <v>33</v>
      </c>
      <c r="AX181" s="13" t="s">
        <v>79</v>
      </c>
      <c r="AY181" s="165" t="s">
        <v>207</v>
      </c>
    </row>
    <row r="182" spans="1:65" s="15" customFormat="1" ht="11.25">
      <c r="B182" s="179"/>
      <c r="D182" s="164" t="s">
        <v>237</v>
      </c>
      <c r="E182" s="180" t="s">
        <v>1</v>
      </c>
      <c r="F182" s="181" t="s">
        <v>242</v>
      </c>
      <c r="H182" s="182">
        <v>802.35</v>
      </c>
      <c r="I182" s="183"/>
      <c r="L182" s="179"/>
      <c r="M182" s="184"/>
      <c r="N182" s="185"/>
      <c r="O182" s="185"/>
      <c r="P182" s="185"/>
      <c r="Q182" s="185"/>
      <c r="R182" s="185"/>
      <c r="S182" s="185"/>
      <c r="T182" s="186"/>
      <c r="AT182" s="180" t="s">
        <v>237</v>
      </c>
      <c r="AU182" s="180" t="s">
        <v>88</v>
      </c>
      <c r="AV182" s="15" t="s">
        <v>213</v>
      </c>
      <c r="AW182" s="15" t="s">
        <v>33</v>
      </c>
      <c r="AX182" s="15" t="s">
        <v>86</v>
      </c>
      <c r="AY182" s="180" t="s">
        <v>207</v>
      </c>
    </row>
    <row r="183" spans="1:65" s="2" customFormat="1" ht="24.2" customHeight="1">
      <c r="A183" s="31"/>
      <c r="B183" s="148"/>
      <c r="C183" s="149" t="s">
        <v>245</v>
      </c>
      <c r="D183" s="149" t="s">
        <v>209</v>
      </c>
      <c r="E183" s="150" t="s">
        <v>277</v>
      </c>
      <c r="F183" s="151" t="s">
        <v>278</v>
      </c>
      <c r="G183" s="152" t="s">
        <v>235</v>
      </c>
      <c r="H183" s="153">
        <v>480.7</v>
      </c>
      <c r="I183" s="154"/>
      <c r="J183" s="155">
        <f>ROUND(I183*H183,2)</f>
        <v>0</v>
      </c>
      <c r="K183" s="156"/>
      <c r="L183" s="32"/>
      <c r="M183" s="157" t="s">
        <v>1</v>
      </c>
      <c r="N183" s="158" t="s">
        <v>44</v>
      </c>
      <c r="O183" s="57"/>
      <c r="P183" s="159">
        <f>O183*H183</f>
        <v>0</v>
      </c>
      <c r="Q183" s="159">
        <v>0</v>
      </c>
      <c r="R183" s="159">
        <f>Q183*H183</f>
        <v>0</v>
      </c>
      <c r="S183" s="159">
        <v>0</v>
      </c>
      <c r="T183" s="160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61" t="s">
        <v>213</v>
      </c>
      <c r="AT183" s="161" t="s">
        <v>209</v>
      </c>
      <c r="AU183" s="161" t="s">
        <v>88</v>
      </c>
      <c r="AY183" s="17" t="s">
        <v>207</v>
      </c>
      <c r="BE183" s="162">
        <f>IF(N183="základní",J183,0)</f>
        <v>0</v>
      </c>
      <c r="BF183" s="162">
        <f>IF(N183="snížená",J183,0)</f>
        <v>0</v>
      </c>
      <c r="BG183" s="162">
        <f>IF(N183="zákl. přenesená",J183,0)</f>
        <v>0</v>
      </c>
      <c r="BH183" s="162">
        <f>IF(N183="sníž. přenesená",J183,0)</f>
        <v>0</v>
      </c>
      <c r="BI183" s="162">
        <f>IF(N183="nulová",J183,0)</f>
        <v>0</v>
      </c>
      <c r="BJ183" s="17" t="s">
        <v>86</v>
      </c>
      <c r="BK183" s="162">
        <f>ROUND(I183*H183,2)</f>
        <v>0</v>
      </c>
      <c r="BL183" s="17" t="s">
        <v>213</v>
      </c>
      <c r="BM183" s="161" t="s">
        <v>279</v>
      </c>
    </row>
    <row r="184" spans="1:65" s="14" customFormat="1" ht="22.5">
      <c r="B184" s="172"/>
      <c r="D184" s="164" t="s">
        <v>237</v>
      </c>
      <c r="E184" s="173" t="s">
        <v>1</v>
      </c>
      <c r="F184" s="174" t="s">
        <v>280</v>
      </c>
      <c r="H184" s="173" t="s">
        <v>1</v>
      </c>
      <c r="I184" s="175"/>
      <c r="L184" s="172"/>
      <c r="M184" s="176"/>
      <c r="N184" s="177"/>
      <c r="O184" s="177"/>
      <c r="P184" s="177"/>
      <c r="Q184" s="177"/>
      <c r="R184" s="177"/>
      <c r="S184" s="177"/>
      <c r="T184" s="178"/>
      <c r="AT184" s="173" t="s">
        <v>237</v>
      </c>
      <c r="AU184" s="173" t="s">
        <v>88</v>
      </c>
      <c r="AV184" s="14" t="s">
        <v>86</v>
      </c>
      <c r="AW184" s="14" t="s">
        <v>33</v>
      </c>
      <c r="AX184" s="14" t="s">
        <v>79</v>
      </c>
      <c r="AY184" s="173" t="s">
        <v>207</v>
      </c>
    </row>
    <row r="185" spans="1:65" s="13" customFormat="1" ht="33.75">
      <c r="B185" s="163"/>
      <c r="D185" s="164" t="s">
        <v>237</v>
      </c>
      <c r="E185" s="165" t="s">
        <v>1</v>
      </c>
      <c r="F185" s="166" t="s">
        <v>281</v>
      </c>
      <c r="H185" s="167">
        <v>153.45500000000001</v>
      </c>
      <c r="I185" s="168"/>
      <c r="L185" s="163"/>
      <c r="M185" s="169"/>
      <c r="N185" s="170"/>
      <c r="O185" s="170"/>
      <c r="P185" s="170"/>
      <c r="Q185" s="170"/>
      <c r="R185" s="170"/>
      <c r="S185" s="170"/>
      <c r="T185" s="171"/>
      <c r="AT185" s="165" t="s">
        <v>237</v>
      </c>
      <c r="AU185" s="165" t="s">
        <v>88</v>
      </c>
      <c r="AV185" s="13" t="s">
        <v>88</v>
      </c>
      <c r="AW185" s="13" t="s">
        <v>33</v>
      </c>
      <c r="AX185" s="13" t="s">
        <v>79</v>
      </c>
      <c r="AY185" s="165" t="s">
        <v>207</v>
      </c>
    </row>
    <row r="186" spans="1:65" s="13" customFormat="1" ht="22.5">
      <c r="B186" s="163"/>
      <c r="D186" s="164" t="s">
        <v>237</v>
      </c>
      <c r="E186" s="165" t="s">
        <v>1</v>
      </c>
      <c r="F186" s="166" t="s">
        <v>282</v>
      </c>
      <c r="H186" s="167">
        <v>86.894999999999996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4" customFormat="1" ht="22.5">
      <c r="B187" s="172"/>
      <c r="D187" s="164" t="s">
        <v>237</v>
      </c>
      <c r="E187" s="173" t="s">
        <v>1</v>
      </c>
      <c r="F187" s="174" t="s">
        <v>283</v>
      </c>
      <c r="H187" s="173" t="s">
        <v>1</v>
      </c>
      <c r="I187" s="175"/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237</v>
      </c>
      <c r="AU187" s="173" t="s">
        <v>88</v>
      </c>
      <c r="AV187" s="14" t="s">
        <v>86</v>
      </c>
      <c r="AW187" s="14" t="s">
        <v>33</v>
      </c>
      <c r="AX187" s="14" t="s">
        <v>79</v>
      </c>
      <c r="AY187" s="173" t="s">
        <v>207</v>
      </c>
    </row>
    <row r="188" spans="1:65" s="13" customFormat="1" ht="22.5">
      <c r="B188" s="163"/>
      <c r="D188" s="164" t="s">
        <v>237</v>
      </c>
      <c r="E188" s="165" t="s">
        <v>1</v>
      </c>
      <c r="F188" s="166" t="s">
        <v>284</v>
      </c>
      <c r="H188" s="167">
        <v>153.45500000000001</v>
      </c>
      <c r="I188" s="168"/>
      <c r="L188" s="163"/>
      <c r="M188" s="169"/>
      <c r="N188" s="170"/>
      <c r="O188" s="170"/>
      <c r="P188" s="170"/>
      <c r="Q188" s="170"/>
      <c r="R188" s="170"/>
      <c r="S188" s="170"/>
      <c r="T188" s="171"/>
      <c r="AT188" s="165" t="s">
        <v>237</v>
      </c>
      <c r="AU188" s="165" t="s">
        <v>88</v>
      </c>
      <c r="AV188" s="13" t="s">
        <v>88</v>
      </c>
      <c r="AW188" s="13" t="s">
        <v>33</v>
      </c>
      <c r="AX188" s="13" t="s">
        <v>79</v>
      </c>
      <c r="AY188" s="165" t="s">
        <v>207</v>
      </c>
    </row>
    <row r="189" spans="1:65" s="13" customFormat="1" ht="22.5">
      <c r="B189" s="163"/>
      <c r="D189" s="164" t="s">
        <v>237</v>
      </c>
      <c r="E189" s="165" t="s">
        <v>1</v>
      </c>
      <c r="F189" s="166" t="s">
        <v>282</v>
      </c>
      <c r="H189" s="167">
        <v>86.894999999999996</v>
      </c>
      <c r="I189" s="168"/>
      <c r="L189" s="163"/>
      <c r="M189" s="169"/>
      <c r="N189" s="170"/>
      <c r="O189" s="170"/>
      <c r="P189" s="170"/>
      <c r="Q189" s="170"/>
      <c r="R189" s="170"/>
      <c r="S189" s="170"/>
      <c r="T189" s="171"/>
      <c r="AT189" s="165" t="s">
        <v>237</v>
      </c>
      <c r="AU189" s="165" t="s">
        <v>88</v>
      </c>
      <c r="AV189" s="13" t="s">
        <v>88</v>
      </c>
      <c r="AW189" s="13" t="s">
        <v>33</v>
      </c>
      <c r="AX189" s="13" t="s">
        <v>79</v>
      </c>
      <c r="AY189" s="165" t="s">
        <v>207</v>
      </c>
    </row>
    <row r="190" spans="1:65" s="15" customFormat="1" ht="11.25">
      <c r="B190" s="179"/>
      <c r="D190" s="164" t="s">
        <v>237</v>
      </c>
      <c r="E190" s="180" t="s">
        <v>1</v>
      </c>
      <c r="F190" s="181" t="s">
        <v>242</v>
      </c>
      <c r="H190" s="182">
        <v>480.70000000000005</v>
      </c>
      <c r="I190" s="183"/>
      <c r="L190" s="179"/>
      <c r="M190" s="184"/>
      <c r="N190" s="185"/>
      <c r="O190" s="185"/>
      <c r="P190" s="185"/>
      <c r="Q190" s="185"/>
      <c r="R190" s="185"/>
      <c r="S190" s="185"/>
      <c r="T190" s="186"/>
      <c r="AT190" s="180" t="s">
        <v>237</v>
      </c>
      <c r="AU190" s="180" t="s">
        <v>88</v>
      </c>
      <c r="AV190" s="15" t="s">
        <v>213</v>
      </c>
      <c r="AW190" s="15" t="s">
        <v>33</v>
      </c>
      <c r="AX190" s="15" t="s">
        <v>86</v>
      </c>
      <c r="AY190" s="180" t="s">
        <v>207</v>
      </c>
    </row>
    <row r="191" spans="1:65" s="2" customFormat="1" ht="16.5" customHeight="1">
      <c r="A191" s="31"/>
      <c r="B191" s="148"/>
      <c r="C191" s="149" t="s">
        <v>285</v>
      </c>
      <c r="D191" s="149" t="s">
        <v>209</v>
      </c>
      <c r="E191" s="150" t="s">
        <v>286</v>
      </c>
      <c r="F191" s="151" t="s">
        <v>287</v>
      </c>
      <c r="G191" s="152" t="s">
        <v>288</v>
      </c>
      <c r="H191" s="153">
        <v>480.7</v>
      </c>
      <c r="I191" s="154"/>
      <c r="J191" s="155">
        <f>ROUND(I191*H191,2)</f>
        <v>0</v>
      </c>
      <c r="K191" s="156"/>
      <c r="L191" s="32"/>
      <c r="M191" s="157" t="s">
        <v>1</v>
      </c>
      <c r="N191" s="158" t="s">
        <v>44</v>
      </c>
      <c r="O191" s="57"/>
      <c r="P191" s="159">
        <f>O191*H191</f>
        <v>0</v>
      </c>
      <c r="Q191" s="159">
        <v>0</v>
      </c>
      <c r="R191" s="159">
        <f>Q191*H191</f>
        <v>0</v>
      </c>
      <c r="S191" s="159">
        <v>0</v>
      </c>
      <c r="T191" s="160">
        <f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61" t="s">
        <v>213</v>
      </c>
      <c r="AT191" s="161" t="s">
        <v>209</v>
      </c>
      <c r="AU191" s="161" t="s">
        <v>88</v>
      </c>
      <c r="AY191" s="17" t="s">
        <v>207</v>
      </c>
      <c r="BE191" s="162">
        <f>IF(N191="základní",J191,0)</f>
        <v>0</v>
      </c>
      <c r="BF191" s="162">
        <f>IF(N191="snížená",J191,0)</f>
        <v>0</v>
      </c>
      <c r="BG191" s="162">
        <f>IF(N191="zákl. přenesená",J191,0)</f>
        <v>0</v>
      </c>
      <c r="BH191" s="162">
        <f>IF(N191="sníž. přenesená",J191,0)</f>
        <v>0</v>
      </c>
      <c r="BI191" s="162">
        <f>IF(N191="nulová",J191,0)</f>
        <v>0</v>
      </c>
      <c r="BJ191" s="17" t="s">
        <v>86</v>
      </c>
      <c r="BK191" s="162">
        <f>ROUND(I191*H191,2)</f>
        <v>0</v>
      </c>
      <c r="BL191" s="17" t="s">
        <v>213</v>
      </c>
      <c r="BM191" s="161" t="s">
        <v>289</v>
      </c>
    </row>
    <row r="192" spans="1:65" s="13" customFormat="1" ht="11.25">
      <c r="B192" s="163"/>
      <c r="D192" s="164" t="s">
        <v>237</v>
      </c>
      <c r="E192" s="165" t="s">
        <v>1</v>
      </c>
      <c r="F192" s="166" t="s">
        <v>290</v>
      </c>
      <c r="H192" s="167">
        <v>480.7</v>
      </c>
      <c r="I192" s="168"/>
      <c r="L192" s="163"/>
      <c r="M192" s="169"/>
      <c r="N192" s="170"/>
      <c r="O192" s="170"/>
      <c r="P192" s="170"/>
      <c r="Q192" s="170"/>
      <c r="R192" s="170"/>
      <c r="S192" s="170"/>
      <c r="T192" s="171"/>
      <c r="AT192" s="165" t="s">
        <v>237</v>
      </c>
      <c r="AU192" s="165" t="s">
        <v>88</v>
      </c>
      <c r="AV192" s="13" t="s">
        <v>88</v>
      </c>
      <c r="AW192" s="13" t="s">
        <v>33</v>
      </c>
      <c r="AX192" s="13" t="s">
        <v>79</v>
      </c>
      <c r="AY192" s="165" t="s">
        <v>207</v>
      </c>
    </row>
    <row r="193" spans="1:65" s="15" customFormat="1" ht="11.25">
      <c r="B193" s="179"/>
      <c r="D193" s="164" t="s">
        <v>237</v>
      </c>
      <c r="E193" s="180" t="s">
        <v>1</v>
      </c>
      <c r="F193" s="181" t="s">
        <v>242</v>
      </c>
      <c r="H193" s="182">
        <v>480.7</v>
      </c>
      <c r="I193" s="183"/>
      <c r="L193" s="179"/>
      <c r="M193" s="184"/>
      <c r="N193" s="185"/>
      <c r="O193" s="185"/>
      <c r="P193" s="185"/>
      <c r="Q193" s="185"/>
      <c r="R193" s="185"/>
      <c r="S193" s="185"/>
      <c r="T193" s="186"/>
      <c r="AT193" s="180" t="s">
        <v>237</v>
      </c>
      <c r="AU193" s="180" t="s">
        <v>88</v>
      </c>
      <c r="AV193" s="15" t="s">
        <v>213</v>
      </c>
      <c r="AW193" s="15" t="s">
        <v>33</v>
      </c>
      <c r="AX193" s="15" t="s">
        <v>86</v>
      </c>
      <c r="AY193" s="180" t="s">
        <v>207</v>
      </c>
    </row>
    <row r="194" spans="1:65" s="2" customFormat="1" ht="24.2" customHeight="1">
      <c r="A194" s="31"/>
      <c r="B194" s="148"/>
      <c r="C194" s="149" t="s">
        <v>249</v>
      </c>
      <c r="D194" s="149" t="s">
        <v>209</v>
      </c>
      <c r="E194" s="150" t="s">
        <v>291</v>
      </c>
      <c r="F194" s="151" t="s">
        <v>292</v>
      </c>
      <c r="G194" s="152" t="s">
        <v>235</v>
      </c>
      <c r="H194" s="153">
        <v>240.35</v>
      </c>
      <c r="I194" s="154"/>
      <c r="J194" s="155">
        <f>ROUND(I194*H194,2)</f>
        <v>0</v>
      </c>
      <c r="K194" s="156"/>
      <c r="L194" s="32"/>
      <c r="M194" s="157" t="s">
        <v>1</v>
      </c>
      <c r="N194" s="158" t="s">
        <v>44</v>
      </c>
      <c r="O194" s="57"/>
      <c r="P194" s="159">
        <f>O194*H194</f>
        <v>0</v>
      </c>
      <c r="Q194" s="159">
        <v>0</v>
      </c>
      <c r="R194" s="159">
        <f>Q194*H194</f>
        <v>0</v>
      </c>
      <c r="S194" s="159">
        <v>0</v>
      </c>
      <c r="T194" s="160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61" t="s">
        <v>213</v>
      </c>
      <c r="AT194" s="161" t="s">
        <v>209</v>
      </c>
      <c r="AU194" s="161" t="s">
        <v>88</v>
      </c>
      <c r="AY194" s="17" t="s">
        <v>207</v>
      </c>
      <c r="BE194" s="162">
        <f>IF(N194="základní",J194,0)</f>
        <v>0</v>
      </c>
      <c r="BF194" s="162">
        <f>IF(N194="snížená",J194,0)</f>
        <v>0</v>
      </c>
      <c r="BG194" s="162">
        <f>IF(N194="zákl. přenesená",J194,0)</f>
        <v>0</v>
      </c>
      <c r="BH194" s="162">
        <f>IF(N194="sníž. přenesená",J194,0)</f>
        <v>0</v>
      </c>
      <c r="BI194" s="162">
        <f>IF(N194="nulová",J194,0)</f>
        <v>0</v>
      </c>
      <c r="BJ194" s="17" t="s">
        <v>86</v>
      </c>
      <c r="BK194" s="162">
        <f>ROUND(I194*H194,2)</f>
        <v>0</v>
      </c>
      <c r="BL194" s="17" t="s">
        <v>213</v>
      </c>
      <c r="BM194" s="161" t="s">
        <v>293</v>
      </c>
    </row>
    <row r="195" spans="1:65" s="2" customFormat="1" ht="33" customHeight="1">
      <c r="A195" s="31"/>
      <c r="B195" s="148"/>
      <c r="C195" s="149" t="s">
        <v>294</v>
      </c>
      <c r="D195" s="149" t="s">
        <v>209</v>
      </c>
      <c r="E195" s="150" t="s">
        <v>295</v>
      </c>
      <c r="F195" s="151" t="s">
        <v>296</v>
      </c>
      <c r="G195" s="152" t="s">
        <v>235</v>
      </c>
      <c r="H195" s="153">
        <v>682.18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213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213</v>
      </c>
      <c r="BM195" s="161" t="s">
        <v>297</v>
      </c>
    </row>
    <row r="196" spans="1:65" s="12" customFormat="1" ht="22.9" customHeight="1">
      <c r="B196" s="135"/>
      <c r="D196" s="136" t="s">
        <v>78</v>
      </c>
      <c r="E196" s="146" t="s">
        <v>217</v>
      </c>
      <c r="F196" s="146" t="s">
        <v>298</v>
      </c>
      <c r="I196" s="138"/>
      <c r="J196" s="147">
        <f>BK196</f>
        <v>0</v>
      </c>
      <c r="L196" s="135"/>
      <c r="M196" s="140"/>
      <c r="N196" s="141"/>
      <c r="O196" s="141"/>
      <c r="P196" s="142">
        <f>SUM(P197:P419)</f>
        <v>0</v>
      </c>
      <c r="Q196" s="141"/>
      <c r="R196" s="142">
        <f>SUM(R197:R419)</f>
        <v>0</v>
      </c>
      <c r="S196" s="141"/>
      <c r="T196" s="143">
        <f>SUM(T197:T419)</f>
        <v>0</v>
      </c>
      <c r="AR196" s="136" t="s">
        <v>86</v>
      </c>
      <c r="AT196" s="144" t="s">
        <v>78</v>
      </c>
      <c r="AU196" s="144" t="s">
        <v>86</v>
      </c>
      <c r="AY196" s="136" t="s">
        <v>207</v>
      </c>
      <c r="BK196" s="145">
        <f>SUM(BK197:BK419)</f>
        <v>0</v>
      </c>
    </row>
    <row r="197" spans="1:65" s="2" customFormat="1" ht="33" customHeight="1">
      <c r="A197" s="31"/>
      <c r="B197" s="148"/>
      <c r="C197" s="149" t="s">
        <v>253</v>
      </c>
      <c r="D197" s="149" t="s">
        <v>209</v>
      </c>
      <c r="E197" s="150" t="s">
        <v>299</v>
      </c>
      <c r="F197" s="151" t="s">
        <v>300</v>
      </c>
      <c r="G197" s="152" t="s">
        <v>301</v>
      </c>
      <c r="H197" s="153">
        <v>5</v>
      </c>
      <c r="I197" s="154"/>
      <c r="J197" s="155">
        <f>ROUND(I197*H197,2)</f>
        <v>0</v>
      </c>
      <c r="K197" s="156"/>
      <c r="L197" s="32"/>
      <c r="M197" s="157" t="s">
        <v>1</v>
      </c>
      <c r="N197" s="158" t="s">
        <v>44</v>
      </c>
      <c r="O197" s="57"/>
      <c r="P197" s="159">
        <f>O197*H197</f>
        <v>0</v>
      </c>
      <c r="Q197" s="159">
        <v>0</v>
      </c>
      <c r="R197" s="159">
        <f>Q197*H197</f>
        <v>0</v>
      </c>
      <c r="S197" s="159">
        <v>0</v>
      </c>
      <c r="T197" s="160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61" t="s">
        <v>213</v>
      </c>
      <c r="AT197" s="161" t="s">
        <v>209</v>
      </c>
      <c r="AU197" s="161" t="s">
        <v>88</v>
      </c>
      <c r="AY197" s="17" t="s">
        <v>207</v>
      </c>
      <c r="BE197" s="162">
        <f>IF(N197="základní",J197,0)</f>
        <v>0</v>
      </c>
      <c r="BF197" s="162">
        <f>IF(N197="snížená",J197,0)</f>
        <v>0</v>
      </c>
      <c r="BG197" s="162">
        <f>IF(N197="zákl. přenesená",J197,0)</f>
        <v>0</v>
      </c>
      <c r="BH197" s="162">
        <f>IF(N197="sníž. přenesená",J197,0)</f>
        <v>0</v>
      </c>
      <c r="BI197" s="162">
        <f>IF(N197="nulová",J197,0)</f>
        <v>0</v>
      </c>
      <c r="BJ197" s="17" t="s">
        <v>86</v>
      </c>
      <c r="BK197" s="162">
        <f>ROUND(I197*H197,2)</f>
        <v>0</v>
      </c>
      <c r="BL197" s="17" t="s">
        <v>213</v>
      </c>
      <c r="BM197" s="161" t="s">
        <v>302</v>
      </c>
    </row>
    <row r="198" spans="1:65" s="14" customFormat="1" ht="22.5">
      <c r="B198" s="172"/>
      <c r="D198" s="164" t="s">
        <v>237</v>
      </c>
      <c r="E198" s="173" t="s">
        <v>1</v>
      </c>
      <c r="F198" s="174" t="s">
        <v>303</v>
      </c>
      <c r="H198" s="173" t="s">
        <v>1</v>
      </c>
      <c r="I198" s="175"/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237</v>
      </c>
      <c r="AU198" s="173" t="s">
        <v>88</v>
      </c>
      <c r="AV198" s="14" t="s">
        <v>86</v>
      </c>
      <c r="AW198" s="14" t="s">
        <v>33</v>
      </c>
      <c r="AX198" s="14" t="s">
        <v>79</v>
      </c>
      <c r="AY198" s="173" t="s">
        <v>207</v>
      </c>
    </row>
    <row r="199" spans="1:65" s="14" customFormat="1" ht="11.25">
      <c r="B199" s="172"/>
      <c r="D199" s="164" t="s">
        <v>237</v>
      </c>
      <c r="E199" s="173" t="s">
        <v>1</v>
      </c>
      <c r="F199" s="174" t="s">
        <v>304</v>
      </c>
      <c r="H199" s="173" t="s">
        <v>1</v>
      </c>
      <c r="I199" s="175"/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237</v>
      </c>
      <c r="AU199" s="173" t="s">
        <v>88</v>
      </c>
      <c r="AV199" s="14" t="s">
        <v>86</v>
      </c>
      <c r="AW199" s="14" t="s">
        <v>33</v>
      </c>
      <c r="AX199" s="14" t="s">
        <v>79</v>
      </c>
      <c r="AY199" s="173" t="s">
        <v>207</v>
      </c>
    </row>
    <row r="200" spans="1:65" s="13" customFormat="1" ht="11.25">
      <c r="B200" s="163"/>
      <c r="D200" s="164" t="s">
        <v>237</v>
      </c>
      <c r="E200" s="165" t="s">
        <v>1</v>
      </c>
      <c r="F200" s="166" t="s">
        <v>305</v>
      </c>
      <c r="H200" s="167">
        <v>1</v>
      </c>
      <c r="I200" s="168"/>
      <c r="L200" s="163"/>
      <c r="M200" s="169"/>
      <c r="N200" s="170"/>
      <c r="O200" s="170"/>
      <c r="P200" s="170"/>
      <c r="Q200" s="170"/>
      <c r="R200" s="170"/>
      <c r="S200" s="170"/>
      <c r="T200" s="171"/>
      <c r="AT200" s="165" t="s">
        <v>237</v>
      </c>
      <c r="AU200" s="165" t="s">
        <v>88</v>
      </c>
      <c r="AV200" s="13" t="s">
        <v>88</v>
      </c>
      <c r="AW200" s="13" t="s">
        <v>33</v>
      </c>
      <c r="AX200" s="13" t="s">
        <v>79</v>
      </c>
      <c r="AY200" s="165" t="s">
        <v>207</v>
      </c>
    </row>
    <row r="201" spans="1:65" s="13" customFormat="1" ht="11.25">
      <c r="B201" s="163"/>
      <c r="D201" s="164" t="s">
        <v>237</v>
      </c>
      <c r="E201" s="165" t="s">
        <v>1</v>
      </c>
      <c r="F201" s="166" t="s">
        <v>306</v>
      </c>
      <c r="H201" s="167">
        <v>2</v>
      </c>
      <c r="I201" s="168"/>
      <c r="L201" s="163"/>
      <c r="M201" s="169"/>
      <c r="N201" s="170"/>
      <c r="O201" s="170"/>
      <c r="P201" s="170"/>
      <c r="Q201" s="170"/>
      <c r="R201" s="170"/>
      <c r="S201" s="170"/>
      <c r="T201" s="171"/>
      <c r="AT201" s="165" t="s">
        <v>237</v>
      </c>
      <c r="AU201" s="165" t="s">
        <v>88</v>
      </c>
      <c r="AV201" s="13" t="s">
        <v>88</v>
      </c>
      <c r="AW201" s="13" t="s">
        <v>33</v>
      </c>
      <c r="AX201" s="13" t="s">
        <v>79</v>
      </c>
      <c r="AY201" s="165" t="s">
        <v>207</v>
      </c>
    </row>
    <row r="202" spans="1:65" s="13" customFormat="1" ht="11.25">
      <c r="B202" s="163"/>
      <c r="D202" s="164" t="s">
        <v>237</v>
      </c>
      <c r="E202" s="165" t="s">
        <v>1</v>
      </c>
      <c r="F202" s="166" t="s">
        <v>307</v>
      </c>
      <c r="H202" s="167">
        <v>1</v>
      </c>
      <c r="I202" s="168"/>
      <c r="L202" s="163"/>
      <c r="M202" s="169"/>
      <c r="N202" s="170"/>
      <c r="O202" s="170"/>
      <c r="P202" s="170"/>
      <c r="Q202" s="170"/>
      <c r="R202" s="170"/>
      <c r="S202" s="170"/>
      <c r="T202" s="171"/>
      <c r="AT202" s="165" t="s">
        <v>237</v>
      </c>
      <c r="AU202" s="165" t="s">
        <v>88</v>
      </c>
      <c r="AV202" s="13" t="s">
        <v>88</v>
      </c>
      <c r="AW202" s="13" t="s">
        <v>33</v>
      </c>
      <c r="AX202" s="13" t="s">
        <v>79</v>
      </c>
      <c r="AY202" s="165" t="s">
        <v>207</v>
      </c>
    </row>
    <row r="203" spans="1:65" s="13" customFormat="1" ht="11.25">
      <c r="B203" s="163"/>
      <c r="D203" s="164" t="s">
        <v>237</v>
      </c>
      <c r="E203" s="165" t="s">
        <v>1</v>
      </c>
      <c r="F203" s="166" t="s">
        <v>308</v>
      </c>
      <c r="H203" s="167">
        <v>1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4" customFormat="1" ht="22.5">
      <c r="B204" s="172"/>
      <c r="D204" s="164" t="s">
        <v>237</v>
      </c>
      <c r="E204" s="173" t="s">
        <v>1</v>
      </c>
      <c r="F204" s="174" t="s">
        <v>309</v>
      </c>
      <c r="H204" s="173" t="s">
        <v>1</v>
      </c>
      <c r="I204" s="175"/>
      <c r="L204" s="172"/>
      <c r="M204" s="176"/>
      <c r="N204" s="177"/>
      <c r="O204" s="177"/>
      <c r="P204" s="177"/>
      <c r="Q204" s="177"/>
      <c r="R204" s="177"/>
      <c r="S204" s="177"/>
      <c r="T204" s="178"/>
      <c r="AT204" s="173" t="s">
        <v>237</v>
      </c>
      <c r="AU204" s="173" t="s">
        <v>88</v>
      </c>
      <c r="AV204" s="14" t="s">
        <v>86</v>
      </c>
      <c r="AW204" s="14" t="s">
        <v>33</v>
      </c>
      <c r="AX204" s="14" t="s">
        <v>79</v>
      </c>
      <c r="AY204" s="173" t="s">
        <v>207</v>
      </c>
    </row>
    <row r="205" spans="1:65" s="14" customFormat="1" ht="11.25">
      <c r="B205" s="172"/>
      <c r="D205" s="164" t="s">
        <v>237</v>
      </c>
      <c r="E205" s="173" t="s">
        <v>1</v>
      </c>
      <c r="F205" s="174" t="s">
        <v>310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4" customFormat="1" ht="11.25">
      <c r="B206" s="172"/>
      <c r="D206" s="164" t="s">
        <v>237</v>
      </c>
      <c r="E206" s="173" t="s">
        <v>1</v>
      </c>
      <c r="F206" s="174" t="s">
        <v>311</v>
      </c>
      <c r="H206" s="173" t="s">
        <v>1</v>
      </c>
      <c r="I206" s="175"/>
      <c r="L206" s="172"/>
      <c r="M206" s="176"/>
      <c r="N206" s="177"/>
      <c r="O206" s="177"/>
      <c r="P206" s="177"/>
      <c r="Q206" s="177"/>
      <c r="R206" s="177"/>
      <c r="S206" s="177"/>
      <c r="T206" s="178"/>
      <c r="AT206" s="173" t="s">
        <v>237</v>
      </c>
      <c r="AU206" s="173" t="s">
        <v>88</v>
      </c>
      <c r="AV206" s="14" t="s">
        <v>86</v>
      </c>
      <c r="AW206" s="14" t="s">
        <v>33</v>
      </c>
      <c r="AX206" s="14" t="s">
        <v>79</v>
      </c>
      <c r="AY206" s="173" t="s">
        <v>207</v>
      </c>
    </row>
    <row r="207" spans="1:65" s="15" customFormat="1" ht="11.25">
      <c r="B207" s="179"/>
      <c r="D207" s="164" t="s">
        <v>237</v>
      </c>
      <c r="E207" s="180" t="s">
        <v>1</v>
      </c>
      <c r="F207" s="181" t="s">
        <v>242</v>
      </c>
      <c r="H207" s="182">
        <v>5</v>
      </c>
      <c r="I207" s="183"/>
      <c r="L207" s="179"/>
      <c r="M207" s="184"/>
      <c r="N207" s="185"/>
      <c r="O207" s="185"/>
      <c r="P207" s="185"/>
      <c r="Q207" s="185"/>
      <c r="R207" s="185"/>
      <c r="S207" s="185"/>
      <c r="T207" s="186"/>
      <c r="AT207" s="180" t="s">
        <v>237</v>
      </c>
      <c r="AU207" s="180" t="s">
        <v>88</v>
      </c>
      <c r="AV207" s="15" t="s">
        <v>213</v>
      </c>
      <c r="AW207" s="15" t="s">
        <v>33</v>
      </c>
      <c r="AX207" s="15" t="s">
        <v>86</v>
      </c>
      <c r="AY207" s="180" t="s">
        <v>207</v>
      </c>
    </row>
    <row r="208" spans="1:65" s="2" customFormat="1" ht="33" customHeight="1">
      <c r="A208" s="31"/>
      <c r="B208" s="148"/>
      <c r="C208" s="149" t="s">
        <v>7</v>
      </c>
      <c r="D208" s="149" t="s">
        <v>209</v>
      </c>
      <c r="E208" s="150" t="s">
        <v>312</v>
      </c>
      <c r="F208" s="151" t="s">
        <v>313</v>
      </c>
      <c r="G208" s="152" t="s">
        <v>301</v>
      </c>
      <c r="H208" s="153">
        <v>6</v>
      </c>
      <c r="I208" s="154"/>
      <c r="J208" s="155">
        <f>ROUND(I208*H208,2)</f>
        <v>0</v>
      </c>
      <c r="K208" s="156"/>
      <c r="L208" s="32"/>
      <c r="M208" s="157" t="s">
        <v>1</v>
      </c>
      <c r="N208" s="158" t="s">
        <v>44</v>
      </c>
      <c r="O208" s="57"/>
      <c r="P208" s="159">
        <f>O208*H208</f>
        <v>0</v>
      </c>
      <c r="Q208" s="159">
        <v>0</v>
      </c>
      <c r="R208" s="159">
        <f>Q208*H208</f>
        <v>0</v>
      </c>
      <c r="S208" s="159">
        <v>0</v>
      </c>
      <c r="T208" s="160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61" t="s">
        <v>213</v>
      </c>
      <c r="AT208" s="161" t="s">
        <v>209</v>
      </c>
      <c r="AU208" s="161" t="s">
        <v>88</v>
      </c>
      <c r="AY208" s="17" t="s">
        <v>207</v>
      </c>
      <c r="BE208" s="162">
        <f>IF(N208="základní",J208,0)</f>
        <v>0</v>
      </c>
      <c r="BF208" s="162">
        <f>IF(N208="snížená",J208,0)</f>
        <v>0</v>
      </c>
      <c r="BG208" s="162">
        <f>IF(N208="zákl. přenesená",J208,0)</f>
        <v>0</v>
      </c>
      <c r="BH208" s="162">
        <f>IF(N208="sníž. přenesená",J208,0)</f>
        <v>0</v>
      </c>
      <c r="BI208" s="162">
        <f>IF(N208="nulová",J208,0)</f>
        <v>0</v>
      </c>
      <c r="BJ208" s="17" t="s">
        <v>86</v>
      </c>
      <c r="BK208" s="162">
        <f>ROUND(I208*H208,2)</f>
        <v>0</v>
      </c>
      <c r="BL208" s="17" t="s">
        <v>213</v>
      </c>
      <c r="BM208" s="161" t="s">
        <v>314</v>
      </c>
    </row>
    <row r="209" spans="1:65" s="14" customFormat="1" ht="22.5">
      <c r="B209" s="172"/>
      <c r="D209" s="164" t="s">
        <v>237</v>
      </c>
      <c r="E209" s="173" t="s">
        <v>1</v>
      </c>
      <c r="F209" s="174" t="s">
        <v>303</v>
      </c>
      <c r="H209" s="173" t="s">
        <v>1</v>
      </c>
      <c r="I209" s="175"/>
      <c r="L209" s="172"/>
      <c r="M209" s="176"/>
      <c r="N209" s="177"/>
      <c r="O209" s="177"/>
      <c r="P209" s="177"/>
      <c r="Q209" s="177"/>
      <c r="R209" s="177"/>
      <c r="S209" s="177"/>
      <c r="T209" s="178"/>
      <c r="AT209" s="173" t="s">
        <v>237</v>
      </c>
      <c r="AU209" s="173" t="s">
        <v>88</v>
      </c>
      <c r="AV209" s="14" t="s">
        <v>86</v>
      </c>
      <c r="AW209" s="14" t="s">
        <v>33</v>
      </c>
      <c r="AX209" s="14" t="s">
        <v>79</v>
      </c>
      <c r="AY209" s="173" t="s">
        <v>207</v>
      </c>
    </row>
    <row r="210" spans="1:65" s="14" customFormat="1" ht="11.25">
      <c r="B210" s="172"/>
      <c r="D210" s="164" t="s">
        <v>237</v>
      </c>
      <c r="E210" s="173" t="s">
        <v>1</v>
      </c>
      <c r="F210" s="174" t="s">
        <v>304</v>
      </c>
      <c r="H210" s="173" t="s">
        <v>1</v>
      </c>
      <c r="I210" s="175"/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237</v>
      </c>
      <c r="AU210" s="173" t="s">
        <v>88</v>
      </c>
      <c r="AV210" s="14" t="s">
        <v>86</v>
      </c>
      <c r="AW210" s="14" t="s">
        <v>33</v>
      </c>
      <c r="AX210" s="14" t="s">
        <v>79</v>
      </c>
      <c r="AY210" s="173" t="s">
        <v>207</v>
      </c>
    </row>
    <row r="211" spans="1:65" s="13" customFormat="1" ht="11.25">
      <c r="B211" s="163"/>
      <c r="D211" s="164" t="s">
        <v>237</v>
      </c>
      <c r="E211" s="165" t="s">
        <v>1</v>
      </c>
      <c r="F211" s="166" t="s">
        <v>315</v>
      </c>
      <c r="H211" s="167">
        <v>2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3" customFormat="1" ht="11.25">
      <c r="B212" s="163"/>
      <c r="D212" s="164" t="s">
        <v>237</v>
      </c>
      <c r="E212" s="165" t="s">
        <v>1</v>
      </c>
      <c r="F212" s="166" t="s">
        <v>306</v>
      </c>
      <c r="H212" s="167">
        <v>2</v>
      </c>
      <c r="I212" s="168"/>
      <c r="L212" s="163"/>
      <c r="M212" s="169"/>
      <c r="N212" s="170"/>
      <c r="O212" s="170"/>
      <c r="P212" s="170"/>
      <c r="Q212" s="170"/>
      <c r="R212" s="170"/>
      <c r="S212" s="170"/>
      <c r="T212" s="171"/>
      <c r="AT212" s="165" t="s">
        <v>237</v>
      </c>
      <c r="AU212" s="165" t="s">
        <v>88</v>
      </c>
      <c r="AV212" s="13" t="s">
        <v>88</v>
      </c>
      <c r="AW212" s="13" t="s">
        <v>33</v>
      </c>
      <c r="AX212" s="13" t="s">
        <v>79</v>
      </c>
      <c r="AY212" s="165" t="s">
        <v>207</v>
      </c>
    </row>
    <row r="213" spans="1:65" s="13" customFormat="1" ht="11.25">
      <c r="B213" s="163"/>
      <c r="D213" s="164" t="s">
        <v>237</v>
      </c>
      <c r="E213" s="165" t="s">
        <v>1</v>
      </c>
      <c r="F213" s="166" t="s">
        <v>307</v>
      </c>
      <c r="H213" s="167">
        <v>1</v>
      </c>
      <c r="I213" s="168"/>
      <c r="L213" s="163"/>
      <c r="M213" s="169"/>
      <c r="N213" s="170"/>
      <c r="O213" s="170"/>
      <c r="P213" s="170"/>
      <c r="Q213" s="170"/>
      <c r="R213" s="170"/>
      <c r="S213" s="170"/>
      <c r="T213" s="171"/>
      <c r="AT213" s="165" t="s">
        <v>237</v>
      </c>
      <c r="AU213" s="165" t="s">
        <v>88</v>
      </c>
      <c r="AV213" s="13" t="s">
        <v>88</v>
      </c>
      <c r="AW213" s="13" t="s">
        <v>33</v>
      </c>
      <c r="AX213" s="13" t="s">
        <v>79</v>
      </c>
      <c r="AY213" s="165" t="s">
        <v>207</v>
      </c>
    </row>
    <row r="214" spans="1:65" s="13" customFormat="1" ht="11.25">
      <c r="B214" s="163"/>
      <c r="D214" s="164" t="s">
        <v>237</v>
      </c>
      <c r="E214" s="165" t="s">
        <v>1</v>
      </c>
      <c r="F214" s="166" t="s">
        <v>308</v>
      </c>
      <c r="H214" s="167">
        <v>1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4" customFormat="1" ht="22.5">
      <c r="B215" s="172"/>
      <c r="D215" s="164" t="s">
        <v>237</v>
      </c>
      <c r="E215" s="173" t="s">
        <v>1</v>
      </c>
      <c r="F215" s="174" t="s">
        <v>309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4" customFormat="1" ht="11.25">
      <c r="B216" s="172"/>
      <c r="D216" s="164" t="s">
        <v>237</v>
      </c>
      <c r="E216" s="173" t="s">
        <v>1</v>
      </c>
      <c r="F216" s="174" t="s">
        <v>310</v>
      </c>
      <c r="H216" s="173" t="s">
        <v>1</v>
      </c>
      <c r="I216" s="175"/>
      <c r="L216" s="172"/>
      <c r="M216" s="176"/>
      <c r="N216" s="177"/>
      <c r="O216" s="177"/>
      <c r="P216" s="177"/>
      <c r="Q216" s="177"/>
      <c r="R216" s="177"/>
      <c r="S216" s="177"/>
      <c r="T216" s="178"/>
      <c r="AT216" s="173" t="s">
        <v>237</v>
      </c>
      <c r="AU216" s="173" t="s">
        <v>88</v>
      </c>
      <c r="AV216" s="14" t="s">
        <v>86</v>
      </c>
      <c r="AW216" s="14" t="s">
        <v>33</v>
      </c>
      <c r="AX216" s="14" t="s">
        <v>79</v>
      </c>
      <c r="AY216" s="173" t="s">
        <v>207</v>
      </c>
    </row>
    <row r="217" spans="1:65" s="14" customFormat="1" ht="11.25">
      <c r="B217" s="172"/>
      <c r="D217" s="164" t="s">
        <v>237</v>
      </c>
      <c r="E217" s="173" t="s">
        <v>1</v>
      </c>
      <c r="F217" s="174" t="s">
        <v>311</v>
      </c>
      <c r="H217" s="173" t="s">
        <v>1</v>
      </c>
      <c r="I217" s="175"/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237</v>
      </c>
      <c r="AU217" s="173" t="s">
        <v>88</v>
      </c>
      <c r="AV217" s="14" t="s">
        <v>86</v>
      </c>
      <c r="AW217" s="14" t="s">
        <v>33</v>
      </c>
      <c r="AX217" s="14" t="s">
        <v>79</v>
      </c>
      <c r="AY217" s="173" t="s">
        <v>207</v>
      </c>
    </row>
    <row r="218" spans="1:65" s="15" customFormat="1" ht="11.25">
      <c r="B218" s="179"/>
      <c r="D218" s="164" t="s">
        <v>237</v>
      </c>
      <c r="E218" s="180" t="s">
        <v>1</v>
      </c>
      <c r="F218" s="181" t="s">
        <v>242</v>
      </c>
      <c r="H218" s="182">
        <v>6</v>
      </c>
      <c r="I218" s="183"/>
      <c r="L218" s="179"/>
      <c r="M218" s="184"/>
      <c r="N218" s="185"/>
      <c r="O218" s="185"/>
      <c r="P218" s="185"/>
      <c r="Q218" s="185"/>
      <c r="R218" s="185"/>
      <c r="S218" s="185"/>
      <c r="T218" s="186"/>
      <c r="AT218" s="180" t="s">
        <v>237</v>
      </c>
      <c r="AU218" s="180" t="s">
        <v>88</v>
      </c>
      <c r="AV218" s="15" t="s">
        <v>213</v>
      </c>
      <c r="AW218" s="15" t="s">
        <v>33</v>
      </c>
      <c r="AX218" s="15" t="s">
        <v>86</v>
      </c>
      <c r="AY218" s="180" t="s">
        <v>207</v>
      </c>
    </row>
    <row r="219" spans="1:65" s="2" customFormat="1" ht="33" customHeight="1">
      <c r="A219" s="31"/>
      <c r="B219" s="148"/>
      <c r="C219" s="149" t="s">
        <v>257</v>
      </c>
      <c r="D219" s="149" t="s">
        <v>209</v>
      </c>
      <c r="E219" s="150" t="s">
        <v>316</v>
      </c>
      <c r="F219" s="151" t="s">
        <v>317</v>
      </c>
      <c r="G219" s="152" t="s">
        <v>301</v>
      </c>
      <c r="H219" s="153">
        <v>2</v>
      </c>
      <c r="I219" s="154"/>
      <c r="J219" s="155">
        <f>ROUND(I219*H219,2)</f>
        <v>0</v>
      </c>
      <c r="K219" s="156"/>
      <c r="L219" s="32"/>
      <c r="M219" s="157" t="s">
        <v>1</v>
      </c>
      <c r="N219" s="158" t="s">
        <v>44</v>
      </c>
      <c r="O219" s="57"/>
      <c r="P219" s="159">
        <f>O219*H219</f>
        <v>0</v>
      </c>
      <c r="Q219" s="159">
        <v>0</v>
      </c>
      <c r="R219" s="159">
        <f>Q219*H219</f>
        <v>0</v>
      </c>
      <c r="S219" s="159">
        <v>0</v>
      </c>
      <c r="T219" s="160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61" t="s">
        <v>213</v>
      </c>
      <c r="AT219" s="161" t="s">
        <v>209</v>
      </c>
      <c r="AU219" s="161" t="s">
        <v>88</v>
      </c>
      <c r="AY219" s="17" t="s">
        <v>207</v>
      </c>
      <c r="BE219" s="162">
        <f>IF(N219="základní",J219,0)</f>
        <v>0</v>
      </c>
      <c r="BF219" s="162">
        <f>IF(N219="snížená",J219,0)</f>
        <v>0</v>
      </c>
      <c r="BG219" s="162">
        <f>IF(N219="zákl. přenesená",J219,0)</f>
        <v>0</v>
      </c>
      <c r="BH219" s="162">
        <f>IF(N219="sníž. přenesená",J219,0)</f>
        <v>0</v>
      </c>
      <c r="BI219" s="162">
        <f>IF(N219="nulová",J219,0)</f>
        <v>0</v>
      </c>
      <c r="BJ219" s="17" t="s">
        <v>86</v>
      </c>
      <c r="BK219" s="162">
        <f>ROUND(I219*H219,2)</f>
        <v>0</v>
      </c>
      <c r="BL219" s="17" t="s">
        <v>213</v>
      </c>
      <c r="BM219" s="161" t="s">
        <v>318</v>
      </c>
    </row>
    <row r="220" spans="1:65" s="14" customFormat="1" ht="22.5">
      <c r="B220" s="172"/>
      <c r="D220" s="164" t="s">
        <v>237</v>
      </c>
      <c r="E220" s="173" t="s">
        <v>1</v>
      </c>
      <c r="F220" s="174" t="s">
        <v>303</v>
      </c>
      <c r="H220" s="173" t="s">
        <v>1</v>
      </c>
      <c r="I220" s="175"/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237</v>
      </c>
      <c r="AU220" s="173" t="s">
        <v>88</v>
      </c>
      <c r="AV220" s="14" t="s">
        <v>86</v>
      </c>
      <c r="AW220" s="14" t="s">
        <v>33</v>
      </c>
      <c r="AX220" s="14" t="s">
        <v>79</v>
      </c>
      <c r="AY220" s="173" t="s">
        <v>207</v>
      </c>
    </row>
    <row r="221" spans="1:65" s="14" customFormat="1" ht="11.25">
      <c r="B221" s="172"/>
      <c r="D221" s="164" t="s">
        <v>237</v>
      </c>
      <c r="E221" s="173" t="s">
        <v>1</v>
      </c>
      <c r="F221" s="174" t="s">
        <v>304</v>
      </c>
      <c r="H221" s="173" t="s">
        <v>1</v>
      </c>
      <c r="I221" s="175"/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237</v>
      </c>
      <c r="AU221" s="173" t="s">
        <v>88</v>
      </c>
      <c r="AV221" s="14" t="s">
        <v>86</v>
      </c>
      <c r="AW221" s="14" t="s">
        <v>33</v>
      </c>
      <c r="AX221" s="14" t="s">
        <v>79</v>
      </c>
      <c r="AY221" s="173" t="s">
        <v>207</v>
      </c>
    </row>
    <row r="222" spans="1:65" s="13" customFormat="1" ht="11.25">
      <c r="B222" s="163"/>
      <c r="D222" s="164" t="s">
        <v>237</v>
      </c>
      <c r="E222" s="165" t="s">
        <v>1</v>
      </c>
      <c r="F222" s="166" t="s">
        <v>319</v>
      </c>
      <c r="H222" s="167">
        <v>2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4" customFormat="1" ht="22.5">
      <c r="B223" s="172"/>
      <c r="D223" s="164" t="s">
        <v>237</v>
      </c>
      <c r="E223" s="173" t="s">
        <v>1</v>
      </c>
      <c r="F223" s="174" t="s">
        <v>309</v>
      </c>
      <c r="H223" s="173" t="s">
        <v>1</v>
      </c>
      <c r="I223" s="175"/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237</v>
      </c>
      <c r="AU223" s="173" t="s">
        <v>88</v>
      </c>
      <c r="AV223" s="14" t="s">
        <v>86</v>
      </c>
      <c r="AW223" s="14" t="s">
        <v>33</v>
      </c>
      <c r="AX223" s="14" t="s">
        <v>79</v>
      </c>
      <c r="AY223" s="173" t="s">
        <v>207</v>
      </c>
    </row>
    <row r="224" spans="1:65" s="14" customFormat="1" ht="11.25">
      <c r="B224" s="172"/>
      <c r="D224" s="164" t="s">
        <v>237</v>
      </c>
      <c r="E224" s="173" t="s">
        <v>1</v>
      </c>
      <c r="F224" s="174" t="s">
        <v>310</v>
      </c>
      <c r="H224" s="173" t="s">
        <v>1</v>
      </c>
      <c r="I224" s="175"/>
      <c r="L224" s="172"/>
      <c r="M224" s="176"/>
      <c r="N224" s="177"/>
      <c r="O224" s="177"/>
      <c r="P224" s="177"/>
      <c r="Q224" s="177"/>
      <c r="R224" s="177"/>
      <c r="S224" s="177"/>
      <c r="T224" s="178"/>
      <c r="AT224" s="173" t="s">
        <v>237</v>
      </c>
      <c r="AU224" s="173" t="s">
        <v>88</v>
      </c>
      <c r="AV224" s="14" t="s">
        <v>86</v>
      </c>
      <c r="AW224" s="14" t="s">
        <v>33</v>
      </c>
      <c r="AX224" s="14" t="s">
        <v>79</v>
      </c>
      <c r="AY224" s="173" t="s">
        <v>207</v>
      </c>
    </row>
    <row r="225" spans="1:65" s="14" customFormat="1" ht="11.25">
      <c r="B225" s="172"/>
      <c r="D225" s="164" t="s">
        <v>237</v>
      </c>
      <c r="E225" s="173" t="s">
        <v>1</v>
      </c>
      <c r="F225" s="174" t="s">
        <v>311</v>
      </c>
      <c r="H225" s="173" t="s">
        <v>1</v>
      </c>
      <c r="I225" s="175"/>
      <c r="L225" s="172"/>
      <c r="M225" s="176"/>
      <c r="N225" s="177"/>
      <c r="O225" s="177"/>
      <c r="P225" s="177"/>
      <c r="Q225" s="177"/>
      <c r="R225" s="177"/>
      <c r="S225" s="177"/>
      <c r="T225" s="178"/>
      <c r="AT225" s="173" t="s">
        <v>237</v>
      </c>
      <c r="AU225" s="173" t="s">
        <v>88</v>
      </c>
      <c r="AV225" s="14" t="s">
        <v>86</v>
      </c>
      <c r="AW225" s="14" t="s">
        <v>33</v>
      </c>
      <c r="AX225" s="14" t="s">
        <v>79</v>
      </c>
      <c r="AY225" s="173" t="s">
        <v>207</v>
      </c>
    </row>
    <row r="226" spans="1:65" s="15" customFormat="1" ht="11.25">
      <c r="B226" s="179"/>
      <c r="D226" s="164" t="s">
        <v>237</v>
      </c>
      <c r="E226" s="180" t="s">
        <v>1</v>
      </c>
      <c r="F226" s="181" t="s">
        <v>242</v>
      </c>
      <c r="H226" s="182">
        <v>2</v>
      </c>
      <c r="I226" s="183"/>
      <c r="L226" s="179"/>
      <c r="M226" s="184"/>
      <c r="N226" s="185"/>
      <c r="O226" s="185"/>
      <c r="P226" s="185"/>
      <c r="Q226" s="185"/>
      <c r="R226" s="185"/>
      <c r="S226" s="185"/>
      <c r="T226" s="186"/>
      <c r="AT226" s="180" t="s">
        <v>237</v>
      </c>
      <c r="AU226" s="180" t="s">
        <v>88</v>
      </c>
      <c r="AV226" s="15" t="s">
        <v>213</v>
      </c>
      <c r="AW226" s="15" t="s">
        <v>33</v>
      </c>
      <c r="AX226" s="15" t="s">
        <v>86</v>
      </c>
      <c r="AY226" s="180" t="s">
        <v>207</v>
      </c>
    </row>
    <row r="227" spans="1:65" s="2" customFormat="1" ht="24.2" customHeight="1">
      <c r="A227" s="31"/>
      <c r="B227" s="148"/>
      <c r="C227" s="149" t="s">
        <v>320</v>
      </c>
      <c r="D227" s="149" t="s">
        <v>209</v>
      </c>
      <c r="E227" s="150" t="s">
        <v>321</v>
      </c>
      <c r="F227" s="151" t="s">
        <v>322</v>
      </c>
      <c r="G227" s="152" t="s">
        <v>301</v>
      </c>
      <c r="H227" s="153">
        <v>1</v>
      </c>
      <c r="I227" s="154"/>
      <c r="J227" s="155">
        <f>ROUND(I227*H227,2)</f>
        <v>0</v>
      </c>
      <c r="K227" s="156"/>
      <c r="L227" s="32"/>
      <c r="M227" s="157" t="s">
        <v>1</v>
      </c>
      <c r="N227" s="158" t="s">
        <v>44</v>
      </c>
      <c r="O227" s="57"/>
      <c r="P227" s="159">
        <f>O227*H227</f>
        <v>0</v>
      </c>
      <c r="Q227" s="159">
        <v>0</v>
      </c>
      <c r="R227" s="159">
        <f>Q227*H227</f>
        <v>0</v>
      </c>
      <c r="S227" s="159">
        <v>0</v>
      </c>
      <c r="T227" s="160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61" t="s">
        <v>213</v>
      </c>
      <c r="AT227" s="161" t="s">
        <v>209</v>
      </c>
      <c r="AU227" s="161" t="s">
        <v>88</v>
      </c>
      <c r="AY227" s="17" t="s">
        <v>207</v>
      </c>
      <c r="BE227" s="162">
        <f>IF(N227="základní",J227,0)</f>
        <v>0</v>
      </c>
      <c r="BF227" s="162">
        <f>IF(N227="snížená",J227,0)</f>
        <v>0</v>
      </c>
      <c r="BG227" s="162">
        <f>IF(N227="zákl. přenesená",J227,0)</f>
        <v>0</v>
      </c>
      <c r="BH227" s="162">
        <f>IF(N227="sníž. přenesená",J227,0)</f>
        <v>0</v>
      </c>
      <c r="BI227" s="162">
        <f>IF(N227="nulová",J227,0)</f>
        <v>0</v>
      </c>
      <c r="BJ227" s="17" t="s">
        <v>86</v>
      </c>
      <c r="BK227" s="162">
        <f>ROUND(I227*H227,2)</f>
        <v>0</v>
      </c>
      <c r="BL227" s="17" t="s">
        <v>213</v>
      </c>
      <c r="BM227" s="161" t="s">
        <v>323</v>
      </c>
    </row>
    <row r="228" spans="1:65" s="14" customFormat="1" ht="22.5">
      <c r="B228" s="172"/>
      <c r="D228" s="164" t="s">
        <v>237</v>
      </c>
      <c r="E228" s="173" t="s">
        <v>1</v>
      </c>
      <c r="F228" s="174" t="s">
        <v>303</v>
      </c>
      <c r="H228" s="173" t="s">
        <v>1</v>
      </c>
      <c r="I228" s="175"/>
      <c r="L228" s="172"/>
      <c r="M228" s="176"/>
      <c r="N228" s="177"/>
      <c r="O228" s="177"/>
      <c r="P228" s="177"/>
      <c r="Q228" s="177"/>
      <c r="R228" s="177"/>
      <c r="S228" s="177"/>
      <c r="T228" s="178"/>
      <c r="AT228" s="173" t="s">
        <v>237</v>
      </c>
      <c r="AU228" s="173" t="s">
        <v>88</v>
      </c>
      <c r="AV228" s="14" t="s">
        <v>86</v>
      </c>
      <c r="AW228" s="14" t="s">
        <v>33</v>
      </c>
      <c r="AX228" s="14" t="s">
        <v>79</v>
      </c>
      <c r="AY228" s="173" t="s">
        <v>207</v>
      </c>
    </row>
    <row r="229" spans="1:65" s="14" customFormat="1" ht="11.25">
      <c r="B229" s="172"/>
      <c r="D229" s="164" t="s">
        <v>237</v>
      </c>
      <c r="E229" s="173" t="s">
        <v>1</v>
      </c>
      <c r="F229" s="174" t="s">
        <v>304</v>
      </c>
      <c r="H229" s="173" t="s">
        <v>1</v>
      </c>
      <c r="I229" s="175"/>
      <c r="L229" s="172"/>
      <c r="M229" s="176"/>
      <c r="N229" s="177"/>
      <c r="O229" s="177"/>
      <c r="P229" s="177"/>
      <c r="Q229" s="177"/>
      <c r="R229" s="177"/>
      <c r="S229" s="177"/>
      <c r="T229" s="178"/>
      <c r="AT229" s="173" t="s">
        <v>237</v>
      </c>
      <c r="AU229" s="173" t="s">
        <v>88</v>
      </c>
      <c r="AV229" s="14" t="s">
        <v>86</v>
      </c>
      <c r="AW229" s="14" t="s">
        <v>33</v>
      </c>
      <c r="AX229" s="14" t="s">
        <v>79</v>
      </c>
      <c r="AY229" s="173" t="s">
        <v>207</v>
      </c>
    </row>
    <row r="230" spans="1:65" s="13" customFormat="1" ht="11.25">
      <c r="B230" s="163"/>
      <c r="D230" s="164" t="s">
        <v>237</v>
      </c>
      <c r="E230" s="165" t="s">
        <v>1</v>
      </c>
      <c r="F230" s="166" t="s">
        <v>307</v>
      </c>
      <c r="H230" s="167">
        <v>1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4" customFormat="1" ht="22.5">
      <c r="B231" s="172"/>
      <c r="D231" s="164" t="s">
        <v>237</v>
      </c>
      <c r="E231" s="173" t="s">
        <v>1</v>
      </c>
      <c r="F231" s="174" t="s">
        <v>309</v>
      </c>
      <c r="H231" s="173" t="s">
        <v>1</v>
      </c>
      <c r="I231" s="175"/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237</v>
      </c>
      <c r="AU231" s="173" t="s">
        <v>88</v>
      </c>
      <c r="AV231" s="14" t="s">
        <v>86</v>
      </c>
      <c r="AW231" s="14" t="s">
        <v>33</v>
      </c>
      <c r="AX231" s="14" t="s">
        <v>79</v>
      </c>
      <c r="AY231" s="173" t="s">
        <v>207</v>
      </c>
    </row>
    <row r="232" spans="1:65" s="14" customFormat="1" ht="11.25">
      <c r="B232" s="172"/>
      <c r="D232" s="164" t="s">
        <v>237</v>
      </c>
      <c r="E232" s="173" t="s">
        <v>1</v>
      </c>
      <c r="F232" s="174" t="s">
        <v>310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4" customFormat="1" ht="11.25">
      <c r="B233" s="172"/>
      <c r="D233" s="164" t="s">
        <v>237</v>
      </c>
      <c r="E233" s="173" t="s">
        <v>1</v>
      </c>
      <c r="F233" s="174" t="s">
        <v>311</v>
      </c>
      <c r="H233" s="173" t="s">
        <v>1</v>
      </c>
      <c r="I233" s="175"/>
      <c r="L233" s="172"/>
      <c r="M233" s="176"/>
      <c r="N233" s="177"/>
      <c r="O233" s="177"/>
      <c r="P233" s="177"/>
      <c r="Q233" s="177"/>
      <c r="R233" s="177"/>
      <c r="S233" s="177"/>
      <c r="T233" s="178"/>
      <c r="AT233" s="173" t="s">
        <v>237</v>
      </c>
      <c r="AU233" s="173" t="s">
        <v>88</v>
      </c>
      <c r="AV233" s="14" t="s">
        <v>86</v>
      </c>
      <c r="AW233" s="14" t="s">
        <v>33</v>
      </c>
      <c r="AX233" s="14" t="s">
        <v>79</v>
      </c>
      <c r="AY233" s="173" t="s">
        <v>207</v>
      </c>
    </row>
    <row r="234" spans="1:65" s="15" customFormat="1" ht="11.25">
      <c r="B234" s="179"/>
      <c r="D234" s="164" t="s">
        <v>237</v>
      </c>
      <c r="E234" s="180" t="s">
        <v>1</v>
      </c>
      <c r="F234" s="181" t="s">
        <v>242</v>
      </c>
      <c r="H234" s="182">
        <v>1</v>
      </c>
      <c r="I234" s="183"/>
      <c r="L234" s="179"/>
      <c r="M234" s="184"/>
      <c r="N234" s="185"/>
      <c r="O234" s="185"/>
      <c r="P234" s="185"/>
      <c r="Q234" s="185"/>
      <c r="R234" s="185"/>
      <c r="S234" s="185"/>
      <c r="T234" s="186"/>
      <c r="AT234" s="180" t="s">
        <v>237</v>
      </c>
      <c r="AU234" s="180" t="s">
        <v>88</v>
      </c>
      <c r="AV234" s="15" t="s">
        <v>213</v>
      </c>
      <c r="AW234" s="15" t="s">
        <v>33</v>
      </c>
      <c r="AX234" s="15" t="s">
        <v>86</v>
      </c>
      <c r="AY234" s="180" t="s">
        <v>207</v>
      </c>
    </row>
    <row r="235" spans="1:65" s="2" customFormat="1" ht="33" customHeight="1">
      <c r="A235" s="31"/>
      <c r="B235" s="148"/>
      <c r="C235" s="149" t="s">
        <v>260</v>
      </c>
      <c r="D235" s="149" t="s">
        <v>209</v>
      </c>
      <c r="E235" s="150" t="s">
        <v>324</v>
      </c>
      <c r="F235" s="151" t="s">
        <v>325</v>
      </c>
      <c r="G235" s="152" t="s">
        <v>301</v>
      </c>
      <c r="H235" s="153">
        <v>1</v>
      </c>
      <c r="I235" s="154"/>
      <c r="J235" s="155">
        <f>ROUND(I235*H235,2)</f>
        <v>0</v>
      </c>
      <c r="K235" s="156"/>
      <c r="L235" s="32"/>
      <c r="M235" s="157" t="s">
        <v>1</v>
      </c>
      <c r="N235" s="158" t="s">
        <v>44</v>
      </c>
      <c r="O235" s="57"/>
      <c r="P235" s="159">
        <f>O235*H235</f>
        <v>0</v>
      </c>
      <c r="Q235" s="159">
        <v>0</v>
      </c>
      <c r="R235" s="159">
        <f>Q235*H235</f>
        <v>0</v>
      </c>
      <c r="S235" s="159">
        <v>0</v>
      </c>
      <c r="T235" s="160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61" t="s">
        <v>213</v>
      </c>
      <c r="AT235" s="161" t="s">
        <v>209</v>
      </c>
      <c r="AU235" s="161" t="s">
        <v>88</v>
      </c>
      <c r="AY235" s="17" t="s">
        <v>207</v>
      </c>
      <c r="BE235" s="162">
        <f>IF(N235="základní",J235,0)</f>
        <v>0</v>
      </c>
      <c r="BF235" s="162">
        <f>IF(N235="snížená",J235,0)</f>
        <v>0</v>
      </c>
      <c r="BG235" s="162">
        <f>IF(N235="zákl. přenesená",J235,0)</f>
        <v>0</v>
      </c>
      <c r="BH235" s="162">
        <f>IF(N235="sníž. přenesená",J235,0)</f>
        <v>0</v>
      </c>
      <c r="BI235" s="162">
        <f>IF(N235="nulová",J235,0)</f>
        <v>0</v>
      </c>
      <c r="BJ235" s="17" t="s">
        <v>86</v>
      </c>
      <c r="BK235" s="162">
        <f>ROUND(I235*H235,2)</f>
        <v>0</v>
      </c>
      <c r="BL235" s="17" t="s">
        <v>213</v>
      </c>
      <c r="BM235" s="161" t="s">
        <v>326</v>
      </c>
    </row>
    <row r="236" spans="1:65" s="14" customFormat="1" ht="22.5">
      <c r="B236" s="172"/>
      <c r="D236" s="164" t="s">
        <v>237</v>
      </c>
      <c r="E236" s="173" t="s">
        <v>1</v>
      </c>
      <c r="F236" s="174" t="s">
        <v>303</v>
      </c>
      <c r="H236" s="173" t="s">
        <v>1</v>
      </c>
      <c r="I236" s="175"/>
      <c r="L236" s="172"/>
      <c r="M236" s="176"/>
      <c r="N236" s="177"/>
      <c r="O236" s="177"/>
      <c r="P236" s="177"/>
      <c r="Q236" s="177"/>
      <c r="R236" s="177"/>
      <c r="S236" s="177"/>
      <c r="T236" s="178"/>
      <c r="AT236" s="173" t="s">
        <v>237</v>
      </c>
      <c r="AU236" s="173" t="s">
        <v>88</v>
      </c>
      <c r="AV236" s="14" t="s">
        <v>86</v>
      </c>
      <c r="AW236" s="14" t="s">
        <v>33</v>
      </c>
      <c r="AX236" s="14" t="s">
        <v>79</v>
      </c>
      <c r="AY236" s="173" t="s">
        <v>207</v>
      </c>
    </row>
    <row r="237" spans="1:65" s="14" customFormat="1" ht="11.25">
      <c r="B237" s="172"/>
      <c r="D237" s="164" t="s">
        <v>237</v>
      </c>
      <c r="E237" s="173" t="s">
        <v>1</v>
      </c>
      <c r="F237" s="174" t="s">
        <v>304</v>
      </c>
      <c r="H237" s="173" t="s">
        <v>1</v>
      </c>
      <c r="I237" s="175"/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237</v>
      </c>
      <c r="AU237" s="173" t="s">
        <v>88</v>
      </c>
      <c r="AV237" s="14" t="s">
        <v>86</v>
      </c>
      <c r="AW237" s="14" t="s">
        <v>33</v>
      </c>
      <c r="AX237" s="14" t="s">
        <v>79</v>
      </c>
      <c r="AY237" s="173" t="s">
        <v>207</v>
      </c>
    </row>
    <row r="238" spans="1:65" s="13" customFormat="1" ht="11.25">
      <c r="B238" s="163"/>
      <c r="D238" s="164" t="s">
        <v>237</v>
      </c>
      <c r="E238" s="165" t="s">
        <v>1</v>
      </c>
      <c r="F238" s="166" t="s">
        <v>308</v>
      </c>
      <c r="H238" s="167">
        <v>1</v>
      </c>
      <c r="I238" s="168"/>
      <c r="L238" s="163"/>
      <c r="M238" s="169"/>
      <c r="N238" s="170"/>
      <c r="O238" s="170"/>
      <c r="P238" s="170"/>
      <c r="Q238" s="170"/>
      <c r="R238" s="170"/>
      <c r="S238" s="170"/>
      <c r="T238" s="171"/>
      <c r="AT238" s="165" t="s">
        <v>237</v>
      </c>
      <c r="AU238" s="165" t="s">
        <v>88</v>
      </c>
      <c r="AV238" s="13" t="s">
        <v>88</v>
      </c>
      <c r="AW238" s="13" t="s">
        <v>33</v>
      </c>
      <c r="AX238" s="13" t="s">
        <v>79</v>
      </c>
      <c r="AY238" s="165" t="s">
        <v>207</v>
      </c>
    </row>
    <row r="239" spans="1:65" s="14" customFormat="1" ht="22.5">
      <c r="B239" s="172"/>
      <c r="D239" s="164" t="s">
        <v>237</v>
      </c>
      <c r="E239" s="173" t="s">
        <v>1</v>
      </c>
      <c r="F239" s="174" t="s">
        <v>309</v>
      </c>
      <c r="H239" s="173" t="s">
        <v>1</v>
      </c>
      <c r="I239" s="175"/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237</v>
      </c>
      <c r="AU239" s="173" t="s">
        <v>88</v>
      </c>
      <c r="AV239" s="14" t="s">
        <v>86</v>
      </c>
      <c r="AW239" s="14" t="s">
        <v>33</v>
      </c>
      <c r="AX239" s="14" t="s">
        <v>79</v>
      </c>
      <c r="AY239" s="173" t="s">
        <v>207</v>
      </c>
    </row>
    <row r="240" spans="1:65" s="14" customFormat="1" ht="11.25">
      <c r="B240" s="172"/>
      <c r="D240" s="164" t="s">
        <v>237</v>
      </c>
      <c r="E240" s="173" t="s">
        <v>1</v>
      </c>
      <c r="F240" s="174" t="s">
        <v>310</v>
      </c>
      <c r="H240" s="173" t="s">
        <v>1</v>
      </c>
      <c r="I240" s="175"/>
      <c r="L240" s="172"/>
      <c r="M240" s="176"/>
      <c r="N240" s="177"/>
      <c r="O240" s="177"/>
      <c r="P240" s="177"/>
      <c r="Q240" s="177"/>
      <c r="R240" s="177"/>
      <c r="S240" s="177"/>
      <c r="T240" s="178"/>
      <c r="AT240" s="173" t="s">
        <v>237</v>
      </c>
      <c r="AU240" s="173" t="s">
        <v>88</v>
      </c>
      <c r="AV240" s="14" t="s">
        <v>86</v>
      </c>
      <c r="AW240" s="14" t="s">
        <v>33</v>
      </c>
      <c r="AX240" s="14" t="s">
        <v>79</v>
      </c>
      <c r="AY240" s="173" t="s">
        <v>207</v>
      </c>
    </row>
    <row r="241" spans="1:65" s="14" customFormat="1" ht="11.25">
      <c r="B241" s="172"/>
      <c r="D241" s="164" t="s">
        <v>237</v>
      </c>
      <c r="E241" s="173" t="s">
        <v>1</v>
      </c>
      <c r="F241" s="174" t="s">
        <v>311</v>
      </c>
      <c r="H241" s="173" t="s">
        <v>1</v>
      </c>
      <c r="I241" s="175"/>
      <c r="L241" s="172"/>
      <c r="M241" s="176"/>
      <c r="N241" s="177"/>
      <c r="O241" s="177"/>
      <c r="P241" s="177"/>
      <c r="Q241" s="177"/>
      <c r="R241" s="177"/>
      <c r="S241" s="177"/>
      <c r="T241" s="178"/>
      <c r="AT241" s="173" t="s">
        <v>237</v>
      </c>
      <c r="AU241" s="173" t="s">
        <v>88</v>
      </c>
      <c r="AV241" s="14" t="s">
        <v>86</v>
      </c>
      <c r="AW241" s="14" t="s">
        <v>33</v>
      </c>
      <c r="AX241" s="14" t="s">
        <v>79</v>
      </c>
      <c r="AY241" s="173" t="s">
        <v>207</v>
      </c>
    </row>
    <row r="242" spans="1:65" s="15" customFormat="1" ht="11.25">
      <c r="B242" s="179"/>
      <c r="D242" s="164" t="s">
        <v>237</v>
      </c>
      <c r="E242" s="180" t="s">
        <v>1</v>
      </c>
      <c r="F242" s="181" t="s">
        <v>242</v>
      </c>
      <c r="H242" s="182">
        <v>1</v>
      </c>
      <c r="I242" s="183"/>
      <c r="L242" s="179"/>
      <c r="M242" s="184"/>
      <c r="N242" s="185"/>
      <c r="O242" s="185"/>
      <c r="P242" s="185"/>
      <c r="Q242" s="185"/>
      <c r="R242" s="185"/>
      <c r="S242" s="185"/>
      <c r="T242" s="186"/>
      <c r="AT242" s="180" t="s">
        <v>237</v>
      </c>
      <c r="AU242" s="180" t="s">
        <v>88</v>
      </c>
      <c r="AV242" s="15" t="s">
        <v>213</v>
      </c>
      <c r="AW242" s="15" t="s">
        <v>33</v>
      </c>
      <c r="AX242" s="15" t="s">
        <v>86</v>
      </c>
      <c r="AY242" s="180" t="s">
        <v>207</v>
      </c>
    </row>
    <row r="243" spans="1:65" s="2" customFormat="1" ht="33" customHeight="1">
      <c r="A243" s="31"/>
      <c r="B243" s="148"/>
      <c r="C243" s="149" t="s">
        <v>327</v>
      </c>
      <c r="D243" s="149" t="s">
        <v>209</v>
      </c>
      <c r="E243" s="150" t="s">
        <v>328</v>
      </c>
      <c r="F243" s="151" t="s">
        <v>329</v>
      </c>
      <c r="G243" s="152" t="s">
        <v>301</v>
      </c>
      <c r="H243" s="153">
        <v>2</v>
      </c>
      <c r="I243" s="154"/>
      <c r="J243" s="155">
        <f>ROUND(I243*H243,2)</f>
        <v>0</v>
      </c>
      <c r="K243" s="156"/>
      <c r="L243" s="32"/>
      <c r="M243" s="157" t="s">
        <v>1</v>
      </c>
      <c r="N243" s="158" t="s">
        <v>44</v>
      </c>
      <c r="O243" s="57"/>
      <c r="P243" s="159">
        <f>O243*H243</f>
        <v>0</v>
      </c>
      <c r="Q243" s="159">
        <v>0</v>
      </c>
      <c r="R243" s="159">
        <f>Q243*H243</f>
        <v>0</v>
      </c>
      <c r="S243" s="159">
        <v>0</v>
      </c>
      <c r="T243" s="160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61" t="s">
        <v>213</v>
      </c>
      <c r="AT243" s="161" t="s">
        <v>209</v>
      </c>
      <c r="AU243" s="161" t="s">
        <v>88</v>
      </c>
      <c r="AY243" s="17" t="s">
        <v>207</v>
      </c>
      <c r="BE243" s="162">
        <f>IF(N243="základní",J243,0)</f>
        <v>0</v>
      </c>
      <c r="BF243" s="162">
        <f>IF(N243="snížená",J243,0)</f>
        <v>0</v>
      </c>
      <c r="BG243" s="162">
        <f>IF(N243="zákl. přenesená",J243,0)</f>
        <v>0</v>
      </c>
      <c r="BH243" s="162">
        <f>IF(N243="sníž. přenesená",J243,0)</f>
        <v>0</v>
      </c>
      <c r="BI243" s="162">
        <f>IF(N243="nulová",J243,0)</f>
        <v>0</v>
      </c>
      <c r="BJ243" s="17" t="s">
        <v>86</v>
      </c>
      <c r="BK243" s="162">
        <f>ROUND(I243*H243,2)</f>
        <v>0</v>
      </c>
      <c r="BL243" s="17" t="s">
        <v>213</v>
      </c>
      <c r="BM243" s="161" t="s">
        <v>330</v>
      </c>
    </row>
    <row r="244" spans="1:65" s="14" customFormat="1" ht="22.5">
      <c r="B244" s="172"/>
      <c r="D244" s="164" t="s">
        <v>237</v>
      </c>
      <c r="E244" s="173" t="s">
        <v>1</v>
      </c>
      <c r="F244" s="174" t="s">
        <v>303</v>
      </c>
      <c r="H244" s="173" t="s">
        <v>1</v>
      </c>
      <c r="I244" s="175"/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237</v>
      </c>
      <c r="AU244" s="173" t="s">
        <v>88</v>
      </c>
      <c r="AV244" s="14" t="s">
        <v>86</v>
      </c>
      <c r="AW244" s="14" t="s">
        <v>33</v>
      </c>
      <c r="AX244" s="14" t="s">
        <v>79</v>
      </c>
      <c r="AY244" s="173" t="s">
        <v>207</v>
      </c>
    </row>
    <row r="245" spans="1:65" s="14" customFormat="1" ht="11.25">
      <c r="B245" s="172"/>
      <c r="D245" s="164" t="s">
        <v>237</v>
      </c>
      <c r="E245" s="173" t="s">
        <v>1</v>
      </c>
      <c r="F245" s="174" t="s">
        <v>304</v>
      </c>
      <c r="H245" s="173" t="s">
        <v>1</v>
      </c>
      <c r="I245" s="175"/>
      <c r="L245" s="172"/>
      <c r="M245" s="176"/>
      <c r="N245" s="177"/>
      <c r="O245" s="177"/>
      <c r="P245" s="177"/>
      <c r="Q245" s="177"/>
      <c r="R245" s="177"/>
      <c r="S245" s="177"/>
      <c r="T245" s="178"/>
      <c r="AT245" s="173" t="s">
        <v>237</v>
      </c>
      <c r="AU245" s="173" t="s">
        <v>88</v>
      </c>
      <c r="AV245" s="14" t="s">
        <v>86</v>
      </c>
      <c r="AW245" s="14" t="s">
        <v>33</v>
      </c>
      <c r="AX245" s="14" t="s">
        <v>79</v>
      </c>
      <c r="AY245" s="173" t="s">
        <v>207</v>
      </c>
    </row>
    <row r="246" spans="1:65" s="13" customFormat="1" ht="11.25">
      <c r="B246" s="163"/>
      <c r="D246" s="164" t="s">
        <v>237</v>
      </c>
      <c r="E246" s="165" t="s">
        <v>1</v>
      </c>
      <c r="F246" s="166" t="s">
        <v>306</v>
      </c>
      <c r="H246" s="167">
        <v>2</v>
      </c>
      <c r="I246" s="168"/>
      <c r="L246" s="163"/>
      <c r="M246" s="169"/>
      <c r="N246" s="170"/>
      <c r="O246" s="170"/>
      <c r="P246" s="170"/>
      <c r="Q246" s="170"/>
      <c r="R246" s="170"/>
      <c r="S246" s="170"/>
      <c r="T246" s="171"/>
      <c r="AT246" s="165" t="s">
        <v>237</v>
      </c>
      <c r="AU246" s="165" t="s">
        <v>88</v>
      </c>
      <c r="AV246" s="13" t="s">
        <v>88</v>
      </c>
      <c r="AW246" s="13" t="s">
        <v>33</v>
      </c>
      <c r="AX246" s="13" t="s">
        <v>79</v>
      </c>
      <c r="AY246" s="165" t="s">
        <v>207</v>
      </c>
    </row>
    <row r="247" spans="1:65" s="14" customFormat="1" ht="22.5">
      <c r="B247" s="172"/>
      <c r="D247" s="164" t="s">
        <v>237</v>
      </c>
      <c r="E247" s="173" t="s">
        <v>1</v>
      </c>
      <c r="F247" s="174" t="s">
        <v>309</v>
      </c>
      <c r="H247" s="173" t="s">
        <v>1</v>
      </c>
      <c r="I247" s="175"/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237</v>
      </c>
      <c r="AU247" s="173" t="s">
        <v>88</v>
      </c>
      <c r="AV247" s="14" t="s">
        <v>86</v>
      </c>
      <c r="AW247" s="14" t="s">
        <v>33</v>
      </c>
      <c r="AX247" s="14" t="s">
        <v>79</v>
      </c>
      <c r="AY247" s="173" t="s">
        <v>207</v>
      </c>
    </row>
    <row r="248" spans="1:65" s="14" customFormat="1" ht="11.25">
      <c r="B248" s="172"/>
      <c r="D248" s="164" t="s">
        <v>237</v>
      </c>
      <c r="E248" s="173" t="s">
        <v>1</v>
      </c>
      <c r="F248" s="174" t="s">
        <v>310</v>
      </c>
      <c r="H248" s="173" t="s">
        <v>1</v>
      </c>
      <c r="I248" s="175"/>
      <c r="L248" s="172"/>
      <c r="M248" s="176"/>
      <c r="N248" s="177"/>
      <c r="O248" s="177"/>
      <c r="P248" s="177"/>
      <c r="Q248" s="177"/>
      <c r="R248" s="177"/>
      <c r="S248" s="177"/>
      <c r="T248" s="178"/>
      <c r="AT248" s="173" t="s">
        <v>237</v>
      </c>
      <c r="AU248" s="173" t="s">
        <v>88</v>
      </c>
      <c r="AV248" s="14" t="s">
        <v>86</v>
      </c>
      <c r="AW248" s="14" t="s">
        <v>33</v>
      </c>
      <c r="AX248" s="14" t="s">
        <v>79</v>
      </c>
      <c r="AY248" s="173" t="s">
        <v>207</v>
      </c>
    </row>
    <row r="249" spans="1:65" s="14" customFormat="1" ht="11.25">
      <c r="B249" s="172"/>
      <c r="D249" s="164" t="s">
        <v>237</v>
      </c>
      <c r="E249" s="173" t="s">
        <v>1</v>
      </c>
      <c r="F249" s="174" t="s">
        <v>311</v>
      </c>
      <c r="H249" s="173" t="s">
        <v>1</v>
      </c>
      <c r="I249" s="175"/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237</v>
      </c>
      <c r="AU249" s="173" t="s">
        <v>88</v>
      </c>
      <c r="AV249" s="14" t="s">
        <v>86</v>
      </c>
      <c r="AW249" s="14" t="s">
        <v>33</v>
      </c>
      <c r="AX249" s="14" t="s">
        <v>79</v>
      </c>
      <c r="AY249" s="173" t="s">
        <v>207</v>
      </c>
    </row>
    <row r="250" spans="1:65" s="15" customFormat="1" ht="11.25">
      <c r="B250" s="179"/>
      <c r="D250" s="164" t="s">
        <v>237</v>
      </c>
      <c r="E250" s="180" t="s">
        <v>1</v>
      </c>
      <c r="F250" s="181" t="s">
        <v>242</v>
      </c>
      <c r="H250" s="182">
        <v>2</v>
      </c>
      <c r="I250" s="183"/>
      <c r="L250" s="179"/>
      <c r="M250" s="184"/>
      <c r="N250" s="185"/>
      <c r="O250" s="185"/>
      <c r="P250" s="185"/>
      <c r="Q250" s="185"/>
      <c r="R250" s="185"/>
      <c r="S250" s="185"/>
      <c r="T250" s="186"/>
      <c r="AT250" s="180" t="s">
        <v>237</v>
      </c>
      <c r="AU250" s="180" t="s">
        <v>88</v>
      </c>
      <c r="AV250" s="15" t="s">
        <v>213</v>
      </c>
      <c r="AW250" s="15" t="s">
        <v>33</v>
      </c>
      <c r="AX250" s="15" t="s">
        <v>86</v>
      </c>
      <c r="AY250" s="180" t="s">
        <v>207</v>
      </c>
    </row>
    <row r="251" spans="1:65" s="2" customFormat="1" ht="33" customHeight="1">
      <c r="A251" s="31"/>
      <c r="B251" s="148"/>
      <c r="C251" s="149" t="s">
        <v>265</v>
      </c>
      <c r="D251" s="149" t="s">
        <v>209</v>
      </c>
      <c r="E251" s="150" t="s">
        <v>331</v>
      </c>
      <c r="F251" s="151" t="s">
        <v>332</v>
      </c>
      <c r="G251" s="152" t="s">
        <v>301</v>
      </c>
      <c r="H251" s="153">
        <v>3</v>
      </c>
      <c r="I251" s="154"/>
      <c r="J251" s="155">
        <f>ROUND(I251*H251,2)</f>
        <v>0</v>
      </c>
      <c r="K251" s="156"/>
      <c r="L251" s="32"/>
      <c r="M251" s="157" t="s">
        <v>1</v>
      </c>
      <c r="N251" s="158" t="s">
        <v>44</v>
      </c>
      <c r="O251" s="57"/>
      <c r="P251" s="159">
        <f>O251*H251</f>
        <v>0</v>
      </c>
      <c r="Q251" s="159">
        <v>0</v>
      </c>
      <c r="R251" s="159">
        <f>Q251*H251</f>
        <v>0</v>
      </c>
      <c r="S251" s="159">
        <v>0</v>
      </c>
      <c r="T251" s="160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61" t="s">
        <v>213</v>
      </c>
      <c r="AT251" s="161" t="s">
        <v>209</v>
      </c>
      <c r="AU251" s="161" t="s">
        <v>88</v>
      </c>
      <c r="AY251" s="17" t="s">
        <v>207</v>
      </c>
      <c r="BE251" s="162">
        <f>IF(N251="základní",J251,0)</f>
        <v>0</v>
      </c>
      <c r="BF251" s="162">
        <f>IF(N251="snížená",J251,0)</f>
        <v>0</v>
      </c>
      <c r="BG251" s="162">
        <f>IF(N251="zákl. přenesená",J251,0)</f>
        <v>0</v>
      </c>
      <c r="BH251" s="162">
        <f>IF(N251="sníž. přenesená",J251,0)</f>
        <v>0</v>
      </c>
      <c r="BI251" s="162">
        <f>IF(N251="nulová",J251,0)</f>
        <v>0</v>
      </c>
      <c r="BJ251" s="17" t="s">
        <v>86</v>
      </c>
      <c r="BK251" s="162">
        <f>ROUND(I251*H251,2)</f>
        <v>0</v>
      </c>
      <c r="BL251" s="17" t="s">
        <v>213</v>
      </c>
      <c r="BM251" s="161" t="s">
        <v>333</v>
      </c>
    </row>
    <row r="252" spans="1:65" s="14" customFormat="1" ht="22.5">
      <c r="B252" s="172"/>
      <c r="D252" s="164" t="s">
        <v>237</v>
      </c>
      <c r="E252" s="173" t="s">
        <v>1</v>
      </c>
      <c r="F252" s="174" t="s">
        <v>303</v>
      </c>
      <c r="H252" s="173" t="s">
        <v>1</v>
      </c>
      <c r="I252" s="175"/>
      <c r="L252" s="172"/>
      <c r="M252" s="176"/>
      <c r="N252" s="177"/>
      <c r="O252" s="177"/>
      <c r="P252" s="177"/>
      <c r="Q252" s="177"/>
      <c r="R252" s="177"/>
      <c r="S252" s="177"/>
      <c r="T252" s="178"/>
      <c r="AT252" s="173" t="s">
        <v>237</v>
      </c>
      <c r="AU252" s="173" t="s">
        <v>88</v>
      </c>
      <c r="AV252" s="14" t="s">
        <v>86</v>
      </c>
      <c r="AW252" s="14" t="s">
        <v>33</v>
      </c>
      <c r="AX252" s="14" t="s">
        <v>79</v>
      </c>
      <c r="AY252" s="173" t="s">
        <v>207</v>
      </c>
    </row>
    <row r="253" spans="1:65" s="14" customFormat="1" ht="11.25">
      <c r="B253" s="172"/>
      <c r="D253" s="164" t="s">
        <v>237</v>
      </c>
      <c r="E253" s="173" t="s">
        <v>1</v>
      </c>
      <c r="F253" s="174" t="s">
        <v>304</v>
      </c>
      <c r="H253" s="173" t="s">
        <v>1</v>
      </c>
      <c r="I253" s="175"/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237</v>
      </c>
      <c r="AU253" s="173" t="s">
        <v>88</v>
      </c>
      <c r="AV253" s="14" t="s">
        <v>86</v>
      </c>
      <c r="AW253" s="14" t="s">
        <v>33</v>
      </c>
      <c r="AX253" s="14" t="s">
        <v>79</v>
      </c>
      <c r="AY253" s="173" t="s">
        <v>207</v>
      </c>
    </row>
    <row r="254" spans="1:65" s="13" customFormat="1" ht="11.25">
      <c r="B254" s="163"/>
      <c r="D254" s="164" t="s">
        <v>237</v>
      </c>
      <c r="E254" s="165" t="s">
        <v>1</v>
      </c>
      <c r="F254" s="166" t="s">
        <v>334</v>
      </c>
      <c r="H254" s="167">
        <v>3</v>
      </c>
      <c r="I254" s="168"/>
      <c r="L254" s="163"/>
      <c r="M254" s="169"/>
      <c r="N254" s="170"/>
      <c r="O254" s="170"/>
      <c r="P254" s="170"/>
      <c r="Q254" s="170"/>
      <c r="R254" s="170"/>
      <c r="S254" s="170"/>
      <c r="T254" s="171"/>
      <c r="AT254" s="165" t="s">
        <v>237</v>
      </c>
      <c r="AU254" s="165" t="s">
        <v>88</v>
      </c>
      <c r="AV254" s="13" t="s">
        <v>88</v>
      </c>
      <c r="AW254" s="13" t="s">
        <v>33</v>
      </c>
      <c r="AX254" s="13" t="s">
        <v>79</v>
      </c>
      <c r="AY254" s="165" t="s">
        <v>207</v>
      </c>
    </row>
    <row r="255" spans="1:65" s="14" customFormat="1" ht="22.5">
      <c r="B255" s="172"/>
      <c r="D255" s="164" t="s">
        <v>237</v>
      </c>
      <c r="E255" s="173" t="s">
        <v>1</v>
      </c>
      <c r="F255" s="174" t="s">
        <v>309</v>
      </c>
      <c r="H255" s="173" t="s">
        <v>1</v>
      </c>
      <c r="I255" s="175"/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237</v>
      </c>
      <c r="AU255" s="173" t="s">
        <v>88</v>
      </c>
      <c r="AV255" s="14" t="s">
        <v>86</v>
      </c>
      <c r="AW255" s="14" t="s">
        <v>33</v>
      </c>
      <c r="AX255" s="14" t="s">
        <v>79</v>
      </c>
      <c r="AY255" s="173" t="s">
        <v>207</v>
      </c>
    </row>
    <row r="256" spans="1:65" s="14" customFormat="1" ht="11.25">
      <c r="B256" s="172"/>
      <c r="D256" s="164" t="s">
        <v>237</v>
      </c>
      <c r="E256" s="173" t="s">
        <v>1</v>
      </c>
      <c r="F256" s="174" t="s">
        <v>310</v>
      </c>
      <c r="H256" s="173" t="s">
        <v>1</v>
      </c>
      <c r="I256" s="175"/>
      <c r="L256" s="172"/>
      <c r="M256" s="176"/>
      <c r="N256" s="177"/>
      <c r="O256" s="177"/>
      <c r="P256" s="177"/>
      <c r="Q256" s="177"/>
      <c r="R256" s="177"/>
      <c r="S256" s="177"/>
      <c r="T256" s="178"/>
      <c r="AT256" s="173" t="s">
        <v>237</v>
      </c>
      <c r="AU256" s="173" t="s">
        <v>88</v>
      </c>
      <c r="AV256" s="14" t="s">
        <v>86</v>
      </c>
      <c r="AW256" s="14" t="s">
        <v>33</v>
      </c>
      <c r="AX256" s="14" t="s">
        <v>79</v>
      </c>
      <c r="AY256" s="173" t="s">
        <v>207</v>
      </c>
    </row>
    <row r="257" spans="1:65" s="14" customFormat="1" ht="11.25">
      <c r="B257" s="172"/>
      <c r="D257" s="164" t="s">
        <v>237</v>
      </c>
      <c r="E257" s="173" t="s">
        <v>1</v>
      </c>
      <c r="F257" s="174" t="s">
        <v>311</v>
      </c>
      <c r="H257" s="173" t="s">
        <v>1</v>
      </c>
      <c r="I257" s="175"/>
      <c r="L257" s="172"/>
      <c r="M257" s="176"/>
      <c r="N257" s="177"/>
      <c r="O257" s="177"/>
      <c r="P257" s="177"/>
      <c r="Q257" s="177"/>
      <c r="R257" s="177"/>
      <c r="S257" s="177"/>
      <c r="T257" s="178"/>
      <c r="AT257" s="173" t="s">
        <v>237</v>
      </c>
      <c r="AU257" s="173" t="s">
        <v>88</v>
      </c>
      <c r="AV257" s="14" t="s">
        <v>86</v>
      </c>
      <c r="AW257" s="14" t="s">
        <v>33</v>
      </c>
      <c r="AX257" s="14" t="s">
        <v>79</v>
      </c>
      <c r="AY257" s="173" t="s">
        <v>207</v>
      </c>
    </row>
    <row r="258" spans="1:65" s="15" customFormat="1" ht="11.25">
      <c r="B258" s="179"/>
      <c r="D258" s="164" t="s">
        <v>237</v>
      </c>
      <c r="E258" s="180" t="s">
        <v>1</v>
      </c>
      <c r="F258" s="181" t="s">
        <v>242</v>
      </c>
      <c r="H258" s="182">
        <v>3</v>
      </c>
      <c r="I258" s="183"/>
      <c r="L258" s="179"/>
      <c r="M258" s="184"/>
      <c r="N258" s="185"/>
      <c r="O258" s="185"/>
      <c r="P258" s="185"/>
      <c r="Q258" s="185"/>
      <c r="R258" s="185"/>
      <c r="S258" s="185"/>
      <c r="T258" s="186"/>
      <c r="AT258" s="180" t="s">
        <v>237</v>
      </c>
      <c r="AU258" s="180" t="s">
        <v>88</v>
      </c>
      <c r="AV258" s="15" t="s">
        <v>213</v>
      </c>
      <c r="AW258" s="15" t="s">
        <v>33</v>
      </c>
      <c r="AX258" s="15" t="s">
        <v>86</v>
      </c>
      <c r="AY258" s="180" t="s">
        <v>207</v>
      </c>
    </row>
    <row r="259" spans="1:65" s="2" customFormat="1" ht="33" customHeight="1">
      <c r="A259" s="31"/>
      <c r="B259" s="148"/>
      <c r="C259" s="149" t="s">
        <v>335</v>
      </c>
      <c r="D259" s="149" t="s">
        <v>209</v>
      </c>
      <c r="E259" s="150" t="s">
        <v>336</v>
      </c>
      <c r="F259" s="151" t="s">
        <v>337</v>
      </c>
      <c r="G259" s="152" t="s">
        <v>301</v>
      </c>
      <c r="H259" s="153">
        <v>1</v>
      </c>
      <c r="I259" s="154"/>
      <c r="J259" s="155">
        <f>ROUND(I259*H259,2)</f>
        <v>0</v>
      </c>
      <c r="K259" s="156"/>
      <c r="L259" s="32"/>
      <c r="M259" s="157" t="s">
        <v>1</v>
      </c>
      <c r="N259" s="158" t="s">
        <v>44</v>
      </c>
      <c r="O259" s="57"/>
      <c r="P259" s="159">
        <f>O259*H259</f>
        <v>0</v>
      </c>
      <c r="Q259" s="159">
        <v>0</v>
      </c>
      <c r="R259" s="159">
        <f>Q259*H259</f>
        <v>0</v>
      </c>
      <c r="S259" s="159">
        <v>0</v>
      </c>
      <c r="T259" s="160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61" t="s">
        <v>213</v>
      </c>
      <c r="AT259" s="161" t="s">
        <v>209</v>
      </c>
      <c r="AU259" s="161" t="s">
        <v>88</v>
      </c>
      <c r="AY259" s="17" t="s">
        <v>207</v>
      </c>
      <c r="BE259" s="162">
        <f>IF(N259="základní",J259,0)</f>
        <v>0</v>
      </c>
      <c r="BF259" s="162">
        <f>IF(N259="snížená",J259,0)</f>
        <v>0</v>
      </c>
      <c r="BG259" s="162">
        <f>IF(N259="zákl. přenesená",J259,0)</f>
        <v>0</v>
      </c>
      <c r="BH259" s="162">
        <f>IF(N259="sníž. přenesená",J259,0)</f>
        <v>0</v>
      </c>
      <c r="BI259" s="162">
        <f>IF(N259="nulová",J259,0)</f>
        <v>0</v>
      </c>
      <c r="BJ259" s="17" t="s">
        <v>86</v>
      </c>
      <c r="BK259" s="162">
        <f>ROUND(I259*H259,2)</f>
        <v>0</v>
      </c>
      <c r="BL259" s="17" t="s">
        <v>213</v>
      </c>
      <c r="BM259" s="161" t="s">
        <v>338</v>
      </c>
    </row>
    <row r="260" spans="1:65" s="14" customFormat="1" ht="22.5">
      <c r="B260" s="172"/>
      <c r="D260" s="164" t="s">
        <v>237</v>
      </c>
      <c r="E260" s="173" t="s">
        <v>1</v>
      </c>
      <c r="F260" s="174" t="s">
        <v>303</v>
      </c>
      <c r="H260" s="173" t="s">
        <v>1</v>
      </c>
      <c r="I260" s="175"/>
      <c r="L260" s="172"/>
      <c r="M260" s="176"/>
      <c r="N260" s="177"/>
      <c r="O260" s="177"/>
      <c r="P260" s="177"/>
      <c r="Q260" s="177"/>
      <c r="R260" s="177"/>
      <c r="S260" s="177"/>
      <c r="T260" s="178"/>
      <c r="AT260" s="173" t="s">
        <v>237</v>
      </c>
      <c r="AU260" s="173" t="s">
        <v>88</v>
      </c>
      <c r="AV260" s="14" t="s">
        <v>86</v>
      </c>
      <c r="AW260" s="14" t="s">
        <v>33</v>
      </c>
      <c r="AX260" s="14" t="s">
        <v>79</v>
      </c>
      <c r="AY260" s="173" t="s">
        <v>207</v>
      </c>
    </row>
    <row r="261" spans="1:65" s="14" customFormat="1" ht="11.25">
      <c r="B261" s="172"/>
      <c r="D261" s="164" t="s">
        <v>237</v>
      </c>
      <c r="E261" s="173" t="s">
        <v>1</v>
      </c>
      <c r="F261" s="174" t="s">
        <v>304</v>
      </c>
      <c r="H261" s="173" t="s">
        <v>1</v>
      </c>
      <c r="I261" s="175"/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237</v>
      </c>
      <c r="AU261" s="173" t="s">
        <v>88</v>
      </c>
      <c r="AV261" s="14" t="s">
        <v>86</v>
      </c>
      <c r="AW261" s="14" t="s">
        <v>33</v>
      </c>
      <c r="AX261" s="14" t="s">
        <v>79</v>
      </c>
      <c r="AY261" s="173" t="s">
        <v>207</v>
      </c>
    </row>
    <row r="262" spans="1:65" s="13" customFormat="1" ht="11.25">
      <c r="B262" s="163"/>
      <c r="D262" s="164" t="s">
        <v>237</v>
      </c>
      <c r="E262" s="165" t="s">
        <v>1</v>
      </c>
      <c r="F262" s="166" t="s">
        <v>305</v>
      </c>
      <c r="H262" s="167">
        <v>1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4" customFormat="1" ht="22.5">
      <c r="B263" s="172"/>
      <c r="D263" s="164" t="s">
        <v>237</v>
      </c>
      <c r="E263" s="173" t="s">
        <v>1</v>
      </c>
      <c r="F263" s="174" t="s">
        <v>309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4" customFormat="1" ht="11.25">
      <c r="B264" s="172"/>
      <c r="D264" s="164" t="s">
        <v>237</v>
      </c>
      <c r="E264" s="173" t="s">
        <v>1</v>
      </c>
      <c r="F264" s="174" t="s">
        <v>310</v>
      </c>
      <c r="H264" s="173" t="s">
        <v>1</v>
      </c>
      <c r="I264" s="175"/>
      <c r="L264" s="172"/>
      <c r="M264" s="176"/>
      <c r="N264" s="177"/>
      <c r="O264" s="177"/>
      <c r="P264" s="177"/>
      <c r="Q264" s="177"/>
      <c r="R264" s="177"/>
      <c r="S264" s="177"/>
      <c r="T264" s="178"/>
      <c r="AT264" s="173" t="s">
        <v>237</v>
      </c>
      <c r="AU264" s="173" t="s">
        <v>88</v>
      </c>
      <c r="AV264" s="14" t="s">
        <v>86</v>
      </c>
      <c r="AW264" s="14" t="s">
        <v>33</v>
      </c>
      <c r="AX264" s="14" t="s">
        <v>79</v>
      </c>
      <c r="AY264" s="173" t="s">
        <v>207</v>
      </c>
    </row>
    <row r="265" spans="1:65" s="14" customFormat="1" ht="11.25">
      <c r="B265" s="172"/>
      <c r="D265" s="164" t="s">
        <v>237</v>
      </c>
      <c r="E265" s="173" t="s">
        <v>1</v>
      </c>
      <c r="F265" s="174" t="s">
        <v>311</v>
      </c>
      <c r="H265" s="173" t="s">
        <v>1</v>
      </c>
      <c r="I265" s="175"/>
      <c r="L265" s="172"/>
      <c r="M265" s="176"/>
      <c r="N265" s="177"/>
      <c r="O265" s="177"/>
      <c r="P265" s="177"/>
      <c r="Q265" s="177"/>
      <c r="R265" s="177"/>
      <c r="S265" s="177"/>
      <c r="T265" s="178"/>
      <c r="AT265" s="173" t="s">
        <v>237</v>
      </c>
      <c r="AU265" s="173" t="s">
        <v>88</v>
      </c>
      <c r="AV265" s="14" t="s">
        <v>86</v>
      </c>
      <c r="AW265" s="14" t="s">
        <v>33</v>
      </c>
      <c r="AX265" s="14" t="s">
        <v>79</v>
      </c>
      <c r="AY265" s="173" t="s">
        <v>207</v>
      </c>
    </row>
    <row r="266" spans="1:65" s="15" customFormat="1" ht="11.25">
      <c r="B266" s="179"/>
      <c r="D266" s="164" t="s">
        <v>237</v>
      </c>
      <c r="E266" s="180" t="s">
        <v>1</v>
      </c>
      <c r="F266" s="181" t="s">
        <v>242</v>
      </c>
      <c r="H266" s="182">
        <v>1</v>
      </c>
      <c r="I266" s="183"/>
      <c r="L266" s="179"/>
      <c r="M266" s="184"/>
      <c r="N266" s="185"/>
      <c r="O266" s="185"/>
      <c r="P266" s="185"/>
      <c r="Q266" s="185"/>
      <c r="R266" s="185"/>
      <c r="S266" s="185"/>
      <c r="T266" s="186"/>
      <c r="AT266" s="180" t="s">
        <v>237</v>
      </c>
      <c r="AU266" s="180" t="s">
        <v>88</v>
      </c>
      <c r="AV266" s="15" t="s">
        <v>213</v>
      </c>
      <c r="AW266" s="15" t="s">
        <v>33</v>
      </c>
      <c r="AX266" s="15" t="s">
        <v>86</v>
      </c>
      <c r="AY266" s="180" t="s">
        <v>207</v>
      </c>
    </row>
    <row r="267" spans="1:65" s="2" customFormat="1" ht="33" customHeight="1">
      <c r="A267" s="31"/>
      <c r="B267" s="148"/>
      <c r="C267" s="149" t="s">
        <v>271</v>
      </c>
      <c r="D267" s="149" t="s">
        <v>209</v>
      </c>
      <c r="E267" s="150" t="s">
        <v>339</v>
      </c>
      <c r="F267" s="151" t="s">
        <v>340</v>
      </c>
      <c r="G267" s="152" t="s">
        <v>301</v>
      </c>
      <c r="H267" s="153">
        <v>1</v>
      </c>
      <c r="I267" s="154"/>
      <c r="J267" s="155">
        <f>ROUND(I267*H267,2)</f>
        <v>0</v>
      </c>
      <c r="K267" s="156"/>
      <c r="L267" s="32"/>
      <c r="M267" s="157" t="s">
        <v>1</v>
      </c>
      <c r="N267" s="158" t="s">
        <v>44</v>
      </c>
      <c r="O267" s="57"/>
      <c r="P267" s="159">
        <f>O267*H267</f>
        <v>0</v>
      </c>
      <c r="Q267" s="159">
        <v>0</v>
      </c>
      <c r="R267" s="159">
        <f>Q267*H267</f>
        <v>0</v>
      </c>
      <c r="S267" s="159">
        <v>0</v>
      </c>
      <c r="T267" s="160">
        <f>S267*H267</f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61" t="s">
        <v>213</v>
      </c>
      <c r="AT267" s="161" t="s">
        <v>209</v>
      </c>
      <c r="AU267" s="161" t="s">
        <v>88</v>
      </c>
      <c r="AY267" s="17" t="s">
        <v>207</v>
      </c>
      <c r="BE267" s="162">
        <f>IF(N267="základní",J267,0)</f>
        <v>0</v>
      </c>
      <c r="BF267" s="162">
        <f>IF(N267="snížená",J267,0)</f>
        <v>0</v>
      </c>
      <c r="BG267" s="162">
        <f>IF(N267="zákl. přenesená",J267,0)</f>
        <v>0</v>
      </c>
      <c r="BH267" s="162">
        <f>IF(N267="sníž. přenesená",J267,0)</f>
        <v>0</v>
      </c>
      <c r="BI267" s="162">
        <f>IF(N267="nulová",J267,0)</f>
        <v>0</v>
      </c>
      <c r="BJ267" s="17" t="s">
        <v>86</v>
      </c>
      <c r="BK267" s="162">
        <f>ROUND(I267*H267,2)</f>
        <v>0</v>
      </c>
      <c r="BL267" s="17" t="s">
        <v>213</v>
      </c>
      <c r="BM267" s="161" t="s">
        <v>341</v>
      </c>
    </row>
    <row r="268" spans="1:65" s="14" customFormat="1" ht="22.5">
      <c r="B268" s="172"/>
      <c r="D268" s="164" t="s">
        <v>237</v>
      </c>
      <c r="E268" s="173" t="s">
        <v>1</v>
      </c>
      <c r="F268" s="174" t="s">
        <v>303</v>
      </c>
      <c r="H268" s="173" t="s">
        <v>1</v>
      </c>
      <c r="I268" s="175"/>
      <c r="L268" s="172"/>
      <c r="M268" s="176"/>
      <c r="N268" s="177"/>
      <c r="O268" s="177"/>
      <c r="P268" s="177"/>
      <c r="Q268" s="177"/>
      <c r="R268" s="177"/>
      <c r="S268" s="177"/>
      <c r="T268" s="178"/>
      <c r="AT268" s="173" t="s">
        <v>237</v>
      </c>
      <c r="AU268" s="173" t="s">
        <v>88</v>
      </c>
      <c r="AV268" s="14" t="s">
        <v>86</v>
      </c>
      <c r="AW268" s="14" t="s">
        <v>33</v>
      </c>
      <c r="AX268" s="14" t="s">
        <v>79</v>
      </c>
      <c r="AY268" s="173" t="s">
        <v>207</v>
      </c>
    </row>
    <row r="269" spans="1:65" s="14" customFormat="1" ht="11.25">
      <c r="B269" s="172"/>
      <c r="D269" s="164" t="s">
        <v>237</v>
      </c>
      <c r="E269" s="173" t="s">
        <v>1</v>
      </c>
      <c r="F269" s="174" t="s">
        <v>304</v>
      </c>
      <c r="H269" s="173" t="s">
        <v>1</v>
      </c>
      <c r="I269" s="175"/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237</v>
      </c>
      <c r="AU269" s="173" t="s">
        <v>88</v>
      </c>
      <c r="AV269" s="14" t="s">
        <v>86</v>
      </c>
      <c r="AW269" s="14" t="s">
        <v>33</v>
      </c>
      <c r="AX269" s="14" t="s">
        <v>79</v>
      </c>
      <c r="AY269" s="173" t="s">
        <v>207</v>
      </c>
    </row>
    <row r="270" spans="1:65" s="13" customFormat="1" ht="11.25">
      <c r="B270" s="163"/>
      <c r="D270" s="164" t="s">
        <v>237</v>
      </c>
      <c r="E270" s="165" t="s">
        <v>1</v>
      </c>
      <c r="F270" s="166" t="s">
        <v>308</v>
      </c>
      <c r="H270" s="167">
        <v>1</v>
      </c>
      <c r="I270" s="168"/>
      <c r="L270" s="163"/>
      <c r="M270" s="169"/>
      <c r="N270" s="170"/>
      <c r="O270" s="170"/>
      <c r="P270" s="170"/>
      <c r="Q270" s="170"/>
      <c r="R270" s="170"/>
      <c r="S270" s="170"/>
      <c r="T270" s="171"/>
      <c r="AT270" s="165" t="s">
        <v>237</v>
      </c>
      <c r="AU270" s="165" t="s">
        <v>88</v>
      </c>
      <c r="AV270" s="13" t="s">
        <v>88</v>
      </c>
      <c r="AW270" s="13" t="s">
        <v>33</v>
      </c>
      <c r="AX270" s="13" t="s">
        <v>79</v>
      </c>
      <c r="AY270" s="165" t="s">
        <v>207</v>
      </c>
    </row>
    <row r="271" spans="1:65" s="14" customFormat="1" ht="22.5">
      <c r="B271" s="172"/>
      <c r="D271" s="164" t="s">
        <v>237</v>
      </c>
      <c r="E271" s="173" t="s">
        <v>1</v>
      </c>
      <c r="F271" s="174" t="s">
        <v>309</v>
      </c>
      <c r="H271" s="173" t="s">
        <v>1</v>
      </c>
      <c r="I271" s="175"/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237</v>
      </c>
      <c r="AU271" s="173" t="s">
        <v>88</v>
      </c>
      <c r="AV271" s="14" t="s">
        <v>86</v>
      </c>
      <c r="AW271" s="14" t="s">
        <v>33</v>
      </c>
      <c r="AX271" s="14" t="s">
        <v>79</v>
      </c>
      <c r="AY271" s="173" t="s">
        <v>207</v>
      </c>
    </row>
    <row r="272" spans="1:65" s="14" customFormat="1" ht="11.25">
      <c r="B272" s="172"/>
      <c r="D272" s="164" t="s">
        <v>237</v>
      </c>
      <c r="E272" s="173" t="s">
        <v>1</v>
      </c>
      <c r="F272" s="174" t="s">
        <v>310</v>
      </c>
      <c r="H272" s="173" t="s">
        <v>1</v>
      </c>
      <c r="I272" s="175"/>
      <c r="L272" s="172"/>
      <c r="M272" s="176"/>
      <c r="N272" s="177"/>
      <c r="O272" s="177"/>
      <c r="P272" s="177"/>
      <c r="Q272" s="177"/>
      <c r="R272" s="177"/>
      <c r="S272" s="177"/>
      <c r="T272" s="178"/>
      <c r="AT272" s="173" t="s">
        <v>237</v>
      </c>
      <c r="AU272" s="173" t="s">
        <v>88</v>
      </c>
      <c r="AV272" s="14" t="s">
        <v>86</v>
      </c>
      <c r="AW272" s="14" t="s">
        <v>33</v>
      </c>
      <c r="AX272" s="14" t="s">
        <v>79</v>
      </c>
      <c r="AY272" s="173" t="s">
        <v>207</v>
      </c>
    </row>
    <row r="273" spans="1:65" s="14" customFormat="1" ht="11.25">
      <c r="B273" s="172"/>
      <c r="D273" s="164" t="s">
        <v>237</v>
      </c>
      <c r="E273" s="173" t="s">
        <v>1</v>
      </c>
      <c r="F273" s="174" t="s">
        <v>311</v>
      </c>
      <c r="H273" s="173" t="s">
        <v>1</v>
      </c>
      <c r="I273" s="175"/>
      <c r="L273" s="172"/>
      <c r="M273" s="176"/>
      <c r="N273" s="177"/>
      <c r="O273" s="177"/>
      <c r="P273" s="177"/>
      <c r="Q273" s="177"/>
      <c r="R273" s="177"/>
      <c r="S273" s="177"/>
      <c r="T273" s="178"/>
      <c r="AT273" s="173" t="s">
        <v>237</v>
      </c>
      <c r="AU273" s="173" t="s">
        <v>88</v>
      </c>
      <c r="AV273" s="14" t="s">
        <v>86</v>
      </c>
      <c r="AW273" s="14" t="s">
        <v>33</v>
      </c>
      <c r="AX273" s="14" t="s">
        <v>79</v>
      </c>
      <c r="AY273" s="173" t="s">
        <v>207</v>
      </c>
    </row>
    <row r="274" spans="1:65" s="15" customFormat="1" ht="11.25">
      <c r="B274" s="179"/>
      <c r="D274" s="164" t="s">
        <v>237</v>
      </c>
      <c r="E274" s="180" t="s">
        <v>1</v>
      </c>
      <c r="F274" s="181" t="s">
        <v>242</v>
      </c>
      <c r="H274" s="182">
        <v>1</v>
      </c>
      <c r="I274" s="183"/>
      <c r="L274" s="179"/>
      <c r="M274" s="184"/>
      <c r="N274" s="185"/>
      <c r="O274" s="185"/>
      <c r="P274" s="185"/>
      <c r="Q274" s="185"/>
      <c r="R274" s="185"/>
      <c r="S274" s="185"/>
      <c r="T274" s="186"/>
      <c r="AT274" s="180" t="s">
        <v>237</v>
      </c>
      <c r="AU274" s="180" t="s">
        <v>88</v>
      </c>
      <c r="AV274" s="15" t="s">
        <v>213</v>
      </c>
      <c r="AW274" s="15" t="s">
        <v>33</v>
      </c>
      <c r="AX274" s="15" t="s">
        <v>86</v>
      </c>
      <c r="AY274" s="180" t="s">
        <v>207</v>
      </c>
    </row>
    <row r="275" spans="1:65" s="2" customFormat="1" ht="33" customHeight="1">
      <c r="A275" s="31"/>
      <c r="B275" s="148"/>
      <c r="C275" s="149" t="s">
        <v>342</v>
      </c>
      <c r="D275" s="149" t="s">
        <v>209</v>
      </c>
      <c r="E275" s="150" t="s">
        <v>343</v>
      </c>
      <c r="F275" s="151" t="s">
        <v>344</v>
      </c>
      <c r="G275" s="152" t="s">
        <v>301</v>
      </c>
      <c r="H275" s="153">
        <v>3</v>
      </c>
      <c r="I275" s="154"/>
      <c r="J275" s="155">
        <f>ROUND(I275*H275,2)</f>
        <v>0</v>
      </c>
      <c r="K275" s="156"/>
      <c r="L275" s="32"/>
      <c r="M275" s="157" t="s">
        <v>1</v>
      </c>
      <c r="N275" s="158" t="s">
        <v>44</v>
      </c>
      <c r="O275" s="57"/>
      <c r="P275" s="159">
        <f>O275*H275</f>
        <v>0</v>
      </c>
      <c r="Q275" s="159">
        <v>0</v>
      </c>
      <c r="R275" s="159">
        <f>Q275*H275</f>
        <v>0</v>
      </c>
      <c r="S275" s="159">
        <v>0</v>
      </c>
      <c r="T275" s="160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61" t="s">
        <v>213</v>
      </c>
      <c r="AT275" s="161" t="s">
        <v>209</v>
      </c>
      <c r="AU275" s="161" t="s">
        <v>88</v>
      </c>
      <c r="AY275" s="17" t="s">
        <v>207</v>
      </c>
      <c r="BE275" s="162">
        <f>IF(N275="základní",J275,0)</f>
        <v>0</v>
      </c>
      <c r="BF275" s="162">
        <f>IF(N275="snížená",J275,0)</f>
        <v>0</v>
      </c>
      <c r="BG275" s="162">
        <f>IF(N275="zákl. přenesená",J275,0)</f>
        <v>0</v>
      </c>
      <c r="BH275" s="162">
        <f>IF(N275="sníž. přenesená",J275,0)</f>
        <v>0</v>
      </c>
      <c r="BI275" s="162">
        <f>IF(N275="nulová",J275,0)</f>
        <v>0</v>
      </c>
      <c r="BJ275" s="17" t="s">
        <v>86</v>
      </c>
      <c r="BK275" s="162">
        <f>ROUND(I275*H275,2)</f>
        <v>0</v>
      </c>
      <c r="BL275" s="17" t="s">
        <v>213</v>
      </c>
      <c r="BM275" s="161" t="s">
        <v>345</v>
      </c>
    </row>
    <row r="276" spans="1:65" s="14" customFormat="1" ht="22.5">
      <c r="B276" s="172"/>
      <c r="D276" s="164" t="s">
        <v>237</v>
      </c>
      <c r="E276" s="173" t="s">
        <v>1</v>
      </c>
      <c r="F276" s="174" t="s">
        <v>303</v>
      </c>
      <c r="H276" s="173" t="s">
        <v>1</v>
      </c>
      <c r="I276" s="175"/>
      <c r="L276" s="172"/>
      <c r="M276" s="176"/>
      <c r="N276" s="177"/>
      <c r="O276" s="177"/>
      <c r="P276" s="177"/>
      <c r="Q276" s="177"/>
      <c r="R276" s="177"/>
      <c r="S276" s="177"/>
      <c r="T276" s="178"/>
      <c r="AT276" s="173" t="s">
        <v>237</v>
      </c>
      <c r="AU276" s="173" t="s">
        <v>88</v>
      </c>
      <c r="AV276" s="14" t="s">
        <v>86</v>
      </c>
      <c r="AW276" s="14" t="s">
        <v>33</v>
      </c>
      <c r="AX276" s="14" t="s">
        <v>79</v>
      </c>
      <c r="AY276" s="173" t="s">
        <v>207</v>
      </c>
    </row>
    <row r="277" spans="1:65" s="14" customFormat="1" ht="11.25">
      <c r="B277" s="172"/>
      <c r="D277" s="164" t="s">
        <v>237</v>
      </c>
      <c r="E277" s="173" t="s">
        <v>1</v>
      </c>
      <c r="F277" s="174" t="s">
        <v>304</v>
      </c>
      <c r="H277" s="173" t="s">
        <v>1</v>
      </c>
      <c r="I277" s="175"/>
      <c r="L277" s="172"/>
      <c r="M277" s="176"/>
      <c r="N277" s="177"/>
      <c r="O277" s="177"/>
      <c r="P277" s="177"/>
      <c r="Q277" s="177"/>
      <c r="R277" s="177"/>
      <c r="S277" s="177"/>
      <c r="T277" s="178"/>
      <c r="AT277" s="173" t="s">
        <v>237</v>
      </c>
      <c r="AU277" s="173" t="s">
        <v>88</v>
      </c>
      <c r="AV277" s="14" t="s">
        <v>86</v>
      </c>
      <c r="AW277" s="14" t="s">
        <v>33</v>
      </c>
      <c r="AX277" s="14" t="s">
        <v>79</v>
      </c>
      <c r="AY277" s="173" t="s">
        <v>207</v>
      </c>
    </row>
    <row r="278" spans="1:65" s="13" customFormat="1" ht="11.25">
      <c r="B278" s="163"/>
      <c r="D278" s="164" t="s">
        <v>237</v>
      </c>
      <c r="E278" s="165" t="s">
        <v>1</v>
      </c>
      <c r="F278" s="166" t="s">
        <v>346</v>
      </c>
      <c r="H278" s="167">
        <v>1</v>
      </c>
      <c r="I278" s="168"/>
      <c r="L278" s="163"/>
      <c r="M278" s="169"/>
      <c r="N278" s="170"/>
      <c r="O278" s="170"/>
      <c r="P278" s="170"/>
      <c r="Q278" s="170"/>
      <c r="R278" s="170"/>
      <c r="S278" s="170"/>
      <c r="T278" s="171"/>
      <c r="AT278" s="165" t="s">
        <v>237</v>
      </c>
      <c r="AU278" s="165" t="s">
        <v>88</v>
      </c>
      <c r="AV278" s="13" t="s">
        <v>88</v>
      </c>
      <c r="AW278" s="13" t="s">
        <v>33</v>
      </c>
      <c r="AX278" s="13" t="s">
        <v>79</v>
      </c>
      <c r="AY278" s="165" t="s">
        <v>207</v>
      </c>
    </row>
    <row r="279" spans="1:65" s="13" customFormat="1" ht="11.25">
      <c r="B279" s="163"/>
      <c r="D279" s="164" t="s">
        <v>237</v>
      </c>
      <c r="E279" s="165" t="s">
        <v>1</v>
      </c>
      <c r="F279" s="166" t="s">
        <v>307</v>
      </c>
      <c r="H279" s="167">
        <v>1</v>
      </c>
      <c r="I279" s="168"/>
      <c r="L279" s="163"/>
      <c r="M279" s="169"/>
      <c r="N279" s="170"/>
      <c r="O279" s="170"/>
      <c r="P279" s="170"/>
      <c r="Q279" s="170"/>
      <c r="R279" s="170"/>
      <c r="S279" s="170"/>
      <c r="T279" s="171"/>
      <c r="AT279" s="165" t="s">
        <v>237</v>
      </c>
      <c r="AU279" s="165" t="s">
        <v>88</v>
      </c>
      <c r="AV279" s="13" t="s">
        <v>88</v>
      </c>
      <c r="AW279" s="13" t="s">
        <v>33</v>
      </c>
      <c r="AX279" s="13" t="s">
        <v>79</v>
      </c>
      <c r="AY279" s="165" t="s">
        <v>207</v>
      </c>
    </row>
    <row r="280" spans="1:65" s="13" customFormat="1" ht="11.25">
      <c r="B280" s="163"/>
      <c r="D280" s="164" t="s">
        <v>237</v>
      </c>
      <c r="E280" s="165" t="s">
        <v>1</v>
      </c>
      <c r="F280" s="166" t="s">
        <v>308</v>
      </c>
      <c r="H280" s="167">
        <v>1</v>
      </c>
      <c r="I280" s="168"/>
      <c r="L280" s="163"/>
      <c r="M280" s="169"/>
      <c r="N280" s="170"/>
      <c r="O280" s="170"/>
      <c r="P280" s="170"/>
      <c r="Q280" s="170"/>
      <c r="R280" s="170"/>
      <c r="S280" s="170"/>
      <c r="T280" s="171"/>
      <c r="AT280" s="165" t="s">
        <v>237</v>
      </c>
      <c r="AU280" s="165" t="s">
        <v>88</v>
      </c>
      <c r="AV280" s="13" t="s">
        <v>88</v>
      </c>
      <c r="AW280" s="13" t="s">
        <v>33</v>
      </c>
      <c r="AX280" s="13" t="s">
        <v>79</v>
      </c>
      <c r="AY280" s="165" t="s">
        <v>207</v>
      </c>
    </row>
    <row r="281" spans="1:65" s="14" customFormat="1" ht="22.5">
      <c r="B281" s="172"/>
      <c r="D281" s="164" t="s">
        <v>237</v>
      </c>
      <c r="E281" s="173" t="s">
        <v>1</v>
      </c>
      <c r="F281" s="174" t="s">
        <v>309</v>
      </c>
      <c r="H281" s="173" t="s">
        <v>1</v>
      </c>
      <c r="I281" s="175"/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237</v>
      </c>
      <c r="AU281" s="173" t="s">
        <v>88</v>
      </c>
      <c r="AV281" s="14" t="s">
        <v>86</v>
      </c>
      <c r="AW281" s="14" t="s">
        <v>33</v>
      </c>
      <c r="AX281" s="14" t="s">
        <v>79</v>
      </c>
      <c r="AY281" s="173" t="s">
        <v>207</v>
      </c>
    </row>
    <row r="282" spans="1:65" s="14" customFormat="1" ht="11.25">
      <c r="B282" s="172"/>
      <c r="D282" s="164" t="s">
        <v>237</v>
      </c>
      <c r="E282" s="173" t="s">
        <v>1</v>
      </c>
      <c r="F282" s="174" t="s">
        <v>310</v>
      </c>
      <c r="H282" s="173" t="s">
        <v>1</v>
      </c>
      <c r="I282" s="175"/>
      <c r="L282" s="172"/>
      <c r="M282" s="176"/>
      <c r="N282" s="177"/>
      <c r="O282" s="177"/>
      <c r="P282" s="177"/>
      <c r="Q282" s="177"/>
      <c r="R282" s="177"/>
      <c r="S282" s="177"/>
      <c r="T282" s="178"/>
      <c r="AT282" s="173" t="s">
        <v>237</v>
      </c>
      <c r="AU282" s="173" t="s">
        <v>88</v>
      </c>
      <c r="AV282" s="14" t="s">
        <v>86</v>
      </c>
      <c r="AW282" s="14" t="s">
        <v>33</v>
      </c>
      <c r="AX282" s="14" t="s">
        <v>79</v>
      </c>
      <c r="AY282" s="173" t="s">
        <v>207</v>
      </c>
    </row>
    <row r="283" spans="1:65" s="15" customFormat="1" ht="11.25">
      <c r="B283" s="179"/>
      <c r="D283" s="164" t="s">
        <v>237</v>
      </c>
      <c r="E283" s="180" t="s">
        <v>1</v>
      </c>
      <c r="F283" s="181" t="s">
        <v>242</v>
      </c>
      <c r="H283" s="182">
        <v>3</v>
      </c>
      <c r="I283" s="183"/>
      <c r="L283" s="179"/>
      <c r="M283" s="184"/>
      <c r="N283" s="185"/>
      <c r="O283" s="185"/>
      <c r="P283" s="185"/>
      <c r="Q283" s="185"/>
      <c r="R283" s="185"/>
      <c r="S283" s="185"/>
      <c r="T283" s="186"/>
      <c r="AT283" s="180" t="s">
        <v>237</v>
      </c>
      <c r="AU283" s="180" t="s">
        <v>88</v>
      </c>
      <c r="AV283" s="15" t="s">
        <v>213</v>
      </c>
      <c r="AW283" s="15" t="s">
        <v>33</v>
      </c>
      <c r="AX283" s="15" t="s">
        <v>86</v>
      </c>
      <c r="AY283" s="180" t="s">
        <v>207</v>
      </c>
    </row>
    <row r="284" spans="1:65" s="2" customFormat="1" ht="33" customHeight="1">
      <c r="A284" s="31"/>
      <c r="B284" s="148"/>
      <c r="C284" s="149" t="s">
        <v>275</v>
      </c>
      <c r="D284" s="149" t="s">
        <v>209</v>
      </c>
      <c r="E284" s="150" t="s">
        <v>347</v>
      </c>
      <c r="F284" s="151" t="s">
        <v>348</v>
      </c>
      <c r="G284" s="152" t="s">
        <v>301</v>
      </c>
      <c r="H284" s="153">
        <v>1</v>
      </c>
      <c r="I284" s="154"/>
      <c r="J284" s="155">
        <f>ROUND(I284*H284,2)</f>
        <v>0</v>
      </c>
      <c r="K284" s="156"/>
      <c r="L284" s="32"/>
      <c r="M284" s="157" t="s">
        <v>1</v>
      </c>
      <c r="N284" s="158" t="s">
        <v>44</v>
      </c>
      <c r="O284" s="57"/>
      <c r="P284" s="159">
        <f>O284*H284</f>
        <v>0</v>
      </c>
      <c r="Q284" s="159">
        <v>0</v>
      </c>
      <c r="R284" s="159">
        <f>Q284*H284</f>
        <v>0</v>
      </c>
      <c r="S284" s="159">
        <v>0</v>
      </c>
      <c r="T284" s="160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61" t="s">
        <v>213</v>
      </c>
      <c r="AT284" s="161" t="s">
        <v>209</v>
      </c>
      <c r="AU284" s="161" t="s">
        <v>88</v>
      </c>
      <c r="AY284" s="17" t="s">
        <v>207</v>
      </c>
      <c r="BE284" s="162">
        <f>IF(N284="základní",J284,0)</f>
        <v>0</v>
      </c>
      <c r="BF284" s="162">
        <f>IF(N284="snížená",J284,0)</f>
        <v>0</v>
      </c>
      <c r="BG284" s="162">
        <f>IF(N284="zákl. přenesená",J284,0)</f>
        <v>0</v>
      </c>
      <c r="BH284" s="162">
        <f>IF(N284="sníž. přenesená",J284,0)</f>
        <v>0</v>
      </c>
      <c r="BI284" s="162">
        <f>IF(N284="nulová",J284,0)</f>
        <v>0</v>
      </c>
      <c r="BJ284" s="17" t="s">
        <v>86</v>
      </c>
      <c r="BK284" s="162">
        <f>ROUND(I284*H284,2)</f>
        <v>0</v>
      </c>
      <c r="BL284" s="17" t="s">
        <v>213</v>
      </c>
      <c r="BM284" s="161" t="s">
        <v>349</v>
      </c>
    </row>
    <row r="285" spans="1:65" s="14" customFormat="1" ht="22.5">
      <c r="B285" s="172"/>
      <c r="D285" s="164" t="s">
        <v>237</v>
      </c>
      <c r="E285" s="173" t="s">
        <v>1</v>
      </c>
      <c r="F285" s="174" t="s">
        <v>303</v>
      </c>
      <c r="H285" s="173" t="s">
        <v>1</v>
      </c>
      <c r="I285" s="175"/>
      <c r="L285" s="172"/>
      <c r="M285" s="176"/>
      <c r="N285" s="177"/>
      <c r="O285" s="177"/>
      <c r="P285" s="177"/>
      <c r="Q285" s="177"/>
      <c r="R285" s="177"/>
      <c r="S285" s="177"/>
      <c r="T285" s="178"/>
      <c r="AT285" s="173" t="s">
        <v>237</v>
      </c>
      <c r="AU285" s="173" t="s">
        <v>88</v>
      </c>
      <c r="AV285" s="14" t="s">
        <v>86</v>
      </c>
      <c r="AW285" s="14" t="s">
        <v>33</v>
      </c>
      <c r="AX285" s="14" t="s">
        <v>79</v>
      </c>
      <c r="AY285" s="173" t="s">
        <v>207</v>
      </c>
    </row>
    <row r="286" spans="1:65" s="14" customFormat="1" ht="11.25">
      <c r="B286" s="172"/>
      <c r="D286" s="164" t="s">
        <v>237</v>
      </c>
      <c r="E286" s="173" t="s">
        <v>1</v>
      </c>
      <c r="F286" s="174" t="s">
        <v>304</v>
      </c>
      <c r="H286" s="173" t="s">
        <v>1</v>
      </c>
      <c r="I286" s="175"/>
      <c r="L286" s="172"/>
      <c r="M286" s="176"/>
      <c r="N286" s="177"/>
      <c r="O286" s="177"/>
      <c r="P286" s="177"/>
      <c r="Q286" s="177"/>
      <c r="R286" s="177"/>
      <c r="S286" s="177"/>
      <c r="T286" s="178"/>
      <c r="AT286" s="173" t="s">
        <v>237</v>
      </c>
      <c r="AU286" s="173" t="s">
        <v>88</v>
      </c>
      <c r="AV286" s="14" t="s">
        <v>86</v>
      </c>
      <c r="AW286" s="14" t="s">
        <v>33</v>
      </c>
      <c r="AX286" s="14" t="s">
        <v>79</v>
      </c>
      <c r="AY286" s="173" t="s">
        <v>207</v>
      </c>
    </row>
    <row r="287" spans="1:65" s="13" customFormat="1" ht="11.25">
      <c r="B287" s="163"/>
      <c r="D287" s="164" t="s">
        <v>237</v>
      </c>
      <c r="E287" s="165" t="s">
        <v>1</v>
      </c>
      <c r="F287" s="166" t="s">
        <v>346</v>
      </c>
      <c r="H287" s="167">
        <v>1</v>
      </c>
      <c r="I287" s="168"/>
      <c r="L287" s="163"/>
      <c r="M287" s="169"/>
      <c r="N287" s="170"/>
      <c r="O287" s="170"/>
      <c r="P287" s="170"/>
      <c r="Q287" s="170"/>
      <c r="R287" s="170"/>
      <c r="S287" s="170"/>
      <c r="T287" s="171"/>
      <c r="AT287" s="165" t="s">
        <v>237</v>
      </c>
      <c r="AU287" s="165" t="s">
        <v>88</v>
      </c>
      <c r="AV287" s="13" t="s">
        <v>88</v>
      </c>
      <c r="AW287" s="13" t="s">
        <v>33</v>
      </c>
      <c r="AX287" s="13" t="s">
        <v>79</v>
      </c>
      <c r="AY287" s="165" t="s">
        <v>207</v>
      </c>
    </row>
    <row r="288" spans="1:65" s="14" customFormat="1" ht="22.5">
      <c r="B288" s="172"/>
      <c r="D288" s="164" t="s">
        <v>237</v>
      </c>
      <c r="E288" s="173" t="s">
        <v>1</v>
      </c>
      <c r="F288" s="174" t="s">
        <v>309</v>
      </c>
      <c r="H288" s="173" t="s">
        <v>1</v>
      </c>
      <c r="I288" s="175"/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237</v>
      </c>
      <c r="AU288" s="173" t="s">
        <v>88</v>
      </c>
      <c r="AV288" s="14" t="s">
        <v>86</v>
      </c>
      <c r="AW288" s="14" t="s">
        <v>33</v>
      </c>
      <c r="AX288" s="14" t="s">
        <v>79</v>
      </c>
      <c r="AY288" s="173" t="s">
        <v>207</v>
      </c>
    </row>
    <row r="289" spans="1:65" s="14" customFormat="1" ht="11.25">
      <c r="B289" s="172"/>
      <c r="D289" s="164" t="s">
        <v>237</v>
      </c>
      <c r="E289" s="173" t="s">
        <v>1</v>
      </c>
      <c r="F289" s="174" t="s">
        <v>310</v>
      </c>
      <c r="H289" s="173" t="s">
        <v>1</v>
      </c>
      <c r="I289" s="175"/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237</v>
      </c>
      <c r="AU289" s="173" t="s">
        <v>88</v>
      </c>
      <c r="AV289" s="14" t="s">
        <v>86</v>
      </c>
      <c r="AW289" s="14" t="s">
        <v>33</v>
      </c>
      <c r="AX289" s="14" t="s">
        <v>79</v>
      </c>
      <c r="AY289" s="173" t="s">
        <v>207</v>
      </c>
    </row>
    <row r="290" spans="1:65" s="14" customFormat="1" ht="11.25">
      <c r="B290" s="172"/>
      <c r="D290" s="164" t="s">
        <v>237</v>
      </c>
      <c r="E290" s="173" t="s">
        <v>1</v>
      </c>
      <c r="F290" s="174" t="s">
        <v>311</v>
      </c>
      <c r="H290" s="173" t="s">
        <v>1</v>
      </c>
      <c r="I290" s="175"/>
      <c r="L290" s="172"/>
      <c r="M290" s="176"/>
      <c r="N290" s="177"/>
      <c r="O290" s="177"/>
      <c r="P290" s="177"/>
      <c r="Q290" s="177"/>
      <c r="R290" s="177"/>
      <c r="S290" s="177"/>
      <c r="T290" s="178"/>
      <c r="AT290" s="173" t="s">
        <v>237</v>
      </c>
      <c r="AU290" s="173" t="s">
        <v>88</v>
      </c>
      <c r="AV290" s="14" t="s">
        <v>86</v>
      </c>
      <c r="AW290" s="14" t="s">
        <v>33</v>
      </c>
      <c r="AX290" s="14" t="s">
        <v>79</v>
      </c>
      <c r="AY290" s="173" t="s">
        <v>207</v>
      </c>
    </row>
    <row r="291" spans="1:65" s="15" customFormat="1" ht="11.25">
      <c r="B291" s="179"/>
      <c r="D291" s="164" t="s">
        <v>237</v>
      </c>
      <c r="E291" s="180" t="s">
        <v>1</v>
      </c>
      <c r="F291" s="181" t="s">
        <v>242</v>
      </c>
      <c r="H291" s="182">
        <v>1</v>
      </c>
      <c r="I291" s="183"/>
      <c r="L291" s="179"/>
      <c r="M291" s="184"/>
      <c r="N291" s="185"/>
      <c r="O291" s="185"/>
      <c r="P291" s="185"/>
      <c r="Q291" s="185"/>
      <c r="R291" s="185"/>
      <c r="S291" s="185"/>
      <c r="T291" s="186"/>
      <c r="AT291" s="180" t="s">
        <v>237</v>
      </c>
      <c r="AU291" s="180" t="s">
        <v>88</v>
      </c>
      <c r="AV291" s="15" t="s">
        <v>213</v>
      </c>
      <c r="AW291" s="15" t="s">
        <v>33</v>
      </c>
      <c r="AX291" s="15" t="s">
        <v>86</v>
      </c>
      <c r="AY291" s="180" t="s">
        <v>207</v>
      </c>
    </row>
    <row r="292" spans="1:65" s="2" customFormat="1" ht="33" customHeight="1">
      <c r="A292" s="31"/>
      <c r="B292" s="148"/>
      <c r="C292" s="149" t="s">
        <v>350</v>
      </c>
      <c r="D292" s="149" t="s">
        <v>209</v>
      </c>
      <c r="E292" s="150" t="s">
        <v>351</v>
      </c>
      <c r="F292" s="151" t="s">
        <v>352</v>
      </c>
      <c r="G292" s="152" t="s">
        <v>301</v>
      </c>
      <c r="H292" s="153">
        <v>1</v>
      </c>
      <c r="I292" s="154"/>
      <c r="J292" s="155">
        <f>ROUND(I292*H292,2)</f>
        <v>0</v>
      </c>
      <c r="K292" s="156"/>
      <c r="L292" s="32"/>
      <c r="M292" s="157" t="s">
        <v>1</v>
      </c>
      <c r="N292" s="158" t="s">
        <v>44</v>
      </c>
      <c r="O292" s="57"/>
      <c r="P292" s="159">
        <f>O292*H292</f>
        <v>0</v>
      </c>
      <c r="Q292" s="159">
        <v>0</v>
      </c>
      <c r="R292" s="159">
        <f>Q292*H292</f>
        <v>0</v>
      </c>
      <c r="S292" s="159">
        <v>0</v>
      </c>
      <c r="T292" s="160">
        <f>S292*H292</f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61" t="s">
        <v>213</v>
      </c>
      <c r="AT292" s="161" t="s">
        <v>209</v>
      </c>
      <c r="AU292" s="161" t="s">
        <v>88</v>
      </c>
      <c r="AY292" s="17" t="s">
        <v>207</v>
      </c>
      <c r="BE292" s="162">
        <f>IF(N292="základní",J292,0)</f>
        <v>0</v>
      </c>
      <c r="BF292" s="162">
        <f>IF(N292="snížená",J292,0)</f>
        <v>0</v>
      </c>
      <c r="BG292" s="162">
        <f>IF(N292="zákl. přenesená",J292,0)</f>
        <v>0</v>
      </c>
      <c r="BH292" s="162">
        <f>IF(N292="sníž. přenesená",J292,0)</f>
        <v>0</v>
      </c>
      <c r="BI292" s="162">
        <f>IF(N292="nulová",J292,0)</f>
        <v>0</v>
      </c>
      <c r="BJ292" s="17" t="s">
        <v>86</v>
      </c>
      <c r="BK292" s="162">
        <f>ROUND(I292*H292,2)</f>
        <v>0</v>
      </c>
      <c r="BL292" s="17" t="s">
        <v>213</v>
      </c>
      <c r="BM292" s="161" t="s">
        <v>353</v>
      </c>
    </row>
    <row r="293" spans="1:65" s="14" customFormat="1" ht="22.5">
      <c r="B293" s="172"/>
      <c r="D293" s="164" t="s">
        <v>237</v>
      </c>
      <c r="E293" s="173" t="s">
        <v>1</v>
      </c>
      <c r="F293" s="174" t="s">
        <v>303</v>
      </c>
      <c r="H293" s="173" t="s">
        <v>1</v>
      </c>
      <c r="I293" s="175"/>
      <c r="L293" s="172"/>
      <c r="M293" s="176"/>
      <c r="N293" s="177"/>
      <c r="O293" s="177"/>
      <c r="P293" s="177"/>
      <c r="Q293" s="177"/>
      <c r="R293" s="177"/>
      <c r="S293" s="177"/>
      <c r="T293" s="178"/>
      <c r="AT293" s="173" t="s">
        <v>237</v>
      </c>
      <c r="AU293" s="173" t="s">
        <v>88</v>
      </c>
      <c r="AV293" s="14" t="s">
        <v>86</v>
      </c>
      <c r="AW293" s="14" t="s">
        <v>33</v>
      </c>
      <c r="AX293" s="14" t="s">
        <v>79</v>
      </c>
      <c r="AY293" s="173" t="s">
        <v>207</v>
      </c>
    </row>
    <row r="294" spans="1:65" s="14" customFormat="1" ht="11.25">
      <c r="B294" s="172"/>
      <c r="D294" s="164" t="s">
        <v>237</v>
      </c>
      <c r="E294" s="173" t="s">
        <v>1</v>
      </c>
      <c r="F294" s="174" t="s">
        <v>304</v>
      </c>
      <c r="H294" s="173" t="s">
        <v>1</v>
      </c>
      <c r="I294" s="175"/>
      <c r="L294" s="172"/>
      <c r="M294" s="176"/>
      <c r="N294" s="177"/>
      <c r="O294" s="177"/>
      <c r="P294" s="177"/>
      <c r="Q294" s="177"/>
      <c r="R294" s="177"/>
      <c r="S294" s="177"/>
      <c r="T294" s="178"/>
      <c r="AT294" s="173" t="s">
        <v>237</v>
      </c>
      <c r="AU294" s="173" t="s">
        <v>88</v>
      </c>
      <c r="AV294" s="14" t="s">
        <v>86</v>
      </c>
      <c r="AW294" s="14" t="s">
        <v>33</v>
      </c>
      <c r="AX294" s="14" t="s">
        <v>79</v>
      </c>
      <c r="AY294" s="173" t="s">
        <v>207</v>
      </c>
    </row>
    <row r="295" spans="1:65" s="13" customFormat="1" ht="11.25">
      <c r="B295" s="163"/>
      <c r="D295" s="164" t="s">
        <v>237</v>
      </c>
      <c r="E295" s="165" t="s">
        <v>1</v>
      </c>
      <c r="F295" s="166" t="s">
        <v>305</v>
      </c>
      <c r="H295" s="167">
        <v>1</v>
      </c>
      <c r="I295" s="168"/>
      <c r="L295" s="163"/>
      <c r="M295" s="169"/>
      <c r="N295" s="170"/>
      <c r="O295" s="170"/>
      <c r="P295" s="170"/>
      <c r="Q295" s="170"/>
      <c r="R295" s="170"/>
      <c r="S295" s="170"/>
      <c r="T295" s="171"/>
      <c r="AT295" s="165" t="s">
        <v>237</v>
      </c>
      <c r="AU295" s="165" t="s">
        <v>88</v>
      </c>
      <c r="AV295" s="13" t="s">
        <v>88</v>
      </c>
      <c r="AW295" s="13" t="s">
        <v>33</v>
      </c>
      <c r="AX295" s="13" t="s">
        <v>79</v>
      </c>
      <c r="AY295" s="165" t="s">
        <v>207</v>
      </c>
    </row>
    <row r="296" spans="1:65" s="14" customFormat="1" ht="22.5">
      <c r="B296" s="172"/>
      <c r="D296" s="164" t="s">
        <v>237</v>
      </c>
      <c r="E296" s="173" t="s">
        <v>1</v>
      </c>
      <c r="F296" s="174" t="s">
        <v>309</v>
      </c>
      <c r="H296" s="173" t="s">
        <v>1</v>
      </c>
      <c r="I296" s="175"/>
      <c r="L296" s="172"/>
      <c r="M296" s="176"/>
      <c r="N296" s="177"/>
      <c r="O296" s="177"/>
      <c r="P296" s="177"/>
      <c r="Q296" s="177"/>
      <c r="R296" s="177"/>
      <c r="S296" s="177"/>
      <c r="T296" s="178"/>
      <c r="AT296" s="173" t="s">
        <v>237</v>
      </c>
      <c r="AU296" s="173" t="s">
        <v>88</v>
      </c>
      <c r="AV296" s="14" t="s">
        <v>86</v>
      </c>
      <c r="AW296" s="14" t="s">
        <v>33</v>
      </c>
      <c r="AX296" s="14" t="s">
        <v>79</v>
      </c>
      <c r="AY296" s="173" t="s">
        <v>207</v>
      </c>
    </row>
    <row r="297" spans="1:65" s="14" customFormat="1" ht="11.25">
      <c r="B297" s="172"/>
      <c r="D297" s="164" t="s">
        <v>237</v>
      </c>
      <c r="E297" s="173" t="s">
        <v>1</v>
      </c>
      <c r="F297" s="174" t="s">
        <v>310</v>
      </c>
      <c r="H297" s="173" t="s">
        <v>1</v>
      </c>
      <c r="I297" s="175"/>
      <c r="L297" s="172"/>
      <c r="M297" s="176"/>
      <c r="N297" s="177"/>
      <c r="O297" s="177"/>
      <c r="P297" s="177"/>
      <c r="Q297" s="177"/>
      <c r="R297" s="177"/>
      <c r="S297" s="177"/>
      <c r="T297" s="178"/>
      <c r="AT297" s="173" t="s">
        <v>237</v>
      </c>
      <c r="AU297" s="173" t="s">
        <v>88</v>
      </c>
      <c r="AV297" s="14" t="s">
        <v>86</v>
      </c>
      <c r="AW297" s="14" t="s">
        <v>33</v>
      </c>
      <c r="AX297" s="14" t="s">
        <v>79</v>
      </c>
      <c r="AY297" s="173" t="s">
        <v>207</v>
      </c>
    </row>
    <row r="298" spans="1:65" s="14" customFormat="1" ht="11.25">
      <c r="B298" s="172"/>
      <c r="D298" s="164" t="s">
        <v>237</v>
      </c>
      <c r="E298" s="173" t="s">
        <v>1</v>
      </c>
      <c r="F298" s="174" t="s">
        <v>311</v>
      </c>
      <c r="H298" s="173" t="s">
        <v>1</v>
      </c>
      <c r="I298" s="175"/>
      <c r="L298" s="172"/>
      <c r="M298" s="176"/>
      <c r="N298" s="177"/>
      <c r="O298" s="177"/>
      <c r="P298" s="177"/>
      <c r="Q298" s="177"/>
      <c r="R298" s="177"/>
      <c r="S298" s="177"/>
      <c r="T298" s="178"/>
      <c r="AT298" s="173" t="s">
        <v>237</v>
      </c>
      <c r="AU298" s="173" t="s">
        <v>88</v>
      </c>
      <c r="AV298" s="14" t="s">
        <v>86</v>
      </c>
      <c r="AW298" s="14" t="s">
        <v>33</v>
      </c>
      <c r="AX298" s="14" t="s">
        <v>79</v>
      </c>
      <c r="AY298" s="173" t="s">
        <v>207</v>
      </c>
    </row>
    <row r="299" spans="1:65" s="15" customFormat="1" ht="11.25">
      <c r="B299" s="179"/>
      <c r="D299" s="164" t="s">
        <v>237</v>
      </c>
      <c r="E299" s="180" t="s">
        <v>1</v>
      </c>
      <c r="F299" s="181" t="s">
        <v>242</v>
      </c>
      <c r="H299" s="182">
        <v>1</v>
      </c>
      <c r="I299" s="183"/>
      <c r="L299" s="179"/>
      <c r="M299" s="184"/>
      <c r="N299" s="185"/>
      <c r="O299" s="185"/>
      <c r="P299" s="185"/>
      <c r="Q299" s="185"/>
      <c r="R299" s="185"/>
      <c r="S299" s="185"/>
      <c r="T299" s="186"/>
      <c r="AT299" s="180" t="s">
        <v>237</v>
      </c>
      <c r="AU299" s="180" t="s">
        <v>88</v>
      </c>
      <c r="AV299" s="15" t="s">
        <v>213</v>
      </c>
      <c r="AW299" s="15" t="s">
        <v>33</v>
      </c>
      <c r="AX299" s="15" t="s">
        <v>86</v>
      </c>
      <c r="AY299" s="180" t="s">
        <v>207</v>
      </c>
    </row>
    <row r="300" spans="1:65" s="2" customFormat="1" ht="33" customHeight="1">
      <c r="A300" s="31"/>
      <c r="B300" s="148"/>
      <c r="C300" s="149" t="s">
        <v>279</v>
      </c>
      <c r="D300" s="149" t="s">
        <v>209</v>
      </c>
      <c r="E300" s="150" t="s">
        <v>354</v>
      </c>
      <c r="F300" s="151" t="s">
        <v>355</v>
      </c>
      <c r="G300" s="152" t="s">
        <v>301</v>
      </c>
      <c r="H300" s="153">
        <v>5</v>
      </c>
      <c r="I300" s="154"/>
      <c r="J300" s="155">
        <f>ROUND(I300*H300,2)</f>
        <v>0</v>
      </c>
      <c r="K300" s="156"/>
      <c r="L300" s="32"/>
      <c r="M300" s="157" t="s">
        <v>1</v>
      </c>
      <c r="N300" s="158" t="s">
        <v>44</v>
      </c>
      <c r="O300" s="57"/>
      <c r="P300" s="159">
        <f>O300*H300</f>
        <v>0</v>
      </c>
      <c r="Q300" s="159">
        <v>0</v>
      </c>
      <c r="R300" s="159">
        <f>Q300*H300</f>
        <v>0</v>
      </c>
      <c r="S300" s="159">
        <v>0</v>
      </c>
      <c r="T300" s="160">
        <f>S300*H300</f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61" t="s">
        <v>213</v>
      </c>
      <c r="AT300" s="161" t="s">
        <v>209</v>
      </c>
      <c r="AU300" s="161" t="s">
        <v>88</v>
      </c>
      <c r="AY300" s="17" t="s">
        <v>207</v>
      </c>
      <c r="BE300" s="162">
        <f>IF(N300="základní",J300,0)</f>
        <v>0</v>
      </c>
      <c r="BF300" s="162">
        <f>IF(N300="snížená",J300,0)</f>
        <v>0</v>
      </c>
      <c r="BG300" s="162">
        <f>IF(N300="zákl. přenesená",J300,0)</f>
        <v>0</v>
      </c>
      <c r="BH300" s="162">
        <f>IF(N300="sníž. přenesená",J300,0)</f>
        <v>0</v>
      </c>
      <c r="BI300" s="162">
        <f>IF(N300="nulová",J300,0)</f>
        <v>0</v>
      </c>
      <c r="BJ300" s="17" t="s">
        <v>86</v>
      </c>
      <c r="BK300" s="162">
        <f>ROUND(I300*H300,2)</f>
        <v>0</v>
      </c>
      <c r="BL300" s="17" t="s">
        <v>213</v>
      </c>
      <c r="BM300" s="161" t="s">
        <v>356</v>
      </c>
    </row>
    <row r="301" spans="1:65" s="14" customFormat="1" ht="22.5">
      <c r="B301" s="172"/>
      <c r="D301" s="164" t="s">
        <v>237</v>
      </c>
      <c r="E301" s="173" t="s">
        <v>1</v>
      </c>
      <c r="F301" s="174" t="s">
        <v>303</v>
      </c>
      <c r="H301" s="173" t="s">
        <v>1</v>
      </c>
      <c r="I301" s="175"/>
      <c r="L301" s="172"/>
      <c r="M301" s="176"/>
      <c r="N301" s="177"/>
      <c r="O301" s="177"/>
      <c r="P301" s="177"/>
      <c r="Q301" s="177"/>
      <c r="R301" s="177"/>
      <c r="S301" s="177"/>
      <c r="T301" s="178"/>
      <c r="AT301" s="173" t="s">
        <v>237</v>
      </c>
      <c r="AU301" s="173" t="s">
        <v>88</v>
      </c>
      <c r="AV301" s="14" t="s">
        <v>86</v>
      </c>
      <c r="AW301" s="14" t="s">
        <v>33</v>
      </c>
      <c r="AX301" s="14" t="s">
        <v>79</v>
      </c>
      <c r="AY301" s="173" t="s">
        <v>207</v>
      </c>
    </row>
    <row r="302" spans="1:65" s="14" customFormat="1" ht="11.25">
      <c r="B302" s="172"/>
      <c r="D302" s="164" t="s">
        <v>237</v>
      </c>
      <c r="E302" s="173" t="s">
        <v>1</v>
      </c>
      <c r="F302" s="174" t="s">
        <v>304</v>
      </c>
      <c r="H302" s="173" t="s">
        <v>1</v>
      </c>
      <c r="I302" s="175"/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237</v>
      </c>
      <c r="AU302" s="173" t="s">
        <v>88</v>
      </c>
      <c r="AV302" s="14" t="s">
        <v>86</v>
      </c>
      <c r="AW302" s="14" t="s">
        <v>33</v>
      </c>
      <c r="AX302" s="14" t="s">
        <v>79</v>
      </c>
      <c r="AY302" s="173" t="s">
        <v>207</v>
      </c>
    </row>
    <row r="303" spans="1:65" s="13" customFormat="1" ht="11.25">
      <c r="B303" s="163"/>
      <c r="D303" s="164" t="s">
        <v>237</v>
      </c>
      <c r="E303" s="165" t="s">
        <v>1</v>
      </c>
      <c r="F303" s="166" t="s">
        <v>305</v>
      </c>
      <c r="H303" s="167">
        <v>1</v>
      </c>
      <c r="I303" s="168"/>
      <c r="L303" s="163"/>
      <c r="M303" s="169"/>
      <c r="N303" s="170"/>
      <c r="O303" s="170"/>
      <c r="P303" s="170"/>
      <c r="Q303" s="170"/>
      <c r="R303" s="170"/>
      <c r="S303" s="170"/>
      <c r="T303" s="171"/>
      <c r="AT303" s="165" t="s">
        <v>237</v>
      </c>
      <c r="AU303" s="165" t="s">
        <v>88</v>
      </c>
      <c r="AV303" s="13" t="s">
        <v>88</v>
      </c>
      <c r="AW303" s="13" t="s">
        <v>33</v>
      </c>
      <c r="AX303" s="13" t="s">
        <v>79</v>
      </c>
      <c r="AY303" s="165" t="s">
        <v>207</v>
      </c>
    </row>
    <row r="304" spans="1:65" s="13" customFormat="1" ht="11.25">
      <c r="B304" s="163"/>
      <c r="D304" s="164" t="s">
        <v>237</v>
      </c>
      <c r="E304" s="165" t="s">
        <v>1</v>
      </c>
      <c r="F304" s="166" t="s">
        <v>346</v>
      </c>
      <c r="H304" s="167">
        <v>1</v>
      </c>
      <c r="I304" s="168"/>
      <c r="L304" s="163"/>
      <c r="M304" s="169"/>
      <c r="N304" s="170"/>
      <c r="O304" s="170"/>
      <c r="P304" s="170"/>
      <c r="Q304" s="170"/>
      <c r="R304" s="170"/>
      <c r="S304" s="170"/>
      <c r="T304" s="171"/>
      <c r="AT304" s="165" t="s">
        <v>237</v>
      </c>
      <c r="AU304" s="165" t="s">
        <v>88</v>
      </c>
      <c r="AV304" s="13" t="s">
        <v>88</v>
      </c>
      <c r="AW304" s="13" t="s">
        <v>33</v>
      </c>
      <c r="AX304" s="13" t="s">
        <v>79</v>
      </c>
      <c r="AY304" s="165" t="s">
        <v>207</v>
      </c>
    </row>
    <row r="305" spans="1:65" s="13" customFormat="1" ht="11.25">
      <c r="B305" s="163"/>
      <c r="D305" s="164" t="s">
        <v>237</v>
      </c>
      <c r="E305" s="165" t="s">
        <v>1</v>
      </c>
      <c r="F305" s="166" t="s">
        <v>307</v>
      </c>
      <c r="H305" s="167">
        <v>1</v>
      </c>
      <c r="I305" s="168"/>
      <c r="L305" s="163"/>
      <c r="M305" s="169"/>
      <c r="N305" s="170"/>
      <c r="O305" s="170"/>
      <c r="P305" s="170"/>
      <c r="Q305" s="170"/>
      <c r="R305" s="170"/>
      <c r="S305" s="170"/>
      <c r="T305" s="171"/>
      <c r="AT305" s="165" t="s">
        <v>237</v>
      </c>
      <c r="AU305" s="165" t="s">
        <v>88</v>
      </c>
      <c r="AV305" s="13" t="s">
        <v>88</v>
      </c>
      <c r="AW305" s="13" t="s">
        <v>33</v>
      </c>
      <c r="AX305" s="13" t="s">
        <v>79</v>
      </c>
      <c r="AY305" s="165" t="s">
        <v>207</v>
      </c>
    </row>
    <row r="306" spans="1:65" s="13" customFormat="1" ht="11.25">
      <c r="B306" s="163"/>
      <c r="D306" s="164" t="s">
        <v>237</v>
      </c>
      <c r="E306" s="165" t="s">
        <v>1</v>
      </c>
      <c r="F306" s="166" t="s">
        <v>357</v>
      </c>
      <c r="H306" s="167">
        <v>2</v>
      </c>
      <c r="I306" s="168"/>
      <c r="L306" s="163"/>
      <c r="M306" s="169"/>
      <c r="N306" s="170"/>
      <c r="O306" s="170"/>
      <c r="P306" s="170"/>
      <c r="Q306" s="170"/>
      <c r="R306" s="170"/>
      <c r="S306" s="170"/>
      <c r="T306" s="171"/>
      <c r="AT306" s="165" t="s">
        <v>237</v>
      </c>
      <c r="AU306" s="165" t="s">
        <v>88</v>
      </c>
      <c r="AV306" s="13" t="s">
        <v>88</v>
      </c>
      <c r="AW306" s="13" t="s">
        <v>33</v>
      </c>
      <c r="AX306" s="13" t="s">
        <v>79</v>
      </c>
      <c r="AY306" s="165" t="s">
        <v>207</v>
      </c>
    </row>
    <row r="307" spans="1:65" s="14" customFormat="1" ht="22.5">
      <c r="B307" s="172"/>
      <c r="D307" s="164" t="s">
        <v>237</v>
      </c>
      <c r="E307" s="173" t="s">
        <v>1</v>
      </c>
      <c r="F307" s="174" t="s">
        <v>309</v>
      </c>
      <c r="H307" s="173" t="s">
        <v>1</v>
      </c>
      <c r="I307" s="175"/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237</v>
      </c>
      <c r="AU307" s="173" t="s">
        <v>88</v>
      </c>
      <c r="AV307" s="14" t="s">
        <v>86</v>
      </c>
      <c r="AW307" s="14" t="s">
        <v>33</v>
      </c>
      <c r="AX307" s="14" t="s">
        <v>79</v>
      </c>
      <c r="AY307" s="173" t="s">
        <v>207</v>
      </c>
    </row>
    <row r="308" spans="1:65" s="14" customFormat="1" ht="11.25">
      <c r="B308" s="172"/>
      <c r="D308" s="164" t="s">
        <v>237</v>
      </c>
      <c r="E308" s="173" t="s">
        <v>1</v>
      </c>
      <c r="F308" s="174" t="s">
        <v>310</v>
      </c>
      <c r="H308" s="173" t="s">
        <v>1</v>
      </c>
      <c r="I308" s="175"/>
      <c r="L308" s="172"/>
      <c r="M308" s="176"/>
      <c r="N308" s="177"/>
      <c r="O308" s="177"/>
      <c r="P308" s="177"/>
      <c r="Q308" s="177"/>
      <c r="R308" s="177"/>
      <c r="S308" s="177"/>
      <c r="T308" s="178"/>
      <c r="AT308" s="173" t="s">
        <v>237</v>
      </c>
      <c r="AU308" s="173" t="s">
        <v>88</v>
      </c>
      <c r="AV308" s="14" t="s">
        <v>86</v>
      </c>
      <c r="AW308" s="14" t="s">
        <v>33</v>
      </c>
      <c r="AX308" s="14" t="s">
        <v>79</v>
      </c>
      <c r="AY308" s="173" t="s">
        <v>207</v>
      </c>
    </row>
    <row r="309" spans="1:65" s="14" customFormat="1" ht="11.25">
      <c r="B309" s="172"/>
      <c r="D309" s="164" t="s">
        <v>237</v>
      </c>
      <c r="E309" s="173" t="s">
        <v>1</v>
      </c>
      <c r="F309" s="174" t="s">
        <v>311</v>
      </c>
      <c r="H309" s="173" t="s">
        <v>1</v>
      </c>
      <c r="I309" s="175"/>
      <c r="L309" s="172"/>
      <c r="M309" s="176"/>
      <c r="N309" s="177"/>
      <c r="O309" s="177"/>
      <c r="P309" s="177"/>
      <c r="Q309" s="177"/>
      <c r="R309" s="177"/>
      <c r="S309" s="177"/>
      <c r="T309" s="178"/>
      <c r="AT309" s="173" t="s">
        <v>237</v>
      </c>
      <c r="AU309" s="173" t="s">
        <v>88</v>
      </c>
      <c r="AV309" s="14" t="s">
        <v>86</v>
      </c>
      <c r="AW309" s="14" t="s">
        <v>33</v>
      </c>
      <c r="AX309" s="14" t="s">
        <v>79</v>
      </c>
      <c r="AY309" s="173" t="s">
        <v>207</v>
      </c>
    </row>
    <row r="310" spans="1:65" s="15" customFormat="1" ht="11.25">
      <c r="B310" s="179"/>
      <c r="D310" s="164" t="s">
        <v>237</v>
      </c>
      <c r="E310" s="180" t="s">
        <v>1</v>
      </c>
      <c r="F310" s="181" t="s">
        <v>242</v>
      </c>
      <c r="H310" s="182">
        <v>5</v>
      </c>
      <c r="I310" s="183"/>
      <c r="L310" s="179"/>
      <c r="M310" s="184"/>
      <c r="N310" s="185"/>
      <c r="O310" s="185"/>
      <c r="P310" s="185"/>
      <c r="Q310" s="185"/>
      <c r="R310" s="185"/>
      <c r="S310" s="185"/>
      <c r="T310" s="186"/>
      <c r="AT310" s="180" t="s">
        <v>237</v>
      </c>
      <c r="AU310" s="180" t="s">
        <v>88</v>
      </c>
      <c r="AV310" s="15" t="s">
        <v>213</v>
      </c>
      <c r="AW310" s="15" t="s">
        <v>33</v>
      </c>
      <c r="AX310" s="15" t="s">
        <v>86</v>
      </c>
      <c r="AY310" s="180" t="s">
        <v>207</v>
      </c>
    </row>
    <row r="311" spans="1:65" s="2" customFormat="1" ht="33" customHeight="1">
      <c r="A311" s="31"/>
      <c r="B311" s="148"/>
      <c r="C311" s="149" t="s">
        <v>358</v>
      </c>
      <c r="D311" s="149" t="s">
        <v>209</v>
      </c>
      <c r="E311" s="150" t="s">
        <v>359</v>
      </c>
      <c r="F311" s="151" t="s">
        <v>360</v>
      </c>
      <c r="G311" s="152" t="s">
        <v>301</v>
      </c>
      <c r="H311" s="153">
        <v>5</v>
      </c>
      <c r="I311" s="154"/>
      <c r="J311" s="155">
        <f>ROUND(I311*H311,2)</f>
        <v>0</v>
      </c>
      <c r="K311" s="156"/>
      <c r="L311" s="32"/>
      <c r="M311" s="157" t="s">
        <v>1</v>
      </c>
      <c r="N311" s="158" t="s">
        <v>44</v>
      </c>
      <c r="O311" s="57"/>
      <c r="P311" s="159">
        <f>O311*H311</f>
        <v>0</v>
      </c>
      <c r="Q311" s="159">
        <v>0</v>
      </c>
      <c r="R311" s="159">
        <f>Q311*H311</f>
        <v>0</v>
      </c>
      <c r="S311" s="159">
        <v>0</v>
      </c>
      <c r="T311" s="160">
        <f>S311*H311</f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61" t="s">
        <v>213</v>
      </c>
      <c r="AT311" s="161" t="s">
        <v>209</v>
      </c>
      <c r="AU311" s="161" t="s">
        <v>88</v>
      </c>
      <c r="AY311" s="17" t="s">
        <v>207</v>
      </c>
      <c r="BE311" s="162">
        <f>IF(N311="základní",J311,0)</f>
        <v>0</v>
      </c>
      <c r="BF311" s="162">
        <f>IF(N311="snížená",J311,0)</f>
        <v>0</v>
      </c>
      <c r="BG311" s="162">
        <f>IF(N311="zákl. přenesená",J311,0)</f>
        <v>0</v>
      </c>
      <c r="BH311" s="162">
        <f>IF(N311="sníž. přenesená",J311,0)</f>
        <v>0</v>
      </c>
      <c r="BI311" s="162">
        <f>IF(N311="nulová",J311,0)</f>
        <v>0</v>
      </c>
      <c r="BJ311" s="17" t="s">
        <v>86</v>
      </c>
      <c r="BK311" s="162">
        <f>ROUND(I311*H311,2)</f>
        <v>0</v>
      </c>
      <c r="BL311" s="17" t="s">
        <v>213</v>
      </c>
      <c r="BM311" s="161" t="s">
        <v>361</v>
      </c>
    </row>
    <row r="312" spans="1:65" s="14" customFormat="1" ht="22.5">
      <c r="B312" s="172"/>
      <c r="D312" s="164" t="s">
        <v>237</v>
      </c>
      <c r="E312" s="173" t="s">
        <v>1</v>
      </c>
      <c r="F312" s="174" t="s">
        <v>303</v>
      </c>
      <c r="H312" s="173" t="s">
        <v>1</v>
      </c>
      <c r="I312" s="175"/>
      <c r="L312" s="172"/>
      <c r="M312" s="176"/>
      <c r="N312" s="177"/>
      <c r="O312" s="177"/>
      <c r="P312" s="177"/>
      <c r="Q312" s="177"/>
      <c r="R312" s="177"/>
      <c r="S312" s="177"/>
      <c r="T312" s="178"/>
      <c r="AT312" s="173" t="s">
        <v>237</v>
      </c>
      <c r="AU312" s="173" t="s">
        <v>88</v>
      </c>
      <c r="AV312" s="14" t="s">
        <v>86</v>
      </c>
      <c r="AW312" s="14" t="s">
        <v>33</v>
      </c>
      <c r="AX312" s="14" t="s">
        <v>79</v>
      </c>
      <c r="AY312" s="173" t="s">
        <v>207</v>
      </c>
    </row>
    <row r="313" spans="1:65" s="14" customFormat="1" ht="11.25">
      <c r="B313" s="172"/>
      <c r="D313" s="164" t="s">
        <v>237</v>
      </c>
      <c r="E313" s="173" t="s">
        <v>1</v>
      </c>
      <c r="F313" s="174" t="s">
        <v>304</v>
      </c>
      <c r="H313" s="173" t="s">
        <v>1</v>
      </c>
      <c r="I313" s="175"/>
      <c r="L313" s="172"/>
      <c r="M313" s="176"/>
      <c r="N313" s="177"/>
      <c r="O313" s="177"/>
      <c r="P313" s="177"/>
      <c r="Q313" s="177"/>
      <c r="R313" s="177"/>
      <c r="S313" s="177"/>
      <c r="T313" s="178"/>
      <c r="AT313" s="173" t="s">
        <v>237</v>
      </c>
      <c r="AU313" s="173" t="s">
        <v>88</v>
      </c>
      <c r="AV313" s="14" t="s">
        <v>86</v>
      </c>
      <c r="AW313" s="14" t="s">
        <v>33</v>
      </c>
      <c r="AX313" s="14" t="s">
        <v>79</v>
      </c>
      <c r="AY313" s="173" t="s">
        <v>207</v>
      </c>
    </row>
    <row r="314" spans="1:65" s="13" customFormat="1" ht="11.25">
      <c r="B314" s="163"/>
      <c r="D314" s="164" t="s">
        <v>237</v>
      </c>
      <c r="E314" s="165" t="s">
        <v>1</v>
      </c>
      <c r="F314" s="166" t="s">
        <v>334</v>
      </c>
      <c r="H314" s="167">
        <v>3</v>
      </c>
      <c r="I314" s="168"/>
      <c r="L314" s="163"/>
      <c r="M314" s="169"/>
      <c r="N314" s="170"/>
      <c r="O314" s="170"/>
      <c r="P314" s="170"/>
      <c r="Q314" s="170"/>
      <c r="R314" s="170"/>
      <c r="S314" s="170"/>
      <c r="T314" s="171"/>
      <c r="AT314" s="165" t="s">
        <v>237</v>
      </c>
      <c r="AU314" s="165" t="s">
        <v>88</v>
      </c>
      <c r="AV314" s="13" t="s">
        <v>88</v>
      </c>
      <c r="AW314" s="13" t="s">
        <v>33</v>
      </c>
      <c r="AX314" s="13" t="s">
        <v>79</v>
      </c>
      <c r="AY314" s="165" t="s">
        <v>207</v>
      </c>
    </row>
    <row r="315" spans="1:65" s="13" customFormat="1" ht="11.25">
      <c r="B315" s="163"/>
      <c r="D315" s="164" t="s">
        <v>237</v>
      </c>
      <c r="E315" s="165" t="s">
        <v>1</v>
      </c>
      <c r="F315" s="166" t="s">
        <v>307</v>
      </c>
      <c r="H315" s="167">
        <v>1</v>
      </c>
      <c r="I315" s="168"/>
      <c r="L315" s="163"/>
      <c r="M315" s="169"/>
      <c r="N315" s="170"/>
      <c r="O315" s="170"/>
      <c r="P315" s="170"/>
      <c r="Q315" s="170"/>
      <c r="R315" s="170"/>
      <c r="S315" s="170"/>
      <c r="T315" s="171"/>
      <c r="AT315" s="165" t="s">
        <v>237</v>
      </c>
      <c r="AU315" s="165" t="s">
        <v>88</v>
      </c>
      <c r="AV315" s="13" t="s">
        <v>88</v>
      </c>
      <c r="AW315" s="13" t="s">
        <v>33</v>
      </c>
      <c r="AX315" s="13" t="s">
        <v>79</v>
      </c>
      <c r="AY315" s="165" t="s">
        <v>207</v>
      </c>
    </row>
    <row r="316" spans="1:65" s="13" customFormat="1" ht="11.25">
      <c r="B316" s="163"/>
      <c r="D316" s="164" t="s">
        <v>237</v>
      </c>
      <c r="E316" s="165" t="s">
        <v>1</v>
      </c>
      <c r="F316" s="166" t="s">
        <v>308</v>
      </c>
      <c r="H316" s="167">
        <v>1</v>
      </c>
      <c r="I316" s="168"/>
      <c r="L316" s="163"/>
      <c r="M316" s="169"/>
      <c r="N316" s="170"/>
      <c r="O316" s="170"/>
      <c r="P316" s="170"/>
      <c r="Q316" s="170"/>
      <c r="R316" s="170"/>
      <c r="S316" s="170"/>
      <c r="T316" s="171"/>
      <c r="AT316" s="165" t="s">
        <v>237</v>
      </c>
      <c r="AU316" s="165" t="s">
        <v>88</v>
      </c>
      <c r="AV316" s="13" t="s">
        <v>88</v>
      </c>
      <c r="AW316" s="13" t="s">
        <v>33</v>
      </c>
      <c r="AX316" s="13" t="s">
        <v>79</v>
      </c>
      <c r="AY316" s="165" t="s">
        <v>207</v>
      </c>
    </row>
    <row r="317" spans="1:65" s="14" customFormat="1" ht="22.5">
      <c r="B317" s="172"/>
      <c r="D317" s="164" t="s">
        <v>237</v>
      </c>
      <c r="E317" s="173" t="s">
        <v>1</v>
      </c>
      <c r="F317" s="174" t="s">
        <v>309</v>
      </c>
      <c r="H317" s="173" t="s">
        <v>1</v>
      </c>
      <c r="I317" s="175"/>
      <c r="L317" s="172"/>
      <c r="M317" s="176"/>
      <c r="N317" s="177"/>
      <c r="O317" s="177"/>
      <c r="P317" s="177"/>
      <c r="Q317" s="177"/>
      <c r="R317" s="177"/>
      <c r="S317" s="177"/>
      <c r="T317" s="178"/>
      <c r="AT317" s="173" t="s">
        <v>237</v>
      </c>
      <c r="AU317" s="173" t="s">
        <v>88</v>
      </c>
      <c r="AV317" s="14" t="s">
        <v>86</v>
      </c>
      <c r="AW317" s="14" t="s">
        <v>33</v>
      </c>
      <c r="AX317" s="14" t="s">
        <v>79</v>
      </c>
      <c r="AY317" s="173" t="s">
        <v>207</v>
      </c>
    </row>
    <row r="318" spans="1:65" s="14" customFormat="1" ht="11.25">
      <c r="B318" s="172"/>
      <c r="D318" s="164" t="s">
        <v>237</v>
      </c>
      <c r="E318" s="173" t="s">
        <v>1</v>
      </c>
      <c r="F318" s="174" t="s">
        <v>310</v>
      </c>
      <c r="H318" s="173" t="s">
        <v>1</v>
      </c>
      <c r="I318" s="175"/>
      <c r="L318" s="172"/>
      <c r="M318" s="176"/>
      <c r="N318" s="177"/>
      <c r="O318" s="177"/>
      <c r="P318" s="177"/>
      <c r="Q318" s="177"/>
      <c r="R318" s="177"/>
      <c r="S318" s="177"/>
      <c r="T318" s="178"/>
      <c r="AT318" s="173" t="s">
        <v>237</v>
      </c>
      <c r="AU318" s="173" t="s">
        <v>88</v>
      </c>
      <c r="AV318" s="14" t="s">
        <v>86</v>
      </c>
      <c r="AW318" s="14" t="s">
        <v>33</v>
      </c>
      <c r="AX318" s="14" t="s">
        <v>79</v>
      </c>
      <c r="AY318" s="173" t="s">
        <v>207</v>
      </c>
    </row>
    <row r="319" spans="1:65" s="14" customFormat="1" ht="11.25">
      <c r="B319" s="172"/>
      <c r="D319" s="164" t="s">
        <v>237</v>
      </c>
      <c r="E319" s="173" t="s">
        <v>1</v>
      </c>
      <c r="F319" s="174" t="s">
        <v>311</v>
      </c>
      <c r="H319" s="173" t="s">
        <v>1</v>
      </c>
      <c r="I319" s="175"/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237</v>
      </c>
      <c r="AU319" s="173" t="s">
        <v>88</v>
      </c>
      <c r="AV319" s="14" t="s">
        <v>86</v>
      </c>
      <c r="AW319" s="14" t="s">
        <v>33</v>
      </c>
      <c r="AX319" s="14" t="s">
        <v>79</v>
      </c>
      <c r="AY319" s="173" t="s">
        <v>207</v>
      </c>
    </row>
    <row r="320" spans="1:65" s="15" customFormat="1" ht="11.25">
      <c r="B320" s="179"/>
      <c r="D320" s="164" t="s">
        <v>237</v>
      </c>
      <c r="E320" s="180" t="s">
        <v>1</v>
      </c>
      <c r="F320" s="181" t="s">
        <v>242</v>
      </c>
      <c r="H320" s="182">
        <v>5</v>
      </c>
      <c r="I320" s="183"/>
      <c r="L320" s="179"/>
      <c r="M320" s="184"/>
      <c r="N320" s="185"/>
      <c r="O320" s="185"/>
      <c r="P320" s="185"/>
      <c r="Q320" s="185"/>
      <c r="R320" s="185"/>
      <c r="S320" s="185"/>
      <c r="T320" s="186"/>
      <c r="AT320" s="180" t="s">
        <v>237</v>
      </c>
      <c r="AU320" s="180" t="s">
        <v>88</v>
      </c>
      <c r="AV320" s="15" t="s">
        <v>213</v>
      </c>
      <c r="AW320" s="15" t="s">
        <v>33</v>
      </c>
      <c r="AX320" s="15" t="s">
        <v>86</v>
      </c>
      <c r="AY320" s="180" t="s">
        <v>207</v>
      </c>
    </row>
    <row r="321" spans="1:65" s="2" customFormat="1" ht="33" customHeight="1">
      <c r="A321" s="31"/>
      <c r="B321" s="148"/>
      <c r="C321" s="149" t="s">
        <v>289</v>
      </c>
      <c r="D321" s="149" t="s">
        <v>209</v>
      </c>
      <c r="E321" s="150" t="s">
        <v>362</v>
      </c>
      <c r="F321" s="151" t="s">
        <v>363</v>
      </c>
      <c r="G321" s="152" t="s">
        <v>301</v>
      </c>
      <c r="H321" s="153">
        <v>2</v>
      </c>
      <c r="I321" s="154"/>
      <c r="J321" s="155">
        <f>ROUND(I321*H321,2)</f>
        <v>0</v>
      </c>
      <c r="K321" s="156"/>
      <c r="L321" s="32"/>
      <c r="M321" s="157" t="s">
        <v>1</v>
      </c>
      <c r="N321" s="158" t="s">
        <v>44</v>
      </c>
      <c r="O321" s="57"/>
      <c r="P321" s="159">
        <f>O321*H321</f>
        <v>0</v>
      </c>
      <c r="Q321" s="159">
        <v>0</v>
      </c>
      <c r="R321" s="159">
        <f>Q321*H321</f>
        <v>0</v>
      </c>
      <c r="S321" s="159">
        <v>0</v>
      </c>
      <c r="T321" s="160">
        <f>S321*H321</f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61" t="s">
        <v>213</v>
      </c>
      <c r="AT321" s="161" t="s">
        <v>209</v>
      </c>
      <c r="AU321" s="161" t="s">
        <v>88</v>
      </c>
      <c r="AY321" s="17" t="s">
        <v>207</v>
      </c>
      <c r="BE321" s="162">
        <f>IF(N321="základní",J321,0)</f>
        <v>0</v>
      </c>
      <c r="BF321" s="162">
        <f>IF(N321="snížená",J321,0)</f>
        <v>0</v>
      </c>
      <c r="BG321" s="162">
        <f>IF(N321="zákl. přenesená",J321,0)</f>
        <v>0</v>
      </c>
      <c r="BH321" s="162">
        <f>IF(N321="sníž. přenesená",J321,0)</f>
        <v>0</v>
      </c>
      <c r="BI321" s="162">
        <f>IF(N321="nulová",J321,0)</f>
        <v>0</v>
      </c>
      <c r="BJ321" s="17" t="s">
        <v>86</v>
      </c>
      <c r="BK321" s="162">
        <f>ROUND(I321*H321,2)</f>
        <v>0</v>
      </c>
      <c r="BL321" s="17" t="s">
        <v>213</v>
      </c>
      <c r="BM321" s="161" t="s">
        <v>364</v>
      </c>
    </row>
    <row r="322" spans="1:65" s="14" customFormat="1" ht="22.5">
      <c r="B322" s="172"/>
      <c r="D322" s="164" t="s">
        <v>237</v>
      </c>
      <c r="E322" s="173" t="s">
        <v>1</v>
      </c>
      <c r="F322" s="174" t="s">
        <v>303</v>
      </c>
      <c r="H322" s="173" t="s">
        <v>1</v>
      </c>
      <c r="I322" s="175"/>
      <c r="L322" s="172"/>
      <c r="M322" s="176"/>
      <c r="N322" s="177"/>
      <c r="O322" s="177"/>
      <c r="P322" s="177"/>
      <c r="Q322" s="177"/>
      <c r="R322" s="177"/>
      <c r="S322" s="177"/>
      <c r="T322" s="178"/>
      <c r="AT322" s="173" t="s">
        <v>237</v>
      </c>
      <c r="AU322" s="173" t="s">
        <v>88</v>
      </c>
      <c r="AV322" s="14" t="s">
        <v>86</v>
      </c>
      <c r="AW322" s="14" t="s">
        <v>33</v>
      </c>
      <c r="AX322" s="14" t="s">
        <v>79</v>
      </c>
      <c r="AY322" s="173" t="s">
        <v>207</v>
      </c>
    </row>
    <row r="323" spans="1:65" s="14" customFormat="1" ht="11.25">
      <c r="B323" s="172"/>
      <c r="D323" s="164" t="s">
        <v>237</v>
      </c>
      <c r="E323" s="173" t="s">
        <v>1</v>
      </c>
      <c r="F323" s="174" t="s">
        <v>304</v>
      </c>
      <c r="H323" s="173" t="s">
        <v>1</v>
      </c>
      <c r="I323" s="175"/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237</v>
      </c>
      <c r="AU323" s="173" t="s">
        <v>88</v>
      </c>
      <c r="AV323" s="14" t="s">
        <v>86</v>
      </c>
      <c r="AW323" s="14" t="s">
        <v>33</v>
      </c>
      <c r="AX323" s="14" t="s">
        <v>79</v>
      </c>
      <c r="AY323" s="173" t="s">
        <v>207</v>
      </c>
    </row>
    <row r="324" spans="1:65" s="13" customFormat="1" ht="11.25">
      <c r="B324" s="163"/>
      <c r="D324" s="164" t="s">
        <v>237</v>
      </c>
      <c r="E324" s="165" t="s">
        <v>1</v>
      </c>
      <c r="F324" s="166" t="s">
        <v>306</v>
      </c>
      <c r="H324" s="167">
        <v>2</v>
      </c>
      <c r="I324" s="168"/>
      <c r="L324" s="163"/>
      <c r="M324" s="169"/>
      <c r="N324" s="170"/>
      <c r="O324" s="170"/>
      <c r="P324" s="170"/>
      <c r="Q324" s="170"/>
      <c r="R324" s="170"/>
      <c r="S324" s="170"/>
      <c r="T324" s="171"/>
      <c r="AT324" s="165" t="s">
        <v>237</v>
      </c>
      <c r="AU324" s="165" t="s">
        <v>88</v>
      </c>
      <c r="AV324" s="13" t="s">
        <v>88</v>
      </c>
      <c r="AW324" s="13" t="s">
        <v>33</v>
      </c>
      <c r="AX324" s="13" t="s">
        <v>79</v>
      </c>
      <c r="AY324" s="165" t="s">
        <v>207</v>
      </c>
    </row>
    <row r="325" spans="1:65" s="14" customFormat="1" ht="22.5">
      <c r="B325" s="172"/>
      <c r="D325" s="164" t="s">
        <v>237</v>
      </c>
      <c r="E325" s="173" t="s">
        <v>1</v>
      </c>
      <c r="F325" s="174" t="s">
        <v>309</v>
      </c>
      <c r="H325" s="173" t="s">
        <v>1</v>
      </c>
      <c r="I325" s="175"/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237</v>
      </c>
      <c r="AU325" s="173" t="s">
        <v>88</v>
      </c>
      <c r="AV325" s="14" t="s">
        <v>86</v>
      </c>
      <c r="AW325" s="14" t="s">
        <v>33</v>
      </c>
      <c r="AX325" s="14" t="s">
        <v>79</v>
      </c>
      <c r="AY325" s="173" t="s">
        <v>207</v>
      </c>
    </row>
    <row r="326" spans="1:65" s="14" customFormat="1" ht="11.25">
      <c r="B326" s="172"/>
      <c r="D326" s="164" t="s">
        <v>237</v>
      </c>
      <c r="E326" s="173" t="s">
        <v>1</v>
      </c>
      <c r="F326" s="174" t="s">
        <v>310</v>
      </c>
      <c r="H326" s="173" t="s">
        <v>1</v>
      </c>
      <c r="I326" s="175"/>
      <c r="L326" s="172"/>
      <c r="M326" s="176"/>
      <c r="N326" s="177"/>
      <c r="O326" s="177"/>
      <c r="P326" s="177"/>
      <c r="Q326" s="177"/>
      <c r="R326" s="177"/>
      <c r="S326" s="177"/>
      <c r="T326" s="178"/>
      <c r="AT326" s="173" t="s">
        <v>237</v>
      </c>
      <c r="AU326" s="173" t="s">
        <v>88</v>
      </c>
      <c r="AV326" s="14" t="s">
        <v>86</v>
      </c>
      <c r="AW326" s="14" t="s">
        <v>33</v>
      </c>
      <c r="AX326" s="14" t="s">
        <v>79</v>
      </c>
      <c r="AY326" s="173" t="s">
        <v>207</v>
      </c>
    </row>
    <row r="327" spans="1:65" s="14" customFormat="1" ht="11.25">
      <c r="B327" s="172"/>
      <c r="D327" s="164" t="s">
        <v>237</v>
      </c>
      <c r="E327" s="173" t="s">
        <v>1</v>
      </c>
      <c r="F327" s="174" t="s">
        <v>311</v>
      </c>
      <c r="H327" s="173" t="s">
        <v>1</v>
      </c>
      <c r="I327" s="175"/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237</v>
      </c>
      <c r="AU327" s="173" t="s">
        <v>88</v>
      </c>
      <c r="AV327" s="14" t="s">
        <v>86</v>
      </c>
      <c r="AW327" s="14" t="s">
        <v>33</v>
      </c>
      <c r="AX327" s="14" t="s">
        <v>79</v>
      </c>
      <c r="AY327" s="173" t="s">
        <v>207</v>
      </c>
    </row>
    <row r="328" spans="1:65" s="15" customFormat="1" ht="11.25">
      <c r="B328" s="179"/>
      <c r="D328" s="164" t="s">
        <v>237</v>
      </c>
      <c r="E328" s="180" t="s">
        <v>1</v>
      </c>
      <c r="F328" s="181" t="s">
        <v>242</v>
      </c>
      <c r="H328" s="182">
        <v>2</v>
      </c>
      <c r="I328" s="183"/>
      <c r="L328" s="179"/>
      <c r="M328" s="184"/>
      <c r="N328" s="185"/>
      <c r="O328" s="185"/>
      <c r="P328" s="185"/>
      <c r="Q328" s="185"/>
      <c r="R328" s="185"/>
      <c r="S328" s="185"/>
      <c r="T328" s="186"/>
      <c r="AT328" s="180" t="s">
        <v>237</v>
      </c>
      <c r="AU328" s="180" t="s">
        <v>88</v>
      </c>
      <c r="AV328" s="15" t="s">
        <v>213</v>
      </c>
      <c r="AW328" s="15" t="s">
        <v>33</v>
      </c>
      <c r="AX328" s="15" t="s">
        <v>86</v>
      </c>
      <c r="AY328" s="180" t="s">
        <v>207</v>
      </c>
    </row>
    <row r="329" spans="1:65" s="2" customFormat="1" ht="33" customHeight="1">
      <c r="A329" s="31"/>
      <c r="B329" s="148"/>
      <c r="C329" s="149" t="s">
        <v>365</v>
      </c>
      <c r="D329" s="149" t="s">
        <v>209</v>
      </c>
      <c r="E329" s="150" t="s">
        <v>366</v>
      </c>
      <c r="F329" s="151" t="s">
        <v>367</v>
      </c>
      <c r="G329" s="152" t="s">
        <v>301</v>
      </c>
      <c r="H329" s="153">
        <v>1</v>
      </c>
      <c r="I329" s="154"/>
      <c r="J329" s="155">
        <f>ROUND(I329*H329,2)</f>
        <v>0</v>
      </c>
      <c r="K329" s="156"/>
      <c r="L329" s="32"/>
      <c r="M329" s="157" t="s">
        <v>1</v>
      </c>
      <c r="N329" s="158" t="s">
        <v>44</v>
      </c>
      <c r="O329" s="57"/>
      <c r="P329" s="159">
        <f>O329*H329</f>
        <v>0</v>
      </c>
      <c r="Q329" s="159">
        <v>0</v>
      </c>
      <c r="R329" s="159">
        <f>Q329*H329</f>
        <v>0</v>
      </c>
      <c r="S329" s="159">
        <v>0</v>
      </c>
      <c r="T329" s="160">
        <f>S329*H329</f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61" t="s">
        <v>213</v>
      </c>
      <c r="AT329" s="161" t="s">
        <v>209</v>
      </c>
      <c r="AU329" s="161" t="s">
        <v>88</v>
      </c>
      <c r="AY329" s="17" t="s">
        <v>207</v>
      </c>
      <c r="BE329" s="162">
        <f>IF(N329="základní",J329,0)</f>
        <v>0</v>
      </c>
      <c r="BF329" s="162">
        <f>IF(N329="snížená",J329,0)</f>
        <v>0</v>
      </c>
      <c r="BG329" s="162">
        <f>IF(N329="zákl. přenesená",J329,0)</f>
        <v>0</v>
      </c>
      <c r="BH329" s="162">
        <f>IF(N329="sníž. přenesená",J329,0)</f>
        <v>0</v>
      </c>
      <c r="BI329" s="162">
        <f>IF(N329="nulová",J329,0)</f>
        <v>0</v>
      </c>
      <c r="BJ329" s="17" t="s">
        <v>86</v>
      </c>
      <c r="BK329" s="162">
        <f>ROUND(I329*H329,2)</f>
        <v>0</v>
      </c>
      <c r="BL329" s="17" t="s">
        <v>213</v>
      </c>
      <c r="BM329" s="161" t="s">
        <v>368</v>
      </c>
    </row>
    <row r="330" spans="1:65" s="14" customFormat="1" ht="22.5">
      <c r="B330" s="172"/>
      <c r="D330" s="164" t="s">
        <v>237</v>
      </c>
      <c r="E330" s="173" t="s">
        <v>1</v>
      </c>
      <c r="F330" s="174" t="s">
        <v>303</v>
      </c>
      <c r="H330" s="173" t="s">
        <v>1</v>
      </c>
      <c r="I330" s="175"/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237</v>
      </c>
      <c r="AU330" s="173" t="s">
        <v>88</v>
      </c>
      <c r="AV330" s="14" t="s">
        <v>86</v>
      </c>
      <c r="AW330" s="14" t="s">
        <v>33</v>
      </c>
      <c r="AX330" s="14" t="s">
        <v>79</v>
      </c>
      <c r="AY330" s="173" t="s">
        <v>207</v>
      </c>
    </row>
    <row r="331" spans="1:65" s="14" customFormat="1" ht="11.25">
      <c r="B331" s="172"/>
      <c r="D331" s="164" t="s">
        <v>237</v>
      </c>
      <c r="E331" s="173" t="s">
        <v>1</v>
      </c>
      <c r="F331" s="174" t="s">
        <v>304</v>
      </c>
      <c r="H331" s="173" t="s">
        <v>1</v>
      </c>
      <c r="I331" s="175"/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237</v>
      </c>
      <c r="AU331" s="173" t="s">
        <v>88</v>
      </c>
      <c r="AV331" s="14" t="s">
        <v>86</v>
      </c>
      <c r="AW331" s="14" t="s">
        <v>33</v>
      </c>
      <c r="AX331" s="14" t="s">
        <v>79</v>
      </c>
      <c r="AY331" s="173" t="s">
        <v>207</v>
      </c>
    </row>
    <row r="332" spans="1:65" s="13" customFormat="1" ht="11.25">
      <c r="B332" s="163"/>
      <c r="D332" s="164" t="s">
        <v>237</v>
      </c>
      <c r="E332" s="165" t="s">
        <v>1</v>
      </c>
      <c r="F332" s="166" t="s">
        <v>346</v>
      </c>
      <c r="H332" s="167">
        <v>1</v>
      </c>
      <c r="I332" s="168"/>
      <c r="L332" s="163"/>
      <c r="M332" s="169"/>
      <c r="N332" s="170"/>
      <c r="O332" s="170"/>
      <c r="P332" s="170"/>
      <c r="Q332" s="170"/>
      <c r="R332" s="170"/>
      <c r="S332" s="170"/>
      <c r="T332" s="171"/>
      <c r="AT332" s="165" t="s">
        <v>237</v>
      </c>
      <c r="AU332" s="165" t="s">
        <v>88</v>
      </c>
      <c r="AV332" s="13" t="s">
        <v>88</v>
      </c>
      <c r="AW332" s="13" t="s">
        <v>33</v>
      </c>
      <c r="AX332" s="13" t="s">
        <v>79</v>
      </c>
      <c r="AY332" s="165" t="s">
        <v>207</v>
      </c>
    </row>
    <row r="333" spans="1:65" s="14" customFormat="1" ht="22.5">
      <c r="B333" s="172"/>
      <c r="D333" s="164" t="s">
        <v>237</v>
      </c>
      <c r="E333" s="173" t="s">
        <v>1</v>
      </c>
      <c r="F333" s="174" t="s">
        <v>309</v>
      </c>
      <c r="H333" s="173" t="s">
        <v>1</v>
      </c>
      <c r="I333" s="175"/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237</v>
      </c>
      <c r="AU333" s="173" t="s">
        <v>88</v>
      </c>
      <c r="AV333" s="14" t="s">
        <v>86</v>
      </c>
      <c r="AW333" s="14" t="s">
        <v>33</v>
      </c>
      <c r="AX333" s="14" t="s">
        <v>79</v>
      </c>
      <c r="AY333" s="173" t="s">
        <v>207</v>
      </c>
    </row>
    <row r="334" spans="1:65" s="14" customFormat="1" ht="11.25">
      <c r="B334" s="172"/>
      <c r="D334" s="164" t="s">
        <v>237</v>
      </c>
      <c r="E334" s="173" t="s">
        <v>1</v>
      </c>
      <c r="F334" s="174" t="s">
        <v>310</v>
      </c>
      <c r="H334" s="173" t="s">
        <v>1</v>
      </c>
      <c r="I334" s="175"/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237</v>
      </c>
      <c r="AU334" s="173" t="s">
        <v>88</v>
      </c>
      <c r="AV334" s="14" t="s">
        <v>86</v>
      </c>
      <c r="AW334" s="14" t="s">
        <v>33</v>
      </c>
      <c r="AX334" s="14" t="s">
        <v>79</v>
      </c>
      <c r="AY334" s="173" t="s">
        <v>207</v>
      </c>
    </row>
    <row r="335" spans="1:65" s="14" customFormat="1" ht="11.25">
      <c r="B335" s="172"/>
      <c r="D335" s="164" t="s">
        <v>237</v>
      </c>
      <c r="E335" s="173" t="s">
        <v>1</v>
      </c>
      <c r="F335" s="174" t="s">
        <v>311</v>
      </c>
      <c r="H335" s="173" t="s">
        <v>1</v>
      </c>
      <c r="I335" s="175"/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237</v>
      </c>
      <c r="AU335" s="173" t="s">
        <v>88</v>
      </c>
      <c r="AV335" s="14" t="s">
        <v>86</v>
      </c>
      <c r="AW335" s="14" t="s">
        <v>33</v>
      </c>
      <c r="AX335" s="14" t="s">
        <v>79</v>
      </c>
      <c r="AY335" s="173" t="s">
        <v>207</v>
      </c>
    </row>
    <row r="336" spans="1:65" s="15" customFormat="1" ht="11.25">
      <c r="B336" s="179"/>
      <c r="D336" s="164" t="s">
        <v>237</v>
      </c>
      <c r="E336" s="180" t="s">
        <v>1</v>
      </c>
      <c r="F336" s="181" t="s">
        <v>242</v>
      </c>
      <c r="H336" s="182">
        <v>1</v>
      </c>
      <c r="I336" s="183"/>
      <c r="L336" s="179"/>
      <c r="M336" s="184"/>
      <c r="N336" s="185"/>
      <c r="O336" s="185"/>
      <c r="P336" s="185"/>
      <c r="Q336" s="185"/>
      <c r="R336" s="185"/>
      <c r="S336" s="185"/>
      <c r="T336" s="186"/>
      <c r="AT336" s="180" t="s">
        <v>237</v>
      </c>
      <c r="AU336" s="180" t="s">
        <v>88</v>
      </c>
      <c r="AV336" s="15" t="s">
        <v>213</v>
      </c>
      <c r="AW336" s="15" t="s">
        <v>33</v>
      </c>
      <c r="AX336" s="15" t="s">
        <v>86</v>
      </c>
      <c r="AY336" s="180" t="s">
        <v>207</v>
      </c>
    </row>
    <row r="337" spans="1:65" s="2" customFormat="1" ht="33" customHeight="1">
      <c r="A337" s="31"/>
      <c r="B337" s="148"/>
      <c r="C337" s="149" t="s">
        <v>293</v>
      </c>
      <c r="D337" s="149" t="s">
        <v>209</v>
      </c>
      <c r="E337" s="150" t="s">
        <v>369</v>
      </c>
      <c r="F337" s="151" t="s">
        <v>370</v>
      </c>
      <c r="G337" s="152" t="s">
        <v>301</v>
      </c>
      <c r="H337" s="153">
        <v>2</v>
      </c>
      <c r="I337" s="154"/>
      <c r="J337" s="155">
        <f>ROUND(I337*H337,2)</f>
        <v>0</v>
      </c>
      <c r="K337" s="156"/>
      <c r="L337" s="32"/>
      <c r="M337" s="157" t="s">
        <v>1</v>
      </c>
      <c r="N337" s="158" t="s">
        <v>44</v>
      </c>
      <c r="O337" s="57"/>
      <c r="P337" s="159">
        <f>O337*H337</f>
        <v>0</v>
      </c>
      <c r="Q337" s="159">
        <v>0</v>
      </c>
      <c r="R337" s="159">
        <f>Q337*H337</f>
        <v>0</v>
      </c>
      <c r="S337" s="159">
        <v>0</v>
      </c>
      <c r="T337" s="160">
        <f>S337*H337</f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61" t="s">
        <v>213</v>
      </c>
      <c r="AT337" s="161" t="s">
        <v>209</v>
      </c>
      <c r="AU337" s="161" t="s">
        <v>88</v>
      </c>
      <c r="AY337" s="17" t="s">
        <v>207</v>
      </c>
      <c r="BE337" s="162">
        <f>IF(N337="základní",J337,0)</f>
        <v>0</v>
      </c>
      <c r="BF337" s="162">
        <f>IF(N337="snížená",J337,0)</f>
        <v>0</v>
      </c>
      <c r="BG337" s="162">
        <f>IF(N337="zákl. přenesená",J337,0)</f>
        <v>0</v>
      </c>
      <c r="BH337" s="162">
        <f>IF(N337="sníž. přenesená",J337,0)</f>
        <v>0</v>
      </c>
      <c r="BI337" s="162">
        <f>IF(N337="nulová",J337,0)</f>
        <v>0</v>
      </c>
      <c r="BJ337" s="17" t="s">
        <v>86</v>
      </c>
      <c r="BK337" s="162">
        <f>ROUND(I337*H337,2)</f>
        <v>0</v>
      </c>
      <c r="BL337" s="17" t="s">
        <v>213</v>
      </c>
      <c r="BM337" s="161" t="s">
        <v>371</v>
      </c>
    </row>
    <row r="338" spans="1:65" s="14" customFormat="1" ht="22.5">
      <c r="B338" s="172"/>
      <c r="D338" s="164" t="s">
        <v>237</v>
      </c>
      <c r="E338" s="173" t="s">
        <v>1</v>
      </c>
      <c r="F338" s="174" t="s">
        <v>303</v>
      </c>
      <c r="H338" s="173" t="s">
        <v>1</v>
      </c>
      <c r="I338" s="175"/>
      <c r="L338" s="172"/>
      <c r="M338" s="176"/>
      <c r="N338" s="177"/>
      <c r="O338" s="177"/>
      <c r="P338" s="177"/>
      <c r="Q338" s="177"/>
      <c r="R338" s="177"/>
      <c r="S338" s="177"/>
      <c r="T338" s="178"/>
      <c r="AT338" s="173" t="s">
        <v>237</v>
      </c>
      <c r="AU338" s="173" t="s">
        <v>88</v>
      </c>
      <c r="AV338" s="14" t="s">
        <v>86</v>
      </c>
      <c r="AW338" s="14" t="s">
        <v>33</v>
      </c>
      <c r="AX338" s="14" t="s">
        <v>79</v>
      </c>
      <c r="AY338" s="173" t="s">
        <v>207</v>
      </c>
    </row>
    <row r="339" spans="1:65" s="14" customFormat="1" ht="11.25">
      <c r="B339" s="172"/>
      <c r="D339" s="164" t="s">
        <v>237</v>
      </c>
      <c r="E339" s="173" t="s">
        <v>1</v>
      </c>
      <c r="F339" s="174" t="s">
        <v>304</v>
      </c>
      <c r="H339" s="173" t="s">
        <v>1</v>
      </c>
      <c r="I339" s="175"/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237</v>
      </c>
      <c r="AU339" s="173" t="s">
        <v>88</v>
      </c>
      <c r="AV339" s="14" t="s">
        <v>86</v>
      </c>
      <c r="AW339" s="14" t="s">
        <v>33</v>
      </c>
      <c r="AX339" s="14" t="s">
        <v>79</v>
      </c>
      <c r="AY339" s="173" t="s">
        <v>207</v>
      </c>
    </row>
    <row r="340" spans="1:65" s="13" customFormat="1" ht="11.25">
      <c r="B340" s="163"/>
      <c r="D340" s="164" t="s">
        <v>237</v>
      </c>
      <c r="E340" s="165" t="s">
        <v>1</v>
      </c>
      <c r="F340" s="166" t="s">
        <v>306</v>
      </c>
      <c r="H340" s="167">
        <v>2</v>
      </c>
      <c r="I340" s="168"/>
      <c r="L340" s="163"/>
      <c r="M340" s="169"/>
      <c r="N340" s="170"/>
      <c r="O340" s="170"/>
      <c r="P340" s="170"/>
      <c r="Q340" s="170"/>
      <c r="R340" s="170"/>
      <c r="S340" s="170"/>
      <c r="T340" s="171"/>
      <c r="AT340" s="165" t="s">
        <v>237</v>
      </c>
      <c r="AU340" s="165" t="s">
        <v>88</v>
      </c>
      <c r="AV340" s="13" t="s">
        <v>88</v>
      </c>
      <c r="AW340" s="13" t="s">
        <v>33</v>
      </c>
      <c r="AX340" s="13" t="s">
        <v>79</v>
      </c>
      <c r="AY340" s="165" t="s">
        <v>207</v>
      </c>
    </row>
    <row r="341" spans="1:65" s="14" customFormat="1" ht="22.5">
      <c r="B341" s="172"/>
      <c r="D341" s="164" t="s">
        <v>237</v>
      </c>
      <c r="E341" s="173" t="s">
        <v>1</v>
      </c>
      <c r="F341" s="174" t="s">
        <v>309</v>
      </c>
      <c r="H341" s="173" t="s">
        <v>1</v>
      </c>
      <c r="I341" s="175"/>
      <c r="L341" s="172"/>
      <c r="M341" s="176"/>
      <c r="N341" s="177"/>
      <c r="O341" s="177"/>
      <c r="P341" s="177"/>
      <c r="Q341" s="177"/>
      <c r="R341" s="177"/>
      <c r="S341" s="177"/>
      <c r="T341" s="178"/>
      <c r="AT341" s="173" t="s">
        <v>237</v>
      </c>
      <c r="AU341" s="173" t="s">
        <v>88</v>
      </c>
      <c r="AV341" s="14" t="s">
        <v>86</v>
      </c>
      <c r="AW341" s="14" t="s">
        <v>33</v>
      </c>
      <c r="AX341" s="14" t="s">
        <v>79</v>
      </c>
      <c r="AY341" s="173" t="s">
        <v>207</v>
      </c>
    </row>
    <row r="342" spans="1:65" s="14" customFormat="1" ht="11.25">
      <c r="B342" s="172"/>
      <c r="D342" s="164" t="s">
        <v>237</v>
      </c>
      <c r="E342" s="173" t="s">
        <v>1</v>
      </c>
      <c r="F342" s="174" t="s">
        <v>310</v>
      </c>
      <c r="H342" s="173" t="s">
        <v>1</v>
      </c>
      <c r="I342" s="175"/>
      <c r="L342" s="172"/>
      <c r="M342" s="176"/>
      <c r="N342" s="177"/>
      <c r="O342" s="177"/>
      <c r="P342" s="177"/>
      <c r="Q342" s="177"/>
      <c r="R342" s="177"/>
      <c r="S342" s="177"/>
      <c r="T342" s="178"/>
      <c r="AT342" s="173" t="s">
        <v>237</v>
      </c>
      <c r="AU342" s="173" t="s">
        <v>88</v>
      </c>
      <c r="AV342" s="14" t="s">
        <v>86</v>
      </c>
      <c r="AW342" s="14" t="s">
        <v>33</v>
      </c>
      <c r="AX342" s="14" t="s">
        <v>79</v>
      </c>
      <c r="AY342" s="173" t="s">
        <v>207</v>
      </c>
    </row>
    <row r="343" spans="1:65" s="14" customFormat="1" ht="11.25">
      <c r="B343" s="172"/>
      <c r="D343" s="164" t="s">
        <v>237</v>
      </c>
      <c r="E343" s="173" t="s">
        <v>1</v>
      </c>
      <c r="F343" s="174" t="s">
        <v>311</v>
      </c>
      <c r="H343" s="173" t="s">
        <v>1</v>
      </c>
      <c r="I343" s="175"/>
      <c r="L343" s="172"/>
      <c r="M343" s="176"/>
      <c r="N343" s="177"/>
      <c r="O343" s="177"/>
      <c r="P343" s="177"/>
      <c r="Q343" s="177"/>
      <c r="R343" s="177"/>
      <c r="S343" s="177"/>
      <c r="T343" s="178"/>
      <c r="AT343" s="173" t="s">
        <v>237</v>
      </c>
      <c r="AU343" s="173" t="s">
        <v>88</v>
      </c>
      <c r="AV343" s="14" t="s">
        <v>86</v>
      </c>
      <c r="AW343" s="14" t="s">
        <v>33</v>
      </c>
      <c r="AX343" s="14" t="s">
        <v>79</v>
      </c>
      <c r="AY343" s="173" t="s">
        <v>207</v>
      </c>
    </row>
    <row r="344" spans="1:65" s="15" customFormat="1" ht="11.25">
      <c r="B344" s="179"/>
      <c r="D344" s="164" t="s">
        <v>237</v>
      </c>
      <c r="E344" s="180" t="s">
        <v>1</v>
      </c>
      <c r="F344" s="181" t="s">
        <v>242</v>
      </c>
      <c r="H344" s="182">
        <v>2</v>
      </c>
      <c r="I344" s="183"/>
      <c r="L344" s="179"/>
      <c r="M344" s="184"/>
      <c r="N344" s="185"/>
      <c r="O344" s="185"/>
      <c r="P344" s="185"/>
      <c r="Q344" s="185"/>
      <c r="R344" s="185"/>
      <c r="S344" s="185"/>
      <c r="T344" s="186"/>
      <c r="AT344" s="180" t="s">
        <v>237</v>
      </c>
      <c r="AU344" s="180" t="s">
        <v>88</v>
      </c>
      <c r="AV344" s="15" t="s">
        <v>213</v>
      </c>
      <c r="AW344" s="15" t="s">
        <v>33</v>
      </c>
      <c r="AX344" s="15" t="s">
        <v>86</v>
      </c>
      <c r="AY344" s="180" t="s">
        <v>207</v>
      </c>
    </row>
    <row r="345" spans="1:65" s="2" customFormat="1" ht="33" customHeight="1">
      <c r="A345" s="31"/>
      <c r="B345" s="148"/>
      <c r="C345" s="149" t="s">
        <v>372</v>
      </c>
      <c r="D345" s="149" t="s">
        <v>209</v>
      </c>
      <c r="E345" s="150" t="s">
        <v>373</v>
      </c>
      <c r="F345" s="151" t="s">
        <v>374</v>
      </c>
      <c r="G345" s="152" t="s">
        <v>301</v>
      </c>
      <c r="H345" s="153">
        <v>1</v>
      </c>
      <c r="I345" s="154"/>
      <c r="J345" s="155">
        <f>ROUND(I345*H345,2)</f>
        <v>0</v>
      </c>
      <c r="K345" s="156"/>
      <c r="L345" s="32"/>
      <c r="M345" s="157" t="s">
        <v>1</v>
      </c>
      <c r="N345" s="158" t="s">
        <v>44</v>
      </c>
      <c r="O345" s="57"/>
      <c r="P345" s="159">
        <f>O345*H345</f>
        <v>0</v>
      </c>
      <c r="Q345" s="159">
        <v>0</v>
      </c>
      <c r="R345" s="159">
        <f>Q345*H345</f>
        <v>0</v>
      </c>
      <c r="S345" s="159">
        <v>0</v>
      </c>
      <c r="T345" s="160">
        <f>S345*H345</f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61" t="s">
        <v>213</v>
      </c>
      <c r="AT345" s="161" t="s">
        <v>209</v>
      </c>
      <c r="AU345" s="161" t="s">
        <v>88</v>
      </c>
      <c r="AY345" s="17" t="s">
        <v>207</v>
      </c>
      <c r="BE345" s="162">
        <f>IF(N345="základní",J345,0)</f>
        <v>0</v>
      </c>
      <c r="BF345" s="162">
        <f>IF(N345="snížená",J345,0)</f>
        <v>0</v>
      </c>
      <c r="BG345" s="162">
        <f>IF(N345="zákl. přenesená",J345,0)</f>
        <v>0</v>
      </c>
      <c r="BH345" s="162">
        <f>IF(N345="sníž. přenesená",J345,0)</f>
        <v>0</v>
      </c>
      <c r="BI345" s="162">
        <f>IF(N345="nulová",J345,0)</f>
        <v>0</v>
      </c>
      <c r="BJ345" s="17" t="s">
        <v>86</v>
      </c>
      <c r="BK345" s="162">
        <f>ROUND(I345*H345,2)</f>
        <v>0</v>
      </c>
      <c r="BL345" s="17" t="s">
        <v>213</v>
      </c>
      <c r="BM345" s="161" t="s">
        <v>375</v>
      </c>
    </row>
    <row r="346" spans="1:65" s="14" customFormat="1" ht="22.5">
      <c r="B346" s="172"/>
      <c r="D346" s="164" t="s">
        <v>237</v>
      </c>
      <c r="E346" s="173" t="s">
        <v>1</v>
      </c>
      <c r="F346" s="174" t="s">
        <v>303</v>
      </c>
      <c r="H346" s="173" t="s">
        <v>1</v>
      </c>
      <c r="I346" s="175"/>
      <c r="L346" s="172"/>
      <c r="M346" s="176"/>
      <c r="N346" s="177"/>
      <c r="O346" s="177"/>
      <c r="P346" s="177"/>
      <c r="Q346" s="177"/>
      <c r="R346" s="177"/>
      <c r="S346" s="177"/>
      <c r="T346" s="178"/>
      <c r="AT346" s="173" t="s">
        <v>237</v>
      </c>
      <c r="AU346" s="173" t="s">
        <v>88</v>
      </c>
      <c r="AV346" s="14" t="s">
        <v>86</v>
      </c>
      <c r="AW346" s="14" t="s">
        <v>33</v>
      </c>
      <c r="AX346" s="14" t="s">
        <v>79</v>
      </c>
      <c r="AY346" s="173" t="s">
        <v>207</v>
      </c>
    </row>
    <row r="347" spans="1:65" s="14" customFormat="1" ht="11.25">
      <c r="B347" s="172"/>
      <c r="D347" s="164" t="s">
        <v>237</v>
      </c>
      <c r="E347" s="173" t="s">
        <v>1</v>
      </c>
      <c r="F347" s="174" t="s">
        <v>304</v>
      </c>
      <c r="H347" s="173" t="s">
        <v>1</v>
      </c>
      <c r="I347" s="175"/>
      <c r="L347" s="172"/>
      <c r="M347" s="176"/>
      <c r="N347" s="177"/>
      <c r="O347" s="177"/>
      <c r="P347" s="177"/>
      <c r="Q347" s="177"/>
      <c r="R347" s="177"/>
      <c r="S347" s="177"/>
      <c r="T347" s="178"/>
      <c r="AT347" s="173" t="s">
        <v>237</v>
      </c>
      <c r="AU347" s="173" t="s">
        <v>88</v>
      </c>
      <c r="AV347" s="14" t="s">
        <v>86</v>
      </c>
      <c r="AW347" s="14" t="s">
        <v>33</v>
      </c>
      <c r="AX347" s="14" t="s">
        <v>79</v>
      </c>
      <c r="AY347" s="173" t="s">
        <v>207</v>
      </c>
    </row>
    <row r="348" spans="1:65" s="13" customFormat="1" ht="11.25">
      <c r="B348" s="163"/>
      <c r="D348" s="164" t="s">
        <v>237</v>
      </c>
      <c r="E348" s="165" t="s">
        <v>1</v>
      </c>
      <c r="F348" s="166" t="s">
        <v>346</v>
      </c>
      <c r="H348" s="167">
        <v>1</v>
      </c>
      <c r="I348" s="168"/>
      <c r="L348" s="163"/>
      <c r="M348" s="169"/>
      <c r="N348" s="170"/>
      <c r="O348" s="170"/>
      <c r="P348" s="170"/>
      <c r="Q348" s="170"/>
      <c r="R348" s="170"/>
      <c r="S348" s="170"/>
      <c r="T348" s="171"/>
      <c r="AT348" s="165" t="s">
        <v>237</v>
      </c>
      <c r="AU348" s="165" t="s">
        <v>88</v>
      </c>
      <c r="AV348" s="13" t="s">
        <v>88</v>
      </c>
      <c r="AW348" s="13" t="s">
        <v>33</v>
      </c>
      <c r="AX348" s="13" t="s">
        <v>79</v>
      </c>
      <c r="AY348" s="165" t="s">
        <v>207</v>
      </c>
    </row>
    <row r="349" spans="1:65" s="14" customFormat="1" ht="22.5">
      <c r="B349" s="172"/>
      <c r="D349" s="164" t="s">
        <v>237</v>
      </c>
      <c r="E349" s="173" t="s">
        <v>1</v>
      </c>
      <c r="F349" s="174" t="s">
        <v>309</v>
      </c>
      <c r="H349" s="173" t="s">
        <v>1</v>
      </c>
      <c r="I349" s="175"/>
      <c r="L349" s="172"/>
      <c r="M349" s="176"/>
      <c r="N349" s="177"/>
      <c r="O349" s="177"/>
      <c r="P349" s="177"/>
      <c r="Q349" s="177"/>
      <c r="R349" s="177"/>
      <c r="S349" s="177"/>
      <c r="T349" s="178"/>
      <c r="AT349" s="173" t="s">
        <v>237</v>
      </c>
      <c r="AU349" s="173" t="s">
        <v>88</v>
      </c>
      <c r="AV349" s="14" t="s">
        <v>86</v>
      </c>
      <c r="AW349" s="14" t="s">
        <v>33</v>
      </c>
      <c r="AX349" s="14" t="s">
        <v>79</v>
      </c>
      <c r="AY349" s="173" t="s">
        <v>207</v>
      </c>
    </row>
    <row r="350" spans="1:65" s="14" customFormat="1" ht="11.25">
      <c r="B350" s="172"/>
      <c r="D350" s="164" t="s">
        <v>237</v>
      </c>
      <c r="E350" s="173" t="s">
        <v>1</v>
      </c>
      <c r="F350" s="174" t="s">
        <v>310</v>
      </c>
      <c r="H350" s="173" t="s">
        <v>1</v>
      </c>
      <c r="I350" s="175"/>
      <c r="L350" s="172"/>
      <c r="M350" s="176"/>
      <c r="N350" s="177"/>
      <c r="O350" s="177"/>
      <c r="P350" s="177"/>
      <c r="Q350" s="177"/>
      <c r="R350" s="177"/>
      <c r="S350" s="177"/>
      <c r="T350" s="178"/>
      <c r="AT350" s="173" t="s">
        <v>237</v>
      </c>
      <c r="AU350" s="173" t="s">
        <v>88</v>
      </c>
      <c r="AV350" s="14" t="s">
        <v>86</v>
      </c>
      <c r="AW350" s="14" t="s">
        <v>33</v>
      </c>
      <c r="AX350" s="14" t="s">
        <v>79</v>
      </c>
      <c r="AY350" s="173" t="s">
        <v>207</v>
      </c>
    </row>
    <row r="351" spans="1:65" s="14" customFormat="1" ht="11.25">
      <c r="B351" s="172"/>
      <c r="D351" s="164" t="s">
        <v>237</v>
      </c>
      <c r="E351" s="173" t="s">
        <v>1</v>
      </c>
      <c r="F351" s="174" t="s">
        <v>311</v>
      </c>
      <c r="H351" s="173" t="s">
        <v>1</v>
      </c>
      <c r="I351" s="175"/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237</v>
      </c>
      <c r="AU351" s="173" t="s">
        <v>88</v>
      </c>
      <c r="AV351" s="14" t="s">
        <v>86</v>
      </c>
      <c r="AW351" s="14" t="s">
        <v>33</v>
      </c>
      <c r="AX351" s="14" t="s">
        <v>79</v>
      </c>
      <c r="AY351" s="173" t="s">
        <v>207</v>
      </c>
    </row>
    <row r="352" spans="1:65" s="15" customFormat="1" ht="11.25">
      <c r="B352" s="179"/>
      <c r="D352" s="164" t="s">
        <v>237</v>
      </c>
      <c r="E352" s="180" t="s">
        <v>1</v>
      </c>
      <c r="F352" s="181" t="s">
        <v>242</v>
      </c>
      <c r="H352" s="182">
        <v>1</v>
      </c>
      <c r="I352" s="183"/>
      <c r="L352" s="179"/>
      <c r="M352" s="184"/>
      <c r="N352" s="185"/>
      <c r="O352" s="185"/>
      <c r="P352" s="185"/>
      <c r="Q352" s="185"/>
      <c r="R352" s="185"/>
      <c r="S352" s="185"/>
      <c r="T352" s="186"/>
      <c r="AT352" s="180" t="s">
        <v>237</v>
      </c>
      <c r="AU352" s="180" t="s">
        <v>88</v>
      </c>
      <c r="AV352" s="15" t="s">
        <v>213</v>
      </c>
      <c r="AW352" s="15" t="s">
        <v>33</v>
      </c>
      <c r="AX352" s="15" t="s">
        <v>86</v>
      </c>
      <c r="AY352" s="180" t="s">
        <v>207</v>
      </c>
    </row>
    <row r="353" spans="1:65" s="2" customFormat="1" ht="33" customHeight="1">
      <c r="A353" s="31"/>
      <c r="B353" s="148"/>
      <c r="C353" s="149" t="s">
        <v>297</v>
      </c>
      <c r="D353" s="149" t="s">
        <v>209</v>
      </c>
      <c r="E353" s="150" t="s">
        <v>376</v>
      </c>
      <c r="F353" s="151" t="s">
        <v>377</v>
      </c>
      <c r="G353" s="152" t="s">
        <v>301</v>
      </c>
      <c r="H353" s="153">
        <v>2</v>
      </c>
      <c r="I353" s="154"/>
      <c r="J353" s="155">
        <f>ROUND(I353*H353,2)</f>
        <v>0</v>
      </c>
      <c r="K353" s="156"/>
      <c r="L353" s="32"/>
      <c r="M353" s="157" t="s">
        <v>1</v>
      </c>
      <c r="N353" s="158" t="s">
        <v>44</v>
      </c>
      <c r="O353" s="57"/>
      <c r="P353" s="159">
        <f>O353*H353</f>
        <v>0</v>
      </c>
      <c r="Q353" s="159">
        <v>0</v>
      </c>
      <c r="R353" s="159">
        <f>Q353*H353</f>
        <v>0</v>
      </c>
      <c r="S353" s="159">
        <v>0</v>
      </c>
      <c r="T353" s="160">
        <f>S353*H353</f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61" t="s">
        <v>213</v>
      </c>
      <c r="AT353" s="161" t="s">
        <v>209</v>
      </c>
      <c r="AU353" s="161" t="s">
        <v>88</v>
      </c>
      <c r="AY353" s="17" t="s">
        <v>207</v>
      </c>
      <c r="BE353" s="162">
        <f>IF(N353="základní",J353,0)</f>
        <v>0</v>
      </c>
      <c r="BF353" s="162">
        <f>IF(N353="snížená",J353,0)</f>
        <v>0</v>
      </c>
      <c r="BG353" s="162">
        <f>IF(N353="zákl. přenesená",J353,0)</f>
        <v>0</v>
      </c>
      <c r="BH353" s="162">
        <f>IF(N353="sníž. přenesená",J353,0)</f>
        <v>0</v>
      </c>
      <c r="BI353" s="162">
        <f>IF(N353="nulová",J353,0)</f>
        <v>0</v>
      </c>
      <c r="BJ353" s="17" t="s">
        <v>86</v>
      </c>
      <c r="BK353" s="162">
        <f>ROUND(I353*H353,2)</f>
        <v>0</v>
      </c>
      <c r="BL353" s="17" t="s">
        <v>213</v>
      </c>
      <c r="BM353" s="161" t="s">
        <v>378</v>
      </c>
    </row>
    <row r="354" spans="1:65" s="14" customFormat="1" ht="22.5">
      <c r="B354" s="172"/>
      <c r="D354" s="164" t="s">
        <v>237</v>
      </c>
      <c r="E354" s="173" t="s">
        <v>1</v>
      </c>
      <c r="F354" s="174" t="s">
        <v>303</v>
      </c>
      <c r="H354" s="173" t="s">
        <v>1</v>
      </c>
      <c r="I354" s="175"/>
      <c r="L354" s="172"/>
      <c r="M354" s="176"/>
      <c r="N354" s="177"/>
      <c r="O354" s="177"/>
      <c r="P354" s="177"/>
      <c r="Q354" s="177"/>
      <c r="R354" s="177"/>
      <c r="S354" s="177"/>
      <c r="T354" s="178"/>
      <c r="AT354" s="173" t="s">
        <v>237</v>
      </c>
      <c r="AU354" s="173" t="s">
        <v>88</v>
      </c>
      <c r="AV354" s="14" t="s">
        <v>86</v>
      </c>
      <c r="AW354" s="14" t="s">
        <v>33</v>
      </c>
      <c r="AX354" s="14" t="s">
        <v>79</v>
      </c>
      <c r="AY354" s="173" t="s">
        <v>207</v>
      </c>
    </row>
    <row r="355" spans="1:65" s="14" customFormat="1" ht="11.25">
      <c r="B355" s="172"/>
      <c r="D355" s="164" t="s">
        <v>237</v>
      </c>
      <c r="E355" s="173" t="s">
        <v>1</v>
      </c>
      <c r="F355" s="174" t="s">
        <v>304</v>
      </c>
      <c r="H355" s="173" t="s">
        <v>1</v>
      </c>
      <c r="I355" s="175"/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237</v>
      </c>
      <c r="AU355" s="173" t="s">
        <v>88</v>
      </c>
      <c r="AV355" s="14" t="s">
        <v>86</v>
      </c>
      <c r="AW355" s="14" t="s">
        <v>33</v>
      </c>
      <c r="AX355" s="14" t="s">
        <v>79</v>
      </c>
      <c r="AY355" s="173" t="s">
        <v>207</v>
      </c>
    </row>
    <row r="356" spans="1:65" s="13" customFormat="1" ht="11.25">
      <c r="B356" s="163"/>
      <c r="D356" s="164" t="s">
        <v>237</v>
      </c>
      <c r="E356" s="165" t="s">
        <v>1</v>
      </c>
      <c r="F356" s="166" t="s">
        <v>306</v>
      </c>
      <c r="H356" s="167">
        <v>2</v>
      </c>
      <c r="I356" s="168"/>
      <c r="L356" s="163"/>
      <c r="M356" s="169"/>
      <c r="N356" s="170"/>
      <c r="O356" s="170"/>
      <c r="P356" s="170"/>
      <c r="Q356" s="170"/>
      <c r="R356" s="170"/>
      <c r="S356" s="170"/>
      <c r="T356" s="171"/>
      <c r="AT356" s="165" t="s">
        <v>237</v>
      </c>
      <c r="AU356" s="165" t="s">
        <v>88</v>
      </c>
      <c r="AV356" s="13" t="s">
        <v>88</v>
      </c>
      <c r="AW356" s="13" t="s">
        <v>33</v>
      </c>
      <c r="AX356" s="13" t="s">
        <v>79</v>
      </c>
      <c r="AY356" s="165" t="s">
        <v>207</v>
      </c>
    </row>
    <row r="357" spans="1:65" s="14" customFormat="1" ht="22.5">
      <c r="B357" s="172"/>
      <c r="D357" s="164" t="s">
        <v>237</v>
      </c>
      <c r="E357" s="173" t="s">
        <v>1</v>
      </c>
      <c r="F357" s="174" t="s">
        <v>309</v>
      </c>
      <c r="H357" s="173" t="s">
        <v>1</v>
      </c>
      <c r="I357" s="175"/>
      <c r="L357" s="172"/>
      <c r="M357" s="176"/>
      <c r="N357" s="177"/>
      <c r="O357" s="177"/>
      <c r="P357" s="177"/>
      <c r="Q357" s="177"/>
      <c r="R357" s="177"/>
      <c r="S357" s="177"/>
      <c r="T357" s="178"/>
      <c r="AT357" s="173" t="s">
        <v>237</v>
      </c>
      <c r="AU357" s="173" t="s">
        <v>88</v>
      </c>
      <c r="AV357" s="14" t="s">
        <v>86</v>
      </c>
      <c r="AW357" s="14" t="s">
        <v>33</v>
      </c>
      <c r="AX357" s="14" t="s">
        <v>79</v>
      </c>
      <c r="AY357" s="173" t="s">
        <v>207</v>
      </c>
    </row>
    <row r="358" spans="1:65" s="14" customFormat="1" ht="11.25">
      <c r="B358" s="172"/>
      <c r="D358" s="164" t="s">
        <v>237</v>
      </c>
      <c r="E358" s="173" t="s">
        <v>1</v>
      </c>
      <c r="F358" s="174" t="s">
        <v>310</v>
      </c>
      <c r="H358" s="173" t="s">
        <v>1</v>
      </c>
      <c r="I358" s="175"/>
      <c r="L358" s="172"/>
      <c r="M358" s="176"/>
      <c r="N358" s="177"/>
      <c r="O358" s="177"/>
      <c r="P358" s="177"/>
      <c r="Q358" s="177"/>
      <c r="R358" s="177"/>
      <c r="S358" s="177"/>
      <c r="T358" s="178"/>
      <c r="AT358" s="173" t="s">
        <v>237</v>
      </c>
      <c r="AU358" s="173" t="s">
        <v>88</v>
      </c>
      <c r="AV358" s="14" t="s">
        <v>86</v>
      </c>
      <c r="AW358" s="14" t="s">
        <v>33</v>
      </c>
      <c r="AX358" s="14" t="s">
        <v>79</v>
      </c>
      <c r="AY358" s="173" t="s">
        <v>207</v>
      </c>
    </row>
    <row r="359" spans="1:65" s="14" customFormat="1" ht="11.25">
      <c r="B359" s="172"/>
      <c r="D359" s="164" t="s">
        <v>237</v>
      </c>
      <c r="E359" s="173" t="s">
        <v>1</v>
      </c>
      <c r="F359" s="174" t="s">
        <v>311</v>
      </c>
      <c r="H359" s="173" t="s">
        <v>1</v>
      </c>
      <c r="I359" s="175"/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237</v>
      </c>
      <c r="AU359" s="173" t="s">
        <v>88</v>
      </c>
      <c r="AV359" s="14" t="s">
        <v>86</v>
      </c>
      <c r="AW359" s="14" t="s">
        <v>33</v>
      </c>
      <c r="AX359" s="14" t="s">
        <v>79</v>
      </c>
      <c r="AY359" s="173" t="s">
        <v>207</v>
      </c>
    </row>
    <row r="360" spans="1:65" s="15" customFormat="1" ht="11.25">
      <c r="B360" s="179"/>
      <c r="D360" s="164" t="s">
        <v>237</v>
      </c>
      <c r="E360" s="180" t="s">
        <v>1</v>
      </c>
      <c r="F360" s="181" t="s">
        <v>242</v>
      </c>
      <c r="H360" s="182">
        <v>2</v>
      </c>
      <c r="I360" s="183"/>
      <c r="L360" s="179"/>
      <c r="M360" s="184"/>
      <c r="N360" s="185"/>
      <c r="O360" s="185"/>
      <c r="P360" s="185"/>
      <c r="Q360" s="185"/>
      <c r="R360" s="185"/>
      <c r="S360" s="185"/>
      <c r="T360" s="186"/>
      <c r="AT360" s="180" t="s">
        <v>237</v>
      </c>
      <c r="AU360" s="180" t="s">
        <v>88</v>
      </c>
      <c r="AV360" s="15" t="s">
        <v>213</v>
      </c>
      <c r="AW360" s="15" t="s">
        <v>33</v>
      </c>
      <c r="AX360" s="15" t="s">
        <v>86</v>
      </c>
      <c r="AY360" s="180" t="s">
        <v>207</v>
      </c>
    </row>
    <row r="361" spans="1:65" s="2" customFormat="1" ht="33" customHeight="1">
      <c r="A361" s="31"/>
      <c r="B361" s="148"/>
      <c r="C361" s="149" t="s">
        <v>379</v>
      </c>
      <c r="D361" s="149" t="s">
        <v>209</v>
      </c>
      <c r="E361" s="150" t="s">
        <v>380</v>
      </c>
      <c r="F361" s="151" t="s">
        <v>381</v>
      </c>
      <c r="G361" s="152" t="s">
        <v>301</v>
      </c>
      <c r="H361" s="153">
        <v>3</v>
      </c>
      <c r="I361" s="154"/>
      <c r="J361" s="155">
        <f>ROUND(I361*H361,2)</f>
        <v>0</v>
      </c>
      <c r="K361" s="156"/>
      <c r="L361" s="32"/>
      <c r="M361" s="157" t="s">
        <v>1</v>
      </c>
      <c r="N361" s="158" t="s">
        <v>44</v>
      </c>
      <c r="O361" s="57"/>
      <c r="P361" s="159">
        <f>O361*H361</f>
        <v>0</v>
      </c>
      <c r="Q361" s="159">
        <v>0</v>
      </c>
      <c r="R361" s="159">
        <f>Q361*H361</f>
        <v>0</v>
      </c>
      <c r="S361" s="159">
        <v>0</v>
      </c>
      <c r="T361" s="160">
        <f>S361*H361</f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61" t="s">
        <v>213</v>
      </c>
      <c r="AT361" s="161" t="s">
        <v>209</v>
      </c>
      <c r="AU361" s="161" t="s">
        <v>88</v>
      </c>
      <c r="AY361" s="17" t="s">
        <v>207</v>
      </c>
      <c r="BE361" s="162">
        <f>IF(N361="základní",J361,0)</f>
        <v>0</v>
      </c>
      <c r="BF361" s="162">
        <f>IF(N361="snížená",J361,0)</f>
        <v>0</v>
      </c>
      <c r="BG361" s="162">
        <f>IF(N361="zákl. přenesená",J361,0)</f>
        <v>0</v>
      </c>
      <c r="BH361" s="162">
        <f>IF(N361="sníž. přenesená",J361,0)</f>
        <v>0</v>
      </c>
      <c r="BI361" s="162">
        <f>IF(N361="nulová",J361,0)</f>
        <v>0</v>
      </c>
      <c r="BJ361" s="17" t="s">
        <v>86</v>
      </c>
      <c r="BK361" s="162">
        <f>ROUND(I361*H361,2)</f>
        <v>0</v>
      </c>
      <c r="BL361" s="17" t="s">
        <v>213</v>
      </c>
      <c r="BM361" s="161" t="s">
        <v>382</v>
      </c>
    </row>
    <row r="362" spans="1:65" s="14" customFormat="1" ht="22.5">
      <c r="B362" s="172"/>
      <c r="D362" s="164" t="s">
        <v>237</v>
      </c>
      <c r="E362" s="173" t="s">
        <v>1</v>
      </c>
      <c r="F362" s="174" t="s">
        <v>303</v>
      </c>
      <c r="H362" s="173" t="s">
        <v>1</v>
      </c>
      <c r="I362" s="175"/>
      <c r="L362" s="172"/>
      <c r="M362" s="176"/>
      <c r="N362" s="177"/>
      <c r="O362" s="177"/>
      <c r="P362" s="177"/>
      <c r="Q362" s="177"/>
      <c r="R362" s="177"/>
      <c r="S362" s="177"/>
      <c r="T362" s="178"/>
      <c r="AT362" s="173" t="s">
        <v>237</v>
      </c>
      <c r="AU362" s="173" t="s">
        <v>88</v>
      </c>
      <c r="AV362" s="14" t="s">
        <v>86</v>
      </c>
      <c r="AW362" s="14" t="s">
        <v>33</v>
      </c>
      <c r="AX362" s="14" t="s">
        <v>79</v>
      </c>
      <c r="AY362" s="173" t="s">
        <v>207</v>
      </c>
    </row>
    <row r="363" spans="1:65" s="14" customFormat="1" ht="11.25">
      <c r="B363" s="172"/>
      <c r="D363" s="164" t="s">
        <v>237</v>
      </c>
      <c r="E363" s="173" t="s">
        <v>1</v>
      </c>
      <c r="F363" s="174" t="s">
        <v>304</v>
      </c>
      <c r="H363" s="173" t="s">
        <v>1</v>
      </c>
      <c r="I363" s="175"/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237</v>
      </c>
      <c r="AU363" s="173" t="s">
        <v>88</v>
      </c>
      <c r="AV363" s="14" t="s">
        <v>86</v>
      </c>
      <c r="AW363" s="14" t="s">
        <v>33</v>
      </c>
      <c r="AX363" s="14" t="s">
        <v>79</v>
      </c>
      <c r="AY363" s="173" t="s">
        <v>207</v>
      </c>
    </row>
    <row r="364" spans="1:65" s="13" customFormat="1" ht="11.25">
      <c r="B364" s="163"/>
      <c r="D364" s="164" t="s">
        <v>237</v>
      </c>
      <c r="E364" s="165" t="s">
        <v>1</v>
      </c>
      <c r="F364" s="166" t="s">
        <v>383</v>
      </c>
      <c r="H364" s="167">
        <v>3</v>
      </c>
      <c r="I364" s="168"/>
      <c r="L364" s="163"/>
      <c r="M364" s="169"/>
      <c r="N364" s="170"/>
      <c r="O364" s="170"/>
      <c r="P364" s="170"/>
      <c r="Q364" s="170"/>
      <c r="R364" s="170"/>
      <c r="S364" s="170"/>
      <c r="T364" s="171"/>
      <c r="AT364" s="165" t="s">
        <v>237</v>
      </c>
      <c r="AU364" s="165" t="s">
        <v>88</v>
      </c>
      <c r="AV364" s="13" t="s">
        <v>88</v>
      </c>
      <c r="AW364" s="13" t="s">
        <v>33</v>
      </c>
      <c r="AX364" s="13" t="s">
        <v>79</v>
      </c>
      <c r="AY364" s="165" t="s">
        <v>207</v>
      </c>
    </row>
    <row r="365" spans="1:65" s="14" customFormat="1" ht="22.5">
      <c r="B365" s="172"/>
      <c r="D365" s="164" t="s">
        <v>237</v>
      </c>
      <c r="E365" s="173" t="s">
        <v>1</v>
      </c>
      <c r="F365" s="174" t="s">
        <v>309</v>
      </c>
      <c r="H365" s="173" t="s">
        <v>1</v>
      </c>
      <c r="I365" s="175"/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237</v>
      </c>
      <c r="AU365" s="173" t="s">
        <v>88</v>
      </c>
      <c r="AV365" s="14" t="s">
        <v>86</v>
      </c>
      <c r="AW365" s="14" t="s">
        <v>33</v>
      </c>
      <c r="AX365" s="14" t="s">
        <v>79</v>
      </c>
      <c r="AY365" s="173" t="s">
        <v>207</v>
      </c>
    </row>
    <row r="366" spans="1:65" s="14" customFormat="1" ht="11.25">
      <c r="B366" s="172"/>
      <c r="D366" s="164" t="s">
        <v>237</v>
      </c>
      <c r="E366" s="173" t="s">
        <v>1</v>
      </c>
      <c r="F366" s="174" t="s">
        <v>310</v>
      </c>
      <c r="H366" s="173" t="s">
        <v>1</v>
      </c>
      <c r="I366" s="175"/>
      <c r="L366" s="172"/>
      <c r="M366" s="176"/>
      <c r="N366" s="177"/>
      <c r="O366" s="177"/>
      <c r="P366" s="177"/>
      <c r="Q366" s="177"/>
      <c r="R366" s="177"/>
      <c r="S366" s="177"/>
      <c r="T366" s="178"/>
      <c r="AT366" s="173" t="s">
        <v>237</v>
      </c>
      <c r="AU366" s="173" t="s">
        <v>88</v>
      </c>
      <c r="AV366" s="14" t="s">
        <v>86</v>
      </c>
      <c r="AW366" s="14" t="s">
        <v>33</v>
      </c>
      <c r="AX366" s="14" t="s">
        <v>79</v>
      </c>
      <c r="AY366" s="173" t="s">
        <v>207</v>
      </c>
    </row>
    <row r="367" spans="1:65" s="14" customFormat="1" ht="11.25">
      <c r="B367" s="172"/>
      <c r="D367" s="164" t="s">
        <v>237</v>
      </c>
      <c r="E367" s="173" t="s">
        <v>1</v>
      </c>
      <c r="F367" s="174" t="s">
        <v>311</v>
      </c>
      <c r="H367" s="173" t="s">
        <v>1</v>
      </c>
      <c r="I367" s="175"/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237</v>
      </c>
      <c r="AU367" s="173" t="s">
        <v>88</v>
      </c>
      <c r="AV367" s="14" t="s">
        <v>86</v>
      </c>
      <c r="AW367" s="14" t="s">
        <v>33</v>
      </c>
      <c r="AX367" s="14" t="s">
        <v>79</v>
      </c>
      <c r="AY367" s="173" t="s">
        <v>207</v>
      </c>
    </row>
    <row r="368" spans="1:65" s="15" customFormat="1" ht="11.25">
      <c r="B368" s="179"/>
      <c r="D368" s="164" t="s">
        <v>237</v>
      </c>
      <c r="E368" s="180" t="s">
        <v>1</v>
      </c>
      <c r="F368" s="181" t="s">
        <v>242</v>
      </c>
      <c r="H368" s="182">
        <v>3</v>
      </c>
      <c r="I368" s="183"/>
      <c r="L368" s="179"/>
      <c r="M368" s="184"/>
      <c r="N368" s="185"/>
      <c r="O368" s="185"/>
      <c r="P368" s="185"/>
      <c r="Q368" s="185"/>
      <c r="R368" s="185"/>
      <c r="S368" s="185"/>
      <c r="T368" s="186"/>
      <c r="AT368" s="180" t="s">
        <v>237</v>
      </c>
      <c r="AU368" s="180" t="s">
        <v>88</v>
      </c>
      <c r="AV368" s="15" t="s">
        <v>213</v>
      </c>
      <c r="AW368" s="15" t="s">
        <v>33</v>
      </c>
      <c r="AX368" s="15" t="s">
        <v>86</v>
      </c>
      <c r="AY368" s="180" t="s">
        <v>207</v>
      </c>
    </row>
    <row r="369" spans="1:65" s="2" customFormat="1" ht="33" customHeight="1">
      <c r="A369" s="31"/>
      <c r="B369" s="148"/>
      <c r="C369" s="149" t="s">
        <v>302</v>
      </c>
      <c r="D369" s="149" t="s">
        <v>209</v>
      </c>
      <c r="E369" s="150" t="s">
        <v>384</v>
      </c>
      <c r="F369" s="151" t="s">
        <v>385</v>
      </c>
      <c r="G369" s="152" t="s">
        <v>301</v>
      </c>
      <c r="H369" s="153">
        <v>1</v>
      </c>
      <c r="I369" s="154"/>
      <c r="J369" s="155">
        <f>ROUND(I369*H369,2)</f>
        <v>0</v>
      </c>
      <c r="K369" s="156"/>
      <c r="L369" s="32"/>
      <c r="M369" s="157" t="s">
        <v>1</v>
      </c>
      <c r="N369" s="158" t="s">
        <v>44</v>
      </c>
      <c r="O369" s="57"/>
      <c r="P369" s="159">
        <f>O369*H369</f>
        <v>0</v>
      </c>
      <c r="Q369" s="159">
        <v>0</v>
      </c>
      <c r="R369" s="159">
        <f>Q369*H369</f>
        <v>0</v>
      </c>
      <c r="S369" s="159">
        <v>0</v>
      </c>
      <c r="T369" s="160">
        <f>S369*H369</f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213</v>
      </c>
      <c r="AT369" s="161" t="s">
        <v>209</v>
      </c>
      <c r="AU369" s="161" t="s">
        <v>88</v>
      </c>
      <c r="AY369" s="17" t="s">
        <v>207</v>
      </c>
      <c r="BE369" s="162">
        <f>IF(N369="základní",J369,0)</f>
        <v>0</v>
      </c>
      <c r="BF369" s="162">
        <f>IF(N369="snížená",J369,0)</f>
        <v>0</v>
      </c>
      <c r="BG369" s="162">
        <f>IF(N369="zákl. přenesená",J369,0)</f>
        <v>0</v>
      </c>
      <c r="BH369" s="162">
        <f>IF(N369="sníž. přenesená",J369,0)</f>
        <v>0</v>
      </c>
      <c r="BI369" s="162">
        <f>IF(N369="nulová",J369,0)</f>
        <v>0</v>
      </c>
      <c r="BJ369" s="17" t="s">
        <v>86</v>
      </c>
      <c r="BK369" s="162">
        <f>ROUND(I369*H369,2)</f>
        <v>0</v>
      </c>
      <c r="BL369" s="17" t="s">
        <v>213</v>
      </c>
      <c r="BM369" s="161" t="s">
        <v>386</v>
      </c>
    </row>
    <row r="370" spans="1:65" s="14" customFormat="1" ht="22.5">
      <c r="B370" s="172"/>
      <c r="D370" s="164" t="s">
        <v>237</v>
      </c>
      <c r="E370" s="173" t="s">
        <v>1</v>
      </c>
      <c r="F370" s="174" t="s">
        <v>303</v>
      </c>
      <c r="H370" s="173" t="s">
        <v>1</v>
      </c>
      <c r="I370" s="175"/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237</v>
      </c>
      <c r="AU370" s="173" t="s">
        <v>88</v>
      </c>
      <c r="AV370" s="14" t="s">
        <v>86</v>
      </c>
      <c r="AW370" s="14" t="s">
        <v>33</v>
      </c>
      <c r="AX370" s="14" t="s">
        <v>79</v>
      </c>
      <c r="AY370" s="173" t="s">
        <v>207</v>
      </c>
    </row>
    <row r="371" spans="1:65" s="14" customFormat="1" ht="11.25">
      <c r="B371" s="172"/>
      <c r="D371" s="164" t="s">
        <v>237</v>
      </c>
      <c r="E371" s="173" t="s">
        <v>1</v>
      </c>
      <c r="F371" s="174" t="s">
        <v>304</v>
      </c>
      <c r="H371" s="173" t="s">
        <v>1</v>
      </c>
      <c r="I371" s="175"/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237</v>
      </c>
      <c r="AU371" s="173" t="s">
        <v>88</v>
      </c>
      <c r="AV371" s="14" t="s">
        <v>86</v>
      </c>
      <c r="AW371" s="14" t="s">
        <v>33</v>
      </c>
      <c r="AX371" s="14" t="s">
        <v>79</v>
      </c>
      <c r="AY371" s="173" t="s">
        <v>207</v>
      </c>
    </row>
    <row r="372" spans="1:65" s="13" customFormat="1" ht="11.25">
      <c r="B372" s="163"/>
      <c r="D372" s="164" t="s">
        <v>237</v>
      </c>
      <c r="E372" s="165" t="s">
        <v>1</v>
      </c>
      <c r="F372" s="166" t="s">
        <v>305</v>
      </c>
      <c r="H372" s="167">
        <v>1</v>
      </c>
      <c r="I372" s="168"/>
      <c r="L372" s="163"/>
      <c r="M372" s="169"/>
      <c r="N372" s="170"/>
      <c r="O372" s="170"/>
      <c r="P372" s="170"/>
      <c r="Q372" s="170"/>
      <c r="R372" s="170"/>
      <c r="S372" s="170"/>
      <c r="T372" s="171"/>
      <c r="AT372" s="165" t="s">
        <v>237</v>
      </c>
      <c r="AU372" s="165" t="s">
        <v>88</v>
      </c>
      <c r="AV372" s="13" t="s">
        <v>88</v>
      </c>
      <c r="AW372" s="13" t="s">
        <v>33</v>
      </c>
      <c r="AX372" s="13" t="s">
        <v>79</v>
      </c>
      <c r="AY372" s="165" t="s">
        <v>207</v>
      </c>
    </row>
    <row r="373" spans="1:65" s="14" customFormat="1" ht="22.5">
      <c r="B373" s="172"/>
      <c r="D373" s="164" t="s">
        <v>237</v>
      </c>
      <c r="E373" s="173" t="s">
        <v>1</v>
      </c>
      <c r="F373" s="174" t="s">
        <v>309</v>
      </c>
      <c r="H373" s="173" t="s">
        <v>1</v>
      </c>
      <c r="I373" s="175"/>
      <c r="L373" s="172"/>
      <c r="M373" s="176"/>
      <c r="N373" s="177"/>
      <c r="O373" s="177"/>
      <c r="P373" s="177"/>
      <c r="Q373" s="177"/>
      <c r="R373" s="177"/>
      <c r="S373" s="177"/>
      <c r="T373" s="178"/>
      <c r="AT373" s="173" t="s">
        <v>237</v>
      </c>
      <c r="AU373" s="173" t="s">
        <v>88</v>
      </c>
      <c r="AV373" s="14" t="s">
        <v>86</v>
      </c>
      <c r="AW373" s="14" t="s">
        <v>33</v>
      </c>
      <c r="AX373" s="14" t="s">
        <v>79</v>
      </c>
      <c r="AY373" s="173" t="s">
        <v>207</v>
      </c>
    </row>
    <row r="374" spans="1:65" s="14" customFormat="1" ht="11.25">
      <c r="B374" s="172"/>
      <c r="D374" s="164" t="s">
        <v>237</v>
      </c>
      <c r="E374" s="173" t="s">
        <v>1</v>
      </c>
      <c r="F374" s="174" t="s">
        <v>310</v>
      </c>
      <c r="H374" s="173" t="s">
        <v>1</v>
      </c>
      <c r="I374" s="175"/>
      <c r="L374" s="172"/>
      <c r="M374" s="176"/>
      <c r="N374" s="177"/>
      <c r="O374" s="177"/>
      <c r="P374" s="177"/>
      <c r="Q374" s="177"/>
      <c r="R374" s="177"/>
      <c r="S374" s="177"/>
      <c r="T374" s="178"/>
      <c r="AT374" s="173" t="s">
        <v>237</v>
      </c>
      <c r="AU374" s="173" t="s">
        <v>88</v>
      </c>
      <c r="AV374" s="14" t="s">
        <v>86</v>
      </c>
      <c r="AW374" s="14" t="s">
        <v>33</v>
      </c>
      <c r="AX374" s="14" t="s">
        <v>79</v>
      </c>
      <c r="AY374" s="173" t="s">
        <v>207</v>
      </c>
    </row>
    <row r="375" spans="1:65" s="14" customFormat="1" ht="11.25">
      <c r="B375" s="172"/>
      <c r="D375" s="164" t="s">
        <v>237</v>
      </c>
      <c r="E375" s="173" t="s">
        <v>1</v>
      </c>
      <c r="F375" s="174" t="s">
        <v>311</v>
      </c>
      <c r="H375" s="173" t="s">
        <v>1</v>
      </c>
      <c r="I375" s="175"/>
      <c r="L375" s="172"/>
      <c r="M375" s="176"/>
      <c r="N375" s="177"/>
      <c r="O375" s="177"/>
      <c r="P375" s="177"/>
      <c r="Q375" s="177"/>
      <c r="R375" s="177"/>
      <c r="S375" s="177"/>
      <c r="T375" s="178"/>
      <c r="AT375" s="173" t="s">
        <v>237</v>
      </c>
      <c r="AU375" s="173" t="s">
        <v>88</v>
      </c>
      <c r="AV375" s="14" t="s">
        <v>86</v>
      </c>
      <c r="AW375" s="14" t="s">
        <v>33</v>
      </c>
      <c r="AX375" s="14" t="s">
        <v>79</v>
      </c>
      <c r="AY375" s="173" t="s">
        <v>207</v>
      </c>
    </row>
    <row r="376" spans="1:65" s="15" customFormat="1" ht="11.25">
      <c r="B376" s="179"/>
      <c r="D376" s="164" t="s">
        <v>237</v>
      </c>
      <c r="E376" s="180" t="s">
        <v>1</v>
      </c>
      <c r="F376" s="181" t="s">
        <v>242</v>
      </c>
      <c r="H376" s="182">
        <v>1</v>
      </c>
      <c r="I376" s="183"/>
      <c r="L376" s="179"/>
      <c r="M376" s="184"/>
      <c r="N376" s="185"/>
      <c r="O376" s="185"/>
      <c r="P376" s="185"/>
      <c r="Q376" s="185"/>
      <c r="R376" s="185"/>
      <c r="S376" s="185"/>
      <c r="T376" s="186"/>
      <c r="AT376" s="180" t="s">
        <v>237</v>
      </c>
      <c r="AU376" s="180" t="s">
        <v>88</v>
      </c>
      <c r="AV376" s="15" t="s">
        <v>213</v>
      </c>
      <c r="AW376" s="15" t="s">
        <v>33</v>
      </c>
      <c r="AX376" s="15" t="s">
        <v>86</v>
      </c>
      <c r="AY376" s="180" t="s">
        <v>207</v>
      </c>
    </row>
    <row r="377" spans="1:65" s="2" customFormat="1" ht="33" customHeight="1">
      <c r="A377" s="31"/>
      <c r="B377" s="148"/>
      <c r="C377" s="149" t="s">
        <v>387</v>
      </c>
      <c r="D377" s="149" t="s">
        <v>209</v>
      </c>
      <c r="E377" s="150" t="s">
        <v>388</v>
      </c>
      <c r="F377" s="151" t="s">
        <v>389</v>
      </c>
      <c r="G377" s="152" t="s">
        <v>301</v>
      </c>
      <c r="H377" s="153">
        <v>1</v>
      </c>
      <c r="I377" s="154"/>
      <c r="J377" s="155">
        <f>ROUND(I377*H377,2)</f>
        <v>0</v>
      </c>
      <c r="K377" s="156"/>
      <c r="L377" s="32"/>
      <c r="M377" s="157" t="s">
        <v>1</v>
      </c>
      <c r="N377" s="158" t="s">
        <v>44</v>
      </c>
      <c r="O377" s="57"/>
      <c r="P377" s="159">
        <f>O377*H377</f>
        <v>0</v>
      </c>
      <c r="Q377" s="159">
        <v>0</v>
      </c>
      <c r="R377" s="159">
        <f>Q377*H377</f>
        <v>0</v>
      </c>
      <c r="S377" s="159">
        <v>0</v>
      </c>
      <c r="T377" s="160">
        <f>S377*H377</f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61" t="s">
        <v>213</v>
      </c>
      <c r="AT377" s="161" t="s">
        <v>209</v>
      </c>
      <c r="AU377" s="161" t="s">
        <v>88</v>
      </c>
      <c r="AY377" s="17" t="s">
        <v>207</v>
      </c>
      <c r="BE377" s="162">
        <f>IF(N377="základní",J377,0)</f>
        <v>0</v>
      </c>
      <c r="BF377" s="162">
        <f>IF(N377="snížená",J377,0)</f>
        <v>0</v>
      </c>
      <c r="BG377" s="162">
        <f>IF(N377="zákl. přenesená",J377,0)</f>
        <v>0</v>
      </c>
      <c r="BH377" s="162">
        <f>IF(N377="sníž. přenesená",J377,0)</f>
        <v>0</v>
      </c>
      <c r="BI377" s="162">
        <f>IF(N377="nulová",J377,0)</f>
        <v>0</v>
      </c>
      <c r="BJ377" s="17" t="s">
        <v>86</v>
      </c>
      <c r="BK377" s="162">
        <f>ROUND(I377*H377,2)</f>
        <v>0</v>
      </c>
      <c r="BL377" s="17" t="s">
        <v>213</v>
      </c>
      <c r="BM377" s="161" t="s">
        <v>390</v>
      </c>
    </row>
    <row r="378" spans="1:65" s="14" customFormat="1" ht="22.5">
      <c r="B378" s="172"/>
      <c r="D378" s="164" t="s">
        <v>237</v>
      </c>
      <c r="E378" s="173" t="s">
        <v>1</v>
      </c>
      <c r="F378" s="174" t="s">
        <v>303</v>
      </c>
      <c r="H378" s="173" t="s">
        <v>1</v>
      </c>
      <c r="I378" s="175"/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237</v>
      </c>
      <c r="AU378" s="173" t="s">
        <v>88</v>
      </c>
      <c r="AV378" s="14" t="s">
        <v>86</v>
      </c>
      <c r="AW378" s="14" t="s">
        <v>33</v>
      </c>
      <c r="AX378" s="14" t="s">
        <v>79</v>
      </c>
      <c r="AY378" s="173" t="s">
        <v>207</v>
      </c>
    </row>
    <row r="379" spans="1:65" s="14" customFormat="1" ht="11.25">
      <c r="B379" s="172"/>
      <c r="D379" s="164" t="s">
        <v>237</v>
      </c>
      <c r="E379" s="173" t="s">
        <v>1</v>
      </c>
      <c r="F379" s="174" t="s">
        <v>304</v>
      </c>
      <c r="H379" s="173" t="s">
        <v>1</v>
      </c>
      <c r="I379" s="175"/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237</v>
      </c>
      <c r="AU379" s="173" t="s">
        <v>88</v>
      </c>
      <c r="AV379" s="14" t="s">
        <v>86</v>
      </c>
      <c r="AW379" s="14" t="s">
        <v>33</v>
      </c>
      <c r="AX379" s="14" t="s">
        <v>79</v>
      </c>
      <c r="AY379" s="173" t="s">
        <v>207</v>
      </c>
    </row>
    <row r="380" spans="1:65" s="13" customFormat="1" ht="11.25">
      <c r="B380" s="163"/>
      <c r="D380" s="164" t="s">
        <v>237</v>
      </c>
      <c r="E380" s="165" t="s">
        <v>1</v>
      </c>
      <c r="F380" s="166" t="s">
        <v>307</v>
      </c>
      <c r="H380" s="167">
        <v>1</v>
      </c>
      <c r="I380" s="168"/>
      <c r="L380" s="163"/>
      <c r="M380" s="169"/>
      <c r="N380" s="170"/>
      <c r="O380" s="170"/>
      <c r="P380" s="170"/>
      <c r="Q380" s="170"/>
      <c r="R380" s="170"/>
      <c r="S380" s="170"/>
      <c r="T380" s="171"/>
      <c r="AT380" s="165" t="s">
        <v>237</v>
      </c>
      <c r="AU380" s="165" t="s">
        <v>88</v>
      </c>
      <c r="AV380" s="13" t="s">
        <v>88</v>
      </c>
      <c r="AW380" s="13" t="s">
        <v>33</v>
      </c>
      <c r="AX380" s="13" t="s">
        <v>79</v>
      </c>
      <c r="AY380" s="165" t="s">
        <v>207</v>
      </c>
    </row>
    <row r="381" spans="1:65" s="14" customFormat="1" ht="22.5">
      <c r="B381" s="172"/>
      <c r="D381" s="164" t="s">
        <v>237</v>
      </c>
      <c r="E381" s="173" t="s">
        <v>1</v>
      </c>
      <c r="F381" s="174" t="s">
        <v>309</v>
      </c>
      <c r="H381" s="173" t="s">
        <v>1</v>
      </c>
      <c r="I381" s="175"/>
      <c r="L381" s="172"/>
      <c r="M381" s="176"/>
      <c r="N381" s="177"/>
      <c r="O381" s="177"/>
      <c r="P381" s="177"/>
      <c r="Q381" s="177"/>
      <c r="R381" s="177"/>
      <c r="S381" s="177"/>
      <c r="T381" s="178"/>
      <c r="AT381" s="173" t="s">
        <v>237</v>
      </c>
      <c r="AU381" s="173" t="s">
        <v>88</v>
      </c>
      <c r="AV381" s="14" t="s">
        <v>86</v>
      </c>
      <c r="AW381" s="14" t="s">
        <v>33</v>
      </c>
      <c r="AX381" s="14" t="s">
        <v>79</v>
      </c>
      <c r="AY381" s="173" t="s">
        <v>207</v>
      </c>
    </row>
    <row r="382" spans="1:65" s="14" customFormat="1" ht="11.25">
      <c r="B382" s="172"/>
      <c r="D382" s="164" t="s">
        <v>237</v>
      </c>
      <c r="E382" s="173" t="s">
        <v>1</v>
      </c>
      <c r="F382" s="174" t="s">
        <v>310</v>
      </c>
      <c r="H382" s="173" t="s">
        <v>1</v>
      </c>
      <c r="I382" s="175"/>
      <c r="L382" s="172"/>
      <c r="M382" s="176"/>
      <c r="N382" s="177"/>
      <c r="O382" s="177"/>
      <c r="P382" s="177"/>
      <c r="Q382" s="177"/>
      <c r="R382" s="177"/>
      <c r="S382" s="177"/>
      <c r="T382" s="178"/>
      <c r="AT382" s="173" t="s">
        <v>237</v>
      </c>
      <c r="AU382" s="173" t="s">
        <v>88</v>
      </c>
      <c r="AV382" s="14" t="s">
        <v>86</v>
      </c>
      <c r="AW382" s="14" t="s">
        <v>33</v>
      </c>
      <c r="AX382" s="14" t="s">
        <v>79</v>
      </c>
      <c r="AY382" s="173" t="s">
        <v>207</v>
      </c>
    </row>
    <row r="383" spans="1:65" s="14" customFormat="1" ht="11.25">
      <c r="B383" s="172"/>
      <c r="D383" s="164" t="s">
        <v>237</v>
      </c>
      <c r="E383" s="173" t="s">
        <v>1</v>
      </c>
      <c r="F383" s="174" t="s">
        <v>311</v>
      </c>
      <c r="H383" s="173" t="s">
        <v>1</v>
      </c>
      <c r="I383" s="175"/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237</v>
      </c>
      <c r="AU383" s="173" t="s">
        <v>88</v>
      </c>
      <c r="AV383" s="14" t="s">
        <v>86</v>
      </c>
      <c r="AW383" s="14" t="s">
        <v>33</v>
      </c>
      <c r="AX383" s="14" t="s">
        <v>79</v>
      </c>
      <c r="AY383" s="173" t="s">
        <v>207</v>
      </c>
    </row>
    <row r="384" spans="1:65" s="15" customFormat="1" ht="11.25">
      <c r="B384" s="179"/>
      <c r="D384" s="164" t="s">
        <v>237</v>
      </c>
      <c r="E384" s="180" t="s">
        <v>1</v>
      </c>
      <c r="F384" s="181" t="s">
        <v>242</v>
      </c>
      <c r="H384" s="182">
        <v>1</v>
      </c>
      <c r="I384" s="183"/>
      <c r="L384" s="179"/>
      <c r="M384" s="184"/>
      <c r="N384" s="185"/>
      <c r="O384" s="185"/>
      <c r="P384" s="185"/>
      <c r="Q384" s="185"/>
      <c r="R384" s="185"/>
      <c r="S384" s="185"/>
      <c r="T384" s="186"/>
      <c r="AT384" s="180" t="s">
        <v>237</v>
      </c>
      <c r="AU384" s="180" t="s">
        <v>88</v>
      </c>
      <c r="AV384" s="15" t="s">
        <v>213</v>
      </c>
      <c r="AW384" s="15" t="s">
        <v>33</v>
      </c>
      <c r="AX384" s="15" t="s">
        <v>86</v>
      </c>
      <c r="AY384" s="180" t="s">
        <v>207</v>
      </c>
    </row>
    <row r="385" spans="1:65" s="2" customFormat="1" ht="33" customHeight="1">
      <c r="A385" s="31"/>
      <c r="B385" s="148"/>
      <c r="C385" s="149" t="s">
        <v>314</v>
      </c>
      <c r="D385" s="149" t="s">
        <v>209</v>
      </c>
      <c r="E385" s="150" t="s">
        <v>391</v>
      </c>
      <c r="F385" s="151" t="s">
        <v>392</v>
      </c>
      <c r="G385" s="152" t="s">
        <v>301</v>
      </c>
      <c r="H385" s="153">
        <v>2</v>
      </c>
      <c r="I385" s="154"/>
      <c r="J385" s="155">
        <f>ROUND(I385*H385,2)</f>
        <v>0</v>
      </c>
      <c r="K385" s="156"/>
      <c r="L385" s="32"/>
      <c r="M385" s="157" t="s">
        <v>1</v>
      </c>
      <c r="N385" s="158" t="s">
        <v>44</v>
      </c>
      <c r="O385" s="57"/>
      <c r="P385" s="159">
        <f>O385*H385</f>
        <v>0</v>
      </c>
      <c r="Q385" s="159">
        <v>0</v>
      </c>
      <c r="R385" s="159">
        <f>Q385*H385</f>
        <v>0</v>
      </c>
      <c r="S385" s="159">
        <v>0</v>
      </c>
      <c r="T385" s="160">
        <f>S385*H385</f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61" t="s">
        <v>213</v>
      </c>
      <c r="AT385" s="161" t="s">
        <v>209</v>
      </c>
      <c r="AU385" s="161" t="s">
        <v>88</v>
      </c>
      <c r="AY385" s="17" t="s">
        <v>207</v>
      </c>
      <c r="BE385" s="162">
        <f>IF(N385="základní",J385,0)</f>
        <v>0</v>
      </c>
      <c r="BF385" s="162">
        <f>IF(N385="snížená",J385,0)</f>
        <v>0</v>
      </c>
      <c r="BG385" s="162">
        <f>IF(N385="zákl. přenesená",J385,0)</f>
        <v>0</v>
      </c>
      <c r="BH385" s="162">
        <f>IF(N385="sníž. přenesená",J385,0)</f>
        <v>0</v>
      </c>
      <c r="BI385" s="162">
        <f>IF(N385="nulová",J385,0)</f>
        <v>0</v>
      </c>
      <c r="BJ385" s="17" t="s">
        <v>86</v>
      </c>
      <c r="BK385" s="162">
        <f>ROUND(I385*H385,2)</f>
        <v>0</v>
      </c>
      <c r="BL385" s="17" t="s">
        <v>213</v>
      </c>
      <c r="BM385" s="161" t="s">
        <v>393</v>
      </c>
    </row>
    <row r="386" spans="1:65" s="14" customFormat="1" ht="22.5">
      <c r="B386" s="172"/>
      <c r="D386" s="164" t="s">
        <v>237</v>
      </c>
      <c r="E386" s="173" t="s">
        <v>1</v>
      </c>
      <c r="F386" s="174" t="s">
        <v>303</v>
      </c>
      <c r="H386" s="173" t="s">
        <v>1</v>
      </c>
      <c r="I386" s="175"/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237</v>
      </c>
      <c r="AU386" s="173" t="s">
        <v>88</v>
      </c>
      <c r="AV386" s="14" t="s">
        <v>86</v>
      </c>
      <c r="AW386" s="14" t="s">
        <v>33</v>
      </c>
      <c r="AX386" s="14" t="s">
        <v>79</v>
      </c>
      <c r="AY386" s="173" t="s">
        <v>207</v>
      </c>
    </row>
    <row r="387" spans="1:65" s="14" customFormat="1" ht="11.25">
      <c r="B387" s="172"/>
      <c r="D387" s="164" t="s">
        <v>237</v>
      </c>
      <c r="E387" s="173" t="s">
        <v>1</v>
      </c>
      <c r="F387" s="174" t="s">
        <v>304</v>
      </c>
      <c r="H387" s="173" t="s">
        <v>1</v>
      </c>
      <c r="I387" s="175"/>
      <c r="L387" s="172"/>
      <c r="M387" s="176"/>
      <c r="N387" s="177"/>
      <c r="O387" s="177"/>
      <c r="P387" s="177"/>
      <c r="Q387" s="177"/>
      <c r="R387" s="177"/>
      <c r="S387" s="177"/>
      <c r="T387" s="178"/>
      <c r="AT387" s="173" t="s">
        <v>237</v>
      </c>
      <c r="AU387" s="173" t="s">
        <v>88</v>
      </c>
      <c r="AV387" s="14" t="s">
        <v>86</v>
      </c>
      <c r="AW387" s="14" t="s">
        <v>33</v>
      </c>
      <c r="AX387" s="14" t="s">
        <v>79</v>
      </c>
      <c r="AY387" s="173" t="s">
        <v>207</v>
      </c>
    </row>
    <row r="388" spans="1:65" s="13" customFormat="1" ht="11.25">
      <c r="B388" s="163"/>
      <c r="D388" s="164" t="s">
        <v>237</v>
      </c>
      <c r="E388" s="165" t="s">
        <v>1</v>
      </c>
      <c r="F388" s="166" t="s">
        <v>307</v>
      </c>
      <c r="H388" s="167">
        <v>1</v>
      </c>
      <c r="I388" s="168"/>
      <c r="L388" s="163"/>
      <c r="M388" s="169"/>
      <c r="N388" s="170"/>
      <c r="O388" s="170"/>
      <c r="P388" s="170"/>
      <c r="Q388" s="170"/>
      <c r="R388" s="170"/>
      <c r="S388" s="170"/>
      <c r="T388" s="171"/>
      <c r="AT388" s="165" t="s">
        <v>237</v>
      </c>
      <c r="AU388" s="165" t="s">
        <v>88</v>
      </c>
      <c r="AV388" s="13" t="s">
        <v>88</v>
      </c>
      <c r="AW388" s="13" t="s">
        <v>33</v>
      </c>
      <c r="AX388" s="13" t="s">
        <v>79</v>
      </c>
      <c r="AY388" s="165" t="s">
        <v>207</v>
      </c>
    </row>
    <row r="389" spans="1:65" s="13" customFormat="1" ht="11.25">
      <c r="B389" s="163"/>
      <c r="D389" s="164" t="s">
        <v>237</v>
      </c>
      <c r="E389" s="165" t="s">
        <v>1</v>
      </c>
      <c r="F389" s="166" t="s">
        <v>308</v>
      </c>
      <c r="H389" s="167">
        <v>1</v>
      </c>
      <c r="I389" s="168"/>
      <c r="L389" s="163"/>
      <c r="M389" s="169"/>
      <c r="N389" s="170"/>
      <c r="O389" s="170"/>
      <c r="P389" s="170"/>
      <c r="Q389" s="170"/>
      <c r="R389" s="170"/>
      <c r="S389" s="170"/>
      <c r="T389" s="171"/>
      <c r="AT389" s="165" t="s">
        <v>237</v>
      </c>
      <c r="AU389" s="165" t="s">
        <v>88</v>
      </c>
      <c r="AV389" s="13" t="s">
        <v>88</v>
      </c>
      <c r="AW389" s="13" t="s">
        <v>33</v>
      </c>
      <c r="AX389" s="13" t="s">
        <v>79</v>
      </c>
      <c r="AY389" s="165" t="s">
        <v>207</v>
      </c>
    </row>
    <row r="390" spans="1:65" s="14" customFormat="1" ht="22.5">
      <c r="B390" s="172"/>
      <c r="D390" s="164" t="s">
        <v>237</v>
      </c>
      <c r="E390" s="173" t="s">
        <v>1</v>
      </c>
      <c r="F390" s="174" t="s">
        <v>309</v>
      </c>
      <c r="H390" s="173" t="s">
        <v>1</v>
      </c>
      <c r="I390" s="175"/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237</v>
      </c>
      <c r="AU390" s="173" t="s">
        <v>88</v>
      </c>
      <c r="AV390" s="14" t="s">
        <v>86</v>
      </c>
      <c r="AW390" s="14" t="s">
        <v>33</v>
      </c>
      <c r="AX390" s="14" t="s">
        <v>79</v>
      </c>
      <c r="AY390" s="173" t="s">
        <v>207</v>
      </c>
    </row>
    <row r="391" spans="1:65" s="14" customFormat="1" ht="11.25">
      <c r="B391" s="172"/>
      <c r="D391" s="164" t="s">
        <v>237</v>
      </c>
      <c r="E391" s="173" t="s">
        <v>1</v>
      </c>
      <c r="F391" s="174" t="s">
        <v>310</v>
      </c>
      <c r="H391" s="173" t="s">
        <v>1</v>
      </c>
      <c r="I391" s="175"/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237</v>
      </c>
      <c r="AU391" s="173" t="s">
        <v>88</v>
      </c>
      <c r="AV391" s="14" t="s">
        <v>86</v>
      </c>
      <c r="AW391" s="14" t="s">
        <v>33</v>
      </c>
      <c r="AX391" s="14" t="s">
        <v>79</v>
      </c>
      <c r="AY391" s="173" t="s">
        <v>207</v>
      </c>
    </row>
    <row r="392" spans="1:65" s="14" customFormat="1" ht="11.25">
      <c r="B392" s="172"/>
      <c r="D392" s="164" t="s">
        <v>237</v>
      </c>
      <c r="E392" s="173" t="s">
        <v>1</v>
      </c>
      <c r="F392" s="174" t="s">
        <v>311</v>
      </c>
      <c r="H392" s="173" t="s">
        <v>1</v>
      </c>
      <c r="I392" s="175"/>
      <c r="L392" s="172"/>
      <c r="M392" s="176"/>
      <c r="N392" s="177"/>
      <c r="O392" s="177"/>
      <c r="P392" s="177"/>
      <c r="Q392" s="177"/>
      <c r="R392" s="177"/>
      <c r="S392" s="177"/>
      <c r="T392" s="178"/>
      <c r="AT392" s="173" t="s">
        <v>237</v>
      </c>
      <c r="AU392" s="173" t="s">
        <v>88</v>
      </c>
      <c r="AV392" s="14" t="s">
        <v>86</v>
      </c>
      <c r="AW392" s="14" t="s">
        <v>33</v>
      </c>
      <c r="AX392" s="14" t="s">
        <v>79</v>
      </c>
      <c r="AY392" s="173" t="s">
        <v>207</v>
      </c>
    </row>
    <row r="393" spans="1:65" s="15" customFormat="1" ht="11.25">
      <c r="B393" s="179"/>
      <c r="D393" s="164" t="s">
        <v>237</v>
      </c>
      <c r="E393" s="180" t="s">
        <v>1</v>
      </c>
      <c r="F393" s="181" t="s">
        <v>242</v>
      </c>
      <c r="H393" s="182">
        <v>2</v>
      </c>
      <c r="I393" s="183"/>
      <c r="L393" s="179"/>
      <c r="M393" s="184"/>
      <c r="N393" s="185"/>
      <c r="O393" s="185"/>
      <c r="P393" s="185"/>
      <c r="Q393" s="185"/>
      <c r="R393" s="185"/>
      <c r="S393" s="185"/>
      <c r="T393" s="186"/>
      <c r="AT393" s="180" t="s">
        <v>237</v>
      </c>
      <c r="AU393" s="180" t="s">
        <v>88</v>
      </c>
      <c r="AV393" s="15" t="s">
        <v>213</v>
      </c>
      <c r="AW393" s="15" t="s">
        <v>33</v>
      </c>
      <c r="AX393" s="15" t="s">
        <v>86</v>
      </c>
      <c r="AY393" s="180" t="s">
        <v>207</v>
      </c>
    </row>
    <row r="394" spans="1:65" s="2" customFormat="1" ht="33" customHeight="1">
      <c r="A394" s="31"/>
      <c r="B394" s="148"/>
      <c r="C394" s="149" t="s">
        <v>394</v>
      </c>
      <c r="D394" s="149" t="s">
        <v>209</v>
      </c>
      <c r="E394" s="150" t="s">
        <v>395</v>
      </c>
      <c r="F394" s="151" t="s">
        <v>396</v>
      </c>
      <c r="G394" s="152" t="s">
        <v>301</v>
      </c>
      <c r="H394" s="153">
        <v>2</v>
      </c>
      <c r="I394" s="154"/>
      <c r="J394" s="155">
        <f>ROUND(I394*H394,2)</f>
        <v>0</v>
      </c>
      <c r="K394" s="156"/>
      <c r="L394" s="32"/>
      <c r="M394" s="157" t="s">
        <v>1</v>
      </c>
      <c r="N394" s="158" t="s">
        <v>44</v>
      </c>
      <c r="O394" s="57"/>
      <c r="P394" s="159">
        <f>O394*H394</f>
        <v>0</v>
      </c>
      <c r="Q394" s="159">
        <v>0</v>
      </c>
      <c r="R394" s="159">
        <f>Q394*H394</f>
        <v>0</v>
      </c>
      <c r="S394" s="159">
        <v>0</v>
      </c>
      <c r="T394" s="160">
        <f>S394*H394</f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61" t="s">
        <v>213</v>
      </c>
      <c r="AT394" s="161" t="s">
        <v>209</v>
      </c>
      <c r="AU394" s="161" t="s">
        <v>88</v>
      </c>
      <c r="AY394" s="17" t="s">
        <v>207</v>
      </c>
      <c r="BE394" s="162">
        <f>IF(N394="základní",J394,0)</f>
        <v>0</v>
      </c>
      <c r="BF394" s="162">
        <f>IF(N394="snížená",J394,0)</f>
        <v>0</v>
      </c>
      <c r="BG394" s="162">
        <f>IF(N394="zákl. přenesená",J394,0)</f>
        <v>0</v>
      </c>
      <c r="BH394" s="162">
        <f>IF(N394="sníž. přenesená",J394,0)</f>
        <v>0</v>
      </c>
      <c r="BI394" s="162">
        <f>IF(N394="nulová",J394,0)</f>
        <v>0</v>
      </c>
      <c r="BJ394" s="17" t="s">
        <v>86</v>
      </c>
      <c r="BK394" s="162">
        <f>ROUND(I394*H394,2)</f>
        <v>0</v>
      </c>
      <c r="BL394" s="17" t="s">
        <v>213</v>
      </c>
      <c r="BM394" s="161" t="s">
        <v>397</v>
      </c>
    </row>
    <row r="395" spans="1:65" s="14" customFormat="1" ht="22.5">
      <c r="B395" s="172"/>
      <c r="D395" s="164" t="s">
        <v>237</v>
      </c>
      <c r="E395" s="173" t="s">
        <v>1</v>
      </c>
      <c r="F395" s="174" t="s">
        <v>303</v>
      </c>
      <c r="H395" s="173" t="s">
        <v>1</v>
      </c>
      <c r="I395" s="175"/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237</v>
      </c>
      <c r="AU395" s="173" t="s">
        <v>88</v>
      </c>
      <c r="AV395" s="14" t="s">
        <v>86</v>
      </c>
      <c r="AW395" s="14" t="s">
        <v>33</v>
      </c>
      <c r="AX395" s="14" t="s">
        <v>79</v>
      </c>
      <c r="AY395" s="173" t="s">
        <v>207</v>
      </c>
    </row>
    <row r="396" spans="1:65" s="14" customFormat="1" ht="11.25">
      <c r="B396" s="172"/>
      <c r="D396" s="164" t="s">
        <v>237</v>
      </c>
      <c r="E396" s="173" t="s">
        <v>1</v>
      </c>
      <c r="F396" s="174" t="s">
        <v>304</v>
      </c>
      <c r="H396" s="173" t="s">
        <v>1</v>
      </c>
      <c r="I396" s="175"/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237</v>
      </c>
      <c r="AU396" s="173" t="s">
        <v>88</v>
      </c>
      <c r="AV396" s="14" t="s">
        <v>86</v>
      </c>
      <c r="AW396" s="14" t="s">
        <v>33</v>
      </c>
      <c r="AX396" s="14" t="s">
        <v>79</v>
      </c>
      <c r="AY396" s="173" t="s">
        <v>207</v>
      </c>
    </row>
    <row r="397" spans="1:65" s="13" customFormat="1" ht="11.25">
      <c r="B397" s="163"/>
      <c r="D397" s="164" t="s">
        <v>237</v>
      </c>
      <c r="E397" s="165" t="s">
        <v>1</v>
      </c>
      <c r="F397" s="166" t="s">
        <v>346</v>
      </c>
      <c r="H397" s="167">
        <v>1</v>
      </c>
      <c r="I397" s="168"/>
      <c r="L397" s="163"/>
      <c r="M397" s="169"/>
      <c r="N397" s="170"/>
      <c r="O397" s="170"/>
      <c r="P397" s="170"/>
      <c r="Q397" s="170"/>
      <c r="R397" s="170"/>
      <c r="S397" s="170"/>
      <c r="T397" s="171"/>
      <c r="AT397" s="165" t="s">
        <v>237</v>
      </c>
      <c r="AU397" s="165" t="s">
        <v>88</v>
      </c>
      <c r="AV397" s="13" t="s">
        <v>88</v>
      </c>
      <c r="AW397" s="13" t="s">
        <v>33</v>
      </c>
      <c r="AX397" s="13" t="s">
        <v>79</v>
      </c>
      <c r="AY397" s="165" t="s">
        <v>207</v>
      </c>
    </row>
    <row r="398" spans="1:65" s="13" customFormat="1" ht="11.25">
      <c r="B398" s="163"/>
      <c r="D398" s="164" t="s">
        <v>237</v>
      </c>
      <c r="E398" s="165" t="s">
        <v>1</v>
      </c>
      <c r="F398" s="166" t="s">
        <v>308</v>
      </c>
      <c r="H398" s="167">
        <v>1</v>
      </c>
      <c r="I398" s="168"/>
      <c r="L398" s="163"/>
      <c r="M398" s="169"/>
      <c r="N398" s="170"/>
      <c r="O398" s="170"/>
      <c r="P398" s="170"/>
      <c r="Q398" s="170"/>
      <c r="R398" s="170"/>
      <c r="S398" s="170"/>
      <c r="T398" s="171"/>
      <c r="AT398" s="165" t="s">
        <v>237</v>
      </c>
      <c r="AU398" s="165" t="s">
        <v>88</v>
      </c>
      <c r="AV398" s="13" t="s">
        <v>88</v>
      </c>
      <c r="AW398" s="13" t="s">
        <v>33</v>
      </c>
      <c r="AX398" s="13" t="s">
        <v>79</v>
      </c>
      <c r="AY398" s="165" t="s">
        <v>207</v>
      </c>
    </row>
    <row r="399" spans="1:65" s="14" customFormat="1" ht="22.5">
      <c r="B399" s="172"/>
      <c r="D399" s="164" t="s">
        <v>237</v>
      </c>
      <c r="E399" s="173" t="s">
        <v>1</v>
      </c>
      <c r="F399" s="174" t="s">
        <v>309</v>
      </c>
      <c r="H399" s="173" t="s">
        <v>1</v>
      </c>
      <c r="I399" s="175"/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237</v>
      </c>
      <c r="AU399" s="173" t="s">
        <v>88</v>
      </c>
      <c r="AV399" s="14" t="s">
        <v>86</v>
      </c>
      <c r="AW399" s="14" t="s">
        <v>33</v>
      </c>
      <c r="AX399" s="14" t="s">
        <v>79</v>
      </c>
      <c r="AY399" s="173" t="s">
        <v>207</v>
      </c>
    </row>
    <row r="400" spans="1:65" s="14" customFormat="1" ht="11.25">
      <c r="B400" s="172"/>
      <c r="D400" s="164" t="s">
        <v>237</v>
      </c>
      <c r="E400" s="173" t="s">
        <v>1</v>
      </c>
      <c r="F400" s="174" t="s">
        <v>310</v>
      </c>
      <c r="H400" s="173" t="s">
        <v>1</v>
      </c>
      <c r="I400" s="175"/>
      <c r="L400" s="172"/>
      <c r="M400" s="176"/>
      <c r="N400" s="177"/>
      <c r="O400" s="177"/>
      <c r="P400" s="177"/>
      <c r="Q400" s="177"/>
      <c r="R400" s="177"/>
      <c r="S400" s="177"/>
      <c r="T400" s="178"/>
      <c r="AT400" s="173" t="s">
        <v>237</v>
      </c>
      <c r="AU400" s="173" t="s">
        <v>88</v>
      </c>
      <c r="AV400" s="14" t="s">
        <v>86</v>
      </c>
      <c r="AW400" s="14" t="s">
        <v>33</v>
      </c>
      <c r="AX400" s="14" t="s">
        <v>79</v>
      </c>
      <c r="AY400" s="173" t="s">
        <v>207</v>
      </c>
    </row>
    <row r="401" spans="1:65" s="14" customFormat="1" ht="11.25">
      <c r="B401" s="172"/>
      <c r="D401" s="164" t="s">
        <v>237</v>
      </c>
      <c r="E401" s="173" t="s">
        <v>1</v>
      </c>
      <c r="F401" s="174" t="s">
        <v>311</v>
      </c>
      <c r="H401" s="173" t="s">
        <v>1</v>
      </c>
      <c r="I401" s="175"/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237</v>
      </c>
      <c r="AU401" s="173" t="s">
        <v>88</v>
      </c>
      <c r="AV401" s="14" t="s">
        <v>86</v>
      </c>
      <c r="AW401" s="14" t="s">
        <v>33</v>
      </c>
      <c r="AX401" s="14" t="s">
        <v>79</v>
      </c>
      <c r="AY401" s="173" t="s">
        <v>207</v>
      </c>
    </row>
    <row r="402" spans="1:65" s="15" customFormat="1" ht="11.25">
      <c r="B402" s="179"/>
      <c r="D402" s="164" t="s">
        <v>237</v>
      </c>
      <c r="E402" s="180" t="s">
        <v>1</v>
      </c>
      <c r="F402" s="181" t="s">
        <v>242</v>
      </c>
      <c r="H402" s="182">
        <v>2</v>
      </c>
      <c r="I402" s="183"/>
      <c r="L402" s="179"/>
      <c r="M402" s="184"/>
      <c r="N402" s="185"/>
      <c r="O402" s="185"/>
      <c r="P402" s="185"/>
      <c r="Q402" s="185"/>
      <c r="R402" s="185"/>
      <c r="S402" s="185"/>
      <c r="T402" s="186"/>
      <c r="AT402" s="180" t="s">
        <v>237</v>
      </c>
      <c r="AU402" s="180" t="s">
        <v>88</v>
      </c>
      <c r="AV402" s="15" t="s">
        <v>213</v>
      </c>
      <c r="AW402" s="15" t="s">
        <v>33</v>
      </c>
      <c r="AX402" s="15" t="s">
        <v>86</v>
      </c>
      <c r="AY402" s="180" t="s">
        <v>207</v>
      </c>
    </row>
    <row r="403" spans="1:65" s="2" customFormat="1" ht="24.2" customHeight="1">
      <c r="A403" s="31"/>
      <c r="B403" s="148"/>
      <c r="C403" s="149" t="s">
        <v>318</v>
      </c>
      <c r="D403" s="149" t="s">
        <v>209</v>
      </c>
      <c r="E403" s="150" t="s">
        <v>398</v>
      </c>
      <c r="F403" s="151" t="s">
        <v>399</v>
      </c>
      <c r="G403" s="152" t="s">
        <v>301</v>
      </c>
      <c r="H403" s="153">
        <v>1</v>
      </c>
      <c r="I403" s="154"/>
      <c r="J403" s="155">
        <f>ROUND(I403*H403,2)</f>
        <v>0</v>
      </c>
      <c r="K403" s="156"/>
      <c r="L403" s="32"/>
      <c r="M403" s="157" t="s">
        <v>1</v>
      </c>
      <c r="N403" s="158" t="s">
        <v>44</v>
      </c>
      <c r="O403" s="57"/>
      <c r="P403" s="159">
        <f>O403*H403</f>
        <v>0</v>
      </c>
      <c r="Q403" s="159">
        <v>0</v>
      </c>
      <c r="R403" s="159">
        <f>Q403*H403</f>
        <v>0</v>
      </c>
      <c r="S403" s="159">
        <v>0</v>
      </c>
      <c r="T403" s="160">
        <f>S403*H403</f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61" t="s">
        <v>213</v>
      </c>
      <c r="AT403" s="161" t="s">
        <v>209</v>
      </c>
      <c r="AU403" s="161" t="s">
        <v>88</v>
      </c>
      <c r="AY403" s="17" t="s">
        <v>207</v>
      </c>
      <c r="BE403" s="162">
        <f>IF(N403="základní",J403,0)</f>
        <v>0</v>
      </c>
      <c r="BF403" s="162">
        <f>IF(N403="snížená",J403,0)</f>
        <v>0</v>
      </c>
      <c r="BG403" s="162">
        <f>IF(N403="zákl. přenesená",J403,0)</f>
        <v>0</v>
      </c>
      <c r="BH403" s="162">
        <f>IF(N403="sníž. přenesená",J403,0)</f>
        <v>0</v>
      </c>
      <c r="BI403" s="162">
        <f>IF(N403="nulová",J403,0)</f>
        <v>0</v>
      </c>
      <c r="BJ403" s="17" t="s">
        <v>86</v>
      </c>
      <c r="BK403" s="162">
        <f>ROUND(I403*H403,2)</f>
        <v>0</v>
      </c>
      <c r="BL403" s="17" t="s">
        <v>213</v>
      </c>
      <c r="BM403" s="161" t="s">
        <v>400</v>
      </c>
    </row>
    <row r="404" spans="1:65" s="14" customFormat="1" ht="22.5">
      <c r="B404" s="172"/>
      <c r="D404" s="164" t="s">
        <v>237</v>
      </c>
      <c r="E404" s="173" t="s">
        <v>1</v>
      </c>
      <c r="F404" s="174" t="s">
        <v>303</v>
      </c>
      <c r="H404" s="173" t="s">
        <v>1</v>
      </c>
      <c r="I404" s="175"/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237</v>
      </c>
      <c r="AU404" s="173" t="s">
        <v>88</v>
      </c>
      <c r="AV404" s="14" t="s">
        <v>86</v>
      </c>
      <c r="AW404" s="14" t="s">
        <v>33</v>
      </c>
      <c r="AX404" s="14" t="s">
        <v>79</v>
      </c>
      <c r="AY404" s="173" t="s">
        <v>207</v>
      </c>
    </row>
    <row r="405" spans="1:65" s="14" customFormat="1" ht="11.25">
      <c r="B405" s="172"/>
      <c r="D405" s="164" t="s">
        <v>237</v>
      </c>
      <c r="E405" s="173" t="s">
        <v>1</v>
      </c>
      <c r="F405" s="174" t="s">
        <v>304</v>
      </c>
      <c r="H405" s="173" t="s">
        <v>1</v>
      </c>
      <c r="I405" s="175"/>
      <c r="L405" s="172"/>
      <c r="M405" s="176"/>
      <c r="N405" s="177"/>
      <c r="O405" s="177"/>
      <c r="P405" s="177"/>
      <c r="Q405" s="177"/>
      <c r="R405" s="177"/>
      <c r="S405" s="177"/>
      <c r="T405" s="178"/>
      <c r="AT405" s="173" t="s">
        <v>237</v>
      </c>
      <c r="AU405" s="173" t="s">
        <v>88</v>
      </c>
      <c r="AV405" s="14" t="s">
        <v>86</v>
      </c>
      <c r="AW405" s="14" t="s">
        <v>33</v>
      </c>
      <c r="AX405" s="14" t="s">
        <v>79</v>
      </c>
      <c r="AY405" s="173" t="s">
        <v>207</v>
      </c>
    </row>
    <row r="406" spans="1:65" s="13" customFormat="1" ht="11.25">
      <c r="B406" s="163"/>
      <c r="D406" s="164" t="s">
        <v>237</v>
      </c>
      <c r="E406" s="165" t="s">
        <v>1</v>
      </c>
      <c r="F406" s="166" t="s">
        <v>401</v>
      </c>
      <c r="H406" s="167">
        <v>1</v>
      </c>
      <c r="I406" s="168"/>
      <c r="L406" s="163"/>
      <c r="M406" s="169"/>
      <c r="N406" s="170"/>
      <c r="O406" s="170"/>
      <c r="P406" s="170"/>
      <c r="Q406" s="170"/>
      <c r="R406" s="170"/>
      <c r="S406" s="170"/>
      <c r="T406" s="171"/>
      <c r="AT406" s="165" t="s">
        <v>237</v>
      </c>
      <c r="AU406" s="165" t="s">
        <v>88</v>
      </c>
      <c r="AV406" s="13" t="s">
        <v>88</v>
      </c>
      <c r="AW406" s="13" t="s">
        <v>33</v>
      </c>
      <c r="AX406" s="13" t="s">
        <v>79</v>
      </c>
      <c r="AY406" s="165" t="s">
        <v>207</v>
      </c>
    </row>
    <row r="407" spans="1:65" s="14" customFormat="1" ht="22.5">
      <c r="B407" s="172"/>
      <c r="D407" s="164" t="s">
        <v>237</v>
      </c>
      <c r="E407" s="173" t="s">
        <v>1</v>
      </c>
      <c r="F407" s="174" t="s">
        <v>309</v>
      </c>
      <c r="H407" s="173" t="s">
        <v>1</v>
      </c>
      <c r="I407" s="175"/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237</v>
      </c>
      <c r="AU407" s="173" t="s">
        <v>88</v>
      </c>
      <c r="AV407" s="14" t="s">
        <v>86</v>
      </c>
      <c r="AW407" s="14" t="s">
        <v>33</v>
      </c>
      <c r="AX407" s="14" t="s">
        <v>79</v>
      </c>
      <c r="AY407" s="173" t="s">
        <v>207</v>
      </c>
    </row>
    <row r="408" spans="1:65" s="14" customFormat="1" ht="11.25">
      <c r="B408" s="172"/>
      <c r="D408" s="164" t="s">
        <v>237</v>
      </c>
      <c r="E408" s="173" t="s">
        <v>1</v>
      </c>
      <c r="F408" s="174" t="s">
        <v>310</v>
      </c>
      <c r="H408" s="173" t="s">
        <v>1</v>
      </c>
      <c r="I408" s="175"/>
      <c r="L408" s="172"/>
      <c r="M408" s="176"/>
      <c r="N408" s="177"/>
      <c r="O408" s="177"/>
      <c r="P408" s="177"/>
      <c r="Q408" s="177"/>
      <c r="R408" s="177"/>
      <c r="S408" s="177"/>
      <c r="T408" s="178"/>
      <c r="AT408" s="173" t="s">
        <v>237</v>
      </c>
      <c r="AU408" s="173" t="s">
        <v>88</v>
      </c>
      <c r="AV408" s="14" t="s">
        <v>86</v>
      </c>
      <c r="AW408" s="14" t="s">
        <v>33</v>
      </c>
      <c r="AX408" s="14" t="s">
        <v>79</v>
      </c>
      <c r="AY408" s="173" t="s">
        <v>207</v>
      </c>
    </row>
    <row r="409" spans="1:65" s="14" customFormat="1" ht="11.25">
      <c r="B409" s="172"/>
      <c r="D409" s="164" t="s">
        <v>237</v>
      </c>
      <c r="E409" s="173" t="s">
        <v>1</v>
      </c>
      <c r="F409" s="174" t="s">
        <v>311</v>
      </c>
      <c r="H409" s="173" t="s">
        <v>1</v>
      </c>
      <c r="I409" s="175"/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237</v>
      </c>
      <c r="AU409" s="173" t="s">
        <v>88</v>
      </c>
      <c r="AV409" s="14" t="s">
        <v>86</v>
      </c>
      <c r="AW409" s="14" t="s">
        <v>33</v>
      </c>
      <c r="AX409" s="14" t="s">
        <v>79</v>
      </c>
      <c r="AY409" s="173" t="s">
        <v>207</v>
      </c>
    </row>
    <row r="410" spans="1:65" s="15" customFormat="1" ht="11.25">
      <c r="B410" s="179"/>
      <c r="D410" s="164" t="s">
        <v>237</v>
      </c>
      <c r="E410" s="180" t="s">
        <v>1</v>
      </c>
      <c r="F410" s="181" t="s">
        <v>242</v>
      </c>
      <c r="H410" s="182">
        <v>1</v>
      </c>
      <c r="I410" s="183"/>
      <c r="L410" s="179"/>
      <c r="M410" s="184"/>
      <c r="N410" s="185"/>
      <c r="O410" s="185"/>
      <c r="P410" s="185"/>
      <c r="Q410" s="185"/>
      <c r="R410" s="185"/>
      <c r="S410" s="185"/>
      <c r="T410" s="186"/>
      <c r="AT410" s="180" t="s">
        <v>237</v>
      </c>
      <c r="AU410" s="180" t="s">
        <v>88</v>
      </c>
      <c r="AV410" s="15" t="s">
        <v>213</v>
      </c>
      <c r="AW410" s="15" t="s">
        <v>33</v>
      </c>
      <c r="AX410" s="15" t="s">
        <v>86</v>
      </c>
      <c r="AY410" s="180" t="s">
        <v>207</v>
      </c>
    </row>
    <row r="411" spans="1:65" s="2" customFormat="1" ht="24.2" customHeight="1">
      <c r="A411" s="31"/>
      <c r="B411" s="148"/>
      <c r="C411" s="149" t="s">
        <v>402</v>
      </c>
      <c r="D411" s="149" t="s">
        <v>209</v>
      </c>
      <c r="E411" s="150" t="s">
        <v>403</v>
      </c>
      <c r="F411" s="151" t="s">
        <v>404</v>
      </c>
      <c r="G411" s="152" t="s">
        <v>301</v>
      </c>
      <c r="H411" s="153">
        <v>10</v>
      </c>
      <c r="I411" s="154"/>
      <c r="J411" s="155">
        <f>ROUND(I411*H411,2)</f>
        <v>0</v>
      </c>
      <c r="K411" s="156"/>
      <c r="L411" s="32"/>
      <c r="M411" s="157" t="s">
        <v>1</v>
      </c>
      <c r="N411" s="158" t="s">
        <v>44</v>
      </c>
      <c r="O411" s="57"/>
      <c r="P411" s="159">
        <f>O411*H411</f>
        <v>0</v>
      </c>
      <c r="Q411" s="159">
        <v>0</v>
      </c>
      <c r="R411" s="159">
        <f>Q411*H411</f>
        <v>0</v>
      </c>
      <c r="S411" s="159">
        <v>0</v>
      </c>
      <c r="T411" s="160">
        <f>S411*H411</f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61" t="s">
        <v>213</v>
      </c>
      <c r="AT411" s="161" t="s">
        <v>209</v>
      </c>
      <c r="AU411" s="161" t="s">
        <v>88</v>
      </c>
      <c r="AY411" s="17" t="s">
        <v>207</v>
      </c>
      <c r="BE411" s="162">
        <f>IF(N411="základní",J411,0)</f>
        <v>0</v>
      </c>
      <c r="BF411" s="162">
        <f>IF(N411="snížená",J411,0)</f>
        <v>0</v>
      </c>
      <c r="BG411" s="162">
        <f>IF(N411="zákl. přenesená",J411,0)</f>
        <v>0</v>
      </c>
      <c r="BH411" s="162">
        <f>IF(N411="sníž. přenesená",J411,0)</f>
        <v>0</v>
      </c>
      <c r="BI411" s="162">
        <f>IF(N411="nulová",J411,0)</f>
        <v>0</v>
      </c>
      <c r="BJ411" s="17" t="s">
        <v>86</v>
      </c>
      <c r="BK411" s="162">
        <f>ROUND(I411*H411,2)</f>
        <v>0</v>
      </c>
      <c r="BL411" s="17" t="s">
        <v>213</v>
      </c>
      <c r="BM411" s="161" t="s">
        <v>405</v>
      </c>
    </row>
    <row r="412" spans="1:65" s="14" customFormat="1" ht="22.5">
      <c r="B412" s="172"/>
      <c r="D412" s="164" t="s">
        <v>237</v>
      </c>
      <c r="E412" s="173" t="s">
        <v>1</v>
      </c>
      <c r="F412" s="174" t="s">
        <v>303</v>
      </c>
      <c r="H412" s="173" t="s">
        <v>1</v>
      </c>
      <c r="I412" s="175"/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237</v>
      </c>
      <c r="AU412" s="173" t="s">
        <v>88</v>
      </c>
      <c r="AV412" s="14" t="s">
        <v>86</v>
      </c>
      <c r="AW412" s="14" t="s">
        <v>33</v>
      </c>
      <c r="AX412" s="14" t="s">
        <v>79</v>
      </c>
      <c r="AY412" s="173" t="s">
        <v>207</v>
      </c>
    </row>
    <row r="413" spans="1:65" s="14" customFormat="1" ht="11.25">
      <c r="B413" s="172"/>
      <c r="D413" s="164" t="s">
        <v>237</v>
      </c>
      <c r="E413" s="173" t="s">
        <v>1</v>
      </c>
      <c r="F413" s="174" t="s">
        <v>304</v>
      </c>
      <c r="H413" s="173" t="s">
        <v>1</v>
      </c>
      <c r="I413" s="175"/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237</v>
      </c>
      <c r="AU413" s="173" t="s">
        <v>88</v>
      </c>
      <c r="AV413" s="14" t="s">
        <v>86</v>
      </c>
      <c r="AW413" s="14" t="s">
        <v>33</v>
      </c>
      <c r="AX413" s="14" t="s">
        <v>79</v>
      </c>
      <c r="AY413" s="173" t="s">
        <v>207</v>
      </c>
    </row>
    <row r="414" spans="1:65" s="13" customFormat="1" ht="11.25">
      <c r="B414" s="163"/>
      <c r="D414" s="164" t="s">
        <v>237</v>
      </c>
      <c r="E414" s="165" t="s">
        <v>1</v>
      </c>
      <c r="F414" s="166" t="s">
        <v>406</v>
      </c>
      <c r="H414" s="167">
        <v>9</v>
      </c>
      <c r="I414" s="168"/>
      <c r="L414" s="163"/>
      <c r="M414" s="169"/>
      <c r="N414" s="170"/>
      <c r="O414" s="170"/>
      <c r="P414" s="170"/>
      <c r="Q414" s="170"/>
      <c r="R414" s="170"/>
      <c r="S414" s="170"/>
      <c r="T414" s="171"/>
      <c r="AT414" s="165" t="s">
        <v>237</v>
      </c>
      <c r="AU414" s="165" t="s">
        <v>88</v>
      </c>
      <c r="AV414" s="13" t="s">
        <v>88</v>
      </c>
      <c r="AW414" s="13" t="s">
        <v>33</v>
      </c>
      <c r="AX414" s="13" t="s">
        <v>79</v>
      </c>
      <c r="AY414" s="165" t="s">
        <v>207</v>
      </c>
    </row>
    <row r="415" spans="1:65" s="13" customFormat="1" ht="11.25">
      <c r="B415" s="163"/>
      <c r="D415" s="164" t="s">
        <v>237</v>
      </c>
      <c r="E415" s="165" t="s">
        <v>1</v>
      </c>
      <c r="F415" s="166" t="s">
        <v>346</v>
      </c>
      <c r="H415" s="167">
        <v>1</v>
      </c>
      <c r="I415" s="168"/>
      <c r="L415" s="163"/>
      <c r="M415" s="169"/>
      <c r="N415" s="170"/>
      <c r="O415" s="170"/>
      <c r="P415" s="170"/>
      <c r="Q415" s="170"/>
      <c r="R415" s="170"/>
      <c r="S415" s="170"/>
      <c r="T415" s="171"/>
      <c r="AT415" s="165" t="s">
        <v>237</v>
      </c>
      <c r="AU415" s="165" t="s">
        <v>88</v>
      </c>
      <c r="AV415" s="13" t="s">
        <v>88</v>
      </c>
      <c r="AW415" s="13" t="s">
        <v>33</v>
      </c>
      <c r="AX415" s="13" t="s">
        <v>79</v>
      </c>
      <c r="AY415" s="165" t="s">
        <v>207</v>
      </c>
    </row>
    <row r="416" spans="1:65" s="14" customFormat="1" ht="22.5">
      <c r="B416" s="172"/>
      <c r="D416" s="164" t="s">
        <v>237</v>
      </c>
      <c r="E416" s="173" t="s">
        <v>1</v>
      </c>
      <c r="F416" s="174" t="s">
        <v>309</v>
      </c>
      <c r="H416" s="173" t="s">
        <v>1</v>
      </c>
      <c r="I416" s="175"/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237</v>
      </c>
      <c r="AU416" s="173" t="s">
        <v>88</v>
      </c>
      <c r="AV416" s="14" t="s">
        <v>86</v>
      </c>
      <c r="AW416" s="14" t="s">
        <v>33</v>
      </c>
      <c r="AX416" s="14" t="s">
        <v>79</v>
      </c>
      <c r="AY416" s="173" t="s">
        <v>207</v>
      </c>
    </row>
    <row r="417" spans="1:65" s="14" customFormat="1" ht="11.25">
      <c r="B417" s="172"/>
      <c r="D417" s="164" t="s">
        <v>237</v>
      </c>
      <c r="E417" s="173" t="s">
        <v>1</v>
      </c>
      <c r="F417" s="174" t="s">
        <v>310</v>
      </c>
      <c r="H417" s="173" t="s">
        <v>1</v>
      </c>
      <c r="I417" s="175"/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237</v>
      </c>
      <c r="AU417" s="173" t="s">
        <v>88</v>
      </c>
      <c r="AV417" s="14" t="s">
        <v>86</v>
      </c>
      <c r="AW417" s="14" t="s">
        <v>33</v>
      </c>
      <c r="AX417" s="14" t="s">
        <v>79</v>
      </c>
      <c r="AY417" s="173" t="s">
        <v>207</v>
      </c>
    </row>
    <row r="418" spans="1:65" s="14" customFormat="1" ht="11.25">
      <c r="B418" s="172"/>
      <c r="D418" s="164" t="s">
        <v>237</v>
      </c>
      <c r="E418" s="173" t="s">
        <v>1</v>
      </c>
      <c r="F418" s="174" t="s">
        <v>311</v>
      </c>
      <c r="H418" s="173" t="s">
        <v>1</v>
      </c>
      <c r="I418" s="175"/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237</v>
      </c>
      <c r="AU418" s="173" t="s">
        <v>88</v>
      </c>
      <c r="AV418" s="14" t="s">
        <v>86</v>
      </c>
      <c r="AW418" s="14" t="s">
        <v>33</v>
      </c>
      <c r="AX418" s="14" t="s">
        <v>79</v>
      </c>
      <c r="AY418" s="173" t="s">
        <v>207</v>
      </c>
    </row>
    <row r="419" spans="1:65" s="15" customFormat="1" ht="11.25">
      <c r="B419" s="179"/>
      <c r="D419" s="164" t="s">
        <v>237</v>
      </c>
      <c r="E419" s="180" t="s">
        <v>1</v>
      </c>
      <c r="F419" s="181" t="s">
        <v>242</v>
      </c>
      <c r="H419" s="182">
        <v>10</v>
      </c>
      <c r="I419" s="183"/>
      <c r="L419" s="179"/>
      <c r="M419" s="184"/>
      <c r="N419" s="185"/>
      <c r="O419" s="185"/>
      <c r="P419" s="185"/>
      <c r="Q419" s="185"/>
      <c r="R419" s="185"/>
      <c r="S419" s="185"/>
      <c r="T419" s="186"/>
      <c r="AT419" s="180" t="s">
        <v>237</v>
      </c>
      <c r="AU419" s="180" t="s">
        <v>88</v>
      </c>
      <c r="AV419" s="15" t="s">
        <v>213</v>
      </c>
      <c r="AW419" s="15" t="s">
        <v>33</v>
      </c>
      <c r="AX419" s="15" t="s">
        <v>86</v>
      </c>
      <c r="AY419" s="180" t="s">
        <v>207</v>
      </c>
    </row>
    <row r="420" spans="1:65" s="12" customFormat="1" ht="22.9" customHeight="1">
      <c r="B420" s="135"/>
      <c r="D420" s="136" t="s">
        <v>78</v>
      </c>
      <c r="E420" s="146" t="s">
        <v>213</v>
      </c>
      <c r="F420" s="146" t="s">
        <v>407</v>
      </c>
      <c r="I420" s="138"/>
      <c r="J420" s="147">
        <f>BK420</f>
        <v>0</v>
      </c>
      <c r="L420" s="135"/>
      <c r="M420" s="140"/>
      <c r="N420" s="141"/>
      <c r="O420" s="141"/>
      <c r="P420" s="142">
        <f>P421</f>
        <v>0</v>
      </c>
      <c r="Q420" s="141"/>
      <c r="R420" s="142">
        <f>R421</f>
        <v>0</v>
      </c>
      <c r="S420" s="141"/>
      <c r="T420" s="143">
        <f>T421</f>
        <v>0</v>
      </c>
      <c r="AR420" s="136" t="s">
        <v>86</v>
      </c>
      <c r="AT420" s="144" t="s">
        <v>78</v>
      </c>
      <c r="AU420" s="144" t="s">
        <v>86</v>
      </c>
      <c r="AY420" s="136" t="s">
        <v>207</v>
      </c>
      <c r="BK420" s="145">
        <f>BK421</f>
        <v>0</v>
      </c>
    </row>
    <row r="421" spans="1:65" s="2" customFormat="1" ht="16.5" customHeight="1">
      <c r="A421" s="31"/>
      <c r="B421" s="148"/>
      <c r="C421" s="149" t="s">
        <v>323</v>
      </c>
      <c r="D421" s="149" t="s">
        <v>209</v>
      </c>
      <c r="E421" s="150" t="s">
        <v>408</v>
      </c>
      <c r="F421" s="151" t="s">
        <v>409</v>
      </c>
      <c r="G421" s="152" t="s">
        <v>235</v>
      </c>
      <c r="H421" s="153">
        <v>7.9470000000000001</v>
      </c>
      <c r="I421" s="154"/>
      <c r="J421" s="155">
        <f>ROUND(I421*H421,2)</f>
        <v>0</v>
      </c>
      <c r="K421" s="156"/>
      <c r="L421" s="32"/>
      <c r="M421" s="157" t="s">
        <v>1</v>
      </c>
      <c r="N421" s="158" t="s">
        <v>44</v>
      </c>
      <c r="O421" s="57"/>
      <c r="P421" s="159">
        <f>O421*H421</f>
        <v>0</v>
      </c>
      <c r="Q421" s="159">
        <v>0</v>
      </c>
      <c r="R421" s="159">
        <f>Q421*H421</f>
        <v>0</v>
      </c>
      <c r="S421" s="159">
        <v>0</v>
      </c>
      <c r="T421" s="160">
        <f>S421*H421</f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61" t="s">
        <v>213</v>
      </c>
      <c r="AT421" s="161" t="s">
        <v>209</v>
      </c>
      <c r="AU421" s="161" t="s">
        <v>88</v>
      </c>
      <c r="AY421" s="17" t="s">
        <v>207</v>
      </c>
      <c r="BE421" s="162">
        <f>IF(N421="základní",J421,0)</f>
        <v>0</v>
      </c>
      <c r="BF421" s="162">
        <f>IF(N421="snížená",J421,0)</f>
        <v>0</v>
      </c>
      <c r="BG421" s="162">
        <f>IF(N421="zákl. přenesená",J421,0)</f>
        <v>0</v>
      </c>
      <c r="BH421" s="162">
        <f>IF(N421="sníž. přenesená",J421,0)</f>
        <v>0</v>
      </c>
      <c r="BI421" s="162">
        <f>IF(N421="nulová",J421,0)</f>
        <v>0</v>
      </c>
      <c r="BJ421" s="17" t="s">
        <v>86</v>
      </c>
      <c r="BK421" s="162">
        <f>ROUND(I421*H421,2)</f>
        <v>0</v>
      </c>
      <c r="BL421" s="17" t="s">
        <v>213</v>
      </c>
      <c r="BM421" s="161" t="s">
        <v>410</v>
      </c>
    </row>
    <row r="422" spans="1:65" s="12" customFormat="1" ht="22.9" customHeight="1">
      <c r="B422" s="135"/>
      <c r="D422" s="136" t="s">
        <v>78</v>
      </c>
      <c r="E422" s="146" t="s">
        <v>221</v>
      </c>
      <c r="F422" s="146" t="s">
        <v>411</v>
      </c>
      <c r="I422" s="138"/>
      <c r="J422" s="147">
        <f>BK422</f>
        <v>0</v>
      </c>
      <c r="L422" s="135"/>
      <c r="M422" s="140"/>
      <c r="N422" s="141"/>
      <c r="O422" s="141"/>
      <c r="P422" s="142">
        <f>SUM(P423:P1135)</f>
        <v>0</v>
      </c>
      <c r="Q422" s="141"/>
      <c r="R422" s="142">
        <f>SUM(R423:R1135)</f>
        <v>0</v>
      </c>
      <c r="S422" s="141"/>
      <c r="T422" s="143">
        <f>SUM(T423:T1135)</f>
        <v>0</v>
      </c>
      <c r="AR422" s="136" t="s">
        <v>86</v>
      </c>
      <c r="AT422" s="144" t="s">
        <v>78</v>
      </c>
      <c r="AU422" s="144" t="s">
        <v>86</v>
      </c>
      <c r="AY422" s="136" t="s">
        <v>207</v>
      </c>
      <c r="BK422" s="145">
        <f>SUM(BK423:BK1135)</f>
        <v>0</v>
      </c>
    </row>
    <row r="423" spans="1:65" s="2" customFormat="1" ht="24.2" customHeight="1">
      <c r="A423" s="31"/>
      <c r="B423" s="148"/>
      <c r="C423" s="149" t="s">
        <v>412</v>
      </c>
      <c r="D423" s="149" t="s">
        <v>209</v>
      </c>
      <c r="E423" s="150" t="s">
        <v>413</v>
      </c>
      <c r="F423" s="151" t="s">
        <v>414</v>
      </c>
      <c r="G423" s="152" t="s">
        <v>415</v>
      </c>
      <c r="H423" s="153">
        <v>500</v>
      </c>
      <c r="I423" s="154"/>
      <c r="J423" s="155">
        <f>ROUND(I423*H423,2)</f>
        <v>0</v>
      </c>
      <c r="K423" s="156"/>
      <c r="L423" s="32"/>
      <c r="M423" s="157" t="s">
        <v>1</v>
      </c>
      <c r="N423" s="158" t="s">
        <v>44</v>
      </c>
      <c r="O423" s="57"/>
      <c r="P423" s="159">
        <f>O423*H423</f>
        <v>0</v>
      </c>
      <c r="Q423" s="159">
        <v>0</v>
      </c>
      <c r="R423" s="159">
        <f>Q423*H423</f>
        <v>0</v>
      </c>
      <c r="S423" s="159">
        <v>0</v>
      </c>
      <c r="T423" s="160">
        <f>S423*H423</f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61" t="s">
        <v>213</v>
      </c>
      <c r="AT423" s="161" t="s">
        <v>209</v>
      </c>
      <c r="AU423" s="161" t="s">
        <v>88</v>
      </c>
      <c r="AY423" s="17" t="s">
        <v>207</v>
      </c>
      <c r="BE423" s="162">
        <f>IF(N423="základní",J423,0)</f>
        <v>0</v>
      </c>
      <c r="BF423" s="162">
        <f>IF(N423="snížená",J423,0)</f>
        <v>0</v>
      </c>
      <c r="BG423" s="162">
        <f>IF(N423="zákl. přenesená",J423,0)</f>
        <v>0</v>
      </c>
      <c r="BH423" s="162">
        <f>IF(N423="sníž. přenesená",J423,0)</f>
        <v>0</v>
      </c>
      <c r="BI423" s="162">
        <f>IF(N423="nulová",J423,0)</f>
        <v>0</v>
      </c>
      <c r="BJ423" s="17" t="s">
        <v>86</v>
      </c>
      <c r="BK423" s="162">
        <f>ROUND(I423*H423,2)</f>
        <v>0</v>
      </c>
      <c r="BL423" s="17" t="s">
        <v>213</v>
      </c>
      <c r="BM423" s="161" t="s">
        <v>416</v>
      </c>
    </row>
    <row r="424" spans="1:65" s="14" customFormat="1" ht="22.5">
      <c r="B424" s="172"/>
      <c r="D424" s="164" t="s">
        <v>237</v>
      </c>
      <c r="E424" s="173" t="s">
        <v>1</v>
      </c>
      <c r="F424" s="174" t="s">
        <v>417</v>
      </c>
      <c r="H424" s="173" t="s">
        <v>1</v>
      </c>
      <c r="I424" s="175"/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237</v>
      </c>
      <c r="AU424" s="173" t="s">
        <v>88</v>
      </c>
      <c r="AV424" s="14" t="s">
        <v>86</v>
      </c>
      <c r="AW424" s="14" t="s">
        <v>33</v>
      </c>
      <c r="AX424" s="14" t="s">
        <v>79</v>
      </c>
      <c r="AY424" s="173" t="s">
        <v>207</v>
      </c>
    </row>
    <row r="425" spans="1:65" s="13" customFormat="1" ht="11.25">
      <c r="B425" s="163"/>
      <c r="D425" s="164" t="s">
        <v>237</v>
      </c>
      <c r="E425" s="165" t="s">
        <v>1</v>
      </c>
      <c r="F425" s="166" t="s">
        <v>418</v>
      </c>
      <c r="H425" s="167">
        <v>500</v>
      </c>
      <c r="I425" s="168"/>
      <c r="L425" s="163"/>
      <c r="M425" s="169"/>
      <c r="N425" s="170"/>
      <c r="O425" s="170"/>
      <c r="P425" s="170"/>
      <c r="Q425" s="170"/>
      <c r="R425" s="170"/>
      <c r="S425" s="170"/>
      <c r="T425" s="171"/>
      <c r="AT425" s="165" t="s">
        <v>237</v>
      </c>
      <c r="AU425" s="165" t="s">
        <v>88</v>
      </c>
      <c r="AV425" s="13" t="s">
        <v>88</v>
      </c>
      <c r="AW425" s="13" t="s">
        <v>33</v>
      </c>
      <c r="AX425" s="13" t="s">
        <v>79</v>
      </c>
      <c r="AY425" s="165" t="s">
        <v>207</v>
      </c>
    </row>
    <row r="426" spans="1:65" s="14" customFormat="1" ht="11.25">
      <c r="B426" s="172"/>
      <c r="D426" s="164" t="s">
        <v>237</v>
      </c>
      <c r="E426" s="173" t="s">
        <v>1</v>
      </c>
      <c r="F426" s="174" t="s">
        <v>419</v>
      </c>
      <c r="H426" s="173" t="s">
        <v>1</v>
      </c>
      <c r="I426" s="175"/>
      <c r="L426" s="172"/>
      <c r="M426" s="176"/>
      <c r="N426" s="177"/>
      <c r="O426" s="177"/>
      <c r="P426" s="177"/>
      <c r="Q426" s="177"/>
      <c r="R426" s="177"/>
      <c r="S426" s="177"/>
      <c r="T426" s="178"/>
      <c r="AT426" s="173" t="s">
        <v>237</v>
      </c>
      <c r="AU426" s="173" t="s">
        <v>88</v>
      </c>
      <c r="AV426" s="14" t="s">
        <v>86</v>
      </c>
      <c r="AW426" s="14" t="s">
        <v>33</v>
      </c>
      <c r="AX426" s="14" t="s">
        <v>79</v>
      </c>
      <c r="AY426" s="173" t="s">
        <v>207</v>
      </c>
    </row>
    <row r="427" spans="1:65" s="15" customFormat="1" ht="11.25">
      <c r="B427" s="179"/>
      <c r="D427" s="164" t="s">
        <v>237</v>
      </c>
      <c r="E427" s="180" t="s">
        <v>1</v>
      </c>
      <c r="F427" s="181" t="s">
        <v>242</v>
      </c>
      <c r="H427" s="182">
        <v>500</v>
      </c>
      <c r="I427" s="183"/>
      <c r="L427" s="179"/>
      <c r="M427" s="184"/>
      <c r="N427" s="185"/>
      <c r="O427" s="185"/>
      <c r="P427" s="185"/>
      <c r="Q427" s="185"/>
      <c r="R427" s="185"/>
      <c r="S427" s="185"/>
      <c r="T427" s="186"/>
      <c r="AT427" s="180" t="s">
        <v>237</v>
      </c>
      <c r="AU427" s="180" t="s">
        <v>88</v>
      </c>
      <c r="AV427" s="15" t="s">
        <v>213</v>
      </c>
      <c r="AW427" s="15" t="s">
        <v>33</v>
      </c>
      <c r="AX427" s="15" t="s">
        <v>86</v>
      </c>
      <c r="AY427" s="180" t="s">
        <v>207</v>
      </c>
    </row>
    <row r="428" spans="1:65" s="2" customFormat="1" ht="24.2" customHeight="1">
      <c r="A428" s="31"/>
      <c r="B428" s="148"/>
      <c r="C428" s="149" t="s">
        <v>326</v>
      </c>
      <c r="D428" s="149" t="s">
        <v>209</v>
      </c>
      <c r="E428" s="150" t="s">
        <v>420</v>
      </c>
      <c r="F428" s="151" t="s">
        <v>421</v>
      </c>
      <c r="G428" s="152" t="s">
        <v>415</v>
      </c>
      <c r="H428" s="153">
        <v>500</v>
      </c>
      <c r="I428" s="154"/>
      <c r="J428" s="155">
        <f>ROUND(I428*H428,2)</f>
        <v>0</v>
      </c>
      <c r="K428" s="156"/>
      <c r="L428" s="32"/>
      <c r="M428" s="157" t="s">
        <v>1</v>
      </c>
      <c r="N428" s="158" t="s">
        <v>44</v>
      </c>
      <c r="O428" s="57"/>
      <c r="P428" s="159">
        <f>O428*H428</f>
        <v>0</v>
      </c>
      <c r="Q428" s="159">
        <v>0</v>
      </c>
      <c r="R428" s="159">
        <f>Q428*H428</f>
        <v>0</v>
      </c>
      <c r="S428" s="159">
        <v>0</v>
      </c>
      <c r="T428" s="160">
        <f>S428*H428</f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61" t="s">
        <v>213</v>
      </c>
      <c r="AT428" s="161" t="s">
        <v>209</v>
      </c>
      <c r="AU428" s="161" t="s">
        <v>88</v>
      </c>
      <c r="AY428" s="17" t="s">
        <v>207</v>
      </c>
      <c r="BE428" s="162">
        <f>IF(N428="základní",J428,0)</f>
        <v>0</v>
      </c>
      <c r="BF428" s="162">
        <f>IF(N428="snížená",J428,0)</f>
        <v>0</v>
      </c>
      <c r="BG428" s="162">
        <f>IF(N428="zákl. přenesená",J428,0)</f>
        <v>0</v>
      </c>
      <c r="BH428" s="162">
        <f>IF(N428="sníž. přenesená",J428,0)</f>
        <v>0</v>
      </c>
      <c r="BI428" s="162">
        <f>IF(N428="nulová",J428,0)</f>
        <v>0</v>
      </c>
      <c r="BJ428" s="17" t="s">
        <v>86</v>
      </c>
      <c r="BK428" s="162">
        <f>ROUND(I428*H428,2)</f>
        <v>0</v>
      </c>
      <c r="BL428" s="17" t="s">
        <v>213</v>
      </c>
      <c r="BM428" s="161" t="s">
        <v>422</v>
      </c>
    </row>
    <row r="429" spans="1:65" s="14" customFormat="1" ht="22.5">
      <c r="B429" s="172"/>
      <c r="D429" s="164" t="s">
        <v>237</v>
      </c>
      <c r="E429" s="173" t="s">
        <v>1</v>
      </c>
      <c r="F429" s="174" t="s">
        <v>417</v>
      </c>
      <c r="H429" s="173" t="s">
        <v>1</v>
      </c>
      <c r="I429" s="175"/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237</v>
      </c>
      <c r="AU429" s="173" t="s">
        <v>88</v>
      </c>
      <c r="AV429" s="14" t="s">
        <v>86</v>
      </c>
      <c r="AW429" s="14" t="s">
        <v>33</v>
      </c>
      <c r="AX429" s="14" t="s">
        <v>79</v>
      </c>
      <c r="AY429" s="173" t="s">
        <v>207</v>
      </c>
    </row>
    <row r="430" spans="1:65" s="13" customFormat="1" ht="11.25">
      <c r="B430" s="163"/>
      <c r="D430" s="164" t="s">
        <v>237</v>
      </c>
      <c r="E430" s="165" t="s">
        <v>1</v>
      </c>
      <c r="F430" s="166" t="s">
        <v>418</v>
      </c>
      <c r="H430" s="167">
        <v>500</v>
      </c>
      <c r="I430" s="168"/>
      <c r="L430" s="163"/>
      <c r="M430" s="169"/>
      <c r="N430" s="170"/>
      <c r="O430" s="170"/>
      <c r="P430" s="170"/>
      <c r="Q430" s="170"/>
      <c r="R430" s="170"/>
      <c r="S430" s="170"/>
      <c r="T430" s="171"/>
      <c r="AT430" s="165" t="s">
        <v>237</v>
      </c>
      <c r="AU430" s="165" t="s">
        <v>88</v>
      </c>
      <c r="AV430" s="13" t="s">
        <v>88</v>
      </c>
      <c r="AW430" s="13" t="s">
        <v>33</v>
      </c>
      <c r="AX430" s="13" t="s">
        <v>79</v>
      </c>
      <c r="AY430" s="165" t="s">
        <v>207</v>
      </c>
    </row>
    <row r="431" spans="1:65" s="14" customFormat="1" ht="11.25">
      <c r="B431" s="172"/>
      <c r="D431" s="164" t="s">
        <v>237</v>
      </c>
      <c r="E431" s="173" t="s">
        <v>1</v>
      </c>
      <c r="F431" s="174" t="s">
        <v>419</v>
      </c>
      <c r="H431" s="173" t="s">
        <v>1</v>
      </c>
      <c r="I431" s="175"/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237</v>
      </c>
      <c r="AU431" s="173" t="s">
        <v>88</v>
      </c>
      <c r="AV431" s="14" t="s">
        <v>86</v>
      </c>
      <c r="AW431" s="14" t="s">
        <v>33</v>
      </c>
      <c r="AX431" s="14" t="s">
        <v>79</v>
      </c>
      <c r="AY431" s="173" t="s">
        <v>207</v>
      </c>
    </row>
    <row r="432" spans="1:65" s="15" customFormat="1" ht="11.25">
      <c r="B432" s="179"/>
      <c r="D432" s="164" t="s">
        <v>237</v>
      </c>
      <c r="E432" s="180" t="s">
        <v>1</v>
      </c>
      <c r="F432" s="181" t="s">
        <v>242</v>
      </c>
      <c r="H432" s="182">
        <v>500</v>
      </c>
      <c r="I432" s="183"/>
      <c r="L432" s="179"/>
      <c r="M432" s="184"/>
      <c r="N432" s="185"/>
      <c r="O432" s="185"/>
      <c r="P432" s="185"/>
      <c r="Q432" s="185"/>
      <c r="R432" s="185"/>
      <c r="S432" s="185"/>
      <c r="T432" s="186"/>
      <c r="AT432" s="180" t="s">
        <v>237</v>
      </c>
      <c r="AU432" s="180" t="s">
        <v>88</v>
      </c>
      <c r="AV432" s="15" t="s">
        <v>213</v>
      </c>
      <c r="AW432" s="15" t="s">
        <v>33</v>
      </c>
      <c r="AX432" s="15" t="s">
        <v>86</v>
      </c>
      <c r="AY432" s="180" t="s">
        <v>207</v>
      </c>
    </row>
    <row r="433" spans="1:65" s="2" customFormat="1" ht="33" customHeight="1">
      <c r="A433" s="31"/>
      <c r="B433" s="148"/>
      <c r="C433" s="149" t="s">
        <v>423</v>
      </c>
      <c r="D433" s="149" t="s">
        <v>209</v>
      </c>
      <c r="E433" s="150" t="s">
        <v>424</v>
      </c>
      <c r="F433" s="151" t="s">
        <v>425</v>
      </c>
      <c r="G433" s="152" t="s">
        <v>415</v>
      </c>
      <c r="H433" s="153">
        <v>5055.8919999999998</v>
      </c>
      <c r="I433" s="154"/>
      <c r="J433" s="155">
        <f>ROUND(I433*H433,2)</f>
        <v>0</v>
      </c>
      <c r="K433" s="156"/>
      <c r="L433" s="32"/>
      <c r="M433" s="157" t="s">
        <v>1</v>
      </c>
      <c r="N433" s="158" t="s">
        <v>44</v>
      </c>
      <c r="O433" s="57"/>
      <c r="P433" s="159">
        <f>O433*H433</f>
        <v>0</v>
      </c>
      <c r="Q433" s="159">
        <v>0</v>
      </c>
      <c r="R433" s="159">
        <f>Q433*H433</f>
        <v>0</v>
      </c>
      <c r="S433" s="159">
        <v>0</v>
      </c>
      <c r="T433" s="160">
        <f>S433*H433</f>
        <v>0</v>
      </c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R433" s="161" t="s">
        <v>213</v>
      </c>
      <c r="AT433" s="161" t="s">
        <v>209</v>
      </c>
      <c r="AU433" s="161" t="s">
        <v>88</v>
      </c>
      <c r="AY433" s="17" t="s">
        <v>207</v>
      </c>
      <c r="BE433" s="162">
        <f>IF(N433="základní",J433,0)</f>
        <v>0</v>
      </c>
      <c r="BF433" s="162">
        <f>IF(N433="snížená",J433,0)</f>
        <v>0</v>
      </c>
      <c r="BG433" s="162">
        <f>IF(N433="zákl. přenesená",J433,0)</f>
        <v>0</v>
      </c>
      <c r="BH433" s="162">
        <f>IF(N433="sníž. přenesená",J433,0)</f>
        <v>0</v>
      </c>
      <c r="BI433" s="162">
        <f>IF(N433="nulová",J433,0)</f>
        <v>0</v>
      </c>
      <c r="BJ433" s="17" t="s">
        <v>86</v>
      </c>
      <c r="BK433" s="162">
        <f>ROUND(I433*H433,2)</f>
        <v>0</v>
      </c>
      <c r="BL433" s="17" t="s">
        <v>213</v>
      </c>
      <c r="BM433" s="161" t="s">
        <v>426</v>
      </c>
    </row>
    <row r="434" spans="1:65" s="2" customFormat="1" ht="33" customHeight="1">
      <c r="A434" s="31"/>
      <c r="B434" s="148"/>
      <c r="C434" s="149" t="s">
        <v>330</v>
      </c>
      <c r="D434" s="149" t="s">
        <v>209</v>
      </c>
      <c r="E434" s="150" t="s">
        <v>427</v>
      </c>
      <c r="F434" s="151" t="s">
        <v>428</v>
      </c>
      <c r="G434" s="152" t="s">
        <v>415</v>
      </c>
      <c r="H434" s="153">
        <v>839300.4</v>
      </c>
      <c r="I434" s="154"/>
      <c r="J434" s="155">
        <f>ROUND(I434*H434,2)</f>
        <v>0</v>
      </c>
      <c r="K434" s="156"/>
      <c r="L434" s="32"/>
      <c r="M434" s="157" t="s">
        <v>1</v>
      </c>
      <c r="N434" s="158" t="s">
        <v>44</v>
      </c>
      <c r="O434" s="57"/>
      <c r="P434" s="159">
        <f>O434*H434</f>
        <v>0</v>
      </c>
      <c r="Q434" s="159">
        <v>0</v>
      </c>
      <c r="R434" s="159">
        <f>Q434*H434</f>
        <v>0</v>
      </c>
      <c r="S434" s="159">
        <v>0</v>
      </c>
      <c r="T434" s="160">
        <f>S434*H434</f>
        <v>0</v>
      </c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R434" s="161" t="s">
        <v>213</v>
      </c>
      <c r="AT434" s="161" t="s">
        <v>209</v>
      </c>
      <c r="AU434" s="161" t="s">
        <v>88</v>
      </c>
      <c r="AY434" s="17" t="s">
        <v>207</v>
      </c>
      <c r="BE434" s="162">
        <f>IF(N434="základní",J434,0)</f>
        <v>0</v>
      </c>
      <c r="BF434" s="162">
        <f>IF(N434="snížená",J434,0)</f>
        <v>0</v>
      </c>
      <c r="BG434" s="162">
        <f>IF(N434="zákl. přenesená",J434,0)</f>
        <v>0</v>
      </c>
      <c r="BH434" s="162">
        <f>IF(N434="sníž. přenesená",J434,0)</f>
        <v>0</v>
      </c>
      <c r="BI434" s="162">
        <f>IF(N434="nulová",J434,0)</f>
        <v>0</v>
      </c>
      <c r="BJ434" s="17" t="s">
        <v>86</v>
      </c>
      <c r="BK434" s="162">
        <f>ROUND(I434*H434,2)</f>
        <v>0</v>
      </c>
      <c r="BL434" s="17" t="s">
        <v>213</v>
      </c>
      <c r="BM434" s="161" t="s">
        <v>429</v>
      </c>
    </row>
    <row r="435" spans="1:65" s="13" customFormat="1" ht="22.5">
      <c r="B435" s="163"/>
      <c r="D435" s="164" t="s">
        <v>237</v>
      </c>
      <c r="E435" s="165" t="s">
        <v>1</v>
      </c>
      <c r="F435" s="166" t="s">
        <v>430</v>
      </c>
      <c r="H435" s="167">
        <v>768540.6</v>
      </c>
      <c r="I435" s="168"/>
      <c r="L435" s="163"/>
      <c r="M435" s="169"/>
      <c r="N435" s="170"/>
      <c r="O435" s="170"/>
      <c r="P435" s="170"/>
      <c r="Q435" s="170"/>
      <c r="R435" s="170"/>
      <c r="S435" s="170"/>
      <c r="T435" s="171"/>
      <c r="AT435" s="165" t="s">
        <v>237</v>
      </c>
      <c r="AU435" s="165" t="s">
        <v>88</v>
      </c>
      <c r="AV435" s="13" t="s">
        <v>88</v>
      </c>
      <c r="AW435" s="13" t="s">
        <v>33</v>
      </c>
      <c r="AX435" s="13" t="s">
        <v>79</v>
      </c>
      <c r="AY435" s="165" t="s">
        <v>207</v>
      </c>
    </row>
    <row r="436" spans="1:65" s="13" customFormat="1" ht="22.5">
      <c r="B436" s="163"/>
      <c r="D436" s="164" t="s">
        <v>237</v>
      </c>
      <c r="E436" s="165" t="s">
        <v>1</v>
      </c>
      <c r="F436" s="166" t="s">
        <v>431</v>
      </c>
      <c r="H436" s="167">
        <v>70759.8</v>
      </c>
      <c r="I436" s="168"/>
      <c r="L436" s="163"/>
      <c r="M436" s="169"/>
      <c r="N436" s="170"/>
      <c r="O436" s="170"/>
      <c r="P436" s="170"/>
      <c r="Q436" s="170"/>
      <c r="R436" s="170"/>
      <c r="S436" s="170"/>
      <c r="T436" s="171"/>
      <c r="AT436" s="165" t="s">
        <v>237</v>
      </c>
      <c r="AU436" s="165" t="s">
        <v>88</v>
      </c>
      <c r="AV436" s="13" t="s">
        <v>88</v>
      </c>
      <c r="AW436" s="13" t="s">
        <v>33</v>
      </c>
      <c r="AX436" s="13" t="s">
        <v>79</v>
      </c>
      <c r="AY436" s="165" t="s">
        <v>207</v>
      </c>
    </row>
    <row r="437" spans="1:65" s="15" customFormat="1" ht="11.25">
      <c r="B437" s="179"/>
      <c r="D437" s="164" t="s">
        <v>237</v>
      </c>
      <c r="E437" s="180" t="s">
        <v>1</v>
      </c>
      <c r="F437" s="181" t="s">
        <v>242</v>
      </c>
      <c r="H437" s="182">
        <v>839300.4</v>
      </c>
      <c r="I437" s="183"/>
      <c r="L437" s="179"/>
      <c r="M437" s="184"/>
      <c r="N437" s="185"/>
      <c r="O437" s="185"/>
      <c r="P437" s="185"/>
      <c r="Q437" s="185"/>
      <c r="R437" s="185"/>
      <c r="S437" s="185"/>
      <c r="T437" s="186"/>
      <c r="AT437" s="180" t="s">
        <v>237</v>
      </c>
      <c r="AU437" s="180" t="s">
        <v>88</v>
      </c>
      <c r="AV437" s="15" t="s">
        <v>213</v>
      </c>
      <c r="AW437" s="15" t="s">
        <v>33</v>
      </c>
      <c r="AX437" s="15" t="s">
        <v>86</v>
      </c>
      <c r="AY437" s="180" t="s">
        <v>207</v>
      </c>
    </row>
    <row r="438" spans="1:65" s="2" customFormat="1" ht="33" customHeight="1">
      <c r="A438" s="31"/>
      <c r="B438" s="148"/>
      <c r="C438" s="149" t="s">
        <v>432</v>
      </c>
      <c r="D438" s="149" t="s">
        <v>209</v>
      </c>
      <c r="E438" s="150" t="s">
        <v>433</v>
      </c>
      <c r="F438" s="151" t="s">
        <v>434</v>
      </c>
      <c r="G438" s="152" t="s">
        <v>415</v>
      </c>
      <c r="H438" s="153">
        <v>5055.8919999999998</v>
      </c>
      <c r="I438" s="154"/>
      <c r="J438" s="155">
        <f>ROUND(I438*H438,2)</f>
        <v>0</v>
      </c>
      <c r="K438" s="156"/>
      <c r="L438" s="32"/>
      <c r="M438" s="157" t="s">
        <v>1</v>
      </c>
      <c r="N438" s="158" t="s">
        <v>44</v>
      </c>
      <c r="O438" s="57"/>
      <c r="P438" s="159">
        <f>O438*H438</f>
        <v>0</v>
      </c>
      <c r="Q438" s="159">
        <v>0</v>
      </c>
      <c r="R438" s="159">
        <f>Q438*H438</f>
        <v>0</v>
      </c>
      <c r="S438" s="159">
        <v>0</v>
      </c>
      <c r="T438" s="160">
        <f>S438*H438</f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61" t="s">
        <v>213</v>
      </c>
      <c r="AT438" s="161" t="s">
        <v>209</v>
      </c>
      <c r="AU438" s="161" t="s">
        <v>88</v>
      </c>
      <c r="AY438" s="17" t="s">
        <v>207</v>
      </c>
      <c r="BE438" s="162">
        <f>IF(N438="základní",J438,0)</f>
        <v>0</v>
      </c>
      <c r="BF438" s="162">
        <f>IF(N438="snížená",J438,0)</f>
        <v>0</v>
      </c>
      <c r="BG438" s="162">
        <f>IF(N438="zákl. přenesená",J438,0)</f>
        <v>0</v>
      </c>
      <c r="BH438" s="162">
        <f>IF(N438="sníž. přenesená",J438,0)</f>
        <v>0</v>
      </c>
      <c r="BI438" s="162">
        <f>IF(N438="nulová",J438,0)</f>
        <v>0</v>
      </c>
      <c r="BJ438" s="17" t="s">
        <v>86</v>
      </c>
      <c r="BK438" s="162">
        <f>ROUND(I438*H438,2)</f>
        <v>0</v>
      </c>
      <c r="BL438" s="17" t="s">
        <v>213</v>
      </c>
      <c r="BM438" s="161" t="s">
        <v>435</v>
      </c>
    </row>
    <row r="439" spans="1:65" s="2" customFormat="1" ht="16.5" customHeight="1">
      <c r="A439" s="31"/>
      <c r="B439" s="148"/>
      <c r="C439" s="149" t="s">
        <v>333</v>
      </c>
      <c r="D439" s="149" t="s">
        <v>209</v>
      </c>
      <c r="E439" s="150" t="s">
        <v>436</v>
      </c>
      <c r="F439" s="151" t="s">
        <v>437</v>
      </c>
      <c r="G439" s="152" t="s">
        <v>415</v>
      </c>
      <c r="H439" s="153">
        <v>5055.8919999999998</v>
      </c>
      <c r="I439" s="154"/>
      <c r="J439" s="155">
        <f>ROUND(I439*H439,2)</f>
        <v>0</v>
      </c>
      <c r="K439" s="156"/>
      <c r="L439" s="32"/>
      <c r="M439" s="157" t="s">
        <v>1</v>
      </c>
      <c r="N439" s="158" t="s">
        <v>44</v>
      </c>
      <c r="O439" s="57"/>
      <c r="P439" s="159">
        <f>O439*H439</f>
        <v>0</v>
      </c>
      <c r="Q439" s="159">
        <v>0</v>
      </c>
      <c r="R439" s="159">
        <f>Q439*H439</f>
        <v>0</v>
      </c>
      <c r="S439" s="159">
        <v>0</v>
      </c>
      <c r="T439" s="160">
        <f>S439*H439</f>
        <v>0</v>
      </c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R439" s="161" t="s">
        <v>213</v>
      </c>
      <c r="AT439" s="161" t="s">
        <v>209</v>
      </c>
      <c r="AU439" s="161" t="s">
        <v>88</v>
      </c>
      <c r="AY439" s="17" t="s">
        <v>207</v>
      </c>
      <c r="BE439" s="162">
        <f>IF(N439="základní",J439,0)</f>
        <v>0</v>
      </c>
      <c r="BF439" s="162">
        <f>IF(N439="snížená",J439,0)</f>
        <v>0</v>
      </c>
      <c r="BG439" s="162">
        <f>IF(N439="zákl. přenesená",J439,0)</f>
        <v>0</v>
      </c>
      <c r="BH439" s="162">
        <f>IF(N439="sníž. přenesená",J439,0)</f>
        <v>0</v>
      </c>
      <c r="BI439" s="162">
        <f>IF(N439="nulová",J439,0)</f>
        <v>0</v>
      </c>
      <c r="BJ439" s="17" t="s">
        <v>86</v>
      </c>
      <c r="BK439" s="162">
        <f>ROUND(I439*H439,2)</f>
        <v>0</v>
      </c>
      <c r="BL439" s="17" t="s">
        <v>213</v>
      </c>
      <c r="BM439" s="161" t="s">
        <v>438</v>
      </c>
    </row>
    <row r="440" spans="1:65" s="2" customFormat="1" ht="21.75" customHeight="1">
      <c r="A440" s="31"/>
      <c r="B440" s="148"/>
      <c r="C440" s="149" t="s">
        <v>439</v>
      </c>
      <c r="D440" s="149" t="s">
        <v>209</v>
      </c>
      <c r="E440" s="150" t="s">
        <v>440</v>
      </c>
      <c r="F440" s="151" t="s">
        <v>441</v>
      </c>
      <c r="G440" s="152" t="s">
        <v>415</v>
      </c>
      <c r="H440" s="153">
        <v>839300.4</v>
      </c>
      <c r="I440" s="154"/>
      <c r="J440" s="155">
        <f>ROUND(I440*H440,2)</f>
        <v>0</v>
      </c>
      <c r="K440" s="156"/>
      <c r="L440" s="32"/>
      <c r="M440" s="157" t="s">
        <v>1</v>
      </c>
      <c r="N440" s="158" t="s">
        <v>44</v>
      </c>
      <c r="O440" s="57"/>
      <c r="P440" s="159">
        <f>O440*H440</f>
        <v>0</v>
      </c>
      <c r="Q440" s="159">
        <v>0</v>
      </c>
      <c r="R440" s="159">
        <f>Q440*H440</f>
        <v>0</v>
      </c>
      <c r="S440" s="159">
        <v>0</v>
      </c>
      <c r="T440" s="160">
        <f>S440*H440</f>
        <v>0</v>
      </c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R440" s="161" t="s">
        <v>213</v>
      </c>
      <c r="AT440" s="161" t="s">
        <v>209</v>
      </c>
      <c r="AU440" s="161" t="s">
        <v>88</v>
      </c>
      <c r="AY440" s="17" t="s">
        <v>207</v>
      </c>
      <c r="BE440" s="162">
        <f>IF(N440="základní",J440,0)</f>
        <v>0</v>
      </c>
      <c r="BF440" s="162">
        <f>IF(N440="snížená",J440,0)</f>
        <v>0</v>
      </c>
      <c r="BG440" s="162">
        <f>IF(N440="zákl. přenesená",J440,0)</f>
        <v>0</v>
      </c>
      <c r="BH440" s="162">
        <f>IF(N440="sníž. přenesená",J440,0)</f>
        <v>0</v>
      </c>
      <c r="BI440" s="162">
        <f>IF(N440="nulová",J440,0)</f>
        <v>0</v>
      </c>
      <c r="BJ440" s="17" t="s">
        <v>86</v>
      </c>
      <c r="BK440" s="162">
        <f>ROUND(I440*H440,2)</f>
        <v>0</v>
      </c>
      <c r="BL440" s="17" t="s">
        <v>213</v>
      </c>
      <c r="BM440" s="161" t="s">
        <v>442</v>
      </c>
    </row>
    <row r="441" spans="1:65" s="13" customFormat="1" ht="11.25">
      <c r="B441" s="163"/>
      <c r="D441" s="164" t="s">
        <v>237</v>
      </c>
      <c r="E441" s="165" t="s">
        <v>1</v>
      </c>
      <c r="F441" s="166" t="s">
        <v>443</v>
      </c>
      <c r="H441" s="167">
        <v>768540.6</v>
      </c>
      <c r="I441" s="168"/>
      <c r="L441" s="163"/>
      <c r="M441" s="169"/>
      <c r="N441" s="170"/>
      <c r="O441" s="170"/>
      <c r="P441" s="170"/>
      <c r="Q441" s="170"/>
      <c r="R441" s="170"/>
      <c r="S441" s="170"/>
      <c r="T441" s="171"/>
      <c r="AT441" s="165" t="s">
        <v>237</v>
      </c>
      <c r="AU441" s="165" t="s">
        <v>88</v>
      </c>
      <c r="AV441" s="13" t="s">
        <v>88</v>
      </c>
      <c r="AW441" s="13" t="s">
        <v>33</v>
      </c>
      <c r="AX441" s="13" t="s">
        <v>79</v>
      </c>
      <c r="AY441" s="165" t="s">
        <v>207</v>
      </c>
    </row>
    <row r="442" spans="1:65" s="13" customFormat="1" ht="22.5">
      <c r="B442" s="163"/>
      <c r="D442" s="164" t="s">
        <v>237</v>
      </c>
      <c r="E442" s="165" t="s">
        <v>1</v>
      </c>
      <c r="F442" s="166" t="s">
        <v>444</v>
      </c>
      <c r="H442" s="167">
        <v>70759.8</v>
      </c>
      <c r="I442" s="168"/>
      <c r="L442" s="163"/>
      <c r="M442" s="169"/>
      <c r="N442" s="170"/>
      <c r="O442" s="170"/>
      <c r="P442" s="170"/>
      <c r="Q442" s="170"/>
      <c r="R442" s="170"/>
      <c r="S442" s="170"/>
      <c r="T442" s="171"/>
      <c r="AT442" s="165" t="s">
        <v>237</v>
      </c>
      <c r="AU442" s="165" t="s">
        <v>88</v>
      </c>
      <c r="AV442" s="13" t="s">
        <v>88</v>
      </c>
      <c r="AW442" s="13" t="s">
        <v>33</v>
      </c>
      <c r="AX442" s="13" t="s">
        <v>79</v>
      </c>
      <c r="AY442" s="165" t="s">
        <v>207</v>
      </c>
    </row>
    <row r="443" spans="1:65" s="15" customFormat="1" ht="11.25">
      <c r="B443" s="179"/>
      <c r="D443" s="164" t="s">
        <v>237</v>
      </c>
      <c r="E443" s="180" t="s">
        <v>1</v>
      </c>
      <c r="F443" s="181" t="s">
        <v>242</v>
      </c>
      <c r="H443" s="182">
        <v>839300.4</v>
      </c>
      <c r="I443" s="183"/>
      <c r="L443" s="179"/>
      <c r="M443" s="184"/>
      <c r="N443" s="185"/>
      <c r="O443" s="185"/>
      <c r="P443" s="185"/>
      <c r="Q443" s="185"/>
      <c r="R443" s="185"/>
      <c r="S443" s="185"/>
      <c r="T443" s="186"/>
      <c r="AT443" s="180" t="s">
        <v>237</v>
      </c>
      <c r="AU443" s="180" t="s">
        <v>88</v>
      </c>
      <c r="AV443" s="15" t="s">
        <v>213</v>
      </c>
      <c r="AW443" s="15" t="s">
        <v>33</v>
      </c>
      <c r="AX443" s="15" t="s">
        <v>86</v>
      </c>
      <c r="AY443" s="180" t="s">
        <v>207</v>
      </c>
    </row>
    <row r="444" spans="1:65" s="2" customFormat="1" ht="21.75" customHeight="1">
      <c r="A444" s="31"/>
      <c r="B444" s="148"/>
      <c r="C444" s="149" t="s">
        <v>338</v>
      </c>
      <c r="D444" s="149" t="s">
        <v>209</v>
      </c>
      <c r="E444" s="150" t="s">
        <v>445</v>
      </c>
      <c r="F444" s="151" t="s">
        <v>446</v>
      </c>
      <c r="G444" s="152" t="s">
        <v>415</v>
      </c>
      <c r="H444" s="153">
        <v>5055.8919999999998</v>
      </c>
      <c r="I444" s="154"/>
      <c r="J444" s="155">
        <f>ROUND(I444*H444,2)</f>
        <v>0</v>
      </c>
      <c r="K444" s="156"/>
      <c r="L444" s="32"/>
      <c r="M444" s="157" t="s">
        <v>1</v>
      </c>
      <c r="N444" s="158" t="s">
        <v>44</v>
      </c>
      <c r="O444" s="57"/>
      <c r="P444" s="159">
        <f>O444*H444</f>
        <v>0</v>
      </c>
      <c r="Q444" s="159">
        <v>0</v>
      </c>
      <c r="R444" s="159">
        <f>Q444*H444</f>
        <v>0</v>
      </c>
      <c r="S444" s="159">
        <v>0</v>
      </c>
      <c r="T444" s="160">
        <f>S444*H444</f>
        <v>0</v>
      </c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R444" s="161" t="s">
        <v>213</v>
      </c>
      <c r="AT444" s="161" t="s">
        <v>209</v>
      </c>
      <c r="AU444" s="161" t="s">
        <v>88</v>
      </c>
      <c r="AY444" s="17" t="s">
        <v>207</v>
      </c>
      <c r="BE444" s="162">
        <f>IF(N444="základní",J444,0)</f>
        <v>0</v>
      </c>
      <c r="BF444" s="162">
        <f>IF(N444="snížená",J444,0)</f>
        <v>0</v>
      </c>
      <c r="BG444" s="162">
        <f>IF(N444="zákl. přenesená",J444,0)</f>
        <v>0</v>
      </c>
      <c r="BH444" s="162">
        <f>IF(N444="sníž. přenesená",J444,0)</f>
        <v>0</v>
      </c>
      <c r="BI444" s="162">
        <f>IF(N444="nulová",J444,0)</f>
        <v>0</v>
      </c>
      <c r="BJ444" s="17" t="s">
        <v>86</v>
      </c>
      <c r="BK444" s="162">
        <f>ROUND(I444*H444,2)</f>
        <v>0</v>
      </c>
      <c r="BL444" s="17" t="s">
        <v>213</v>
      </c>
      <c r="BM444" s="161" t="s">
        <v>447</v>
      </c>
    </row>
    <row r="445" spans="1:65" s="2" customFormat="1" ht="16.5" customHeight="1">
      <c r="A445" s="31"/>
      <c r="B445" s="148"/>
      <c r="C445" s="149" t="s">
        <v>448</v>
      </c>
      <c r="D445" s="149" t="s">
        <v>209</v>
      </c>
      <c r="E445" s="150" t="s">
        <v>449</v>
      </c>
      <c r="F445" s="151" t="s">
        <v>450</v>
      </c>
      <c r="G445" s="152" t="s">
        <v>220</v>
      </c>
      <c r="H445" s="153">
        <v>14.3</v>
      </c>
      <c r="I445" s="154"/>
      <c r="J445" s="155">
        <f>ROUND(I445*H445,2)</f>
        <v>0</v>
      </c>
      <c r="K445" s="156"/>
      <c r="L445" s="32"/>
      <c r="M445" s="157" t="s">
        <v>1</v>
      </c>
      <c r="N445" s="158" t="s">
        <v>44</v>
      </c>
      <c r="O445" s="57"/>
      <c r="P445" s="159">
        <f>O445*H445</f>
        <v>0</v>
      </c>
      <c r="Q445" s="159">
        <v>0</v>
      </c>
      <c r="R445" s="159">
        <f>Q445*H445</f>
        <v>0</v>
      </c>
      <c r="S445" s="159">
        <v>0</v>
      </c>
      <c r="T445" s="160">
        <f>S445*H445</f>
        <v>0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R445" s="161" t="s">
        <v>213</v>
      </c>
      <c r="AT445" s="161" t="s">
        <v>209</v>
      </c>
      <c r="AU445" s="161" t="s">
        <v>88</v>
      </c>
      <c r="AY445" s="17" t="s">
        <v>207</v>
      </c>
      <c r="BE445" s="162">
        <f>IF(N445="základní",J445,0)</f>
        <v>0</v>
      </c>
      <c r="BF445" s="162">
        <f>IF(N445="snížená",J445,0)</f>
        <v>0</v>
      </c>
      <c r="BG445" s="162">
        <f>IF(N445="zákl. přenesená",J445,0)</f>
        <v>0</v>
      </c>
      <c r="BH445" s="162">
        <f>IF(N445="sníž. přenesená",J445,0)</f>
        <v>0</v>
      </c>
      <c r="BI445" s="162">
        <f>IF(N445="nulová",J445,0)</f>
        <v>0</v>
      </c>
      <c r="BJ445" s="17" t="s">
        <v>86</v>
      </c>
      <c r="BK445" s="162">
        <f>ROUND(I445*H445,2)</f>
        <v>0</v>
      </c>
      <c r="BL445" s="17" t="s">
        <v>213</v>
      </c>
      <c r="BM445" s="161" t="s">
        <v>451</v>
      </c>
    </row>
    <row r="446" spans="1:65" s="2" customFormat="1" ht="24.2" customHeight="1">
      <c r="A446" s="31"/>
      <c r="B446" s="148"/>
      <c r="C446" s="149" t="s">
        <v>341</v>
      </c>
      <c r="D446" s="149" t="s">
        <v>209</v>
      </c>
      <c r="E446" s="150" t="s">
        <v>452</v>
      </c>
      <c r="F446" s="151" t="s">
        <v>453</v>
      </c>
      <c r="G446" s="152" t="s">
        <v>220</v>
      </c>
      <c r="H446" s="153">
        <v>3141</v>
      </c>
      <c r="I446" s="154"/>
      <c r="J446" s="155">
        <f>ROUND(I446*H446,2)</f>
        <v>0</v>
      </c>
      <c r="K446" s="156"/>
      <c r="L446" s="32"/>
      <c r="M446" s="157" t="s">
        <v>1</v>
      </c>
      <c r="N446" s="158" t="s">
        <v>44</v>
      </c>
      <c r="O446" s="57"/>
      <c r="P446" s="159">
        <f>O446*H446</f>
        <v>0</v>
      </c>
      <c r="Q446" s="159">
        <v>0</v>
      </c>
      <c r="R446" s="159">
        <f>Q446*H446</f>
        <v>0</v>
      </c>
      <c r="S446" s="159">
        <v>0</v>
      </c>
      <c r="T446" s="160">
        <f>S446*H446</f>
        <v>0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R446" s="161" t="s">
        <v>213</v>
      </c>
      <c r="AT446" s="161" t="s">
        <v>209</v>
      </c>
      <c r="AU446" s="161" t="s">
        <v>88</v>
      </c>
      <c r="AY446" s="17" t="s">
        <v>207</v>
      </c>
      <c r="BE446" s="162">
        <f>IF(N446="základní",J446,0)</f>
        <v>0</v>
      </c>
      <c r="BF446" s="162">
        <f>IF(N446="snížená",J446,0)</f>
        <v>0</v>
      </c>
      <c r="BG446" s="162">
        <f>IF(N446="zákl. přenesená",J446,0)</f>
        <v>0</v>
      </c>
      <c r="BH446" s="162">
        <f>IF(N446="sníž. přenesená",J446,0)</f>
        <v>0</v>
      </c>
      <c r="BI446" s="162">
        <f>IF(N446="nulová",J446,0)</f>
        <v>0</v>
      </c>
      <c r="BJ446" s="17" t="s">
        <v>86</v>
      </c>
      <c r="BK446" s="162">
        <f>ROUND(I446*H446,2)</f>
        <v>0</v>
      </c>
      <c r="BL446" s="17" t="s">
        <v>213</v>
      </c>
      <c r="BM446" s="161" t="s">
        <v>454</v>
      </c>
    </row>
    <row r="447" spans="1:65" s="13" customFormat="1" ht="22.5">
      <c r="B447" s="163"/>
      <c r="D447" s="164" t="s">
        <v>237</v>
      </c>
      <c r="E447" s="165" t="s">
        <v>1</v>
      </c>
      <c r="F447" s="166" t="s">
        <v>455</v>
      </c>
      <c r="H447" s="167">
        <v>2322</v>
      </c>
      <c r="I447" s="168"/>
      <c r="L447" s="163"/>
      <c r="M447" s="169"/>
      <c r="N447" s="170"/>
      <c r="O447" s="170"/>
      <c r="P447" s="170"/>
      <c r="Q447" s="170"/>
      <c r="R447" s="170"/>
      <c r="S447" s="170"/>
      <c r="T447" s="171"/>
      <c r="AT447" s="165" t="s">
        <v>237</v>
      </c>
      <c r="AU447" s="165" t="s">
        <v>88</v>
      </c>
      <c r="AV447" s="13" t="s">
        <v>88</v>
      </c>
      <c r="AW447" s="13" t="s">
        <v>33</v>
      </c>
      <c r="AX447" s="13" t="s">
        <v>79</v>
      </c>
      <c r="AY447" s="165" t="s">
        <v>207</v>
      </c>
    </row>
    <row r="448" spans="1:65" s="13" customFormat="1" ht="22.5">
      <c r="B448" s="163"/>
      <c r="D448" s="164" t="s">
        <v>237</v>
      </c>
      <c r="E448" s="165" t="s">
        <v>1</v>
      </c>
      <c r="F448" s="166" t="s">
        <v>456</v>
      </c>
      <c r="H448" s="167">
        <v>819</v>
      </c>
      <c r="I448" s="168"/>
      <c r="L448" s="163"/>
      <c r="M448" s="169"/>
      <c r="N448" s="170"/>
      <c r="O448" s="170"/>
      <c r="P448" s="170"/>
      <c r="Q448" s="170"/>
      <c r="R448" s="170"/>
      <c r="S448" s="170"/>
      <c r="T448" s="171"/>
      <c r="AT448" s="165" t="s">
        <v>237</v>
      </c>
      <c r="AU448" s="165" t="s">
        <v>88</v>
      </c>
      <c r="AV448" s="13" t="s">
        <v>88</v>
      </c>
      <c r="AW448" s="13" t="s">
        <v>33</v>
      </c>
      <c r="AX448" s="13" t="s">
        <v>79</v>
      </c>
      <c r="AY448" s="165" t="s">
        <v>207</v>
      </c>
    </row>
    <row r="449" spans="1:65" s="15" customFormat="1" ht="11.25">
      <c r="B449" s="179"/>
      <c r="D449" s="164" t="s">
        <v>237</v>
      </c>
      <c r="E449" s="180" t="s">
        <v>1</v>
      </c>
      <c r="F449" s="181" t="s">
        <v>242</v>
      </c>
      <c r="H449" s="182">
        <v>3141</v>
      </c>
      <c r="I449" s="183"/>
      <c r="L449" s="179"/>
      <c r="M449" s="184"/>
      <c r="N449" s="185"/>
      <c r="O449" s="185"/>
      <c r="P449" s="185"/>
      <c r="Q449" s="185"/>
      <c r="R449" s="185"/>
      <c r="S449" s="185"/>
      <c r="T449" s="186"/>
      <c r="AT449" s="180" t="s">
        <v>237</v>
      </c>
      <c r="AU449" s="180" t="s">
        <v>88</v>
      </c>
      <c r="AV449" s="15" t="s">
        <v>213</v>
      </c>
      <c r="AW449" s="15" t="s">
        <v>33</v>
      </c>
      <c r="AX449" s="15" t="s">
        <v>86</v>
      </c>
      <c r="AY449" s="180" t="s">
        <v>207</v>
      </c>
    </row>
    <row r="450" spans="1:65" s="2" customFormat="1" ht="16.5" customHeight="1">
      <c r="A450" s="31"/>
      <c r="B450" s="148"/>
      <c r="C450" s="149" t="s">
        <v>457</v>
      </c>
      <c r="D450" s="149" t="s">
        <v>209</v>
      </c>
      <c r="E450" s="150" t="s">
        <v>458</v>
      </c>
      <c r="F450" s="151" t="s">
        <v>459</v>
      </c>
      <c r="G450" s="152" t="s">
        <v>220</v>
      </c>
      <c r="H450" s="153">
        <v>14.3</v>
      </c>
      <c r="I450" s="154"/>
      <c r="J450" s="155">
        <f>ROUND(I450*H450,2)</f>
        <v>0</v>
      </c>
      <c r="K450" s="156"/>
      <c r="L450" s="32"/>
      <c r="M450" s="157" t="s">
        <v>1</v>
      </c>
      <c r="N450" s="158" t="s">
        <v>44</v>
      </c>
      <c r="O450" s="57"/>
      <c r="P450" s="159">
        <f>O450*H450</f>
        <v>0</v>
      </c>
      <c r="Q450" s="159">
        <v>0</v>
      </c>
      <c r="R450" s="159">
        <f>Q450*H450</f>
        <v>0</v>
      </c>
      <c r="S450" s="159">
        <v>0</v>
      </c>
      <c r="T450" s="160">
        <f>S450*H450</f>
        <v>0</v>
      </c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R450" s="161" t="s">
        <v>213</v>
      </c>
      <c r="AT450" s="161" t="s">
        <v>209</v>
      </c>
      <c r="AU450" s="161" t="s">
        <v>88</v>
      </c>
      <c r="AY450" s="17" t="s">
        <v>207</v>
      </c>
      <c r="BE450" s="162">
        <f>IF(N450="základní",J450,0)</f>
        <v>0</v>
      </c>
      <c r="BF450" s="162">
        <f>IF(N450="snížená",J450,0)</f>
        <v>0</v>
      </c>
      <c r="BG450" s="162">
        <f>IF(N450="zákl. přenesená",J450,0)</f>
        <v>0</v>
      </c>
      <c r="BH450" s="162">
        <f>IF(N450="sníž. přenesená",J450,0)</f>
        <v>0</v>
      </c>
      <c r="BI450" s="162">
        <f>IF(N450="nulová",J450,0)</f>
        <v>0</v>
      </c>
      <c r="BJ450" s="17" t="s">
        <v>86</v>
      </c>
      <c r="BK450" s="162">
        <f>ROUND(I450*H450,2)</f>
        <v>0</v>
      </c>
      <c r="BL450" s="17" t="s">
        <v>213</v>
      </c>
      <c r="BM450" s="161" t="s">
        <v>460</v>
      </c>
    </row>
    <row r="451" spans="1:65" s="2" customFormat="1" ht="24.2" customHeight="1">
      <c r="A451" s="31"/>
      <c r="B451" s="148"/>
      <c r="C451" s="149" t="s">
        <v>345</v>
      </c>
      <c r="D451" s="149" t="s">
        <v>209</v>
      </c>
      <c r="E451" s="150" t="s">
        <v>461</v>
      </c>
      <c r="F451" s="151" t="s">
        <v>462</v>
      </c>
      <c r="G451" s="152" t="s">
        <v>301</v>
      </c>
      <c r="H451" s="153">
        <v>1</v>
      </c>
      <c r="I451" s="154"/>
      <c r="J451" s="155">
        <f>ROUND(I451*H451,2)</f>
        <v>0</v>
      </c>
      <c r="K451" s="156"/>
      <c r="L451" s="32"/>
      <c r="M451" s="157" t="s">
        <v>1</v>
      </c>
      <c r="N451" s="158" t="s">
        <v>44</v>
      </c>
      <c r="O451" s="57"/>
      <c r="P451" s="159">
        <f>O451*H451</f>
        <v>0</v>
      </c>
      <c r="Q451" s="159">
        <v>0</v>
      </c>
      <c r="R451" s="159">
        <f>Q451*H451</f>
        <v>0</v>
      </c>
      <c r="S451" s="159">
        <v>0</v>
      </c>
      <c r="T451" s="160">
        <f>S451*H451</f>
        <v>0</v>
      </c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R451" s="161" t="s">
        <v>213</v>
      </c>
      <c r="AT451" s="161" t="s">
        <v>209</v>
      </c>
      <c r="AU451" s="161" t="s">
        <v>88</v>
      </c>
      <c r="AY451" s="17" t="s">
        <v>207</v>
      </c>
      <c r="BE451" s="162">
        <f>IF(N451="základní",J451,0)</f>
        <v>0</v>
      </c>
      <c r="BF451" s="162">
        <f>IF(N451="snížená",J451,0)</f>
        <v>0</v>
      </c>
      <c r="BG451" s="162">
        <f>IF(N451="zákl. přenesená",J451,0)</f>
        <v>0</v>
      </c>
      <c r="BH451" s="162">
        <f>IF(N451="sníž. přenesená",J451,0)</f>
        <v>0</v>
      </c>
      <c r="BI451" s="162">
        <f>IF(N451="nulová",J451,0)</f>
        <v>0</v>
      </c>
      <c r="BJ451" s="17" t="s">
        <v>86</v>
      </c>
      <c r="BK451" s="162">
        <f>ROUND(I451*H451,2)</f>
        <v>0</v>
      </c>
      <c r="BL451" s="17" t="s">
        <v>213</v>
      </c>
      <c r="BM451" s="161" t="s">
        <v>463</v>
      </c>
    </row>
    <row r="452" spans="1:65" s="13" customFormat="1" ht="22.5">
      <c r="B452" s="163"/>
      <c r="D452" s="164" t="s">
        <v>237</v>
      </c>
      <c r="E452" s="165" t="s">
        <v>1</v>
      </c>
      <c r="F452" s="166" t="s">
        <v>464</v>
      </c>
      <c r="H452" s="167">
        <v>1</v>
      </c>
      <c r="I452" s="168"/>
      <c r="L452" s="163"/>
      <c r="M452" s="169"/>
      <c r="N452" s="170"/>
      <c r="O452" s="170"/>
      <c r="P452" s="170"/>
      <c r="Q452" s="170"/>
      <c r="R452" s="170"/>
      <c r="S452" s="170"/>
      <c r="T452" s="171"/>
      <c r="AT452" s="165" t="s">
        <v>237</v>
      </c>
      <c r="AU452" s="165" t="s">
        <v>88</v>
      </c>
      <c r="AV452" s="13" t="s">
        <v>88</v>
      </c>
      <c r="AW452" s="13" t="s">
        <v>33</v>
      </c>
      <c r="AX452" s="13" t="s">
        <v>79</v>
      </c>
      <c r="AY452" s="165" t="s">
        <v>207</v>
      </c>
    </row>
    <row r="453" spans="1:65" s="15" customFormat="1" ht="11.25">
      <c r="B453" s="179"/>
      <c r="D453" s="164" t="s">
        <v>237</v>
      </c>
      <c r="E453" s="180" t="s">
        <v>1</v>
      </c>
      <c r="F453" s="181" t="s">
        <v>242</v>
      </c>
      <c r="H453" s="182">
        <v>1</v>
      </c>
      <c r="I453" s="183"/>
      <c r="L453" s="179"/>
      <c r="M453" s="184"/>
      <c r="N453" s="185"/>
      <c r="O453" s="185"/>
      <c r="P453" s="185"/>
      <c r="Q453" s="185"/>
      <c r="R453" s="185"/>
      <c r="S453" s="185"/>
      <c r="T453" s="186"/>
      <c r="AT453" s="180" t="s">
        <v>237</v>
      </c>
      <c r="AU453" s="180" t="s">
        <v>88</v>
      </c>
      <c r="AV453" s="15" t="s">
        <v>213</v>
      </c>
      <c r="AW453" s="15" t="s">
        <v>33</v>
      </c>
      <c r="AX453" s="15" t="s">
        <v>86</v>
      </c>
      <c r="AY453" s="180" t="s">
        <v>207</v>
      </c>
    </row>
    <row r="454" spans="1:65" s="2" customFormat="1" ht="33" customHeight="1">
      <c r="A454" s="31"/>
      <c r="B454" s="148"/>
      <c r="C454" s="149" t="s">
        <v>465</v>
      </c>
      <c r="D454" s="149" t="s">
        <v>209</v>
      </c>
      <c r="E454" s="150" t="s">
        <v>466</v>
      </c>
      <c r="F454" s="151" t="s">
        <v>467</v>
      </c>
      <c r="G454" s="152" t="s">
        <v>301</v>
      </c>
      <c r="H454" s="153">
        <v>15</v>
      </c>
      <c r="I454" s="154"/>
      <c r="J454" s="155">
        <f>ROUND(I454*H454,2)</f>
        <v>0</v>
      </c>
      <c r="K454" s="156"/>
      <c r="L454" s="32"/>
      <c r="M454" s="157" t="s">
        <v>1</v>
      </c>
      <c r="N454" s="158" t="s">
        <v>44</v>
      </c>
      <c r="O454" s="57"/>
      <c r="P454" s="159">
        <f>O454*H454</f>
        <v>0</v>
      </c>
      <c r="Q454" s="159">
        <v>0</v>
      </c>
      <c r="R454" s="159">
        <f>Q454*H454</f>
        <v>0</v>
      </c>
      <c r="S454" s="159">
        <v>0</v>
      </c>
      <c r="T454" s="160">
        <f>S454*H454</f>
        <v>0</v>
      </c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R454" s="161" t="s">
        <v>213</v>
      </c>
      <c r="AT454" s="161" t="s">
        <v>209</v>
      </c>
      <c r="AU454" s="161" t="s">
        <v>88</v>
      </c>
      <c r="AY454" s="17" t="s">
        <v>207</v>
      </c>
      <c r="BE454" s="162">
        <f>IF(N454="základní",J454,0)</f>
        <v>0</v>
      </c>
      <c r="BF454" s="162">
        <f>IF(N454="snížená",J454,0)</f>
        <v>0</v>
      </c>
      <c r="BG454" s="162">
        <f>IF(N454="zákl. přenesená",J454,0)</f>
        <v>0</v>
      </c>
      <c r="BH454" s="162">
        <f>IF(N454="sníž. přenesená",J454,0)</f>
        <v>0</v>
      </c>
      <c r="BI454" s="162">
        <f>IF(N454="nulová",J454,0)</f>
        <v>0</v>
      </c>
      <c r="BJ454" s="17" t="s">
        <v>86</v>
      </c>
      <c r="BK454" s="162">
        <f>ROUND(I454*H454,2)</f>
        <v>0</v>
      </c>
      <c r="BL454" s="17" t="s">
        <v>213</v>
      </c>
      <c r="BM454" s="161" t="s">
        <v>468</v>
      </c>
    </row>
    <row r="455" spans="1:65" s="13" customFormat="1" ht="11.25">
      <c r="B455" s="163"/>
      <c r="D455" s="164" t="s">
        <v>237</v>
      </c>
      <c r="E455" s="165" t="s">
        <v>1</v>
      </c>
      <c r="F455" s="166" t="s">
        <v>469</v>
      </c>
      <c r="H455" s="167">
        <v>15</v>
      </c>
      <c r="I455" s="168"/>
      <c r="L455" s="163"/>
      <c r="M455" s="169"/>
      <c r="N455" s="170"/>
      <c r="O455" s="170"/>
      <c r="P455" s="170"/>
      <c r="Q455" s="170"/>
      <c r="R455" s="170"/>
      <c r="S455" s="170"/>
      <c r="T455" s="171"/>
      <c r="AT455" s="165" t="s">
        <v>237</v>
      </c>
      <c r="AU455" s="165" t="s">
        <v>88</v>
      </c>
      <c r="AV455" s="13" t="s">
        <v>88</v>
      </c>
      <c r="AW455" s="13" t="s">
        <v>33</v>
      </c>
      <c r="AX455" s="13" t="s">
        <v>79</v>
      </c>
      <c r="AY455" s="165" t="s">
        <v>207</v>
      </c>
    </row>
    <row r="456" spans="1:65" s="15" customFormat="1" ht="11.25">
      <c r="B456" s="179"/>
      <c r="D456" s="164" t="s">
        <v>237</v>
      </c>
      <c r="E456" s="180" t="s">
        <v>1</v>
      </c>
      <c r="F456" s="181" t="s">
        <v>242</v>
      </c>
      <c r="H456" s="182">
        <v>15</v>
      </c>
      <c r="I456" s="183"/>
      <c r="L456" s="179"/>
      <c r="M456" s="184"/>
      <c r="N456" s="185"/>
      <c r="O456" s="185"/>
      <c r="P456" s="185"/>
      <c r="Q456" s="185"/>
      <c r="R456" s="185"/>
      <c r="S456" s="185"/>
      <c r="T456" s="186"/>
      <c r="AT456" s="180" t="s">
        <v>237</v>
      </c>
      <c r="AU456" s="180" t="s">
        <v>88</v>
      </c>
      <c r="AV456" s="15" t="s">
        <v>213</v>
      </c>
      <c r="AW456" s="15" t="s">
        <v>33</v>
      </c>
      <c r="AX456" s="15" t="s">
        <v>86</v>
      </c>
      <c r="AY456" s="180" t="s">
        <v>207</v>
      </c>
    </row>
    <row r="457" spans="1:65" s="2" customFormat="1" ht="24.2" customHeight="1">
      <c r="A457" s="31"/>
      <c r="B457" s="148"/>
      <c r="C457" s="149" t="s">
        <v>349</v>
      </c>
      <c r="D457" s="149" t="s">
        <v>209</v>
      </c>
      <c r="E457" s="150" t="s">
        <v>470</v>
      </c>
      <c r="F457" s="151" t="s">
        <v>471</v>
      </c>
      <c r="G457" s="152" t="s">
        <v>301</v>
      </c>
      <c r="H457" s="153">
        <v>1</v>
      </c>
      <c r="I457" s="154"/>
      <c r="J457" s="155">
        <f>ROUND(I457*H457,2)</f>
        <v>0</v>
      </c>
      <c r="K457" s="156"/>
      <c r="L457" s="32"/>
      <c r="M457" s="157" t="s">
        <v>1</v>
      </c>
      <c r="N457" s="158" t="s">
        <v>44</v>
      </c>
      <c r="O457" s="57"/>
      <c r="P457" s="159">
        <f>O457*H457</f>
        <v>0</v>
      </c>
      <c r="Q457" s="159">
        <v>0</v>
      </c>
      <c r="R457" s="159">
        <f>Q457*H457</f>
        <v>0</v>
      </c>
      <c r="S457" s="159">
        <v>0</v>
      </c>
      <c r="T457" s="160">
        <f>S457*H457</f>
        <v>0</v>
      </c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R457" s="161" t="s">
        <v>213</v>
      </c>
      <c r="AT457" s="161" t="s">
        <v>209</v>
      </c>
      <c r="AU457" s="161" t="s">
        <v>88</v>
      </c>
      <c r="AY457" s="17" t="s">
        <v>207</v>
      </c>
      <c r="BE457" s="162">
        <f>IF(N457="základní",J457,0)</f>
        <v>0</v>
      </c>
      <c r="BF457" s="162">
        <f>IF(N457="snížená",J457,0)</f>
        <v>0</v>
      </c>
      <c r="BG457" s="162">
        <f>IF(N457="zákl. přenesená",J457,0)</f>
        <v>0</v>
      </c>
      <c r="BH457" s="162">
        <f>IF(N457="sníž. přenesená",J457,0)</f>
        <v>0</v>
      </c>
      <c r="BI457" s="162">
        <f>IF(N457="nulová",J457,0)</f>
        <v>0</v>
      </c>
      <c r="BJ457" s="17" t="s">
        <v>86</v>
      </c>
      <c r="BK457" s="162">
        <f>ROUND(I457*H457,2)</f>
        <v>0</v>
      </c>
      <c r="BL457" s="17" t="s">
        <v>213</v>
      </c>
      <c r="BM457" s="161" t="s">
        <v>472</v>
      </c>
    </row>
    <row r="458" spans="1:65" s="13" customFormat="1" ht="22.5">
      <c r="B458" s="163"/>
      <c r="D458" s="164" t="s">
        <v>237</v>
      </c>
      <c r="E458" s="165" t="s">
        <v>1</v>
      </c>
      <c r="F458" s="166" t="s">
        <v>473</v>
      </c>
      <c r="H458" s="167">
        <v>1</v>
      </c>
      <c r="I458" s="168"/>
      <c r="L458" s="163"/>
      <c r="M458" s="169"/>
      <c r="N458" s="170"/>
      <c r="O458" s="170"/>
      <c r="P458" s="170"/>
      <c r="Q458" s="170"/>
      <c r="R458" s="170"/>
      <c r="S458" s="170"/>
      <c r="T458" s="171"/>
      <c r="AT458" s="165" t="s">
        <v>237</v>
      </c>
      <c r="AU458" s="165" t="s">
        <v>88</v>
      </c>
      <c r="AV458" s="13" t="s">
        <v>88</v>
      </c>
      <c r="AW458" s="13" t="s">
        <v>33</v>
      </c>
      <c r="AX458" s="13" t="s">
        <v>79</v>
      </c>
      <c r="AY458" s="165" t="s">
        <v>207</v>
      </c>
    </row>
    <row r="459" spans="1:65" s="15" customFormat="1" ht="11.25">
      <c r="B459" s="179"/>
      <c r="D459" s="164" t="s">
        <v>237</v>
      </c>
      <c r="E459" s="180" t="s">
        <v>1</v>
      </c>
      <c r="F459" s="181" t="s">
        <v>242</v>
      </c>
      <c r="H459" s="182">
        <v>1</v>
      </c>
      <c r="I459" s="183"/>
      <c r="L459" s="179"/>
      <c r="M459" s="184"/>
      <c r="N459" s="185"/>
      <c r="O459" s="185"/>
      <c r="P459" s="185"/>
      <c r="Q459" s="185"/>
      <c r="R459" s="185"/>
      <c r="S459" s="185"/>
      <c r="T459" s="186"/>
      <c r="AT459" s="180" t="s">
        <v>237</v>
      </c>
      <c r="AU459" s="180" t="s">
        <v>88</v>
      </c>
      <c r="AV459" s="15" t="s">
        <v>213</v>
      </c>
      <c r="AW459" s="15" t="s">
        <v>33</v>
      </c>
      <c r="AX459" s="15" t="s">
        <v>86</v>
      </c>
      <c r="AY459" s="180" t="s">
        <v>207</v>
      </c>
    </row>
    <row r="460" spans="1:65" s="2" customFormat="1" ht="33" customHeight="1">
      <c r="A460" s="31"/>
      <c r="B460" s="148"/>
      <c r="C460" s="149" t="s">
        <v>474</v>
      </c>
      <c r="D460" s="149" t="s">
        <v>209</v>
      </c>
      <c r="E460" s="150" t="s">
        <v>475</v>
      </c>
      <c r="F460" s="151" t="s">
        <v>476</v>
      </c>
      <c r="G460" s="152" t="s">
        <v>415</v>
      </c>
      <c r="H460" s="153">
        <v>4488.0600000000004</v>
      </c>
      <c r="I460" s="154"/>
      <c r="J460" s="155">
        <f>ROUND(I460*H460,2)</f>
        <v>0</v>
      </c>
      <c r="K460" s="156"/>
      <c r="L460" s="32"/>
      <c r="M460" s="157" t="s">
        <v>1</v>
      </c>
      <c r="N460" s="158" t="s">
        <v>44</v>
      </c>
      <c r="O460" s="57"/>
      <c r="P460" s="159">
        <f>O460*H460</f>
        <v>0</v>
      </c>
      <c r="Q460" s="159">
        <v>0</v>
      </c>
      <c r="R460" s="159">
        <f>Q460*H460</f>
        <v>0</v>
      </c>
      <c r="S460" s="159">
        <v>0</v>
      </c>
      <c r="T460" s="160">
        <f>S460*H460</f>
        <v>0</v>
      </c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R460" s="161" t="s">
        <v>213</v>
      </c>
      <c r="AT460" s="161" t="s">
        <v>209</v>
      </c>
      <c r="AU460" s="161" t="s">
        <v>88</v>
      </c>
      <c r="AY460" s="17" t="s">
        <v>207</v>
      </c>
      <c r="BE460" s="162">
        <f>IF(N460="základní",J460,0)</f>
        <v>0</v>
      </c>
      <c r="BF460" s="162">
        <f>IF(N460="snížená",J460,0)</f>
        <v>0</v>
      </c>
      <c r="BG460" s="162">
        <f>IF(N460="zákl. přenesená",J460,0)</f>
        <v>0</v>
      </c>
      <c r="BH460" s="162">
        <f>IF(N460="sníž. přenesená",J460,0)</f>
        <v>0</v>
      </c>
      <c r="BI460" s="162">
        <f>IF(N460="nulová",J460,0)</f>
        <v>0</v>
      </c>
      <c r="BJ460" s="17" t="s">
        <v>86</v>
      </c>
      <c r="BK460" s="162">
        <f>ROUND(I460*H460,2)</f>
        <v>0</v>
      </c>
      <c r="BL460" s="17" t="s">
        <v>213</v>
      </c>
      <c r="BM460" s="161" t="s">
        <v>477</v>
      </c>
    </row>
    <row r="461" spans="1:65" s="2" customFormat="1" ht="33" customHeight="1">
      <c r="A461" s="31"/>
      <c r="B461" s="148"/>
      <c r="C461" s="149" t="s">
        <v>353</v>
      </c>
      <c r="D461" s="149" t="s">
        <v>209</v>
      </c>
      <c r="E461" s="150" t="s">
        <v>478</v>
      </c>
      <c r="F461" s="151" t="s">
        <v>479</v>
      </c>
      <c r="G461" s="152" t="s">
        <v>415</v>
      </c>
      <c r="H461" s="153">
        <v>3232.35</v>
      </c>
      <c r="I461" s="154"/>
      <c r="J461" s="155">
        <f>ROUND(I461*H461,2)</f>
        <v>0</v>
      </c>
      <c r="K461" s="156"/>
      <c r="L461" s="32"/>
      <c r="M461" s="157" t="s">
        <v>1</v>
      </c>
      <c r="N461" s="158" t="s">
        <v>44</v>
      </c>
      <c r="O461" s="57"/>
      <c r="P461" s="159">
        <f>O461*H461</f>
        <v>0</v>
      </c>
      <c r="Q461" s="159">
        <v>0</v>
      </c>
      <c r="R461" s="159">
        <f>Q461*H461</f>
        <v>0</v>
      </c>
      <c r="S461" s="159">
        <v>0</v>
      </c>
      <c r="T461" s="160">
        <f>S461*H461</f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61" t="s">
        <v>213</v>
      </c>
      <c r="AT461" s="161" t="s">
        <v>209</v>
      </c>
      <c r="AU461" s="161" t="s">
        <v>88</v>
      </c>
      <c r="AY461" s="17" t="s">
        <v>207</v>
      </c>
      <c r="BE461" s="162">
        <f>IF(N461="základní",J461,0)</f>
        <v>0</v>
      </c>
      <c r="BF461" s="162">
        <f>IF(N461="snížená",J461,0)</f>
        <v>0</v>
      </c>
      <c r="BG461" s="162">
        <f>IF(N461="zákl. přenesená",J461,0)</f>
        <v>0</v>
      </c>
      <c r="BH461" s="162">
        <f>IF(N461="sníž. přenesená",J461,0)</f>
        <v>0</v>
      </c>
      <c r="BI461" s="162">
        <f>IF(N461="nulová",J461,0)</f>
        <v>0</v>
      </c>
      <c r="BJ461" s="17" t="s">
        <v>86</v>
      </c>
      <c r="BK461" s="162">
        <f>ROUND(I461*H461,2)</f>
        <v>0</v>
      </c>
      <c r="BL461" s="17" t="s">
        <v>213</v>
      </c>
      <c r="BM461" s="161" t="s">
        <v>480</v>
      </c>
    </row>
    <row r="462" spans="1:65" s="2" customFormat="1" ht="24.2" customHeight="1">
      <c r="A462" s="31"/>
      <c r="B462" s="148"/>
      <c r="C462" s="149" t="s">
        <v>481</v>
      </c>
      <c r="D462" s="149" t="s">
        <v>209</v>
      </c>
      <c r="E462" s="150" t="s">
        <v>482</v>
      </c>
      <c r="F462" s="151" t="s">
        <v>483</v>
      </c>
      <c r="G462" s="152" t="s">
        <v>415</v>
      </c>
      <c r="H462" s="153">
        <v>4488.0600000000004</v>
      </c>
      <c r="I462" s="154"/>
      <c r="J462" s="155">
        <f>ROUND(I462*H462,2)</f>
        <v>0</v>
      </c>
      <c r="K462" s="156"/>
      <c r="L462" s="32"/>
      <c r="M462" s="157" t="s">
        <v>1</v>
      </c>
      <c r="N462" s="158" t="s">
        <v>44</v>
      </c>
      <c r="O462" s="57"/>
      <c r="P462" s="159">
        <f>O462*H462</f>
        <v>0</v>
      </c>
      <c r="Q462" s="159">
        <v>0</v>
      </c>
      <c r="R462" s="159">
        <f>Q462*H462</f>
        <v>0</v>
      </c>
      <c r="S462" s="159">
        <v>0</v>
      </c>
      <c r="T462" s="160">
        <f>S462*H462</f>
        <v>0</v>
      </c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R462" s="161" t="s">
        <v>213</v>
      </c>
      <c r="AT462" s="161" t="s">
        <v>209</v>
      </c>
      <c r="AU462" s="161" t="s">
        <v>88</v>
      </c>
      <c r="AY462" s="17" t="s">
        <v>207</v>
      </c>
      <c r="BE462" s="162">
        <f>IF(N462="základní",J462,0)</f>
        <v>0</v>
      </c>
      <c r="BF462" s="162">
        <f>IF(N462="snížená",J462,0)</f>
        <v>0</v>
      </c>
      <c r="BG462" s="162">
        <f>IF(N462="zákl. přenesená",J462,0)</f>
        <v>0</v>
      </c>
      <c r="BH462" s="162">
        <f>IF(N462="sníž. přenesená",J462,0)</f>
        <v>0</v>
      </c>
      <c r="BI462" s="162">
        <f>IF(N462="nulová",J462,0)</f>
        <v>0</v>
      </c>
      <c r="BJ462" s="17" t="s">
        <v>86</v>
      </c>
      <c r="BK462" s="162">
        <f>ROUND(I462*H462,2)</f>
        <v>0</v>
      </c>
      <c r="BL462" s="17" t="s">
        <v>213</v>
      </c>
      <c r="BM462" s="161" t="s">
        <v>484</v>
      </c>
    </row>
    <row r="463" spans="1:65" s="2" customFormat="1" ht="24.2" customHeight="1">
      <c r="A463" s="31"/>
      <c r="B463" s="148"/>
      <c r="C463" s="149" t="s">
        <v>356</v>
      </c>
      <c r="D463" s="149" t="s">
        <v>209</v>
      </c>
      <c r="E463" s="150" t="s">
        <v>485</v>
      </c>
      <c r="F463" s="151" t="s">
        <v>486</v>
      </c>
      <c r="G463" s="152" t="s">
        <v>415</v>
      </c>
      <c r="H463" s="153">
        <v>3232.35</v>
      </c>
      <c r="I463" s="154"/>
      <c r="J463" s="155">
        <f>ROUND(I463*H463,2)</f>
        <v>0</v>
      </c>
      <c r="K463" s="156"/>
      <c r="L463" s="32"/>
      <c r="M463" s="157" t="s">
        <v>1</v>
      </c>
      <c r="N463" s="158" t="s">
        <v>44</v>
      </c>
      <c r="O463" s="57"/>
      <c r="P463" s="159">
        <f>O463*H463</f>
        <v>0</v>
      </c>
      <c r="Q463" s="159">
        <v>0</v>
      </c>
      <c r="R463" s="159">
        <f>Q463*H463</f>
        <v>0</v>
      </c>
      <c r="S463" s="159">
        <v>0</v>
      </c>
      <c r="T463" s="160">
        <f>S463*H463</f>
        <v>0</v>
      </c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R463" s="161" t="s">
        <v>213</v>
      </c>
      <c r="AT463" s="161" t="s">
        <v>209</v>
      </c>
      <c r="AU463" s="161" t="s">
        <v>88</v>
      </c>
      <c r="AY463" s="17" t="s">
        <v>207</v>
      </c>
      <c r="BE463" s="162">
        <f>IF(N463="základní",J463,0)</f>
        <v>0</v>
      </c>
      <c r="BF463" s="162">
        <f>IF(N463="snížená",J463,0)</f>
        <v>0</v>
      </c>
      <c r="BG463" s="162">
        <f>IF(N463="zákl. přenesená",J463,0)</f>
        <v>0</v>
      </c>
      <c r="BH463" s="162">
        <f>IF(N463="sníž. přenesená",J463,0)</f>
        <v>0</v>
      </c>
      <c r="BI463" s="162">
        <f>IF(N463="nulová",J463,0)</f>
        <v>0</v>
      </c>
      <c r="BJ463" s="17" t="s">
        <v>86</v>
      </c>
      <c r="BK463" s="162">
        <f>ROUND(I463*H463,2)</f>
        <v>0</v>
      </c>
      <c r="BL463" s="17" t="s">
        <v>213</v>
      </c>
      <c r="BM463" s="161" t="s">
        <v>487</v>
      </c>
    </row>
    <row r="464" spans="1:65" s="14" customFormat="1" ht="11.25">
      <c r="B464" s="172"/>
      <c r="D464" s="164" t="s">
        <v>237</v>
      </c>
      <c r="E464" s="173" t="s">
        <v>1</v>
      </c>
      <c r="F464" s="174" t="s">
        <v>488</v>
      </c>
      <c r="H464" s="173" t="s">
        <v>1</v>
      </c>
      <c r="I464" s="175"/>
      <c r="L464" s="172"/>
      <c r="M464" s="176"/>
      <c r="N464" s="177"/>
      <c r="O464" s="177"/>
      <c r="P464" s="177"/>
      <c r="Q464" s="177"/>
      <c r="R464" s="177"/>
      <c r="S464" s="177"/>
      <c r="T464" s="178"/>
      <c r="AT464" s="173" t="s">
        <v>237</v>
      </c>
      <c r="AU464" s="173" t="s">
        <v>88</v>
      </c>
      <c r="AV464" s="14" t="s">
        <v>86</v>
      </c>
      <c r="AW464" s="14" t="s">
        <v>33</v>
      </c>
      <c r="AX464" s="14" t="s">
        <v>79</v>
      </c>
      <c r="AY464" s="173" t="s">
        <v>207</v>
      </c>
    </row>
    <row r="465" spans="1:65" s="13" customFormat="1" ht="33.75">
      <c r="B465" s="163"/>
      <c r="D465" s="164" t="s">
        <v>237</v>
      </c>
      <c r="E465" s="165" t="s">
        <v>1</v>
      </c>
      <c r="F465" s="166" t="s">
        <v>489</v>
      </c>
      <c r="H465" s="167">
        <v>888.4</v>
      </c>
      <c r="I465" s="168"/>
      <c r="L465" s="163"/>
      <c r="M465" s="169"/>
      <c r="N465" s="170"/>
      <c r="O465" s="170"/>
      <c r="P465" s="170"/>
      <c r="Q465" s="170"/>
      <c r="R465" s="170"/>
      <c r="S465" s="170"/>
      <c r="T465" s="171"/>
      <c r="AT465" s="165" t="s">
        <v>237</v>
      </c>
      <c r="AU465" s="165" t="s">
        <v>88</v>
      </c>
      <c r="AV465" s="13" t="s">
        <v>88</v>
      </c>
      <c r="AW465" s="13" t="s">
        <v>33</v>
      </c>
      <c r="AX465" s="13" t="s">
        <v>79</v>
      </c>
      <c r="AY465" s="165" t="s">
        <v>207</v>
      </c>
    </row>
    <row r="466" spans="1:65" s="13" customFormat="1" ht="33.75">
      <c r="B466" s="163"/>
      <c r="D466" s="164" t="s">
        <v>237</v>
      </c>
      <c r="E466" s="165" t="s">
        <v>1</v>
      </c>
      <c r="F466" s="166" t="s">
        <v>490</v>
      </c>
      <c r="H466" s="167">
        <v>438.47</v>
      </c>
      <c r="I466" s="168"/>
      <c r="L466" s="163"/>
      <c r="M466" s="169"/>
      <c r="N466" s="170"/>
      <c r="O466" s="170"/>
      <c r="P466" s="170"/>
      <c r="Q466" s="170"/>
      <c r="R466" s="170"/>
      <c r="S466" s="170"/>
      <c r="T466" s="171"/>
      <c r="AT466" s="165" t="s">
        <v>237</v>
      </c>
      <c r="AU466" s="165" t="s">
        <v>88</v>
      </c>
      <c r="AV466" s="13" t="s">
        <v>88</v>
      </c>
      <c r="AW466" s="13" t="s">
        <v>33</v>
      </c>
      <c r="AX466" s="13" t="s">
        <v>79</v>
      </c>
      <c r="AY466" s="165" t="s">
        <v>207</v>
      </c>
    </row>
    <row r="467" spans="1:65" s="13" customFormat="1" ht="22.5">
      <c r="B467" s="163"/>
      <c r="D467" s="164" t="s">
        <v>237</v>
      </c>
      <c r="E467" s="165" t="s">
        <v>1</v>
      </c>
      <c r="F467" s="166" t="s">
        <v>491</v>
      </c>
      <c r="H467" s="167">
        <v>419.34</v>
      </c>
      <c r="I467" s="168"/>
      <c r="L467" s="163"/>
      <c r="M467" s="169"/>
      <c r="N467" s="170"/>
      <c r="O467" s="170"/>
      <c r="P467" s="170"/>
      <c r="Q467" s="170"/>
      <c r="R467" s="170"/>
      <c r="S467" s="170"/>
      <c r="T467" s="171"/>
      <c r="AT467" s="165" t="s">
        <v>237</v>
      </c>
      <c r="AU467" s="165" t="s">
        <v>88</v>
      </c>
      <c r="AV467" s="13" t="s">
        <v>88</v>
      </c>
      <c r="AW467" s="13" t="s">
        <v>33</v>
      </c>
      <c r="AX467" s="13" t="s">
        <v>79</v>
      </c>
      <c r="AY467" s="165" t="s">
        <v>207</v>
      </c>
    </row>
    <row r="468" spans="1:65" s="13" customFormat="1" ht="22.5">
      <c r="B468" s="163"/>
      <c r="D468" s="164" t="s">
        <v>237</v>
      </c>
      <c r="E468" s="165" t="s">
        <v>1</v>
      </c>
      <c r="F468" s="166" t="s">
        <v>492</v>
      </c>
      <c r="H468" s="167">
        <v>429.16</v>
      </c>
      <c r="I468" s="168"/>
      <c r="L468" s="163"/>
      <c r="M468" s="169"/>
      <c r="N468" s="170"/>
      <c r="O468" s="170"/>
      <c r="P468" s="170"/>
      <c r="Q468" s="170"/>
      <c r="R468" s="170"/>
      <c r="S468" s="170"/>
      <c r="T468" s="171"/>
      <c r="AT468" s="165" t="s">
        <v>237</v>
      </c>
      <c r="AU468" s="165" t="s">
        <v>88</v>
      </c>
      <c r="AV468" s="13" t="s">
        <v>88</v>
      </c>
      <c r="AW468" s="13" t="s">
        <v>33</v>
      </c>
      <c r="AX468" s="13" t="s">
        <v>79</v>
      </c>
      <c r="AY468" s="165" t="s">
        <v>207</v>
      </c>
    </row>
    <row r="469" spans="1:65" s="13" customFormat="1" ht="11.25">
      <c r="B469" s="163"/>
      <c r="D469" s="164" t="s">
        <v>237</v>
      </c>
      <c r="E469" s="165" t="s">
        <v>1</v>
      </c>
      <c r="F469" s="166" t="s">
        <v>493</v>
      </c>
      <c r="H469" s="167">
        <v>1056.98</v>
      </c>
      <c r="I469" s="168"/>
      <c r="L469" s="163"/>
      <c r="M469" s="169"/>
      <c r="N469" s="170"/>
      <c r="O469" s="170"/>
      <c r="P469" s="170"/>
      <c r="Q469" s="170"/>
      <c r="R469" s="170"/>
      <c r="S469" s="170"/>
      <c r="T469" s="171"/>
      <c r="AT469" s="165" t="s">
        <v>237</v>
      </c>
      <c r="AU469" s="165" t="s">
        <v>88</v>
      </c>
      <c r="AV469" s="13" t="s">
        <v>88</v>
      </c>
      <c r="AW469" s="13" t="s">
        <v>33</v>
      </c>
      <c r="AX469" s="13" t="s">
        <v>79</v>
      </c>
      <c r="AY469" s="165" t="s">
        <v>207</v>
      </c>
    </row>
    <row r="470" spans="1:65" s="15" customFormat="1" ht="11.25">
      <c r="B470" s="179"/>
      <c r="D470" s="164" t="s">
        <v>237</v>
      </c>
      <c r="E470" s="180" t="s">
        <v>1</v>
      </c>
      <c r="F470" s="181" t="s">
        <v>242</v>
      </c>
      <c r="H470" s="182">
        <v>3232.35</v>
      </c>
      <c r="I470" s="183"/>
      <c r="L470" s="179"/>
      <c r="M470" s="184"/>
      <c r="N470" s="185"/>
      <c r="O470" s="185"/>
      <c r="P470" s="185"/>
      <c r="Q470" s="185"/>
      <c r="R470" s="185"/>
      <c r="S470" s="185"/>
      <c r="T470" s="186"/>
      <c r="AT470" s="180" t="s">
        <v>237</v>
      </c>
      <c r="AU470" s="180" t="s">
        <v>88</v>
      </c>
      <c r="AV470" s="15" t="s">
        <v>213</v>
      </c>
      <c r="AW470" s="15" t="s">
        <v>33</v>
      </c>
      <c r="AX470" s="15" t="s">
        <v>86</v>
      </c>
      <c r="AY470" s="180" t="s">
        <v>207</v>
      </c>
    </row>
    <row r="471" spans="1:65" s="2" customFormat="1" ht="16.5" customHeight="1">
      <c r="A471" s="31"/>
      <c r="B471" s="148"/>
      <c r="C471" s="149" t="s">
        <v>494</v>
      </c>
      <c r="D471" s="149" t="s">
        <v>209</v>
      </c>
      <c r="E471" s="150" t="s">
        <v>495</v>
      </c>
      <c r="F471" s="151" t="s">
        <v>496</v>
      </c>
      <c r="G471" s="152" t="s">
        <v>235</v>
      </c>
      <c r="H471" s="153">
        <v>38.932000000000002</v>
      </c>
      <c r="I471" s="154"/>
      <c r="J471" s="155">
        <f>ROUND(I471*H471,2)</f>
        <v>0</v>
      </c>
      <c r="K471" s="156"/>
      <c r="L471" s="32"/>
      <c r="M471" s="157" t="s">
        <v>1</v>
      </c>
      <c r="N471" s="158" t="s">
        <v>44</v>
      </c>
      <c r="O471" s="57"/>
      <c r="P471" s="159">
        <f>O471*H471</f>
        <v>0</v>
      </c>
      <c r="Q471" s="159">
        <v>0</v>
      </c>
      <c r="R471" s="159">
        <f>Q471*H471</f>
        <v>0</v>
      </c>
      <c r="S471" s="159">
        <v>0</v>
      </c>
      <c r="T471" s="160">
        <f>S471*H471</f>
        <v>0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R471" s="161" t="s">
        <v>213</v>
      </c>
      <c r="AT471" s="161" t="s">
        <v>209</v>
      </c>
      <c r="AU471" s="161" t="s">
        <v>88</v>
      </c>
      <c r="AY471" s="17" t="s">
        <v>207</v>
      </c>
      <c r="BE471" s="162">
        <f>IF(N471="základní",J471,0)</f>
        <v>0</v>
      </c>
      <c r="BF471" s="162">
        <f>IF(N471="snížená",J471,0)</f>
        <v>0</v>
      </c>
      <c r="BG471" s="162">
        <f>IF(N471="zákl. přenesená",J471,0)</f>
        <v>0</v>
      </c>
      <c r="BH471" s="162">
        <f>IF(N471="sníž. přenesená",J471,0)</f>
        <v>0</v>
      </c>
      <c r="BI471" s="162">
        <f>IF(N471="nulová",J471,0)</f>
        <v>0</v>
      </c>
      <c r="BJ471" s="17" t="s">
        <v>86</v>
      </c>
      <c r="BK471" s="162">
        <f>ROUND(I471*H471,2)</f>
        <v>0</v>
      </c>
      <c r="BL471" s="17" t="s">
        <v>213</v>
      </c>
      <c r="BM471" s="161" t="s">
        <v>497</v>
      </c>
    </row>
    <row r="472" spans="1:65" s="13" customFormat="1" ht="22.5">
      <c r="B472" s="163"/>
      <c r="D472" s="164" t="s">
        <v>237</v>
      </c>
      <c r="E472" s="165" t="s">
        <v>1</v>
      </c>
      <c r="F472" s="166" t="s">
        <v>498</v>
      </c>
      <c r="H472" s="167">
        <v>0.61199999999999999</v>
      </c>
      <c r="I472" s="168"/>
      <c r="L472" s="163"/>
      <c r="M472" s="169"/>
      <c r="N472" s="170"/>
      <c r="O472" s="170"/>
      <c r="P472" s="170"/>
      <c r="Q472" s="170"/>
      <c r="R472" s="170"/>
      <c r="S472" s="170"/>
      <c r="T472" s="171"/>
      <c r="AT472" s="165" t="s">
        <v>237</v>
      </c>
      <c r="AU472" s="165" t="s">
        <v>88</v>
      </c>
      <c r="AV472" s="13" t="s">
        <v>88</v>
      </c>
      <c r="AW472" s="13" t="s">
        <v>33</v>
      </c>
      <c r="AX472" s="13" t="s">
        <v>79</v>
      </c>
      <c r="AY472" s="165" t="s">
        <v>207</v>
      </c>
    </row>
    <row r="473" spans="1:65" s="13" customFormat="1" ht="22.5">
      <c r="B473" s="163"/>
      <c r="D473" s="164" t="s">
        <v>237</v>
      </c>
      <c r="E473" s="165" t="s">
        <v>1</v>
      </c>
      <c r="F473" s="166" t="s">
        <v>499</v>
      </c>
      <c r="H473" s="167">
        <v>1.111</v>
      </c>
      <c r="I473" s="168"/>
      <c r="L473" s="163"/>
      <c r="M473" s="169"/>
      <c r="N473" s="170"/>
      <c r="O473" s="170"/>
      <c r="P473" s="170"/>
      <c r="Q473" s="170"/>
      <c r="R473" s="170"/>
      <c r="S473" s="170"/>
      <c r="T473" s="171"/>
      <c r="AT473" s="165" t="s">
        <v>237</v>
      </c>
      <c r="AU473" s="165" t="s">
        <v>88</v>
      </c>
      <c r="AV473" s="13" t="s">
        <v>88</v>
      </c>
      <c r="AW473" s="13" t="s">
        <v>33</v>
      </c>
      <c r="AX473" s="13" t="s">
        <v>79</v>
      </c>
      <c r="AY473" s="165" t="s">
        <v>207</v>
      </c>
    </row>
    <row r="474" spans="1:65" s="13" customFormat="1" ht="22.5">
      <c r="B474" s="163"/>
      <c r="D474" s="164" t="s">
        <v>237</v>
      </c>
      <c r="E474" s="165" t="s">
        <v>1</v>
      </c>
      <c r="F474" s="166" t="s">
        <v>500</v>
      </c>
      <c r="H474" s="167">
        <v>0.48</v>
      </c>
      <c r="I474" s="168"/>
      <c r="L474" s="163"/>
      <c r="M474" s="169"/>
      <c r="N474" s="170"/>
      <c r="O474" s="170"/>
      <c r="P474" s="170"/>
      <c r="Q474" s="170"/>
      <c r="R474" s="170"/>
      <c r="S474" s="170"/>
      <c r="T474" s="171"/>
      <c r="AT474" s="165" t="s">
        <v>237</v>
      </c>
      <c r="AU474" s="165" t="s">
        <v>88</v>
      </c>
      <c r="AV474" s="13" t="s">
        <v>88</v>
      </c>
      <c r="AW474" s="13" t="s">
        <v>33</v>
      </c>
      <c r="AX474" s="13" t="s">
        <v>79</v>
      </c>
      <c r="AY474" s="165" t="s">
        <v>207</v>
      </c>
    </row>
    <row r="475" spans="1:65" s="13" customFormat="1" ht="22.5">
      <c r="B475" s="163"/>
      <c r="D475" s="164" t="s">
        <v>237</v>
      </c>
      <c r="E475" s="165" t="s">
        <v>1</v>
      </c>
      <c r="F475" s="166" t="s">
        <v>501</v>
      </c>
      <c r="H475" s="167">
        <v>2.448</v>
      </c>
      <c r="I475" s="168"/>
      <c r="L475" s="163"/>
      <c r="M475" s="169"/>
      <c r="N475" s="170"/>
      <c r="O475" s="170"/>
      <c r="P475" s="170"/>
      <c r="Q475" s="170"/>
      <c r="R475" s="170"/>
      <c r="S475" s="170"/>
      <c r="T475" s="171"/>
      <c r="AT475" s="165" t="s">
        <v>237</v>
      </c>
      <c r="AU475" s="165" t="s">
        <v>88</v>
      </c>
      <c r="AV475" s="13" t="s">
        <v>88</v>
      </c>
      <c r="AW475" s="13" t="s">
        <v>33</v>
      </c>
      <c r="AX475" s="13" t="s">
        <v>79</v>
      </c>
      <c r="AY475" s="165" t="s">
        <v>207</v>
      </c>
    </row>
    <row r="476" spans="1:65" s="13" customFormat="1" ht="45">
      <c r="B476" s="163"/>
      <c r="D476" s="164" t="s">
        <v>237</v>
      </c>
      <c r="E476" s="165" t="s">
        <v>1</v>
      </c>
      <c r="F476" s="166" t="s">
        <v>502</v>
      </c>
      <c r="H476" s="167">
        <v>11.949</v>
      </c>
      <c r="I476" s="168"/>
      <c r="L476" s="163"/>
      <c r="M476" s="169"/>
      <c r="N476" s="170"/>
      <c r="O476" s="170"/>
      <c r="P476" s="170"/>
      <c r="Q476" s="170"/>
      <c r="R476" s="170"/>
      <c r="S476" s="170"/>
      <c r="T476" s="171"/>
      <c r="AT476" s="165" t="s">
        <v>237</v>
      </c>
      <c r="AU476" s="165" t="s">
        <v>88</v>
      </c>
      <c r="AV476" s="13" t="s">
        <v>88</v>
      </c>
      <c r="AW476" s="13" t="s">
        <v>33</v>
      </c>
      <c r="AX476" s="13" t="s">
        <v>79</v>
      </c>
      <c r="AY476" s="165" t="s">
        <v>207</v>
      </c>
    </row>
    <row r="477" spans="1:65" s="13" customFormat="1" ht="22.5">
      <c r="B477" s="163"/>
      <c r="D477" s="164" t="s">
        <v>237</v>
      </c>
      <c r="E477" s="165" t="s">
        <v>1</v>
      </c>
      <c r="F477" s="166" t="s">
        <v>503</v>
      </c>
      <c r="H477" s="167">
        <v>0.21299999999999999</v>
      </c>
      <c r="I477" s="168"/>
      <c r="L477" s="163"/>
      <c r="M477" s="169"/>
      <c r="N477" s="170"/>
      <c r="O477" s="170"/>
      <c r="P477" s="170"/>
      <c r="Q477" s="170"/>
      <c r="R477" s="170"/>
      <c r="S477" s="170"/>
      <c r="T477" s="171"/>
      <c r="AT477" s="165" t="s">
        <v>237</v>
      </c>
      <c r="AU477" s="165" t="s">
        <v>88</v>
      </c>
      <c r="AV477" s="13" t="s">
        <v>88</v>
      </c>
      <c r="AW477" s="13" t="s">
        <v>33</v>
      </c>
      <c r="AX477" s="13" t="s">
        <v>79</v>
      </c>
      <c r="AY477" s="165" t="s">
        <v>207</v>
      </c>
    </row>
    <row r="478" spans="1:65" s="13" customFormat="1" ht="22.5">
      <c r="B478" s="163"/>
      <c r="D478" s="164" t="s">
        <v>237</v>
      </c>
      <c r="E478" s="165" t="s">
        <v>1</v>
      </c>
      <c r="F478" s="166" t="s">
        <v>504</v>
      </c>
      <c r="H478" s="167">
        <v>0.221</v>
      </c>
      <c r="I478" s="168"/>
      <c r="L478" s="163"/>
      <c r="M478" s="169"/>
      <c r="N478" s="170"/>
      <c r="O478" s="170"/>
      <c r="P478" s="170"/>
      <c r="Q478" s="170"/>
      <c r="R478" s="170"/>
      <c r="S478" s="170"/>
      <c r="T478" s="171"/>
      <c r="AT478" s="165" t="s">
        <v>237</v>
      </c>
      <c r="AU478" s="165" t="s">
        <v>88</v>
      </c>
      <c r="AV478" s="13" t="s">
        <v>88</v>
      </c>
      <c r="AW478" s="13" t="s">
        <v>33</v>
      </c>
      <c r="AX478" s="13" t="s">
        <v>79</v>
      </c>
      <c r="AY478" s="165" t="s">
        <v>207</v>
      </c>
    </row>
    <row r="479" spans="1:65" s="14" customFormat="1" ht="22.5">
      <c r="B479" s="172"/>
      <c r="D479" s="164" t="s">
        <v>237</v>
      </c>
      <c r="E479" s="173" t="s">
        <v>1</v>
      </c>
      <c r="F479" s="174" t="s">
        <v>505</v>
      </c>
      <c r="H479" s="173" t="s">
        <v>1</v>
      </c>
      <c r="I479" s="175"/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237</v>
      </c>
      <c r="AU479" s="173" t="s">
        <v>88</v>
      </c>
      <c r="AV479" s="14" t="s">
        <v>86</v>
      </c>
      <c r="AW479" s="14" t="s">
        <v>33</v>
      </c>
      <c r="AX479" s="14" t="s">
        <v>79</v>
      </c>
      <c r="AY479" s="173" t="s">
        <v>207</v>
      </c>
    </row>
    <row r="480" spans="1:65" s="13" customFormat="1" ht="33.75">
      <c r="B480" s="163"/>
      <c r="D480" s="164" t="s">
        <v>237</v>
      </c>
      <c r="E480" s="165" t="s">
        <v>1</v>
      </c>
      <c r="F480" s="166" t="s">
        <v>506</v>
      </c>
      <c r="H480" s="167">
        <v>18.154</v>
      </c>
      <c r="I480" s="168"/>
      <c r="L480" s="163"/>
      <c r="M480" s="169"/>
      <c r="N480" s="170"/>
      <c r="O480" s="170"/>
      <c r="P480" s="170"/>
      <c r="Q480" s="170"/>
      <c r="R480" s="170"/>
      <c r="S480" s="170"/>
      <c r="T480" s="171"/>
      <c r="AT480" s="165" t="s">
        <v>237</v>
      </c>
      <c r="AU480" s="165" t="s">
        <v>88</v>
      </c>
      <c r="AV480" s="13" t="s">
        <v>88</v>
      </c>
      <c r="AW480" s="13" t="s">
        <v>33</v>
      </c>
      <c r="AX480" s="13" t="s">
        <v>79</v>
      </c>
      <c r="AY480" s="165" t="s">
        <v>207</v>
      </c>
    </row>
    <row r="481" spans="1:65" s="13" customFormat="1" ht="22.5">
      <c r="B481" s="163"/>
      <c r="D481" s="164" t="s">
        <v>237</v>
      </c>
      <c r="E481" s="165" t="s">
        <v>1</v>
      </c>
      <c r="F481" s="166" t="s">
        <v>507</v>
      </c>
      <c r="H481" s="167">
        <v>3.7440000000000002</v>
      </c>
      <c r="I481" s="168"/>
      <c r="L481" s="163"/>
      <c r="M481" s="169"/>
      <c r="N481" s="170"/>
      <c r="O481" s="170"/>
      <c r="P481" s="170"/>
      <c r="Q481" s="170"/>
      <c r="R481" s="170"/>
      <c r="S481" s="170"/>
      <c r="T481" s="171"/>
      <c r="AT481" s="165" t="s">
        <v>237</v>
      </c>
      <c r="AU481" s="165" t="s">
        <v>88</v>
      </c>
      <c r="AV481" s="13" t="s">
        <v>88</v>
      </c>
      <c r="AW481" s="13" t="s">
        <v>33</v>
      </c>
      <c r="AX481" s="13" t="s">
        <v>79</v>
      </c>
      <c r="AY481" s="165" t="s">
        <v>207</v>
      </c>
    </row>
    <row r="482" spans="1:65" s="15" customFormat="1" ht="11.25">
      <c r="B482" s="179"/>
      <c r="D482" s="164" t="s">
        <v>237</v>
      </c>
      <c r="E482" s="180" t="s">
        <v>1</v>
      </c>
      <c r="F482" s="181" t="s">
        <v>242</v>
      </c>
      <c r="H482" s="182">
        <v>38.932000000000002</v>
      </c>
      <c r="I482" s="183"/>
      <c r="L482" s="179"/>
      <c r="M482" s="184"/>
      <c r="N482" s="185"/>
      <c r="O482" s="185"/>
      <c r="P482" s="185"/>
      <c r="Q482" s="185"/>
      <c r="R482" s="185"/>
      <c r="S482" s="185"/>
      <c r="T482" s="186"/>
      <c r="AT482" s="180" t="s">
        <v>237</v>
      </c>
      <c r="AU482" s="180" t="s">
        <v>88</v>
      </c>
      <c r="AV482" s="15" t="s">
        <v>213</v>
      </c>
      <c r="AW482" s="15" t="s">
        <v>33</v>
      </c>
      <c r="AX482" s="15" t="s">
        <v>86</v>
      </c>
      <c r="AY482" s="180" t="s">
        <v>207</v>
      </c>
    </row>
    <row r="483" spans="1:65" s="2" customFormat="1" ht="21.75" customHeight="1">
      <c r="A483" s="31"/>
      <c r="B483" s="148"/>
      <c r="C483" s="149" t="s">
        <v>361</v>
      </c>
      <c r="D483" s="149" t="s">
        <v>209</v>
      </c>
      <c r="E483" s="150" t="s">
        <v>508</v>
      </c>
      <c r="F483" s="151" t="s">
        <v>509</v>
      </c>
      <c r="G483" s="152" t="s">
        <v>415</v>
      </c>
      <c r="H483" s="153">
        <v>1237.6400000000001</v>
      </c>
      <c r="I483" s="154"/>
      <c r="J483" s="155">
        <f>ROUND(I483*H483,2)</f>
        <v>0</v>
      </c>
      <c r="K483" s="156"/>
      <c r="L483" s="32"/>
      <c r="M483" s="157" t="s">
        <v>1</v>
      </c>
      <c r="N483" s="158" t="s">
        <v>44</v>
      </c>
      <c r="O483" s="57"/>
      <c r="P483" s="159">
        <f>O483*H483</f>
        <v>0</v>
      </c>
      <c r="Q483" s="159">
        <v>0</v>
      </c>
      <c r="R483" s="159">
        <f>Q483*H483</f>
        <v>0</v>
      </c>
      <c r="S483" s="159">
        <v>0</v>
      </c>
      <c r="T483" s="160">
        <f>S483*H483</f>
        <v>0</v>
      </c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R483" s="161" t="s">
        <v>213</v>
      </c>
      <c r="AT483" s="161" t="s">
        <v>209</v>
      </c>
      <c r="AU483" s="161" t="s">
        <v>88</v>
      </c>
      <c r="AY483" s="17" t="s">
        <v>207</v>
      </c>
      <c r="BE483" s="162">
        <f>IF(N483="základní",J483,0)</f>
        <v>0</v>
      </c>
      <c r="BF483" s="162">
        <f>IF(N483="snížená",J483,0)</f>
        <v>0</v>
      </c>
      <c r="BG483" s="162">
        <f>IF(N483="zákl. přenesená",J483,0)</f>
        <v>0</v>
      </c>
      <c r="BH483" s="162">
        <f>IF(N483="sníž. přenesená",J483,0)</f>
        <v>0</v>
      </c>
      <c r="BI483" s="162">
        <f>IF(N483="nulová",J483,0)</f>
        <v>0</v>
      </c>
      <c r="BJ483" s="17" t="s">
        <v>86</v>
      </c>
      <c r="BK483" s="162">
        <f>ROUND(I483*H483,2)</f>
        <v>0</v>
      </c>
      <c r="BL483" s="17" t="s">
        <v>213</v>
      </c>
      <c r="BM483" s="161" t="s">
        <v>510</v>
      </c>
    </row>
    <row r="484" spans="1:65" s="14" customFormat="1" ht="11.25">
      <c r="B484" s="172"/>
      <c r="D484" s="164" t="s">
        <v>237</v>
      </c>
      <c r="E484" s="173" t="s">
        <v>1</v>
      </c>
      <c r="F484" s="174" t="s">
        <v>511</v>
      </c>
      <c r="H484" s="173" t="s">
        <v>1</v>
      </c>
      <c r="I484" s="175"/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237</v>
      </c>
      <c r="AU484" s="173" t="s">
        <v>88</v>
      </c>
      <c r="AV484" s="14" t="s">
        <v>86</v>
      </c>
      <c r="AW484" s="14" t="s">
        <v>33</v>
      </c>
      <c r="AX484" s="14" t="s">
        <v>79</v>
      </c>
      <c r="AY484" s="173" t="s">
        <v>207</v>
      </c>
    </row>
    <row r="485" spans="1:65" s="13" customFormat="1" ht="11.25">
      <c r="B485" s="163"/>
      <c r="D485" s="164" t="s">
        <v>237</v>
      </c>
      <c r="E485" s="165" t="s">
        <v>1</v>
      </c>
      <c r="F485" s="166" t="s">
        <v>512</v>
      </c>
      <c r="H485" s="167">
        <v>4.46</v>
      </c>
      <c r="I485" s="168"/>
      <c r="L485" s="163"/>
      <c r="M485" s="169"/>
      <c r="N485" s="170"/>
      <c r="O485" s="170"/>
      <c r="P485" s="170"/>
      <c r="Q485" s="170"/>
      <c r="R485" s="170"/>
      <c r="S485" s="170"/>
      <c r="T485" s="171"/>
      <c r="AT485" s="165" t="s">
        <v>237</v>
      </c>
      <c r="AU485" s="165" t="s">
        <v>88</v>
      </c>
      <c r="AV485" s="13" t="s">
        <v>88</v>
      </c>
      <c r="AW485" s="13" t="s">
        <v>33</v>
      </c>
      <c r="AX485" s="13" t="s">
        <v>79</v>
      </c>
      <c r="AY485" s="165" t="s">
        <v>207</v>
      </c>
    </row>
    <row r="486" spans="1:65" s="14" customFormat="1" ht="11.25">
      <c r="B486" s="172"/>
      <c r="D486" s="164" t="s">
        <v>237</v>
      </c>
      <c r="E486" s="173" t="s">
        <v>1</v>
      </c>
      <c r="F486" s="174" t="s">
        <v>513</v>
      </c>
      <c r="H486" s="173" t="s">
        <v>1</v>
      </c>
      <c r="I486" s="175"/>
      <c r="L486" s="172"/>
      <c r="M486" s="176"/>
      <c r="N486" s="177"/>
      <c r="O486" s="177"/>
      <c r="P486" s="177"/>
      <c r="Q486" s="177"/>
      <c r="R486" s="177"/>
      <c r="S486" s="177"/>
      <c r="T486" s="178"/>
      <c r="AT486" s="173" t="s">
        <v>237</v>
      </c>
      <c r="AU486" s="173" t="s">
        <v>88</v>
      </c>
      <c r="AV486" s="14" t="s">
        <v>86</v>
      </c>
      <c r="AW486" s="14" t="s">
        <v>33</v>
      </c>
      <c r="AX486" s="14" t="s">
        <v>79</v>
      </c>
      <c r="AY486" s="173" t="s">
        <v>207</v>
      </c>
    </row>
    <row r="487" spans="1:65" s="13" customFormat="1" ht="11.25">
      <c r="B487" s="163"/>
      <c r="D487" s="164" t="s">
        <v>237</v>
      </c>
      <c r="E487" s="165" t="s">
        <v>1</v>
      </c>
      <c r="F487" s="166" t="s">
        <v>514</v>
      </c>
      <c r="H487" s="167">
        <v>48.88</v>
      </c>
      <c r="I487" s="168"/>
      <c r="L487" s="163"/>
      <c r="M487" s="169"/>
      <c r="N487" s="170"/>
      <c r="O487" s="170"/>
      <c r="P487" s="170"/>
      <c r="Q487" s="170"/>
      <c r="R487" s="170"/>
      <c r="S487" s="170"/>
      <c r="T487" s="171"/>
      <c r="AT487" s="165" t="s">
        <v>237</v>
      </c>
      <c r="AU487" s="165" t="s">
        <v>88</v>
      </c>
      <c r="AV487" s="13" t="s">
        <v>88</v>
      </c>
      <c r="AW487" s="13" t="s">
        <v>33</v>
      </c>
      <c r="AX487" s="13" t="s">
        <v>79</v>
      </c>
      <c r="AY487" s="165" t="s">
        <v>207</v>
      </c>
    </row>
    <row r="488" spans="1:65" s="13" customFormat="1" ht="11.25">
      <c r="B488" s="163"/>
      <c r="D488" s="164" t="s">
        <v>237</v>
      </c>
      <c r="E488" s="165" t="s">
        <v>1</v>
      </c>
      <c r="F488" s="166" t="s">
        <v>515</v>
      </c>
      <c r="H488" s="167">
        <v>392.88</v>
      </c>
      <c r="I488" s="168"/>
      <c r="L488" s="163"/>
      <c r="M488" s="169"/>
      <c r="N488" s="170"/>
      <c r="O488" s="170"/>
      <c r="P488" s="170"/>
      <c r="Q488" s="170"/>
      <c r="R488" s="170"/>
      <c r="S488" s="170"/>
      <c r="T488" s="171"/>
      <c r="AT488" s="165" t="s">
        <v>237</v>
      </c>
      <c r="AU488" s="165" t="s">
        <v>88</v>
      </c>
      <c r="AV488" s="13" t="s">
        <v>88</v>
      </c>
      <c r="AW488" s="13" t="s">
        <v>33</v>
      </c>
      <c r="AX488" s="13" t="s">
        <v>79</v>
      </c>
      <c r="AY488" s="165" t="s">
        <v>207</v>
      </c>
    </row>
    <row r="489" spans="1:65" s="13" customFormat="1" ht="11.25">
      <c r="B489" s="163"/>
      <c r="D489" s="164" t="s">
        <v>237</v>
      </c>
      <c r="E489" s="165" t="s">
        <v>1</v>
      </c>
      <c r="F489" s="166" t="s">
        <v>516</v>
      </c>
      <c r="H489" s="167">
        <v>327.52999999999997</v>
      </c>
      <c r="I489" s="168"/>
      <c r="L489" s="163"/>
      <c r="M489" s="169"/>
      <c r="N489" s="170"/>
      <c r="O489" s="170"/>
      <c r="P489" s="170"/>
      <c r="Q489" s="170"/>
      <c r="R489" s="170"/>
      <c r="S489" s="170"/>
      <c r="T489" s="171"/>
      <c r="AT489" s="165" t="s">
        <v>237</v>
      </c>
      <c r="AU489" s="165" t="s">
        <v>88</v>
      </c>
      <c r="AV489" s="13" t="s">
        <v>88</v>
      </c>
      <c r="AW489" s="13" t="s">
        <v>33</v>
      </c>
      <c r="AX489" s="13" t="s">
        <v>79</v>
      </c>
      <c r="AY489" s="165" t="s">
        <v>207</v>
      </c>
    </row>
    <row r="490" spans="1:65" s="13" customFormat="1" ht="11.25">
      <c r="B490" s="163"/>
      <c r="D490" s="164" t="s">
        <v>237</v>
      </c>
      <c r="E490" s="165" t="s">
        <v>1</v>
      </c>
      <c r="F490" s="166" t="s">
        <v>517</v>
      </c>
      <c r="H490" s="167">
        <v>219.2</v>
      </c>
      <c r="I490" s="168"/>
      <c r="L490" s="163"/>
      <c r="M490" s="169"/>
      <c r="N490" s="170"/>
      <c r="O490" s="170"/>
      <c r="P490" s="170"/>
      <c r="Q490" s="170"/>
      <c r="R490" s="170"/>
      <c r="S490" s="170"/>
      <c r="T490" s="171"/>
      <c r="AT490" s="165" t="s">
        <v>237</v>
      </c>
      <c r="AU490" s="165" t="s">
        <v>88</v>
      </c>
      <c r="AV490" s="13" t="s">
        <v>88</v>
      </c>
      <c r="AW490" s="13" t="s">
        <v>33</v>
      </c>
      <c r="AX490" s="13" t="s">
        <v>79</v>
      </c>
      <c r="AY490" s="165" t="s">
        <v>207</v>
      </c>
    </row>
    <row r="491" spans="1:65" s="13" customFormat="1" ht="11.25">
      <c r="B491" s="163"/>
      <c r="D491" s="164" t="s">
        <v>237</v>
      </c>
      <c r="E491" s="165" t="s">
        <v>1</v>
      </c>
      <c r="F491" s="166" t="s">
        <v>518</v>
      </c>
      <c r="H491" s="167">
        <v>244.69</v>
      </c>
      <c r="I491" s="168"/>
      <c r="L491" s="163"/>
      <c r="M491" s="169"/>
      <c r="N491" s="170"/>
      <c r="O491" s="170"/>
      <c r="P491" s="170"/>
      <c r="Q491" s="170"/>
      <c r="R491" s="170"/>
      <c r="S491" s="170"/>
      <c r="T491" s="171"/>
      <c r="AT491" s="165" t="s">
        <v>237</v>
      </c>
      <c r="AU491" s="165" t="s">
        <v>88</v>
      </c>
      <c r="AV491" s="13" t="s">
        <v>88</v>
      </c>
      <c r="AW491" s="13" t="s">
        <v>33</v>
      </c>
      <c r="AX491" s="13" t="s">
        <v>79</v>
      </c>
      <c r="AY491" s="165" t="s">
        <v>207</v>
      </c>
    </row>
    <row r="492" spans="1:65" s="15" customFormat="1" ht="11.25">
      <c r="B492" s="179"/>
      <c r="D492" s="164" t="s">
        <v>237</v>
      </c>
      <c r="E492" s="180" t="s">
        <v>1</v>
      </c>
      <c r="F492" s="181" t="s">
        <v>242</v>
      </c>
      <c r="H492" s="182">
        <v>1237.6400000000001</v>
      </c>
      <c r="I492" s="183"/>
      <c r="L492" s="179"/>
      <c r="M492" s="184"/>
      <c r="N492" s="185"/>
      <c r="O492" s="185"/>
      <c r="P492" s="185"/>
      <c r="Q492" s="185"/>
      <c r="R492" s="185"/>
      <c r="S492" s="185"/>
      <c r="T492" s="186"/>
      <c r="AT492" s="180" t="s">
        <v>237</v>
      </c>
      <c r="AU492" s="180" t="s">
        <v>88</v>
      </c>
      <c r="AV492" s="15" t="s">
        <v>213</v>
      </c>
      <c r="AW492" s="15" t="s">
        <v>33</v>
      </c>
      <c r="AX492" s="15" t="s">
        <v>86</v>
      </c>
      <c r="AY492" s="180" t="s">
        <v>207</v>
      </c>
    </row>
    <row r="493" spans="1:65" s="2" customFormat="1" ht="21.75" customHeight="1">
      <c r="A493" s="31"/>
      <c r="B493" s="148"/>
      <c r="C493" s="149" t="s">
        <v>519</v>
      </c>
      <c r="D493" s="149" t="s">
        <v>209</v>
      </c>
      <c r="E493" s="150" t="s">
        <v>520</v>
      </c>
      <c r="F493" s="151" t="s">
        <v>521</v>
      </c>
      <c r="G493" s="152" t="s">
        <v>415</v>
      </c>
      <c r="H493" s="153">
        <v>871.52200000000005</v>
      </c>
      <c r="I493" s="154"/>
      <c r="J493" s="155">
        <f>ROUND(I493*H493,2)</f>
        <v>0</v>
      </c>
      <c r="K493" s="156"/>
      <c r="L493" s="32"/>
      <c r="M493" s="157" t="s">
        <v>1</v>
      </c>
      <c r="N493" s="158" t="s">
        <v>44</v>
      </c>
      <c r="O493" s="57"/>
      <c r="P493" s="159">
        <f>O493*H493</f>
        <v>0</v>
      </c>
      <c r="Q493" s="159">
        <v>0</v>
      </c>
      <c r="R493" s="159">
        <f>Q493*H493</f>
        <v>0</v>
      </c>
      <c r="S493" s="159">
        <v>0</v>
      </c>
      <c r="T493" s="160">
        <f>S493*H493</f>
        <v>0</v>
      </c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R493" s="161" t="s">
        <v>213</v>
      </c>
      <c r="AT493" s="161" t="s">
        <v>209</v>
      </c>
      <c r="AU493" s="161" t="s">
        <v>88</v>
      </c>
      <c r="AY493" s="17" t="s">
        <v>207</v>
      </c>
      <c r="BE493" s="162">
        <f>IF(N493="základní",J493,0)</f>
        <v>0</v>
      </c>
      <c r="BF493" s="162">
        <f>IF(N493="snížená",J493,0)</f>
        <v>0</v>
      </c>
      <c r="BG493" s="162">
        <f>IF(N493="zákl. přenesená",J493,0)</f>
        <v>0</v>
      </c>
      <c r="BH493" s="162">
        <f>IF(N493="sníž. přenesená",J493,0)</f>
        <v>0</v>
      </c>
      <c r="BI493" s="162">
        <f>IF(N493="nulová",J493,0)</f>
        <v>0</v>
      </c>
      <c r="BJ493" s="17" t="s">
        <v>86</v>
      </c>
      <c r="BK493" s="162">
        <f>ROUND(I493*H493,2)</f>
        <v>0</v>
      </c>
      <c r="BL493" s="17" t="s">
        <v>213</v>
      </c>
      <c r="BM493" s="161" t="s">
        <v>522</v>
      </c>
    </row>
    <row r="494" spans="1:65" s="13" customFormat="1" ht="11.25">
      <c r="B494" s="163"/>
      <c r="D494" s="164" t="s">
        <v>237</v>
      </c>
      <c r="E494" s="165" t="s">
        <v>1</v>
      </c>
      <c r="F494" s="166" t="s">
        <v>523</v>
      </c>
      <c r="H494" s="167">
        <v>6.0529999999999999</v>
      </c>
      <c r="I494" s="168"/>
      <c r="L494" s="163"/>
      <c r="M494" s="169"/>
      <c r="N494" s="170"/>
      <c r="O494" s="170"/>
      <c r="P494" s="170"/>
      <c r="Q494" s="170"/>
      <c r="R494" s="170"/>
      <c r="S494" s="170"/>
      <c r="T494" s="171"/>
      <c r="AT494" s="165" t="s">
        <v>237</v>
      </c>
      <c r="AU494" s="165" t="s">
        <v>88</v>
      </c>
      <c r="AV494" s="13" t="s">
        <v>88</v>
      </c>
      <c r="AW494" s="13" t="s">
        <v>33</v>
      </c>
      <c r="AX494" s="13" t="s">
        <v>79</v>
      </c>
      <c r="AY494" s="165" t="s">
        <v>207</v>
      </c>
    </row>
    <row r="495" spans="1:65" s="13" customFormat="1" ht="11.25">
      <c r="B495" s="163"/>
      <c r="D495" s="164" t="s">
        <v>237</v>
      </c>
      <c r="E495" s="165" t="s">
        <v>1</v>
      </c>
      <c r="F495" s="166" t="s">
        <v>524</v>
      </c>
      <c r="H495" s="167">
        <v>1.82</v>
      </c>
      <c r="I495" s="168"/>
      <c r="L495" s="163"/>
      <c r="M495" s="169"/>
      <c r="N495" s="170"/>
      <c r="O495" s="170"/>
      <c r="P495" s="170"/>
      <c r="Q495" s="170"/>
      <c r="R495" s="170"/>
      <c r="S495" s="170"/>
      <c r="T495" s="171"/>
      <c r="AT495" s="165" t="s">
        <v>237</v>
      </c>
      <c r="AU495" s="165" t="s">
        <v>88</v>
      </c>
      <c r="AV495" s="13" t="s">
        <v>88</v>
      </c>
      <c r="AW495" s="13" t="s">
        <v>33</v>
      </c>
      <c r="AX495" s="13" t="s">
        <v>79</v>
      </c>
      <c r="AY495" s="165" t="s">
        <v>207</v>
      </c>
    </row>
    <row r="496" spans="1:65" s="14" customFormat="1" ht="11.25">
      <c r="B496" s="172"/>
      <c r="D496" s="164" t="s">
        <v>237</v>
      </c>
      <c r="E496" s="173" t="s">
        <v>1</v>
      </c>
      <c r="F496" s="174" t="s">
        <v>511</v>
      </c>
      <c r="H496" s="173" t="s">
        <v>1</v>
      </c>
      <c r="I496" s="175"/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237</v>
      </c>
      <c r="AU496" s="173" t="s">
        <v>88</v>
      </c>
      <c r="AV496" s="14" t="s">
        <v>86</v>
      </c>
      <c r="AW496" s="14" t="s">
        <v>33</v>
      </c>
      <c r="AX496" s="14" t="s">
        <v>79</v>
      </c>
      <c r="AY496" s="173" t="s">
        <v>207</v>
      </c>
    </row>
    <row r="497" spans="1:65" s="13" customFormat="1" ht="11.25">
      <c r="B497" s="163"/>
      <c r="D497" s="164" t="s">
        <v>237</v>
      </c>
      <c r="E497" s="165" t="s">
        <v>1</v>
      </c>
      <c r="F497" s="166" t="s">
        <v>525</v>
      </c>
      <c r="H497" s="167">
        <v>20.733000000000001</v>
      </c>
      <c r="I497" s="168"/>
      <c r="L497" s="163"/>
      <c r="M497" s="169"/>
      <c r="N497" s="170"/>
      <c r="O497" s="170"/>
      <c r="P497" s="170"/>
      <c r="Q497" s="170"/>
      <c r="R497" s="170"/>
      <c r="S497" s="170"/>
      <c r="T497" s="171"/>
      <c r="AT497" s="165" t="s">
        <v>237</v>
      </c>
      <c r="AU497" s="165" t="s">
        <v>88</v>
      </c>
      <c r="AV497" s="13" t="s">
        <v>88</v>
      </c>
      <c r="AW497" s="13" t="s">
        <v>33</v>
      </c>
      <c r="AX497" s="13" t="s">
        <v>79</v>
      </c>
      <c r="AY497" s="165" t="s">
        <v>207</v>
      </c>
    </row>
    <row r="498" spans="1:65" s="13" customFormat="1" ht="11.25">
      <c r="B498" s="163"/>
      <c r="D498" s="164" t="s">
        <v>237</v>
      </c>
      <c r="E498" s="165" t="s">
        <v>1</v>
      </c>
      <c r="F498" s="166" t="s">
        <v>526</v>
      </c>
      <c r="H498" s="167">
        <v>17.613</v>
      </c>
      <c r="I498" s="168"/>
      <c r="L498" s="163"/>
      <c r="M498" s="169"/>
      <c r="N498" s="170"/>
      <c r="O498" s="170"/>
      <c r="P498" s="170"/>
      <c r="Q498" s="170"/>
      <c r="R498" s="170"/>
      <c r="S498" s="170"/>
      <c r="T498" s="171"/>
      <c r="AT498" s="165" t="s">
        <v>237</v>
      </c>
      <c r="AU498" s="165" t="s">
        <v>88</v>
      </c>
      <c r="AV498" s="13" t="s">
        <v>88</v>
      </c>
      <c r="AW498" s="13" t="s">
        <v>33</v>
      </c>
      <c r="AX498" s="13" t="s">
        <v>79</v>
      </c>
      <c r="AY498" s="165" t="s">
        <v>207</v>
      </c>
    </row>
    <row r="499" spans="1:65" s="13" customFormat="1" ht="11.25">
      <c r="B499" s="163"/>
      <c r="D499" s="164" t="s">
        <v>237</v>
      </c>
      <c r="E499" s="165" t="s">
        <v>1</v>
      </c>
      <c r="F499" s="166" t="s">
        <v>527</v>
      </c>
      <c r="H499" s="167">
        <v>15.993</v>
      </c>
      <c r="I499" s="168"/>
      <c r="L499" s="163"/>
      <c r="M499" s="169"/>
      <c r="N499" s="170"/>
      <c r="O499" s="170"/>
      <c r="P499" s="170"/>
      <c r="Q499" s="170"/>
      <c r="R499" s="170"/>
      <c r="S499" s="170"/>
      <c r="T499" s="171"/>
      <c r="AT499" s="165" t="s">
        <v>237</v>
      </c>
      <c r="AU499" s="165" t="s">
        <v>88</v>
      </c>
      <c r="AV499" s="13" t="s">
        <v>88</v>
      </c>
      <c r="AW499" s="13" t="s">
        <v>33</v>
      </c>
      <c r="AX499" s="13" t="s">
        <v>79</v>
      </c>
      <c r="AY499" s="165" t="s">
        <v>207</v>
      </c>
    </row>
    <row r="500" spans="1:65" s="13" customFormat="1" ht="11.25">
      <c r="B500" s="163"/>
      <c r="D500" s="164" t="s">
        <v>237</v>
      </c>
      <c r="E500" s="165" t="s">
        <v>1</v>
      </c>
      <c r="F500" s="166" t="s">
        <v>528</v>
      </c>
      <c r="H500" s="167">
        <v>69.123000000000005</v>
      </c>
      <c r="I500" s="168"/>
      <c r="L500" s="163"/>
      <c r="M500" s="169"/>
      <c r="N500" s="170"/>
      <c r="O500" s="170"/>
      <c r="P500" s="170"/>
      <c r="Q500" s="170"/>
      <c r="R500" s="170"/>
      <c r="S500" s="170"/>
      <c r="T500" s="171"/>
      <c r="AT500" s="165" t="s">
        <v>237</v>
      </c>
      <c r="AU500" s="165" t="s">
        <v>88</v>
      </c>
      <c r="AV500" s="13" t="s">
        <v>88</v>
      </c>
      <c r="AW500" s="13" t="s">
        <v>33</v>
      </c>
      <c r="AX500" s="13" t="s">
        <v>79</v>
      </c>
      <c r="AY500" s="165" t="s">
        <v>207</v>
      </c>
    </row>
    <row r="501" spans="1:65" s="13" customFormat="1" ht="11.25">
      <c r="B501" s="163"/>
      <c r="D501" s="164" t="s">
        <v>237</v>
      </c>
      <c r="E501" s="165" t="s">
        <v>1</v>
      </c>
      <c r="F501" s="166" t="s">
        <v>529</v>
      </c>
      <c r="H501" s="167">
        <v>24.72</v>
      </c>
      <c r="I501" s="168"/>
      <c r="L501" s="163"/>
      <c r="M501" s="169"/>
      <c r="N501" s="170"/>
      <c r="O501" s="170"/>
      <c r="P501" s="170"/>
      <c r="Q501" s="170"/>
      <c r="R501" s="170"/>
      <c r="S501" s="170"/>
      <c r="T501" s="171"/>
      <c r="AT501" s="165" t="s">
        <v>237</v>
      </c>
      <c r="AU501" s="165" t="s">
        <v>88</v>
      </c>
      <c r="AV501" s="13" t="s">
        <v>88</v>
      </c>
      <c r="AW501" s="13" t="s">
        <v>33</v>
      </c>
      <c r="AX501" s="13" t="s">
        <v>79</v>
      </c>
      <c r="AY501" s="165" t="s">
        <v>207</v>
      </c>
    </row>
    <row r="502" spans="1:65" s="14" customFormat="1" ht="11.25">
      <c r="B502" s="172"/>
      <c r="D502" s="164" t="s">
        <v>237</v>
      </c>
      <c r="E502" s="173" t="s">
        <v>1</v>
      </c>
      <c r="F502" s="174" t="s">
        <v>513</v>
      </c>
      <c r="H502" s="173" t="s">
        <v>1</v>
      </c>
      <c r="I502" s="175"/>
      <c r="L502" s="172"/>
      <c r="M502" s="176"/>
      <c r="N502" s="177"/>
      <c r="O502" s="177"/>
      <c r="P502" s="177"/>
      <c r="Q502" s="177"/>
      <c r="R502" s="177"/>
      <c r="S502" s="177"/>
      <c r="T502" s="178"/>
      <c r="AT502" s="173" t="s">
        <v>237</v>
      </c>
      <c r="AU502" s="173" t="s">
        <v>88</v>
      </c>
      <c r="AV502" s="14" t="s">
        <v>86</v>
      </c>
      <c r="AW502" s="14" t="s">
        <v>33</v>
      </c>
      <c r="AX502" s="14" t="s">
        <v>79</v>
      </c>
      <c r="AY502" s="173" t="s">
        <v>207</v>
      </c>
    </row>
    <row r="503" spans="1:65" s="13" customFormat="1" ht="11.25">
      <c r="B503" s="163"/>
      <c r="D503" s="164" t="s">
        <v>237</v>
      </c>
      <c r="E503" s="165" t="s">
        <v>1</v>
      </c>
      <c r="F503" s="166" t="s">
        <v>530</v>
      </c>
      <c r="H503" s="167">
        <v>51.692999999999998</v>
      </c>
      <c r="I503" s="168"/>
      <c r="L503" s="163"/>
      <c r="M503" s="169"/>
      <c r="N503" s="170"/>
      <c r="O503" s="170"/>
      <c r="P503" s="170"/>
      <c r="Q503" s="170"/>
      <c r="R503" s="170"/>
      <c r="S503" s="170"/>
      <c r="T503" s="171"/>
      <c r="AT503" s="165" t="s">
        <v>237</v>
      </c>
      <c r="AU503" s="165" t="s">
        <v>88</v>
      </c>
      <c r="AV503" s="13" t="s">
        <v>88</v>
      </c>
      <c r="AW503" s="13" t="s">
        <v>33</v>
      </c>
      <c r="AX503" s="13" t="s">
        <v>79</v>
      </c>
      <c r="AY503" s="165" t="s">
        <v>207</v>
      </c>
    </row>
    <row r="504" spans="1:65" s="13" customFormat="1" ht="11.25">
      <c r="B504" s="163"/>
      <c r="D504" s="164" t="s">
        <v>237</v>
      </c>
      <c r="E504" s="165" t="s">
        <v>1</v>
      </c>
      <c r="F504" s="166" t="s">
        <v>531</v>
      </c>
      <c r="H504" s="167">
        <v>194.21299999999999</v>
      </c>
      <c r="I504" s="168"/>
      <c r="L504" s="163"/>
      <c r="M504" s="169"/>
      <c r="N504" s="170"/>
      <c r="O504" s="170"/>
      <c r="P504" s="170"/>
      <c r="Q504" s="170"/>
      <c r="R504" s="170"/>
      <c r="S504" s="170"/>
      <c r="T504" s="171"/>
      <c r="AT504" s="165" t="s">
        <v>237</v>
      </c>
      <c r="AU504" s="165" t="s">
        <v>88</v>
      </c>
      <c r="AV504" s="13" t="s">
        <v>88</v>
      </c>
      <c r="AW504" s="13" t="s">
        <v>33</v>
      </c>
      <c r="AX504" s="13" t="s">
        <v>79</v>
      </c>
      <c r="AY504" s="165" t="s">
        <v>207</v>
      </c>
    </row>
    <row r="505" spans="1:65" s="13" customFormat="1" ht="11.25">
      <c r="B505" s="163"/>
      <c r="D505" s="164" t="s">
        <v>237</v>
      </c>
      <c r="E505" s="165" t="s">
        <v>1</v>
      </c>
      <c r="F505" s="166" t="s">
        <v>532</v>
      </c>
      <c r="H505" s="167">
        <v>253.42699999999999</v>
      </c>
      <c r="I505" s="168"/>
      <c r="L505" s="163"/>
      <c r="M505" s="169"/>
      <c r="N505" s="170"/>
      <c r="O505" s="170"/>
      <c r="P505" s="170"/>
      <c r="Q505" s="170"/>
      <c r="R505" s="170"/>
      <c r="S505" s="170"/>
      <c r="T505" s="171"/>
      <c r="AT505" s="165" t="s">
        <v>237</v>
      </c>
      <c r="AU505" s="165" t="s">
        <v>88</v>
      </c>
      <c r="AV505" s="13" t="s">
        <v>88</v>
      </c>
      <c r="AW505" s="13" t="s">
        <v>33</v>
      </c>
      <c r="AX505" s="13" t="s">
        <v>79</v>
      </c>
      <c r="AY505" s="165" t="s">
        <v>207</v>
      </c>
    </row>
    <row r="506" spans="1:65" s="13" customFormat="1" ht="11.25">
      <c r="B506" s="163"/>
      <c r="D506" s="164" t="s">
        <v>237</v>
      </c>
      <c r="E506" s="165" t="s">
        <v>1</v>
      </c>
      <c r="F506" s="166" t="s">
        <v>533</v>
      </c>
      <c r="H506" s="167">
        <v>104.187</v>
      </c>
      <c r="I506" s="168"/>
      <c r="L506" s="163"/>
      <c r="M506" s="169"/>
      <c r="N506" s="170"/>
      <c r="O506" s="170"/>
      <c r="P506" s="170"/>
      <c r="Q506" s="170"/>
      <c r="R506" s="170"/>
      <c r="S506" s="170"/>
      <c r="T506" s="171"/>
      <c r="AT506" s="165" t="s">
        <v>237</v>
      </c>
      <c r="AU506" s="165" t="s">
        <v>88</v>
      </c>
      <c r="AV506" s="13" t="s">
        <v>88</v>
      </c>
      <c r="AW506" s="13" t="s">
        <v>33</v>
      </c>
      <c r="AX506" s="13" t="s">
        <v>79</v>
      </c>
      <c r="AY506" s="165" t="s">
        <v>207</v>
      </c>
    </row>
    <row r="507" spans="1:65" s="13" customFormat="1" ht="11.25">
      <c r="B507" s="163"/>
      <c r="D507" s="164" t="s">
        <v>237</v>
      </c>
      <c r="E507" s="165" t="s">
        <v>1</v>
      </c>
      <c r="F507" s="166" t="s">
        <v>534</v>
      </c>
      <c r="H507" s="167">
        <v>111.947</v>
      </c>
      <c r="I507" s="168"/>
      <c r="L507" s="163"/>
      <c r="M507" s="169"/>
      <c r="N507" s="170"/>
      <c r="O507" s="170"/>
      <c r="P507" s="170"/>
      <c r="Q507" s="170"/>
      <c r="R507" s="170"/>
      <c r="S507" s="170"/>
      <c r="T507" s="171"/>
      <c r="AT507" s="165" t="s">
        <v>237</v>
      </c>
      <c r="AU507" s="165" t="s">
        <v>88</v>
      </c>
      <c r="AV507" s="13" t="s">
        <v>88</v>
      </c>
      <c r="AW507" s="13" t="s">
        <v>33</v>
      </c>
      <c r="AX507" s="13" t="s">
        <v>79</v>
      </c>
      <c r="AY507" s="165" t="s">
        <v>207</v>
      </c>
    </row>
    <row r="508" spans="1:65" s="15" customFormat="1" ht="11.25">
      <c r="B508" s="179"/>
      <c r="D508" s="164" t="s">
        <v>237</v>
      </c>
      <c r="E508" s="180" t="s">
        <v>1</v>
      </c>
      <c r="F508" s="181" t="s">
        <v>242</v>
      </c>
      <c r="H508" s="182">
        <v>871.52200000000005</v>
      </c>
      <c r="I508" s="183"/>
      <c r="L508" s="179"/>
      <c r="M508" s="184"/>
      <c r="N508" s="185"/>
      <c r="O508" s="185"/>
      <c r="P508" s="185"/>
      <c r="Q508" s="185"/>
      <c r="R508" s="185"/>
      <c r="S508" s="185"/>
      <c r="T508" s="186"/>
      <c r="AT508" s="180" t="s">
        <v>237</v>
      </c>
      <c r="AU508" s="180" t="s">
        <v>88</v>
      </c>
      <c r="AV508" s="15" t="s">
        <v>213</v>
      </c>
      <c r="AW508" s="15" t="s">
        <v>33</v>
      </c>
      <c r="AX508" s="15" t="s">
        <v>86</v>
      </c>
      <c r="AY508" s="180" t="s">
        <v>207</v>
      </c>
    </row>
    <row r="509" spans="1:65" s="2" customFormat="1" ht="24.2" customHeight="1">
      <c r="A509" s="31"/>
      <c r="B509" s="148"/>
      <c r="C509" s="149" t="s">
        <v>364</v>
      </c>
      <c r="D509" s="149" t="s">
        <v>209</v>
      </c>
      <c r="E509" s="150" t="s">
        <v>535</v>
      </c>
      <c r="F509" s="151" t="s">
        <v>536</v>
      </c>
      <c r="G509" s="152" t="s">
        <v>235</v>
      </c>
      <c r="H509" s="153">
        <v>263.78100000000001</v>
      </c>
      <c r="I509" s="154"/>
      <c r="J509" s="155">
        <f>ROUND(I509*H509,2)</f>
        <v>0</v>
      </c>
      <c r="K509" s="156"/>
      <c r="L509" s="32"/>
      <c r="M509" s="157" t="s">
        <v>1</v>
      </c>
      <c r="N509" s="158" t="s">
        <v>44</v>
      </c>
      <c r="O509" s="57"/>
      <c r="P509" s="159">
        <f>O509*H509</f>
        <v>0</v>
      </c>
      <c r="Q509" s="159">
        <v>0</v>
      </c>
      <c r="R509" s="159">
        <f>Q509*H509</f>
        <v>0</v>
      </c>
      <c r="S509" s="159">
        <v>0</v>
      </c>
      <c r="T509" s="160">
        <f>S509*H509</f>
        <v>0</v>
      </c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R509" s="161" t="s">
        <v>213</v>
      </c>
      <c r="AT509" s="161" t="s">
        <v>209</v>
      </c>
      <c r="AU509" s="161" t="s">
        <v>88</v>
      </c>
      <c r="AY509" s="17" t="s">
        <v>207</v>
      </c>
      <c r="BE509" s="162">
        <f>IF(N509="základní",J509,0)</f>
        <v>0</v>
      </c>
      <c r="BF509" s="162">
        <f>IF(N509="snížená",J509,0)</f>
        <v>0</v>
      </c>
      <c r="BG509" s="162">
        <f>IF(N509="zákl. přenesená",J509,0)</f>
        <v>0</v>
      </c>
      <c r="BH509" s="162">
        <f>IF(N509="sníž. přenesená",J509,0)</f>
        <v>0</v>
      </c>
      <c r="BI509" s="162">
        <f>IF(N509="nulová",J509,0)</f>
        <v>0</v>
      </c>
      <c r="BJ509" s="17" t="s">
        <v>86</v>
      </c>
      <c r="BK509" s="162">
        <f>ROUND(I509*H509,2)</f>
        <v>0</v>
      </c>
      <c r="BL509" s="17" t="s">
        <v>213</v>
      </c>
      <c r="BM509" s="161" t="s">
        <v>537</v>
      </c>
    </row>
    <row r="510" spans="1:65" s="14" customFormat="1" ht="11.25">
      <c r="B510" s="172"/>
      <c r="D510" s="164" t="s">
        <v>237</v>
      </c>
      <c r="E510" s="173" t="s">
        <v>1</v>
      </c>
      <c r="F510" s="174" t="s">
        <v>538</v>
      </c>
      <c r="H510" s="173" t="s">
        <v>1</v>
      </c>
      <c r="I510" s="175"/>
      <c r="L510" s="172"/>
      <c r="M510" s="176"/>
      <c r="N510" s="177"/>
      <c r="O510" s="177"/>
      <c r="P510" s="177"/>
      <c r="Q510" s="177"/>
      <c r="R510" s="177"/>
      <c r="S510" s="177"/>
      <c r="T510" s="178"/>
      <c r="AT510" s="173" t="s">
        <v>237</v>
      </c>
      <c r="AU510" s="173" t="s">
        <v>88</v>
      </c>
      <c r="AV510" s="14" t="s">
        <v>86</v>
      </c>
      <c r="AW510" s="14" t="s">
        <v>33</v>
      </c>
      <c r="AX510" s="14" t="s">
        <v>79</v>
      </c>
      <c r="AY510" s="173" t="s">
        <v>207</v>
      </c>
    </row>
    <row r="511" spans="1:65" s="13" customFormat="1" ht="11.25">
      <c r="B511" s="163"/>
      <c r="D511" s="164" t="s">
        <v>237</v>
      </c>
      <c r="E511" s="165" t="s">
        <v>1</v>
      </c>
      <c r="F511" s="166" t="s">
        <v>539</v>
      </c>
      <c r="H511" s="167">
        <v>26.600999999999999</v>
      </c>
      <c r="I511" s="168"/>
      <c r="L511" s="163"/>
      <c r="M511" s="169"/>
      <c r="N511" s="170"/>
      <c r="O511" s="170"/>
      <c r="P511" s="170"/>
      <c r="Q511" s="170"/>
      <c r="R511" s="170"/>
      <c r="S511" s="170"/>
      <c r="T511" s="171"/>
      <c r="AT511" s="165" t="s">
        <v>237</v>
      </c>
      <c r="AU511" s="165" t="s">
        <v>88</v>
      </c>
      <c r="AV511" s="13" t="s">
        <v>88</v>
      </c>
      <c r="AW511" s="13" t="s">
        <v>33</v>
      </c>
      <c r="AX511" s="13" t="s">
        <v>79</v>
      </c>
      <c r="AY511" s="165" t="s">
        <v>207</v>
      </c>
    </row>
    <row r="512" spans="1:65" s="13" customFormat="1" ht="11.25">
      <c r="B512" s="163"/>
      <c r="D512" s="164" t="s">
        <v>237</v>
      </c>
      <c r="E512" s="165" t="s">
        <v>1</v>
      </c>
      <c r="F512" s="166" t="s">
        <v>540</v>
      </c>
      <c r="H512" s="167">
        <v>27.167000000000002</v>
      </c>
      <c r="I512" s="168"/>
      <c r="L512" s="163"/>
      <c r="M512" s="169"/>
      <c r="N512" s="170"/>
      <c r="O512" s="170"/>
      <c r="P512" s="170"/>
      <c r="Q512" s="170"/>
      <c r="R512" s="170"/>
      <c r="S512" s="170"/>
      <c r="T512" s="171"/>
      <c r="AT512" s="165" t="s">
        <v>237</v>
      </c>
      <c r="AU512" s="165" t="s">
        <v>88</v>
      </c>
      <c r="AV512" s="13" t="s">
        <v>88</v>
      </c>
      <c r="AW512" s="13" t="s">
        <v>33</v>
      </c>
      <c r="AX512" s="13" t="s">
        <v>79</v>
      </c>
      <c r="AY512" s="165" t="s">
        <v>207</v>
      </c>
    </row>
    <row r="513" spans="1:65" s="13" customFormat="1" ht="11.25">
      <c r="B513" s="163"/>
      <c r="D513" s="164" t="s">
        <v>237</v>
      </c>
      <c r="E513" s="165" t="s">
        <v>1</v>
      </c>
      <c r="F513" s="166" t="s">
        <v>541</v>
      </c>
      <c r="H513" s="167">
        <v>21.893000000000001</v>
      </c>
      <c r="I513" s="168"/>
      <c r="L513" s="163"/>
      <c r="M513" s="169"/>
      <c r="N513" s="170"/>
      <c r="O513" s="170"/>
      <c r="P513" s="170"/>
      <c r="Q513" s="170"/>
      <c r="R513" s="170"/>
      <c r="S513" s="170"/>
      <c r="T513" s="171"/>
      <c r="AT513" s="165" t="s">
        <v>237</v>
      </c>
      <c r="AU513" s="165" t="s">
        <v>88</v>
      </c>
      <c r="AV513" s="13" t="s">
        <v>88</v>
      </c>
      <c r="AW513" s="13" t="s">
        <v>33</v>
      </c>
      <c r="AX513" s="13" t="s">
        <v>79</v>
      </c>
      <c r="AY513" s="165" t="s">
        <v>207</v>
      </c>
    </row>
    <row r="514" spans="1:65" s="13" customFormat="1" ht="11.25">
      <c r="B514" s="163"/>
      <c r="D514" s="164" t="s">
        <v>237</v>
      </c>
      <c r="E514" s="165" t="s">
        <v>1</v>
      </c>
      <c r="F514" s="166" t="s">
        <v>542</v>
      </c>
      <c r="H514" s="167">
        <v>24.196999999999999</v>
      </c>
      <c r="I514" s="168"/>
      <c r="L514" s="163"/>
      <c r="M514" s="169"/>
      <c r="N514" s="170"/>
      <c r="O514" s="170"/>
      <c r="P514" s="170"/>
      <c r="Q514" s="170"/>
      <c r="R514" s="170"/>
      <c r="S514" s="170"/>
      <c r="T514" s="171"/>
      <c r="AT514" s="165" t="s">
        <v>237</v>
      </c>
      <c r="AU514" s="165" t="s">
        <v>88</v>
      </c>
      <c r="AV514" s="13" t="s">
        <v>88</v>
      </c>
      <c r="AW514" s="13" t="s">
        <v>33</v>
      </c>
      <c r="AX514" s="13" t="s">
        <v>79</v>
      </c>
      <c r="AY514" s="165" t="s">
        <v>207</v>
      </c>
    </row>
    <row r="515" spans="1:65" s="13" customFormat="1" ht="11.25">
      <c r="B515" s="163"/>
      <c r="D515" s="164" t="s">
        <v>237</v>
      </c>
      <c r="E515" s="165" t="s">
        <v>1</v>
      </c>
      <c r="F515" s="166" t="s">
        <v>543</v>
      </c>
      <c r="H515" s="167">
        <v>27.324000000000002</v>
      </c>
      <c r="I515" s="168"/>
      <c r="L515" s="163"/>
      <c r="M515" s="169"/>
      <c r="N515" s="170"/>
      <c r="O515" s="170"/>
      <c r="P515" s="170"/>
      <c r="Q515" s="170"/>
      <c r="R515" s="170"/>
      <c r="S515" s="170"/>
      <c r="T515" s="171"/>
      <c r="AT515" s="165" t="s">
        <v>237</v>
      </c>
      <c r="AU515" s="165" t="s">
        <v>88</v>
      </c>
      <c r="AV515" s="13" t="s">
        <v>88</v>
      </c>
      <c r="AW515" s="13" t="s">
        <v>33</v>
      </c>
      <c r="AX515" s="13" t="s">
        <v>79</v>
      </c>
      <c r="AY515" s="165" t="s">
        <v>207</v>
      </c>
    </row>
    <row r="516" spans="1:65" s="14" customFormat="1" ht="11.25">
      <c r="B516" s="172"/>
      <c r="D516" s="164" t="s">
        <v>237</v>
      </c>
      <c r="E516" s="173" t="s">
        <v>1</v>
      </c>
      <c r="F516" s="174" t="s">
        <v>544</v>
      </c>
      <c r="H516" s="173" t="s">
        <v>1</v>
      </c>
      <c r="I516" s="175"/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237</v>
      </c>
      <c r="AU516" s="173" t="s">
        <v>88</v>
      </c>
      <c r="AV516" s="14" t="s">
        <v>86</v>
      </c>
      <c r="AW516" s="14" t="s">
        <v>33</v>
      </c>
      <c r="AX516" s="14" t="s">
        <v>79</v>
      </c>
      <c r="AY516" s="173" t="s">
        <v>207</v>
      </c>
    </row>
    <row r="517" spans="1:65" s="13" customFormat="1" ht="11.25">
      <c r="B517" s="163"/>
      <c r="D517" s="164" t="s">
        <v>237</v>
      </c>
      <c r="E517" s="165" t="s">
        <v>1</v>
      </c>
      <c r="F517" s="166" t="s">
        <v>545</v>
      </c>
      <c r="H517" s="167">
        <v>10.154</v>
      </c>
      <c r="I517" s="168"/>
      <c r="L517" s="163"/>
      <c r="M517" s="169"/>
      <c r="N517" s="170"/>
      <c r="O517" s="170"/>
      <c r="P517" s="170"/>
      <c r="Q517" s="170"/>
      <c r="R517" s="170"/>
      <c r="S517" s="170"/>
      <c r="T517" s="171"/>
      <c r="AT517" s="165" t="s">
        <v>237</v>
      </c>
      <c r="AU517" s="165" t="s">
        <v>88</v>
      </c>
      <c r="AV517" s="13" t="s">
        <v>88</v>
      </c>
      <c r="AW517" s="13" t="s">
        <v>33</v>
      </c>
      <c r="AX517" s="13" t="s">
        <v>79</v>
      </c>
      <c r="AY517" s="165" t="s">
        <v>207</v>
      </c>
    </row>
    <row r="518" spans="1:65" s="13" customFormat="1" ht="11.25">
      <c r="B518" s="163"/>
      <c r="D518" s="164" t="s">
        <v>237</v>
      </c>
      <c r="E518" s="165" t="s">
        <v>1</v>
      </c>
      <c r="F518" s="166" t="s">
        <v>546</v>
      </c>
      <c r="H518" s="167">
        <v>16.971</v>
      </c>
      <c r="I518" s="168"/>
      <c r="L518" s="163"/>
      <c r="M518" s="169"/>
      <c r="N518" s="170"/>
      <c r="O518" s="170"/>
      <c r="P518" s="170"/>
      <c r="Q518" s="170"/>
      <c r="R518" s="170"/>
      <c r="S518" s="170"/>
      <c r="T518" s="171"/>
      <c r="AT518" s="165" t="s">
        <v>237</v>
      </c>
      <c r="AU518" s="165" t="s">
        <v>88</v>
      </c>
      <c r="AV518" s="13" t="s">
        <v>88</v>
      </c>
      <c r="AW518" s="13" t="s">
        <v>33</v>
      </c>
      <c r="AX518" s="13" t="s">
        <v>79</v>
      </c>
      <c r="AY518" s="165" t="s">
        <v>207</v>
      </c>
    </row>
    <row r="519" spans="1:65" s="13" customFormat="1" ht="11.25">
      <c r="B519" s="163"/>
      <c r="D519" s="164" t="s">
        <v>237</v>
      </c>
      <c r="E519" s="165" t="s">
        <v>1</v>
      </c>
      <c r="F519" s="166" t="s">
        <v>547</v>
      </c>
      <c r="H519" s="167">
        <v>5.5339999999999998</v>
      </c>
      <c r="I519" s="168"/>
      <c r="L519" s="163"/>
      <c r="M519" s="169"/>
      <c r="N519" s="170"/>
      <c r="O519" s="170"/>
      <c r="P519" s="170"/>
      <c r="Q519" s="170"/>
      <c r="R519" s="170"/>
      <c r="S519" s="170"/>
      <c r="T519" s="171"/>
      <c r="AT519" s="165" t="s">
        <v>237</v>
      </c>
      <c r="AU519" s="165" t="s">
        <v>88</v>
      </c>
      <c r="AV519" s="13" t="s">
        <v>88</v>
      </c>
      <c r="AW519" s="13" t="s">
        <v>33</v>
      </c>
      <c r="AX519" s="13" t="s">
        <v>79</v>
      </c>
      <c r="AY519" s="165" t="s">
        <v>207</v>
      </c>
    </row>
    <row r="520" spans="1:65" s="13" customFormat="1" ht="11.25">
      <c r="B520" s="163"/>
      <c r="D520" s="164" t="s">
        <v>237</v>
      </c>
      <c r="E520" s="165" t="s">
        <v>1</v>
      </c>
      <c r="F520" s="166" t="s">
        <v>548</v>
      </c>
      <c r="H520" s="167">
        <v>1.2609999999999999</v>
      </c>
      <c r="I520" s="168"/>
      <c r="L520" s="163"/>
      <c r="M520" s="169"/>
      <c r="N520" s="170"/>
      <c r="O520" s="170"/>
      <c r="P520" s="170"/>
      <c r="Q520" s="170"/>
      <c r="R520" s="170"/>
      <c r="S520" s="170"/>
      <c r="T520" s="171"/>
      <c r="AT520" s="165" t="s">
        <v>237</v>
      </c>
      <c r="AU520" s="165" t="s">
        <v>88</v>
      </c>
      <c r="AV520" s="13" t="s">
        <v>88</v>
      </c>
      <c r="AW520" s="13" t="s">
        <v>33</v>
      </c>
      <c r="AX520" s="13" t="s">
        <v>79</v>
      </c>
      <c r="AY520" s="165" t="s">
        <v>207</v>
      </c>
    </row>
    <row r="521" spans="1:65" s="13" customFormat="1" ht="22.5">
      <c r="B521" s="163"/>
      <c r="D521" s="164" t="s">
        <v>237</v>
      </c>
      <c r="E521" s="165" t="s">
        <v>1</v>
      </c>
      <c r="F521" s="166" t="s">
        <v>549</v>
      </c>
      <c r="H521" s="167">
        <v>97.603999999999999</v>
      </c>
      <c r="I521" s="168"/>
      <c r="L521" s="163"/>
      <c r="M521" s="169"/>
      <c r="N521" s="170"/>
      <c r="O521" s="170"/>
      <c r="P521" s="170"/>
      <c r="Q521" s="170"/>
      <c r="R521" s="170"/>
      <c r="S521" s="170"/>
      <c r="T521" s="171"/>
      <c r="AT521" s="165" t="s">
        <v>237</v>
      </c>
      <c r="AU521" s="165" t="s">
        <v>88</v>
      </c>
      <c r="AV521" s="13" t="s">
        <v>88</v>
      </c>
      <c r="AW521" s="13" t="s">
        <v>33</v>
      </c>
      <c r="AX521" s="13" t="s">
        <v>79</v>
      </c>
      <c r="AY521" s="165" t="s">
        <v>207</v>
      </c>
    </row>
    <row r="522" spans="1:65" s="13" customFormat="1" ht="22.5">
      <c r="B522" s="163"/>
      <c r="D522" s="164" t="s">
        <v>237</v>
      </c>
      <c r="E522" s="165" t="s">
        <v>1</v>
      </c>
      <c r="F522" s="166" t="s">
        <v>550</v>
      </c>
      <c r="H522" s="167">
        <v>5.0750000000000002</v>
      </c>
      <c r="I522" s="168"/>
      <c r="L522" s="163"/>
      <c r="M522" s="169"/>
      <c r="N522" s="170"/>
      <c r="O522" s="170"/>
      <c r="P522" s="170"/>
      <c r="Q522" s="170"/>
      <c r="R522" s="170"/>
      <c r="S522" s="170"/>
      <c r="T522" s="171"/>
      <c r="AT522" s="165" t="s">
        <v>237</v>
      </c>
      <c r="AU522" s="165" t="s">
        <v>88</v>
      </c>
      <c r="AV522" s="13" t="s">
        <v>88</v>
      </c>
      <c r="AW522" s="13" t="s">
        <v>33</v>
      </c>
      <c r="AX522" s="13" t="s">
        <v>79</v>
      </c>
      <c r="AY522" s="165" t="s">
        <v>207</v>
      </c>
    </row>
    <row r="523" spans="1:65" s="15" customFormat="1" ht="11.25">
      <c r="B523" s="179"/>
      <c r="D523" s="164" t="s">
        <v>237</v>
      </c>
      <c r="E523" s="180" t="s">
        <v>1</v>
      </c>
      <c r="F523" s="181" t="s">
        <v>242</v>
      </c>
      <c r="H523" s="182">
        <v>263.78100000000001</v>
      </c>
      <c r="I523" s="183"/>
      <c r="L523" s="179"/>
      <c r="M523" s="184"/>
      <c r="N523" s="185"/>
      <c r="O523" s="185"/>
      <c r="P523" s="185"/>
      <c r="Q523" s="185"/>
      <c r="R523" s="185"/>
      <c r="S523" s="185"/>
      <c r="T523" s="186"/>
      <c r="AT523" s="180" t="s">
        <v>237</v>
      </c>
      <c r="AU523" s="180" t="s">
        <v>88</v>
      </c>
      <c r="AV523" s="15" t="s">
        <v>213</v>
      </c>
      <c r="AW523" s="15" t="s">
        <v>33</v>
      </c>
      <c r="AX523" s="15" t="s">
        <v>86</v>
      </c>
      <c r="AY523" s="180" t="s">
        <v>207</v>
      </c>
    </row>
    <row r="524" spans="1:65" s="2" customFormat="1" ht="16.5" customHeight="1">
      <c r="A524" s="31"/>
      <c r="B524" s="148"/>
      <c r="C524" s="149" t="s">
        <v>551</v>
      </c>
      <c r="D524" s="149" t="s">
        <v>209</v>
      </c>
      <c r="E524" s="150" t="s">
        <v>552</v>
      </c>
      <c r="F524" s="151" t="s">
        <v>553</v>
      </c>
      <c r="G524" s="152" t="s">
        <v>235</v>
      </c>
      <c r="H524" s="153">
        <v>19.62</v>
      </c>
      <c r="I524" s="154"/>
      <c r="J524" s="155">
        <f>ROUND(I524*H524,2)</f>
        <v>0</v>
      </c>
      <c r="K524" s="156"/>
      <c r="L524" s="32"/>
      <c r="M524" s="157" t="s">
        <v>1</v>
      </c>
      <c r="N524" s="158" t="s">
        <v>44</v>
      </c>
      <c r="O524" s="57"/>
      <c r="P524" s="159">
        <f>O524*H524</f>
        <v>0</v>
      </c>
      <c r="Q524" s="159">
        <v>0</v>
      </c>
      <c r="R524" s="159">
        <f>Q524*H524</f>
        <v>0</v>
      </c>
      <c r="S524" s="159">
        <v>0</v>
      </c>
      <c r="T524" s="160">
        <f>S524*H524</f>
        <v>0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R524" s="161" t="s">
        <v>213</v>
      </c>
      <c r="AT524" s="161" t="s">
        <v>209</v>
      </c>
      <c r="AU524" s="161" t="s">
        <v>88</v>
      </c>
      <c r="AY524" s="17" t="s">
        <v>207</v>
      </c>
      <c r="BE524" s="162">
        <f>IF(N524="základní",J524,0)</f>
        <v>0</v>
      </c>
      <c r="BF524" s="162">
        <f>IF(N524="snížená",J524,0)</f>
        <v>0</v>
      </c>
      <c r="BG524" s="162">
        <f>IF(N524="zákl. přenesená",J524,0)</f>
        <v>0</v>
      </c>
      <c r="BH524" s="162">
        <f>IF(N524="sníž. přenesená",J524,0)</f>
        <v>0</v>
      </c>
      <c r="BI524" s="162">
        <f>IF(N524="nulová",J524,0)</f>
        <v>0</v>
      </c>
      <c r="BJ524" s="17" t="s">
        <v>86</v>
      </c>
      <c r="BK524" s="162">
        <f>ROUND(I524*H524,2)</f>
        <v>0</v>
      </c>
      <c r="BL524" s="17" t="s">
        <v>213</v>
      </c>
      <c r="BM524" s="161" t="s">
        <v>554</v>
      </c>
    </row>
    <row r="525" spans="1:65" s="2" customFormat="1" ht="21.75" customHeight="1">
      <c r="A525" s="31"/>
      <c r="B525" s="148"/>
      <c r="C525" s="149" t="s">
        <v>368</v>
      </c>
      <c r="D525" s="149" t="s">
        <v>209</v>
      </c>
      <c r="E525" s="150" t="s">
        <v>555</v>
      </c>
      <c r="F525" s="151" t="s">
        <v>556</v>
      </c>
      <c r="G525" s="152" t="s">
        <v>415</v>
      </c>
      <c r="H525" s="153">
        <v>39.802999999999997</v>
      </c>
      <c r="I525" s="154"/>
      <c r="J525" s="155">
        <f>ROUND(I525*H525,2)</f>
        <v>0</v>
      </c>
      <c r="K525" s="156"/>
      <c r="L525" s="32"/>
      <c r="M525" s="157" t="s">
        <v>1</v>
      </c>
      <c r="N525" s="158" t="s">
        <v>44</v>
      </c>
      <c r="O525" s="57"/>
      <c r="P525" s="159">
        <f>O525*H525</f>
        <v>0</v>
      </c>
      <c r="Q525" s="159">
        <v>0</v>
      </c>
      <c r="R525" s="159">
        <f>Q525*H525</f>
        <v>0</v>
      </c>
      <c r="S525" s="159">
        <v>0</v>
      </c>
      <c r="T525" s="160">
        <f>S525*H525</f>
        <v>0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R525" s="161" t="s">
        <v>213</v>
      </c>
      <c r="AT525" s="161" t="s">
        <v>209</v>
      </c>
      <c r="AU525" s="161" t="s">
        <v>88</v>
      </c>
      <c r="AY525" s="17" t="s">
        <v>207</v>
      </c>
      <c r="BE525" s="162">
        <f>IF(N525="základní",J525,0)</f>
        <v>0</v>
      </c>
      <c r="BF525" s="162">
        <f>IF(N525="snížená",J525,0)</f>
        <v>0</v>
      </c>
      <c r="BG525" s="162">
        <f>IF(N525="zákl. přenesená",J525,0)</f>
        <v>0</v>
      </c>
      <c r="BH525" s="162">
        <f>IF(N525="sníž. přenesená",J525,0)</f>
        <v>0</v>
      </c>
      <c r="BI525" s="162">
        <f>IF(N525="nulová",J525,0)</f>
        <v>0</v>
      </c>
      <c r="BJ525" s="17" t="s">
        <v>86</v>
      </c>
      <c r="BK525" s="162">
        <f>ROUND(I525*H525,2)</f>
        <v>0</v>
      </c>
      <c r="BL525" s="17" t="s">
        <v>213</v>
      </c>
      <c r="BM525" s="161" t="s">
        <v>557</v>
      </c>
    </row>
    <row r="526" spans="1:65" s="13" customFormat="1" ht="22.5">
      <c r="B526" s="163"/>
      <c r="D526" s="164" t="s">
        <v>237</v>
      </c>
      <c r="E526" s="165" t="s">
        <v>1</v>
      </c>
      <c r="F526" s="166" t="s">
        <v>558</v>
      </c>
      <c r="H526" s="167">
        <v>13.68</v>
      </c>
      <c r="I526" s="168"/>
      <c r="L526" s="163"/>
      <c r="M526" s="169"/>
      <c r="N526" s="170"/>
      <c r="O526" s="170"/>
      <c r="P526" s="170"/>
      <c r="Q526" s="170"/>
      <c r="R526" s="170"/>
      <c r="S526" s="170"/>
      <c r="T526" s="171"/>
      <c r="AT526" s="165" t="s">
        <v>237</v>
      </c>
      <c r="AU526" s="165" t="s">
        <v>88</v>
      </c>
      <c r="AV526" s="13" t="s">
        <v>88</v>
      </c>
      <c r="AW526" s="13" t="s">
        <v>33</v>
      </c>
      <c r="AX526" s="13" t="s">
        <v>79</v>
      </c>
      <c r="AY526" s="165" t="s">
        <v>207</v>
      </c>
    </row>
    <row r="527" spans="1:65" s="13" customFormat="1" ht="22.5">
      <c r="B527" s="163"/>
      <c r="D527" s="164" t="s">
        <v>237</v>
      </c>
      <c r="E527" s="165" t="s">
        <v>1</v>
      </c>
      <c r="F527" s="166" t="s">
        <v>559</v>
      </c>
      <c r="H527" s="167">
        <v>15.16</v>
      </c>
      <c r="I527" s="168"/>
      <c r="L527" s="163"/>
      <c r="M527" s="169"/>
      <c r="N527" s="170"/>
      <c r="O527" s="170"/>
      <c r="P527" s="170"/>
      <c r="Q527" s="170"/>
      <c r="R527" s="170"/>
      <c r="S527" s="170"/>
      <c r="T527" s="171"/>
      <c r="AT527" s="165" t="s">
        <v>237</v>
      </c>
      <c r="AU527" s="165" t="s">
        <v>88</v>
      </c>
      <c r="AV527" s="13" t="s">
        <v>88</v>
      </c>
      <c r="AW527" s="13" t="s">
        <v>33</v>
      </c>
      <c r="AX527" s="13" t="s">
        <v>79</v>
      </c>
      <c r="AY527" s="165" t="s">
        <v>207</v>
      </c>
    </row>
    <row r="528" spans="1:65" s="13" customFormat="1" ht="11.25">
      <c r="B528" s="163"/>
      <c r="D528" s="164" t="s">
        <v>237</v>
      </c>
      <c r="E528" s="165" t="s">
        <v>1</v>
      </c>
      <c r="F528" s="166" t="s">
        <v>560</v>
      </c>
      <c r="H528" s="167">
        <v>10.962999999999999</v>
      </c>
      <c r="I528" s="168"/>
      <c r="L528" s="163"/>
      <c r="M528" s="169"/>
      <c r="N528" s="170"/>
      <c r="O528" s="170"/>
      <c r="P528" s="170"/>
      <c r="Q528" s="170"/>
      <c r="R528" s="170"/>
      <c r="S528" s="170"/>
      <c r="T528" s="171"/>
      <c r="AT528" s="165" t="s">
        <v>237</v>
      </c>
      <c r="AU528" s="165" t="s">
        <v>88</v>
      </c>
      <c r="AV528" s="13" t="s">
        <v>88</v>
      </c>
      <c r="AW528" s="13" t="s">
        <v>33</v>
      </c>
      <c r="AX528" s="13" t="s">
        <v>79</v>
      </c>
      <c r="AY528" s="165" t="s">
        <v>207</v>
      </c>
    </row>
    <row r="529" spans="1:65" s="15" customFormat="1" ht="11.25">
      <c r="B529" s="179"/>
      <c r="D529" s="164" t="s">
        <v>237</v>
      </c>
      <c r="E529" s="180" t="s">
        <v>1</v>
      </c>
      <c r="F529" s="181" t="s">
        <v>242</v>
      </c>
      <c r="H529" s="182">
        <v>39.802999999999997</v>
      </c>
      <c r="I529" s="183"/>
      <c r="L529" s="179"/>
      <c r="M529" s="184"/>
      <c r="N529" s="185"/>
      <c r="O529" s="185"/>
      <c r="P529" s="185"/>
      <c r="Q529" s="185"/>
      <c r="R529" s="185"/>
      <c r="S529" s="185"/>
      <c r="T529" s="186"/>
      <c r="AT529" s="180" t="s">
        <v>237</v>
      </c>
      <c r="AU529" s="180" t="s">
        <v>88</v>
      </c>
      <c r="AV529" s="15" t="s">
        <v>213</v>
      </c>
      <c r="AW529" s="15" t="s">
        <v>33</v>
      </c>
      <c r="AX529" s="15" t="s">
        <v>86</v>
      </c>
      <c r="AY529" s="180" t="s">
        <v>207</v>
      </c>
    </row>
    <row r="530" spans="1:65" s="2" customFormat="1" ht="21.75" customHeight="1">
      <c r="A530" s="31"/>
      <c r="B530" s="148"/>
      <c r="C530" s="149" t="s">
        <v>561</v>
      </c>
      <c r="D530" s="149" t="s">
        <v>209</v>
      </c>
      <c r="E530" s="150" t="s">
        <v>562</v>
      </c>
      <c r="F530" s="151" t="s">
        <v>563</v>
      </c>
      <c r="G530" s="152" t="s">
        <v>415</v>
      </c>
      <c r="H530" s="153">
        <v>31.655000000000001</v>
      </c>
      <c r="I530" s="154"/>
      <c r="J530" s="155">
        <f>ROUND(I530*H530,2)</f>
        <v>0</v>
      </c>
      <c r="K530" s="156"/>
      <c r="L530" s="32"/>
      <c r="M530" s="157" t="s">
        <v>1</v>
      </c>
      <c r="N530" s="158" t="s">
        <v>44</v>
      </c>
      <c r="O530" s="57"/>
      <c r="P530" s="159">
        <f>O530*H530</f>
        <v>0</v>
      </c>
      <c r="Q530" s="159">
        <v>0</v>
      </c>
      <c r="R530" s="159">
        <f>Q530*H530</f>
        <v>0</v>
      </c>
      <c r="S530" s="159">
        <v>0</v>
      </c>
      <c r="T530" s="160">
        <f>S530*H530</f>
        <v>0</v>
      </c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R530" s="161" t="s">
        <v>213</v>
      </c>
      <c r="AT530" s="161" t="s">
        <v>209</v>
      </c>
      <c r="AU530" s="161" t="s">
        <v>88</v>
      </c>
      <c r="AY530" s="17" t="s">
        <v>207</v>
      </c>
      <c r="BE530" s="162">
        <f>IF(N530="základní",J530,0)</f>
        <v>0</v>
      </c>
      <c r="BF530" s="162">
        <f>IF(N530="snížená",J530,0)</f>
        <v>0</v>
      </c>
      <c r="BG530" s="162">
        <f>IF(N530="zákl. přenesená",J530,0)</f>
        <v>0</v>
      </c>
      <c r="BH530" s="162">
        <f>IF(N530="sníž. přenesená",J530,0)</f>
        <v>0</v>
      </c>
      <c r="BI530" s="162">
        <f>IF(N530="nulová",J530,0)</f>
        <v>0</v>
      </c>
      <c r="BJ530" s="17" t="s">
        <v>86</v>
      </c>
      <c r="BK530" s="162">
        <f>ROUND(I530*H530,2)</f>
        <v>0</v>
      </c>
      <c r="BL530" s="17" t="s">
        <v>213</v>
      </c>
      <c r="BM530" s="161" t="s">
        <v>564</v>
      </c>
    </row>
    <row r="531" spans="1:65" s="13" customFormat="1" ht="11.25">
      <c r="B531" s="163"/>
      <c r="D531" s="164" t="s">
        <v>237</v>
      </c>
      <c r="E531" s="165" t="s">
        <v>1</v>
      </c>
      <c r="F531" s="166" t="s">
        <v>565</v>
      </c>
      <c r="H531" s="167">
        <v>22.88</v>
      </c>
      <c r="I531" s="168"/>
      <c r="L531" s="163"/>
      <c r="M531" s="169"/>
      <c r="N531" s="170"/>
      <c r="O531" s="170"/>
      <c r="P531" s="170"/>
      <c r="Q531" s="170"/>
      <c r="R531" s="170"/>
      <c r="S531" s="170"/>
      <c r="T531" s="171"/>
      <c r="AT531" s="165" t="s">
        <v>237</v>
      </c>
      <c r="AU531" s="165" t="s">
        <v>88</v>
      </c>
      <c r="AV531" s="13" t="s">
        <v>88</v>
      </c>
      <c r="AW531" s="13" t="s">
        <v>33</v>
      </c>
      <c r="AX531" s="13" t="s">
        <v>79</v>
      </c>
      <c r="AY531" s="165" t="s">
        <v>207</v>
      </c>
    </row>
    <row r="532" spans="1:65" s="13" customFormat="1" ht="11.25">
      <c r="B532" s="163"/>
      <c r="D532" s="164" t="s">
        <v>237</v>
      </c>
      <c r="E532" s="165" t="s">
        <v>1</v>
      </c>
      <c r="F532" s="166" t="s">
        <v>566</v>
      </c>
      <c r="H532" s="167">
        <v>1.375</v>
      </c>
      <c r="I532" s="168"/>
      <c r="L532" s="163"/>
      <c r="M532" s="169"/>
      <c r="N532" s="170"/>
      <c r="O532" s="170"/>
      <c r="P532" s="170"/>
      <c r="Q532" s="170"/>
      <c r="R532" s="170"/>
      <c r="S532" s="170"/>
      <c r="T532" s="171"/>
      <c r="AT532" s="165" t="s">
        <v>237</v>
      </c>
      <c r="AU532" s="165" t="s">
        <v>88</v>
      </c>
      <c r="AV532" s="13" t="s">
        <v>88</v>
      </c>
      <c r="AW532" s="13" t="s">
        <v>33</v>
      </c>
      <c r="AX532" s="13" t="s">
        <v>79</v>
      </c>
      <c r="AY532" s="165" t="s">
        <v>207</v>
      </c>
    </row>
    <row r="533" spans="1:65" s="13" customFormat="1" ht="33.75">
      <c r="B533" s="163"/>
      <c r="D533" s="164" t="s">
        <v>237</v>
      </c>
      <c r="E533" s="165" t="s">
        <v>1</v>
      </c>
      <c r="F533" s="166" t="s">
        <v>567</v>
      </c>
      <c r="H533" s="167">
        <v>7.4</v>
      </c>
      <c r="I533" s="168"/>
      <c r="L533" s="163"/>
      <c r="M533" s="169"/>
      <c r="N533" s="170"/>
      <c r="O533" s="170"/>
      <c r="P533" s="170"/>
      <c r="Q533" s="170"/>
      <c r="R533" s="170"/>
      <c r="S533" s="170"/>
      <c r="T533" s="171"/>
      <c r="AT533" s="165" t="s">
        <v>237</v>
      </c>
      <c r="AU533" s="165" t="s">
        <v>88</v>
      </c>
      <c r="AV533" s="13" t="s">
        <v>88</v>
      </c>
      <c r="AW533" s="13" t="s">
        <v>33</v>
      </c>
      <c r="AX533" s="13" t="s">
        <v>79</v>
      </c>
      <c r="AY533" s="165" t="s">
        <v>207</v>
      </c>
    </row>
    <row r="534" spans="1:65" s="15" customFormat="1" ht="11.25">
      <c r="B534" s="179"/>
      <c r="D534" s="164" t="s">
        <v>237</v>
      </c>
      <c r="E534" s="180" t="s">
        <v>1</v>
      </c>
      <c r="F534" s="181" t="s">
        <v>242</v>
      </c>
      <c r="H534" s="182">
        <v>31.655000000000001</v>
      </c>
      <c r="I534" s="183"/>
      <c r="L534" s="179"/>
      <c r="M534" s="184"/>
      <c r="N534" s="185"/>
      <c r="O534" s="185"/>
      <c r="P534" s="185"/>
      <c r="Q534" s="185"/>
      <c r="R534" s="185"/>
      <c r="S534" s="185"/>
      <c r="T534" s="186"/>
      <c r="AT534" s="180" t="s">
        <v>237</v>
      </c>
      <c r="AU534" s="180" t="s">
        <v>88</v>
      </c>
      <c r="AV534" s="15" t="s">
        <v>213</v>
      </c>
      <c r="AW534" s="15" t="s">
        <v>33</v>
      </c>
      <c r="AX534" s="15" t="s">
        <v>86</v>
      </c>
      <c r="AY534" s="180" t="s">
        <v>207</v>
      </c>
    </row>
    <row r="535" spans="1:65" s="2" customFormat="1" ht="21.75" customHeight="1">
      <c r="A535" s="31"/>
      <c r="B535" s="148"/>
      <c r="C535" s="149" t="s">
        <v>371</v>
      </c>
      <c r="D535" s="149" t="s">
        <v>209</v>
      </c>
      <c r="E535" s="150" t="s">
        <v>568</v>
      </c>
      <c r="F535" s="151" t="s">
        <v>569</v>
      </c>
      <c r="G535" s="152" t="s">
        <v>235</v>
      </c>
      <c r="H535" s="153">
        <v>0.42099999999999999</v>
      </c>
      <c r="I535" s="154"/>
      <c r="J535" s="155">
        <f>ROUND(I535*H535,2)</f>
        <v>0</v>
      </c>
      <c r="K535" s="156"/>
      <c r="L535" s="32"/>
      <c r="M535" s="157" t="s">
        <v>1</v>
      </c>
      <c r="N535" s="158" t="s">
        <v>44</v>
      </c>
      <c r="O535" s="57"/>
      <c r="P535" s="159">
        <f>O535*H535</f>
        <v>0</v>
      </c>
      <c r="Q535" s="159">
        <v>0</v>
      </c>
      <c r="R535" s="159">
        <f>Q535*H535</f>
        <v>0</v>
      </c>
      <c r="S535" s="159">
        <v>0</v>
      </c>
      <c r="T535" s="160">
        <f>S535*H535</f>
        <v>0</v>
      </c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R535" s="161" t="s">
        <v>213</v>
      </c>
      <c r="AT535" s="161" t="s">
        <v>209</v>
      </c>
      <c r="AU535" s="161" t="s">
        <v>88</v>
      </c>
      <c r="AY535" s="17" t="s">
        <v>207</v>
      </c>
      <c r="BE535" s="162">
        <f>IF(N535="základní",J535,0)</f>
        <v>0</v>
      </c>
      <c r="BF535" s="162">
        <f>IF(N535="snížená",J535,0)</f>
        <v>0</v>
      </c>
      <c r="BG535" s="162">
        <f>IF(N535="zákl. přenesená",J535,0)</f>
        <v>0</v>
      </c>
      <c r="BH535" s="162">
        <f>IF(N535="sníž. přenesená",J535,0)</f>
        <v>0</v>
      </c>
      <c r="BI535" s="162">
        <f>IF(N535="nulová",J535,0)</f>
        <v>0</v>
      </c>
      <c r="BJ535" s="17" t="s">
        <v>86</v>
      </c>
      <c r="BK535" s="162">
        <f>ROUND(I535*H535,2)</f>
        <v>0</v>
      </c>
      <c r="BL535" s="17" t="s">
        <v>213</v>
      </c>
      <c r="BM535" s="161" t="s">
        <v>570</v>
      </c>
    </row>
    <row r="536" spans="1:65" s="14" customFormat="1" ht="11.25">
      <c r="B536" s="172"/>
      <c r="D536" s="164" t="s">
        <v>237</v>
      </c>
      <c r="E536" s="173" t="s">
        <v>1</v>
      </c>
      <c r="F536" s="174" t="s">
        <v>571</v>
      </c>
      <c r="H536" s="173" t="s">
        <v>1</v>
      </c>
      <c r="I536" s="175"/>
      <c r="L536" s="172"/>
      <c r="M536" s="176"/>
      <c r="N536" s="177"/>
      <c r="O536" s="177"/>
      <c r="P536" s="177"/>
      <c r="Q536" s="177"/>
      <c r="R536" s="177"/>
      <c r="S536" s="177"/>
      <c r="T536" s="178"/>
      <c r="AT536" s="173" t="s">
        <v>237</v>
      </c>
      <c r="AU536" s="173" t="s">
        <v>88</v>
      </c>
      <c r="AV536" s="14" t="s">
        <v>86</v>
      </c>
      <c r="AW536" s="14" t="s">
        <v>33</v>
      </c>
      <c r="AX536" s="14" t="s">
        <v>79</v>
      </c>
      <c r="AY536" s="173" t="s">
        <v>207</v>
      </c>
    </row>
    <row r="537" spans="1:65" s="13" customFormat="1" ht="22.5">
      <c r="B537" s="163"/>
      <c r="D537" s="164" t="s">
        <v>237</v>
      </c>
      <c r="E537" s="165" t="s">
        <v>1</v>
      </c>
      <c r="F537" s="166" t="s">
        <v>572</v>
      </c>
      <c r="H537" s="167">
        <v>0.42099999999999999</v>
      </c>
      <c r="I537" s="168"/>
      <c r="L537" s="163"/>
      <c r="M537" s="169"/>
      <c r="N537" s="170"/>
      <c r="O537" s="170"/>
      <c r="P537" s="170"/>
      <c r="Q537" s="170"/>
      <c r="R537" s="170"/>
      <c r="S537" s="170"/>
      <c r="T537" s="171"/>
      <c r="AT537" s="165" t="s">
        <v>237</v>
      </c>
      <c r="AU537" s="165" t="s">
        <v>88</v>
      </c>
      <c r="AV537" s="13" t="s">
        <v>88</v>
      </c>
      <c r="AW537" s="13" t="s">
        <v>33</v>
      </c>
      <c r="AX537" s="13" t="s">
        <v>79</v>
      </c>
      <c r="AY537" s="165" t="s">
        <v>207</v>
      </c>
    </row>
    <row r="538" spans="1:65" s="15" customFormat="1" ht="11.25">
      <c r="B538" s="179"/>
      <c r="D538" s="164" t="s">
        <v>237</v>
      </c>
      <c r="E538" s="180" t="s">
        <v>1</v>
      </c>
      <c r="F538" s="181" t="s">
        <v>242</v>
      </c>
      <c r="H538" s="182">
        <v>0.42099999999999999</v>
      </c>
      <c r="I538" s="183"/>
      <c r="L538" s="179"/>
      <c r="M538" s="184"/>
      <c r="N538" s="185"/>
      <c r="O538" s="185"/>
      <c r="P538" s="185"/>
      <c r="Q538" s="185"/>
      <c r="R538" s="185"/>
      <c r="S538" s="185"/>
      <c r="T538" s="186"/>
      <c r="AT538" s="180" t="s">
        <v>237</v>
      </c>
      <c r="AU538" s="180" t="s">
        <v>88</v>
      </c>
      <c r="AV538" s="15" t="s">
        <v>213</v>
      </c>
      <c r="AW538" s="15" t="s">
        <v>33</v>
      </c>
      <c r="AX538" s="15" t="s">
        <v>86</v>
      </c>
      <c r="AY538" s="180" t="s">
        <v>207</v>
      </c>
    </row>
    <row r="539" spans="1:65" s="2" customFormat="1" ht="24.2" customHeight="1">
      <c r="A539" s="31"/>
      <c r="B539" s="148"/>
      <c r="C539" s="149" t="s">
        <v>573</v>
      </c>
      <c r="D539" s="149" t="s">
        <v>209</v>
      </c>
      <c r="E539" s="150" t="s">
        <v>574</v>
      </c>
      <c r="F539" s="151" t="s">
        <v>575</v>
      </c>
      <c r="G539" s="152" t="s">
        <v>235</v>
      </c>
      <c r="H539" s="153">
        <v>11.154999999999999</v>
      </c>
      <c r="I539" s="154"/>
      <c r="J539" s="155">
        <f>ROUND(I539*H539,2)</f>
        <v>0</v>
      </c>
      <c r="K539" s="156"/>
      <c r="L539" s="32"/>
      <c r="M539" s="157" t="s">
        <v>1</v>
      </c>
      <c r="N539" s="158" t="s">
        <v>44</v>
      </c>
      <c r="O539" s="57"/>
      <c r="P539" s="159">
        <f>O539*H539</f>
        <v>0</v>
      </c>
      <c r="Q539" s="159">
        <v>0</v>
      </c>
      <c r="R539" s="159">
        <f>Q539*H539</f>
        <v>0</v>
      </c>
      <c r="S539" s="159">
        <v>0</v>
      </c>
      <c r="T539" s="160">
        <f>S539*H539</f>
        <v>0</v>
      </c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R539" s="161" t="s">
        <v>213</v>
      </c>
      <c r="AT539" s="161" t="s">
        <v>209</v>
      </c>
      <c r="AU539" s="161" t="s">
        <v>88</v>
      </c>
      <c r="AY539" s="17" t="s">
        <v>207</v>
      </c>
      <c r="BE539" s="162">
        <f>IF(N539="základní",J539,0)</f>
        <v>0</v>
      </c>
      <c r="BF539" s="162">
        <f>IF(N539="snížená",J539,0)</f>
        <v>0</v>
      </c>
      <c r="BG539" s="162">
        <f>IF(N539="zákl. přenesená",J539,0)</f>
        <v>0</v>
      </c>
      <c r="BH539" s="162">
        <f>IF(N539="sníž. přenesená",J539,0)</f>
        <v>0</v>
      </c>
      <c r="BI539" s="162">
        <f>IF(N539="nulová",J539,0)</f>
        <v>0</v>
      </c>
      <c r="BJ539" s="17" t="s">
        <v>86</v>
      </c>
      <c r="BK539" s="162">
        <f>ROUND(I539*H539,2)</f>
        <v>0</v>
      </c>
      <c r="BL539" s="17" t="s">
        <v>213</v>
      </c>
      <c r="BM539" s="161" t="s">
        <v>576</v>
      </c>
    </row>
    <row r="540" spans="1:65" s="14" customFormat="1" ht="11.25">
      <c r="B540" s="172"/>
      <c r="D540" s="164" t="s">
        <v>237</v>
      </c>
      <c r="E540" s="173" t="s">
        <v>1</v>
      </c>
      <c r="F540" s="174" t="s">
        <v>577</v>
      </c>
      <c r="H540" s="173" t="s">
        <v>1</v>
      </c>
      <c r="I540" s="175"/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237</v>
      </c>
      <c r="AU540" s="173" t="s">
        <v>88</v>
      </c>
      <c r="AV540" s="14" t="s">
        <v>86</v>
      </c>
      <c r="AW540" s="14" t="s">
        <v>33</v>
      </c>
      <c r="AX540" s="14" t="s">
        <v>79</v>
      </c>
      <c r="AY540" s="173" t="s">
        <v>207</v>
      </c>
    </row>
    <row r="541" spans="1:65" s="13" customFormat="1" ht="22.5">
      <c r="B541" s="163"/>
      <c r="D541" s="164" t="s">
        <v>237</v>
      </c>
      <c r="E541" s="165" t="s">
        <v>1</v>
      </c>
      <c r="F541" s="166" t="s">
        <v>578</v>
      </c>
      <c r="H541" s="167">
        <v>1.8149999999999999</v>
      </c>
      <c r="I541" s="168"/>
      <c r="L541" s="163"/>
      <c r="M541" s="169"/>
      <c r="N541" s="170"/>
      <c r="O541" s="170"/>
      <c r="P541" s="170"/>
      <c r="Q541" s="170"/>
      <c r="R541" s="170"/>
      <c r="S541" s="170"/>
      <c r="T541" s="171"/>
      <c r="AT541" s="165" t="s">
        <v>237</v>
      </c>
      <c r="AU541" s="165" t="s">
        <v>88</v>
      </c>
      <c r="AV541" s="13" t="s">
        <v>88</v>
      </c>
      <c r="AW541" s="13" t="s">
        <v>33</v>
      </c>
      <c r="AX541" s="13" t="s">
        <v>79</v>
      </c>
      <c r="AY541" s="165" t="s">
        <v>207</v>
      </c>
    </row>
    <row r="542" spans="1:65" s="13" customFormat="1" ht="22.5">
      <c r="B542" s="163"/>
      <c r="D542" s="164" t="s">
        <v>237</v>
      </c>
      <c r="E542" s="165" t="s">
        <v>1</v>
      </c>
      <c r="F542" s="166" t="s">
        <v>579</v>
      </c>
      <c r="H542" s="167">
        <v>2.79</v>
      </c>
      <c r="I542" s="168"/>
      <c r="L542" s="163"/>
      <c r="M542" s="169"/>
      <c r="N542" s="170"/>
      <c r="O542" s="170"/>
      <c r="P542" s="170"/>
      <c r="Q542" s="170"/>
      <c r="R542" s="170"/>
      <c r="S542" s="170"/>
      <c r="T542" s="171"/>
      <c r="AT542" s="165" t="s">
        <v>237</v>
      </c>
      <c r="AU542" s="165" t="s">
        <v>88</v>
      </c>
      <c r="AV542" s="13" t="s">
        <v>88</v>
      </c>
      <c r="AW542" s="13" t="s">
        <v>33</v>
      </c>
      <c r="AX542" s="13" t="s">
        <v>79</v>
      </c>
      <c r="AY542" s="165" t="s">
        <v>207</v>
      </c>
    </row>
    <row r="543" spans="1:65" s="13" customFormat="1" ht="22.5">
      <c r="B543" s="163"/>
      <c r="D543" s="164" t="s">
        <v>237</v>
      </c>
      <c r="E543" s="165" t="s">
        <v>1</v>
      </c>
      <c r="F543" s="166" t="s">
        <v>580</v>
      </c>
      <c r="H543" s="167">
        <v>2.976</v>
      </c>
      <c r="I543" s="168"/>
      <c r="L543" s="163"/>
      <c r="M543" s="169"/>
      <c r="N543" s="170"/>
      <c r="O543" s="170"/>
      <c r="P543" s="170"/>
      <c r="Q543" s="170"/>
      <c r="R543" s="170"/>
      <c r="S543" s="170"/>
      <c r="T543" s="171"/>
      <c r="AT543" s="165" t="s">
        <v>237</v>
      </c>
      <c r="AU543" s="165" t="s">
        <v>88</v>
      </c>
      <c r="AV543" s="13" t="s">
        <v>88</v>
      </c>
      <c r="AW543" s="13" t="s">
        <v>33</v>
      </c>
      <c r="AX543" s="13" t="s">
        <v>79</v>
      </c>
      <c r="AY543" s="165" t="s">
        <v>207</v>
      </c>
    </row>
    <row r="544" spans="1:65" s="13" customFormat="1" ht="22.5">
      <c r="B544" s="163"/>
      <c r="D544" s="164" t="s">
        <v>237</v>
      </c>
      <c r="E544" s="165" t="s">
        <v>1</v>
      </c>
      <c r="F544" s="166" t="s">
        <v>581</v>
      </c>
      <c r="H544" s="167">
        <v>2.9740000000000002</v>
      </c>
      <c r="I544" s="168"/>
      <c r="L544" s="163"/>
      <c r="M544" s="169"/>
      <c r="N544" s="170"/>
      <c r="O544" s="170"/>
      <c r="P544" s="170"/>
      <c r="Q544" s="170"/>
      <c r="R544" s="170"/>
      <c r="S544" s="170"/>
      <c r="T544" s="171"/>
      <c r="AT544" s="165" t="s">
        <v>237</v>
      </c>
      <c r="AU544" s="165" t="s">
        <v>88</v>
      </c>
      <c r="AV544" s="13" t="s">
        <v>88</v>
      </c>
      <c r="AW544" s="13" t="s">
        <v>33</v>
      </c>
      <c r="AX544" s="13" t="s">
        <v>79</v>
      </c>
      <c r="AY544" s="165" t="s">
        <v>207</v>
      </c>
    </row>
    <row r="545" spans="1:65" s="13" customFormat="1" ht="11.25">
      <c r="B545" s="163"/>
      <c r="D545" s="164" t="s">
        <v>237</v>
      </c>
      <c r="E545" s="165" t="s">
        <v>1</v>
      </c>
      <c r="F545" s="166" t="s">
        <v>582</v>
      </c>
      <c r="H545" s="167">
        <v>0.6</v>
      </c>
      <c r="I545" s="168"/>
      <c r="L545" s="163"/>
      <c r="M545" s="169"/>
      <c r="N545" s="170"/>
      <c r="O545" s="170"/>
      <c r="P545" s="170"/>
      <c r="Q545" s="170"/>
      <c r="R545" s="170"/>
      <c r="S545" s="170"/>
      <c r="T545" s="171"/>
      <c r="AT545" s="165" t="s">
        <v>237</v>
      </c>
      <c r="AU545" s="165" t="s">
        <v>88</v>
      </c>
      <c r="AV545" s="13" t="s">
        <v>88</v>
      </c>
      <c r="AW545" s="13" t="s">
        <v>33</v>
      </c>
      <c r="AX545" s="13" t="s">
        <v>79</v>
      </c>
      <c r="AY545" s="165" t="s">
        <v>207</v>
      </c>
    </row>
    <row r="546" spans="1:65" s="15" customFormat="1" ht="11.25">
      <c r="B546" s="179"/>
      <c r="D546" s="164" t="s">
        <v>237</v>
      </c>
      <c r="E546" s="180" t="s">
        <v>1</v>
      </c>
      <c r="F546" s="181" t="s">
        <v>242</v>
      </c>
      <c r="H546" s="182">
        <v>11.154999999999999</v>
      </c>
      <c r="I546" s="183"/>
      <c r="L546" s="179"/>
      <c r="M546" s="184"/>
      <c r="N546" s="185"/>
      <c r="O546" s="185"/>
      <c r="P546" s="185"/>
      <c r="Q546" s="185"/>
      <c r="R546" s="185"/>
      <c r="S546" s="185"/>
      <c r="T546" s="186"/>
      <c r="AT546" s="180" t="s">
        <v>237</v>
      </c>
      <c r="AU546" s="180" t="s">
        <v>88</v>
      </c>
      <c r="AV546" s="15" t="s">
        <v>213</v>
      </c>
      <c r="AW546" s="15" t="s">
        <v>33</v>
      </c>
      <c r="AX546" s="15" t="s">
        <v>86</v>
      </c>
      <c r="AY546" s="180" t="s">
        <v>207</v>
      </c>
    </row>
    <row r="547" spans="1:65" s="2" customFormat="1" ht="24.2" customHeight="1">
      <c r="A547" s="31"/>
      <c r="B547" s="148"/>
      <c r="C547" s="149" t="s">
        <v>375</v>
      </c>
      <c r="D547" s="149" t="s">
        <v>209</v>
      </c>
      <c r="E547" s="150" t="s">
        <v>583</v>
      </c>
      <c r="F547" s="151" t="s">
        <v>584</v>
      </c>
      <c r="G547" s="152" t="s">
        <v>220</v>
      </c>
      <c r="H547" s="153">
        <v>152.4</v>
      </c>
      <c r="I547" s="154"/>
      <c r="J547" s="155">
        <f>ROUND(I547*H547,2)</f>
        <v>0</v>
      </c>
      <c r="K547" s="156"/>
      <c r="L547" s="32"/>
      <c r="M547" s="157" t="s">
        <v>1</v>
      </c>
      <c r="N547" s="158" t="s">
        <v>44</v>
      </c>
      <c r="O547" s="57"/>
      <c r="P547" s="159">
        <f>O547*H547</f>
        <v>0</v>
      </c>
      <c r="Q547" s="159">
        <v>0</v>
      </c>
      <c r="R547" s="159">
        <f>Q547*H547</f>
        <v>0</v>
      </c>
      <c r="S547" s="159">
        <v>0</v>
      </c>
      <c r="T547" s="160">
        <f>S547*H547</f>
        <v>0</v>
      </c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R547" s="161" t="s">
        <v>213</v>
      </c>
      <c r="AT547" s="161" t="s">
        <v>209</v>
      </c>
      <c r="AU547" s="161" t="s">
        <v>88</v>
      </c>
      <c r="AY547" s="17" t="s">
        <v>207</v>
      </c>
      <c r="BE547" s="162">
        <f>IF(N547="základní",J547,0)</f>
        <v>0</v>
      </c>
      <c r="BF547" s="162">
        <f>IF(N547="snížená",J547,0)</f>
        <v>0</v>
      </c>
      <c r="BG547" s="162">
        <f>IF(N547="zákl. přenesená",J547,0)</f>
        <v>0</v>
      </c>
      <c r="BH547" s="162">
        <f>IF(N547="sníž. přenesená",J547,0)</f>
        <v>0</v>
      </c>
      <c r="BI547" s="162">
        <f>IF(N547="nulová",J547,0)</f>
        <v>0</v>
      </c>
      <c r="BJ547" s="17" t="s">
        <v>86</v>
      </c>
      <c r="BK547" s="162">
        <f>ROUND(I547*H547,2)</f>
        <v>0</v>
      </c>
      <c r="BL547" s="17" t="s">
        <v>213</v>
      </c>
      <c r="BM547" s="161" t="s">
        <v>585</v>
      </c>
    </row>
    <row r="548" spans="1:65" s="14" customFormat="1" ht="11.25">
      <c r="B548" s="172"/>
      <c r="D548" s="164" t="s">
        <v>237</v>
      </c>
      <c r="E548" s="173" t="s">
        <v>1</v>
      </c>
      <c r="F548" s="174" t="s">
        <v>586</v>
      </c>
      <c r="H548" s="173" t="s">
        <v>1</v>
      </c>
      <c r="I548" s="175"/>
      <c r="L548" s="172"/>
      <c r="M548" s="176"/>
      <c r="N548" s="177"/>
      <c r="O548" s="177"/>
      <c r="P548" s="177"/>
      <c r="Q548" s="177"/>
      <c r="R548" s="177"/>
      <c r="S548" s="177"/>
      <c r="T548" s="178"/>
      <c r="AT548" s="173" t="s">
        <v>237</v>
      </c>
      <c r="AU548" s="173" t="s">
        <v>88</v>
      </c>
      <c r="AV548" s="14" t="s">
        <v>86</v>
      </c>
      <c r="AW548" s="14" t="s">
        <v>33</v>
      </c>
      <c r="AX548" s="14" t="s">
        <v>79</v>
      </c>
      <c r="AY548" s="173" t="s">
        <v>207</v>
      </c>
    </row>
    <row r="549" spans="1:65" s="13" customFormat="1" ht="22.5">
      <c r="B549" s="163"/>
      <c r="D549" s="164" t="s">
        <v>237</v>
      </c>
      <c r="E549" s="165" t="s">
        <v>1</v>
      </c>
      <c r="F549" s="166" t="s">
        <v>587</v>
      </c>
      <c r="H549" s="167">
        <v>7.35</v>
      </c>
      <c r="I549" s="168"/>
      <c r="L549" s="163"/>
      <c r="M549" s="169"/>
      <c r="N549" s="170"/>
      <c r="O549" s="170"/>
      <c r="P549" s="170"/>
      <c r="Q549" s="170"/>
      <c r="R549" s="170"/>
      <c r="S549" s="170"/>
      <c r="T549" s="171"/>
      <c r="AT549" s="165" t="s">
        <v>237</v>
      </c>
      <c r="AU549" s="165" t="s">
        <v>88</v>
      </c>
      <c r="AV549" s="13" t="s">
        <v>88</v>
      </c>
      <c r="AW549" s="13" t="s">
        <v>33</v>
      </c>
      <c r="AX549" s="13" t="s">
        <v>79</v>
      </c>
      <c r="AY549" s="165" t="s">
        <v>207</v>
      </c>
    </row>
    <row r="550" spans="1:65" s="13" customFormat="1" ht="22.5">
      <c r="B550" s="163"/>
      <c r="D550" s="164" t="s">
        <v>237</v>
      </c>
      <c r="E550" s="165" t="s">
        <v>1</v>
      </c>
      <c r="F550" s="166" t="s">
        <v>588</v>
      </c>
      <c r="H550" s="167">
        <v>5.2</v>
      </c>
      <c r="I550" s="168"/>
      <c r="L550" s="163"/>
      <c r="M550" s="169"/>
      <c r="N550" s="170"/>
      <c r="O550" s="170"/>
      <c r="P550" s="170"/>
      <c r="Q550" s="170"/>
      <c r="R550" s="170"/>
      <c r="S550" s="170"/>
      <c r="T550" s="171"/>
      <c r="AT550" s="165" t="s">
        <v>237</v>
      </c>
      <c r="AU550" s="165" t="s">
        <v>88</v>
      </c>
      <c r="AV550" s="13" t="s">
        <v>88</v>
      </c>
      <c r="AW550" s="13" t="s">
        <v>33</v>
      </c>
      <c r="AX550" s="13" t="s">
        <v>79</v>
      </c>
      <c r="AY550" s="165" t="s">
        <v>207</v>
      </c>
    </row>
    <row r="551" spans="1:65" s="13" customFormat="1" ht="22.5">
      <c r="B551" s="163"/>
      <c r="D551" s="164" t="s">
        <v>237</v>
      </c>
      <c r="E551" s="165" t="s">
        <v>1</v>
      </c>
      <c r="F551" s="166" t="s">
        <v>589</v>
      </c>
      <c r="H551" s="167">
        <v>4.5</v>
      </c>
      <c r="I551" s="168"/>
      <c r="L551" s="163"/>
      <c r="M551" s="169"/>
      <c r="N551" s="170"/>
      <c r="O551" s="170"/>
      <c r="P551" s="170"/>
      <c r="Q551" s="170"/>
      <c r="R551" s="170"/>
      <c r="S551" s="170"/>
      <c r="T551" s="171"/>
      <c r="AT551" s="165" t="s">
        <v>237</v>
      </c>
      <c r="AU551" s="165" t="s">
        <v>88</v>
      </c>
      <c r="AV551" s="13" t="s">
        <v>88</v>
      </c>
      <c r="AW551" s="13" t="s">
        <v>33</v>
      </c>
      <c r="AX551" s="13" t="s">
        <v>79</v>
      </c>
      <c r="AY551" s="165" t="s">
        <v>207</v>
      </c>
    </row>
    <row r="552" spans="1:65" s="13" customFormat="1" ht="22.5">
      <c r="B552" s="163"/>
      <c r="D552" s="164" t="s">
        <v>237</v>
      </c>
      <c r="E552" s="165" t="s">
        <v>1</v>
      </c>
      <c r="F552" s="166" t="s">
        <v>590</v>
      </c>
      <c r="H552" s="167">
        <v>3.15</v>
      </c>
      <c r="I552" s="168"/>
      <c r="L552" s="163"/>
      <c r="M552" s="169"/>
      <c r="N552" s="170"/>
      <c r="O552" s="170"/>
      <c r="P552" s="170"/>
      <c r="Q552" s="170"/>
      <c r="R552" s="170"/>
      <c r="S552" s="170"/>
      <c r="T552" s="171"/>
      <c r="AT552" s="165" t="s">
        <v>237</v>
      </c>
      <c r="AU552" s="165" t="s">
        <v>88</v>
      </c>
      <c r="AV552" s="13" t="s">
        <v>88</v>
      </c>
      <c r="AW552" s="13" t="s">
        <v>33</v>
      </c>
      <c r="AX552" s="13" t="s">
        <v>79</v>
      </c>
      <c r="AY552" s="165" t="s">
        <v>207</v>
      </c>
    </row>
    <row r="553" spans="1:65" s="14" customFormat="1" ht="11.25">
      <c r="B553" s="172"/>
      <c r="D553" s="164" t="s">
        <v>237</v>
      </c>
      <c r="E553" s="173" t="s">
        <v>1</v>
      </c>
      <c r="F553" s="174" t="s">
        <v>591</v>
      </c>
      <c r="H553" s="173" t="s">
        <v>1</v>
      </c>
      <c r="I553" s="175"/>
      <c r="L553" s="172"/>
      <c r="M553" s="176"/>
      <c r="N553" s="177"/>
      <c r="O553" s="177"/>
      <c r="P553" s="177"/>
      <c r="Q553" s="177"/>
      <c r="R553" s="177"/>
      <c r="S553" s="177"/>
      <c r="T553" s="178"/>
      <c r="AT553" s="173" t="s">
        <v>237</v>
      </c>
      <c r="AU553" s="173" t="s">
        <v>88</v>
      </c>
      <c r="AV553" s="14" t="s">
        <v>86</v>
      </c>
      <c r="AW553" s="14" t="s">
        <v>33</v>
      </c>
      <c r="AX553" s="14" t="s">
        <v>79</v>
      </c>
      <c r="AY553" s="173" t="s">
        <v>207</v>
      </c>
    </row>
    <row r="554" spans="1:65" s="13" customFormat="1" ht="22.5">
      <c r="B554" s="163"/>
      <c r="D554" s="164" t="s">
        <v>237</v>
      </c>
      <c r="E554" s="165" t="s">
        <v>1</v>
      </c>
      <c r="F554" s="166" t="s">
        <v>592</v>
      </c>
      <c r="H554" s="167">
        <v>2.2999999999999998</v>
      </c>
      <c r="I554" s="168"/>
      <c r="L554" s="163"/>
      <c r="M554" s="169"/>
      <c r="N554" s="170"/>
      <c r="O554" s="170"/>
      <c r="P554" s="170"/>
      <c r="Q554" s="170"/>
      <c r="R554" s="170"/>
      <c r="S554" s="170"/>
      <c r="T554" s="171"/>
      <c r="AT554" s="165" t="s">
        <v>237</v>
      </c>
      <c r="AU554" s="165" t="s">
        <v>88</v>
      </c>
      <c r="AV554" s="13" t="s">
        <v>88</v>
      </c>
      <c r="AW554" s="13" t="s">
        <v>33</v>
      </c>
      <c r="AX554" s="13" t="s">
        <v>79</v>
      </c>
      <c r="AY554" s="165" t="s">
        <v>207</v>
      </c>
    </row>
    <row r="555" spans="1:65" s="13" customFormat="1" ht="22.5">
      <c r="B555" s="163"/>
      <c r="D555" s="164" t="s">
        <v>237</v>
      </c>
      <c r="E555" s="165" t="s">
        <v>1</v>
      </c>
      <c r="F555" s="166" t="s">
        <v>593</v>
      </c>
      <c r="H555" s="167">
        <v>108</v>
      </c>
      <c r="I555" s="168"/>
      <c r="L555" s="163"/>
      <c r="M555" s="169"/>
      <c r="N555" s="170"/>
      <c r="O555" s="170"/>
      <c r="P555" s="170"/>
      <c r="Q555" s="170"/>
      <c r="R555" s="170"/>
      <c r="S555" s="170"/>
      <c r="T555" s="171"/>
      <c r="AT555" s="165" t="s">
        <v>237</v>
      </c>
      <c r="AU555" s="165" t="s">
        <v>88</v>
      </c>
      <c r="AV555" s="13" t="s">
        <v>88</v>
      </c>
      <c r="AW555" s="13" t="s">
        <v>33</v>
      </c>
      <c r="AX555" s="13" t="s">
        <v>79</v>
      </c>
      <c r="AY555" s="165" t="s">
        <v>207</v>
      </c>
    </row>
    <row r="556" spans="1:65" s="13" customFormat="1" ht="22.5">
      <c r="B556" s="163"/>
      <c r="D556" s="164" t="s">
        <v>237</v>
      </c>
      <c r="E556" s="165" t="s">
        <v>1</v>
      </c>
      <c r="F556" s="166" t="s">
        <v>594</v>
      </c>
      <c r="H556" s="167">
        <v>21.9</v>
      </c>
      <c r="I556" s="168"/>
      <c r="L556" s="163"/>
      <c r="M556" s="169"/>
      <c r="N556" s="170"/>
      <c r="O556" s="170"/>
      <c r="P556" s="170"/>
      <c r="Q556" s="170"/>
      <c r="R556" s="170"/>
      <c r="S556" s="170"/>
      <c r="T556" s="171"/>
      <c r="AT556" s="165" t="s">
        <v>237</v>
      </c>
      <c r="AU556" s="165" t="s">
        <v>88</v>
      </c>
      <c r="AV556" s="13" t="s">
        <v>88</v>
      </c>
      <c r="AW556" s="13" t="s">
        <v>33</v>
      </c>
      <c r="AX556" s="13" t="s">
        <v>79</v>
      </c>
      <c r="AY556" s="165" t="s">
        <v>207</v>
      </c>
    </row>
    <row r="557" spans="1:65" s="15" customFormat="1" ht="11.25">
      <c r="B557" s="179"/>
      <c r="D557" s="164" t="s">
        <v>237</v>
      </c>
      <c r="E557" s="180" t="s">
        <v>1</v>
      </c>
      <c r="F557" s="181" t="s">
        <v>242</v>
      </c>
      <c r="H557" s="182">
        <v>152.4</v>
      </c>
      <c r="I557" s="183"/>
      <c r="L557" s="179"/>
      <c r="M557" s="184"/>
      <c r="N557" s="185"/>
      <c r="O557" s="185"/>
      <c r="P557" s="185"/>
      <c r="Q557" s="185"/>
      <c r="R557" s="185"/>
      <c r="S557" s="185"/>
      <c r="T557" s="186"/>
      <c r="AT557" s="180" t="s">
        <v>237</v>
      </c>
      <c r="AU557" s="180" t="s">
        <v>88</v>
      </c>
      <c r="AV557" s="15" t="s">
        <v>213</v>
      </c>
      <c r="AW557" s="15" t="s">
        <v>33</v>
      </c>
      <c r="AX557" s="15" t="s">
        <v>86</v>
      </c>
      <c r="AY557" s="180" t="s">
        <v>207</v>
      </c>
    </row>
    <row r="558" spans="1:65" s="2" customFormat="1" ht="16.5" customHeight="1">
      <c r="A558" s="31"/>
      <c r="B558" s="148"/>
      <c r="C558" s="149" t="s">
        <v>595</v>
      </c>
      <c r="D558" s="149" t="s">
        <v>209</v>
      </c>
      <c r="E558" s="150" t="s">
        <v>596</v>
      </c>
      <c r="F558" s="151" t="s">
        <v>597</v>
      </c>
      <c r="G558" s="152" t="s">
        <v>235</v>
      </c>
      <c r="H558" s="153">
        <v>13.590999999999999</v>
      </c>
      <c r="I558" s="154"/>
      <c r="J558" s="155">
        <f>ROUND(I558*H558,2)</f>
        <v>0</v>
      </c>
      <c r="K558" s="156"/>
      <c r="L558" s="32"/>
      <c r="M558" s="157" t="s">
        <v>1</v>
      </c>
      <c r="N558" s="158" t="s">
        <v>44</v>
      </c>
      <c r="O558" s="57"/>
      <c r="P558" s="159">
        <f>O558*H558</f>
        <v>0</v>
      </c>
      <c r="Q558" s="159">
        <v>0</v>
      </c>
      <c r="R558" s="159">
        <f>Q558*H558</f>
        <v>0</v>
      </c>
      <c r="S558" s="159">
        <v>0</v>
      </c>
      <c r="T558" s="160">
        <f>S558*H558</f>
        <v>0</v>
      </c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R558" s="161" t="s">
        <v>213</v>
      </c>
      <c r="AT558" s="161" t="s">
        <v>209</v>
      </c>
      <c r="AU558" s="161" t="s">
        <v>88</v>
      </c>
      <c r="AY558" s="17" t="s">
        <v>207</v>
      </c>
      <c r="BE558" s="162">
        <f>IF(N558="základní",J558,0)</f>
        <v>0</v>
      </c>
      <c r="BF558" s="162">
        <f>IF(N558="snížená",J558,0)</f>
        <v>0</v>
      </c>
      <c r="BG558" s="162">
        <f>IF(N558="zákl. přenesená",J558,0)</f>
        <v>0</v>
      </c>
      <c r="BH558" s="162">
        <f>IF(N558="sníž. přenesená",J558,0)</f>
        <v>0</v>
      </c>
      <c r="BI558" s="162">
        <f>IF(N558="nulová",J558,0)</f>
        <v>0</v>
      </c>
      <c r="BJ558" s="17" t="s">
        <v>86</v>
      </c>
      <c r="BK558" s="162">
        <f>ROUND(I558*H558,2)</f>
        <v>0</v>
      </c>
      <c r="BL558" s="17" t="s">
        <v>213</v>
      </c>
      <c r="BM558" s="161" t="s">
        <v>598</v>
      </c>
    </row>
    <row r="559" spans="1:65" s="2" customFormat="1" ht="24.2" customHeight="1">
      <c r="A559" s="31"/>
      <c r="B559" s="148"/>
      <c r="C559" s="149" t="s">
        <v>378</v>
      </c>
      <c r="D559" s="149" t="s">
        <v>209</v>
      </c>
      <c r="E559" s="150" t="s">
        <v>599</v>
      </c>
      <c r="F559" s="151" t="s">
        <v>600</v>
      </c>
      <c r="G559" s="152" t="s">
        <v>415</v>
      </c>
      <c r="H559" s="153">
        <v>60.758000000000003</v>
      </c>
      <c r="I559" s="154"/>
      <c r="J559" s="155">
        <f>ROUND(I559*H559,2)</f>
        <v>0</v>
      </c>
      <c r="K559" s="156"/>
      <c r="L559" s="32"/>
      <c r="M559" s="157" t="s">
        <v>1</v>
      </c>
      <c r="N559" s="158" t="s">
        <v>44</v>
      </c>
      <c r="O559" s="57"/>
      <c r="P559" s="159">
        <f>O559*H559</f>
        <v>0</v>
      </c>
      <c r="Q559" s="159">
        <v>0</v>
      </c>
      <c r="R559" s="159">
        <f>Q559*H559</f>
        <v>0</v>
      </c>
      <c r="S559" s="159">
        <v>0</v>
      </c>
      <c r="T559" s="160">
        <f>S559*H559</f>
        <v>0</v>
      </c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R559" s="161" t="s">
        <v>213</v>
      </c>
      <c r="AT559" s="161" t="s">
        <v>209</v>
      </c>
      <c r="AU559" s="161" t="s">
        <v>88</v>
      </c>
      <c r="AY559" s="17" t="s">
        <v>207</v>
      </c>
      <c r="BE559" s="162">
        <f>IF(N559="základní",J559,0)</f>
        <v>0</v>
      </c>
      <c r="BF559" s="162">
        <f>IF(N559="snížená",J559,0)</f>
        <v>0</v>
      </c>
      <c r="BG559" s="162">
        <f>IF(N559="zákl. přenesená",J559,0)</f>
        <v>0</v>
      </c>
      <c r="BH559" s="162">
        <f>IF(N559="sníž. přenesená",J559,0)</f>
        <v>0</v>
      </c>
      <c r="BI559" s="162">
        <f>IF(N559="nulová",J559,0)</f>
        <v>0</v>
      </c>
      <c r="BJ559" s="17" t="s">
        <v>86</v>
      </c>
      <c r="BK559" s="162">
        <f>ROUND(I559*H559,2)</f>
        <v>0</v>
      </c>
      <c r="BL559" s="17" t="s">
        <v>213</v>
      </c>
      <c r="BM559" s="161" t="s">
        <v>601</v>
      </c>
    </row>
    <row r="560" spans="1:65" s="14" customFormat="1" ht="11.25">
      <c r="B560" s="172"/>
      <c r="D560" s="164" t="s">
        <v>237</v>
      </c>
      <c r="E560" s="173" t="s">
        <v>1</v>
      </c>
      <c r="F560" s="174" t="s">
        <v>602</v>
      </c>
      <c r="H560" s="173" t="s">
        <v>1</v>
      </c>
      <c r="I560" s="175"/>
      <c r="L560" s="172"/>
      <c r="M560" s="176"/>
      <c r="N560" s="177"/>
      <c r="O560" s="177"/>
      <c r="P560" s="177"/>
      <c r="Q560" s="177"/>
      <c r="R560" s="177"/>
      <c r="S560" s="177"/>
      <c r="T560" s="178"/>
      <c r="AT560" s="173" t="s">
        <v>237</v>
      </c>
      <c r="AU560" s="173" t="s">
        <v>88</v>
      </c>
      <c r="AV560" s="14" t="s">
        <v>86</v>
      </c>
      <c r="AW560" s="14" t="s">
        <v>33</v>
      </c>
      <c r="AX560" s="14" t="s">
        <v>79</v>
      </c>
      <c r="AY560" s="173" t="s">
        <v>207</v>
      </c>
    </row>
    <row r="561" spans="1:65" s="13" customFormat="1" ht="22.5">
      <c r="B561" s="163"/>
      <c r="D561" s="164" t="s">
        <v>237</v>
      </c>
      <c r="E561" s="165" t="s">
        <v>1</v>
      </c>
      <c r="F561" s="166" t="s">
        <v>603</v>
      </c>
      <c r="H561" s="167">
        <v>2.31</v>
      </c>
      <c r="I561" s="168"/>
      <c r="L561" s="163"/>
      <c r="M561" s="169"/>
      <c r="N561" s="170"/>
      <c r="O561" s="170"/>
      <c r="P561" s="170"/>
      <c r="Q561" s="170"/>
      <c r="R561" s="170"/>
      <c r="S561" s="170"/>
      <c r="T561" s="171"/>
      <c r="AT561" s="165" t="s">
        <v>237</v>
      </c>
      <c r="AU561" s="165" t="s">
        <v>88</v>
      </c>
      <c r="AV561" s="13" t="s">
        <v>88</v>
      </c>
      <c r="AW561" s="13" t="s">
        <v>33</v>
      </c>
      <c r="AX561" s="13" t="s">
        <v>79</v>
      </c>
      <c r="AY561" s="165" t="s">
        <v>207</v>
      </c>
    </row>
    <row r="562" spans="1:65" s="13" customFormat="1" ht="22.5">
      <c r="B562" s="163"/>
      <c r="D562" s="164" t="s">
        <v>237</v>
      </c>
      <c r="E562" s="165" t="s">
        <v>1</v>
      </c>
      <c r="F562" s="166" t="s">
        <v>604</v>
      </c>
      <c r="H562" s="167">
        <v>1.43</v>
      </c>
      <c r="I562" s="168"/>
      <c r="L562" s="163"/>
      <c r="M562" s="169"/>
      <c r="N562" s="170"/>
      <c r="O562" s="170"/>
      <c r="P562" s="170"/>
      <c r="Q562" s="170"/>
      <c r="R562" s="170"/>
      <c r="S562" s="170"/>
      <c r="T562" s="171"/>
      <c r="AT562" s="165" t="s">
        <v>237</v>
      </c>
      <c r="AU562" s="165" t="s">
        <v>88</v>
      </c>
      <c r="AV562" s="13" t="s">
        <v>88</v>
      </c>
      <c r="AW562" s="13" t="s">
        <v>33</v>
      </c>
      <c r="AX562" s="13" t="s">
        <v>79</v>
      </c>
      <c r="AY562" s="165" t="s">
        <v>207</v>
      </c>
    </row>
    <row r="563" spans="1:65" s="13" customFormat="1" ht="22.5">
      <c r="B563" s="163"/>
      <c r="D563" s="164" t="s">
        <v>237</v>
      </c>
      <c r="E563" s="165" t="s">
        <v>1</v>
      </c>
      <c r="F563" s="166" t="s">
        <v>605</v>
      </c>
      <c r="H563" s="167">
        <v>1.95</v>
      </c>
      <c r="I563" s="168"/>
      <c r="L563" s="163"/>
      <c r="M563" s="169"/>
      <c r="N563" s="170"/>
      <c r="O563" s="170"/>
      <c r="P563" s="170"/>
      <c r="Q563" s="170"/>
      <c r="R563" s="170"/>
      <c r="S563" s="170"/>
      <c r="T563" s="171"/>
      <c r="AT563" s="165" t="s">
        <v>237</v>
      </c>
      <c r="AU563" s="165" t="s">
        <v>88</v>
      </c>
      <c r="AV563" s="13" t="s">
        <v>88</v>
      </c>
      <c r="AW563" s="13" t="s">
        <v>33</v>
      </c>
      <c r="AX563" s="13" t="s">
        <v>79</v>
      </c>
      <c r="AY563" s="165" t="s">
        <v>207</v>
      </c>
    </row>
    <row r="564" spans="1:65" s="13" customFormat="1" ht="22.5">
      <c r="B564" s="163"/>
      <c r="D564" s="164" t="s">
        <v>237</v>
      </c>
      <c r="E564" s="165" t="s">
        <v>1</v>
      </c>
      <c r="F564" s="166" t="s">
        <v>606</v>
      </c>
      <c r="H564" s="167">
        <v>1.208</v>
      </c>
      <c r="I564" s="168"/>
      <c r="L564" s="163"/>
      <c r="M564" s="169"/>
      <c r="N564" s="170"/>
      <c r="O564" s="170"/>
      <c r="P564" s="170"/>
      <c r="Q564" s="170"/>
      <c r="R564" s="170"/>
      <c r="S564" s="170"/>
      <c r="T564" s="171"/>
      <c r="AT564" s="165" t="s">
        <v>237</v>
      </c>
      <c r="AU564" s="165" t="s">
        <v>88</v>
      </c>
      <c r="AV564" s="13" t="s">
        <v>88</v>
      </c>
      <c r="AW564" s="13" t="s">
        <v>33</v>
      </c>
      <c r="AX564" s="13" t="s">
        <v>79</v>
      </c>
      <c r="AY564" s="165" t="s">
        <v>207</v>
      </c>
    </row>
    <row r="565" spans="1:65" s="13" customFormat="1" ht="22.5">
      <c r="B565" s="163"/>
      <c r="D565" s="164" t="s">
        <v>237</v>
      </c>
      <c r="E565" s="165" t="s">
        <v>1</v>
      </c>
      <c r="F565" s="166" t="s">
        <v>607</v>
      </c>
      <c r="H565" s="167">
        <v>10.68</v>
      </c>
      <c r="I565" s="168"/>
      <c r="L565" s="163"/>
      <c r="M565" s="169"/>
      <c r="N565" s="170"/>
      <c r="O565" s="170"/>
      <c r="P565" s="170"/>
      <c r="Q565" s="170"/>
      <c r="R565" s="170"/>
      <c r="S565" s="170"/>
      <c r="T565" s="171"/>
      <c r="AT565" s="165" t="s">
        <v>237</v>
      </c>
      <c r="AU565" s="165" t="s">
        <v>88</v>
      </c>
      <c r="AV565" s="13" t="s">
        <v>88</v>
      </c>
      <c r="AW565" s="13" t="s">
        <v>33</v>
      </c>
      <c r="AX565" s="13" t="s">
        <v>79</v>
      </c>
      <c r="AY565" s="165" t="s">
        <v>207</v>
      </c>
    </row>
    <row r="566" spans="1:65" s="14" customFormat="1" ht="11.25">
      <c r="B566" s="172"/>
      <c r="D566" s="164" t="s">
        <v>237</v>
      </c>
      <c r="E566" s="173" t="s">
        <v>1</v>
      </c>
      <c r="F566" s="174" t="s">
        <v>608</v>
      </c>
      <c r="H566" s="173" t="s">
        <v>1</v>
      </c>
      <c r="I566" s="175"/>
      <c r="L566" s="172"/>
      <c r="M566" s="176"/>
      <c r="N566" s="177"/>
      <c r="O566" s="177"/>
      <c r="P566" s="177"/>
      <c r="Q566" s="177"/>
      <c r="R566" s="177"/>
      <c r="S566" s="177"/>
      <c r="T566" s="178"/>
      <c r="AT566" s="173" t="s">
        <v>237</v>
      </c>
      <c r="AU566" s="173" t="s">
        <v>88</v>
      </c>
      <c r="AV566" s="14" t="s">
        <v>86</v>
      </c>
      <c r="AW566" s="14" t="s">
        <v>33</v>
      </c>
      <c r="AX566" s="14" t="s">
        <v>79</v>
      </c>
      <c r="AY566" s="173" t="s">
        <v>207</v>
      </c>
    </row>
    <row r="567" spans="1:65" s="13" customFormat="1" ht="22.5">
      <c r="B567" s="163"/>
      <c r="D567" s="164" t="s">
        <v>237</v>
      </c>
      <c r="E567" s="165" t="s">
        <v>1</v>
      </c>
      <c r="F567" s="166" t="s">
        <v>609</v>
      </c>
      <c r="H567" s="167">
        <v>35.64</v>
      </c>
      <c r="I567" s="168"/>
      <c r="L567" s="163"/>
      <c r="M567" s="169"/>
      <c r="N567" s="170"/>
      <c r="O567" s="170"/>
      <c r="P567" s="170"/>
      <c r="Q567" s="170"/>
      <c r="R567" s="170"/>
      <c r="S567" s="170"/>
      <c r="T567" s="171"/>
      <c r="AT567" s="165" t="s">
        <v>237</v>
      </c>
      <c r="AU567" s="165" t="s">
        <v>88</v>
      </c>
      <c r="AV567" s="13" t="s">
        <v>88</v>
      </c>
      <c r="AW567" s="13" t="s">
        <v>33</v>
      </c>
      <c r="AX567" s="13" t="s">
        <v>79</v>
      </c>
      <c r="AY567" s="165" t="s">
        <v>207</v>
      </c>
    </row>
    <row r="568" spans="1:65" s="13" customFormat="1" ht="22.5">
      <c r="B568" s="163"/>
      <c r="D568" s="164" t="s">
        <v>237</v>
      </c>
      <c r="E568" s="165" t="s">
        <v>1</v>
      </c>
      <c r="F568" s="166" t="s">
        <v>610</v>
      </c>
      <c r="H568" s="167">
        <v>7.54</v>
      </c>
      <c r="I568" s="168"/>
      <c r="L568" s="163"/>
      <c r="M568" s="169"/>
      <c r="N568" s="170"/>
      <c r="O568" s="170"/>
      <c r="P568" s="170"/>
      <c r="Q568" s="170"/>
      <c r="R568" s="170"/>
      <c r="S568" s="170"/>
      <c r="T568" s="171"/>
      <c r="AT568" s="165" t="s">
        <v>237</v>
      </c>
      <c r="AU568" s="165" t="s">
        <v>88</v>
      </c>
      <c r="AV568" s="13" t="s">
        <v>88</v>
      </c>
      <c r="AW568" s="13" t="s">
        <v>33</v>
      </c>
      <c r="AX568" s="13" t="s">
        <v>79</v>
      </c>
      <c r="AY568" s="165" t="s">
        <v>207</v>
      </c>
    </row>
    <row r="569" spans="1:65" s="15" customFormat="1" ht="11.25">
      <c r="B569" s="179"/>
      <c r="D569" s="164" t="s">
        <v>237</v>
      </c>
      <c r="E569" s="180" t="s">
        <v>1</v>
      </c>
      <c r="F569" s="181" t="s">
        <v>242</v>
      </c>
      <c r="H569" s="182">
        <v>60.758000000000003</v>
      </c>
      <c r="I569" s="183"/>
      <c r="L569" s="179"/>
      <c r="M569" s="184"/>
      <c r="N569" s="185"/>
      <c r="O569" s="185"/>
      <c r="P569" s="185"/>
      <c r="Q569" s="185"/>
      <c r="R569" s="185"/>
      <c r="S569" s="185"/>
      <c r="T569" s="186"/>
      <c r="AT569" s="180" t="s">
        <v>237</v>
      </c>
      <c r="AU569" s="180" t="s">
        <v>88</v>
      </c>
      <c r="AV569" s="15" t="s">
        <v>213</v>
      </c>
      <c r="AW569" s="15" t="s">
        <v>33</v>
      </c>
      <c r="AX569" s="15" t="s">
        <v>86</v>
      </c>
      <c r="AY569" s="180" t="s">
        <v>207</v>
      </c>
    </row>
    <row r="570" spans="1:65" s="2" customFormat="1" ht="37.9" customHeight="1">
      <c r="A570" s="31"/>
      <c r="B570" s="148"/>
      <c r="C570" s="149" t="s">
        <v>611</v>
      </c>
      <c r="D570" s="149" t="s">
        <v>209</v>
      </c>
      <c r="E570" s="150" t="s">
        <v>612</v>
      </c>
      <c r="F570" s="151" t="s">
        <v>613</v>
      </c>
      <c r="G570" s="152" t="s">
        <v>415</v>
      </c>
      <c r="H570" s="153">
        <v>4.0199999999999996</v>
      </c>
      <c r="I570" s="154"/>
      <c r="J570" s="155">
        <f>ROUND(I570*H570,2)</f>
        <v>0</v>
      </c>
      <c r="K570" s="156"/>
      <c r="L570" s="32"/>
      <c r="M570" s="157" t="s">
        <v>1</v>
      </c>
      <c r="N570" s="158" t="s">
        <v>44</v>
      </c>
      <c r="O570" s="57"/>
      <c r="P570" s="159">
        <f>O570*H570</f>
        <v>0</v>
      </c>
      <c r="Q570" s="159">
        <v>0</v>
      </c>
      <c r="R570" s="159">
        <f>Q570*H570</f>
        <v>0</v>
      </c>
      <c r="S570" s="159">
        <v>0</v>
      </c>
      <c r="T570" s="160">
        <f>S570*H570</f>
        <v>0</v>
      </c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R570" s="161" t="s">
        <v>213</v>
      </c>
      <c r="AT570" s="161" t="s">
        <v>209</v>
      </c>
      <c r="AU570" s="161" t="s">
        <v>88</v>
      </c>
      <c r="AY570" s="17" t="s">
        <v>207</v>
      </c>
      <c r="BE570" s="162">
        <f>IF(N570="základní",J570,0)</f>
        <v>0</v>
      </c>
      <c r="BF570" s="162">
        <f>IF(N570="snížená",J570,0)</f>
        <v>0</v>
      </c>
      <c r="BG570" s="162">
        <f>IF(N570="zákl. přenesená",J570,0)</f>
        <v>0</v>
      </c>
      <c r="BH570" s="162">
        <f>IF(N570="sníž. přenesená",J570,0)</f>
        <v>0</v>
      </c>
      <c r="BI570" s="162">
        <f>IF(N570="nulová",J570,0)</f>
        <v>0</v>
      </c>
      <c r="BJ570" s="17" t="s">
        <v>86</v>
      </c>
      <c r="BK570" s="162">
        <f>ROUND(I570*H570,2)</f>
        <v>0</v>
      </c>
      <c r="BL570" s="17" t="s">
        <v>213</v>
      </c>
      <c r="BM570" s="161" t="s">
        <v>614</v>
      </c>
    </row>
    <row r="571" spans="1:65" s="14" customFormat="1" ht="11.25">
      <c r="B571" s="172"/>
      <c r="D571" s="164" t="s">
        <v>237</v>
      </c>
      <c r="E571" s="173" t="s">
        <v>1</v>
      </c>
      <c r="F571" s="174" t="s">
        <v>615</v>
      </c>
      <c r="H571" s="173" t="s">
        <v>1</v>
      </c>
      <c r="I571" s="175"/>
      <c r="L571" s="172"/>
      <c r="M571" s="176"/>
      <c r="N571" s="177"/>
      <c r="O571" s="177"/>
      <c r="P571" s="177"/>
      <c r="Q571" s="177"/>
      <c r="R571" s="177"/>
      <c r="S571" s="177"/>
      <c r="T571" s="178"/>
      <c r="AT571" s="173" t="s">
        <v>237</v>
      </c>
      <c r="AU571" s="173" t="s">
        <v>88</v>
      </c>
      <c r="AV571" s="14" t="s">
        <v>86</v>
      </c>
      <c r="AW571" s="14" t="s">
        <v>33</v>
      </c>
      <c r="AX571" s="14" t="s">
        <v>79</v>
      </c>
      <c r="AY571" s="173" t="s">
        <v>207</v>
      </c>
    </row>
    <row r="572" spans="1:65" s="13" customFormat="1" ht="11.25">
      <c r="B572" s="163"/>
      <c r="D572" s="164" t="s">
        <v>237</v>
      </c>
      <c r="E572" s="165" t="s">
        <v>1</v>
      </c>
      <c r="F572" s="166" t="s">
        <v>616</v>
      </c>
      <c r="H572" s="167">
        <v>0.72</v>
      </c>
      <c r="I572" s="168"/>
      <c r="L572" s="163"/>
      <c r="M572" s="169"/>
      <c r="N572" s="170"/>
      <c r="O572" s="170"/>
      <c r="P572" s="170"/>
      <c r="Q572" s="170"/>
      <c r="R572" s="170"/>
      <c r="S572" s="170"/>
      <c r="T572" s="171"/>
      <c r="AT572" s="165" t="s">
        <v>237</v>
      </c>
      <c r="AU572" s="165" t="s">
        <v>88</v>
      </c>
      <c r="AV572" s="13" t="s">
        <v>88</v>
      </c>
      <c r="AW572" s="13" t="s">
        <v>33</v>
      </c>
      <c r="AX572" s="13" t="s">
        <v>79</v>
      </c>
      <c r="AY572" s="165" t="s">
        <v>207</v>
      </c>
    </row>
    <row r="573" spans="1:65" s="13" customFormat="1" ht="11.25">
      <c r="B573" s="163"/>
      <c r="D573" s="164" t="s">
        <v>237</v>
      </c>
      <c r="E573" s="165" t="s">
        <v>1</v>
      </c>
      <c r="F573" s="166" t="s">
        <v>617</v>
      </c>
      <c r="H573" s="167">
        <v>3.3</v>
      </c>
      <c r="I573" s="168"/>
      <c r="L573" s="163"/>
      <c r="M573" s="169"/>
      <c r="N573" s="170"/>
      <c r="O573" s="170"/>
      <c r="P573" s="170"/>
      <c r="Q573" s="170"/>
      <c r="R573" s="170"/>
      <c r="S573" s="170"/>
      <c r="T573" s="171"/>
      <c r="AT573" s="165" t="s">
        <v>237</v>
      </c>
      <c r="AU573" s="165" t="s">
        <v>88</v>
      </c>
      <c r="AV573" s="13" t="s">
        <v>88</v>
      </c>
      <c r="AW573" s="13" t="s">
        <v>33</v>
      </c>
      <c r="AX573" s="13" t="s">
        <v>79</v>
      </c>
      <c r="AY573" s="165" t="s">
        <v>207</v>
      </c>
    </row>
    <row r="574" spans="1:65" s="14" customFormat="1" ht="22.5">
      <c r="B574" s="172"/>
      <c r="D574" s="164" t="s">
        <v>237</v>
      </c>
      <c r="E574" s="173" t="s">
        <v>1</v>
      </c>
      <c r="F574" s="174" t="s">
        <v>618</v>
      </c>
      <c r="H574" s="173" t="s">
        <v>1</v>
      </c>
      <c r="I574" s="175"/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237</v>
      </c>
      <c r="AU574" s="173" t="s">
        <v>88</v>
      </c>
      <c r="AV574" s="14" t="s">
        <v>86</v>
      </c>
      <c r="AW574" s="14" t="s">
        <v>33</v>
      </c>
      <c r="AX574" s="14" t="s">
        <v>79</v>
      </c>
      <c r="AY574" s="173" t="s">
        <v>207</v>
      </c>
    </row>
    <row r="575" spans="1:65" s="14" customFormat="1" ht="22.5">
      <c r="B575" s="172"/>
      <c r="D575" s="164" t="s">
        <v>237</v>
      </c>
      <c r="E575" s="173" t="s">
        <v>1</v>
      </c>
      <c r="F575" s="174" t="s">
        <v>619</v>
      </c>
      <c r="H575" s="173" t="s">
        <v>1</v>
      </c>
      <c r="I575" s="175"/>
      <c r="L575" s="172"/>
      <c r="M575" s="176"/>
      <c r="N575" s="177"/>
      <c r="O575" s="177"/>
      <c r="P575" s="177"/>
      <c r="Q575" s="177"/>
      <c r="R575" s="177"/>
      <c r="S575" s="177"/>
      <c r="T575" s="178"/>
      <c r="AT575" s="173" t="s">
        <v>237</v>
      </c>
      <c r="AU575" s="173" t="s">
        <v>88</v>
      </c>
      <c r="AV575" s="14" t="s">
        <v>86</v>
      </c>
      <c r="AW575" s="14" t="s">
        <v>33</v>
      </c>
      <c r="AX575" s="14" t="s">
        <v>79</v>
      </c>
      <c r="AY575" s="173" t="s">
        <v>207</v>
      </c>
    </row>
    <row r="576" spans="1:65" s="14" customFormat="1" ht="11.25">
      <c r="B576" s="172"/>
      <c r="D576" s="164" t="s">
        <v>237</v>
      </c>
      <c r="E576" s="173" t="s">
        <v>1</v>
      </c>
      <c r="F576" s="174" t="s">
        <v>620</v>
      </c>
      <c r="H576" s="173" t="s">
        <v>1</v>
      </c>
      <c r="I576" s="175"/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237</v>
      </c>
      <c r="AU576" s="173" t="s">
        <v>88</v>
      </c>
      <c r="AV576" s="14" t="s">
        <v>86</v>
      </c>
      <c r="AW576" s="14" t="s">
        <v>33</v>
      </c>
      <c r="AX576" s="14" t="s">
        <v>79</v>
      </c>
      <c r="AY576" s="173" t="s">
        <v>207</v>
      </c>
    </row>
    <row r="577" spans="1:65" s="14" customFormat="1" ht="22.5">
      <c r="B577" s="172"/>
      <c r="D577" s="164" t="s">
        <v>237</v>
      </c>
      <c r="E577" s="173" t="s">
        <v>1</v>
      </c>
      <c r="F577" s="174" t="s">
        <v>621</v>
      </c>
      <c r="H577" s="173" t="s">
        <v>1</v>
      </c>
      <c r="I577" s="175"/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237</v>
      </c>
      <c r="AU577" s="173" t="s">
        <v>88</v>
      </c>
      <c r="AV577" s="14" t="s">
        <v>86</v>
      </c>
      <c r="AW577" s="14" t="s">
        <v>33</v>
      </c>
      <c r="AX577" s="14" t="s">
        <v>79</v>
      </c>
      <c r="AY577" s="173" t="s">
        <v>207</v>
      </c>
    </row>
    <row r="578" spans="1:65" s="14" customFormat="1" ht="11.25">
      <c r="B578" s="172"/>
      <c r="D578" s="164" t="s">
        <v>237</v>
      </c>
      <c r="E578" s="173" t="s">
        <v>1</v>
      </c>
      <c r="F578" s="174" t="s">
        <v>622</v>
      </c>
      <c r="H578" s="173" t="s">
        <v>1</v>
      </c>
      <c r="I578" s="175"/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237</v>
      </c>
      <c r="AU578" s="173" t="s">
        <v>88</v>
      </c>
      <c r="AV578" s="14" t="s">
        <v>86</v>
      </c>
      <c r="AW578" s="14" t="s">
        <v>33</v>
      </c>
      <c r="AX578" s="14" t="s">
        <v>79</v>
      </c>
      <c r="AY578" s="173" t="s">
        <v>207</v>
      </c>
    </row>
    <row r="579" spans="1:65" s="14" customFormat="1" ht="22.5">
      <c r="B579" s="172"/>
      <c r="D579" s="164" t="s">
        <v>237</v>
      </c>
      <c r="E579" s="173" t="s">
        <v>1</v>
      </c>
      <c r="F579" s="174" t="s">
        <v>623</v>
      </c>
      <c r="H579" s="173" t="s">
        <v>1</v>
      </c>
      <c r="I579" s="175"/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237</v>
      </c>
      <c r="AU579" s="173" t="s">
        <v>88</v>
      </c>
      <c r="AV579" s="14" t="s">
        <v>86</v>
      </c>
      <c r="AW579" s="14" t="s">
        <v>33</v>
      </c>
      <c r="AX579" s="14" t="s">
        <v>79</v>
      </c>
      <c r="AY579" s="173" t="s">
        <v>207</v>
      </c>
    </row>
    <row r="580" spans="1:65" s="14" customFormat="1" ht="22.5">
      <c r="B580" s="172"/>
      <c r="D580" s="164" t="s">
        <v>237</v>
      </c>
      <c r="E580" s="173" t="s">
        <v>1</v>
      </c>
      <c r="F580" s="174" t="s">
        <v>624</v>
      </c>
      <c r="H580" s="173" t="s">
        <v>1</v>
      </c>
      <c r="I580" s="175"/>
      <c r="L580" s="172"/>
      <c r="M580" s="176"/>
      <c r="N580" s="177"/>
      <c r="O580" s="177"/>
      <c r="P580" s="177"/>
      <c r="Q580" s="177"/>
      <c r="R580" s="177"/>
      <c r="S580" s="177"/>
      <c r="T580" s="178"/>
      <c r="AT580" s="173" t="s">
        <v>237</v>
      </c>
      <c r="AU580" s="173" t="s">
        <v>88</v>
      </c>
      <c r="AV580" s="14" t="s">
        <v>86</v>
      </c>
      <c r="AW580" s="14" t="s">
        <v>33</v>
      </c>
      <c r="AX580" s="14" t="s">
        <v>79</v>
      </c>
      <c r="AY580" s="173" t="s">
        <v>207</v>
      </c>
    </row>
    <row r="581" spans="1:65" s="14" customFormat="1" ht="22.5">
      <c r="B581" s="172"/>
      <c r="D581" s="164" t="s">
        <v>237</v>
      </c>
      <c r="E581" s="173" t="s">
        <v>1</v>
      </c>
      <c r="F581" s="174" t="s">
        <v>625</v>
      </c>
      <c r="H581" s="173" t="s">
        <v>1</v>
      </c>
      <c r="I581" s="175"/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237</v>
      </c>
      <c r="AU581" s="173" t="s">
        <v>88</v>
      </c>
      <c r="AV581" s="14" t="s">
        <v>86</v>
      </c>
      <c r="AW581" s="14" t="s">
        <v>33</v>
      </c>
      <c r="AX581" s="14" t="s">
        <v>79</v>
      </c>
      <c r="AY581" s="173" t="s">
        <v>207</v>
      </c>
    </row>
    <row r="582" spans="1:65" s="14" customFormat="1" ht="22.5">
      <c r="B582" s="172"/>
      <c r="D582" s="164" t="s">
        <v>237</v>
      </c>
      <c r="E582" s="173" t="s">
        <v>1</v>
      </c>
      <c r="F582" s="174" t="s">
        <v>626</v>
      </c>
      <c r="H582" s="173" t="s">
        <v>1</v>
      </c>
      <c r="I582" s="175"/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237</v>
      </c>
      <c r="AU582" s="173" t="s">
        <v>88</v>
      </c>
      <c r="AV582" s="14" t="s">
        <v>86</v>
      </c>
      <c r="AW582" s="14" t="s">
        <v>33</v>
      </c>
      <c r="AX582" s="14" t="s">
        <v>79</v>
      </c>
      <c r="AY582" s="173" t="s">
        <v>207</v>
      </c>
    </row>
    <row r="583" spans="1:65" s="15" customFormat="1" ht="11.25">
      <c r="B583" s="179"/>
      <c r="D583" s="164" t="s">
        <v>237</v>
      </c>
      <c r="E583" s="180" t="s">
        <v>1</v>
      </c>
      <c r="F583" s="181" t="s">
        <v>242</v>
      </c>
      <c r="H583" s="182">
        <v>4.0199999999999996</v>
      </c>
      <c r="I583" s="183"/>
      <c r="L583" s="179"/>
      <c r="M583" s="184"/>
      <c r="N583" s="185"/>
      <c r="O583" s="185"/>
      <c r="P583" s="185"/>
      <c r="Q583" s="185"/>
      <c r="R583" s="185"/>
      <c r="S583" s="185"/>
      <c r="T583" s="186"/>
      <c r="AT583" s="180" t="s">
        <v>237</v>
      </c>
      <c r="AU583" s="180" t="s">
        <v>88</v>
      </c>
      <c r="AV583" s="15" t="s">
        <v>213</v>
      </c>
      <c r="AW583" s="15" t="s">
        <v>33</v>
      </c>
      <c r="AX583" s="15" t="s">
        <v>86</v>
      </c>
      <c r="AY583" s="180" t="s">
        <v>207</v>
      </c>
    </row>
    <row r="584" spans="1:65" s="2" customFormat="1" ht="24.2" customHeight="1">
      <c r="A584" s="31"/>
      <c r="B584" s="148"/>
      <c r="C584" s="149" t="s">
        <v>382</v>
      </c>
      <c r="D584" s="149" t="s">
        <v>209</v>
      </c>
      <c r="E584" s="150" t="s">
        <v>627</v>
      </c>
      <c r="F584" s="151" t="s">
        <v>628</v>
      </c>
      <c r="G584" s="152" t="s">
        <v>415</v>
      </c>
      <c r="H584" s="153">
        <v>12.54</v>
      </c>
      <c r="I584" s="154"/>
      <c r="J584" s="155">
        <f>ROUND(I584*H584,2)</f>
        <v>0</v>
      </c>
      <c r="K584" s="156"/>
      <c r="L584" s="32"/>
      <c r="M584" s="157" t="s">
        <v>1</v>
      </c>
      <c r="N584" s="158" t="s">
        <v>44</v>
      </c>
      <c r="O584" s="57"/>
      <c r="P584" s="159">
        <f>O584*H584</f>
        <v>0</v>
      </c>
      <c r="Q584" s="159">
        <v>0</v>
      </c>
      <c r="R584" s="159">
        <f>Q584*H584</f>
        <v>0</v>
      </c>
      <c r="S584" s="159">
        <v>0</v>
      </c>
      <c r="T584" s="160">
        <f>S584*H584</f>
        <v>0</v>
      </c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R584" s="161" t="s">
        <v>213</v>
      </c>
      <c r="AT584" s="161" t="s">
        <v>209</v>
      </c>
      <c r="AU584" s="161" t="s">
        <v>88</v>
      </c>
      <c r="AY584" s="17" t="s">
        <v>207</v>
      </c>
      <c r="BE584" s="162">
        <f>IF(N584="základní",J584,0)</f>
        <v>0</v>
      </c>
      <c r="BF584" s="162">
        <f>IF(N584="snížená",J584,0)</f>
        <v>0</v>
      </c>
      <c r="BG584" s="162">
        <f>IF(N584="zákl. přenesená",J584,0)</f>
        <v>0</v>
      </c>
      <c r="BH584" s="162">
        <f>IF(N584="sníž. přenesená",J584,0)</f>
        <v>0</v>
      </c>
      <c r="BI584" s="162">
        <f>IF(N584="nulová",J584,0)</f>
        <v>0</v>
      </c>
      <c r="BJ584" s="17" t="s">
        <v>86</v>
      </c>
      <c r="BK584" s="162">
        <f>ROUND(I584*H584,2)</f>
        <v>0</v>
      </c>
      <c r="BL584" s="17" t="s">
        <v>213</v>
      </c>
      <c r="BM584" s="161" t="s">
        <v>629</v>
      </c>
    </row>
    <row r="585" spans="1:65" s="13" customFormat="1" ht="22.5">
      <c r="B585" s="163"/>
      <c r="D585" s="164" t="s">
        <v>237</v>
      </c>
      <c r="E585" s="165" t="s">
        <v>1</v>
      </c>
      <c r="F585" s="166" t="s">
        <v>630</v>
      </c>
      <c r="H585" s="167">
        <v>7.44</v>
      </c>
      <c r="I585" s="168"/>
      <c r="L585" s="163"/>
      <c r="M585" s="169"/>
      <c r="N585" s="170"/>
      <c r="O585" s="170"/>
      <c r="P585" s="170"/>
      <c r="Q585" s="170"/>
      <c r="R585" s="170"/>
      <c r="S585" s="170"/>
      <c r="T585" s="171"/>
      <c r="AT585" s="165" t="s">
        <v>237</v>
      </c>
      <c r="AU585" s="165" t="s">
        <v>88</v>
      </c>
      <c r="AV585" s="13" t="s">
        <v>88</v>
      </c>
      <c r="AW585" s="13" t="s">
        <v>33</v>
      </c>
      <c r="AX585" s="13" t="s">
        <v>79</v>
      </c>
      <c r="AY585" s="165" t="s">
        <v>207</v>
      </c>
    </row>
    <row r="586" spans="1:65" s="13" customFormat="1" ht="22.5">
      <c r="B586" s="163"/>
      <c r="D586" s="164" t="s">
        <v>237</v>
      </c>
      <c r="E586" s="165" t="s">
        <v>1</v>
      </c>
      <c r="F586" s="166" t="s">
        <v>631</v>
      </c>
      <c r="H586" s="167">
        <v>5.0999999999999996</v>
      </c>
      <c r="I586" s="168"/>
      <c r="L586" s="163"/>
      <c r="M586" s="169"/>
      <c r="N586" s="170"/>
      <c r="O586" s="170"/>
      <c r="P586" s="170"/>
      <c r="Q586" s="170"/>
      <c r="R586" s="170"/>
      <c r="S586" s="170"/>
      <c r="T586" s="171"/>
      <c r="AT586" s="165" t="s">
        <v>237</v>
      </c>
      <c r="AU586" s="165" t="s">
        <v>88</v>
      </c>
      <c r="AV586" s="13" t="s">
        <v>88</v>
      </c>
      <c r="AW586" s="13" t="s">
        <v>33</v>
      </c>
      <c r="AX586" s="13" t="s">
        <v>79</v>
      </c>
      <c r="AY586" s="165" t="s">
        <v>207</v>
      </c>
    </row>
    <row r="587" spans="1:65" s="14" customFormat="1" ht="22.5">
      <c r="B587" s="172"/>
      <c r="D587" s="164" t="s">
        <v>237</v>
      </c>
      <c r="E587" s="173" t="s">
        <v>1</v>
      </c>
      <c r="F587" s="174" t="s">
        <v>632</v>
      </c>
      <c r="H587" s="173" t="s">
        <v>1</v>
      </c>
      <c r="I587" s="175"/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237</v>
      </c>
      <c r="AU587" s="173" t="s">
        <v>88</v>
      </c>
      <c r="AV587" s="14" t="s">
        <v>86</v>
      </c>
      <c r="AW587" s="14" t="s">
        <v>33</v>
      </c>
      <c r="AX587" s="14" t="s">
        <v>79</v>
      </c>
      <c r="AY587" s="173" t="s">
        <v>207</v>
      </c>
    </row>
    <row r="588" spans="1:65" s="14" customFormat="1" ht="11.25">
      <c r="B588" s="172"/>
      <c r="D588" s="164" t="s">
        <v>237</v>
      </c>
      <c r="E588" s="173" t="s">
        <v>1</v>
      </c>
      <c r="F588" s="174" t="s">
        <v>633</v>
      </c>
      <c r="H588" s="173" t="s">
        <v>1</v>
      </c>
      <c r="I588" s="175"/>
      <c r="L588" s="172"/>
      <c r="M588" s="176"/>
      <c r="N588" s="177"/>
      <c r="O588" s="177"/>
      <c r="P588" s="177"/>
      <c r="Q588" s="177"/>
      <c r="R588" s="177"/>
      <c r="S588" s="177"/>
      <c r="T588" s="178"/>
      <c r="AT588" s="173" t="s">
        <v>237</v>
      </c>
      <c r="AU588" s="173" t="s">
        <v>88</v>
      </c>
      <c r="AV588" s="14" t="s">
        <v>86</v>
      </c>
      <c r="AW588" s="14" t="s">
        <v>33</v>
      </c>
      <c r="AX588" s="14" t="s">
        <v>79</v>
      </c>
      <c r="AY588" s="173" t="s">
        <v>207</v>
      </c>
    </row>
    <row r="589" spans="1:65" s="14" customFormat="1" ht="22.5">
      <c r="B589" s="172"/>
      <c r="D589" s="164" t="s">
        <v>237</v>
      </c>
      <c r="E589" s="173" t="s">
        <v>1</v>
      </c>
      <c r="F589" s="174" t="s">
        <v>634</v>
      </c>
      <c r="H589" s="173" t="s">
        <v>1</v>
      </c>
      <c r="I589" s="175"/>
      <c r="L589" s="172"/>
      <c r="M589" s="176"/>
      <c r="N589" s="177"/>
      <c r="O589" s="177"/>
      <c r="P589" s="177"/>
      <c r="Q589" s="177"/>
      <c r="R589" s="177"/>
      <c r="S589" s="177"/>
      <c r="T589" s="178"/>
      <c r="AT589" s="173" t="s">
        <v>237</v>
      </c>
      <c r="AU589" s="173" t="s">
        <v>88</v>
      </c>
      <c r="AV589" s="14" t="s">
        <v>86</v>
      </c>
      <c r="AW589" s="14" t="s">
        <v>33</v>
      </c>
      <c r="AX589" s="14" t="s">
        <v>79</v>
      </c>
      <c r="AY589" s="173" t="s">
        <v>207</v>
      </c>
    </row>
    <row r="590" spans="1:65" s="14" customFormat="1" ht="11.25">
      <c r="B590" s="172"/>
      <c r="D590" s="164" t="s">
        <v>237</v>
      </c>
      <c r="E590" s="173" t="s">
        <v>1</v>
      </c>
      <c r="F590" s="174" t="s">
        <v>635</v>
      </c>
      <c r="H590" s="173" t="s">
        <v>1</v>
      </c>
      <c r="I590" s="175"/>
      <c r="L590" s="172"/>
      <c r="M590" s="176"/>
      <c r="N590" s="177"/>
      <c r="O590" s="177"/>
      <c r="P590" s="177"/>
      <c r="Q590" s="177"/>
      <c r="R590" s="177"/>
      <c r="S590" s="177"/>
      <c r="T590" s="178"/>
      <c r="AT590" s="173" t="s">
        <v>237</v>
      </c>
      <c r="AU590" s="173" t="s">
        <v>88</v>
      </c>
      <c r="AV590" s="14" t="s">
        <v>86</v>
      </c>
      <c r="AW590" s="14" t="s">
        <v>33</v>
      </c>
      <c r="AX590" s="14" t="s">
        <v>79</v>
      </c>
      <c r="AY590" s="173" t="s">
        <v>207</v>
      </c>
    </row>
    <row r="591" spans="1:65" s="14" customFormat="1" ht="22.5">
      <c r="B591" s="172"/>
      <c r="D591" s="164" t="s">
        <v>237</v>
      </c>
      <c r="E591" s="173" t="s">
        <v>1</v>
      </c>
      <c r="F591" s="174" t="s">
        <v>636</v>
      </c>
      <c r="H591" s="173" t="s">
        <v>1</v>
      </c>
      <c r="I591" s="175"/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237</v>
      </c>
      <c r="AU591" s="173" t="s">
        <v>88</v>
      </c>
      <c r="AV591" s="14" t="s">
        <v>86</v>
      </c>
      <c r="AW591" s="14" t="s">
        <v>33</v>
      </c>
      <c r="AX591" s="14" t="s">
        <v>79</v>
      </c>
      <c r="AY591" s="173" t="s">
        <v>207</v>
      </c>
    </row>
    <row r="592" spans="1:65" s="14" customFormat="1" ht="11.25">
      <c r="B592" s="172"/>
      <c r="D592" s="164" t="s">
        <v>237</v>
      </c>
      <c r="E592" s="173" t="s">
        <v>1</v>
      </c>
      <c r="F592" s="174" t="s">
        <v>622</v>
      </c>
      <c r="H592" s="173" t="s">
        <v>1</v>
      </c>
      <c r="I592" s="175"/>
      <c r="L592" s="172"/>
      <c r="M592" s="176"/>
      <c r="N592" s="177"/>
      <c r="O592" s="177"/>
      <c r="P592" s="177"/>
      <c r="Q592" s="177"/>
      <c r="R592" s="177"/>
      <c r="S592" s="177"/>
      <c r="T592" s="178"/>
      <c r="AT592" s="173" t="s">
        <v>237</v>
      </c>
      <c r="AU592" s="173" t="s">
        <v>88</v>
      </c>
      <c r="AV592" s="14" t="s">
        <v>86</v>
      </c>
      <c r="AW592" s="14" t="s">
        <v>33</v>
      </c>
      <c r="AX592" s="14" t="s">
        <v>79</v>
      </c>
      <c r="AY592" s="173" t="s">
        <v>207</v>
      </c>
    </row>
    <row r="593" spans="1:65" s="14" customFormat="1" ht="22.5">
      <c r="B593" s="172"/>
      <c r="D593" s="164" t="s">
        <v>237</v>
      </c>
      <c r="E593" s="173" t="s">
        <v>1</v>
      </c>
      <c r="F593" s="174" t="s">
        <v>623</v>
      </c>
      <c r="H593" s="173" t="s">
        <v>1</v>
      </c>
      <c r="I593" s="175"/>
      <c r="L593" s="172"/>
      <c r="M593" s="176"/>
      <c r="N593" s="177"/>
      <c r="O593" s="177"/>
      <c r="P593" s="177"/>
      <c r="Q593" s="177"/>
      <c r="R593" s="177"/>
      <c r="S593" s="177"/>
      <c r="T593" s="178"/>
      <c r="AT593" s="173" t="s">
        <v>237</v>
      </c>
      <c r="AU593" s="173" t="s">
        <v>88</v>
      </c>
      <c r="AV593" s="14" t="s">
        <v>86</v>
      </c>
      <c r="AW593" s="14" t="s">
        <v>33</v>
      </c>
      <c r="AX593" s="14" t="s">
        <v>79</v>
      </c>
      <c r="AY593" s="173" t="s">
        <v>207</v>
      </c>
    </row>
    <row r="594" spans="1:65" s="14" customFormat="1" ht="22.5">
      <c r="B594" s="172"/>
      <c r="D594" s="164" t="s">
        <v>237</v>
      </c>
      <c r="E594" s="173" t="s">
        <v>1</v>
      </c>
      <c r="F594" s="174" t="s">
        <v>624</v>
      </c>
      <c r="H594" s="173" t="s">
        <v>1</v>
      </c>
      <c r="I594" s="175"/>
      <c r="L594" s="172"/>
      <c r="M594" s="176"/>
      <c r="N594" s="177"/>
      <c r="O594" s="177"/>
      <c r="P594" s="177"/>
      <c r="Q594" s="177"/>
      <c r="R594" s="177"/>
      <c r="S594" s="177"/>
      <c r="T594" s="178"/>
      <c r="AT594" s="173" t="s">
        <v>237</v>
      </c>
      <c r="AU594" s="173" t="s">
        <v>88</v>
      </c>
      <c r="AV594" s="14" t="s">
        <v>86</v>
      </c>
      <c r="AW594" s="14" t="s">
        <v>33</v>
      </c>
      <c r="AX594" s="14" t="s">
        <v>79</v>
      </c>
      <c r="AY594" s="173" t="s">
        <v>207</v>
      </c>
    </row>
    <row r="595" spans="1:65" s="14" customFormat="1" ht="22.5">
      <c r="B595" s="172"/>
      <c r="D595" s="164" t="s">
        <v>237</v>
      </c>
      <c r="E595" s="173" t="s">
        <v>1</v>
      </c>
      <c r="F595" s="174" t="s">
        <v>625</v>
      </c>
      <c r="H595" s="173" t="s">
        <v>1</v>
      </c>
      <c r="I595" s="175"/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237</v>
      </c>
      <c r="AU595" s="173" t="s">
        <v>88</v>
      </c>
      <c r="AV595" s="14" t="s">
        <v>86</v>
      </c>
      <c r="AW595" s="14" t="s">
        <v>33</v>
      </c>
      <c r="AX595" s="14" t="s">
        <v>79</v>
      </c>
      <c r="AY595" s="173" t="s">
        <v>207</v>
      </c>
    </row>
    <row r="596" spans="1:65" s="14" customFormat="1" ht="22.5">
      <c r="B596" s="172"/>
      <c r="D596" s="164" t="s">
        <v>237</v>
      </c>
      <c r="E596" s="173" t="s">
        <v>1</v>
      </c>
      <c r="F596" s="174" t="s">
        <v>637</v>
      </c>
      <c r="H596" s="173" t="s">
        <v>1</v>
      </c>
      <c r="I596" s="175"/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237</v>
      </c>
      <c r="AU596" s="173" t="s">
        <v>88</v>
      </c>
      <c r="AV596" s="14" t="s">
        <v>86</v>
      </c>
      <c r="AW596" s="14" t="s">
        <v>33</v>
      </c>
      <c r="AX596" s="14" t="s">
        <v>79</v>
      </c>
      <c r="AY596" s="173" t="s">
        <v>207</v>
      </c>
    </row>
    <row r="597" spans="1:65" s="15" customFormat="1" ht="11.25">
      <c r="B597" s="179"/>
      <c r="D597" s="164" t="s">
        <v>237</v>
      </c>
      <c r="E597" s="180" t="s">
        <v>1</v>
      </c>
      <c r="F597" s="181" t="s">
        <v>242</v>
      </c>
      <c r="H597" s="182">
        <v>12.54</v>
      </c>
      <c r="I597" s="183"/>
      <c r="L597" s="179"/>
      <c r="M597" s="184"/>
      <c r="N597" s="185"/>
      <c r="O597" s="185"/>
      <c r="P597" s="185"/>
      <c r="Q597" s="185"/>
      <c r="R597" s="185"/>
      <c r="S597" s="185"/>
      <c r="T597" s="186"/>
      <c r="AT597" s="180" t="s">
        <v>237</v>
      </c>
      <c r="AU597" s="180" t="s">
        <v>88</v>
      </c>
      <c r="AV597" s="15" t="s">
        <v>213</v>
      </c>
      <c r="AW597" s="15" t="s">
        <v>33</v>
      </c>
      <c r="AX597" s="15" t="s">
        <v>86</v>
      </c>
      <c r="AY597" s="180" t="s">
        <v>207</v>
      </c>
    </row>
    <row r="598" spans="1:65" s="2" customFormat="1" ht="37.9" customHeight="1">
      <c r="A598" s="31"/>
      <c r="B598" s="148"/>
      <c r="C598" s="149" t="s">
        <v>638</v>
      </c>
      <c r="D598" s="149" t="s">
        <v>209</v>
      </c>
      <c r="E598" s="150" t="s">
        <v>639</v>
      </c>
      <c r="F598" s="151" t="s">
        <v>640</v>
      </c>
      <c r="G598" s="152" t="s">
        <v>415</v>
      </c>
      <c r="H598" s="153">
        <v>10.68</v>
      </c>
      <c r="I598" s="154"/>
      <c r="J598" s="155">
        <f>ROUND(I598*H598,2)</f>
        <v>0</v>
      </c>
      <c r="K598" s="156"/>
      <c r="L598" s="32"/>
      <c r="M598" s="157" t="s">
        <v>1</v>
      </c>
      <c r="N598" s="158" t="s">
        <v>44</v>
      </c>
      <c r="O598" s="57"/>
      <c r="P598" s="159">
        <f>O598*H598</f>
        <v>0</v>
      </c>
      <c r="Q598" s="159">
        <v>0</v>
      </c>
      <c r="R598" s="159">
        <f>Q598*H598</f>
        <v>0</v>
      </c>
      <c r="S598" s="159">
        <v>0</v>
      </c>
      <c r="T598" s="160">
        <f>S598*H598</f>
        <v>0</v>
      </c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R598" s="161" t="s">
        <v>213</v>
      </c>
      <c r="AT598" s="161" t="s">
        <v>209</v>
      </c>
      <c r="AU598" s="161" t="s">
        <v>88</v>
      </c>
      <c r="AY598" s="17" t="s">
        <v>207</v>
      </c>
      <c r="BE598" s="162">
        <f>IF(N598="základní",J598,0)</f>
        <v>0</v>
      </c>
      <c r="BF598" s="162">
        <f>IF(N598="snížená",J598,0)</f>
        <v>0</v>
      </c>
      <c r="BG598" s="162">
        <f>IF(N598="zákl. přenesená",J598,0)</f>
        <v>0</v>
      </c>
      <c r="BH598" s="162">
        <f>IF(N598="sníž. přenesená",J598,0)</f>
        <v>0</v>
      </c>
      <c r="BI598" s="162">
        <f>IF(N598="nulová",J598,0)</f>
        <v>0</v>
      </c>
      <c r="BJ598" s="17" t="s">
        <v>86</v>
      </c>
      <c r="BK598" s="162">
        <f>ROUND(I598*H598,2)</f>
        <v>0</v>
      </c>
      <c r="BL598" s="17" t="s">
        <v>213</v>
      </c>
      <c r="BM598" s="161" t="s">
        <v>641</v>
      </c>
    </row>
    <row r="599" spans="1:65" s="13" customFormat="1" ht="22.5">
      <c r="B599" s="163"/>
      <c r="D599" s="164" t="s">
        <v>237</v>
      </c>
      <c r="E599" s="165" t="s">
        <v>1</v>
      </c>
      <c r="F599" s="166" t="s">
        <v>642</v>
      </c>
      <c r="H599" s="167">
        <v>10.68</v>
      </c>
      <c r="I599" s="168"/>
      <c r="L599" s="163"/>
      <c r="M599" s="169"/>
      <c r="N599" s="170"/>
      <c r="O599" s="170"/>
      <c r="P599" s="170"/>
      <c r="Q599" s="170"/>
      <c r="R599" s="170"/>
      <c r="S599" s="170"/>
      <c r="T599" s="171"/>
      <c r="AT599" s="165" t="s">
        <v>237</v>
      </c>
      <c r="AU599" s="165" t="s">
        <v>88</v>
      </c>
      <c r="AV599" s="13" t="s">
        <v>88</v>
      </c>
      <c r="AW599" s="13" t="s">
        <v>33</v>
      </c>
      <c r="AX599" s="13" t="s">
        <v>79</v>
      </c>
      <c r="AY599" s="165" t="s">
        <v>207</v>
      </c>
    </row>
    <row r="600" spans="1:65" s="14" customFormat="1" ht="22.5">
      <c r="B600" s="172"/>
      <c r="D600" s="164" t="s">
        <v>237</v>
      </c>
      <c r="E600" s="173" t="s">
        <v>1</v>
      </c>
      <c r="F600" s="174" t="s">
        <v>643</v>
      </c>
      <c r="H600" s="173" t="s">
        <v>1</v>
      </c>
      <c r="I600" s="175"/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237</v>
      </c>
      <c r="AU600" s="173" t="s">
        <v>88</v>
      </c>
      <c r="AV600" s="14" t="s">
        <v>86</v>
      </c>
      <c r="AW600" s="14" t="s">
        <v>33</v>
      </c>
      <c r="AX600" s="14" t="s">
        <v>79</v>
      </c>
      <c r="AY600" s="173" t="s">
        <v>207</v>
      </c>
    </row>
    <row r="601" spans="1:65" s="14" customFormat="1" ht="22.5">
      <c r="B601" s="172"/>
      <c r="D601" s="164" t="s">
        <v>237</v>
      </c>
      <c r="E601" s="173" t="s">
        <v>1</v>
      </c>
      <c r="F601" s="174" t="s">
        <v>644</v>
      </c>
      <c r="H601" s="173" t="s">
        <v>1</v>
      </c>
      <c r="I601" s="175"/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237</v>
      </c>
      <c r="AU601" s="173" t="s">
        <v>88</v>
      </c>
      <c r="AV601" s="14" t="s">
        <v>86</v>
      </c>
      <c r="AW601" s="14" t="s">
        <v>33</v>
      </c>
      <c r="AX601" s="14" t="s">
        <v>79</v>
      </c>
      <c r="AY601" s="173" t="s">
        <v>207</v>
      </c>
    </row>
    <row r="602" spans="1:65" s="14" customFormat="1" ht="22.5">
      <c r="B602" s="172"/>
      <c r="D602" s="164" t="s">
        <v>237</v>
      </c>
      <c r="E602" s="173" t="s">
        <v>1</v>
      </c>
      <c r="F602" s="174" t="s">
        <v>645</v>
      </c>
      <c r="H602" s="173" t="s">
        <v>1</v>
      </c>
      <c r="I602" s="175"/>
      <c r="L602" s="172"/>
      <c r="M602" s="176"/>
      <c r="N602" s="177"/>
      <c r="O602" s="177"/>
      <c r="P602" s="177"/>
      <c r="Q602" s="177"/>
      <c r="R602" s="177"/>
      <c r="S602" s="177"/>
      <c r="T602" s="178"/>
      <c r="AT602" s="173" t="s">
        <v>237</v>
      </c>
      <c r="AU602" s="173" t="s">
        <v>88</v>
      </c>
      <c r="AV602" s="14" t="s">
        <v>86</v>
      </c>
      <c r="AW602" s="14" t="s">
        <v>33</v>
      </c>
      <c r="AX602" s="14" t="s">
        <v>79</v>
      </c>
      <c r="AY602" s="173" t="s">
        <v>207</v>
      </c>
    </row>
    <row r="603" spans="1:65" s="14" customFormat="1" ht="11.25">
      <c r="B603" s="172"/>
      <c r="D603" s="164" t="s">
        <v>237</v>
      </c>
      <c r="E603" s="173" t="s">
        <v>1</v>
      </c>
      <c r="F603" s="174" t="s">
        <v>635</v>
      </c>
      <c r="H603" s="173" t="s">
        <v>1</v>
      </c>
      <c r="I603" s="175"/>
      <c r="L603" s="172"/>
      <c r="M603" s="176"/>
      <c r="N603" s="177"/>
      <c r="O603" s="177"/>
      <c r="P603" s="177"/>
      <c r="Q603" s="177"/>
      <c r="R603" s="177"/>
      <c r="S603" s="177"/>
      <c r="T603" s="178"/>
      <c r="AT603" s="173" t="s">
        <v>237</v>
      </c>
      <c r="AU603" s="173" t="s">
        <v>88</v>
      </c>
      <c r="AV603" s="14" t="s">
        <v>86</v>
      </c>
      <c r="AW603" s="14" t="s">
        <v>33</v>
      </c>
      <c r="AX603" s="14" t="s">
        <v>79</v>
      </c>
      <c r="AY603" s="173" t="s">
        <v>207</v>
      </c>
    </row>
    <row r="604" spans="1:65" s="14" customFormat="1" ht="22.5">
      <c r="B604" s="172"/>
      <c r="D604" s="164" t="s">
        <v>237</v>
      </c>
      <c r="E604" s="173" t="s">
        <v>1</v>
      </c>
      <c r="F604" s="174" t="s">
        <v>621</v>
      </c>
      <c r="H604" s="173" t="s">
        <v>1</v>
      </c>
      <c r="I604" s="175"/>
      <c r="L604" s="172"/>
      <c r="M604" s="176"/>
      <c r="N604" s="177"/>
      <c r="O604" s="177"/>
      <c r="P604" s="177"/>
      <c r="Q604" s="177"/>
      <c r="R604" s="177"/>
      <c r="S604" s="177"/>
      <c r="T604" s="178"/>
      <c r="AT604" s="173" t="s">
        <v>237</v>
      </c>
      <c r="AU604" s="173" t="s">
        <v>88</v>
      </c>
      <c r="AV604" s="14" t="s">
        <v>86</v>
      </c>
      <c r="AW604" s="14" t="s">
        <v>33</v>
      </c>
      <c r="AX604" s="14" t="s">
        <v>79</v>
      </c>
      <c r="AY604" s="173" t="s">
        <v>207</v>
      </c>
    </row>
    <row r="605" spans="1:65" s="14" customFormat="1" ht="11.25">
      <c r="B605" s="172"/>
      <c r="D605" s="164" t="s">
        <v>237</v>
      </c>
      <c r="E605" s="173" t="s">
        <v>1</v>
      </c>
      <c r="F605" s="174" t="s">
        <v>622</v>
      </c>
      <c r="H605" s="173" t="s">
        <v>1</v>
      </c>
      <c r="I605" s="175"/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237</v>
      </c>
      <c r="AU605" s="173" t="s">
        <v>88</v>
      </c>
      <c r="AV605" s="14" t="s">
        <v>86</v>
      </c>
      <c r="AW605" s="14" t="s">
        <v>33</v>
      </c>
      <c r="AX605" s="14" t="s">
        <v>79</v>
      </c>
      <c r="AY605" s="173" t="s">
        <v>207</v>
      </c>
    </row>
    <row r="606" spans="1:65" s="14" customFormat="1" ht="22.5">
      <c r="B606" s="172"/>
      <c r="D606" s="164" t="s">
        <v>237</v>
      </c>
      <c r="E606" s="173" t="s">
        <v>1</v>
      </c>
      <c r="F606" s="174" t="s">
        <v>646</v>
      </c>
      <c r="H606" s="173" t="s">
        <v>1</v>
      </c>
      <c r="I606" s="175"/>
      <c r="L606" s="172"/>
      <c r="M606" s="176"/>
      <c r="N606" s="177"/>
      <c r="O606" s="177"/>
      <c r="P606" s="177"/>
      <c r="Q606" s="177"/>
      <c r="R606" s="177"/>
      <c r="S606" s="177"/>
      <c r="T606" s="178"/>
      <c r="AT606" s="173" t="s">
        <v>237</v>
      </c>
      <c r="AU606" s="173" t="s">
        <v>88</v>
      </c>
      <c r="AV606" s="14" t="s">
        <v>86</v>
      </c>
      <c r="AW606" s="14" t="s">
        <v>33</v>
      </c>
      <c r="AX606" s="14" t="s">
        <v>79</v>
      </c>
      <c r="AY606" s="173" t="s">
        <v>207</v>
      </c>
    </row>
    <row r="607" spans="1:65" s="14" customFormat="1" ht="22.5">
      <c r="B607" s="172"/>
      <c r="D607" s="164" t="s">
        <v>237</v>
      </c>
      <c r="E607" s="173" t="s">
        <v>1</v>
      </c>
      <c r="F607" s="174" t="s">
        <v>624</v>
      </c>
      <c r="H607" s="173" t="s">
        <v>1</v>
      </c>
      <c r="I607" s="175"/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237</v>
      </c>
      <c r="AU607" s="173" t="s">
        <v>88</v>
      </c>
      <c r="AV607" s="14" t="s">
        <v>86</v>
      </c>
      <c r="AW607" s="14" t="s">
        <v>33</v>
      </c>
      <c r="AX607" s="14" t="s">
        <v>79</v>
      </c>
      <c r="AY607" s="173" t="s">
        <v>207</v>
      </c>
    </row>
    <row r="608" spans="1:65" s="14" customFormat="1" ht="22.5">
      <c r="B608" s="172"/>
      <c r="D608" s="164" t="s">
        <v>237</v>
      </c>
      <c r="E608" s="173" t="s">
        <v>1</v>
      </c>
      <c r="F608" s="174" t="s">
        <v>625</v>
      </c>
      <c r="H608" s="173" t="s">
        <v>1</v>
      </c>
      <c r="I608" s="175"/>
      <c r="L608" s="172"/>
      <c r="M608" s="176"/>
      <c r="N608" s="177"/>
      <c r="O608" s="177"/>
      <c r="P608" s="177"/>
      <c r="Q608" s="177"/>
      <c r="R608" s="177"/>
      <c r="S608" s="177"/>
      <c r="T608" s="178"/>
      <c r="AT608" s="173" t="s">
        <v>237</v>
      </c>
      <c r="AU608" s="173" t="s">
        <v>88</v>
      </c>
      <c r="AV608" s="14" t="s">
        <v>86</v>
      </c>
      <c r="AW608" s="14" t="s">
        <v>33</v>
      </c>
      <c r="AX608" s="14" t="s">
        <v>79</v>
      </c>
      <c r="AY608" s="173" t="s">
        <v>207</v>
      </c>
    </row>
    <row r="609" spans="1:65" s="14" customFormat="1" ht="22.5">
      <c r="B609" s="172"/>
      <c r="D609" s="164" t="s">
        <v>237</v>
      </c>
      <c r="E609" s="173" t="s">
        <v>1</v>
      </c>
      <c r="F609" s="174" t="s">
        <v>626</v>
      </c>
      <c r="H609" s="173" t="s">
        <v>1</v>
      </c>
      <c r="I609" s="175"/>
      <c r="L609" s="172"/>
      <c r="M609" s="176"/>
      <c r="N609" s="177"/>
      <c r="O609" s="177"/>
      <c r="P609" s="177"/>
      <c r="Q609" s="177"/>
      <c r="R609" s="177"/>
      <c r="S609" s="177"/>
      <c r="T609" s="178"/>
      <c r="AT609" s="173" t="s">
        <v>237</v>
      </c>
      <c r="AU609" s="173" t="s">
        <v>88</v>
      </c>
      <c r="AV609" s="14" t="s">
        <v>86</v>
      </c>
      <c r="AW609" s="14" t="s">
        <v>33</v>
      </c>
      <c r="AX609" s="14" t="s">
        <v>79</v>
      </c>
      <c r="AY609" s="173" t="s">
        <v>207</v>
      </c>
    </row>
    <row r="610" spans="1:65" s="15" customFormat="1" ht="11.25">
      <c r="B610" s="179"/>
      <c r="D610" s="164" t="s">
        <v>237</v>
      </c>
      <c r="E610" s="180" t="s">
        <v>1</v>
      </c>
      <c r="F610" s="181" t="s">
        <v>242</v>
      </c>
      <c r="H610" s="182">
        <v>10.68</v>
      </c>
      <c r="I610" s="183"/>
      <c r="L610" s="179"/>
      <c r="M610" s="184"/>
      <c r="N610" s="185"/>
      <c r="O610" s="185"/>
      <c r="P610" s="185"/>
      <c r="Q610" s="185"/>
      <c r="R610" s="185"/>
      <c r="S610" s="185"/>
      <c r="T610" s="186"/>
      <c r="AT610" s="180" t="s">
        <v>237</v>
      </c>
      <c r="AU610" s="180" t="s">
        <v>88</v>
      </c>
      <c r="AV610" s="15" t="s">
        <v>213</v>
      </c>
      <c r="AW610" s="15" t="s">
        <v>33</v>
      </c>
      <c r="AX610" s="15" t="s">
        <v>86</v>
      </c>
      <c r="AY610" s="180" t="s">
        <v>207</v>
      </c>
    </row>
    <row r="611" spans="1:65" s="2" customFormat="1" ht="24.2" customHeight="1">
      <c r="A611" s="31"/>
      <c r="B611" s="148"/>
      <c r="C611" s="149" t="s">
        <v>386</v>
      </c>
      <c r="D611" s="149" t="s">
        <v>209</v>
      </c>
      <c r="E611" s="150" t="s">
        <v>647</v>
      </c>
      <c r="F611" s="151" t="s">
        <v>648</v>
      </c>
      <c r="G611" s="152" t="s">
        <v>415</v>
      </c>
      <c r="H611" s="153">
        <v>1.71</v>
      </c>
      <c r="I611" s="154"/>
      <c r="J611" s="155">
        <f>ROUND(I611*H611,2)</f>
        <v>0</v>
      </c>
      <c r="K611" s="156"/>
      <c r="L611" s="32"/>
      <c r="M611" s="157" t="s">
        <v>1</v>
      </c>
      <c r="N611" s="158" t="s">
        <v>44</v>
      </c>
      <c r="O611" s="57"/>
      <c r="P611" s="159">
        <f>O611*H611</f>
        <v>0</v>
      </c>
      <c r="Q611" s="159">
        <v>0</v>
      </c>
      <c r="R611" s="159">
        <f>Q611*H611</f>
        <v>0</v>
      </c>
      <c r="S611" s="159">
        <v>0</v>
      </c>
      <c r="T611" s="160">
        <f>S611*H611</f>
        <v>0</v>
      </c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R611" s="161" t="s">
        <v>213</v>
      </c>
      <c r="AT611" s="161" t="s">
        <v>209</v>
      </c>
      <c r="AU611" s="161" t="s">
        <v>88</v>
      </c>
      <c r="AY611" s="17" t="s">
        <v>207</v>
      </c>
      <c r="BE611" s="162">
        <f>IF(N611="základní",J611,0)</f>
        <v>0</v>
      </c>
      <c r="BF611" s="162">
        <f>IF(N611="snížená",J611,0)</f>
        <v>0</v>
      </c>
      <c r="BG611" s="162">
        <f>IF(N611="zákl. přenesená",J611,0)</f>
        <v>0</v>
      </c>
      <c r="BH611" s="162">
        <f>IF(N611="sníž. přenesená",J611,0)</f>
        <v>0</v>
      </c>
      <c r="BI611" s="162">
        <f>IF(N611="nulová",J611,0)</f>
        <v>0</v>
      </c>
      <c r="BJ611" s="17" t="s">
        <v>86</v>
      </c>
      <c r="BK611" s="162">
        <f>ROUND(I611*H611,2)</f>
        <v>0</v>
      </c>
      <c r="BL611" s="17" t="s">
        <v>213</v>
      </c>
      <c r="BM611" s="161" t="s">
        <v>649</v>
      </c>
    </row>
    <row r="612" spans="1:65" s="13" customFormat="1" ht="11.25">
      <c r="B612" s="163"/>
      <c r="D612" s="164" t="s">
        <v>237</v>
      </c>
      <c r="E612" s="165" t="s">
        <v>1</v>
      </c>
      <c r="F612" s="166" t="s">
        <v>650</v>
      </c>
      <c r="H612" s="167">
        <v>1.71</v>
      </c>
      <c r="I612" s="168"/>
      <c r="L612" s="163"/>
      <c r="M612" s="169"/>
      <c r="N612" s="170"/>
      <c r="O612" s="170"/>
      <c r="P612" s="170"/>
      <c r="Q612" s="170"/>
      <c r="R612" s="170"/>
      <c r="S612" s="170"/>
      <c r="T612" s="171"/>
      <c r="AT612" s="165" t="s">
        <v>237</v>
      </c>
      <c r="AU612" s="165" t="s">
        <v>88</v>
      </c>
      <c r="AV612" s="13" t="s">
        <v>88</v>
      </c>
      <c r="AW612" s="13" t="s">
        <v>33</v>
      </c>
      <c r="AX612" s="13" t="s">
        <v>79</v>
      </c>
      <c r="AY612" s="165" t="s">
        <v>207</v>
      </c>
    </row>
    <row r="613" spans="1:65" s="14" customFormat="1" ht="22.5">
      <c r="B613" s="172"/>
      <c r="D613" s="164" t="s">
        <v>237</v>
      </c>
      <c r="E613" s="173" t="s">
        <v>1</v>
      </c>
      <c r="F613" s="174" t="s">
        <v>618</v>
      </c>
      <c r="H613" s="173" t="s">
        <v>1</v>
      </c>
      <c r="I613" s="175"/>
      <c r="L613" s="172"/>
      <c r="M613" s="176"/>
      <c r="N613" s="177"/>
      <c r="O613" s="177"/>
      <c r="P613" s="177"/>
      <c r="Q613" s="177"/>
      <c r="R613" s="177"/>
      <c r="S613" s="177"/>
      <c r="T613" s="178"/>
      <c r="AT613" s="173" t="s">
        <v>237</v>
      </c>
      <c r="AU613" s="173" t="s">
        <v>88</v>
      </c>
      <c r="AV613" s="14" t="s">
        <v>86</v>
      </c>
      <c r="AW613" s="14" t="s">
        <v>33</v>
      </c>
      <c r="AX613" s="14" t="s">
        <v>79</v>
      </c>
      <c r="AY613" s="173" t="s">
        <v>207</v>
      </c>
    </row>
    <row r="614" spans="1:65" s="14" customFormat="1" ht="22.5">
      <c r="B614" s="172"/>
      <c r="D614" s="164" t="s">
        <v>237</v>
      </c>
      <c r="E614" s="173" t="s">
        <v>1</v>
      </c>
      <c r="F614" s="174" t="s">
        <v>651</v>
      </c>
      <c r="H614" s="173" t="s">
        <v>1</v>
      </c>
      <c r="I614" s="175"/>
      <c r="L614" s="172"/>
      <c r="M614" s="176"/>
      <c r="N614" s="177"/>
      <c r="O614" s="177"/>
      <c r="P614" s="177"/>
      <c r="Q614" s="177"/>
      <c r="R614" s="177"/>
      <c r="S614" s="177"/>
      <c r="T614" s="178"/>
      <c r="AT614" s="173" t="s">
        <v>237</v>
      </c>
      <c r="AU614" s="173" t="s">
        <v>88</v>
      </c>
      <c r="AV614" s="14" t="s">
        <v>86</v>
      </c>
      <c r="AW614" s="14" t="s">
        <v>33</v>
      </c>
      <c r="AX614" s="14" t="s">
        <v>79</v>
      </c>
      <c r="AY614" s="173" t="s">
        <v>207</v>
      </c>
    </row>
    <row r="615" spans="1:65" s="14" customFormat="1" ht="11.25">
      <c r="B615" s="172"/>
      <c r="D615" s="164" t="s">
        <v>237</v>
      </c>
      <c r="E615" s="173" t="s">
        <v>1</v>
      </c>
      <c r="F615" s="174" t="s">
        <v>652</v>
      </c>
      <c r="H615" s="173" t="s">
        <v>1</v>
      </c>
      <c r="I615" s="175"/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237</v>
      </c>
      <c r="AU615" s="173" t="s">
        <v>88</v>
      </c>
      <c r="AV615" s="14" t="s">
        <v>86</v>
      </c>
      <c r="AW615" s="14" t="s">
        <v>33</v>
      </c>
      <c r="AX615" s="14" t="s">
        <v>79</v>
      </c>
      <c r="AY615" s="173" t="s">
        <v>207</v>
      </c>
    </row>
    <row r="616" spans="1:65" s="14" customFormat="1" ht="22.5">
      <c r="B616" s="172"/>
      <c r="D616" s="164" t="s">
        <v>237</v>
      </c>
      <c r="E616" s="173" t="s">
        <v>1</v>
      </c>
      <c r="F616" s="174" t="s">
        <v>621</v>
      </c>
      <c r="H616" s="173" t="s">
        <v>1</v>
      </c>
      <c r="I616" s="175"/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237</v>
      </c>
      <c r="AU616" s="173" t="s">
        <v>88</v>
      </c>
      <c r="AV616" s="14" t="s">
        <v>86</v>
      </c>
      <c r="AW616" s="14" t="s">
        <v>33</v>
      </c>
      <c r="AX616" s="14" t="s">
        <v>79</v>
      </c>
      <c r="AY616" s="173" t="s">
        <v>207</v>
      </c>
    </row>
    <row r="617" spans="1:65" s="14" customFormat="1" ht="11.25">
      <c r="B617" s="172"/>
      <c r="D617" s="164" t="s">
        <v>237</v>
      </c>
      <c r="E617" s="173" t="s">
        <v>1</v>
      </c>
      <c r="F617" s="174" t="s">
        <v>622</v>
      </c>
      <c r="H617" s="173" t="s">
        <v>1</v>
      </c>
      <c r="I617" s="175"/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237</v>
      </c>
      <c r="AU617" s="173" t="s">
        <v>88</v>
      </c>
      <c r="AV617" s="14" t="s">
        <v>86</v>
      </c>
      <c r="AW617" s="14" t="s">
        <v>33</v>
      </c>
      <c r="AX617" s="14" t="s">
        <v>79</v>
      </c>
      <c r="AY617" s="173" t="s">
        <v>207</v>
      </c>
    </row>
    <row r="618" spans="1:65" s="14" customFormat="1" ht="22.5">
      <c r="B618" s="172"/>
      <c r="D618" s="164" t="s">
        <v>237</v>
      </c>
      <c r="E618" s="173" t="s">
        <v>1</v>
      </c>
      <c r="F618" s="174" t="s">
        <v>623</v>
      </c>
      <c r="H618" s="173" t="s">
        <v>1</v>
      </c>
      <c r="I618" s="175"/>
      <c r="L618" s="172"/>
      <c r="M618" s="176"/>
      <c r="N618" s="177"/>
      <c r="O618" s="177"/>
      <c r="P618" s="177"/>
      <c r="Q618" s="177"/>
      <c r="R618" s="177"/>
      <c r="S618" s="177"/>
      <c r="T618" s="178"/>
      <c r="AT618" s="173" t="s">
        <v>237</v>
      </c>
      <c r="AU618" s="173" t="s">
        <v>88</v>
      </c>
      <c r="AV618" s="14" t="s">
        <v>86</v>
      </c>
      <c r="AW618" s="14" t="s">
        <v>33</v>
      </c>
      <c r="AX618" s="14" t="s">
        <v>79</v>
      </c>
      <c r="AY618" s="173" t="s">
        <v>207</v>
      </c>
    </row>
    <row r="619" spans="1:65" s="14" customFormat="1" ht="22.5">
      <c r="B619" s="172"/>
      <c r="D619" s="164" t="s">
        <v>237</v>
      </c>
      <c r="E619" s="173" t="s">
        <v>1</v>
      </c>
      <c r="F619" s="174" t="s">
        <v>624</v>
      </c>
      <c r="H619" s="173" t="s">
        <v>1</v>
      </c>
      <c r="I619" s="175"/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237</v>
      </c>
      <c r="AU619" s="173" t="s">
        <v>88</v>
      </c>
      <c r="AV619" s="14" t="s">
        <v>86</v>
      </c>
      <c r="AW619" s="14" t="s">
        <v>33</v>
      </c>
      <c r="AX619" s="14" t="s">
        <v>79</v>
      </c>
      <c r="AY619" s="173" t="s">
        <v>207</v>
      </c>
    </row>
    <row r="620" spans="1:65" s="14" customFormat="1" ht="22.5">
      <c r="B620" s="172"/>
      <c r="D620" s="164" t="s">
        <v>237</v>
      </c>
      <c r="E620" s="173" t="s">
        <v>1</v>
      </c>
      <c r="F620" s="174" t="s">
        <v>625</v>
      </c>
      <c r="H620" s="173" t="s">
        <v>1</v>
      </c>
      <c r="I620" s="175"/>
      <c r="L620" s="172"/>
      <c r="M620" s="176"/>
      <c r="N620" s="177"/>
      <c r="O620" s="177"/>
      <c r="P620" s="177"/>
      <c r="Q620" s="177"/>
      <c r="R620" s="177"/>
      <c r="S620" s="177"/>
      <c r="T620" s="178"/>
      <c r="AT620" s="173" t="s">
        <v>237</v>
      </c>
      <c r="AU620" s="173" t="s">
        <v>88</v>
      </c>
      <c r="AV620" s="14" t="s">
        <v>86</v>
      </c>
      <c r="AW620" s="14" t="s">
        <v>33</v>
      </c>
      <c r="AX620" s="14" t="s">
        <v>79</v>
      </c>
      <c r="AY620" s="173" t="s">
        <v>207</v>
      </c>
    </row>
    <row r="621" spans="1:65" s="14" customFormat="1" ht="22.5">
      <c r="B621" s="172"/>
      <c r="D621" s="164" t="s">
        <v>237</v>
      </c>
      <c r="E621" s="173" t="s">
        <v>1</v>
      </c>
      <c r="F621" s="174" t="s">
        <v>653</v>
      </c>
      <c r="H621" s="173" t="s">
        <v>1</v>
      </c>
      <c r="I621" s="175"/>
      <c r="L621" s="172"/>
      <c r="M621" s="176"/>
      <c r="N621" s="177"/>
      <c r="O621" s="177"/>
      <c r="P621" s="177"/>
      <c r="Q621" s="177"/>
      <c r="R621" s="177"/>
      <c r="S621" s="177"/>
      <c r="T621" s="178"/>
      <c r="AT621" s="173" t="s">
        <v>237</v>
      </c>
      <c r="AU621" s="173" t="s">
        <v>88</v>
      </c>
      <c r="AV621" s="14" t="s">
        <v>86</v>
      </c>
      <c r="AW621" s="14" t="s">
        <v>33</v>
      </c>
      <c r="AX621" s="14" t="s">
        <v>79</v>
      </c>
      <c r="AY621" s="173" t="s">
        <v>207</v>
      </c>
    </row>
    <row r="622" spans="1:65" s="15" customFormat="1" ht="11.25">
      <c r="B622" s="179"/>
      <c r="D622" s="164" t="s">
        <v>237</v>
      </c>
      <c r="E622" s="180" t="s">
        <v>1</v>
      </c>
      <c r="F622" s="181" t="s">
        <v>242</v>
      </c>
      <c r="H622" s="182">
        <v>1.71</v>
      </c>
      <c r="I622" s="183"/>
      <c r="L622" s="179"/>
      <c r="M622" s="184"/>
      <c r="N622" s="185"/>
      <c r="O622" s="185"/>
      <c r="P622" s="185"/>
      <c r="Q622" s="185"/>
      <c r="R622" s="185"/>
      <c r="S622" s="185"/>
      <c r="T622" s="186"/>
      <c r="AT622" s="180" t="s">
        <v>237</v>
      </c>
      <c r="AU622" s="180" t="s">
        <v>88</v>
      </c>
      <c r="AV622" s="15" t="s">
        <v>213</v>
      </c>
      <c r="AW622" s="15" t="s">
        <v>33</v>
      </c>
      <c r="AX622" s="15" t="s">
        <v>86</v>
      </c>
      <c r="AY622" s="180" t="s">
        <v>207</v>
      </c>
    </row>
    <row r="623" spans="1:65" s="2" customFormat="1" ht="24.2" customHeight="1">
      <c r="A623" s="31"/>
      <c r="B623" s="148"/>
      <c r="C623" s="149" t="s">
        <v>654</v>
      </c>
      <c r="D623" s="149" t="s">
        <v>209</v>
      </c>
      <c r="E623" s="150" t="s">
        <v>655</v>
      </c>
      <c r="F623" s="151" t="s">
        <v>656</v>
      </c>
      <c r="G623" s="152" t="s">
        <v>220</v>
      </c>
      <c r="H623" s="153">
        <v>77.599999999999994</v>
      </c>
      <c r="I623" s="154"/>
      <c r="J623" s="155">
        <f>ROUND(I623*H623,2)</f>
        <v>0</v>
      </c>
      <c r="K623" s="156"/>
      <c r="L623" s="32"/>
      <c r="M623" s="157" t="s">
        <v>1</v>
      </c>
      <c r="N623" s="158" t="s">
        <v>44</v>
      </c>
      <c r="O623" s="57"/>
      <c r="P623" s="159">
        <f>O623*H623</f>
        <v>0</v>
      </c>
      <c r="Q623" s="159">
        <v>0</v>
      </c>
      <c r="R623" s="159">
        <f>Q623*H623</f>
        <v>0</v>
      </c>
      <c r="S623" s="159">
        <v>0</v>
      </c>
      <c r="T623" s="160">
        <f>S623*H623</f>
        <v>0</v>
      </c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R623" s="161" t="s">
        <v>213</v>
      </c>
      <c r="AT623" s="161" t="s">
        <v>209</v>
      </c>
      <c r="AU623" s="161" t="s">
        <v>88</v>
      </c>
      <c r="AY623" s="17" t="s">
        <v>207</v>
      </c>
      <c r="BE623" s="162">
        <f>IF(N623="základní",J623,0)</f>
        <v>0</v>
      </c>
      <c r="BF623" s="162">
        <f>IF(N623="snížená",J623,0)</f>
        <v>0</v>
      </c>
      <c r="BG623" s="162">
        <f>IF(N623="zákl. přenesená",J623,0)</f>
        <v>0</v>
      </c>
      <c r="BH623" s="162">
        <f>IF(N623="sníž. přenesená",J623,0)</f>
        <v>0</v>
      </c>
      <c r="BI623" s="162">
        <f>IF(N623="nulová",J623,0)</f>
        <v>0</v>
      </c>
      <c r="BJ623" s="17" t="s">
        <v>86</v>
      </c>
      <c r="BK623" s="162">
        <f>ROUND(I623*H623,2)</f>
        <v>0</v>
      </c>
      <c r="BL623" s="17" t="s">
        <v>213</v>
      </c>
      <c r="BM623" s="161" t="s">
        <v>657</v>
      </c>
    </row>
    <row r="624" spans="1:65" s="13" customFormat="1" ht="22.5">
      <c r="B624" s="163"/>
      <c r="D624" s="164" t="s">
        <v>237</v>
      </c>
      <c r="E624" s="165" t="s">
        <v>1</v>
      </c>
      <c r="F624" s="166" t="s">
        <v>658</v>
      </c>
      <c r="H624" s="167">
        <v>52.8</v>
      </c>
      <c r="I624" s="168"/>
      <c r="L624" s="163"/>
      <c r="M624" s="169"/>
      <c r="N624" s="170"/>
      <c r="O624" s="170"/>
      <c r="P624" s="170"/>
      <c r="Q624" s="170"/>
      <c r="R624" s="170"/>
      <c r="S624" s="170"/>
      <c r="T624" s="171"/>
      <c r="AT624" s="165" t="s">
        <v>237</v>
      </c>
      <c r="AU624" s="165" t="s">
        <v>88</v>
      </c>
      <c r="AV624" s="13" t="s">
        <v>88</v>
      </c>
      <c r="AW624" s="13" t="s">
        <v>33</v>
      </c>
      <c r="AX624" s="13" t="s">
        <v>79</v>
      </c>
      <c r="AY624" s="165" t="s">
        <v>207</v>
      </c>
    </row>
    <row r="625" spans="1:65" s="13" customFormat="1" ht="22.5">
      <c r="B625" s="163"/>
      <c r="D625" s="164" t="s">
        <v>237</v>
      </c>
      <c r="E625" s="165" t="s">
        <v>1</v>
      </c>
      <c r="F625" s="166" t="s">
        <v>659</v>
      </c>
      <c r="H625" s="167">
        <v>24.8</v>
      </c>
      <c r="I625" s="168"/>
      <c r="L625" s="163"/>
      <c r="M625" s="169"/>
      <c r="N625" s="170"/>
      <c r="O625" s="170"/>
      <c r="P625" s="170"/>
      <c r="Q625" s="170"/>
      <c r="R625" s="170"/>
      <c r="S625" s="170"/>
      <c r="T625" s="171"/>
      <c r="AT625" s="165" t="s">
        <v>237</v>
      </c>
      <c r="AU625" s="165" t="s">
        <v>88</v>
      </c>
      <c r="AV625" s="13" t="s">
        <v>88</v>
      </c>
      <c r="AW625" s="13" t="s">
        <v>33</v>
      </c>
      <c r="AX625" s="13" t="s">
        <v>79</v>
      </c>
      <c r="AY625" s="165" t="s">
        <v>207</v>
      </c>
    </row>
    <row r="626" spans="1:65" s="15" customFormat="1" ht="11.25">
      <c r="B626" s="179"/>
      <c r="D626" s="164" t="s">
        <v>237</v>
      </c>
      <c r="E626" s="180" t="s">
        <v>1</v>
      </c>
      <c r="F626" s="181" t="s">
        <v>242</v>
      </c>
      <c r="H626" s="182">
        <v>77.599999999999994</v>
      </c>
      <c r="I626" s="183"/>
      <c r="L626" s="179"/>
      <c r="M626" s="184"/>
      <c r="N626" s="185"/>
      <c r="O626" s="185"/>
      <c r="P626" s="185"/>
      <c r="Q626" s="185"/>
      <c r="R626" s="185"/>
      <c r="S626" s="185"/>
      <c r="T626" s="186"/>
      <c r="AT626" s="180" t="s">
        <v>237</v>
      </c>
      <c r="AU626" s="180" t="s">
        <v>88</v>
      </c>
      <c r="AV626" s="15" t="s">
        <v>213</v>
      </c>
      <c r="AW626" s="15" t="s">
        <v>33</v>
      </c>
      <c r="AX626" s="15" t="s">
        <v>86</v>
      </c>
      <c r="AY626" s="180" t="s">
        <v>207</v>
      </c>
    </row>
    <row r="627" spans="1:65" s="2" customFormat="1" ht="37.9" customHeight="1">
      <c r="A627" s="31"/>
      <c r="B627" s="148"/>
      <c r="C627" s="149" t="s">
        <v>390</v>
      </c>
      <c r="D627" s="149" t="s">
        <v>209</v>
      </c>
      <c r="E627" s="150" t="s">
        <v>660</v>
      </c>
      <c r="F627" s="151" t="s">
        <v>661</v>
      </c>
      <c r="G627" s="152" t="s">
        <v>662</v>
      </c>
      <c r="H627" s="153">
        <v>1</v>
      </c>
      <c r="I627" s="154"/>
      <c r="J627" s="155">
        <f>ROUND(I627*H627,2)</f>
        <v>0</v>
      </c>
      <c r="K627" s="156"/>
      <c r="L627" s="32"/>
      <c r="M627" s="157" t="s">
        <v>1</v>
      </c>
      <c r="N627" s="158" t="s">
        <v>44</v>
      </c>
      <c r="O627" s="57"/>
      <c r="P627" s="159">
        <f>O627*H627</f>
        <v>0</v>
      </c>
      <c r="Q627" s="159">
        <v>0</v>
      </c>
      <c r="R627" s="159">
        <f>Q627*H627</f>
        <v>0</v>
      </c>
      <c r="S627" s="159">
        <v>0</v>
      </c>
      <c r="T627" s="160">
        <f>S627*H627</f>
        <v>0</v>
      </c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R627" s="161" t="s">
        <v>213</v>
      </c>
      <c r="AT627" s="161" t="s">
        <v>209</v>
      </c>
      <c r="AU627" s="161" t="s">
        <v>88</v>
      </c>
      <c r="AY627" s="17" t="s">
        <v>207</v>
      </c>
      <c r="BE627" s="162">
        <f>IF(N627="základní",J627,0)</f>
        <v>0</v>
      </c>
      <c r="BF627" s="162">
        <f>IF(N627="snížená",J627,0)</f>
        <v>0</v>
      </c>
      <c r="BG627" s="162">
        <f>IF(N627="zákl. přenesená",J627,0)</f>
        <v>0</v>
      </c>
      <c r="BH627" s="162">
        <f>IF(N627="sníž. přenesená",J627,0)</f>
        <v>0</v>
      </c>
      <c r="BI627" s="162">
        <f>IF(N627="nulová",J627,0)</f>
        <v>0</v>
      </c>
      <c r="BJ627" s="17" t="s">
        <v>86</v>
      </c>
      <c r="BK627" s="162">
        <f>ROUND(I627*H627,2)</f>
        <v>0</v>
      </c>
      <c r="BL627" s="17" t="s">
        <v>213</v>
      </c>
      <c r="BM627" s="161" t="s">
        <v>663</v>
      </c>
    </row>
    <row r="628" spans="1:65" s="13" customFormat="1" ht="22.5">
      <c r="B628" s="163"/>
      <c r="D628" s="164" t="s">
        <v>237</v>
      </c>
      <c r="E628" s="165" t="s">
        <v>1</v>
      </c>
      <c r="F628" s="166" t="s">
        <v>664</v>
      </c>
      <c r="H628" s="167">
        <v>1</v>
      </c>
      <c r="I628" s="168"/>
      <c r="L628" s="163"/>
      <c r="M628" s="169"/>
      <c r="N628" s="170"/>
      <c r="O628" s="170"/>
      <c r="P628" s="170"/>
      <c r="Q628" s="170"/>
      <c r="R628" s="170"/>
      <c r="S628" s="170"/>
      <c r="T628" s="171"/>
      <c r="AT628" s="165" t="s">
        <v>237</v>
      </c>
      <c r="AU628" s="165" t="s">
        <v>88</v>
      </c>
      <c r="AV628" s="13" t="s">
        <v>88</v>
      </c>
      <c r="AW628" s="13" t="s">
        <v>33</v>
      </c>
      <c r="AX628" s="13" t="s">
        <v>79</v>
      </c>
      <c r="AY628" s="165" t="s">
        <v>207</v>
      </c>
    </row>
    <row r="629" spans="1:65" s="14" customFormat="1" ht="22.5">
      <c r="B629" s="172"/>
      <c r="D629" s="164" t="s">
        <v>237</v>
      </c>
      <c r="E629" s="173" t="s">
        <v>1</v>
      </c>
      <c r="F629" s="174" t="s">
        <v>665</v>
      </c>
      <c r="H629" s="173" t="s">
        <v>1</v>
      </c>
      <c r="I629" s="175"/>
      <c r="L629" s="172"/>
      <c r="M629" s="176"/>
      <c r="N629" s="177"/>
      <c r="O629" s="177"/>
      <c r="P629" s="177"/>
      <c r="Q629" s="177"/>
      <c r="R629" s="177"/>
      <c r="S629" s="177"/>
      <c r="T629" s="178"/>
      <c r="AT629" s="173" t="s">
        <v>237</v>
      </c>
      <c r="AU629" s="173" t="s">
        <v>88</v>
      </c>
      <c r="AV629" s="14" t="s">
        <v>86</v>
      </c>
      <c r="AW629" s="14" t="s">
        <v>33</v>
      </c>
      <c r="AX629" s="14" t="s">
        <v>79</v>
      </c>
      <c r="AY629" s="173" t="s">
        <v>207</v>
      </c>
    </row>
    <row r="630" spans="1:65" s="14" customFormat="1" ht="33.75">
      <c r="B630" s="172"/>
      <c r="D630" s="164" t="s">
        <v>237</v>
      </c>
      <c r="E630" s="173" t="s">
        <v>1</v>
      </c>
      <c r="F630" s="174" t="s">
        <v>666</v>
      </c>
      <c r="H630" s="173" t="s">
        <v>1</v>
      </c>
      <c r="I630" s="175"/>
      <c r="L630" s="172"/>
      <c r="M630" s="176"/>
      <c r="N630" s="177"/>
      <c r="O630" s="177"/>
      <c r="P630" s="177"/>
      <c r="Q630" s="177"/>
      <c r="R630" s="177"/>
      <c r="S630" s="177"/>
      <c r="T630" s="178"/>
      <c r="AT630" s="173" t="s">
        <v>237</v>
      </c>
      <c r="AU630" s="173" t="s">
        <v>88</v>
      </c>
      <c r="AV630" s="14" t="s">
        <v>86</v>
      </c>
      <c r="AW630" s="14" t="s">
        <v>33</v>
      </c>
      <c r="AX630" s="14" t="s">
        <v>79</v>
      </c>
      <c r="AY630" s="173" t="s">
        <v>207</v>
      </c>
    </row>
    <row r="631" spans="1:65" s="14" customFormat="1" ht="22.5">
      <c r="B631" s="172"/>
      <c r="D631" s="164" t="s">
        <v>237</v>
      </c>
      <c r="E631" s="173" t="s">
        <v>1</v>
      </c>
      <c r="F631" s="174" t="s">
        <v>621</v>
      </c>
      <c r="H631" s="173" t="s">
        <v>1</v>
      </c>
      <c r="I631" s="175"/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237</v>
      </c>
      <c r="AU631" s="173" t="s">
        <v>88</v>
      </c>
      <c r="AV631" s="14" t="s">
        <v>86</v>
      </c>
      <c r="AW631" s="14" t="s">
        <v>33</v>
      </c>
      <c r="AX631" s="14" t="s">
        <v>79</v>
      </c>
      <c r="AY631" s="173" t="s">
        <v>207</v>
      </c>
    </row>
    <row r="632" spans="1:65" s="14" customFormat="1" ht="11.25">
      <c r="B632" s="172"/>
      <c r="D632" s="164" t="s">
        <v>237</v>
      </c>
      <c r="E632" s="173" t="s">
        <v>1</v>
      </c>
      <c r="F632" s="174" t="s">
        <v>622</v>
      </c>
      <c r="H632" s="173" t="s">
        <v>1</v>
      </c>
      <c r="I632" s="175"/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237</v>
      </c>
      <c r="AU632" s="173" t="s">
        <v>88</v>
      </c>
      <c r="AV632" s="14" t="s">
        <v>86</v>
      </c>
      <c r="AW632" s="14" t="s">
        <v>33</v>
      </c>
      <c r="AX632" s="14" t="s">
        <v>79</v>
      </c>
      <c r="AY632" s="173" t="s">
        <v>207</v>
      </c>
    </row>
    <row r="633" spans="1:65" s="14" customFormat="1" ht="22.5">
      <c r="B633" s="172"/>
      <c r="D633" s="164" t="s">
        <v>237</v>
      </c>
      <c r="E633" s="173" t="s">
        <v>1</v>
      </c>
      <c r="F633" s="174" t="s">
        <v>623</v>
      </c>
      <c r="H633" s="173" t="s">
        <v>1</v>
      </c>
      <c r="I633" s="175"/>
      <c r="L633" s="172"/>
      <c r="M633" s="176"/>
      <c r="N633" s="177"/>
      <c r="O633" s="177"/>
      <c r="P633" s="177"/>
      <c r="Q633" s="177"/>
      <c r="R633" s="177"/>
      <c r="S633" s="177"/>
      <c r="T633" s="178"/>
      <c r="AT633" s="173" t="s">
        <v>237</v>
      </c>
      <c r="AU633" s="173" t="s">
        <v>88</v>
      </c>
      <c r="AV633" s="14" t="s">
        <v>86</v>
      </c>
      <c r="AW633" s="14" t="s">
        <v>33</v>
      </c>
      <c r="AX633" s="14" t="s">
        <v>79</v>
      </c>
      <c r="AY633" s="173" t="s">
        <v>207</v>
      </c>
    </row>
    <row r="634" spans="1:65" s="14" customFormat="1" ht="22.5">
      <c r="B634" s="172"/>
      <c r="D634" s="164" t="s">
        <v>237</v>
      </c>
      <c r="E634" s="173" t="s">
        <v>1</v>
      </c>
      <c r="F634" s="174" t="s">
        <v>667</v>
      </c>
      <c r="H634" s="173" t="s">
        <v>1</v>
      </c>
      <c r="I634" s="175"/>
      <c r="L634" s="172"/>
      <c r="M634" s="176"/>
      <c r="N634" s="177"/>
      <c r="O634" s="177"/>
      <c r="P634" s="177"/>
      <c r="Q634" s="177"/>
      <c r="R634" s="177"/>
      <c r="S634" s="177"/>
      <c r="T634" s="178"/>
      <c r="AT634" s="173" t="s">
        <v>237</v>
      </c>
      <c r="AU634" s="173" t="s">
        <v>88</v>
      </c>
      <c r="AV634" s="14" t="s">
        <v>86</v>
      </c>
      <c r="AW634" s="14" t="s">
        <v>33</v>
      </c>
      <c r="AX634" s="14" t="s">
        <v>79</v>
      </c>
      <c r="AY634" s="173" t="s">
        <v>207</v>
      </c>
    </row>
    <row r="635" spans="1:65" s="14" customFormat="1" ht="22.5">
      <c r="B635" s="172"/>
      <c r="D635" s="164" t="s">
        <v>237</v>
      </c>
      <c r="E635" s="173" t="s">
        <v>1</v>
      </c>
      <c r="F635" s="174" t="s">
        <v>625</v>
      </c>
      <c r="H635" s="173" t="s">
        <v>1</v>
      </c>
      <c r="I635" s="175"/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237</v>
      </c>
      <c r="AU635" s="173" t="s">
        <v>88</v>
      </c>
      <c r="AV635" s="14" t="s">
        <v>86</v>
      </c>
      <c r="AW635" s="14" t="s">
        <v>33</v>
      </c>
      <c r="AX635" s="14" t="s">
        <v>79</v>
      </c>
      <c r="AY635" s="173" t="s">
        <v>207</v>
      </c>
    </row>
    <row r="636" spans="1:65" s="15" customFormat="1" ht="11.25">
      <c r="B636" s="179"/>
      <c r="D636" s="164" t="s">
        <v>237</v>
      </c>
      <c r="E636" s="180" t="s">
        <v>1</v>
      </c>
      <c r="F636" s="181" t="s">
        <v>242</v>
      </c>
      <c r="H636" s="182">
        <v>1</v>
      </c>
      <c r="I636" s="183"/>
      <c r="L636" s="179"/>
      <c r="M636" s="184"/>
      <c r="N636" s="185"/>
      <c r="O636" s="185"/>
      <c r="P636" s="185"/>
      <c r="Q636" s="185"/>
      <c r="R636" s="185"/>
      <c r="S636" s="185"/>
      <c r="T636" s="186"/>
      <c r="AT636" s="180" t="s">
        <v>237</v>
      </c>
      <c r="AU636" s="180" t="s">
        <v>88</v>
      </c>
      <c r="AV636" s="15" t="s">
        <v>213</v>
      </c>
      <c r="AW636" s="15" t="s">
        <v>33</v>
      </c>
      <c r="AX636" s="15" t="s">
        <v>86</v>
      </c>
      <c r="AY636" s="180" t="s">
        <v>207</v>
      </c>
    </row>
    <row r="637" spans="1:65" s="2" customFormat="1" ht="24.2" customHeight="1">
      <c r="A637" s="31"/>
      <c r="B637" s="148"/>
      <c r="C637" s="149" t="s">
        <v>668</v>
      </c>
      <c r="D637" s="149" t="s">
        <v>209</v>
      </c>
      <c r="E637" s="150" t="s">
        <v>669</v>
      </c>
      <c r="F637" s="151" t="s">
        <v>670</v>
      </c>
      <c r="G637" s="152" t="s">
        <v>235</v>
      </c>
      <c r="H637" s="153">
        <v>7.633</v>
      </c>
      <c r="I637" s="154"/>
      <c r="J637" s="155">
        <f>ROUND(I637*H637,2)</f>
        <v>0</v>
      </c>
      <c r="K637" s="156"/>
      <c r="L637" s="32"/>
      <c r="M637" s="157" t="s">
        <v>1</v>
      </c>
      <c r="N637" s="158" t="s">
        <v>44</v>
      </c>
      <c r="O637" s="57"/>
      <c r="P637" s="159">
        <f>O637*H637</f>
        <v>0</v>
      </c>
      <c r="Q637" s="159">
        <v>0</v>
      </c>
      <c r="R637" s="159">
        <f>Q637*H637</f>
        <v>0</v>
      </c>
      <c r="S637" s="159">
        <v>0</v>
      </c>
      <c r="T637" s="160">
        <f>S637*H637</f>
        <v>0</v>
      </c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R637" s="161" t="s">
        <v>213</v>
      </c>
      <c r="AT637" s="161" t="s">
        <v>209</v>
      </c>
      <c r="AU637" s="161" t="s">
        <v>88</v>
      </c>
      <c r="AY637" s="17" t="s">
        <v>207</v>
      </c>
      <c r="BE637" s="162">
        <f>IF(N637="základní",J637,0)</f>
        <v>0</v>
      </c>
      <c r="BF637" s="162">
        <f>IF(N637="snížená",J637,0)</f>
        <v>0</v>
      </c>
      <c r="BG637" s="162">
        <f>IF(N637="zákl. přenesená",J637,0)</f>
        <v>0</v>
      </c>
      <c r="BH637" s="162">
        <f>IF(N637="sníž. přenesená",J637,0)</f>
        <v>0</v>
      </c>
      <c r="BI637" s="162">
        <f>IF(N637="nulová",J637,0)</f>
        <v>0</v>
      </c>
      <c r="BJ637" s="17" t="s">
        <v>86</v>
      </c>
      <c r="BK637" s="162">
        <f>ROUND(I637*H637,2)</f>
        <v>0</v>
      </c>
      <c r="BL637" s="17" t="s">
        <v>213</v>
      </c>
      <c r="BM637" s="161" t="s">
        <v>671</v>
      </c>
    </row>
    <row r="638" spans="1:65" s="2" customFormat="1" ht="24.2" customHeight="1">
      <c r="A638" s="31"/>
      <c r="B638" s="148"/>
      <c r="C638" s="149" t="s">
        <v>393</v>
      </c>
      <c r="D638" s="149" t="s">
        <v>209</v>
      </c>
      <c r="E638" s="150" t="s">
        <v>672</v>
      </c>
      <c r="F638" s="151" t="s">
        <v>673</v>
      </c>
      <c r="G638" s="152" t="s">
        <v>235</v>
      </c>
      <c r="H638" s="153">
        <v>8.1359999999999992</v>
      </c>
      <c r="I638" s="154"/>
      <c r="J638" s="155">
        <f>ROUND(I638*H638,2)</f>
        <v>0</v>
      </c>
      <c r="K638" s="156"/>
      <c r="L638" s="32"/>
      <c r="M638" s="157" t="s">
        <v>1</v>
      </c>
      <c r="N638" s="158" t="s">
        <v>44</v>
      </c>
      <c r="O638" s="57"/>
      <c r="P638" s="159">
        <f>O638*H638</f>
        <v>0</v>
      </c>
      <c r="Q638" s="159">
        <v>0</v>
      </c>
      <c r="R638" s="159">
        <f>Q638*H638</f>
        <v>0</v>
      </c>
      <c r="S638" s="159">
        <v>0</v>
      </c>
      <c r="T638" s="160">
        <f>S638*H638</f>
        <v>0</v>
      </c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R638" s="161" t="s">
        <v>213</v>
      </c>
      <c r="AT638" s="161" t="s">
        <v>209</v>
      </c>
      <c r="AU638" s="161" t="s">
        <v>88</v>
      </c>
      <c r="AY638" s="17" t="s">
        <v>207</v>
      </c>
      <c r="BE638" s="162">
        <f>IF(N638="základní",J638,0)</f>
        <v>0</v>
      </c>
      <c r="BF638" s="162">
        <f>IF(N638="snížená",J638,0)</f>
        <v>0</v>
      </c>
      <c r="BG638" s="162">
        <f>IF(N638="zákl. přenesená",J638,0)</f>
        <v>0</v>
      </c>
      <c r="BH638" s="162">
        <f>IF(N638="sníž. přenesená",J638,0)</f>
        <v>0</v>
      </c>
      <c r="BI638" s="162">
        <f>IF(N638="nulová",J638,0)</f>
        <v>0</v>
      </c>
      <c r="BJ638" s="17" t="s">
        <v>86</v>
      </c>
      <c r="BK638" s="162">
        <f>ROUND(I638*H638,2)</f>
        <v>0</v>
      </c>
      <c r="BL638" s="17" t="s">
        <v>213</v>
      </c>
      <c r="BM638" s="161" t="s">
        <v>674</v>
      </c>
    </row>
    <row r="639" spans="1:65" s="13" customFormat="1" ht="22.5">
      <c r="B639" s="163"/>
      <c r="D639" s="164" t="s">
        <v>237</v>
      </c>
      <c r="E639" s="165" t="s">
        <v>1</v>
      </c>
      <c r="F639" s="166" t="s">
        <v>675</v>
      </c>
      <c r="H639" s="167">
        <v>8.1359999999999992</v>
      </c>
      <c r="I639" s="168"/>
      <c r="L639" s="163"/>
      <c r="M639" s="169"/>
      <c r="N639" s="170"/>
      <c r="O639" s="170"/>
      <c r="P639" s="170"/>
      <c r="Q639" s="170"/>
      <c r="R639" s="170"/>
      <c r="S639" s="170"/>
      <c r="T639" s="171"/>
      <c r="AT639" s="165" t="s">
        <v>237</v>
      </c>
      <c r="AU639" s="165" t="s">
        <v>88</v>
      </c>
      <c r="AV639" s="13" t="s">
        <v>88</v>
      </c>
      <c r="AW639" s="13" t="s">
        <v>33</v>
      </c>
      <c r="AX639" s="13" t="s">
        <v>79</v>
      </c>
      <c r="AY639" s="165" t="s">
        <v>207</v>
      </c>
    </row>
    <row r="640" spans="1:65" s="15" customFormat="1" ht="11.25">
      <c r="B640" s="179"/>
      <c r="D640" s="164" t="s">
        <v>237</v>
      </c>
      <c r="E640" s="180" t="s">
        <v>1</v>
      </c>
      <c r="F640" s="181" t="s">
        <v>242</v>
      </c>
      <c r="H640" s="182">
        <v>8.1359999999999992</v>
      </c>
      <c r="I640" s="183"/>
      <c r="L640" s="179"/>
      <c r="M640" s="184"/>
      <c r="N640" s="185"/>
      <c r="O640" s="185"/>
      <c r="P640" s="185"/>
      <c r="Q640" s="185"/>
      <c r="R640" s="185"/>
      <c r="S640" s="185"/>
      <c r="T640" s="186"/>
      <c r="AT640" s="180" t="s">
        <v>237</v>
      </c>
      <c r="AU640" s="180" t="s">
        <v>88</v>
      </c>
      <c r="AV640" s="15" t="s">
        <v>213</v>
      </c>
      <c r="AW640" s="15" t="s">
        <v>33</v>
      </c>
      <c r="AX640" s="15" t="s">
        <v>86</v>
      </c>
      <c r="AY640" s="180" t="s">
        <v>207</v>
      </c>
    </row>
    <row r="641" spans="1:65" s="2" customFormat="1" ht="37.9" customHeight="1">
      <c r="A641" s="31"/>
      <c r="B641" s="148"/>
      <c r="C641" s="149" t="s">
        <v>676</v>
      </c>
      <c r="D641" s="149" t="s">
        <v>209</v>
      </c>
      <c r="E641" s="150" t="s">
        <v>677</v>
      </c>
      <c r="F641" s="151" t="s">
        <v>678</v>
      </c>
      <c r="G641" s="152" t="s">
        <v>662</v>
      </c>
      <c r="H641" s="153">
        <v>1</v>
      </c>
      <c r="I641" s="154"/>
      <c r="J641" s="155">
        <f>ROUND(I641*H641,2)</f>
        <v>0</v>
      </c>
      <c r="K641" s="156"/>
      <c r="L641" s="32"/>
      <c r="M641" s="157" t="s">
        <v>1</v>
      </c>
      <c r="N641" s="158" t="s">
        <v>44</v>
      </c>
      <c r="O641" s="57"/>
      <c r="P641" s="159">
        <f>O641*H641</f>
        <v>0</v>
      </c>
      <c r="Q641" s="159">
        <v>0</v>
      </c>
      <c r="R641" s="159">
        <f>Q641*H641</f>
        <v>0</v>
      </c>
      <c r="S641" s="159">
        <v>0</v>
      </c>
      <c r="T641" s="160">
        <f>S641*H641</f>
        <v>0</v>
      </c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R641" s="161" t="s">
        <v>213</v>
      </c>
      <c r="AT641" s="161" t="s">
        <v>209</v>
      </c>
      <c r="AU641" s="161" t="s">
        <v>88</v>
      </c>
      <c r="AY641" s="17" t="s">
        <v>207</v>
      </c>
      <c r="BE641" s="162">
        <f>IF(N641="základní",J641,0)</f>
        <v>0</v>
      </c>
      <c r="BF641" s="162">
        <f>IF(N641="snížená",J641,0)</f>
        <v>0</v>
      </c>
      <c r="BG641" s="162">
        <f>IF(N641="zákl. přenesená",J641,0)</f>
        <v>0</v>
      </c>
      <c r="BH641" s="162">
        <f>IF(N641="sníž. přenesená",J641,0)</f>
        <v>0</v>
      </c>
      <c r="BI641" s="162">
        <f>IF(N641="nulová",J641,0)</f>
        <v>0</v>
      </c>
      <c r="BJ641" s="17" t="s">
        <v>86</v>
      </c>
      <c r="BK641" s="162">
        <f>ROUND(I641*H641,2)</f>
        <v>0</v>
      </c>
      <c r="BL641" s="17" t="s">
        <v>213</v>
      </c>
      <c r="BM641" s="161" t="s">
        <v>679</v>
      </c>
    </row>
    <row r="642" spans="1:65" s="13" customFormat="1" ht="22.5">
      <c r="B642" s="163"/>
      <c r="D642" s="164" t="s">
        <v>237</v>
      </c>
      <c r="E642" s="165" t="s">
        <v>1</v>
      </c>
      <c r="F642" s="166" t="s">
        <v>680</v>
      </c>
      <c r="H642" s="167">
        <v>1</v>
      </c>
      <c r="I642" s="168"/>
      <c r="L642" s="163"/>
      <c r="M642" s="169"/>
      <c r="N642" s="170"/>
      <c r="O642" s="170"/>
      <c r="P642" s="170"/>
      <c r="Q642" s="170"/>
      <c r="R642" s="170"/>
      <c r="S642" s="170"/>
      <c r="T642" s="171"/>
      <c r="AT642" s="165" t="s">
        <v>237</v>
      </c>
      <c r="AU642" s="165" t="s">
        <v>88</v>
      </c>
      <c r="AV642" s="13" t="s">
        <v>88</v>
      </c>
      <c r="AW642" s="13" t="s">
        <v>33</v>
      </c>
      <c r="AX642" s="13" t="s">
        <v>79</v>
      </c>
      <c r="AY642" s="165" t="s">
        <v>207</v>
      </c>
    </row>
    <row r="643" spans="1:65" s="14" customFormat="1" ht="22.5">
      <c r="B643" s="172"/>
      <c r="D643" s="164" t="s">
        <v>237</v>
      </c>
      <c r="E643" s="173" t="s">
        <v>1</v>
      </c>
      <c r="F643" s="174" t="s">
        <v>681</v>
      </c>
      <c r="H643" s="173" t="s">
        <v>1</v>
      </c>
      <c r="I643" s="175"/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237</v>
      </c>
      <c r="AU643" s="173" t="s">
        <v>88</v>
      </c>
      <c r="AV643" s="14" t="s">
        <v>86</v>
      </c>
      <c r="AW643" s="14" t="s">
        <v>33</v>
      </c>
      <c r="AX643" s="14" t="s">
        <v>79</v>
      </c>
      <c r="AY643" s="173" t="s">
        <v>207</v>
      </c>
    </row>
    <row r="644" spans="1:65" s="14" customFormat="1" ht="22.5">
      <c r="B644" s="172"/>
      <c r="D644" s="164" t="s">
        <v>237</v>
      </c>
      <c r="E644" s="173" t="s">
        <v>1</v>
      </c>
      <c r="F644" s="174" t="s">
        <v>621</v>
      </c>
      <c r="H644" s="173" t="s">
        <v>1</v>
      </c>
      <c r="I644" s="175"/>
      <c r="L644" s="172"/>
      <c r="M644" s="176"/>
      <c r="N644" s="177"/>
      <c r="O644" s="177"/>
      <c r="P644" s="177"/>
      <c r="Q644" s="177"/>
      <c r="R644" s="177"/>
      <c r="S644" s="177"/>
      <c r="T644" s="178"/>
      <c r="AT644" s="173" t="s">
        <v>237</v>
      </c>
      <c r="AU644" s="173" t="s">
        <v>88</v>
      </c>
      <c r="AV644" s="14" t="s">
        <v>86</v>
      </c>
      <c r="AW644" s="14" t="s">
        <v>33</v>
      </c>
      <c r="AX644" s="14" t="s">
        <v>79</v>
      </c>
      <c r="AY644" s="173" t="s">
        <v>207</v>
      </c>
    </row>
    <row r="645" spans="1:65" s="14" customFormat="1" ht="11.25">
      <c r="B645" s="172"/>
      <c r="D645" s="164" t="s">
        <v>237</v>
      </c>
      <c r="E645" s="173" t="s">
        <v>1</v>
      </c>
      <c r="F645" s="174" t="s">
        <v>622</v>
      </c>
      <c r="H645" s="173" t="s">
        <v>1</v>
      </c>
      <c r="I645" s="175"/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237</v>
      </c>
      <c r="AU645" s="173" t="s">
        <v>88</v>
      </c>
      <c r="AV645" s="14" t="s">
        <v>86</v>
      </c>
      <c r="AW645" s="14" t="s">
        <v>33</v>
      </c>
      <c r="AX645" s="14" t="s">
        <v>79</v>
      </c>
      <c r="AY645" s="173" t="s">
        <v>207</v>
      </c>
    </row>
    <row r="646" spans="1:65" s="14" customFormat="1" ht="22.5">
      <c r="B646" s="172"/>
      <c r="D646" s="164" t="s">
        <v>237</v>
      </c>
      <c r="E646" s="173" t="s">
        <v>1</v>
      </c>
      <c r="F646" s="174" t="s">
        <v>623</v>
      </c>
      <c r="H646" s="173" t="s">
        <v>1</v>
      </c>
      <c r="I646" s="175"/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237</v>
      </c>
      <c r="AU646" s="173" t="s">
        <v>88</v>
      </c>
      <c r="AV646" s="14" t="s">
        <v>86</v>
      </c>
      <c r="AW646" s="14" t="s">
        <v>33</v>
      </c>
      <c r="AX646" s="14" t="s">
        <v>79</v>
      </c>
      <c r="AY646" s="173" t="s">
        <v>207</v>
      </c>
    </row>
    <row r="647" spans="1:65" s="14" customFormat="1" ht="22.5">
      <c r="B647" s="172"/>
      <c r="D647" s="164" t="s">
        <v>237</v>
      </c>
      <c r="E647" s="173" t="s">
        <v>1</v>
      </c>
      <c r="F647" s="174" t="s">
        <v>624</v>
      </c>
      <c r="H647" s="173" t="s">
        <v>1</v>
      </c>
      <c r="I647" s="175"/>
      <c r="L647" s="172"/>
      <c r="M647" s="176"/>
      <c r="N647" s="177"/>
      <c r="O647" s="177"/>
      <c r="P647" s="177"/>
      <c r="Q647" s="177"/>
      <c r="R647" s="177"/>
      <c r="S647" s="177"/>
      <c r="T647" s="178"/>
      <c r="AT647" s="173" t="s">
        <v>237</v>
      </c>
      <c r="AU647" s="173" t="s">
        <v>88</v>
      </c>
      <c r="AV647" s="14" t="s">
        <v>86</v>
      </c>
      <c r="AW647" s="14" t="s">
        <v>33</v>
      </c>
      <c r="AX647" s="14" t="s">
        <v>79</v>
      </c>
      <c r="AY647" s="173" t="s">
        <v>207</v>
      </c>
    </row>
    <row r="648" spans="1:65" s="14" customFormat="1" ht="22.5">
      <c r="B648" s="172"/>
      <c r="D648" s="164" t="s">
        <v>237</v>
      </c>
      <c r="E648" s="173" t="s">
        <v>1</v>
      </c>
      <c r="F648" s="174" t="s">
        <v>625</v>
      </c>
      <c r="H648" s="173" t="s">
        <v>1</v>
      </c>
      <c r="I648" s="175"/>
      <c r="L648" s="172"/>
      <c r="M648" s="176"/>
      <c r="N648" s="177"/>
      <c r="O648" s="177"/>
      <c r="P648" s="177"/>
      <c r="Q648" s="177"/>
      <c r="R648" s="177"/>
      <c r="S648" s="177"/>
      <c r="T648" s="178"/>
      <c r="AT648" s="173" t="s">
        <v>237</v>
      </c>
      <c r="AU648" s="173" t="s">
        <v>88</v>
      </c>
      <c r="AV648" s="14" t="s">
        <v>86</v>
      </c>
      <c r="AW648" s="14" t="s">
        <v>33</v>
      </c>
      <c r="AX648" s="14" t="s">
        <v>79</v>
      </c>
      <c r="AY648" s="173" t="s">
        <v>207</v>
      </c>
    </row>
    <row r="649" spans="1:65" s="15" customFormat="1" ht="11.25">
      <c r="B649" s="179"/>
      <c r="D649" s="164" t="s">
        <v>237</v>
      </c>
      <c r="E649" s="180" t="s">
        <v>1</v>
      </c>
      <c r="F649" s="181" t="s">
        <v>242</v>
      </c>
      <c r="H649" s="182">
        <v>1</v>
      </c>
      <c r="I649" s="183"/>
      <c r="L649" s="179"/>
      <c r="M649" s="184"/>
      <c r="N649" s="185"/>
      <c r="O649" s="185"/>
      <c r="P649" s="185"/>
      <c r="Q649" s="185"/>
      <c r="R649" s="185"/>
      <c r="S649" s="185"/>
      <c r="T649" s="186"/>
      <c r="AT649" s="180" t="s">
        <v>237</v>
      </c>
      <c r="AU649" s="180" t="s">
        <v>88</v>
      </c>
      <c r="AV649" s="15" t="s">
        <v>213</v>
      </c>
      <c r="AW649" s="15" t="s">
        <v>33</v>
      </c>
      <c r="AX649" s="15" t="s">
        <v>86</v>
      </c>
      <c r="AY649" s="180" t="s">
        <v>207</v>
      </c>
    </row>
    <row r="650" spans="1:65" s="2" customFormat="1" ht="24.2" customHeight="1">
      <c r="A650" s="31"/>
      <c r="B650" s="148"/>
      <c r="C650" s="149" t="s">
        <v>397</v>
      </c>
      <c r="D650" s="149" t="s">
        <v>209</v>
      </c>
      <c r="E650" s="150" t="s">
        <v>682</v>
      </c>
      <c r="F650" s="151" t="s">
        <v>683</v>
      </c>
      <c r="G650" s="152" t="s">
        <v>288</v>
      </c>
      <c r="H650" s="153">
        <v>5.2270000000000003</v>
      </c>
      <c r="I650" s="154"/>
      <c r="J650" s="155">
        <f>ROUND(I650*H650,2)</f>
        <v>0</v>
      </c>
      <c r="K650" s="156"/>
      <c r="L650" s="32"/>
      <c r="M650" s="157" t="s">
        <v>1</v>
      </c>
      <c r="N650" s="158" t="s">
        <v>44</v>
      </c>
      <c r="O650" s="57"/>
      <c r="P650" s="159">
        <f>O650*H650</f>
        <v>0</v>
      </c>
      <c r="Q650" s="159">
        <v>0</v>
      </c>
      <c r="R650" s="159">
        <f>Q650*H650</f>
        <v>0</v>
      </c>
      <c r="S650" s="159">
        <v>0</v>
      </c>
      <c r="T650" s="160">
        <f>S650*H650</f>
        <v>0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R650" s="161" t="s">
        <v>213</v>
      </c>
      <c r="AT650" s="161" t="s">
        <v>209</v>
      </c>
      <c r="AU650" s="161" t="s">
        <v>88</v>
      </c>
      <c r="AY650" s="17" t="s">
        <v>207</v>
      </c>
      <c r="BE650" s="162">
        <f>IF(N650="základní",J650,0)</f>
        <v>0</v>
      </c>
      <c r="BF650" s="162">
        <f>IF(N650="snížená",J650,0)</f>
        <v>0</v>
      </c>
      <c r="BG650" s="162">
        <f>IF(N650="zákl. přenesená",J650,0)</f>
        <v>0</v>
      </c>
      <c r="BH650" s="162">
        <f>IF(N650="sníž. přenesená",J650,0)</f>
        <v>0</v>
      </c>
      <c r="BI650" s="162">
        <f>IF(N650="nulová",J650,0)</f>
        <v>0</v>
      </c>
      <c r="BJ650" s="17" t="s">
        <v>86</v>
      </c>
      <c r="BK650" s="162">
        <f>ROUND(I650*H650,2)</f>
        <v>0</v>
      </c>
      <c r="BL650" s="17" t="s">
        <v>213</v>
      </c>
      <c r="BM650" s="161" t="s">
        <v>684</v>
      </c>
    </row>
    <row r="651" spans="1:65" s="2" customFormat="1" ht="37.9" customHeight="1">
      <c r="A651" s="31"/>
      <c r="B651" s="148"/>
      <c r="C651" s="149" t="s">
        <v>685</v>
      </c>
      <c r="D651" s="149" t="s">
        <v>209</v>
      </c>
      <c r="E651" s="150" t="s">
        <v>686</v>
      </c>
      <c r="F651" s="151" t="s">
        <v>687</v>
      </c>
      <c r="G651" s="152" t="s">
        <v>415</v>
      </c>
      <c r="H651" s="153">
        <v>1417.25</v>
      </c>
      <c r="I651" s="154"/>
      <c r="J651" s="155">
        <f>ROUND(I651*H651,2)</f>
        <v>0</v>
      </c>
      <c r="K651" s="156"/>
      <c r="L651" s="32"/>
      <c r="M651" s="157" t="s">
        <v>1</v>
      </c>
      <c r="N651" s="158" t="s">
        <v>44</v>
      </c>
      <c r="O651" s="57"/>
      <c r="P651" s="159">
        <f>O651*H651</f>
        <v>0</v>
      </c>
      <c r="Q651" s="159">
        <v>0</v>
      </c>
      <c r="R651" s="159">
        <f>Q651*H651</f>
        <v>0</v>
      </c>
      <c r="S651" s="159">
        <v>0</v>
      </c>
      <c r="T651" s="160">
        <f>S651*H651</f>
        <v>0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R651" s="161" t="s">
        <v>213</v>
      </c>
      <c r="AT651" s="161" t="s">
        <v>209</v>
      </c>
      <c r="AU651" s="161" t="s">
        <v>88</v>
      </c>
      <c r="AY651" s="17" t="s">
        <v>207</v>
      </c>
      <c r="BE651" s="162">
        <f>IF(N651="základní",J651,0)</f>
        <v>0</v>
      </c>
      <c r="BF651" s="162">
        <f>IF(N651="snížená",J651,0)</f>
        <v>0</v>
      </c>
      <c r="BG651" s="162">
        <f>IF(N651="zákl. přenesená",J651,0)</f>
        <v>0</v>
      </c>
      <c r="BH651" s="162">
        <f>IF(N651="sníž. přenesená",J651,0)</f>
        <v>0</v>
      </c>
      <c r="BI651" s="162">
        <f>IF(N651="nulová",J651,0)</f>
        <v>0</v>
      </c>
      <c r="BJ651" s="17" t="s">
        <v>86</v>
      </c>
      <c r="BK651" s="162">
        <f>ROUND(I651*H651,2)</f>
        <v>0</v>
      </c>
      <c r="BL651" s="17" t="s">
        <v>213</v>
      </c>
      <c r="BM651" s="161" t="s">
        <v>688</v>
      </c>
    </row>
    <row r="652" spans="1:65" s="2" customFormat="1" ht="24.2" customHeight="1">
      <c r="A652" s="31"/>
      <c r="B652" s="148"/>
      <c r="C652" s="149" t="s">
        <v>400</v>
      </c>
      <c r="D652" s="149" t="s">
        <v>209</v>
      </c>
      <c r="E652" s="150" t="s">
        <v>689</v>
      </c>
      <c r="F652" s="151" t="s">
        <v>690</v>
      </c>
      <c r="G652" s="152" t="s">
        <v>415</v>
      </c>
      <c r="H652" s="153">
        <v>4784.1899999999996</v>
      </c>
      <c r="I652" s="154"/>
      <c r="J652" s="155">
        <f>ROUND(I652*H652,2)</f>
        <v>0</v>
      </c>
      <c r="K652" s="156"/>
      <c r="L652" s="32"/>
      <c r="M652" s="157" t="s">
        <v>1</v>
      </c>
      <c r="N652" s="158" t="s">
        <v>44</v>
      </c>
      <c r="O652" s="57"/>
      <c r="P652" s="159">
        <f>O652*H652</f>
        <v>0</v>
      </c>
      <c r="Q652" s="159">
        <v>0</v>
      </c>
      <c r="R652" s="159">
        <f>Q652*H652</f>
        <v>0</v>
      </c>
      <c r="S652" s="159">
        <v>0</v>
      </c>
      <c r="T652" s="160">
        <f>S652*H652</f>
        <v>0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R652" s="161" t="s">
        <v>213</v>
      </c>
      <c r="AT652" s="161" t="s">
        <v>209</v>
      </c>
      <c r="AU652" s="161" t="s">
        <v>88</v>
      </c>
      <c r="AY652" s="17" t="s">
        <v>207</v>
      </c>
      <c r="BE652" s="162">
        <f>IF(N652="základní",J652,0)</f>
        <v>0</v>
      </c>
      <c r="BF652" s="162">
        <f>IF(N652="snížená",J652,0)</f>
        <v>0</v>
      </c>
      <c r="BG652" s="162">
        <f>IF(N652="zákl. přenesená",J652,0)</f>
        <v>0</v>
      </c>
      <c r="BH652" s="162">
        <f>IF(N652="sníž. přenesená",J652,0)</f>
        <v>0</v>
      </c>
      <c r="BI652" s="162">
        <f>IF(N652="nulová",J652,0)</f>
        <v>0</v>
      </c>
      <c r="BJ652" s="17" t="s">
        <v>86</v>
      </c>
      <c r="BK652" s="162">
        <f>ROUND(I652*H652,2)</f>
        <v>0</v>
      </c>
      <c r="BL652" s="17" t="s">
        <v>213</v>
      </c>
      <c r="BM652" s="161" t="s">
        <v>691</v>
      </c>
    </row>
    <row r="653" spans="1:65" s="2" customFormat="1" ht="24.2" customHeight="1">
      <c r="A653" s="31"/>
      <c r="B653" s="148"/>
      <c r="C653" s="149" t="s">
        <v>692</v>
      </c>
      <c r="D653" s="149" t="s">
        <v>209</v>
      </c>
      <c r="E653" s="150" t="s">
        <v>693</v>
      </c>
      <c r="F653" s="151" t="s">
        <v>694</v>
      </c>
      <c r="G653" s="152" t="s">
        <v>415</v>
      </c>
      <c r="H653" s="153">
        <v>91.32</v>
      </c>
      <c r="I653" s="154"/>
      <c r="J653" s="155">
        <f>ROUND(I653*H653,2)</f>
        <v>0</v>
      </c>
      <c r="K653" s="156"/>
      <c r="L653" s="32"/>
      <c r="M653" s="157" t="s">
        <v>1</v>
      </c>
      <c r="N653" s="158" t="s">
        <v>44</v>
      </c>
      <c r="O653" s="57"/>
      <c r="P653" s="159">
        <f>O653*H653</f>
        <v>0</v>
      </c>
      <c r="Q653" s="159">
        <v>0</v>
      </c>
      <c r="R653" s="159">
        <f>Q653*H653</f>
        <v>0</v>
      </c>
      <c r="S653" s="159">
        <v>0</v>
      </c>
      <c r="T653" s="160">
        <f>S653*H653</f>
        <v>0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R653" s="161" t="s">
        <v>213</v>
      </c>
      <c r="AT653" s="161" t="s">
        <v>209</v>
      </c>
      <c r="AU653" s="161" t="s">
        <v>88</v>
      </c>
      <c r="AY653" s="17" t="s">
        <v>207</v>
      </c>
      <c r="BE653" s="162">
        <f>IF(N653="základní",J653,0)</f>
        <v>0</v>
      </c>
      <c r="BF653" s="162">
        <f>IF(N653="snížená",J653,0)</f>
        <v>0</v>
      </c>
      <c r="BG653" s="162">
        <f>IF(N653="zákl. přenesená",J653,0)</f>
        <v>0</v>
      </c>
      <c r="BH653" s="162">
        <f>IF(N653="sníž. přenesená",J653,0)</f>
        <v>0</v>
      </c>
      <c r="BI653" s="162">
        <f>IF(N653="nulová",J653,0)</f>
        <v>0</v>
      </c>
      <c r="BJ653" s="17" t="s">
        <v>86</v>
      </c>
      <c r="BK653" s="162">
        <f>ROUND(I653*H653,2)</f>
        <v>0</v>
      </c>
      <c r="BL653" s="17" t="s">
        <v>213</v>
      </c>
      <c r="BM653" s="161" t="s">
        <v>695</v>
      </c>
    </row>
    <row r="654" spans="1:65" s="13" customFormat="1" ht="22.5">
      <c r="B654" s="163"/>
      <c r="D654" s="164" t="s">
        <v>237</v>
      </c>
      <c r="E654" s="165" t="s">
        <v>1</v>
      </c>
      <c r="F654" s="166" t="s">
        <v>696</v>
      </c>
      <c r="H654" s="167">
        <v>91.32</v>
      </c>
      <c r="I654" s="168"/>
      <c r="L654" s="163"/>
      <c r="M654" s="169"/>
      <c r="N654" s="170"/>
      <c r="O654" s="170"/>
      <c r="P654" s="170"/>
      <c r="Q654" s="170"/>
      <c r="R654" s="170"/>
      <c r="S654" s="170"/>
      <c r="T654" s="171"/>
      <c r="AT654" s="165" t="s">
        <v>237</v>
      </c>
      <c r="AU654" s="165" t="s">
        <v>88</v>
      </c>
      <c r="AV654" s="13" t="s">
        <v>88</v>
      </c>
      <c r="AW654" s="13" t="s">
        <v>33</v>
      </c>
      <c r="AX654" s="13" t="s">
        <v>79</v>
      </c>
      <c r="AY654" s="165" t="s">
        <v>207</v>
      </c>
    </row>
    <row r="655" spans="1:65" s="15" customFormat="1" ht="11.25">
      <c r="B655" s="179"/>
      <c r="D655" s="164" t="s">
        <v>237</v>
      </c>
      <c r="E655" s="180" t="s">
        <v>1</v>
      </c>
      <c r="F655" s="181" t="s">
        <v>242</v>
      </c>
      <c r="H655" s="182">
        <v>91.32</v>
      </c>
      <c r="I655" s="183"/>
      <c r="L655" s="179"/>
      <c r="M655" s="184"/>
      <c r="N655" s="185"/>
      <c r="O655" s="185"/>
      <c r="P655" s="185"/>
      <c r="Q655" s="185"/>
      <c r="R655" s="185"/>
      <c r="S655" s="185"/>
      <c r="T655" s="186"/>
      <c r="AT655" s="180" t="s">
        <v>237</v>
      </c>
      <c r="AU655" s="180" t="s">
        <v>88</v>
      </c>
      <c r="AV655" s="15" t="s">
        <v>213</v>
      </c>
      <c r="AW655" s="15" t="s">
        <v>33</v>
      </c>
      <c r="AX655" s="15" t="s">
        <v>86</v>
      </c>
      <c r="AY655" s="180" t="s">
        <v>207</v>
      </c>
    </row>
    <row r="656" spans="1:65" s="2" customFormat="1" ht="37.9" customHeight="1">
      <c r="A656" s="31"/>
      <c r="B656" s="148"/>
      <c r="C656" s="149" t="s">
        <v>405</v>
      </c>
      <c r="D656" s="149" t="s">
        <v>209</v>
      </c>
      <c r="E656" s="150" t="s">
        <v>697</v>
      </c>
      <c r="F656" s="151" t="s">
        <v>698</v>
      </c>
      <c r="G656" s="152" t="s">
        <v>235</v>
      </c>
      <c r="H656" s="153">
        <v>58.298999999999999</v>
      </c>
      <c r="I656" s="154"/>
      <c r="J656" s="155">
        <f>ROUND(I656*H656,2)</f>
        <v>0</v>
      </c>
      <c r="K656" s="156"/>
      <c r="L656" s="32"/>
      <c r="M656" s="157" t="s">
        <v>1</v>
      </c>
      <c r="N656" s="158" t="s">
        <v>44</v>
      </c>
      <c r="O656" s="57"/>
      <c r="P656" s="159">
        <f>O656*H656</f>
        <v>0</v>
      </c>
      <c r="Q656" s="159">
        <v>0</v>
      </c>
      <c r="R656" s="159">
        <f>Q656*H656</f>
        <v>0</v>
      </c>
      <c r="S656" s="159">
        <v>0</v>
      </c>
      <c r="T656" s="160">
        <f>S656*H656</f>
        <v>0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R656" s="161" t="s">
        <v>213</v>
      </c>
      <c r="AT656" s="161" t="s">
        <v>209</v>
      </c>
      <c r="AU656" s="161" t="s">
        <v>88</v>
      </c>
      <c r="AY656" s="17" t="s">
        <v>207</v>
      </c>
      <c r="BE656" s="162">
        <f>IF(N656="základní",J656,0)</f>
        <v>0</v>
      </c>
      <c r="BF656" s="162">
        <f>IF(N656="snížená",J656,0)</f>
        <v>0</v>
      </c>
      <c r="BG656" s="162">
        <f>IF(N656="zákl. přenesená",J656,0)</f>
        <v>0</v>
      </c>
      <c r="BH656" s="162">
        <f>IF(N656="sníž. přenesená",J656,0)</f>
        <v>0</v>
      </c>
      <c r="BI656" s="162">
        <f>IF(N656="nulová",J656,0)</f>
        <v>0</v>
      </c>
      <c r="BJ656" s="17" t="s">
        <v>86</v>
      </c>
      <c r="BK656" s="162">
        <f>ROUND(I656*H656,2)</f>
        <v>0</v>
      </c>
      <c r="BL656" s="17" t="s">
        <v>213</v>
      </c>
      <c r="BM656" s="161" t="s">
        <v>699</v>
      </c>
    </row>
    <row r="657" spans="1:65" s="2" customFormat="1" ht="33" customHeight="1">
      <c r="A657" s="31"/>
      <c r="B657" s="148"/>
      <c r="C657" s="149" t="s">
        <v>700</v>
      </c>
      <c r="D657" s="149" t="s">
        <v>209</v>
      </c>
      <c r="E657" s="150" t="s">
        <v>701</v>
      </c>
      <c r="F657" s="151" t="s">
        <v>702</v>
      </c>
      <c r="G657" s="152" t="s">
        <v>235</v>
      </c>
      <c r="H657" s="153">
        <v>3.262</v>
      </c>
      <c r="I657" s="154"/>
      <c r="J657" s="155">
        <f>ROUND(I657*H657,2)</f>
        <v>0</v>
      </c>
      <c r="K657" s="156"/>
      <c r="L657" s="32"/>
      <c r="M657" s="157" t="s">
        <v>1</v>
      </c>
      <c r="N657" s="158" t="s">
        <v>44</v>
      </c>
      <c r="O657" s="57"/>
      <c r="P657" s="159">
        <f>O657*H657</f>
        <v>0</v>
      </c>
      <c r="Q657" s="159">
        <v>0</v>
      </c>
      <c r="R657" s="159">
        <f>Q657*H657</f>
        <v>0</v>
      </c>
      <c r="S657" s="159">
        <v>0</v>
      </c>
      <c r="T657" s="160">
        <f>S657*H657</f>
        <v>0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R657" s="161" t="s">
        <v>213</v>
      </c>
      <c r="AT657" s="161" t="s">
        <v>209</v>
      </c>
      <c r="AU657" s="161" t="s">
        <v>88</v>
      </c>
      <c r="AY657" s="17" t="s">
        <v>207</v>
      </c>
      <c r="BE657" s="162">
        <f>IF(N657="základní",J657,0)</f>
        <v>0</v>
      </c>
      <c r="BF657" s="162">
        <f>IF(N657="snížená",J657,0)</f>
        <v>0</v>
      </c>
      <c r="BG657" s="162">
        <f>IF(N657="zákl. přenesená",J657,0)</f>
        <v>0</v>
      </c>
      <c r="BH657" s="162">
        <f>IF(N657="sníž. přenesená",J657,0)</f>
        <v>0</v>
      </c>
      <c r="BI657" s="162">
        <f>IF(N657="nulová",J657,0)</f>
        <v>0</v>
      </c>
      <c r="BJ657" s="17" t="s">
        <v>86</v>
      </c>
      <c r="BK657" s="162">
        <f>ROUND(I657*H657,2)</f>
        <v>0</v>
      </c>
      <c r="BL657" s="17" t="s">
        <v>213</v>
      </c>
      <c r="BM657" s="161" t="s">
        <v>703</v>
      </c>
    </row>
    <row r="658" spans="1:65" s="2" customFormat="1" ht="24.2" customHeight="1">
      <c r="A658" s="31"/>
      <c r="B658" s="148"/>
      <c r="C658" s="149" t="s">
        <v>410</v>
      </c>
      <c r="D658" s="149" t="s">
        <v>209</v>
      </c>
      <c r="E658" s="150" t="s">
        <v>704</v>
      </c>
      <c r="F658" s="151" t="s">
        <v>705</v>
      </c>
      <c r="G658" s="152" t="s">
        <v>415</v>
      </c>
      <c r="H658" s="153">
        <v>2066.6350000000002</v>
      </c>
      <c r="I658" s="154"/>
      <c r="J658" s="155">
        <f>ROUND(I658*H658,2)</f>
        <v>0</v>
      </c>
      <c r="K658" s="156"/>
      <c r="L658" s="32"/>
      <c r="M658" s="157" t="s">
        <v>1</v>
      </c>
      <c r="N658" s="158" t="s">
        <v>44</v>
      </c>
      <c r="O658" s="57"/>
      <c r="P658" s="159">
        <f>O658*H658</f>
        <v>0</v>
      </c>
      <c r="Q658" s="159">
        <v>0</v>
      </c>
      <c r="R658" s="159">
        <f>Q658*H658</f>
        <v>0</v>
      </c>
      <c r="S658" s="159">
        <v>0</v>
      </c>
      <c r="T658" s="160">
        <f>S658*H658</f>
        <v>0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R658" s="161" t="s">
        <v>213</v>
      </c>
      <c r="AT658" s="161" t="s">
        <v>209</v>
      </c>
      <c r="AU658" s="161" t="s">
        <v>88</v>
      </c>
      <c r="AY658" s="17" t="s">
        <v>207</v>
      </c>
      <c r="BE658" s="162">
        <f>IF(N658="základní",J658,0)</f>
        <v>0</v>
      </c>
      <c r="BF658" s="162">
        <f>IF(N658="snížená",J658,0)</f>
        <v>0</v>
      </c>
      <c r="BG658" s="162">
        <f>IF(N658="zákl. přenesená",J658,0)</f>
        <v>0</v>
      </c>
      <c r="BH658" s="162">
        <f>IF(N658="sníž. přenesená",J658,0)</f>
        <v>0</v>
      </c>
      <c r="BI658" s="162">
        <f>IF(N658="nulová",J658,0)</f>
        <v>0</v>
      </c>
      <c r="BJ658" s="17" t="s">
        <v>86</v>
      </c>
      <c r="BK658" s="162">
        <f>ROUND(I658*H658,2)</f>
        <v>0</v>
      </c>
      <c r="BL658" s="17" t="s">
        <v>213</v>
      </c>
      <c r="BM658" s="161" t="s">
        <v>706</v>
      </c>
    </row>
    <row r="659" spans="1:65" s="2" customFormat="1" ht="33" customHeight="1">
      <c r="A659" s="31"/>
      <c r="B659" s="148"/>
      <c r="C659" s="149" t="s">
        <v>707</v>
      </c>
      <c r="D659" s="149" t="s">
        <v>209</v>
      </c>
      <c r="E659" s="150" t="s">
        <v>708</v>
      </c>
      <c r="F659" s="151" t="s">
        <v>709</v>
      </c>
      <c r="G659" s="152" t="s">
        <v>415</v>
      </c>
      <c r="H659" s="153">
        <v>50.56</v>
      </c>
      <c r="I659" s="154"/>
      <c r="J659" s="155">
        <f>ROUND(I659*H659,2)</f>
        <v>0</v>
      </c>
      <c r="K659" s="156"/>
      <c r="L659" s="32"/>
      <c r="M659" s="157" t="s">
        <v>1</v>
      </c>
      <c r="N659" s="158" t="s">
        <v>44</v>
      </c>
      <c r="O659" s="57"/>
      <c r="P659" s="159">
        <f>O659*H659</f>
        <v>0</v>
      </c>
      <c r="Q659" s="159">
        <v>0</v>
      </c>
      <c r="R659" s="159">
        <f>Q659*H659</f>
        <v>0</v>
      </c>
      <c r="S659" s="159">
        <v>0</v>
      </c>
      <c r="T659" s="160">
        <f>S659*H659</f>
        <v>0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R659" s="161" t="s">
        <v>213</v>
      </c>
      <c r="AT659" s="161" t="s">
        <v>209</v>
      </c>
      <c r="AU659" s="161" t="s">
        <v>88</v>
      </c>
      <c r="AY659" s="17" t="s">
        <v>207</v>
      </c>
      <c r="BE659" s="162">
        <f>IF(N659="základní",J659,0)</f>
        <v>0</v>
      </c>
      <c r="BF659" s="162">
        <f>IF(N659="snížená",J659,0)</f>
        <v>0</v>
      </c>
      <c r="BG659" s="162">
        <f>IF(N659="zákl. přenesená",J659,0)</f>
        <v>0</v>
      </c>
      <c r="BH659" s="162">
        <f>IF(N659="sníž. přenesená",J659,0)</f>
        <v>0</v>
      </c>
      <c r="BI659" s="162">
        <f>IF(N659="nulová",J659,0)</f>
        <v>0</v>
      </c>
      <c r="BJ659" s="17" t="s">
        <v>86</v>
      </c>
      <c r="BK659" s="162">
        <f>ROUND(I659*H659,2)</f>
        <v>0</v>
      </c>
      <c r="BL659" s="17" t="s">
        <v>213</v>
      </c>
      <c r="BM659" s="161" t="s">
        <v>710</v>
      </c>
    </row>
    <row r="660" spans="1:65" s="14" customFormat="1" ht="22.5">
      <c r="B660" s="172"/>
      <c r="D660" s="164" t="s">
        <v>237</v>
      </c>
      <c r="E660" s="173" t="s">
        <v>1</v>
      </c>
      <c r="F660" s="174" t="s">
        <v>711</v>
      </c>
      <c r="H660" s="173" t="s">
        <v>1</v>
      </c>
      <c r="I660" s="175"/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237</v>
      </c>
      <c r="AU660" s="173" t="s">
        <v>88</v>
      </c>
      <c r="AV660" s="14" t="s">
        <v>86</v>
      </c>
      <c r="AW660" s="14" t="s">
        <v>33</v>
      </c>
      <c r="AX660" s="14" t="s">
        <v>79</v>
      </c>
      <c r="AY660" s="173" t="s">
        <v>207</v>
      </c>
    </row>
    <row r="661" spans="1:65" s="13" customFormat="1" ht="11.25">
      <c r="B661" s="163"/>
      <c r="D661" s="164" t="s">
        <v>237</v>
      </c>
      <c r="E661" s="165" t="s">
        <v>1</v>
      </c>
      <c r="F661" s="166" t="s">
        <v>712</v>
      </c>
      <c r="H661" s="167">
        <v>50.56</v>
      </c>
      <c r="I661" s="168"/>
      <c r="L661" s="163"/>
      <c r="M661" s="169"/>
      <c r="N661" s="170"/>
      <c r="O661" s="170"/>
      <c r="P661" s="170"/>
      <c r="Q661" s="170"/>
      <c r="R661" s="170"/>
      <c r="S661" s="170"/>
      <c r="T661" s="171"/>
      <c r="AT661" s="165" t="s">
        <v>237</v>
      </c>
      <c r="AU661" s="165" t="s">
        <v>88</v>
      </c>
      <c r="AV661" s="13" t="s">
        <v>88</v>
      </c>
      <c r="AW661" s="13" t="s">
        <v>33</v>
      </c>
      <c r="AX661" s="13" t="s">
        <v>79</v>
      </c>
      <c r="AY661" s="165" t="s">
        <v>207</v>
      </c>
    </row>
    <row r="662" spans="1:65" s="15" customFormat="1" ht="11.25">
      <c r="B662" s="179"/>
      <c r="D662" s="164" t="s">
        <v>237</v>
      </c>
      <c r="E662" s="180" t="s">
        <v>1</v>
      </c>
      <c r="F662" s="181" t="s">
        <v>242</v>
      </c>
      <c r="H662" s="182">
        <v>50.56</v>
      </c>
      <c r="I662" s="183"/>
      <c r="L662" s="179"/>
      <c r="M662" s="184"/>
      <c r="N662" s="185"/>
      <c r="O662" s="185"/>
      <c r="P662" s="185"/>
      <c r="Q662" s="185"/>
      <c r="R662" s="185"/>
      <c r="S662" s="185"/>
      <c r="T662" s="186"/>
      <c r="AT662" s="180" t="s">
        <v>237</v>
      </c>
      <c r="AU662" s="180" t="s">
        <v>88</v>
      </c>
      <c r="AV662" s="15" t="s">
        <v>213</v>
      </c>
      <c r="AW662" s="15" t="s">
        <v>33</v>
      </c>
      <c r="AX662" s="15" t="s">
        <v>86</v>
      </c>
      <c r="AY662" s="180" t="s">
        <v>207</v>
      </c>
    </row>
    <row r="663" spans="1:65" s="2" customFormat="1" ht="16.5" customHeight="1">
      <c r="A663" s="31"/>
      <c r="B663" s="148"/>
      <c r="C663" s="149" t="s">
        <v>416</v>
      </c>
      <c r="D663" s="149" t="s">
        <v>209</v>
      </c>
      <c r="E663" s="150" t="s">
        <v>713</v>
      </c>
      <c r="F663" s="151" t="s">
        <v>714</v>
      </c>
      <c r="G663" s="152" t="s">
        <v>220</v>
      </c>
      <c r="H663" s="153">
        <v>110.94</v>
      </c>
      <c r="I663" s="154"/>
      <c r="J663" s="155">
        <f>ROUND(I663*H663,2)</f>
        <v>0</v>
      </c>
      <c r="K663" s="156"/>
      <c r="L663" s="32"/>
      <c r="M663" s="157" t="s">
        <v>1</v>
      </c>
      <c r="N663" s="158" t="s">
        <v>44</v>
      </c>
      <c r="O663" s="57"/>
      <c r="P663" s="159">
        <f>O663*H663</f>
        <v>0</v>
      </c>
      <c r="Q663" s="159">
        <v>0</v>
      </c>
      <c r="R663" s="159">
        <f>Q663*H663</f>
        <v>0</v>
      </c>
      <c r="S663" s="159">
        <v>0</v>
      </c>
      <c r="T663" s="160">
        <f>S663*H663</f>
        <v>0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R663" s="161" t="s">
        <v>213</v>
      </c>
      <c r="AT663" s="161" t="s">
        <v>209</v>
      </c>
      <c r="AU663" s="161" t="s">
        <v>88</v>
      </c>
      <c r="AY663" s="17" t="s">
        <v>207</v>
      </c>
      <c r="BE663" s="162">
        <f>IF(N663="základní",J663,0)</f>
        <v>0</v>
      </c>
      <c r="BF663" s="162">
        <f>IF(N663="snížená",J663,0)</f>
        <v>0</v>
      </c>
      <c r="BG663" s="162">
        <f>IF(N663="zákl. přenesená",J663,0)</f>
        <v>0</v>
      </c>
      <c r="BH663" s="162">
        <f>IF(N663="sníž. přenesená",J663,0)</f>
        <v>0</v>
      </c>
      <c r="BI663" s="162">
        <f>IF(N663="nulová",J663,0)</f>
        <v>0</v>
      </c>
      <c r="BJ663" s="17" t="s">
        <v>86</v>
      </c>
      <c r="BK663" s="162">
        <f>ROUND(I663*H663,2)</f>
        <v>0</v>
      </c>
      <c r="BL663" s="17" t="s">
        <v>213</v>
      </c>
      <c r="BM663" s="161" t="s">
        <v>715</v>
      </c>
    </row>
    <row r="664" spans="1:65" s="2" customFormat="1" ht="16.5" customHeight="1">
      <c r="A664" s="31"/>
      <c r="B664" s="148"/>
      <c r="C664" s="149" t="s">
        <v>716</v>
      </c>
      <c r="D664" s="149" t="s">
        <v>209</v>
      </c>
      <c r="E664" s="150" t="s">
        <v>717</v>
      </c>
      <c r="F664" s="151" t="s">
        <v>718</v>
      </c>
      <c r="G664" s="152" t="s">
        <v>220</v>
      </c>
      <c r="H664" s="153">
        <v>1134.2</v>
      </c>
      <c r="I664" s="154"/>
      <c r="J664" s="155">
        <f>ROUND(I664*H664,2)</f>
        <v>0</v>
      </c>
      <c r="K664" s="156"/>
      <c r="L664" s="32"/>
      <c r="M664" s="157" t="s">
        <v>1</v>
      </c>
      <c r="N664" s="158" t="s">
        <v>44</v>
      </c>
      <c r="O664" s="57"/>
      <c r="P664" s="159">
        <f>O664*H664</f>
        <v>0</v>
      </c>
      <c r="Q664" s="159">
        <v>0</v>
      </c>
      <c r="R664" s="159">
        <f>Q664*H664</f>
        <v>0</v>
      </c>
      <c r="S664" s="159">
        <v>0</v>
      </c>
      <c r="T664" s="160">
        <f>S664*H664</f>
        <v>0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R664" s="161" t="s">
        <v>213</v>
      </c>
      <c r="AT664" s="161" t="s">
        <v>209</v>
      </c>
      <c r="AU664" s="161" t="s">
        <v>88</v>
      </c>
      <c r="AY664" s="17" t="s">
        <v>207</v>
      </c>
      <c r="BE664" s="162">
        <f>IF(N664="základní",J664,0)</f>
        <v>0</v>
      </c>
      <c r="BF664" s="162">
        <f>IF(N664="snížená",J664,0)</f>
        <v>0</v>
      </c>
      <c r="BG664" s="162">
        <f>IF(N664="zákl. přenesená",J664,0)</f>
        <v>0</v>
      </c>
      <c r="BH664" s="162">
        <f>IF(N664="sníž. přenesená",J664,0)</f>
        <v>0</v>
      </c>
      <c r="BI664" s="162">
        <f>IF(N664="nulová",J664,0)</f>
        <v>0</v>
      </c>
      <c r="BJ664" s="17" t="s">
        <v>86</v>
      </c>
      <c r="BK664" s="162">
        <f>ROUND(I664*H664,2)</f>
        <v>0</v>
      </c>
      <c r="BL664" s="17" t="s">
        <v>213</v>
      </c>
      <c r="BM664" s="161" t="s">
        <v>719</v>
      </c>
    </row>
    <row r="665" spans="1:65" s="14" customFormat="1" ht="11.25">
      <c r="B665" s="172"/>
      <c r="D665" s="164" t="s">
        <v>237</v>
      </c>
      <c r="E665" s="173" t="s">
        <v>1</v>
      </c>
      <c r="F665" s="174" t="s">
        <v>720</v>
      </c>
      <c r="H665" s="173" t="s">
        <v>1</v>
      </c>
      <c r="I665" s="175"/>
      <c r="L665" s="172"/>
      <c r="M665" s="176"/>
      <c r="N665" s="177"/>
      <c r="O665" s="177"/>
      <c r="P665" s="177"/>
      <c r="Q665" s="177"/>
      <c r="R665" s="177"/>
      <c r="S665" s="177"/>
      <c r="T665" s="178"/>
      <c r="AT665" s="173" t="s">
        <v>237</v>
      </c>
      <c r="AU665" s="173" t="s">
        <v>88</v>
      </c>
      <c r="AV665" s="14" t="s">
        <v>86</v>
      </c>
      <c r="AW665" s="14" t="s">
        <v>33</v>
      </c>
      <c r="AX665" s="14" t="s">
        <v>79</v>
      </c>
      <c r="AY665" s="173" t="s">
        <v>207</v>
      </c>
    </row>
    <row r="666" spans="1:65" s="13" customFormat="1" ht="11.25">
      <c r="B666" s="163"/>
      <c r="D666" s="164" t="s">
        <v>237</v>
      </c>
      <c r="E666" s="165" t="s">
        <v>1</v>
      </c>
      <c r="F666" s="166" t="s">
        <v>721</v>
      </c>
      <c r="H666" s="167">
        <v>2.9</v>
      </c>
      <c r="I666" s="168"/>
      <c r="L666" s="163"/>
      <c r="M666" s="169"/>
      <c r="N666" s="170"/>
      <c r="O666" s="170"/>
      <c r="P666" s="170"/>
      <c r="Q666" s="170"/>
      <c r="R666" s="170"/>
      <c r="S666" s="170"/>
      <c r="T666" s="171"/>
      <c r="AT666" s="165" t="s">
        <v>237</v>
      </c>
      <c r="AU666" s="165" t="s">
        <v>88</v>
      </c>
      <c r="AV666" s="13" t="s">
        <v>88</v>
      </c>
      <c r="AW666" s="13" t="s">
        <v>33</v>
      </c>
      <c r="AX666" s="13" t="s">
        <v>79</v>
      </c>
      <c r="AY666" s="165" t="s">
        <v>207</v>
      </c>
    </row>
    <row r="667" spans="1:65" s="13" customFormat="1" ht="33.75">
      <c r="B667" s="163"/>
      <c r="D667" s="164" t="s">
        <v>237</v>
      </c>
      <c r="E667" s="165" t="s">
        <v>1</v>
      </c>
      <c r="F667" s="166" t="s">
        <v>722</v>
      </c>
      <c r="H667" s="167">
        <v>365.95</v>
      </c>
      <c r="I667" s="168"/>
      <c r="L667" s="163"/>
      <c r="M667" s="169"/>
      <c r="N667" s="170"/>
      <c r="O667" s="170"/>
      <c r="P667" s="170"/>
      <c r="Q667" s="170"/>
      <c r="R667" s="170"/>
      <c r="S667" s="170"/>
      <c r="T667" s="171"/>
      <c r="AT667" s="165" t="s">
        <v>237</v>
      </c>
      <c r="AU667" s="165" t="s">
        <v>88</v>
      </c>
      <c r="AV667" s="13" t="s">
        <v>88</v>
      </c>
      <c r="AW667" s="13" t="s">
        <v>33</v>
      </c>
      <c r="AX667" s="13" t="s">
        <v>79</v>
      </c>
      <c r="AY667" s="165" t="s">
        <v>207</v>
      </c>
    </row>
    <row r="668" spans="1:65" s="13" customFormat="1" ht="11.25">
      <c r="B668" s="163"/>
      <c r="D668" s="164" t="s">
        <v>237</v>
      </c>
      <c r="E668" s="165" t="s">
        <v>1</v>
      </c>
      <c r="F668" s="166" t="s">
        <v>723</v>
      </c>
      <c r="H668" s="167">
        <v>113.7</v>
      </c>
      <c r="I668" s="168"/>
      <c r="L668" s="163"/>
      <c r="M668" s="169"/>
      <c r="N668" s="170"/>
      <c r="O668" s="170"/>
      <c r="P668" s="170"/>
      <c r="Q668" s="170"/>
      <c r="R668" s="170"/>
      <c r="S668" s="170"/>
      <c r="T668" s="171"/>
      <c r="AT668" s="165" t="s">
        <v>237</v>
      </c>
      <c r="AU668" s="165" t="s">
        <v>88</v>
      </c>
      <c r="AV668" s="13" t="s">
        <v>88</v>
      </c>
      <c r="AW668" s="13" t="s">
        <v>33</v>
      </c>
      <c r="AX668" s="13" t="s">
        <v>79</v>
      </c>
      <c r="AY668" s="165" t="s">
        <v>207</v>
      </c>
    </row>
    <row r="669" spans="1:65" s="13" customFormat="1" ht="11.25">
      <c r="B669" s="163"/>
      <c r="D669" s="164" t="s">
        <v>237</v>
      </c>
      <c r="E669" s="165" t="s">
        <v>1</v>
      </c>
      <c r="F669" s="166" t="s">
        <v>724</v>
      </c>
      <c r="H669" s="167">
        <v>26.1</v>
      </c>
      <c r="I669" s="168"/>
      <c r="L669" s="163"/>
      <c r="M669" s="169"/>
      <c r="N669" s="170"/>
      <c r="O669" s="170"/>
      <c r="P669" s="170"/>
      <c r="Q669" s="170"/>
      <c r="R669" s="170"/>
      <c r="S669" s="170"/>
      <c r="T669" s="171"/>
      <c r="AT669" s="165" t="s">
        <v>237</v>
      </c>
      <c r="AU669" s="165" t="s">
        <v>88</v>
      </c>
      <c r="AV669" s="13" t="s">
        <v>88</v>
      </c>
      <c r="AW669" s="13" t="s">
        <v>33</v>
      </c>
      <c r="AX669" s="13" t="s">
        <v>79</v>
      </c>
      <c r="AY669" s="165" t="s">
        <v>207</v>
      </c>
    </row>
    <row r="670" spans="1:65" s="13" customFormat="1" ht="11.25">
      <c r="B670" s="163"/>
      <c r="D670" s="164" t="s">
        <v>237</v>
      </c>
      <c r="E670" s="165" t="s">
        <v>1</v>
      </c>
      <c r="F670" s="166" t="s">
        <v>725</v>
      </c>
      <c r="H670" s="167">
        <v>146.5</v>
      </c>
      <c r="I670" s="168"/>
      <c r="L670" s="163"/>
      <c r="M670" s="169"/>
      <c r="N670" s="170"/>
      <c r="O670" s="170"/>
      <c r="P670" s="170"/>
      <c r="Q670" s="170"/>
      <c r="R670" s="170"/>
      <c r="S670" s="170"/>
      <c r="T670" s="171"/>
      <c r="AT670" s="165" t="s">
        <v>237</v>
      </c>
      <c r="AU670" s="165" t="s">
        <v>88</v>
      </c>
      <c r="AV670" s="13" t="s">
        <v>88</v>
      </c>
      <c r="AW670" s="13" t="s">
        <v>33</v>
      </c>
      <c r="AX670" s="13" t="s">
        <v>79</v>
      </c>
      <c r="AY670" s="165" t="s">
        <v>207</v>
      </c>
    </row>
    <row r="671" spans="1:65" s="13" customFormat="1" ht="11.25">
      <c r="B671" s="163"/>
      <c r="D671" s="164" t="s">
        <v>237</v>
      </c>
      <c r="E671" s="165" t="s">
        <v>1</v>
      </c>
      <c r="F671" s="166" t="s">
        <v>726</v>
      </c>
      <c r="H671" s="167">
        <v>202.95</v>
      </c>
      <c r="I671" s="168"/>
      <c r="L671" s="163"/>
      <c r="M671" s="169"/>
      <c r="N671" s="170"/>
      <c r="O671" s="170"/>
      <c r="P671" s="170"/>
      <c r="Q671" s="170"/>
      <c r="R671" s="170"/>
      <c r="S671" s="170"/>
      <c r="T671" s="171"/>
      <c r="AT671" s="165" t="s">
        <v>237</v>
      </c>
      <c r="AU671" s="165" t="s">
        <v>88</v>
      </c>
      <c r="AV671" s="13" t="s">
        <v>88</v>
      </c>
      <c r="AW671" s="13" t="s">
        <v>33</v>
      </c>
      <c r="AX671" s="13" t="s">
        <v>79</v>
      </c>
      <c r="AY671" s="165" t="s">
        <v>207</v>
      </c>
    </row>
    <row r="672" spans="1:65" s="13" customFormat="1" ht="11.25">
      <c r="B672" s="163"/>
      <c r="D672" s="164" t="s">
        <v>237</v>
      </c>
      <c r="E672" s="165" t="s">
        <v>1</v>
      </c>
      <c r="F672" s="166" t="s">
        <v>727</v>
      </c>
      <c r="H672" s="167">
        <v>34.25</v>
      </c>
      <c r="I672" s="168"/>
      <c r="L672" s="163"/>
      <c r="M672" s="169"/>
      <c r="N672" s="170"/>
      <c r="O672" s="170"/>
      <c r="P672" s="170"/>
      <c r="Q672" s="170"/>
      <c r="R672" s="170"/>
      <c r="S672" s="170"/>
      <c r="T672" s="171"/>
      <c r="AT672" s="165" t="s">
        <v>237</v>
      </c>
      <c r="AU672" s="165" t="s">
        <v>88</v>
      </c>
      <c r="AV672" s="13" t="s">
        <v>88</v>
      </c>
      <c r="AW672" s="13" t="s">
        <v>33</v>
      </c>
      <c r="AX672" s="13" t="s">
        <v>79</v>
      </c>
      <c r="AY672" s="165" t="s">
        <v>207</v>
      </c>
    </row>
    <row r="673" spans="1:65" s="14" customFormat="1" ht="11.25">
      <c r="B673" s="172"/>
      <c r="D673" s="164" t="s">
        <v>237</v>
      </c>
      <c r="E673" s="173" t="s">
        <v>1</v>
      </c>
      <c r="F673" s="174" t="s">
        <v>728</v>
      </c>
      <c r="H673" s="173" t="s">
        <v>1</v>
      </c>
      <c r="I673" s="175"/>
      <c r="L673" s="172"/>
      <c r="M673" s="176"/>
      <c r="N673" s="177"/>
      <c r="O673" s="177"/>
      <c r="P673" s="177"/>
      <c r="Q673" s="177"/>
      <c r="R673" s="177"/>
      <c r="S673" s="177"/>
      <c r="T673" s="178"/>
      <c r="AT673" s="173" t="s">
        <v>237</v>
      </c>
      <c r="AU673" s="173" t="s">
        <v>88</v>
      </c>
      <c r="AV673" s="14" t="s">
        <v>86</v>
      </c>
      <c r="AW673" s="14" t="s">
        <v>33</v>
      </c>
      <c r="AX673" s="14" t="s">
        <v>79</v>
      </c>
      <c r="AY673" s="173" t="s">
        <v>207</v>
      </c>
    </row>
    <row r="674" spans="1:65" s="13" customFormat="1" ht="11.25">
      <c r="B674" s="163"/>
      <c r="D674" s="164" t="s">
        <v>237</v>
      </c>
      <c r="E674" s="165" t="s">
        <v>1</v>
      </c>
      <c r="F674" s="166" t="s">
        <v>729</v>
      </c>
      <c r="H674" s="167">
        <v>191.35</v>
      </c>
      <c r="I674" s="168"/>
      <c r="L674" s="163"/>
      <c r="M674" s="169"/>
      <c r="N674" s="170"/>
      <c r="O674" s="170"/>
      <c r="P674" s="170"/>
      <c r="Q674" s="170"/>
      <c r="R674" s="170"/>
      <c r="S674" s="170"/>
      <c r="T674" s="171"/>
      <c r="AT674" s="165" t="s">
        <v>237</v>
      </c>
      <c r="AU674" s="165" t="s">
        <v>88</v>
      </c>
      <c r="AV674" s="13" t="s">
        <v>88</v>
      </c>
      <c r="AW674" s="13" t="s">
        <v>33</v>
      </c>
      <c r="AX674" s="13" t="s">
        <v>79</v>
      </c>
      <c r="AY674" s="165" t="s">
        <v>207</v>
      </c>
    </row>
    <row r="675" spans="1:65" s="14" customFormat="1" ht="11.25">
      <c r="B675" s="172"/>
      <c r="D675" s="164" t="s">
        <v>237</v>
      </c>
      <c r="E675" s="173" t="s">
        <v>1</v>
      </c>
      <c r="F675" s="174" t="s">
        <v>730</v>
      </c>
      <c r="H675" s="173" t="s">
        <v>1</v>
      </c>
      <c r="I675" s="175"/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237</v>
      </c>
      <c r="AU675" s="173" t="s">
        <v>88</v>
      </c>
      <c r="AV675" s="14" t="s">
        <v>86</v>
      </c>
      <c r="AW675" s="14" t="s">
        <v>33</v>
      </c>
      <c r="AX675" s="14" t="s">
        <v>79</v>
      </c>
      <c r="AY675" s="173" t="s">
        <v>207</v>
      </c>
    </row>
    <row r="676" spans="1:65" s="13" customFormat="1" ht="11.25">
      <c r="B676" s="163"/>
      <c r="D676" s="164" t="s">
        <v>237</v>
      </c>
      <c r="E676" s="165" t="s">
        <v>1</v>
      </c>
      <c r="F676" s="166" t="s">
        <v>731</v>
      </c>
      <c r="H676" s="167">
        <v>50.5</v>
      </c>
      <c r="I676" s="168"/>
      <c r="L676" s="163"/>
      <c r="M676" s="169"/>
      <c r="N676" s="170"/>
      <c r="O676" s="170"/>
      <c r="P676" s="170"/>
      <c r="Q676" s="170"/>
      <c r="R676" s="170"/>
      <c r="S676" s="170"/>
      <c r="T676" s="171"/>
      <c r="AT676" s="165" t="s">
        <v>237</v>
      </c>
      <c r="AU676" s="165" t="s">
        <v>88</v>
      </c>
      <c r="AV676" s="13" t="s">
        <v>88</v>
      </c>
      <c r="AW676" s="13" t="s">
        <v>33</v>
      </c>
      <c r="AX676" s="13" t="s">
        <v>79</v>
      </c>
      <c r="AY676" s="165" t="s">
        <v>207</v>
      </c>
    </row>
    <row r="677" spans="1:65" s="15" customFormat="1" ht="11.25">
      <c r="B677" s="179"/>
      <c r="D677" s="164" t="s">
        <v>237</v>
      </c>
      <c r="E677" s="180" t="s">
        <v>1</v>
      </c>
      <c r="F677" s="181" t="s">
        <v>242</v>
      </c>
      <c r="H677" s="182">
        <v>1134.1999999999998</v>
      </c>
      <c r="I677" s="183"/>
      <c r="L677" s="179"/>
      <c r="M677" s="184"/>
      <c r="N677" s="185"/>
      <c r="O677" s="185"/>
      <c r="P677" s="185"/>
      <c r="Q677" s="185"/>
      <c r="R677" s="185"/>
      <c r="S677" s="185"/>
      <c r="T677" s="186"/>
      <c r="AT677" s="180" t="s">
        <v>237</v>
      </c>
      <c r="AU677" s="180" t="s">
        <v>88</v>
      </c>
      <c r="AV677" s="15" t="s">
        <v>213</v>
      </c>
      <c r="AW677" s="15" t="s">
        <v>33</v>
      </c>
      <c r="AX677" s="15" t="s">
        <v>86</v>
      </c>
      <c r="AY677" s="180" t="s">
        <v>207</v>
      </c>
    </row>
    <row r="678" spans="1:65" s="2" customFormat="1" ht="24.2" customHeight="1">
      <c r="A678" s="31"/>
      <c r="B678" s="148"/>
      <c r="C678" s="149" t="s">
        <v>422</v>
      </c>
      <c r="D678" s="149" t="s">
        <v>209</v>
      </c>
      <c r="E678" s="150" t="s">
        <v>732</v>
      </c>
      <c r="F678" s="151" t="s">
        <v>733</v>
      </c>
      <c r="G678" s="152" t="s">
        <v>235</v>
      </c>
      <c r="H678" s="153">
        <v>3.2879999999999998</v>
      </c>
      <c r="I678" s="154"/>
      <c r="J678" s="155">
        <f>ROUND(I678*H678,2)</f>
        <v>0</v>
      </c>
      <c r="K678" s="156"/>
      <c r="L678" s="32"/>
      <c r="M678" s="157" t="s">
        <v>1</v>
      </c>
      <c r="N678" s="158" t="s">
        <v>44</v>
      </c>
      <c r="O678" s="57"/>
      <c r="P678" s="159">
        <f>O678*H678</f>
        <v>0</v>
      </c>
      <c r="Q678" s="159">
        <v>0</v>
      </c>
      <c r="R678" s="159">
        <f>Q678*H678</f>
        <v>0</v>
      </c>
      <c r="S678" s="159">
        <v>0</v>
      </c>
      <c r="T678" s="160">
        <f>S678*H678</f>
        <v>0</v>
      </c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R678" s="161" t="s">
        <v>213</v>
      </c>
      <c r="AT678" s="161" t="s">
        <v>209</v>
      </c>
      <c r="AU678" s="161" t="s">
        <v>88</v>
      </c>
      <c r="AY678" s="17" t="s">
        <v>207</v>
      </c>
      <c r="BE678" s="162">
        <f>IF(N678="základní",J678,0)</f>
        <v>0</v>
      </c>
      <c r="BF678" s="162">
        <f>IF(N678="snížená",J678,0)</f>
        <v>0</v>
      </c>
      <c r="BG678" s="162">
        <f>IF(N678="zákl. přenesená",J678,0)</f>
        <v>0</v>
      </c>
      <c r="BH678" s="162">
        <f>IF(N678="sníž. přenesená",J678,0)</f>
        <v>0</v>
      </c>
      <c r="BI678" s="162">
        <f>IF(N678="nulová",J678,0)</f>
        <v>0</v>
      </c>
      <c r="BJ678" s="17" t="s">
        <v>86</v>
      </c>
      <c r="BK678" s="162">
        <f>ROUND(I678*H678,2)</f>
        <v>0</v>
      </c>
      <c r="BL678" s="17" t="s">
        <v>213</v>
      </c>
      <c r="BM678" s="161" t="s">
        <v>734</v>
      </c>
    </row>
    <row r="679" spans="1:65" s="14" customFormat="1" ht="11.25">
      <c r="B679" s="172"/>
      <c r="D679" s="164" t="s">
        <v>237</v>
      </c>
      <c r="E679" s="173" t="s">
        <v>1</v>
      </c>
      <c r="F679" s="174" t="s">
        <v>735</v>
      </c>
      <c r="H679" s="173" t="s">
        <v>1</v>
      </c>
      <c r="I679" s="175"/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237</v>
      </c>
      <c r="AU679" s="173" t="s">
        <v>88</v>
      </c>
      <c r="AV679" s="14" t="s">
        <v>86</v>
      </c>
      <c r="AW679" s="14" t="s">
        <v>33</v>
      </c>
      <c r="AX679" s="14" t="s">
        <v>79</v>
      </c>
      <c r="AY679" s="173" t="s">
        <v>207</v>
      </c>
    </row>
    <row r="680" spans="1:65" s="13" customFormat="1" ht="11.25">
      <c r="B680" s="163"/>
      <c r="D680" s="164" t="s">
        <v>237</v>
      </c>
      <c r="E680" s="165" t="s">
        <v>1</v>
      </c>
      <c r="F680" s="166" t="s">
        <v>736</v>
      </c>
      <c r="H680" s="167">
        <v>3.2879999999999998</v>
      </c>
      <c r="I680" s="168"/>
      <c r="L680" s="163"/>
      <c r="M680" s="169"/>
      <c r="N680" s="170"/>
      <c r="O680" s="170"/>
      <c r="P680" s="170"/>
      <c r="Q680" s="170"/>
      <c r="R680" s="170"/>
      <c r="S680" s="170"/>
      <c r="T680" s="171"/>
      <c r="AT680" s="165" t="s">
        <v>237</v>
      </c>
      <c r="AU680" s="165" t="s">
        <v>88</v>
      </c>
      <c r="AV680" s="13" t="s">
        <v>88</v>
      </c>
      <c r="AW680" s="13" t="s">
        <v>33</v>
      </c>
      <c r="AX680" s="13" t="s">
        <v>79</v>
      </c>
      <c r="AY680" s="165" t="s">
        <v>207</v>
      </c>
    </row>
    <row r="681" spans="1:65" s="15" customFormat="1" ht="11.25">
      <c r="B681" s="179"/>
      <c r="D681" s="164" t="s">
        <v>237</v>
      </c>
      <c r="E681" s="180" t="s">
        <v>1</v>
      </c>
      <c r="F681" s="181" t="s">
        <v>242</v>
      </c>
      <c r="H681" s="182">
        <v>3.2879999999999998</v>
      </c>
      <c r="I681" s="183"/>
      <c r="L681" s="179"/>
      <c r="M681" s="184"/>
      <c r="N681" s="185"/>
      <c r="O681" s="185"/>
      <c r="P681" s="185"/>
      <c r="Q681" s="185"/>
      <c r="R681" s="185"/>
      <c r="S681" s="185"/>
      <c r="T681" s="186"/>
      <c r="AT681" s="180" t="s">
        <v>237</v>
      </c>
      <c r="AU681" s="180" t="s">
        <v>88</v>
      </c>
      <c r="AV681" s="15" t="s">
        <v>213</v>
      </c>
      <c r="AW681" s="15" t="s">
        <v>33</v>
      </c>
      <c r="AX681" s="15" t="s">
        <v>86</v>
      </c>
      <c r="AY681" s="180" t="s">
        <v>207</v>
      </c>
    </row>
    <row r="682" spans="1:65" s="2" customFormat="1" ht="24.2" customHeight="1">
      <c r="A682" s="31"/>
      <c r="B682" s="148"/>
      <c r="C682" s="149" t="s">
        <v>737</v>
      </c>
      <c r="D682" s="149" t="s">
        <v>209</v>
      </c>
      <c r="E682" s="150" t="s">
        <v>738</v>
      </c>
      <c r="F682" s="151" t="s">
        <v>739</v>
      </c>
      <c r="G682" s="152" t="s">
        <v>415</v>
      </c>
      <c r="H682" s="153">
        <v>670.06500000000005</v>
      </c>
      <c r="I682" s="154"/>
      <c r="J682" s="155">
        <f>ROUND(I682*H682,2)</f>
        <v>0</v>
      </c>
      <c r="K682" s="156"/>
      <c r="L682" s="32"/>
      <c r="M682" s="157" t="s">
        <v>1</v>
      </c>
      <c r="N682" s="158" t="s">
        <v>44</v>
      </c>
      <c r="O682" s="57"/>
      <c r="P682" s="159">
        <f>O682*H682</f>
        <v>0</v>
      </c>
      <c r="Q682" s="159">
        <v>0</v>
      </c>
      <c r="R682" s="159">
        <f>Q682*H682</f>
        <v>0</v>
      </c>
      <c r="S682" s="159">
        <v>0</v>
      </c>
      <c r="T682" s="160">
        <f>S682*H682</f>
        <v>0</v>
      </c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R682" s="161" t="s">
        <v>213</v>
      </c>
      <c r="AT682" s="161" t="s">
        <v>209</v>
      </c>
      <c r="AU682" s="161" t="s">
        <v>88</v>
      </c>
      <c r="AY682" s="17" t="s">
        <v>207</v>
      </c>
      <c r="BE682" s="162">
        <f>IF(N682="základní",J682,0)</f>
        <v>0</v>
      </c>
      <c r="BF682" s="162">
        <f>IF(N682="snížená",J682,0)</f>
        <v>0</v>
      </c>
      <c r="BG682" s="162">
        <f>IF(N682="zákl. přenesená",J682,0)</f>
        <v>0</v>
      </c>
      <c r="BH682" s="162">
        <f>IF(N682="sníž. přenesená",J682,0)</f>
        <v>0</v>
      </c>
      <c r="BI682" s="162">
        <f>IF(N682="nulová",J682,0)</f>
        <v>0</v>
      </c>
      <c r="BJ682" s="17" t="s">
        <v>86</v>
      </c>
      <c r="BK682" s="162">
        <f>ROUND(I682*H682,2)</f>
        <v>0</v>
      </c>
      <c r="BL682" s="17" t="s">
        <v>213</v>
      </c>
      <c r="BM682" s="161" t="s">
        <v>740</v>
      </c>
    </row>
    <row r="683" spans="1:65" s="2" customFormat="1" ht="24.2" customHeight="1">
      <c r="A683" s="31"/>
      <c r="B683" s="148"/>
      <c r="C683" s="149" t="s">
        <v>426</v>
      </c>
      <c r="D683" s="149" t="s">
        <v>209</v>
      </c>
      <c r="E683" s="150" t="s">
        <v>741</v>
      </c>
      <c r="F683" s="151" t="s">
        <v>742</v>
      </c>
      <c r="G683" s="152" t="s">
        <v>415</v>
      </c>
      <c r="H683" s="153">
        <v>464.57400000000001</v>
      </c>
      <c r="I683" s="154"/>
      <c r="J683" s="155">
        <f>ROUND(I683*H683,2)</f>
        <v>0</v>
      </c>
      <c r="K683" s="156"/>
      <c r="L683" s="32"/>
      <c r="M683" s="157" t="s">
        <v>1</v>
      </c>
      <c r="N683" s="158" t="s">
        <v>44</v>
      </c>
      <c r="O683" s="57"/>
      <c r="P683" s="159">
        <f>O683*H683</f>
        <v>0</v>
      </c>
      <c r="Q683" s="159">
        <v>0</v>
      </c>
      <c r="R683" s="159">
        <f>Q683*H683</f>
        <v>0</v>
      </c>
      <c r="S683" s="159">
        <v>0</v>
      </c>
      <c r="T683" s="160">
        <f>S683*H683</f>
        <v>0</v>
      </c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R683" s="161" t="s">
        <v>213</v>
      </c>
      <c r="AT683" s="161" t="s">
        <v>209</v>
      </c>
      <c r="AU683" s="161" t="s">
        <v>88</v>
      </c>
      <c r="AY683" s="17" t="s">
        <v>207</v>
      </c>
      <c r="BE683" s="162">
        <f>IF(N683="základní",J683,0)</f>
        <v>0</v>
      </c>
      <c r="BF683" s="162">
        <f>IF(N683="snížená",J683,0)</f>
        <v>0</v>
      </c>
      <c r="BG683" s="162">
        <f>IF(N683="zákl. přenesená",J683,0)</f>
        <v>0</v>
      </c>
      <c r="BH683" s="162">
        <f>IF(N683="sníž. přenesená",J683,0)</f>
        <v>0</v>
      </c>
      <c r="BI683" s="162">
        <f>IF(N683="nulová",J683,0)</f>
        <v>0</v>
      </c>
      <c r="BJ683" s="17" t="s">
        <v>86</v>
      </c>
      <c r="BK683" s="162">
        <f>ROUND(I683*H683,2)</f>
        <v>0</v>
      </c>
      <c r="BL683" s="17" t="s">
        <v>213</v>
      </c>
      <c r="BM683" s="161" t="s">
        <v>743</v>
      </c>
    </row>
    <row r="684" spans="1:65" s="13" customFormat="1" ht="33.75">
      <c r="B684" s="163"/>
      <c r="D684" s="164" t="s">
        <v>237</v>
      </c>
      <c r="E684" s="165" t="s">
        <v>1</v>
      </c>
      <c r="F684" s="166" t="s">
        <v>744</v>
      </c>
      <c r="H684" s="167">
        <v>62.518999999999998</v>
      </c>
      <c r="I684" s="168"/>
      <c r="L684" s="163"/>
      <c r="M684" s="169"/>
      <c r="N684" s="170"/>
      <c r="O684" s="170"/>
      <c r="P684" s="170"/>
      <c r="Q684" s="170"/>
      <c r="R684" s="170"/>
      <c r="S684" s="170"/>
      <c r="T684" s="171"/>
      <c r="AT684" s="165" t="s">
        <v>237</v>
      </c>
      <c r="AU684" s="165" t="s">
        <v>88</v>
      </c>
      <c r="AV684" s="13" t="s">
        <v>88</v>
      </c>
      <c r="AW684" s="13" t="s">
        <v>33</v>
      </c>
      <c r="AX684" s="13" t="s">
        <v>79</v>
      </c>
      <c r="AY684" s="165" t="s">
        <v>207</v>
      </c>
    </row>
    <row r="685" spans="1:65" s="13" customFormat="1" ht="22.5">
      <c r="B685" s="163"/>
      <c r="D685" s="164" t="s">
        <v>237</v>
      </c>
      <c r="E685" s="165" t="s">
        <v>1</v>
      </c>
      <c r="F685" s="166" t="s">
        <v>745</v>
      </c>
      <c r="H685" s="167">
        <v>22.896999999999998</v>
      </c>
      <c r="I685" s="168"/>
      <c r="L685" s="163"/>
      <c r="M685" s="169"/>
      <c r="N685" s="170"/>
      <c r="O685" s="170"/>
      <c r="P685" s="170"/>
      <c r="Q685" s="170"/>
      <c r="R685" s="170"/>
      <c r="S685" s="170"/>
      <c r="T685" s="171"/>
      <c r="AT685" s="165" t="s">
        <v>237</v>
      </c>
      <c r="AU685" s="165" t="s">
        <v>88</v>
      </c>
      <c r="AV685" s="13" t="s">
        <v>88</v>
      </c>
      <c r="AW685" s="13" t="s">
        <v>33</v>
      </c>
      <c r="AX685" s="13" t="s">
        <v>79</v>
      </c>
      <c r="AY685" s="165" t="s">
        <v>207</v>
      </c>
    </row>
    <row r="686" spans="1:65" s="13" customFormat="1" ht="33.75">
      <c r="B686" s="163"/>
      <c r="D686" s="164" t="s">
        <v>237</v>
      </c>
      <c r="E686" s="165" t="s">
        <v>1</v>
      </c>
      <c r="F686" s="166" t="s">
        <v>746</v>
      </c>
      <c r="H686" s="167">
        <v>93.215000000000003</v>
      </c>
      <c r="I686" s="168"/>
      <c r="L686" s="163"/>
      <c r="M686" s="169"/>
      <c r="N686" s="170"/>
      <c r="O686" s="170"/>
      <c r="P686" s="170"/>
      <c r="Q686" s="170"/>
      <c r="R686" s="170"/>
      <c r="S686" s="170"/>
      <c r="T686" s="171"/>
      <c r="AT686" s="165" t="s">
        <v>237</v>
      </c>
      <c r="AU686" s="165" t="s">
        <v>88</v>
      </c>
      <c r="AV686" s="13" t="s">
        <v>88</v>
      </c>
      <c r="AW686" s="13" t="s">
        <v>33</v>
      </c>
      <c r="AX686" s="13" t="s">
        <v>79</v>
      </c>
      <c r="AY686" s="165" t="s">
        <v>207</v>
      </c>
    </row>
    <row r="687" spans="1:65" s="13" customFormat="1" ht="22.5">
      <c r="B687" s="163"/>
      <c r="D687" s="164" t="s">
        <v>237</v>
      </c>
      <c r="E687" s="165" t="s">
        <v>1</v>
      </c>
      <c r="F687" s="166" t="s">
        <v>747</v>
      </c>
      <c r="H687" s="167">
        <v>19.459</v>
      </c>
      <c r="I687" s="168"/>
      <c r="L687" s="163"/>
      <c r="M687" s="169"/>
      <c r="N687" s="170"/>
      <c r="O687" s="170"/>
      <c r="P687" s="170"/>
      <c r="Q687" s="170"/>
      <c r="R687" s="170"/>
      <c r="S687" s="170"/>
      <c r="T687" s="171"/>
      <c r="AT687" s="165" t="s">
        <v>237</v>
      </c>
      <c r="AU687" s="165" t="s">
        <v>88</v>
      </c>
      <c r="AV687" s="13" t="s">
        <v>88</v>
      </c>
      <c r="AW687" s="13" t="s">
        <v>33</v>
      </c>
      <c r="AX687" s="13" t="s">
        <v>79</v>
      </c>
      <c r="AY687" s="165" t="s">
        <v>207</v>
      </c>
    </row>
    <row r="688" spans="1:65" s="13" customFormat="1" ht="22.5">
      <c r="B688" s="163"/>
      <c r="D688" s="164" t="s">
        <v>237</v>
      </c>
      <c r="E688" s="165" t="s">
        <v>1</v>
      </c>
      <c r="F688" s="166" t="s">
        <v>748</v>
      </c>
      <c r="H688" s="167">
        <v>30.745000000000001</v>
      </c>
      <c r="I688" s="168"/>
      <c r="L688" s="163"/>
      <c r="M688" s="169"/>
      <c r="N688" s="170"/>
      <c r="O688" s="170"/>
      <c r="P688" s="170"/>
      <c r="Q688" s="170"/>
      <c r="R688" s="170"/>
      <c r="S688" s="170"/>
      <c r="T688" s="171"/>
      <c r="AT688" s="165" t="s">
        <v>237</v>
      </c>
      <c r="AU688" s="165" t="s">
        <v>88</v>
      </c>
      <c r="AV688" s="13" t="s">
        <v>88</v>
      </c>
      <c r="AW688" s="13" t="s">
        <v>33</v>
      </c>
      <c r="AX688" s="13" t="s">
        <v>79</v>
      </c>
      <c r="AY688" s="165" t="s">
        <v>207</v>
      </c>
    </row>
    <row r="689" spans="2:51" s="13" customFormat="1" ht="22.5">
      <c r="B689" s="163"/>
      <c r="D689" s="164" t="s">
        <v>237</v>
      </c>
      <c r="E689" s="165" t="s">
        <v>1</v>
      </c>
      <c r="F689" s="166" t="s">
        <v>749</v>
      </c>
      <c r="H689" s="167">
        <v>5.6559999999999997</v>
      </c>
      <c r="I689" s="168"/>
      <c r="L689" s="163"/>
      <c r="M689" s="169"/>
      <c r="N689" s="170"/>
      <c r="O689" s="170"/>
      <c r="P689" s="170"/>
      <c r="Q689" s="170"/>
      <c r="R689" s="170"/>
      <c r="S689" s="170"/>
      <c r="T689" s="171"/>
      <c r="AT689" s="165" t="s">
        <v>237</v>
      </c>
      <c r="AU689" s="165" t="s">
        <v>88</v>
      </c>
      <c r="AV689" s="13" t="s">
        <v>88</v>
      </c>
      <c r="AW689" s="13" t="s">
        <v>33</v>
      </c>
      <c r="AX689" s="13" t="s">
        <v>79</v>
      </c>
      <c r="AY689" s="165" t="s">
        <v>207</v>
      </c>
    </row>
    <row r="690" spans="2:51" s="13" customFormat="1" ht="33.75">
      <c r="B690" s="163"/>
      <c r="D690" s="164" t="s">
        <v>237</v>
      </c>
      <c r="E690" s="165" t="s">
        <v>1</v>
      </c>
      <c r="F690" s="166" t="s">
        <v>750</v>
      </c>
      <c r="H690" s="167">
        <v>71.546000000000006</v>
      </c>
      <c r="I690" s="168"/>
      <c r="L690" s="163"/>
      <c r="M690" s="169"/>
      <c r="N690" s="170"/>
      <c r="O690" s="170"/>
      <c r="P690" s="170"/>
      <c r="Q690" s="170"/>
      <c r="R690" s="170"/>
      <c r="S690" s="170"/>
      <c r="T690" s="171"/>
      <c r="AT690" s="165" t="s">
        <v>237</v>
      </c>
      <c r="AU690" s="165" t="s">
        <v>88</v>
      </c>
      <c r="AV690" s="13" t="s">
        <v>88</v>
      </c>
      <c r="AW690" s="13" t="s">
        <v>33</v>
      </c>
      <c r="AX690" s="13" t="s">
        <v>79</v>
      </c>
      <c r="AY690" s="165" t="s">
        <v>207</v>
      </c>
    </row>
    <row r="691" spans="2:51" s="13" customFormat="1" ht="22.5">
      <c r="B691" s="163"/>
      <c r="D691" s="164" t="s">
        <v>237</v>
      </c>
      <c r="E691" s="165" t="s">
        <v>1</v>
      </c>
      <c r="F691" s="166" t="s">
        <v>751</v>
      </c>
      <c r="H691" s="167">
        <v>21.213999999999999</v>
      </c>
      <c r="I691" s="168"/>
      <c r="L691" s="163"/>
      <c r="M691" s="169"/>
      <c r="N691" s="170"/>
      <c r="O691" s="170"/>
      <c r="P691" s="170"/>
      <c r="Q691" s="170"/>
      <c r="R691" s="170"/>
      <c r="S691" s="170"/>
      <c r="T691" s="171"/>
      <c r="AT691" s="165" t="s">
        <v>237</v>
      </c>
      <c r="AU691" s="165" t="s">
        <v>88</v>
      </c>
      <c r="AV691" s="13" t="s">
        <v>88</v>
      </c>
      <c r="AW691" s="13" t="s">
        <v>33</v>
      </c>
      <c r="AX691" s="13" t="s">
        <v>79</v>
      </c>
      <c r="AY691" s="165" t="s">
        <v>207</v>
      </c>
    </row>
    <row r="692" spans="2:51" s="13" customFormat="1" ht="22.5">
      <c r="B692" s="163"/>
      <c r="D692" s="164" t="s">
        <v>237</v>
      </c>
      <c r="E692" s="165" t="s">
        <v>1</v>
      </c>
      <c r="F692" s="166" t="s">
        <v>752</v>
      </c>
      <c r="H692" s="167">
        <v>24.25</v>
      </c>
      <c r="I692" s="168"/>
      <c r="L692" s="163"/>
      <c r="M692" s="169"/>
      <c r="N692" s="170"/>
      <c r="O692" s="170"/>
      <c r="P692" s="170"/>
      <c r="Q692" s="170"/>
      <c r="R692" s="170"/>
      <c r="S692" s="170"/>
      <c r="T692" s="171"/>
      <c r="AT692" s="165" t="s">
        <v>237</v>
      </c>
      <c r="AU692" s="165" t="s">
        <v>88</v>
      </c>
      <c r="AV692" s="13" t="s">
        <v>88</v>
      </c>
      <c r="AW692" s="13" t="s">
        <v>33</v>
      </c>
      <c r="AX692" s="13" t="s">
        <v>79</v>
      </c>
      <c r="AY692" s="165" t="s">
        <v>207</v>
      </c>
    </row>
    <row r="693" spans="2:51" s="13" customFormat="1" ht="33.75">
      <c r="B693" s="163"/>
      <c r="D693" s="164" t="s">
        <v>237</v>
      </c>
      <c r="E693" s="165" t="s">
        <v>1</v>
      </c>
      <c r="F693" s="166" t="s">
        <v>753</v>
      </c>
      <c r="H693" s="167">
        <v>40.673999999999999</v>
      </c>
      <c r="I693" s="168"/>
      <c r="L693" s="163"/>
      <c r="M693" s="169"/>
      <c r="N693" s="170"/>
      <c r="O693" s="170"/>
      <c r="P693" s="170"/>
      <c r="Q693" s="170"/>
      <c r="R693" s="170"/>
      <c r="S693" s="170"/>
      <c r="T693" s="171"/>
      <c r="AT693" s="165" t="s">
        <v>237</v>
      </c>
      <c r="AU693" s="165" t="s">
        <v>88</v>
      </c>
      <c r="AV693" s="13" t="s">
        <v>88</v>
      </c>
      <c r="AW693" s="13" t="s">
        <v>33</v>
      </c>
      <c r="AX693" s="13" t="s">
        <v>79</v>
      </c>
      <c r="AY693" s="165" t="s">
        <v>207</v>
      </c>
    </row>
    <row r="694" spans="2:51" s="13" customFormat="1" ht="22.5">
      <c r="B694" s="163"/>
      <c r="D694" s="164" t="s">
        <v>237</v>
      </c>
      <c r="E694" s="165" t="s">
        <v>1</v>
      </c>
      <c r="F694" s="166" t="s">
        <v>754</v>
      </c>
      <c r="H694" s="167">
        <v>24.698</v>
      </c>
      <c r="I694" s="168"/>
      <c r="L694" s="163"/>
      <c r="M694" s="169"/>
      <c r="N694" s="170"/>
      <c r="O694" s="170"/>
      <c r="P694" s="170"/>
      <c r="Q694" s="170"/>
      <c r="R694" s="170"/>
      <c r="S694" s="170"/>
      <c r="T694" s="171"/>
      <c r="AT694" s="165" t="s">
        <v>237</v>
      </c>
      <c r="AU694" s="165" t="s">
        <v>88</v>
      </c>
      <c r="AV694" s="13" t="s">
        <v>88</v>
      </c>
      <c r="AW694" s="13" t="s">
        <v>33</v>
      </c>
      <c r="AX694" s="13" t="s">
        <v>79</v>
      </c>
      <c r="AY694" s="165" t="s">
        <v>207</v>
      </c>
    </row>
    <row r="695" spans="2:51" s="13" customFormat="1" ht="11.25">
      <c r="B695" s="163"/>
      <c r="D695" s="164" t="s">
        <v>237</v>
      </c>
      <c r="E695" s="165" t="s">
        <v>1</v>
      </c>
      <c r="F695" s="166" t="s">
        <v>755</v>
      </c>
      <c r="H695" s="167">
        <v>12.3</v>
      </c>
      <c r="I695" s="168"/>
      <c r="L695" s="163"/>
      <c r="M695" s="169"/>
      <c r="N695" s="170"/>
      <c r="O695" s="170"/>
      <c r="P695" s="170"/>
      <c r="Q695" s="170"/>
      <c r="R695" s="170"/>
      <c r="S695" s="170"/>
      <c r="T695" s="171"/>
      <c r="AT695" s="165" t="s">
        <v>237</v>
      </c>
      <c r="AU695" s="165" t="s">
        <v>88</v>
      </c>
      <c r="AV695" s="13" t="s">
        <v>88</v>
      </c>
      <c r="AW695" s="13" t="s">
        <v>33</v>
      </c>
      <c r="AX695" s="13" t="s">
        <v>79</v>
      </c>
      <c r="AY695" s="165" t="s">
        <v>207</v>
      </c>
    </row>
    <row r="696" spans="2:51" s="13" customFormat="1" ht="22.5">
      <c r="B696" s="163"/>
      <c r="D696" s="164" t="s">
        <v>237</v>
      </c>
      <c r="E696" s="165" t="s">
        <v>1</v>
      </c>
      <c r="F696" s="166" t="s">
        <v>756</v>
      </c>
      <c r="H696" s="167">
        <v>35.401000000000003</v>
      </c>
      <c r="I696" s="168"/>
      <c r="L696" s="163"/>
      <c r="M696" s="169"/>
      <c r="N696" s="170"/>
      <c r="O696" s="170"/>
      <c r="P696" s="170"/>
      <c r="Q696" s="170"/>
      <c r="R696" s="170"/>
      <c r="S696" s="170"/>
      <c r="T696" s="171"/>
      <c r="AT696" s="165" t="s">
        <v>237</v>
      </c>
      <c r="AU696" s="165" t="s">
        <v>88</v>
      </c>
      <c r="AV696" s="13" t="s">
        <v>88</v>
      </c>
      <c r="AW696" s="13" t="s">
        <v>33</v>
      </c>
      <c r="AX696" s="13" t="s">
        <v>79</v>
      </c>
      <c r="AY696" s="165" t="s">
        <v>207</v>
      </c>
    </row>
    <row r="697" spans="2:51" s="14" customFormat="1" ht="11.25">
      <c r="B697" s="172"/>
      <c r="D697" s="164" t="s">
        <v>237</v>
      </c>
      <c r="E697" s="173" t="s">
        <v>1</v>
      </c>
      <c r="F697" s="174" t="s">
        <v>757</v>
      </c>
      <c r="H697" s="173" t="s">
        <v>1</v>
      </c>
      <c r="I697" s="175"/>
      <c r="L697" s="172"/>
      <c r="M697" s="176"/>
      <c r="N697" s="177"/>
      <c r="O697" s="177"/>
      <c r="P697" s="177"/>
      <c r="Q697" s="177"/>
      <c r="R697" s="177"/>
      <c r="S697" s="177"/>
      <c r="T697" s="178"/>
      <c r="AT697" s="173" t="s">
        <v>237</v>
      </c>
      <c r="AU697" s="173" t="s">
        <v>88</v>
      </c>
      <c r="AV697" s="14" t="s">
        <v>86</v>
      </c>
      <c r="AW697" s="14" t="s">
        <v>33</v>
      </c>
      <c r="AX697" s="14" t="s">
        <v>79</v>
      </c>
      <c r="AY697" s="173" t="s">
        <v>207</v>
      </c>
    </row>
    <row r="698" spans="2:51" s="14" customFormat="1" ht="33.75">
      <c r="B698" s="172"/>
      <c r="D698" s="164" t="s">
        <v>237</v>
      </c>
      <c r="E698" s="173" t="s">
        <v>1</v>
      </c>
      <c r="F698" s="174" t="s">
        <v>758</v>
      </c>
      <c r="H698" s="173" t="s">
        <v>1</v>
      </c>
      <c r="I698" s="175"/>
      <c r="L698" s="172"/>
      <c r="M698" s="176"/>
      <c r="N698" s="177"/>
      <c r="O698" s="177"/>
      <c r="P698" s="177"/>
      <c r="Q698" s="177"/>
      <c r="R698" s="177"/>
      <c r="S698" s="177"/>
      <c r="T698" s="178"/>
      <c r="AT698" s="173" t="s">
        <v>237</v>
      </c>
      <c r="AU698" s="173" t="s">
        <v>88</v>
      </c>
      <c r="AV698" s="14" t="s">
        <v>86</v>
      </c>
      <c r="AW698" s="14" t="s">
        <v>33</v>
      </c>
      <c r="AX698" s="14" t="s">
        <v>79</v>
      </c>
      <c r="AY698" s="173" t="s">
        <v>207</v>
      </c>
    </row>
    <row r="699" spans="2:51" s="14" customFormat="1" ht="11.25">
      <c r="B699" s="172"/>
      <c r="D699" s="164" t="s">
        <v>237</v>
      </c>
      <c r="E699" s="173" t="s">
        <v>1</v>
      </c>
      <c r="F699" s="174" t="s">
        <v>759</v>
      </c>
      <c r="H699" s="173" t="s">
        <v>1</v>
      </c>
      <c r="I699" s="175"/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237</v>
      </c>
      <c r="AU699" s="173" t="s">
        <v>88</v>
      </c>
      <c r="AV699" s="14" t="s">
        <v>86</v>
      </c>
      <c r="AW699" s="14" t="s">
        <v>33</v>
      </c>
      <c r="AX699" s="14" t="s">
        <v>79</v>
      </c>
      <c r="AY699" s="173" t="s">
        <v>207</v>
      </c>
    </row>
    <row r="700" spans="2:51" s="14" customFormat="1" ht="22.5">
      <c r="B700" s="172"/>
      <c r="D700" s="164" t="s">
        <v>237</v>
      </c>
      <c r="E700" s="173" t="s">
        <v>1</v>
      </c>
      <c r="F700" s="174" t="s">
        <v>760</v>
      </c>
      <c r="H700" s="173" t="s">
        <v>1</v>
      </c>
      <c r="I700" s="175"/>
      <c r="L700" s="172"/>
      <c r="M700" s="176"/>
      <c r="N700" s="177"/>
      <c r="O700" s="177"/>
      <c r="P700" s="177"/>
      <c r="Q700" s="177"/>
      <c r="R700" s="177"/>
      <c r="S700" s="177"/>
      <c r="T700" s="178"/>
      <c r="AT700" s="173" t="s">
        <v>237</v>
      </c>
      <c r="AU700" s="173" t="s">
        <v>88</v>
      </c>
      <c r="AV700" s="14" t="s">
        <v>86</v>
      </c>
      <c r="AW700" s="14" t="s">
        <v>33</v>
      </c>
      <c r="AX700" s="14" t="s">
        <v>79</v>
      </c>
      <c r="AY700" s="173" t="s">
        <v>207</v>
      </c>
    </row>
    <row r="701" spans="2:51" s="14" customFormat="1" ht="11.25">
      <c r="B701" s="172"/>
      <c r="D701" s="164" t="s">
        <v>237</v>
      </c>
      <c r="E701" s="173" t="s">
        <v>1</v>
      </c>
      <c r="F701" s="174" t="s">
        <v>761</v>
      </c>
      <c r="H701" s="173" t="s">
        <v>1</v>
      </c>
      <c r="I701" s="175"/>
      <c r="L701" s="172"/>
      <c r="M701" s="176"/>
      <c r="N701" s="177"/>
      <c r="O701" s="177"/>
      <c r="P701" s="177"/>
      <c r="Q701" s="177"/>
      <c r="R701" s="177"/>
      <c r="S701" s="177"/>
      <c r="T701" s="178"/>
      <c r="AT701" s="173" t="s">
        <v>237</v>
      </c>
      <c r="AU701" s="173" t="s">
        <v>88</v>
      </c>
      <c r="AV701" s="14" t="s">
        <v>86</v>
      </c>
      <c r="AW701" s="14" t="s">
        <v>33</v>
      </c>
      <c r="AX701" s="14" t="s">
        <v>79</v>
      </c>
      <c r="AY701" s="173" t="s">
        <v>207</v>
      </c>
    </row>
    <row r="702" spans="2:51" s="14" customFormat="1" ht="22.5">
      <c r="B702" s="172"/>
      <c r="D702" s="164" t="s">
        <v>237</v>
      </c>
      <c r="E702" s="173" t="s">
        <v>1</v>
      </c>
      <c r="F702" s="174" t="s">
        <v>621</v>
      </c>
      <c r="H702" s="173" t="s">
        <v>1</v>
      </c>
      <c r="I702" s="175"/>
      <c r="L702" s="172"/>
      <c r="M702" s="176"/>
      <c r="N702" s="177"/>
      <c r="O702" s="177"/>
      <c r="P702" s="177"/>
      <c r="Q702" s="177"/>
      <c r="R702" s="177"/>
      <c r="S702" s="177"/>
      <c r="T702" s="178"/>
      <c r="AT702" s="173" t="s">
        <v>237</v>
      </c>
      <c r="AU702" s="173" t="s">
        <v>88</v>
      </c>
      <c r="AV702" s="14" t="s">
        <v>86</v>
      </c>
      <c r="AW702" s="14" t="s">
        <v>33</v>
      </c>
      <c r="AX702" s="14" t="s">
        <v>79</v>
      </c>
      <c r="AY702" s="173" t="s">
        <v>207</v>
      </c>
    </row>
    <row r="703" spans="2:51" s="14" customFormat="1" ht="11.25">
      <c r="B703" s="172"/>
      <c r="D703" s="164" t="s">
        <v>237</v>
      </c>
      <c r="E703" s="173" t="s">
        <v>1</v>
      </c>
      <c r="F703" s="174" t="s">
        <v>622</v>
      </c>
      <c r="H703" s="173" t="s">
        <v>1</v>
      </c>
      <c r="I703" s="175"/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237</v>
      </c>
      <c r="AU703" s="173" t="s">
        <v>88</v>
      </c>
      <c r="AV703" s="14" t="s">
        <v>86</v>
      </c>
      <c r="AW703" s="14" t="s">
        <v>33</v>
      </c>
      <c r="AX703" s="14" t="s">
        <v>79</v>
      </c>
      <c r="AY703" s="173" t="s">
        <v>207</v>
      </c>
    </row>
    <row r="704" spans="2:51" s="14" customFormat="1" ht="22.5">
      <c r="B704" s="172"/>
      <c r="D704" s="164" t="s">
        <v>237</v>
      </c>
      <c r="E704" s="173" t="s">
        <v>1</v>
      </c>
      <c r="F704" s="174" t="s">
        <v>623</v>
      </c>
      <c r="H704" s="173" t="s">
        <v>1</v>
      </c>
      <c r="I704" s="175"/>
      <c r="L704" s="172"/>
      <c r="M704" s="176"/>
      <c r="N704" s="177"/>
      <c r="O704" s="177"/>
      <c r="P704" s="177"/>
      <c r="Q704" s="177"/>
      <c r="R704" s="177"/>
      <c r="S704" s="177"/>
      <c r="T704" s="178"/>
      <c r="AT704" s="173" t="s">
        <v>237</v>
      </c>
      <c r="AU704" s="173" t="s">
        <v>88</v>
      </c>
      <c r="AV704" s="14" t="s">
        <v>86</v>
      </c>
      <c r="AW704" s="14" t="s">
        <v>33</v>
      </c>
      <c r="AX704" s="14" t="s">
        <v>79</v>
      </c>
      <c r="AY704" s="173" t="s">
        <v>207</v>
      </c>
    </row>
    <row r="705" spans="1:65" s="14" customFormat="1" ht="22.5">
      <c r="B705" s="172"/>
      <c r="D705" s="164" t="s">
        <v>237</v>
      </c>
      <c r="E705" s="173" t="s">
        <v>1</v>
      </c>
      <c r="F705" s="174" t="s">
        <v>762</v>
      </c>
      <c r="H705" s="173" t="s">
        <v>1</v>
      </c>
      <c r="I705" s="175"/>
      <c r="L705" s="172"/>
      <c r="M705" s="176"/>
      <c r="N705" s="177"/>
      <c r="O705" s="177"/>
      <c r="P705" s="177"/>
      <c r="Q705" s="177"/>
      <c r="R705" s="177"/>
      <c r="S705" s="177"/>
      <c r="T705" s="178"/>
      <c r="AT705" s="173" t="s">
        <v>237</v>
      </c>
      <c r="AU705" s="173" t="s">
        <v>88</v>
      </c>
      <c r="AV705" s="14" t="s">
        <v>86</v>
      </c>
      <c r="AW705" s="14" t="s">
        <v>33</v>
      </c>
      <c r="AX705" s="14" t="s">
        <v>79</v>
      </c>
      <c r="AY705" s="173" t="s">
        <v>207</v>
      </c>
    </row>
    <row r="706" spans="1:65" s="14" customFormat="1" ht="22.5">
      <c r="B706" s="172"/>
      <c r="D706" s="164" t="s">
        <v>237</v>
      </c>
      <c r="E706" s="173" t="s">
        <v>1</v>
      </c>
      <c r="F706" s="174" t="s">
        <v>625</v>
      </c>
      <c r="H706" s="173" t="s">
        <v>1</v>
      </c>
      <c r="I706" s="175"/>
      <c r="L706" s="172"/>
      <c r="M706" s="176"/>
      <c r="N706" s="177"/>
      <c r="O706" s="177"/>
      <c r="P706" s="177"/>
      <c r="Q706" s="177"/>
      <c r="R706" s="177"/>
      <c r="S706" s="177"/>
      <c r="T706" s="178"/>
      <c r="AT706" s="173" t="s">
        <v>237</v>
      </c>
      <c r="AU706" s="173" t="s">
        <v>88</v>
      </c>
      <c r="AV706" s="14" t="s">
        <v>86</v>
      </c>
      <c r="AW706" s="14" t="s">
        <v>33</v>
      </c>
      <c r="AX706" s="14" t="s">
        <v>79</v>
      </c>
      <c r="AY706" s="173" t="s">
        <v>207</v>
      </c>
    </row>
    <row r="707" spans="1:65" s="15" customFormat="1" ht="11.25">
      <c r="B707" s="179"/>
      <c r="D707" s="164" t="s">
        <v>237</v>
      </c>
      <c r="E707" s="180" t="s">
        <v>1</v>
      </c>
      <c r="F707" s="181" t="s">
        <v>242</v>
      </c>
      <c r="H707" s="182">
        <v>464.57400000000001</v>
      </c>
      <c r="I707" s="183"/>
      <c r="L707" s="179"/>
      <c r="M707" s="184"/>
      <c r="N707" s="185"/>
      <c r="O707" s="185"/>
      <c r="P707" s="185"/>
      <c r="Q707" s="185"/>
      <c r="R707" s="185"/>
      <c r="S707" s="185"/>
      <c r="T707" s="186"/>
      <c r="AT707" s="180" t="s">
        <v>237</v>
      </c>
      <c r="AU707" s="180" t="s">
        <v>88</v>
      </c>
      <c r="AV707" s="15" t="s">
        <v>213</v>
      </c>
      <c r="AW707" s="15" t="s">
        <v>33</v>
      </c>
      <c r="AX707" s="15" t="s">
        <v>86</v>
      </c>
      <c r="AY707" s="180" t="s">
        <v>207</v>
      </c>
    </row>
    <row r="708" spans="1:65" s="2" customFormat="1" ht="24.2" customHeight="1">
      <c r="A708" s="31"/>
      <c r="B708" s="148"/>
      <c r="C708" s="149" t="s">
        <v>763</v>
      </c>
      <c r="D708" s="149" t="s">
        <v>209</v>
      </c>
      <c r="E708" s="150" t="s">
        <v>764</v>
      </c>
      <c r="F708" s="151" t="s">
        <v>765</v>
      </c>
      <c r="G708" s="152" t="s">
        <v>415</v>
      </c>
      <c r="H708" s="153">
        <v>4.5449999999999999</v>
      </c>
      <c r="I708" s="154"/>
      <c r="J708" s="155">
        <f>ROUND(I708*H708,2)</f>
        <v>0</v>
      </c>
      <c r="K708" s="156"/>
      <c r="L708" s="32"/>
      <c r="M708" s="157" t="s">
        <v>1</v>
      </c>
      <c r="N708" s="158" t="s">
        <v>44</v>
      </c>
      <c r="O708" s="57"/>
      <c r="P708" s="159">
        <f>O708*H708</f>
        <v>0</v>
      </c>
      <c r="Q708" s="159">
        <v>0</v>
      </c>
      <c r="R708" s="159">
        <f>Q708*H708</f>
        <v>0</v>
      </c>
      <c r="S708" s="159">
        <v>0</v>
      </c>
      <c r="T708" s="160">
        <f>S708*H708</f>
        <v>0</v>
      </c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R708" s="161" t="s">
        <v>213</v>
      </c>
      <c r="AT708" s="161" t="s">
        <v>209</v>
      </c>
      <c r="AU708" s="161" t="s">
        <v>88</v>
      </c>
      <c r="AY708" s="17" t="s">
        <v>207</v>
      </c>
      <c r="BE708" s="162">
        <f>IF(N708="základní",J708,0)</f>
        <v>0</v>
      </c>
      <c r="BF708" s="162">
        <f>IF(N708="snížená",J708,0)</f>
        <v>0</v>
      </c>
      <c r="BG708" s="162">
        <f>IF(N708="zákl. přenesená",J708,0)</f>
        <v>0</v>
      </c>
      <c r="BH708" s="162">
        <f>IF(N708="sníž. přenesená",J708,0)</f>
        <v>0</v>
      </c>
      <c r="BI708" s="162">
        <f>IF(N708="nulová",J708,0)</f>
        <v>0</v>
      </c>
      <c r="BJ708" s="17" t="s">
        <v>86</v>
      </c>
      <c r="BK708" s="162">
        <f>ROUND(I708*H708,2)</f>
        <v>0</v>
      </c>
      <c r="BL708" s="17" t="s">
        <v>213</v>
      </c>
      <c r="BM708" s="161" t="s">
        <v>766</v>
      </c>
    </row>
    <row r="709" spans="1:65" s="13" customFormat="1" ht="22.5">
      <c r="B709" s="163"/>
      <c r="D709" s="164" t="s">
        <v>237</v>
      </c>
      <c r="E709" s="165" t="s">
        <v>1</v>
      </c>
      <c r="F709" s="166" t="s">
        <v>767</v>
      </c>
      <c r="H709" s="167">
        <v>4.5449999999999999</v>
      </c>
      <c r="I709" s="168"/>
      <c r="L709" s="163"/>
      <c r="M709" s="169"/>
      <c r="N709" s="170"/>
      <c r="O709" s="170"/>
      <c r="P709" s="170"/>
      <c r="Q709" s="170"/>
      <c r="R709" s="170"/>
      <c r="S709" s="170"/>
      <c r="T709" s="171"/>
      <c r="AT709" s="165" t="s">
        <v>237</v>
      </c>
      <c r="AU709" s="165" t="s">
        <v>88</v>
      </c>
      <c r="AV709" s="13" t="s">
        <v>88</v>
      </c>
      <c r="AW709" s="13" t="s">
        <v>33</v>
      </c>
      <c r="AX709" s="13" t="s">
        <v>79</v>
      </c>
      <c r="AY709" s="165" t="s">
        <v>207</v>
      </c>
    </row>
    <row r="710" spans="1:65" s="14" customFormat="1" ht="22.5">
      <c r="B710" s="172"/>
      <c r="D710" s="164" t="s">
        <v>237</v>
      </c>
      <c r="E710" s="173" t="s">
        <v>1</v>
      </c>
      <c r="F710" s="174" t="s">
        <v>768</v>
      </c>
      <c r="H710" s="173" t="s">
        <v>1</v>
      </c>
      <c r="I710" s="175"/>
      <c r="L710" s="172"/>
      <c r="M710" s="176"/>
      <c r="N710" s="177"/>
      <c r="O710" s="177"/>
      <c r="P710" s="177"/>
      <c r="Q710" s="177"/>
      <c r="R710" s="177"/>
      <c r="S710" s="177"/>
      <c r="T710" s="178"/>
      <c r="AT710" s="173" t="s">
        <v>237</v>
      </c>
      <c r="AU710" s="173" t="s">
        <v>88</v>
      </c>
      <c r="AV710" s="14" t="s">
        <v>86</v>
      </c>
      <c r="AW710" s="14" t="s">
        <v>33</v>
      </c>
      <c r="AX710" s="14" t="s">
        <v>79</v>
      </c>
      <c r="AY710" s="173" t="s">
        <v>207</v>
      </c>
    </row>
    <row r="711" spans="1:65" s="14" customFormat="1" ht="11.25">
      <c r="B711" s="172"/>
      <c r="D711" s="164" t="s">
        <v>237</v>
      </c>
      <c r="E711" s="173" t="s">
        <v>1</v>
      </c>
      <c r="F711" s="174" t="s">
        <v>769</v>
      </c>
      <c r="H711" s="173" t="s">
        <v>1</v>
      </c>
      <c r="I711" s="175"/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237</v>
      </c>
      <c r="AU711" s="173" t="s">
        <v>88</v>
      </c>
      <c r="AV711" s="14" t="s">
        <v>86</v>
      </c>
      <c r="AW711" s="14" t="s">
        <v>33</v>
      </c>
      <c r="AX711" s="14" t="s">
        <v>79</v>
      </c>
      <c r="AY711" s="173" t="s">
        <v>207</v>
      </c>
    </row>
    <row r="712" spans="1:65" s="14" customFormat="1" ht="22.5">
      <c r="B712" s="172"/>
      <c r="D712" s="164" t="s">
        <v>237</v>
      </c>
      <c r="E712" s="173" t="s">
        <v>1</v>
      </c>
      <c r="F712" s="174" t="s">
        <v>621</v>
      </c>
      <c r="H712" s="173" t="s">
        <v>1</v>
      </c>
      <c r="I712" s="175"/>
      <c r="L712" s="172"/>
      <c r="M712" s="176"/>
      <c r="N712" s="177"/>
      <c r="O712" s="177"/>
      <c r="P712" s="177"/>
      <c r="Q712" s="177"/>
      <c r="R712" s="177"/>
      <c r="S712" s="177"/>
      <c r="T712" s="178"/>
      <c r="AT712" s="173" t="s">
        <v>237</v>
      </c>
      <c r="AU712" s="173" t="s">
        <v>88</v>
      </c>
      <c r="AV712" s="14" t="s">
        <v>86</v>
      </c>
      <c r="AW712" s="14" t="s">
        <v>33</v>
      </c>
      <c r="AX712" s="14" t="s">
        <v>79</v>
      </c>
      <c r="AY712" s="173" t="s">
        <v>207</v>
      </c>
    </row>
    <row r="713" spans="1:65" s="14" customFormat="1" ht="11.25">
      <c r="B713" s="172"/>
      <c r="D713" s="164" t="s">
        <v>237</v>
      </c>
      <c r="E713" s="173" t="s">
        <v>1</v>
      </c>
      <c r="F713" s="174" t="s">
        <v>622</v>
      </c>
      <c r="H713" s="173" t="s">
        <v>1</v>
      </c>
      <c r="I713" s="175"/>
      <c r="L713" s="172"/>
      <c r="M713" s="176"/>
      <c r="N713" s="177"/>
      <c r="O713" s="177"/>
      <c r="P713" s="177"/>
      <c r="Q713" s="177"/>
      <c r="R713" s="177"/>
      <c r="S713" s="177"/>
      <c r="T713" s="178"/>
      <c r="AT713" s="173" t="s">
        <v>237</v>
      </c>
      <c r="AU713" s="173" t="s">
        <v>88</v>
      </c>
      <c r="AV713" s="14" t="s">
        <v>86</v>
      </c>
      <c r="AW713" s="14" t="s">
        <v>33</v>
      </c>
      <c r="AX713" s="14" t="s">
        <v>79</v>
      </c>
      <c r="AY713" s="173" t="s">
        <v>207</v>
      </c>
    </row>
    <row r="714" spans="1:65" s="14" customFormat="1" ht="22.5">
      <c r="B714" s="172"/>
      <c r="D714" s="164" t="s">
        <v>237</v>
      </c>
      <c r="E714" s="173" t="s">
        <v>1</v>
      </c>
      <c r="F714" s="174" t="s">
        <v>623</v>
      </c>
      <c r="H714" s="173" t="s">
        <v>1</v>
      </c>
      <c r="I714" s="175"/>
      <c r="L714" s="172"/>
      <c r="M714" s="176"/>
      <c r="N714" s="177"/>
      <c r="O714" s="177"/>
      <c r="P714" s="177"/>
      <c r="Q714" s="177"/>
      <c r="R714" s="177"/>
      <c r="S714" s="177"/>
      <c r="T714" s="178"/>
      <c r="AT714" s="173" t="s">
        <v>237</v>
      </c>
      <c r="AU714" s="173" t="s">
        <v>88</v>
      </c>
      <c r="AV714" s="14" t="s">
        <v>86</v>
      </c>
      <c r="AW714" s="14" t="s">
        <v>33</v>
      </c>
      <c r="AX714" s="14" t="s">
        <v>79</v>
      </c>
      <c r="AY714" s="173" t="s">
        <v>207</v>
      </c>
    </row>
    <row r="715" spans="1:65" s="14" customFormat="1" ht="22.5">
      <c r="B715" s="172"/>
      <c r="D715" s="164" t="s">
        <v>237</v>
      </c>
      <c r="E715" s="173" t="s">
        <v>1</v>
      </c>
      <c r="F715" s="174" t="s">
        <v>762</v>
      </c>
      <c r="H715" s="173" t="s">
        <v>1</v>
      </c>
      <c r="I715" s="175"/>
      <c r="L715" s="172"/>
      <c r="M715" s="176"/>
      <c r="N715" s="177"/>
      <c r="O715" s="177"/>
      <c r="P715" s="177"/>
      <c r="Q715" s="177"/>
      <c r="R715" s="177"/>
      <c r="S715" s="177"/>
      <c r="T715" s="178"/>
      <c r="AT715" s="173" t="s">
        <v>237</v>
      </c>
      <c r="AU715" s="173" t="s">
        <v>88</v>
      </c>
      <c r="AV715" s="14" t="s">
        <v>86</v>
      </c>
      <c r="AW715" s="14" t="s">
        <v>33</v>
      </c>
      <c r="AX715" s="14" t="s">
        <v>79</v>
      </c>
      <c r="AY715" s="173" t="s">
        <v>207</v>
      </c>
    </row>
    <row r="716" spans="1:65" s="14" customFormat="1" ht="22.5">
      <c r="B716" s="172"/>
      <c r="D716" s="164" t="s">
        <v>237</v>
      </c>
      <c r="E716" s="173" t="s">
        <v>1</v>
      </c>
      <c r="F716" s="174" t="s">
        <v>625</v>
      </c>
      <c r="H716" s="173" t="s">
        <v>1</v>
      </c>
      <c r="I716" s="175"/>
      <c r="L716" s="172"/>
      <c r="M716" s="176"/>
      <c r="N716" s="177"/>
      <c r="O716" s="177"/>
      <c r="P716" s="177"/>
      <c r="Q716" s="177"/>
      <c r="R716" s="177"/>
      <c r="S716" s="177"/>
      <c r="T716" s="178"/>
      <c r="AT716" s="173" t="s">
        <v>237</v>
      </c>
      <c r="AU716" s="173" t="s">
        <v>88</v>
      </c>
      <c r="AV716" s="14" t="s">
        <v>86</v>
      </c>
      <c r="AW716" s="14" t="s">
        <v>33</v>
      </c>
      <c r="AX716" s="14" t="s">
        <v>79</v>
      </c>
      <c r="AY716" s="173" t="s">
        <v>207</v>
      </c>
    </row>
    <row r="717" spans="1:65" s="15" customFormat="1" ht="11.25">
      <c r="B717" s="179"/>
      <c r="D717" s="164" t="s">
        <v>237</v>
      </c>
      <c r="E717" s="180" t="s">
        <v>1</v>
      </c>
      <c r="F717" s="181" t="s">
        <v>242</v>
      </c>
      <c r="H717" s="182">
        <v>4.5449999999999999</v>
      </c>
      <c r="I717" s="183"/>
      <c r="L717" s="179"/>
      <c r="M717" s="184"/>
      <c r="N717" s="185"/>
      <c r="O717" s="185"/>
      <c r="P717" s="185"/>
      <c r="Q717" s="185"/>
      <c r="R717" s="185"/>
      <c r="S717" s="185"/>
      <c r="T717" s="186"/>
      <c r="AT717" s="180" t="s">
        <v>237</v>
      </c>
      <c r="AU717" s="180" t="s">
        <v>88</v>
      </c>
      <c r="AV717" s="15" t="s">
        <v>213</v>
      </c>
      <c r="AW717" s="15" t="s">
        <v>33</v>
      </c>
      <c r="AX717" s="15" t="s">
        <v>86</v>
      </c>
      <c r="AY717" s="180" t="s">
        <v>207</v>
      </c>
    </row>
    <row r="718" spans="1:65" s="2" customFormat="1" ht="24.2" customHeight="1">
      <c r="A718" s="31"/>
      <c r="B718" s="148"/>
      <c r="C718" s="149" t="s">
        <v>429</v>
      </c>
      <c r="D718" s="149" t="s">
        <v>209</v>
      </c>
      <c r="E718" s="150" t="s">
        <v>770</v>
      </c>
      <c r="F718" s="151" t="s">
        <v>771</v>
      </c>
      <c r="G718" s="152" t="s">
        <v>415</v>
      </c>
      <c r="H718" s="153">
        <v>21.215</v>
      </c>
      <c r="I718" s="154"/>
      <c r="J718" s="155">
        <f>ROUND(I718*H718,2)</f>
        <v>0</v>
      </c>
      <c r="K718" s="156"/>
      <c r="L718" s="32"/>
      <c r="M718" s="157" t="s">
        <v>1</v>
      </c>
      <c r="N718" s="158" t="s">
        <v>44</v>
      </c>
      <c r="O718" s="57"/>
      <c r="P718" s="159">
        <f>O718*H718</f>
        <v>0</v>
      </c>
      <c r="Q718" s="159">
        <v>0</v>
      </c>
      <c r="R718" s="159">
        <f>Q718*H718</f>
        <v>0</v>
      </c>
      <c r="S718" s="159">
        <v>0</v>
      </c>
      <c r="T718" s="160">
        <f>S718*H718</f>
        <v>0</v>
      </c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R718" s="161" t="s">
        <v>213</v>
      </c>
      <c r="AT718" s="161" t="s">
        <v>209</v>
      </c>
      <c r="AU718" s="161" t="s">
        <v>88</v>
      </c>
      <c r="AY718" s="17" t="s">
        <v>207</v>
      </c>
      <c r="BE718" s="162">
        <f>IF(N718="základní",J718,0)</f>
        <v>0</v>
      </c>
      <c r="BF718" s="162">
        <f>IF(N718="snížená",J718,0)</f>
        <v>0</v>
      </c>
      <c r="BG718" s="162">
        <f>IF(N718="zákl. přenesená",J718,0)</f>
        <v>0</v>
      </c>
      <c r="BH718" s="162">
        <f>IF(N718="sníž. přenesená",J718,0)</f>
        <v>0</v>
      </c>
      <c r="BI718" s="162">
        <f>IF(N718="nulová",J718,0)</f>
        <v>0</v>
      </c>
      <c r="BJ718" s="17" t="s">
        <v>86</v>
      </c>
      <c r="BK718" s="162">
        <f>ROUND(I718*H718,2)</f>
        <v>0</v>
      </c>
      <c r="BL718" s="17" t="s">
        <v>213</v>
      </c>
      <c r="BM718" s="161" t="s">
        <v>772</v>
      </c>
    </row>
    <row r="719" spans="1:65" s="13" customFormat="1" ht="11.25">
      <c r="B719" s="163"/>
      <c r="D719" s="164" t="s">
        <v>237</v>
      </c>
      <c r="E719" s="165" t="s">
        <v>1</v>
      </c>
      <c r="F719" s="166" t="s">
        <v>773</v>
      </c>
      <c r="H719" s="167">
        <v>7.15</v>
      </c>
      <c r="I719" s="168"/>
      <c r="L719" s="163"/>
      <c r="M719" s="169"/>
      <c r="N719" s="170"/>
      <c r="O719" s="170"/>
      <c r="P719" s="170"/>
      <c r="Q719" s="170"/>
      <c r="R719" s="170"/>
      <c r="S719" s="170"/>
      <c r="T719" s="171"/>
      <c r="AT719" s="165" t="s">
        <v>237</v>
      </c>
      <c r="AU719" s="165" t="s">
        <v>88</v>
      </c>
      <c r="AV719" s="13" t="s">
        <v>88</v>
      </c>
      <c r="AW719" s="13" t="s">
        <v>33</v>
      </c>
      <c r="AX719" s="13" t="s">
        <v>79</v>
      </c>
      <c r="AY719" s="165" t="s">
        <v>207</v>
      </c>
    </row>
    <row r="720" spans="1:65" s="13" customFormat="1" ht="22.5">
      <c r="B720" s="163"/>
      <c r="D720" s="164" t="s">
        <v>237</v>
      </c>
      <c r="E720" s="165" t="s">
        <v>1</v>
      </c>
      <c r="F720" s="166" t="s">
        <v>774</v>
      </c>
      <c r="H720" s="167">
        <v>3.2250000000000001</v>
      </c>
      <c r="I720" s="168"/>
      <c r="L720" s="163"/>
      <c r="M720" s="169"/>
      <c r="N720" s="170"/>
      <c r="O720" s="170"/>
      <c r="P720" s="170"/>
      <c r="Q720" s="170"/>
      <c r="R720" s="170"/>
      <c r="S720" s="170"/>
      <c r="T720" s="171"/>
      <c r="AT720" s="165" t="s">
        <v>237</v>
      </c>
      <c r="AU720" s="165" t="s">
        <v>88</v>
      </c>
      <c r="AV720" s="13" t="s">
        <v>88</v>
      </c>
      <c r="AW720" s="13" t="s">
        <v>33</v>
      </c>
      <c r="AX720" s="13" t="s">
        <v>79</v>
      </c>
      <c r="AY720" s="165" t="s">
        <v>207</v>
      </c>
    </row>
    <row r="721" spans="1:65" s="13" customFormat="1" ht="11.25">
      <c r="B721" s="163"/>
      <c r="D721" s="164" t="s">
        <v>237</v>
      </c>
      <c r="E721" s="165" t="s">
        <v>1</v>
      </c>
      <c r="F721" s="166" t="s">
        <v>775</v>
      </c>
      <c r="H721" s="167">
        <v>5.04</v>
      </c>
      <c r="I721" s="168"/>
      <c r="L721" s="163"/>
      <c r="M721" s="169"/>
      <c r="N721" s="170"/>
      <c r="O721" s="170"/>
      <c r="P721" s="170"/>
      <c r="Q721" s="170"/>
      <c r="R721" s="170"/>
      <c r="S721" s="170"/>
      <c r="T721" s="171"/>
      <c r="AT721" s="165" t="s">
        <v>237</v>
      </c>
      <c r="AU721" s="165" t="s">
        <v>88</v>
      </c>
      <c r="AV721" s="13" t="s">
        <v>88</v>
      </c>
      <c r="AW721" s="13" t="s">
        <v>33</v>
      </c>
      <c r="AX721" s="13" t="s">
        <v>79</v>
      </c>
      <c r="AY721" s="165" t="s">
        <v>207</v>
      </c>
    </row>
    <row r="722" spans="1:65" s="13" customFormat="1" ht="11.25">
      <c r="B722" s="163"/>
      <c r="D722" s="164" t="s">
        <v>237</v>
      </c>
      <c r="E722" s="165" t="s">
        <v>1</v>
      </c>
      <c r="F722" s="166" t="s">
        <v>776</v>
      </c>
      <c r="H722" s="167">
        <v>5.8</v>
      </c>
      <c r="I722" s="168"/>
      <c r="L722" s="163"/>
      <c r="M722" s="169"/>
      <c r="N722" s="170"/>
      <c r="O722" s="170"/>
      <c r="P722" s="170"/>
      <c r="Q722" s="170"/>
      <c r="R722" s="170"/>
      <c r="S722" s="170"/>
      <c r="T722" s="171"/>
      <c r="AT722" s="165" t="s">
        <v>237</v>
      </c>
      <c r="AU722" s="165" t="s">
        <v>88</v>
      </c>
      <c r="AV722" s="13" t="s">
        <v>88</v>
      </c>
      <c r="AW722" s="13" t="s">
        <v>33</v>
      </c>
      <c r="AX722" s="13" t="s">
        <v>79</v>
      </c>
      <c r="AY722" s="165" t="s">
        <v>207</v>
      </c>
    </row>
    <row r="723" spans="1:65" s="14" customFormat="1" ht="22.5">
      <c r="B723" s="172"/>
      <c r="D723" s="164" t="s">
        <v>237</v>
      </c>
      <c r="E723" s="173" t="s">
        <v>1</v>
      </c>
      <c r="F723" s="174" t="s">
        <v>777</v>
      </c>
      <c r="H723" s="173" t="s">
        <v>1</v>
      </c>
      <c r="I723" s="175"/>
      <c r="L723" s="172"/>
      <c r="M723" s="176"/>
      <c r="N723" s="177"/>
      <c r="O723" s="177"/>
      <c r="P723" s="177"/>
      <c r="Q723" s="177"/>
      <c r="R723" s="177"/>
      <c r="S723" s="177"/>
      <c r="T723" s="178"/>
      <c r="AT723" s="173" t="s">
        <v>237</v>
      </c>
      <c r="AU723" s="173" t="s">
        <v>88</v>
      </c>
      <c r="AV723" s="14" t="s">
        <v>86</v>
      </c>
      <c r="AW723" s="14" t="s">
        <v>33</v>
      </c>
      <c r="AX723" s="14" t="s">
        <v>79</v>
      </c>
      <c r="AY723" s="173" t="s">
        <v>207</v>
      </c>
    </row>
    <row r="724" spans="1:65" s="14" customFormat="1" ht="11.25">
      <c r="B724" s="172"/>
      <c r="D724" s="164" t="s">
        <v>237</v>
      </c>
      <c r="E724" s="173" t="s">
        <v>1</v>
      </c>
      <c r="F724" s="174" t="s">
        <v>778</v>
      </c>
      <c r="H724" s="173" t="s">
        <v>1</v>
      </c>
      <c r="I724" s="175"/>
      <c r="L724" s="172"/>
      <c r="M724" s="176"/>
      <c r="N724" s="177"/>
      <c r="O724" s="177"/>
      <c r="P724" s="177"/>
      <c r="Q724" s="177"/>
      <c r="R724" s="177"/>
      <c r="S724" s="177"/>
      <c r="T724" s="178"/>
      <c r="AT724" s="173" t="s">
        <v>237</v>
      </c>
      <c r="AU724" s="173" t="s">
        <v>88</v>
      </c>
      <c r="AV724" s="14" t="s">
        <v>86</v>
      </c>
      <c r="AW724" s="14" t="s">
        <v>33</v>
      </c>
      <c r="AX724" s="14" t="s">
        <v>79</v>
      </c>
      <c r="AY724" s="173" t="s">
        <v>207</v>
      </c>
    </row>
    <row r="725" spans="1:65" s="14" customFormat="1" ht="22.5">
      <c r="B725" s="172"/>
      <c r="D725" s="164" t="s">
        <v>237</v>
      </c>
      <c r="E725" s="173" t="s">
        <v>1</v>
      </c>
      <c r="F725" s="174" t="s">
        <v>621</v>
      </c>
      <c r="H725" s="173" t="s">
        <v>1</v>
      </c>
      <c r="I725" s="175"/>
      <c r="L725" s="172"/>
      <c r="M725" s="176"/>
      <c r="N725" s="177"/>
      <c r="O725" s="177"/>
      <c r="P725" s="177"/>
      <c r="Q725" s="177"/>
      <c r="R725" s="177"/>
      <c r="S725" s="177"/>
      <c r="T725" s="178"/>
      <c r="AT725" s="173" t="s">
        <v>237</v>
      </c>
      <c r="AU725" s="173" t="s">
        <v>88</v>
      </c>
      <c r="AV725" s="14" t="s">
        <v>86</v>
      </c>
      <c r="AW725" s="14" t="s">
        <v>33</v>
      </c>
      <c r="AX725" s="14" t="s">
        <v>79</v>
      </c>
      <c r="AY725" s="173" t="s">
        <v>207</v>
      </c>
    </row>
    <row r="726" spans="1:65" s="14" customFormat="1" ht="11.25">
      <c r="B726" s="172"/>
      <c r="D726" s="164" t="s">
        <v>237</v>
      </c>
      <c r="E726" s="173" t="s">
        <v>1</v>
      </c>
      <c r="F726" s="174" t="s">
        <v>622</v>
      </c>
      <c r="H726" s="173" t="s">
        <v>1</v>
      </c>
      <c r="I726" s="175"/>
      <c r="L726" s="172"/>
      <c r="M726" s="176"/>
      <c r="N726" s="177"/>
      <c r="O726" s="177"/>
      <c r="P726" s="177"/>
      <c r="Q726" s="177"/>
      <c r="R726" s="177"/>
      <c r="S726" s="177"/>
      <c r="T726" s="178"/>
      <c r="AT726" s="173" t="s">
        <v>237</v>
      </c>
      <c r="AU726" s="173" t="s">
        <v>88</v>
      </c>
      <c r="AV726" s="14" t="s">
        <v>86</v>
      </c>
      <c r="AW726" s="14" t="s">
        <v>33</v>
      </c>
      <c r="AX726" s="14" t="s">
        <v>79</v>
      </c>
      <c r="AY726" s="173" t="s">
        <v>207</v>
      </c>
    </row>
    <row r="727" spans="1:65" s="14" customFormat="1" ht="22.5">
      <c r="B727" s="172"/>
      <c r="D727" s="164" t="s">
        <v>237</v>
      </c>
      <c r="E727" s="173" t="s">
        <v>1</v>
      </c>
      <c r="F727" s="174" t="s">
        <v>623</v>
      </c>
      <c r="H727" s="173" t="s">
        <v>1</v>
      </c>
      <c r="I727" s="175"/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237</v>
      </c>
      <c r="AU727" s="173" t="s">
        <v>88</v>
      </c>
      <c r="AV727" s="14" t="s">
        <v>86</v>
      </c>
      <c r="AW727" s="14" t="s">
        <v>33</v>
      </c>
      <c r="AX727" s="14" t="s">
        <v>79</v>
      </c>
      <c r="AY727" s="173" t="s">
        <v>207</v>
      </c>
    </row>
    <row r="728" spans="1:65" s="14" customFormat="1" ht="22.5">
      <c r="B728" s="172"/>
      <c r="D728" s="164" t="s">
        <v>237</v>
      </c>
      <c r="E728" s="173" t="s">
        <v>1</v>
      </c>
      <c r="F728" s="174" t="s">
        <v>762</v>
      </c>
      <c r="H728" s="173" t="s">
        <v>1</v>
      </c>
      <c r="I728" s="175"/>
      <c r="L728" s="172"/>
      <c r="M728" s="176"/>
      <c r="N728" s="177"/>
      <c r="O728" s="177"/>
      <c r="P728" s="177"/>
      <c r="Q728" s="177"/>
      <c r="R728" s="177"/>
      <c r="S728" s="177"/>
      <c r="T728" s="178"/>
      <c r="AT728" s="173" t="s">
        <v>237</v>
      </c>
      <c r="AU728" s="173" t="s">
        <v>88</v>
      </c>
      <c r="AV728" s="14" t="s">
        <v>86</v>
      </c>
      <c r="AW728" s="14" t="s">
        <v>33</v>
      </c>
      <c r="AX728" s="14" t="s">
        <v>79</v>
      </c>
      <c r="AY728" s="173" t="s">
        <v>207</v>
      </c>
    </row>
    <row r="729" spans="1:65" s="14" customFormat="1" ht="22.5">
      <c r="B729" s="172"/>
      <c r="D729" s="164" t="s">
        <v>237</v>
      </c>
      <c r="E729" s="173" t="s">
        <v>1</v>
      </c>
      <c r="F729" s="174" t="s">
        <v>625</v>
      </c>
      <c r="H729" s="173" t="s">
        <v>1</v>
      </c>
      <c r="I729" s="175"/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237</v>
      </c>
      <c r="AU729" s="173" t="s">
        <v>88</v>
      </c>
      <c r="AV729" s="14" t="s">
        <v>86</v>
      </c>
      <c r="AW729" s="14" t="s">
        <v>33</v>
      </c>
      <c r="AX729" s="14" t="s">
        <v>79</v>
      </c>
      <c r="AY729" s="173" t="s">
        <v>207</v>
      </c>
    </row>
    <row r="730" spans="1:65" s="15" customFormat="1" ht="11.25">
      <c r="B730" s="179"/>
      <c r="D730" s="164" t="s">
        <v>237</v>
      </c>
      <c r="E730" s="180" t="s">
        <v>1</v>
      </c>
      <c r="F730" s="181" t="s">
        <v>242</v>
      </c>
      <c r="H730" s="182">
        <v>21.215</v>
      </c>
      <c r="I730" s="183"/>
      <c r="L730" s="179"/>
      <c r="M730" s="184"/>
      <c r="N730" s="185"/>
      <c r="O730" s="185"/>
      <c r="P730" s="185"/>
      <c r="Q730" s="185"/>
      <c r="R730" s="185"/>
      <c r="S730" s="185"/>
      <c r="T730" s="186"/>
      <c r="AT730" s="180" t="s">
        <v>237</v>
      </c>
      <c r="AU730" s="180" t="s">
        <v>88</v>
      </c>
      <c r="AV730" s="15" t="s">
        <v>213</v>
      </c>
      <c r="AW730" s="15" t="s">
        <v>33</v>
      </c>
      <c r="AX730" s="15" t="s">
        <v>86</v>
      </c>
      <c r="AY730" s="180" t="s">
        <v>207</v>
      </c>
    </row>
    <row r="731" spans="1:65" s="2" customFormat="1" ht="24.2" customHeight="1">
      <c r="A731" s="31"/>
      <c r="B731" s="148"/>
      <c r="C731" s="149" t="s">
        <v>779</v>
      </c>
      <c r="D731" s="149" t="s">
        <v>209</v>
      </c>
      <c r="E731" s="150" t="s">
        <v>780</v>
      </c>
      <c r="F731" s="151" t="s">
        <v>781</v>
      </c>
      <c r="G731" s="152" t="s">
        <v>415</v>
      </c>
      <c r="H731" s="153">
        <v>0.84</v>
      </c>
      <c r="I731" s="154"/>
      <c r="J731" s="155">
        <f>ROUND(I731*H731,2)</f>
        <v>0</v>
      </c>
      <c r="K731" s="156"/>
      <c r="L731" s="32"/>
      <c r="M731" s="157" t="s">
        <v>1</v>
      </c>
      <c r="N731" s="158" t="s">
        <v>44</v>
      </c>
      <c r="O731" s="57"/>
      <c r="P731" s="159">
        <f>O731*H731</f>
        <v>0</v>
      </c>
      <c r="Q731" s="159">
        <v>0</v>
      </c>
      <c r="R731" s="159">
        <f>Q731*H731</f>
        <v>0</v>
      </c>
      <c r="S731" s="159">
        <v>0</v>
      </c>
      <c r="T731" s="160">
        <f>S731*H731</f>
        <v>0</v>
      </c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R731" s="161" t="s">
        <v>213</v>
      </c>
      <c r="AT731" s="161" t="s">
        <v>209</v>
      </c>
      <c r="AU731" s="161" t="s">
        <v>88</v>
      </c>
      <c r="AY731" s="17" t="s">
        <v>207</v>
      </c>
      <c r="BE731" s="162">
        <f>IF(N731="základní",J731,0)</f>
        <v>0</v>
      </c>
      <c r="BF731" s="162">
        <f>IF(N731="snížená",J731,0)</f>
        <v>0</v>
      </c>
      <c r="BG731" s="162">
        <f>IF(N731="zákl. přenesená",J731,0)</f>
        <v>0</v>
      </c>
      <c r="BH731" s="162">
        <f>IF(N731="sníž. přenesená",J731,0)</f>
        <v>0</v>
      </c>
      <c r="BI731" s="162">
        <f>IF(N731="nulová",J731,0)</f>
        <v>0</v>
      </c>
      <c r="BJ731" s="17" t="s">
        <v>86</v>
      </c>
      <c r="BK731" s="162">
        <f>ROUND(I731*H731,2)</f>
        <v>0</v>
      </c>
      <c r="BL731" s="17" t="s">
        <v>213</v>
      </c>
      <c r="BM731" s="161" t="s">
        <v>782</v>
      </c>
    </row>
    <row r="732" spans="1:65" s="13" customFormat="1" ht="11.25">
      <c r="B732" s="163"/>
      <c r="D732" s="164" t="s">
        <v>237</v>
      </c>
      <c r="E732" s="165" t="s">
        <v>1</v>
      </c>
      <c r="F732" s="166" t="s">
        <v>783</v>
      </c>
      <c r="H732" s="167">
        <v>0.84</v>
      </c>
      <c r="I732" s="168"/>
      <c r="L732" s="163"/>
      <c r="M732" s="169"/>
      <c r="N732" s="170"/>
      <c r="O732" s="170"/>
      <c r="P732" s="170"/>
      <c r="Q732" s="170"/>
      <c r="R732" s="170"/>
      <c r="S732" s="170"/>
      <c r="T732" s="171"/>
      <c r="AT732" s="165" t="s">
        <v>237</v>
      </c>
      <c r="AU732" s="165" t="s">
        <v>88</v>
      </c>
      <c r="AV732" s="13" t="s">
        <v>88</v>
      </c>
      <c r="AW732" s="13" t="s">
        <v>33</v>
      </c>
      <c r="AX732" s="13" t="s">
        <v>79</v>
      </c>
      <c r="AY732" s="165" t="s">
        <v>207</v>
      </c>
    </row>
    <row r="733" spans="1:65" s="14" customFormat="1" ht="11.25">
      <c r="B733" s="172"/>
      <c r="D733" s="164" t="s">
        <v>237</v>
      </c>
      <c r="E733" s="173" t="s">
        <v>1</v>
      </c>
      <c r="F733" s="174" t="s">
        <v>784</v>
      </c>
      <c r="H733" s="173" t="s">
        <v>1</v>
      </c>
      <c r="I733" s="175"/>
      <c r="L733" s="172"/>
      <c r="M733" s="176"/>
      <c r="N733" s="177"/>
      <c r="O733" s="177"/>
      <c r="P733" s="177"/>
      <c r="Q733" s="177"/>
      <c r="R733" s="177"/>
      <c r="S733" s="177"/>
      <c r="T733" s="178"/>
      <c r="AT733" s="173" t="s">
        <v>237</v>
      </c>
      <c r="AU733" s="173" t="s">
        <v>88</v>
      </c>
      <c r="AV733" s="14" t="s">
        <v>86</v>
      </c>
      <c r="AW733" s="14" t="s">
        <v>33</v>
      </c>
      <c r="AX733" s="14" t="s">
        <v>79</v>
      </c>
      <c r="AY733" s="173" t="s">
        <v>207</v>
      </c>
    </row>
    <row r="734" spans="1:65" s="14" customFormat="1" ht="22.5">
      <c r="B734" s="172"/>
      <c r="D734" s="164" t="s">
        <v>237</v>
      </c>
      <c r="E734" s="173" t="s">
        <v>1</v>
      </c>
      <c r="F734" s="174" t="s">
        <v>785</v>
      </c>
      <c r="H734" s="173" t="s">
        <v>1</v>
      </c>
      <c r="I734" s="175"/>
      <c r="L734" s="172"/>
      <c r="M734" s="176"/>
      <c r="N734" s="177"/>
      <c r="O734" s="177"/>
      <c r="P734" s="177"/>
      <c r="Q734" s="177"/>
      <c r="R734" s="177"/>
      <c r="S734" s="177"/>
      <c r="T734" s="178"/>
      <c r="AT734" s="173" t="s">
        <v>237</v>
      </c>
      <c r="AU734" s="173" t="s">
        <v>88</v>
      </c>
      <c r="AV734" s="14" t="s">
        <v>86</v>
      </c>
      <c r="AW734" s="14" t="s">
        <v>33</v>
      </c>
      <c r="AX734" s="14" t="s">
        <v>79</v>
      </c>
      <c r="AY734" s="173" t="s">
        <v>207</v>
      </c>
    </row>
    <row r="735" spans="1:65" s="14" customFormat="1" ht="11.25">
      <c r="B735" s="172"/>
      <c r="D735" s="164" t="s">
        <v>237</v>
      </c>
      <c r="E735" s="173" t="s">
        <v>1</v>
      </c>
      <c r="F735" s="174" t="s">
        <v>786</v>
      </c>
      <c r="H735" s="173" t="s">
        <v>1</v>
      </c>
      <c r="I735" s="175"/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237</v>
      </c>
      <c r="AU735" s="173" t="s">
        <v>88</v>
      </c>
      <c r="AV735" s="14" t="s">
        <v>86</v>
      </c>
      <c r="AW735" s="14" t="s">
        <v>33</v>
      </c>
      <c r="AX735" s="14" t="s">
        <v>79</v>
      </c>
      <c r="AY735" s="173" t="s">
        <v>207</v>
      </c>
    </row>
    <row r="736" spans="1:65" s="14" customFormat="1" ht="22.5">
      <c r="B736" s="172"/>
      <c r="D736" s="164" t="s">
        <v>237</v>
      </c>
      <c r="E736" s="173" t="s">
        <v>1</v>
      </c>
      <c r="F736" s="174" t="s">
        <v>621</v>
      </c>
      <c r="H736" s="173" t="s">
        <v>1</v>
      </c>
      <c r="I736" s="175"/>
      <c r="L736" s="172"/>
      <c r="M736" s="176"/>
      <c r="N736" s="177"/>
      <c r="O736" s="177"/>
      <c r="P736" s="177"/>
      <c r="Q736" s="177"/>
      <c r="R736" s="177"/>
      <c r="S736" s="177"/>
      <c r="T736" s="178"/>
      <c r="AT736" s="173" t="s">
        <v>237</v>
      </c>
      <c r="AU736" s="173" t="s">
        <v>88</v>
      </c>
      <c r="AV736" s="14" t="s">
        <v>86</v>
      </c>
      <c r="AW736" s="14" t="s">
        <v>33</v>
      </c>
      <c r="AX736" s="14" t="s">
        <v>79</v>
      </c>
      <c r="AY736" s="173" t="s">
        <v>207</v>
      </c>
    </row>
    <row r="737" spans="1:65" s="14" customFormat="1" ht="11.25">
      <c r="B737" s="172"/>
      <c r="D737" s="164" t="s">
        <v>237</v>
      </c>
      <c r="E737" s="173" t="s">
        <v>1</v>
      </c>
      <c r="F737" s="174" t="s">
        <v>622</v>
      </c>
      <c r="H737" s="173" t="s">
        <v>1</v>
      </c>
      <c r="I737" s="175"/>
      <c r="L737" s="172"/>
      <c r="M737" s="176"/>
      <c r="N737" s="177"/>
      <c r="O737" s="177"/>
      <c r="P737" s="177"/>
      <c r="Q737" s="177"/>
      <c r="R737" s="177"/>
      <c r="S737" s="177"/>
      <c r="T737" s="178"/>
      <c r="AT737" s="173" t="s">
        <v>237</v>
      </c>
      <c r="AU737" s="173" t="s">
        <v>88</v>
      </c>
      <c r="AV737" s="14" t="s">
        <v>86</v>
      </c>
      <c r="AW737" s="14" t="s">
        <v>33</v>
      </c>
      <c r="AX737" s="14" t="s">
        <v>79</v>
      </c>
      <c r="AY737" s="173" t="s">
        <v>207</v>
      </c>
    </row>
    <row r="738" spans="1:65" s="14" customFormat="1" ht="22.5">
      <c r="B738" s="172"/>
      <c r="D738" s="164" t="s">
        <v>237</v>
      </c>
      <c r="E738" s="173" t="s">
        <v>1</v>
      </c>
      <c r="F738" s="174" t="s">
        <v>623</v>
      </c>
      <c r="H738" s="173" t="s">
        <v>1</v>
      </c>
      <c r="I738" s="175"/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237</v>
      </c>
      <c r="AU738" s="173" t="s">
        <v>88</v>
      </c>
      <c r="AV738" s="14" t="s">
        <v>86</v>
      </c>
      <c r="AW738" s="14" t="s">
        <v>33</v>
      </c>
      <c r="AX738" s="14" t="s">
        <v>79</v>
      </c>
      <c r="AY738" s="173" t="s">
        <v>207</v>
      </c>
    </row>
    <row r="739" spans="1:65" s="14" customFormat="1" ht="22.5">
      <c r="B739" s="172"/>
      <c r="D739" s="164" t="s">
        <v>237</v>
      </c>
      <c r="E739" s="173" t="s">
        <v>1</v>
      </c>
      <c r="F739" s="174" t="s">
        <v>762</v>
      </c>
      <c r="H739" s="173" t="s">
        <v>1</v>
      </c>
      <c r="I739" s="175"/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237</v>
      </c>
      <c r="AU739" s="173" t="s">
        <v>88</v>
      </c>
      <c r="AV739" s="14" t="s">
        <v>86</v>
      </c>
      <c r="AW739" s="14" t="s">
        <v>33</v>
      </c>
      <c r="AX739" s="14" t="s">
        <v>79</v>
      </c>
      <c r="AY739" s="173" t="s">
        <v>207</v>
      </c>
    </row>
    <row r="740" spans="1:65" s="14" customFormat="1" ht="22.5">
      <c r="B740" s="172"/>
      <c r="D740" s="164" t="s">
        <v>237</v>
      </c>
      <c r="E740" s="173" t="s">
        <v>1</v>
      </c>
      <c r="F740" s="174" t="s">
        <v>625</v>
      </c>
      <c r="H740" s="173" t="s">
        <v>1</v>
      </c>
      <c r="I740" s="175"/>
      <c r="L740" s="172"/>
      <c r="M740" s="176"/>
      <c r="N740" s="177"/>
      <c r="O740" s="177"/>
      <c r="P740" s="177"/>
      <c r="Q740" s="177"/>
      <c r="R740" s="177"/>
      <c r="S740" s="177"/>
      <c r="T740" s="178"/>
      <c r="AT740" s="173" t="s">
        <v>237</v>
      </c>
      <c r="AU740" s="173" t="s">
        <v>88</v>
      </c>
      <c r="AV740" s="14" t="s">
        <v>86</v>
      </c>
      <c r="AW740" s="14" t="s">
        <v>33</v>
      </c>
      <c r="AX740" s="14" t="s">
        <v>79</v>
      </c>
      <c r="AY740" s="173" t="s">
        <v>207</v>
      </c>
    </row>
    <row r="741" spans="1:65" s="15" customFormat="1" ht="11.25">
      <c r="B741" s="179"/>
      <c r="D741" s="164" t="s">
        <v>237</v>
      </c>
      <c r="E741" s="180" t="s">
        <v>1</v>
      </c>
      <c r="F741" s="181" t="s">
        <v>242</v>
      </c>
      <c r="H741" s="182">
        <v>0.84</v>
      </c>
      <c r="I741" s="183"/>
      <c r="L741" s="179"/>
      <c r="M741" s="184"/>
      <c r="N741" s="185"/>
      <c r="O741" s="185"/>
      <c r="P741" s="185"/>
      <c r="Q741" s="185"/>
      <c r="R741" s="185"/>
      <c r="S741" s="185"/>
      <c r="T741" s="186"/>
      <c r="AT741" s="180" t="s">
        <v>237</v>
      </c>
      <c r="AU741" s="180" t="s">
        <v>88</v>
      </c>
      <c r="AV741" s="15" t="s">
        <v>213</v>
      </c>
      <c r="AW741" s="15" t="s">
        <v>33</v>
      </c>
      <c r="AX741" s="15" t="s">
        <v>86</v>
      </c>
      <c r="AY741" s="180" t="s">
        <v>207</v>
      </c>
    </row>
    <row r="742" spans="1:65" s="2" customFormat="1" ht="24.2" customHeight="1">
      <c r="A742" s="31"/>
      <c r="B742" s="148"/>
      <c r="C742" s="149" t="s">
        <v>435</v>
      </c>
      <c r="D742" s="149" t="s">
        <v>209</v>
      </c>
      <c r="E742" s="150" t="s">
        <v>787</v>
      </c>
      <c r="F742" s="151" t="s">
        <v>788</v>
      </c>
      <c r="G742" s="152" t="s">
        <v>415</v>
      </c>
      <c r="H742" s="153">
        <v>0.60599999999999998</v>
      </c>
      <c r="I742" s="154"/>
      <c r="J742" s="155">
        <f>ROUND(I742*H742,2)</f>
        <v>0</v>
      </c>
      <c r="K742" s="156"/>
      <c r="L742" s="32"/>
      <c r="M742" s="157" t="s">
        <v>1</v>
      </c>
      <c r="N742" s="158" t="s">
        <v>44</v>
      </c>
      <c r="O742" s="57"/>
      <c r="P742" s="159">
        <f>O742*H742</f>
        <v>0</v>
      </c>
      <c r="Q742" s="159">
        <v>0</v>
      </c>
      <c r="R742" s="159">
        <f>Q742*H742</f>
        <v>0</v>
      </c>
      <c r="S742" s="159">
        <v>0</v>
      </c>
      <c r="T742" s="160">
        <f>S742*H742</f>
        <v>0</v>
      </c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R742" s="161" t="s">
        <v>213</v>
      </c>
      <c r="AT742" s="161" t="s">
        <v>209</v>
      </c>
      <c r="AU742" s="161" t="s">
        <v>88</v>
      </c>
      <c r="AY742" s="17" t="s">
        <v>207</v>
      </c>
      <c r="BE742" s="162">
        <f>IF(N742="základní",J742,0)</f>
        <v>0</v>
      </c>
      <c r="BF742" s="162">
        <f>IF(N742="snížená",J742,0)</f>
        <v>0</v>
      </c>
      <c r="BG742" s="162">
        <f>IF(N742="zákl. přenesená",J742,0)</f>
        <v>0</v>
      </c>
      <c r="BH742" s="162">
        <f>IF(N742="sníž. přenesená",J742,0)</f>
        <v>0</v>
      </c>
      <c r="BI742" s="162">
        <f>IF(N742="nulová",J742,0)</f>
        <v>0</v>
      </c>
      <c r="BJ742" s="17" t="s">
        <v>86</v>
      </c>
      <c r="BK742" s="162">
        <f>ROUND(I742*H742,2)</f>
        <v>0</v>
      </c>
      <c r="BL742" s="17" t="s">
        <v>213</v>
      </c>
      <c r="BM742" s="161" t="s">
        <v>789</v>
      </c>
    </row>
    <row r="743" spans="1:65" s="14" customFormat="1" ht="11.25">
      <c r="B743" s="172"/>
      <c r="D743" s="164" t="s">
        <v>237</v>
      </c>
      <c r="E743" s="173" t="s">
        <v>1</v>
      </c>
      <c r="F743" s="174" t="s">
        <v>790</v>
      </c>
      <c r="H743" s="173" t="s">
        <v>1</v>
      </c>
      <c r="I743" s="175"/>
      <c r="L743" s="172"/>
      <c r="M743" s="176"/>
      <c r="N743" s="177"/>
      <c r="O743" s="177"/>
      <c r="P743" s="177"/>
      <c r="Q743" s="177"/>
      <c r="R743" s="177"/>
      <c r="S743" s="177"/>
      <c r="T743" s="178"/>
      <c r="AT743" s="173" t="s">
        <v>237</v>
      </c>
      <c r="AU743" s="173" t="s">
        <v>88</v>
      </c>
      <c r="AV743" s="14" t="s">
        <v>86</v>
      </c>
      <c r="AW743" s="14" t="s">
        <v>33</v>
      </c>
      <c r="AX743" s="14" t="s">
        <v>79</v>
      </c>
      <c r="AY743" s="173" t="s">
        <v>207</v>
      </c>
    </row>
    <row r="744" spans="1:65" s="13" customFormat="1" ht="22.5">
      <c r="B744" s="163"/>
      <c r="D744" s="164" t="s">
        <v>237</v>
      </c>
      <c r="E744" s="165" t="s">
        <v>1</v>
      </c>
      <c r="F744" s="166" t="s">
        <v>791</v>
      </c>
      <c r="H744" s="167">
        <v>0.20200000000000001</v>
      </c>
      <c r="I744" s="168"/>
      <c r="L744" s="163"/>
      <c r="M744" s="169"/>
      <c r="N744" s="170"/>
      <c r="O744" s="170"/>
      <c r="P744" s="170"/>
      <c r="Q744" s="170"/>
      <c r="R744" s="170"/>
      <c r="S744" s="170"/>
      <c r="T744" s="171"/>
      <c r="AT744" s="165" t="s">
        <v>237</v>
      </c>
      <c r="AU744" s="165" t="s">
        <v>88</v>
      </c>
      <c r="AV744" s="13" t="s">
        <v>88</v>
      </c>
      <c r="AW744" s="13" t="s">
        <v>33</v>
      </c>
      <c r="AX744" s="13" t="s">
        <v>79</v>
      </c>
      <c r="AY744" s="165" t="s">
        <v>207</v>
      </c>
    </row>
    <row r="745" spans="1:65" s="13" customFormat="1" ht="22.5">
      <c r="B745" s="163"/>
      <c r="D745" s="164" t="s">
        <v>237</v>
      </c>
      <c r="E745" s="165" t="s">
        <v>1</v>
      </c>
      <c r="F745" s="166" t="s">
        <v>792</v>
      </c>
      <c r="H745" s="167">
        <v>0.40400000000000003</v>
      </c>
      <c r="I745" s="168"/>
      <c r="L745" s="163"/>
      <c r="M745" s="169"/>
      <c r="N745" s="170"/>
      <c r="O745" s="170"/>
      <c r="P745" s="170"/>
      <c r="Q745" s="170"/>
      <c r="R745" s="170"/>
      <c r="S745" s="170"/>
      <c r="T745" s="171"/>
      <c r="AT745" s="165" t="s">
        <v>237</v>
      </c>
      <c r="AU745" s="165" t="s">
        <v>88</v>
      </c>
      <c r="AV745" s="13" t="s">
        <v>88</v>
      </c>
      <c r="AW745" s="13" t="s">
        <v>33</v>
      </c>
      <c r="AX745" s="13" t="s">
        <v>79</v>
      </c>
      <c r="AY745" s="165" t="s">
        <v>207</v>
      </c>
    </row>
    <row r="746" spans="1:65" s="15" customFormat="1" ht="11.25">
      <c r="B746" s="179"/>
      <c r="D746" s="164" t="s">
        <v>237</v>
      </c>
      <c r="E746" s="180" t="s">
        <v>1</v>
      </c>
      <c r="F746" s="181" t="s">
        <v>242</v>
      </c>
      <c r="H746" s="182">
        <v>0.60600000000000009</v>
      </c>
      <c r="I746" s="183"/>
      <c r="L746" s="179"/>
      <c r="M746" s="184"/>
      <c r="N746" s="185"/>
      <c r="O746" s="185"/>
      <c r="P746" s="185"/>
      <c r="Q746" s="185"/>
      <c r="R746" s="185"/>
      <c r="S746" s="185"/>
      <c r="T746" s="186"/>
      <c r="AT746" s="180" t="s">
        <v>237</v>
      </c>
      <c r="AU746" s="180" t="s">
        <v>88</v>
      </c>
      <c r="AV746" s="15" t="s">
        <v>213</v>
      </c>
      <c r="AW746" s="15" t="s">
        <v>33</v>
      </c>
      <c r="AX746" s="15" t="s">
        <v>86</v>
      </c>
      <c r="AY746" s="180" t="s">
        <v>207</v>
      </c>
    </row>
    <row r="747" spans="1:65" s="2" customFormat="1" ht="24.2" customHeight="1">
      <c r="A747" s="31"/>
      <c r="B747" s="148"/>
      <c r="C747" s="149" t="s">
        <v>793</v>
      </c>
      <c r="D747" s="149" t="s">
        <v>209</v>
      </c>
      <c r="E747" s="150" t="s">
        <v>794</v>
      </c>
      <c r="F747" s="151" t="s">
        <v>795</v>
      </c>
      <c r="G747" s="152" t="s">
        <v>235</v>
      </c>
      <c r="H747" s="153">
        <v>0.89900000000000002</v>
      </c>
      <c r="I747" s="154"/>
      <c r="J747" s="155">
        <f>ROUND(I747*H747,2)</f>
        <v>0</v>
      </c>
      <c r="K747" s="156"/>
      <c r="L747" s="32"/>
      <c r="M747" s="157" t="s">
        <v>1</v>
      </c>
      <c r="N747" s="158" t="s">
        <v>44</v>
      </c>
      <c r="O747" s="57"/>
      <c r="P747" s="159">
        <f>O747*H747</f>
        <v>0</v>
      </c>
      <c r="Q747" s="159">
        <v>0</v>
      </c>
      <c r="R747" s="159">
        <f>Q747*H747</f>
        <v>0</v>
      </c>
      <c r="S747" s="159">
        <v>0</v>
      </c>
      <c r="T747" s="160">
        <f>S747*H747</f>
        <v>0</v>
      </c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R747" s="161" t="s">
        <v>213</v>
      </c>
      <c r="AT747" s="161" t="s">
        <v>209</v>
      </c>
      <c r="AU747" s="161" t="s">
        <v>88</v>
      </c>
      <c r="AY747" s="17" t="s">
        <v>207</v>
      </c>
      <c r="BE747" s="162">
        <f>IF(N747="základní",J747,0)</f>
        <v>0</v>
      </c>
      <c r="BF747" s="162">
        <f>IF(N747="snížená",J747,0)</f>
        <v>0</v>
      </c>
      <c r="BG747" s="162">
        <f>IF(N747="zákl. přenesená",J747,0)</f>
        <v>0</v>
      </c>
      <c r="BH747" s="162">
        <f>IF(N747="sníž. přenesená",J747,0)</f>
        <v>0</v>
      </c>
      <c r="BI747" s="162">
        <f>IF(N747="nulová",J747,0)</f>
        <v>0</v>
      </c>
      <c r="BJ747" s="17" t="s">
        <v>86</v>
      </c>
      <c r="BK747" s="162">
        <f>ROUND(I747*H747,2)</f>
        <v>0</v>
      </c>
      <c r="BL747" s="17" t="s">
        <v>213</v>
      </c>
      <c r="BM747" s="161" t="s">
        <v>796</v>
      </c>
    </row>
    <row r="748" spans="1:65" s="13" customFormat="1" ht="22.5">
      <c r="B748" s="163"/>
      <c r="D748" s="164" t="s">
        <v>237</v>
      </c>
      <c r="E748" s="165" t="s">
        <v>1</v>
      </c>
      <c r="F748" s="166" t="s">
        <v>797</v>
      </c>
      <c r="H748" s="167">
        <v>0.48499999999999999</v>
      </c>
      <c r="I748" s="168"/>
      <c r="L748" s="163"/>
      <c r="M748" s="169"/>
      <c r="N748" s="170"/>
      <c r="O748" s="170"/>
      <c r="P748" s="170"/>
      <c r="Q748" s="170"/>
      <c r="R748" s="170"/>
      <c r="S748" s="170"/>
      <c r="T748" s="171"/>
      <c r="AT748" s="165" t="s">
        <v>237</v>
      </c>
      <c r="AU748" s="165" t="s">
        <v>88</v>
      </c>
      <c r="AV748" s="13" t="s">
        <v>88</v>
      </c>
      <c r="AW748" s="13" t="s">
        <v>33</v>
      </c>
      <c r="AX748" s="13" t="s">
        <v>79</v>
      </c>
      <c r="AY748" s="165" t="s">
        <v>207</v>
      </c>
    </row>
    <row r="749" spans="1:65" s="13" customFormat="1" ht="22.5">
      <c r="B749" s="163"/>
      <c r="D749" s="164" t="s">
        <v>237</v>
      </c>
      <c r="E749" s="165" t="s">
        <v>1</v>
      </c>
      <c r="F749" s="166" t="s">
        <v>798</v>
      </c>
      <c r="H749" s="167">
        <v>0.41399999999999998</v>
      </c>
      <c r="I749" s="168"/>
      <c r="L749" s="163"/>
      <c r="M749" s="169"/>
      <c r="N749" s="170"/>
      <c r="O749" s="170"/>
      <c r="P749" s="170"/>
      <c r="Q749" s="170"/>
      <c r="R749" s="170"/>
      <c r="S749" s="170"/>
      <c r="T749" s="171"/>
      <c r="AT749" s="165" t="s">
        <v>237</v>
      </c>
      <c r="AU749" s="165" t="s">
        <v>88</v>
      </c>
      <c r="AV749" s="13" t="s">
        <v>88</v>
      </c>
      <c r="AW749" s="13" t="s">
        <v>33</v>
      </c>
      <c r="AX749" s="13" t="s">
        <v>79</v>
      </c>
      <c r="AY749" s="165" t="s">
        <v>207</v>
      </c>
    </row>
    <row r="750" spans="1:65" s="15" customFormat="1" ht="11.25">
      <c r="B750" s="179"/>
      <c r="D750" s="164" t="s">
        <v>237</v>
      </c>
      <c r="E750" s="180" t="s">
        <v>1</v>
      </c>
      <c r="F750" s="181" t="s">
        <v>242</v>
      </c>
      <c r="H750" s="182">
        <v>0.89900000000000002</v>
      </c>
      <c r="I750" s="183"/>
      <c r="L750" s="179"/>
      <c r="M750" s="184"/>
      <c r="N750" s="185"/>
      <c r="O750" s="185"/>
      <c r="P750" s="185"/>
      <c r="Q750" s="185"/>
      <c r="R750" s="185"/>
      <c r="S750" s="185"/>
      <c r="T750" s="186"/>
      <c r="AT750" s="180" t="s">
        <v>237</v>
      </c>
      <c r="AU750" s="180" t="s">
        <v>88</v>
      </c>
      <c r="AV750" s="15" t="s">
        <v>213</v>
      </c>
      <c r="AW750" s="15" t="s">
        <v>33</v>
      </c>
      <c r="AX750" s="15" t="s">
        <v>86</v>
      </c>
      <c r="AY750" s="180" t="s">
        <v>207</v>
      </c>
    </row>
    <row r="751" spans="1:65" s="2" customFormat="1" ht="24.2" customHeight="1">
      <c r="A751" s="31"/>
      <c r="B751" s="148"/>
      <c r="C751" s="149" t="s">
        <v>438</v>
      </c>
      <c r="D751" s="149" t="s">
        <v>209</v>
      </c>
      <c r="E751" s="150" t="s">
        <v>799</v>
      </c>
      <c r="F751" s="151" t="s">
        <v>800</v>
      </c>
      <c r="G751" s="152" t="s">
        <v>235</v>
      </c>
      <c r="H751" s="153">
        <v>0.23899999999999999</v>
      </c>
      <c r="I751" s="154"/>
      <c r="J751" s="155">
        <f>ROUND(I751*H751,2)</f>
        <v>0</v>
      </c>
      <c r="K751" s="156"/>
      <c r="L751" s="32"/>
      <c r="M751" s="157" t="s">
        <v>1</v>
      </c>
      <c r="N751" s="158" t="s">
        <v>44</v>
      </c>
      <c r="O751" s="57"/>
      <c r="P751" s="159">
        <f>O751*H751</f>
        <v>0</v>
      </c>
      <c r="Q751" s="159">
        <v>0</v>
      </c>
      <c r="R751" s="159">
        <f>Q751*H751</f>
        <v>0</v>
      </c>
      <c r="S751" s="159">
        <v>0</v>
      </c>
      <c r="T751" s="160">
        <f>S751*H751</f>
        <v>0</v>
      </c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R751" s="161" t="s">
        <v>213</v>
      </c>
      <c r="AT751" s="161" t="s">
        <v>209</v>
      </c>
      <c r="AU751" s="161" t="s">
        <v>88</v>
      </c>
      <c r="AY751" s="17" t="s">
        <v>207</v>
      </c>
      <c r="BE751" s="162">
        <f>IF(N751="základní",J751,0)</f>
        <v>0</v>
      </c>
      <c r="BF751" s="162">
        <f>IF(N751="snížená",J751,0)</f>
        <v>0</v>
      </c>
      <c r="BG751" s="162">
        <f>IF(N751="zákl. přenesená",J751,0)</f>
        <v>0</v>
      </c>
      <c r="BH751" s="162">
        <f>IF(N751="sníž. přenesená",J751,0)</f>
        <v>0</v>
      </c>
      <c r="BI751" s="162">
        <f>IF(N751="nulová",J751,0)</f>
        <v>0</v>
      </c>
      <c r="BJ751" s="17" t="s">
        <v>86</v>
      </c>
      <c r="BK751" s="162">
        <f>ROUND(I751*H751,2)</f>
        <v>0</v>
      </c>
      <c r="BL751" s="17" t="s">
        <v>213</v>
      </c>
      <c r="BM751" s="161" t="s">
        <v>801</v>
      </c>
    </row>
    <row r="752" spans="1:65" s="13" customFormat="1" ht="22.5">
      <c r="B752" s="163"/>
      <c r="D752" s="164" t="s">
        <v>237</v>
      </c>
      <c r="E752" s="165" t="s">
        <v>1</v>
      </c>
      <c r="F752" s="166" t="s">
        <v>802</v>
      </c>
      <c r="H752" s="167">
        <v>0.23899999999999999</v>
      </c>
      <c r="I752" s="168"/>
      <c r="L752" s="163"/>
      <c r="M752" s="169"/>
      <c r="N752" s="170"/>
      <c r="O752" s="170"/>
      <c r="P752" s="170"/>
      <c r="Q752" s="170"/>
      <c r="R752" s="170"/>
      <c r="S752" s="170"/>
      <c r="T752" s="171"/>
      <c r="AT752" s="165" t="s">
        <v>237</v>
      </c>
      <c r="AU752" s="165" t="s">
        <v>88</v>
      </c>
      <c r="AV752" s="13" t="s">
        <v>88</v>
      </c>
      <c r="AW752" s="13" t="s">
        <v>33</v>
      </c>
      <c r="AX752" s="13" t="s">
        <v>79</v>
      </c>
      <c r="AY752" s="165" t="s">
        <v>207</v>
      </c>
    </row>
    <row r="753" spans="1:65" s="15" customFormat="1" ht="11.25">
      <c r="B753" s="179"/>
      <c r="D753" s="164" t="s">
        <v>237</v>
      </c>
      <c r="E753" s="180" t="s">
        <v>1</v>
      </c>
      <c r="F753" s="181" t="s">
        <v>242</v>
      </c>
      <c r="H753" s="182">
        <v>0.23899999999999999</v>
      </c>
      <c r="I753" s="183"/>
      <c r="L753" s="179"/>
      <c r="M753" s="184"/>
      <c r="N753" s="185"/>
      <c r="O753" s="185"/>
      <c r="P753" s="185"/>
      <c r="Q753" s="185"/>
      <c r="R753" s="185"/>
      <c r="S753" s="185"/>
      <c r="T753" s="186"/>
      <c r="AT753" s="180" t="s">
        <v>237</v>
      </c>
      <c r="AU753" s="180" t="s">
        <v>88</v>
      </c>
      <c r="AV753" s="15" t="s">
        <v>213</v>
      </c>
      <c r="AW753" s="15" t="s">
        <v>33</v>
      </c>
      <c r="AX753" s="15" t="s">
        <v>86</v>
      </c>
      <c r="AY753" s="180" t="s">
        <v>207</v>
      </c>
    </row>
    <row r="754" spans="1:65" s="2" customFormat="1" ht="24.2" customHeight="1">
      <c r="A754" s="31"/>
      <c r="B754" s="148"/>
      <c r="C754" s="149" t="s">
        <v>803</v>
      </c>
      <c r="D754" s="149" t="s">
        <v>209</v>
      </c>
      <c r="E754" s="150" t="s">
        <v>804</v>
      </c>
      <c r="F754" s="151" t="s">
        <v>805</v>
      </c>
      <c r="G754" s="152" t="s">
        <v>235</v>
      </c>
      <c r="H754" s="153">
        <v>9.2780000000000005</v>
      </c>
      <c r="I754" s="154"/>
      <c r="J754" s="155">
        <f>ROUND(I754*H754,2)</f>
        <v>0</v>
      </c>
      <c r="K754" s="156"/>
      <c r="L754" s="32"/>
      <c r="M754" s="157" t="s">
        <v>1</v>
      </c>
      <c r="N754" s="158" t="s">
        <v>44</v>
      </c>
      <c r="O754" s="57"/>
      <c r="P754" s="159">
        <f>O754*H754</f>
        <v>0</v>
      </c>
      <c r="Q754" s="159">
        <v>0</v>
      </c>
      <c r="R754" s="159">
        <f>Q754*H754</f>
        <v>0</v>
      </c>
      <c r="S754" s="159">
        <v>0</v>
      </c>
      <c r="T754" s="160">
        <f>S754*H754</f>
        <v>0</v>
      </c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R754" s="161" t="s">
        <v>213</v>
      </c>
      <c r="AT754" s="161" t="s">
        <v>209</v>
      </c>
      <c r="AU754" s="161" t="s">
        <v>88</v>
      </c>
      <c r="AY754" s="17" t="s">
        <v>207</v>
      </c>
      <c r="BE754" s="162">
        <f>IF(N754="základní",J754,0)</f>
        <v>0</v>
      </c>
      <c r="BF754" s="162">
        <f>IF(N754="snížená",J754,0)</f>
        <v>0</v>
      </c>
      <c r="BG754" s="162">
        <f>IF(N754="zákl. přenesená",J754,0)</f>
        <v>0</v>
      </c>
      <c r="BH754" s="162">
        <f>IF(N754="sníž. přenesená",J754,0)</f>
        <v>0</v>
      </c>
      <c r="BI754" s="162">
        <f>IF(N754="nulová",J754,0)</f>
        <v>0</v>
      </c>
      <c r="BJ754" s="17" t="s">
        <v>86</v>
      </c>
      <c r="BK754" s="162">
        <f>ROUND(I754*H754,2)</f>
        <v>0</v>
      </c>
      <c r="BL754" s="17" t="s">
        <v>213</v>
      </c>
      <c r="BM754" s="161" t="s">
        <v>806</v>
      </c>
    </row>
    <row r="755" spans="1:65" s="2" customFormat="1" ht="24.2" customHeight="1">
      <c r="A755" s="31"/>
      <c r="B755" s="148"/>
      <c r="C755" s="149" t="s">
        <v>442</v>
      </c>
      <c r="D755" s="149" t="s">
        <v>209</v>
      </c>
      <c r="E755" s="150" t="s">
        <v>807</v>
      </c>
      <c r="F755" s="151" t="s">
        <v>808</v>
      </c>
      <c r="G755" s="152" t="s">
        <v>235</v>
      </c>
      <c r="H755" s="153">
        <v>21.780999999999999</v>
      </c>
      <c r="I755" s="154"/>
      <c r="J755" s="155">
        <f>ROUND(I755*H755,2)</f>
        <v>0</v>
      </c>
      <c r="K755" s="156"/>
      <c r="L755" s="32"/>
      <c r="M755" s="157" t="s">
        <v>1</v>
      </c>
      <c r="N755" s="158" t="s">
        <v>44</v>
      </c>
      <c r="O755" s="57"/>
      <c r="P755" s="159">
        <f>O755*H755</f>
        <v>0</v>
      </c>
      <c r="Q755" s="159">
        <v>0</v>
      </c>
      <c r="R755" s="159">
        <f>Q755*H755</f>
        <v>0</v>
      </c>
      <c r="S755" s="159">
        <v>0</v>
      </c>
      <c r="T755" s="160">
        <f>S755*H755</f>
        <v>0</v>
      </c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R755" s="161" t="s">
        <v>213</v>
      </c>
      <c r="AT755" s="161" t="s">
        <v>209</v>
      </c>
      <c r="AU755" s="161" t="s">
        <v>88</v>
      </c>
      <c r="AY755" s="17" t="s">
        <v>207</v>
      </c>
      <c r="BE755" s="162">
        <f>IF(N755="základní",J755,0)</f>
        <v>0</v>
      </c>
      <c r="BF755" s="162">
        <f>IF(N755="snížená",J755,0)</f>
        <v>0</v>
      </c>
      <c r="BG755" s="162">
        <f>IF(N755="zákl. přenesená",J755,0)</f>
        <v>0</v>
      </c>
      <c r="BH755" s="162">
        <f>IF(N755="sníž. přenesená",J755,0)</f>
        <v>0</v>
      </c>
      <c r="BI755" s="162">
        <f>IF(N755="nulová",J755,0)</f>
        <v>0</v>
      </c>
      <c r="BJ755" s="17" t="s">
        <v>86</v>
      </c>
      <c r="BK755" s="162">
        <f>ROUND(I755*H755,2)</f>
        <v>0</v>
      </c>
      <c r="BL755" s="17" t="s">
        <v>213</v>
      </c>
      <c r="BM755" s="161" t="s">
        <v>809</v>
      </c>
    </row>
    <row r="756" spans="1:65" s="2" customFormat="1" ht="24.2" customHeight="1">
      <c r="A756" s="31"/>
      <c r="B756" s="148"/>
      <c r="C756" s="149" t="s">
        <v>810</v>
      </c>
      <c r="D756" s="149" t="s">
        <v>209</v>
      </c>
      <c r="E756" s="150" t="s">
        <v>811</v>
      </c>
      <c r="F756" s="151" t="s">
        <v>812</v>
      </c>
      <c r="G756" s="152" t="s">
        <v>301</v>
      </c>
      <c r="H756" s="153">
        <v>1</v>
      </c>
      <c r="I756" s="154"/>
      <c r="J756" s="155">
        <f>ROUND(I756*H756,2)</f>
        <v>0</v>
      </c>
      <c r="K756" s="156"/>
      <c r="L756" s="32"/>
      <c r="M756" s="157" t="s">
        <v>1</v>
      </c>
      <c r="N756" s="158" t="s">
        <v>44</v>
      </c>
      <c r="O756" s="57"/>
      <c r="P756" s="159">
        <f>O756*H756</f>
        <v>0</v>
      </c>
      <c r="Q756" s="159">
        <v>0</v>
      </c>
      <c r="R756" s="159">
        <f>Q756*H756</f>
        <v>0</v>
      </c>
      <c r="S756" s="159">
        <v>0</v>
      </c>
      <c r="T756" s="160">
        <f>S756*H756</f>
        <v>0</v>
      </c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R756" s="161" t="s">
        <v>213</v>
      </c>
      <c r="AT756" s="161" t="s">
        <v>209</v>
      </c>
      <c r="AU756" s="161" t="s">
        <v>88</v>
      </c>
      <c r="AY756" s="17" t="s">
        <v>207</v>
      </c>
      <c r="BE756" s="162">
        <f>IF(N756="základní",J756,0)</f>
        <v>0</v>
      </c>
      <c r="BF756" s="162">
        <f>IF(N756="snížená",J756,0)</f>
        <v>0</v>
      </c>
      <c r="BG756" s="162">
        <f>IF(N756="zákl. přenesená",J756,0)</f>
        <v>0</v>
      </c>
      <c r="BH756" s="162">
        <f>IF(N756="sníž. přenesená",J756,0)</f>
        <v>0</v>
      </c>
      <c r="BI756" s="162">
        <f>IF(N756="nulová",J756,0)</f>
        <v>0</v>
      </c>
      <c r="BJ756" s="17" t="s">
        <v>86</v>
      </c>
      <c r="BK756" s="162">
        <f>ROUND(I756*H756,2)</f>
        <v>0</v>
      </c>
      <c r="BL756" s="17" t="s">
        <v>213</v>
      </c>
      <c r="BM756" s="161" t="s">
        <v>813</v>
      </c>
    </row>
    <row r="757" spans="1:65" s="2" customFormat="1" ht="24.2" customHeight="1">
      <c r="A757" s="31"/>
      <c r="B757" s="148"/>
      <c r="C757" s="149" t="s">
        <v>447</v>
      </c>
      <c r="D757" s="149" t="s">
        <v>209</v>
      </c>
      <c r="E757" s="150" t="s">
        <v>814</v>
      </c>
      <c r="F757" s="151" t="s">
        <v>815</v>
      </c>
      <c r="G757" s="152" t="s">
        <v>235</v>
      </c>
      <c r="H757" s="153">
        <v>0.222</v>
      </c>
      <c r="I757" s="154"/>
      <c r="J757" s="155">
        <f>ROUND(I757*H757,2)</f>
        <v>0</v>
      </c>
      <c r="K757" s="156"/>
      <c r="L757" s="32"/>
      <c r="M757" s="157" t="s">
        <v>1</v>
      </c>
      <c r="N757" s="158" t="s">
        <v>44</v>
      </c>
      <c r="O757" s="57"/>
      <c r="P757" s="159">
        <f>O757*H757</f>
        <v>0</v>
      </c>
      <c r="Q757" s="159">
        <v>0</v>
      </c>
      <c r="R757" s="159">
        <f>Q757*H757</f>
        <v>0</v>
      </c>
      <c r="S757" s="159">
        <v>0</v>
      </c>
      <c r="T757" s="160">
        <f>S757*H757</f>
        <v>0</v>
      </c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R757" s="161" t="s">
        <v>213</v>
      </c>
      <c r="AT757" s="161" t="s">
        <v>209</v>
      </c>
      <c r="AU757" s="161" t="s">
        <v>88</v>
      </c>
      <c r="AY757" s="17" t="s">
        <v>207</v>
      </c>
      <c r="BE757" s="162">
        <f>IF(N757="základní",J757,0)</f>
        <v>0</v>
      </c>
      <c r="BF757" s="162">
        <f>IF(N757="snížená",J757,0)</f>
        <v>0</v>
      </c>
      <c r="BG757" s="162">
        <f>IF(N757="zákl. přenesená",J757,0)</f>
        <v>0</v>
      </c>
      <c r="BH757" s="162">
        <f>IF(N757="sníž. přenesená",J757,0)</f>
        <v>0</v>
      </c>
      <c r="BI757" s="162">
        <f>IF(N757="nulová",J757,0)</f>
        <v>0</v>
      </c>
      <c r="BJ757" s="17" t="s">
        <v>86</v>
      </c>
      <c r="BK757" s="162">
        <f>ROUND(I757*H757,2)</f>
        <v>0</v>
      </c>
      <c r="BL757" s="17" t="s">
        <v>213</v>
      </c>
      <c r="BM757" s="161" t="s">
        <v>816</v>
      </c>
    </row>
    <row r="758" spans="1:65" s="14" customFormat="1" ht="11.25">
      <c r="B758" s="172"/>
      <c r="D758" s="164" t="s">
        <v>237</v>
      </c>
      <c r="E758" s="173" t="s">
        <v>1</v>
      </c>
      <c r="F758" s="174" t="s">
        <v>817</v>
      </c>
      <c r="H758" s="173" t="s">
        <v>1</v>
      </c>
      <c r="I758" s="175"/>
      <c r="L758" s="172"/>
      <c r="M758" s="176"/>
      <c r="N758" s="177"/>
      <c r="O758" s="177"/>
      <c r="P758" s="177"/>
      <c r="Q758" s="177"/>
      <c r="R758" s="177"/>
      <c r="S758" s="177"/>
      <c r="T758" s="178"/>
      <c r="AT758" s="173" t="s">
        <v>237</v>
      </c>
      <c r="AU758" s="173" t="s">
        <v>88</v>
      </c>
      <c r="AV758" s="14" t="s">
        <v>86</v>
      </c>
      <c r="AW758" s="14" t="s">
        <v>33</v>
      </c>
      <c r="AX758" s="14" t="s">
        <v>79</v>
      </c>
      <c r="AY758" s="173" t="s">
        <v>207</v>
      </c>
    </row>
    <row r="759" spans="1:65" s="13" customFormat="1" ht="11.25">
      <c r="B759" s="163"/>
      <c r="D759" s="164" t="s">
        <v>237</v>
      </c>
      <c r="E759" s="165" t="s">
        <v>1</v>
      </c>
      <c r="F759" s="166" t="s">
        <v>818</v>
      </c>
      <c r="H759" s="167">
        <v>0.222</v>
      </c>
      <c r="I759" s="168"/>
      <c r="L759" s="163"/>
      <c r="M759" s="169"/>
      <c r="N759" s="170"/>
      <c r="O759" s="170"/>
      <c r="P759" s="170"/>
      <c r="Q759" s="170"/>
      <c r="R759" s="170"/>
      <c r="S759" s="170"/>
      <c r="T759" s="171"/>
      <c r="AT759" s="165" t="s">
        <v>237</v>
      </c>
      <c r="AU759" s="165" t="s">
        <v>88</v>
      </c>
      <c r="AV759" s="13" t="s">
        <v>88</v>
      </c>
      <c r="AW759" s="13" t="s">
        <v>33</v>
      </c>
      <c r="AX759" s="13" t="s">
        <v>79</v>
      </c>
      <c r="AY759" s="165" t="s">
        <v>207</v>
      </c>
    </row>
    <row r="760" spans="1:65" s="15" customFormat="1" ht="11.25">
      <c r="B760" s="179"/>
      <c r="D760" s="164" t="s">
        <v>237</v>
      </c>
      <c r="E760" s="180" t="s">
        <v>1</v>
      </c>
      <c r="F760" s="181" t="s">
        <v>242</v>
      </c>
      <c r="H760" s="182">
        <v>0.222</v>
      </c>
      <c r="I760" s="183"/>
      <c r="L760" s="179"/>
      <c r="M760" s="184"/>
      <c r="N760" s="185"/>
      <c r="O760" s="185"/>
      <c r="P760" s="185"/>
      <c r="Q760" s="185"/>
      <c r="R760" s="185"/>
      <c r="S760" s="185"/>
      <c r="T760" s="186"/>
      <c r="AT760" s="180" t="s">
        <v>237</v>
      </c>
      <c r="AU760" s="180" t="s">
        <v>88</v>
      </c>
      <c r="AV760" s="15" t="s">
        <v>213</v>
      </c>
      <c r="AW760" s="15" t="s">
        <v>33</v>
      </c>
      <c r="AX760" s="15" t="s">
        <v>86</v>
      </c>
      <c r="AY760" s="180" t="s">
        <v>207</v>
      </c>
    </row>
    <row r="761" spans="1:65" s="2" customFormat="1" ht="24.2" customHeight="1">
      <c r="A761" s="31"/>
      <c r="B761" s="148"/>
      <c r="C761" s="149" t="s">
        <v>819</v>
      </c>
      <c r="D761" s="149" t="s">
        <v>209</v>
      </c>
      <c r="E761" s="150" t="s">
        <v>820</v>
      </c>
      <c r="F761" s="151" t="s">
        <v>821</v>
      </c>
      <c r="G761" s="152" t="s">
        <v>235</v>
      </c>
      <c r="H761" s="153">
        <v>0.90500000000000003</v>
      </c>
      <c r="I761" s="154"/>
      <c r="J761" s="155">
        <f>ROUND(I761*H761,2)</f>
        <v>0</v>
      </c>
      <c r="K761" s="156"/>
      <c r="L761" s="32"/>
      <c r="M761" s="157" t="s">
        <v>1</v>
      </c>
      <c r="N761" s="158" t="s">
        <v>44</v>
      </c>
      <c r="O761" s="57"/>
      <c r="P761" s="159">
        <f>O761*H761</f>
        <v>0</v>
      </c>
      <c r="Q761" s="159">
        <v>0</v>
      </c>
      <c r="R761" s="159">
        <f>Q761*H761</f>
        <v>0</v>
      </c>
      <c r="S761" s="159">
        <v>0</v>
      </c>
      <c r="T761" s="160">
        <f>S761*H761</f>
        <v>0</v>
      </c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R761" s="161" t="s">
        <v>213</v>
      </c>
      <c r="AT761" s="161" t="s">
        <v>209</v>
      </c>
      <c r="AU761" s="161" t="s">
        <v>88</v>
      </c>
      <c r="AY761" s="17" t="s">
        <v>207</v>
      </c>
      <c r="BE761" s="162">
        <f>IF(N761="základní",J761,0)</f>
        <v>0</v>
      </c>
      <c r="BF761" s="162">
        <f>IF(N761="snížená",J761,0)</f>
        <v>0</v>
      </c>
      <c r="BG761" s="162">
        <f>IF(N761="zákl. přenesená",J761,0)</f>
        <v>0</v>
      </c>
      <c r="BH761" s="162">
        <f>IF(N761="sníž. přenesená",J761,0)</f>
        <v>0</v>
      </c>
      <c r="BI761" s="162">
        <f>IF(N761="nulová",J761,0)</f>
        <v>0</v>
      </c>
      <c r="BJ761" s="17" t="s">
        <v>86</v>
      </c>
      <c r="BK761" s="162">
        <f>ROUND(I761*H761,2)</f>
        <v>0</v>
      </c>
      <c r="BL761" s="17" t="s">
        <v>213</v>
      </c>
      <c r="BM761" s="161" t="s">
        <v>822</v>
      </c>
    </row>
    <row r="762" spans="1:65" s="2" customFormat="1" ht="24.2" customHeight="1">
      <c r="A762" s="31"/>
      <c r="B762" s="148"/>
      <c r="C762" s="149" t="s">
        <v>451</v>
      </c>
      <c r="D762" s="149" t="s">
        <v>209</v>
      </c>
      <c r="E762" s="150" t="s">
        <v>823</v>
      </c>
      <c r="F762" s="151" t="s">
        <v>824</v>
      </c>
      <c r="G762" s="152" t="s">
        <v>235</v>
      </c>
      <c r="H762" s="153">
        <v>4.0910000000000002</v>
      </c>
      <c r="I762" s="154"/>
      <c r="J762" s="155">
        <f>ROUND(I762*H762,2)</f>
        <v>0</v>
      </c>
      <c r="K762" s="156"/>
      <c r="L762" s="32"/>
      <c r="M762" s="157" t="s">
        <v>1</v>
      </c>
      <c r="N762" s="158" t="s">
        <v>44</v>
      </c>
      <c r="O762" s="57"/>
      <c r="P762" s="159">
        <f>O762*H762</f>
        <v>0</v>
      </c>
      <c r="Q762" s="159">
        <v>0</v>
      </c>
      <c r="R762" s="159">
        <f>Q762*H762</f>
        <v>0</v>
      </c>
      <c r="S762" s="159">
        <v>0</v>
      </c>
      <c r="T762" s="160">
        <f>S762*H762</f>
        <v>0</v>
      </c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R762" s="161" t="s">
        <v>213</v>
      </c>
      <c r="AT762" s="161" t="s">
        <v>209</v>
      </c>
      <c r="AU762" s="161" t="s">
        <v>88</v>
      </c>
      <c r="AY762" s="17" t="s">
        <v>207</v>
      </c>
      <c r="BE762" s="162">
        <f>IF(N762="základní",J762,0)</f>
        <v>0</v>
      </c>
      <c r="BF762" s="162">
        <f>IF(N762="snížená",J762,0)</f>
        <v>0</v>
      </c>
      <c r="BG762" s="162">
        <f>IF(N762="zákl. přenesená",J762,0)</f>
        <v>0</v>
      </c>
      <c r="BH762" s="162">
        <f>IF(N762="sníž. přenesená",J762,0)</f>
        <v>0</v>
      </c>
      <c r="BI762" s="162">
        <f>IF(N762="nulová",J762,0)</f>
        <v>0</v>
      </c>
      <c r="BJ762" s="17" t="s">
        <v>86</v>
      </c>
      <c r="BK762" s="162">
        <f>ROUND(I762*H762,2)</f>
        <v>0</v>
      </c>
      <c r="BL762" s="17" t="s">
        <v>213</v>
      </c>
      <c r="BM762" s="161" t="s">
        <v>825</v>
      </c>
    </row>
    <row r="763" spans="1:65" s="14" customFormat="1" ht="11.25">
      <c r="B763" s="172"/>
      <c r="D763" s="164" t="s">
        <v>237</v>
      </c>
      <c r="E763" s="173" t="s">
        <v>1</v>
      </c>
      <c r="F763" s="174" t="s">
        <v>826</v>
      </c>
      <c r="H763" s="173" t="s">
        <v>1</v>
      </c>
      <c r="I763" s="175"/>
      <c r="L763" s="172"/>
      <c r="M763" s="176"/>
      <c r="N763" s="177"/>
      <c r="O763" s="177"/>
      <c r="P763" s="177"/>
      <c r="Q763" s="177"/>
      <c r="R763" s="177"/>
      <c r="S763" s="177"/>
      <c r="T763" s="178"/>
      <c r="AT763" s="173" t="s">
        <v>237</v>
      </c>
      <c r="AU763" s="173" t="s">
        <v>88</v>
      </c>
      <c r="AV763" s="14" t="s">
        <v>86</v>
      </c>
      <c r="AW763" s="14" t="s">
        <v>33</v>
      </c>
      <c r="AX763" s="14" t="s">
        <v>79</v>
      </c>
      <c r="AY763" s="173" t="s">
        <v>207</v>
      </c>
    </row>
    <row r="764" spans="1:65" s="13" customFormat="1" ht="22.5">
      <c r="B764" s="163"/>
      <c r="D764" s="164" t="s">
        <v>237</v>
      </c>
      <c r="E764" s="165" t="s">
        <v>1</v>
      </c>
      <c r="F764" s="166" t="s">
        <v>827</v>
      </c>
      <c r="H764" s="167">
        <v>0.67500000000000004</v>
      </c>
      <c r="I764" s="168"/>
      <c r="L764" s="163"/>
      <c r="M764" s="169"/>
      <c r="N764" s="170"/>
      <c r="O764" s="170"/>
      <c r="P764" s="170"/>
      <c r="Q764" s="170"/>
      <c r="R764" s="170"/>
      <c r="S764" s="170"/>
      <c r="T764" s="171"/>
      <c r="AT764" s="165" t="s">
        <v>237</v>
      </c>
      <c r="AU764" s="165" t="s">
        <v>88</v>
      </c>
      <c r="AV764" s="13" t="s">
        <v>88</v>
      </c>
      <c r="AW764" s="13" t="s">
        <v>33</v>
      </c>
      <c r="AX764" s="13" t="s">
        <v>79</v>
      </c>
      <c r="AY764" s="165" t="s">
        <v>207</v>
      </c>
    </row>
    <row r="765" spans="1:65" s="13" customFormat="1" ht="22.5">
      <c r="B765" s="163"/>
      <c r="D765" s="164" t="s">
        <v>237</v>
      </c>
      <c r="E765" s="165" t="s">
        <v>1</v>
      </c>
      <c r="F765" s="166" t="s">
        <v>828</v>
      </c>
      <c r="H765" s="167">
        <v>1.256</v>
      </c>
      <c r="I765" s="168"/>
      <c r="L765" s="163"/>
      <c r="M765" s="169"/>
      <c r="N765" s="170"/>
      <c r="O765" s="170"/>
      <c r="P765" s="170"/>
      <c r="Q765" s="170"/>
      <c r="R765" s="170"/>
      <c r="S765" s="170"/>
      <c r="T765" s="171"/>
      <c r="AT765" s="165" t="s">
        <v>237</v>
      </c>
      <c r="AU765" s="165" t="s">
        <v>88</v>
      </c>
      <c r="AV765" s="13" t="s">
        <v>88</v>
      </c>
      <c r="AW765" s="13" t="s">
        <v>33</v>
      </c>
      <c r="AX765" s="13" t="s">
        <v>79</v>
      </c>
      <c r="AY765" s="165" t="s">
        <v>207</v>
      </c>
    </row>
    <row r="766" spans="1:65" s="13" customFormat="1" ht="22.5">
      <c r="B766" s="163"/>
      <c r="D766" s="164" t="s">
        <v>237</v>
      </c>
      <c r="E766" s="165" t="s">
        <v>1</v>
      </c>
      <c r="F766" s="166" t="s">
        <v>829</v>
      </c>
      <c r="H766" s="167">
        <v>0.504</v>
      </c>
      <c r="I766" s="168"/>
      <c r="L766" s="163"/>
      <c r="M766" s="169"/>
      <c r="N766" s="170"/>
      <c r="O766" s="170"/>
      <c r="P766" s="170"/>
      <c r="Q766" s="170"/>
      <c r="R766" s="170"/>
      <c r="S766" s="170"/>
      <c r="T766" s="171"/>
      <c r="AT766" s="165" t="s">
        <v>237</v>
      </c>
      <c r="AU766" s="165" t="s">
        <v>88</v>
      </c>
      <c r="AV766" s="13" t="s">
        <v>88</v>
      </c>
      <c r="AW766" s="13" t="s">
        <v>33</v>
      </c>
      <c r="AX766" s="13" t="s">
        <v>79</v>
      </c>
      <c r="AY766" s="165" t="s">
        <v>207</v>
      </c>
    </row>
    <row r="767" spans="1:65" s="13" customFormat="1" ht="22.5">
      <c r="B767" s="163"/>
      <c r="D767" s="164" t="s">
        <v>237</v>
      </c>
      <c r="E767" s="165" t="s">
        <v>1</v>
      </c>
      <c r="F767" s="166" t="s">
        <v>830</v>
      </c>
      <c r="H767" s="167">
        <v>0.14699999999999999</v>
      </c>
      <c r="I767" s="168"/>
      <c r="L767" s="163"/>
      <c r="M767" s="169"/>
      <c r="N767" s="170"/>
      <c r="O767" s="170"/>
      <c r="P767" s="170"/>
      <c r="Q767" s="170"/>
      <c r="R767" s="170"/>
      <c r="S767" s="170"/>
      <c r="T767" s="171"/>
      <c r="AT767" s="165" t="s">
        <v>237</v>
      </c>
      <c r="AU767" s="165" t="s">
        <v>88</v>
      </c>
      <c r="AV767" s="13" t="s">
        <v>88</v>
      </c>
      <c r="AW767" s="13" t="s">
        <v>33</v>
      </c>
      <c r="AX767" s="13" t="s">
        <v>79</v>
      </c>
      <c r="AY767" s="165" t="s">
        <v>207</v>
      </c>
    </row>
    <row r="768" spans="1:65" s="14" customFormat="1" ht="11.25">
      <c r="B768" s="172"/>
      <c r="D768" s="164" t="s">
        <v>237</v>
      </c>
      <c r="E768" s="173" t="s">
        <v>1</v>
      </c>
      <c r="F768" s="174" t="s">
        <v>831</v>
      </c>
      <c r="H768" s="173" t="s">
        <v>1</v>
      </c>
      <c r="I768" s="175"/>
      <c r="L768" s="172"/>
      <c r="M768" s="176"/>
      <c r="N768" s="177"/>
      <c r="O768" s="177"/>
      <c r="P768" s="177"/>
      <c r="Q768" s="177"/>
      <c r="R768" s="177"/>
      <c r="S768" s="177"/>
      <c r="T768" s="178"/>
      <c r="AT768" s="173" t="s">
        <v>237</v>
      </c>
      <c r="AU768" s="173" t="s">
        <v>88</v>
      </c>
      <c r="AV768" s="14" t="s">
        <v>86</v>
      </c>
      <c r="AW768" s="14" t="s">
        <v>33</v>
      </c>
      <c r="AX768" s="14" t="s">
        <v>79</v>
      </c>
      <c r="AY768" s="173" t="s">
        <v>207</v>
      </c>
    </row>
    <row r="769" spans="1:65" s="13" customFormat="1" ht="22.5">
      <c r="B769" s="163"/>
      <c r="D769" s="164" t="s">
        <v>237</v>
      </c>
      <c r="E769" s="165" t="s">
        <v>1</v>
      </c>
      <c r="F769" s="166" t="s">
        <v>832</v>
      </c>
      <c r="H769" s="167">
        <v>0.14699999999999999</v>
      </c>
      <c r="I769" s="168"/>
      <c r="L769" s="163"/>
      <c r="M769" s="169"/>
      <c r="N769" s="170"/>
      <c r="O769" s="170"/>
      <c r="P769" s="170"/>
      <c r="Q769" s="170"/>
      <c r="R769" s="170"/>
      <c r="S769" s="170"/>
      <c r="T769" s="171"/>
      <c r="AT769" s="165" t="s">
        <v>237</v>
      </c>
      <c r="AU769" s="165" t="s">
        <v>88</v>
      </c>
      <c r="AV769" s="13" t="s">
        <v>88</v>
      </c>
      <c r="AW769" s="13" t="s">
        <v>33</v>
      </c>
      <c r="AX769" s="13" t="s">
        <v>79</v>
      </c>
      <c r="AY769" s="165" t="s">
        <v>207</v>
      </c>
    </row>
    <row r="770" spans="1:65" s="13" customFormat="1" ht="22.5">
      <c r="B770" s="163"/>
      <c r="D770" s="164" t="s">
        <v>237</v>
      </c>
      <c r="E770" s="165" t="s">
        <v>1</v>
      </c>
      <c r="F770" s="166" t="s">
        <v>833</v>
      </c>
      <c r="H770" s="167">
        <v>0.504</v>
      </c>
      <c r="I770" s="168"/>
      <c r="L770" s="163"/>
      <c r="M770" s="169"/>
      <c r="N770" s="170"/>
      <c r="O770" s="170"/>
      <c r="P770" s="170"/>
      <c r="Q770" s="170"/>
      <c r="R770" s="170"/>
      <c r="S770" s="170"/>
      <c r="T770" s="171"/>
      <c r="AT770" s="165" t="s">
        <v>237</v>
      </c>
      <c r="AU770" s="165" t="s">
        <v>88</v>
      </c>
      <c r="AV770" s="13" t="s">
        <v>88</v>
      </c>
      <c r="AW770" s="13" t="s">
        <v>33</v>
      </c>
      <c r="AX770" s="13" t="s">
        <v>79</v>
      </c>
      <c r="AY770" s="165" t="s">
        <v>207</v>
      </c>
    </row>
    <row r="771" spans="1:65" s="14" customFormat="1" ht="11.25">
      <c r="B771" s="172"/>
      <c r="D771" s="164" t="s">
        <v>237</v>
      </c>
      <c r="E771" s="173" t="s">
        <v>1</v>
      </c>
      <c r="F771" s="174" t="s">
        <v>834</v>
      </c>
      <c r="H771" s="173" t="s">
        <v>1</v>
      </c>
      <c r="I771" s="175"/>
      <c r="L771" s="172"/>
      <c r="M771" s="176"/>
      <c r="N771" s="177"/>
      <c r="O771" s="177"/>
      <c r="P771" s="177"/>
      <c r="Q771" s="177"/>
      <c r="R771" s="177"/>
      <c r="S771" s="177"/>
      <c r="T771" s="178"/>
      <c r="AT771" s="173" t="s">
        <v>237</v>
      </c>
      <c r="AU771" s="173" t="s">
        <v>88</v>
      </c>
      <c r="AV771" s="14" t="s">
        <v>86</v>
      </c>
      <c r="AW771" s="14" t="s">
        <v>33</v>
      </c>
      <c r="AX771" s="14" t="s">
        <v>79</v>
      </c>
      <c r="AY771" s="173" t="s">
        <v>207</v>
      </c>
    </row>
    <row r="772" spans="1:65" s="13" customFormat="1" ht="22.5">
      <c r="B772" s="163"/>
      <c r="D772" s="164" t="s">
        <v>237</v>
      </c>
      <c r="E772" s="165" t="s">
        <v>1</v>
      </c>
      <c r="F772" s="166" t="s">
        <v>835</v>
      </c>
      <c r="H772" s="167">
        <v>0.14699999999999999</v>
      </c>
      <c r="I772" s="168"/>
      <c r="L772" s="163"/>
      <c r="M772" s="169"/>
      <c r="N772" s="170"/>
      <c r="O772" s="170"/>
      <c r="P772" s="170"/>
      <c r="Q772" s="170"/>
      <c r="R772" s="170"/>
      <c r="S772" s="170"/>
      <c r="T772" s="171"/>
      <c r="AT772" s="165" t="s">
        <v>237</v>
      </c>
      <c r="AU772" s="165" t="s">
        <v>88</v>
      </c>
      <c r="AV772" s="13" t="s">
        <v>88</v>
      </c>
      <c r="AW772" s="13" t="s">
        <v>33</v>
      </c>
      <c r="AX772" s="13" t="s">
        <v>79</v>
      </c>
      <c r="AY772" s="165" t="s">
        <v>207</v>
      </c>
    </row>
    <row r="773" spans="1:65" s="13" customFormat="1" ht="22.5">
      <c r="B773" s="163"/>
      <c r="D773" s="164" t="s">
        <v>237</v>
      </c>
      <c r="E773" s="165" t="s">
        <v>1</v>
      </c>
      <c r="F773" s="166" t="s">
        <v>836</v>
      </c>
      <c r="H773" s="167">
        <v>0.252</v>
      </c>
      <c r="I773" s="168"/>
      <c r="L773" s="163"/>
      <c r="M773" s="169"/>
      <c r="N773" s="170"/>
      <c r="O773" s="170"/>
      <c r="P773" s="170"/>
      <c r="Q773" s="170"/>
      <c r="R773" s="170"/>
      <c r="S773" s="170"/>
      <c r="T773" s="171"/>
      <c r="AT773" s="165" t="s">
        <v>237</v>
      </c>
      <c r="AU773" s="165" t="s">
        <v>88</v>
      </c>
      <c r="AV773" s="13" t="s">
        <v>88</v>
      </c>
      <c r="AW773" s="13" t="s">
        <v>33</v>
      </c>
      <c r="AX773" s="13" t="s">
        <v>79</v>
      </c>
      <c r="AY773" s="165" t="s">
        <v>207</v>
      </c>
    </row>
    <row r="774" spans="1:65" s="13" customFormat="1" ht="22.5">
      <c r="B774" s="163"/>
      <c r="D774" s="164" t="s">
        <v>237</v>
      </c>
      <c r="E774" s="165" t="s">
        <v>1</v>
      </c>
      <c r="F774" s="166" t="s">
        <v>837</v>
      </c>
      <c r="H774" s="167">
        <v>0.06</v>
      </c>
      <c r="I774" s="168"/>
      <c r="L774" s="163"/>
      <c r="M774" s="169"/>
      <c r="N774" s="170"/>
      <c r="O774" s="170"/>
      <c r="P774" s="170"/>
      <c r="Q774" s="170"/>
      <c r="R774" s="170"/>
      <c r="S774" s="170"/>
      <c r="T774" s="171"/>
      <c r="AT774" s="165" t="s">
        <v>237</v>
      </c>
      <c r="AU774" s="165" t="s">
        <v>88</v>
      </c>
      <c r="AV774" s="13" t="s">
        <v>88</v>
      </c>
      <c r="AW774" s="13" t="s">
        <v>33</v>
      </c>
      <c r="AX774" s="13" t="s">
        <v>79</v>
      </c>
      <c r="AY774" s="165" t="s">
        <v>207</v>
      </c>
    </row>
    <row r="775" spans="1:65" s="14" customFormat="1" ht="11.25">
      <c r="B775" s="172"/>
      <c r="D775" s="164" t="s">
        <v>237</v>
      </c>
      <c r="E775" s="173" t="s">
        <v>1</v>
      </c>
      <c r="F775" s="174" t="s">
        <v>838</v>
      </c>
      <c r="H775" s="173" t="s">
        <v>1</v>
      </c>
      <c r="I775" s="175"/>
      <c r="L775" s="172"/>
      <c r="M775" s="176"/>
      <c r="N775" s="177"/>
      <c r="O775" s="177"/>
      <c r="P775" s="177"/>
      <c r="Q775" s="177"/>
      <c r="R775" s="177"/>
      <c r="S775" s="177"/>
      <c r="T775" s="178"/>
      <c r="AT775" s="173" t="s">
        <v>237</v>
      </c>
      <c r="AU775" s="173" t="s">
        <v>88</v>
      </c>
      <c r="AV775" s="14" t="s">
        <v>86</v>
      </c>
      <c r="AW775" s="14" t="s">
        <v>33</v>
      </c>
      <c r="AX775" s="14" t="s">
        <v>79</v>
      </c>
      <c r="AY775" s="173" t="s">
        <v>207</v>
      </c>
    </row>
    <row r="776" spans="1:65" s="13" customFormat="1" ht="22.5">
      <c r="B776" s="163"/>
      <c r="D776" s="164" t="s">
        <v>237</v>
      </c>
      <c r="E776" s="165" t="s">
        <v>1</v>
      </c>
      <c r="F776" s="166" t="s">
        <v>832</v>
      </c>
      <c r="H776" s="167">
        <v>0.14699999999999999</v>
      </c>
      <c r="I776" s="168"/>
      <c r="L776" s="163"/>
      <c r="M776" s="169"/>
      <c r="N776" s="170"/>
      <c r="O776" s="170"/>
      <c r="P776" s="170"/>
      <c r="Q776" s="170"/>
      <c r="R776" s="170"/>
      <c r="S776" s="170"/>
      <c r="T776" s="171"/>
      <c r="AT776" s="165" t="s">
        <v>237</v>
      </c>
      <c r="AU776" s="165" t="s">
        <v>88</v>
      </c>
      <c r="AV776" s="13" t="s">
        <v>88</v>
      </c>
      <c r="AW776" s="13" t="s">
        <v>33</v>
      </c>
      <c r="AX776" s="13" t="s">
        <v>79</v>
      </c>
      <c r="AY776" s="165" t="s">
        <v>207</v>
      </c>
    </row>
    <row r="777" spans="1:65" s="13" customFormat="1" ht="22.5">
      <c r="B777" s="163"/>
      <c r="D777" s="164" t="s">
        <v>237</v>
      </c>
      <c r="E777" s="165" t="s">
        <v>1</v>
      </c>
      <c r="F777" s="166" t="s">
        <v>839</v>
      </c>
      <c r="H777" s="167">
        <v>0.252</v>
      </c>
      <c r="I777" s="168"/>
      <c r="L777" s="163"/>
      <c r="M777" s="169"/>
      <c r="N777" s="170"/>
      <c r="O777" s="170"/>
      <c r="P777" s="170"/>
      <c r="Q777" s="170"/>
      <c r="R777" s="170"/>
      <c r="S777" s="170"/>
      <c r="T777" s="171"/>
      <c r="AT777" s="165" t="s">
        <v>237</v>
      </c>
      <c r="AU777" s="165" t="s">
        <v>88</v>
      </c>
      <c r="AV777" s="13" t="s">
        <v>88</v>
      </c>
      <c r="AW777" s="13" t="s">
        <v>33</v>
      </c>
      <c r="AX777" s="13" t="s">
        <v>79</v>
      </c>
      <c r="AY777" s="165" t="s">
        <v>207</v>
      </c>
    </row>
    <row r="778" spans="1:65" s="15" customFormat="1" ht="11.25">
      <c r="B778" s="179"/>
      <c r="D778" s="164" t="s">
        <v>237</v>
      </c>
      <c r="E778" s="180" t="s">
        <v>1</v>
      </c>
      <c r="F778" s="181" t="s">
        <v>242</v>
      </c>
      <c r="H778" s="182">
        <v>4.0909999999999993</v>
      </c>
      <c r="I778" s="183"/>
      <c r="L778" s="179"/>
      <c r="M778" s="184"/>
      <c r="N778" s="185"/>
      <c r="O778" s="185"/>
      <c r="P778" s="185"/>
      <c r="Q778" s="185"/>
      <c r="R778" s="185"/>
      <c r="S778" s="185"/>
      <c r="T778" s="186"/>
      <c r="AT778" s="180" t="s">
        <v>237</v>
      </c>
      <c r="AU778" s="180" t="s">
        <v>88</v>
      </c>
      <c r="AV778" s="15" t="s">
        <v>213</v>
      </c>
      <c r="AW778" s="15" t="s">
        <v>33</v>
      </c>
      <c r="AX778" s="15" t="s">
        <v>86</v>
      </c>
      <c r="AY778" s="180" t="s">
        <v>207</v>
      </c>
    </row>
    <row r="779" spans="1:65" s="2" customFormat="1" ht="24.2" customHeight="1">
      <c r="A779" s="31"/>
      <c r="B779" s="148"/>
      <c r="C779" s="149" t="s">
        <v>840</v>
      </c>
      <c r="D779" s="149" t="s">
        <v>209</v>
      </c>
      <c r="E779" s="150" t="s">
        <v>841</v>
      </c>
      <c r="F779" s="151" t="s">
        <v>842</v>
      </c>
      <c r="G779" s="152" t="s">
        <v>301</v>
      </c>
      <c r="H779" s="153">
        <v>56</v>
      </c>
      <c r="I779" s="154"/>
      <c r="J779" s="155">
        <f>ROUND(I779*H779,2)</f>
        <v>0</v>
      </c>
      <c r="K779" s="156"/>
      <c r="L779" s="32"/>
      <c r="M779" s="157" t="s">
        <v>1</v>
      </c>
      <c r="N779" s="158" t="s">
        <v>44</v>
      </c>
      <c r="O779" s="57"/>
      <c r="P779" s="159">
        <f>O779*H779</f>
        <v>0</v>
      </c>
      <c r="Q779" s="159">
        <v>0</v>
      </c>
      <c r="R779" s="159">
        <f>Q779*H779</f>
        <v>0</v>
      </c>
      <c r="S779" s="159">
        <v>0</v>
      </c>
      <c r="T779" s="160">
        <f>S779*H779</f>
        <v>0</v>
      </c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R779" s="161" t="s">
        <v>213</v>
      </c>
      <c r="AT779" s="161" t="s">
        <v>209</v>
      </c>
      <c r="AU779" s="161" t="s">
        <v>88</v>
      </c>
      <c r="AY779" s="17" t="s">
        <v>207</v>
      </c>
      <c r="BE779" s="162">
        <f>IF(N779="základní",J779,0)</f>
        <v>0</v>
      </c>
      <c r="BF779" s="162">
        <f>IF(N779="snížená",J779,0)</f>
        <v>0</v>
      </c>
      <c r="BG779" s="162">
        <f>IF(N779="zákl. přenesená",J779,0)</f>
        <v>0</v>
      </c>
      <c r="BH779" s="162">
        <f>IF(N779="sníž. přenesená",J779,0)</f>
        <v>0</v>
      </c>
      <c r="BI779" s="162">
        <f>IF(N779="nulová",J779,0)</f>
        <v>0</v>
      </c>
      <c r="BJ779" s="17" t="s">
        <v>86</v>
      </c>
      <c r="BK779" s="162">
        <f>ROUND(I779*H779,2)</f>
        <v>0</v>
      </c>
      <c r="BL779" s="17" t="s">
        <v>213</v>
      </c>
      <c r="BM779" s="161" t="s">
        <v>843</v>
      </c>
    </row>
    <row r="780" spans="1:65" s="14" customFormat="1" ht="22.5">
      <c r="B780" s="172"/>
      <c r="D780" s="164" t="s">
        <v>237</v>
      </c>
      <c r="E780" s="173" t="s">
        <v>1</v>
      </c>
      <c r="F780" s="174" t="s">
        <v>844</v>
      </c>
      <c r="H780" s="173" t="s">
        <v>1</v>
      </c>
      <c r="I780" s="175"/>
      <c r="L780" s="172"/>
      <c r="M780" s="176"/>
      <c r="N780" s="177"/>
      <c r="O780" s="177"/>
      <c r="P780" s="177"/>
      <c r="Q780" s="177"/>
      <c r="R780" s="177"/>
      <c r="S780" s="177"/>
      <c r="T780" s="178"/>
      <c r="AT780" s="173" t="s">
        <v>237</v>
      </c>
      <c r="AU780" s="173" t="s">
        <v>88</v>
      </c>
      <c r="AV780" s="14" t="s">
        <v>86</v>
      </c>
      <c r="AW780" s="14" t="s">
        <v>33</v>
      </c>
      <c r="AX780" s="14" t="s">
        <v>79</v>
      </c>
      <c r="AY780" s="173" t="s">
        <v>207</v>
      </c>
    </row>
    <row r="781" spans="1:65" s="13" customFormat="1" ht="11.25">
      <c r="B781" s="163"/>
      <c r="D781" s="164" t="s">
        <v>237</v>
      </c>
      <c r="E781" s="165" t="s">
        <v>1</v>
      </c>
      <c r="F781" s="166" t="s">
        <v>845</v>
      </c>
      <c r="H781" s="167">
        <v>2</v>
      </c>
      <c r="I781" s="168"/>
      <c r="L781" s="163"/>
      <c r="M781" s="169"/>
      <c r="N781" s="170"/>
      <c r="O781" s="170"/>
      <c r="P781" s="170"/>
      <c r="Q781" s="170"/>
      <c r="R781" s="170"/>
      <c r="S781" s="170"/>
      <c r="T781" s="171"/>
      <c r="AT781" s="165" t="s">
        <v>237</v>
      </c>
      <c r="AU781" s="165" t="s">
        <v>88</v>
      </c>
      <c r="AV781" s="13" t="s">
        <v>88</v>
      </c>
      <c r="AW781" s="13" t="s">
        <v>33</v>
      </c>
      <c r="AX781" s="13" t="s">
        <v>79</v>
      </c>
      <c r="AY781" s="165" t="s">
        <v>207</v>
      </c>
    </row>
    <row r="782" spans="1:65" s="13" customFormat="1" ht="11.25">
      <c r="B782" s="163"/>
      <c r="D782" s="164" t="s">
        <v>237</v>
      </c>
      <c r="E782" s="165" t="s">
        <v>1</v>
      </c>
      <c r="F782" s="166" t="s">
        <v>846</v>
      </c>
      <c r="H782" s="167">
        <v>2</v>
      </c>
      <c r="I782" s="168"/>
      <c r="L782" s="163"/>
      <c r="M782" s="169"/>
      <c r="N782" s="170"/>
      <c r="O782" s="170"/>
      <c r="P782" s="170"/>
      <c r="Q782" s="170"/>
      <c r="R782" s="170"/>
      <c r="S782" s="170"/>
      <c r="T782" s="171"/>
      <c r="AT782" s="165" t="s">
        <v>237</v>
      </c>
      <c r="AU782" s="165" t="s">
        <v>88</v>
      </c>
      <c r="AV782" s="13" t="s">
        <v>88</v>
      </c>
      <c r="AW782" s="13" t="s">
        <v>33</v>
      </c>
      <c r="AX782" s="13" t="s">
        <v>79</v>
      </c>
      <c r="AY782" s="165" t="s">
        <v>207</v>
      </c>
    </row>
    <row r="783" spans="1:65" s="13" customFormat="1" ht="11.25">
      <c r="B783" s="163"/>
      <c r="D783" s="164" t="s">
        <v>237</v>
      </c>
      <c r="E783" s="165" t="s">
        <v>1</v>
      </c>
      <c r="F783" s="166" t="s">
        <v>847</v>
      </c>
      <c r="H783" s="167">
        <v>4</v>
      </c>
      <c r="I783" s="168"/>
      <c r="L783" s="163"/>
      <c r="M783" s="169"/>
      <c r="N783" s="170"/>
      <c r="O783" s="170"/>
      <c r="P783" s="170"/>
      <c r="Q783" s="170"/>
      <c r="R783" s="170"/>
      <c r="S783" s="170"/>
      <c r="T783" s="171"/>
      <c r="AT783" s="165" t="s">
        <v>237</v>
      </c>
      <c r="AU783" s="165" t="s">
        <v>88</v>
      </c>
      <c r="AV783" s="13" t="s">
        <v>88</v>
      </c>
      <c r="AW783" s="13" t="s">
        <v>33</v>
      </c>
      <c r="AX783" s="13" t="s">
        <v>79</v>
      </c>
      <c r="AY783" s="165" t="s">
        <v>207</v>
      </c>
    </row>
    <row r="784" spans="1:65" s="13" customFormat="1" ht="11.25">
      <c r="B784" s="163"/>
      <c r="D784" s="164" t="s">
        <v>237</v>
      </c>
      <c r="E784" s="165" t="s">
        <v>1</v>
      </c>
      <c r="F784" s="166" t="s">
        <v>848</v>
      </c>
      <c r="H784" s="167">
        <v>4</v>
      </c>
      <c r="I784" s="168"/>
      <c r="L784" s="163"/>
      <c r="M784" s="169"/>
      <c r="N784" s="170"/>
      <c r="O784" s="170"/>
      <c r="P784" s="170"/>
      <c r="Q784" s="170"/>
      <c r="R784" s="170"/>
      <c r="S784" s="170"/>
      <c r="T784" s="171"/>
      <c r="AT784" s="165" t="s">
        <v>237</v>
      </c>
      <c r="AU784" s="165" t="s">
        <v>88</v>
      </c>
      <c r="AV784" s="13" t="s">
        <v>88</v>
      </c>
      <c r="AW784" s="13" t="s">
        <v>33</v>
      </c>
      <c r="AX784" s="13" t="s">
        <v>79</v>
      </c>
      <c r="AY784" s="165" t="s">
        <v>207</v>
      </c>
    </row>
    <row r="785" spans="1:65" s="13" customFormat="1" ht="11.25">
      <c r="B785" s="163"/>
      <c r="D785" s="164" t="s">
        <v>237</v>
      </c>
      <c r="E785" s="165" t="s">
        <v>1</v>
      </c>
      <c r="F785" s="166" t="s">
        <v>849</v>
      </c>
      <c r="H785" s="167">
        <v>2</v>
      </c>
      <c r="I785" s="168"/>
      <c r="L785" s="163"/>
      <c r="M785" s="169"/>
      <c r="N785" s="170"/>
      <c r="O785" s="170"/>
      <c r="P785" s="170"/>
      <c r="Q785" s="170"/>
      <c r="R785" s="170"/>
      <c r="S785" s="170"/>
      <c r="T785" s="171"/>
      <c r="AT785" s="165" t="s">
        <v>237</v>
      </c>
      <c r="AU785" s="165" t="s">
        <v>88</v>
      </c>
      <c r="AV785" s="13" t="s">
        <v>88</v>
      </c>
      <c r="AW785" s="13" t="s">
        <v>33</v>
      </c>
      <c r="AX785" s="13" t="s">
        <v>79</v>
      </c>
      <c r="AY785" s="165" t="s">
        <v>207</v>
      </c>
    </row>
    <row r="786" spans="1:65" s="13" customFormat="1" ht="11.25">
      <c r="B786" s="163"/>
      <c r="D786" s="164" t="s">
        <v>237</v>
      </c>
      <c r="E786" s="165" t="s">
        <v>1</v>
      </c>
      <c r="F786" s="166" t="s">
        <v>850</v>
      </c>
      <c r="H786" s="167">
        <v>20</v>
      </c>
      <c r="I786" s="168"/>
      <c r="L786" s="163"/>
      <c r="M786" s="169"/>
      <c r="N786" s="170"/>
      <c r="O786" s="170"/>
      <c r="P786" s="170"/>
      <c r="Q786" s="170"/>
      <c r="R786" s="170"/>
      <c r="S786" s="170"/>
      <c r="T786" s="171"/>
      <c r="AT786" s="165" t="s">
        <v>237</v>
      </c>
      <c r="AU786" s="165" t="s">
        <v>88</v>
      </c>
      <c r="AV786" s="13" t="s">
        <v>88</v>
      </c>
      <c r="AW786" s="13" t="s">
        <v>33</v>
      </c>
      <c r="AX786" s="13" t="s">
        <v>79</v>
      </c>
      <c r="AY786" s="165" t="s">
        <v>207</v>
      </c>
    </row>
    <row r="787" spans="1:65" s="14" customFormat="1" ht="11.25">
      <c r="B787" s="172"/>
      <c r="D787" s="164" t="s">
        <v>237</v>
      </c>
      <c r="E787" s="173" t="s">
        <v>1</v>
      </c>
      <c r="F787" s="174" t="s">
        <v>851</v>
      </c>
      <c r="H787" s="173" t="s">
        <v>1</v>
      </c>
      <c r="I787" s="175"/>
      <c r="L787" s="172"/>
      <c r="M787" s="176"/>
      <c r="N787" s="177"/>
      <c r="O787" s="177"/>
      <c r="P787" s="177"/>
      <c r="Q787" s="177"/>
      <c r="R787" s="177"/>
      <c r="S787" s="177"/>
      <c r="T787" s="178"/>
      <c r="AT787" s="173" t="s">
        <v>237</v>
      </c>
      <c r="AU787" s="173" t="s">
        <v>88</v>
      </c>
      <c r="AV787" s="14" t="s">
        <v>86</v>
      </c>
      <c r="AW787" s="14" t="s">
        <v>33</v>
      </c>
      <c r="AX787" s="14" t="s">
        <v>79</v>
      </c>
      <c r="AY787" s="173" t="s">
        <v>207</v>
      </c>
    </row>
    <row r="788" spans="1:65" s="13" customFormat="1" ht="11.25">
      <c r="B788" s="163"/>
      <c r="D788" s="164" t="s">
        <v>237</v>
      </c>
      <c r="E788" s="165" t="s">
        <v>1</v>
      </c>
      <c r="F788" s="166" t="s">
        <v>852</v>
      </c>
      <c r="H788" s="167">
        <v>14</v>
      </c>
      <c r="I788" s="168"/>
      <c r="L788" s="163"/>
      <c r="M788" s="169"/>
      <c r="N788" s="170"/>
      <c r="O788" s="170"/>
      <c r="P788" s="170"/>
      <c r="Q788" s="170"/>
      <c r="R788" s="170"/>
      <c r="S788" s="170"/>
      <c r="T788" s="171"/>
      <c r="AT788" s="165" t="s">
        <v>237</v>
      </c>
      <c r="AU788" s="165" t="s">
        <v>88</v>
      </c>
      <c r="AV788" s="13" t="s">
        <v>88</v>
      </c>
      <c r="AW788" s="13" t="s">
        <v>33</v>
      </c>
      <c r="AX788" s="13" t="s">
        <v>79</v>
      </c>
      <c r="AY788" s="165" t="s">
        <v>207</v>
      </c>
    </row>
    <row r="789" spans="1:65" s="13" customFormat="1" ht="11.25">
      <c r="B789" s="163"/>
      <c r="D789" s="164" t="s">
        <v>237</v>
      </c>
      <c r="E789" s="165" t="s">
        <v>1</v>
      </c>
      <c r="F789" s="166" t="s">
        <v>853</v>
      </c>
      <c r="H789" s="167">
        <v>2</v>
      </c>
      <c r="I789" s="168"/>
      <c r="L789" s="163"/>
      <c r="M789" s="169"/>
      <c r="N789" s="170"/>
      <c r="O789" s="170"/>
      <c r="P789" s="170"/>
      <c r="Q789" s="170"/>
      <c r="R789" s="170"/>
      <c r="S789" s="170"/>
      <c r="T789" s="171"/>
      <c r="AT789" s="165" t="s">
        <v>237</v>
      </c>
      <c r="AU789" s="165" t="s">
        <v>88</v>
      </c>
      <c r="AV789" s="13" t="s">
        <v>88</v>
      </c>
      <c r="AW789" s="13" t="s">
        <v>33</v>
      </c>
      <c r="AX789" s="13" t="s">
        <v>79</v>
      </c>
      <c r="AY789" s="165" t="s">
        <v>207</v>
      </c>
    </row>
    <row r="790" spans="1:65" s="13" customFormat="1" ht="11.25">
      <c r="B790" s="163"/>
      <c r="D790" s="164" t="s">
        <v>237</v>
      </c>
      <c r="E790" s="165" t="s">
        <v>1</v>
      </c>
      <c r="F790" s="166" t="s">
        <v>854</v>
      </c>
      <c r="H790" s="167">
        <v>6</v>
      </c>
      <c r="I790" s="168"/>
      <c r="L790" s="163"/>
      <c r="M790" s="169"/>
      <c r="N790" s="170"/>
      <c r="O790" s="170"/>
      <c r="P790" s="170"/>
      <c r="Q790" s="170"/>
      <c r="R790" s="170"/>
      <c r="S790" s="170"/>
      <c r="T790" s="171"/>
      <c r="AT790" s="165" t="s">
        <v>237</v>
      </c>
      <c r="AU790" s="165" t="s">
        <v>88</v>
      </c>
      <c r="AV790" s="13" t="s">
        <v>88</v>
      </c>
      <c r="AW790" s="13" t="s">
        <v>33</v>
      </c>
      <c r="AX790" s="13" t="s">
        <v>79</v>
      </c>
      <c r="AY790" s="165" t="s">
        <v>207</v>
      </c>
    </row>
    <row r="791" spans="1:65" s="15" customFormat="1" ht="11.25">
      <c r="B791" s="179"/>
      <c r="D791" s="164" t="s">
        <v>237</v>
      </c>
      <c r="E791" s="180" t="s">
        <v>1</v>
      </c>
      <c r="F791" s="181" t="s">
        <v>242</v>
      </c>
      <c r="H791" s="182">
        <v>56</v>
      </c>
      <c r="I791" s="183"/>
      <c r="L791" s="179"/>
      <c r="M791" s="184"/>
      <c r="N791" s="185"/>
      <c r="O791" s="185"/>
      <c r="P791" s="185"/>
      <c r="Q791" s="185"/>
      <c r="R791" s="185"/>
      <c r="S791" s="185"/>
      <c r="T791" s="186"/>
      <c r="AT791" s="180" t="s">
        <v>237</v>
      </c>
      <c r="AU791" s="180" t="s">
        <v>88</v>
      </c>
      <c r="AV791" s="15" t="s">
        <v>213</v>
      </c>
      <c r="AW791" s="15" t="s">
        <v>33</v>
      </c>
      <c r="AX791" s="15" t="s">
        <v>86</v>
      </c>
      <c r="AY791" s="180" t="s">
        <v>207</v>
      </c>
    </row>
    <row r="792" spans="1:65" s="2" customFormat="1" ht="24.2" customHeight="1">
      <c r="A792" s="31"/>
      <c r="B792" s="148"/>
      <c r="C792" s="149" t="s">
        <v>454</v>
      </c>
      <c r="D792" s="149" t="s">
        <v>209</v>
      </c>
      <c r="E792" s="150" t="s">
        <v>855</v>
      </c>
      <c r="F792" s="151" t="s">
        <v>856</v>
      </c>
      <c r="G792" s="152" t="s">
        <v>301</v>
      </c>
      <c r="H792" s="153">
        <v>181</v>
      </c>
      <c r="I792" s="154"/>
      <c r="J792" s="155">
        <f>ROUND(I792*H792,2)</f>
        <v>0</v>
      </c>
      <c r="K792" s="156"/>
      <c r="L792" s="32"/>
      <c r="M792" s="157" t="s">
        <v>1</v>
      </c>
      <c r="N792" s="158" t="s">
        <v>44</v>
      </c>
      <c r="O792" s="57"/>
      <c r="P792" s="159">
        <f>O792*H792</f>
        <v>0</v>
      </c>
      <c r="Q792" s="159">
        <v>0</v>
      </c>
      <c r="R792" s="159">
        <f>Q792*H792</f>
        <v>0</v>
      </c>
      <c r="S792" s="159">
        <v>0</v>
      </c>
      <c r="T792" s="160">
        <f>S792*H792</f>
        <v>0</v>
      </c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R792" s="161" t="s">
        <v>213</v>
      </c>
      <c r="AT792" s="161" t="s">
        <v>209</v>
      </c>
      <c r="AU792" s="161" t="s">
        <v>88</v>
      </c>
      <c r="AY792" s="17" t="s">
        <v>207</v>
      </c>
      <c r="BE792" s="162">
        <f>IF(N792="základní",J792,0)</f>
        <v>0</v>
      </c>
      <c r="BF792" s="162">
        <f>IF(N792="snížená",J792,0)</f>
        <v>0</v>
      </c>
      <c r="BG792" s="162">
        <f>IF(N792="zákl. přenesená",J792,0)</f>
        <v>0</v>
      </c>
      <c r="BH792" s="162">
        <f>IF(N792="sníž. přenesená",J792,0)</f>
        <v>0</v>
      </c>
      <c r="BI792" s="162">
        <f>IF(N792="nulová",J792,0)</f>
        <v>0</v>
      </c>
      <c r="BJ792" s="17" t="s">
        <v>86</v>
      </c>
      <c r="BK792" s="162">
        <f>ROUND(I792*H792,2)</f>
        <v>0</v>
      </c>
      <c r="BL792" s="17" t="s">
        <v>213</v>
      </c>
      <c r="BM792" s="161" t="s">
        <v>857</v>
      </c>
    </row>
    <row r="793" spans="1:65" s="14" customFormat="1" ht="22.5">
      <c r="B793" s="172"/>
      <c r="D793" s="164" t="s">
        <v>237</v>
      </c>
      <c r="E793" s="173" t="s">
        <v>1</v>
      </c>
      <c r="F793" s="174" t="s">
        <v>844</v>
      </c>
      <c r="H793" s="173" t="s">
        <v>1</v>
      </c>
      <c r="I793" s="175"/>
      <c r="L793" s="172"/>
      <c r="M793" s="176"/>
      <c r="N793" s="177"/>
      <c r="O793" s="177"/>
      <c r="P793" s="177"/>
      <c r="Q793" s="177"/>
      <c r="R793" s="177"/>
      <c r="S793" s="177"/>
      <c r="T793" s="178"/>
      <c r="AT793" s="173" t="s">
        <v>237</v>
      </c>
      <c r="AU793" s="173" t="s">
        <v>88</v>
      </c>
      <c r="AV793" s="14" t="s">
        <v>86</v>
      </c>
      <c r="AW793" s="14" t="s">
        <v>33</v>
      </c>
      <c r="AX793" s="14" t="s">
        <v>79</v>
      </c>
      <c r="AY793" s="173" t="s">
        <v>207</v>
      </c>
    </row>
    <row r="794" spans="1:65" s="13" customFormat="1" ht="11.25">
      <c r="B794" s="163"/>
      <c r="D794" s="164" t="s">
        <v>237</v>
      </c>
      <c r="E794" s="165" t="s">
        <v>1</v>
      </c>
      <c r="F794" s="166" t="s">
        <v>858</v>
      </c>
      <c r="H794" s="167">
        <v>10</v>
      </c>
      <c r="I794" s="168"/>
      <c r="L794" s="163"/>
      <c r="M794" s="169"/>
      <c r="N794" s="170"/>
      <c r="O794" s="170"/>
      <c r="P794" s="170"/>
      <c r="Q794" s="170"/>
      <c r="R794" s="170"/>
      <c r="S794" s="170"/>
      <c r="T794" s="171"/>
      <c r="AT794" s="165" t="s">
        <v>237</v>
      </c>
      <c r="AU794" s="165" t="s">
        <v>88</v>
      </c>
      <c r="AV794" s="13" t="s">
        <v>88</v>
      </c>
      <c r="AW794" s="13" t="s">
        <v>33</v>
      </c>
      <c r="AX794" s="13" t="s">
        <v>79</v>
      </c>
      <c r="AY794" s="165" t="s">
        <v>207</v>
      </c>
    </row>
    <row r="795" spans="1:65" s="13" customFormat="1" ht="11.25">
      <c r="B795" s="163"/>
      <c r="D795" s="164" t="s">
        <v>237</v>
      </c>
      <c r="E795" s="165" t="s">
        <v>1</v>
      </c>
      <c r="F795" s="166" t="s">
        <v>859</v>
      </c>
      <c r="H795" s="167">
        <v>12</v>
      </c>
      <c r="I795" s="168"/>
      <c r="L795" s="163"/>
      <c r="M795" s="169"/>
      <c r="N795" s="170"/>
      <c r="O795" s="170"/>
      <c r="P795" s="170"/>
      <c r="Q795" s="170"/>
      <c r="R795" s="170"/>
      <c r="S795" s="170"/>
      <c r="T795" s="171"/>
      <c r="AT795" s="165" t="s">
        <v>237</v>
      </c>
      <c r="AU795" s="165" t="s">
        <v>88</v>
      </c>
      <c r="AV795" s="13" t="s">
        <v>88</v>
      </c>
      <c r="AW795" s="13" t="s">
        <v>33</v>
      </c>
      <c r="AX795" s="13" t="s">
        <v>79</v>
      </c>
      <c r="AY795" s="165" t="s">
        <v>207</v>
      </c>
    </row>
    <row r="796" spans="1:65" s="13" customFormat="1" ht="11.25">
      <c r="B796" s="163"/>
      <c r="D796" s="164" t="s">
        <v>237</v>
      </c>
      <c r="E796" s="165" t="s">
        <v>1</v>
      </c>
      <c r="F796" s="166" t="s">
        <v>860</v>
      </c>
      <c r="H796" s="167">
        <v>4</v>
      </c>
      <c r="I796" s="168"/>
      <c r="L796" s="163"/>
      <c r="M796" s="169"/>
      <c r="N796" s="170"/>
      <c r="O796" s="170"/>
      <c r="P796" s="170"/>
      <c r="Q796" s="170"/>
      <c r="R796" s="170"/>
      <c r="S796" s="170"/>
      <c r="T796" s="171"/>
      <c r="AT796" s="165" t="s">
        <v>237</v>
      </c>
      <c r="AU796" s="165" t="s">
        <v>88</v>
      </c>
      <c r="AV796" s="13" t="s">
        <v>88</v>
      </c>
      <c r="AW796" s="13" t="s">
        <v>33</v>
      </c>
      <c r="AX796" s="13" t="s">
        <v>79</v>
      </c>
      <c r="AY796" s="165" t="s">
        <v>207</v>
      </c>
    </row>
    <row r="797" spans="1:65" s="13" customFormat="1" ht="11.25">
      <c r="B797" s="163"/>
      <c r="D797" s="164" t="s">
        <v>237</v>
      </c>
      <c r="E797" s="165" t="s">
        <v>1</v>
      </c>
      <c r="F797" s="166" t="s">
        <v>861</v>
      </c>
      <c r="H797" s="167">
        <v>6</v>
      </c>
      <c r="I797" s="168"/>
      <c r="L797" s="163"/>
      <c r="M797" s="169"/>
      <c r="N797" s="170"/>
      <c r="O797" s="170"/>
      <c r="P797" s="170"/>
      <c r="Q797" s="170"/>
      <c r="R797" s="170"/>
      <c r="S797" s="170"/>
      <c r="T797" s="171"/>
      <c r="AT797" s="165" t="s">
        <v>237</v>
      </c>
      <c r="AU797" s="165" t="s">
        <v>88</v>
      </c>
      <c r="AV797" s="13" t="s">
        <v>88</v>
      </c>
      <c r="AW797" s="13" t="s">
        <v>33</v>
      </c>
      <c r="AX797" s="13" t="s">
        <v>79</v>
      </c>
      <c r="AY797" s="165" t="s">
        <v>207</v>
      </c>
    </row>
    <row r="798" spans="1:65" s="13" customFormat="1" ht="11.25">
      <c r="B798" s="163"/>
      <c r="D798" s="164" t="s">
        <v>237</v>
      </c>
      <c r="E798" s="165" t="s">
        <v>1</v>
      </c>
      <c r="F798" s="166" t="s">
        <v>862</v>
      </c>
      <c r="H798" s="167">
        <v>6</v>
      </c>
      <c r="I798" s="168"/>
      <c r="L798" s="163"/>
      <c r="M798" s="169"/>
      <c r="N798" s="170"/>
      <c r="O798" s="170"/>
      <c r="P798" s="170"/>
      <c r="Q798" s="170"/>
      <c r="R798" s="170"/>
      <c r="S798" s="170"/>
      <c r="T798" s="171"/>
      <c r="AT798" s="165" t="s">
        <v>237</v>
      </c>
      <c r="AU798" s="165" t="s">
        <v>88</v>
      </c>
      <c r="AV798" s="13" t="s">
        <v>88</v>
      </c>
      <c r="AW798" s="13" t="s">
        <v>33</v>
      </c>
      <c r="AX798" s="13" t="s">
        <v>79</v>
      </c>
      <c r="AY798" s="165" t="s">
        <v>207</v>
      </c>
    </row>
    <row r="799" spans="1:65" s="13" customFormat="1" ht="11.25">
      <c r="B799" s="163"/>
      <c r="D799" s="164" t="s">
        <v>237</v>
      </c>
      <c r="E799" s="165" t="s">
        <v>1</v>
      </c>
      <c r="F799" s="166" t="s">
        <v>863</v>
      </c>
      <c r="H799" s="167">
        <v>2</v>
      </c>
      <c r="I799" s="168"/>
      <c r="L799" s="163"/>
      <c r="M799" s="169"/>
      <c r="N799" s="170"/>
      <c r="O799" s="170"/>
      <c r="P799" s="170"/>
      <c r="Q799" s="170"/>
      <c r="R799" s="170"/>
      <c r="S799" s="170"/>
      <c r="T799" s="171"/>
      <c r="AT799" s="165" t="s">
        <v>237</v>
      </c>
      <c r="AU799" s="165" t="s">
        <v>88</v>
      </c>
      <c r="AV799" s="13" t="s">
        <v>88</v>
      </c>
      <c r="AW799" s="13" t="s">
        <v>33</v>
      </c>
      <c r="AX799" s="13" t="s">
        <v>79</v>
      </c>
      <c r="AY799" s="165" t="s">
        <v>207</v>
      </c>
    </row>
    <row r="800" spans="1:65" s="13" customFormat="1" ht="11.25">
      <c r="B800" s="163"/>
      <c r="D800" s="164" t="s">
        <v>237</v>
      </c>
      <c r="E800" s="165" t="s">
        <v>1</v>
      </c>
      <c r="F800" s="166" t="s">
        <v>864</v>
      </c>
      <c r="H800" s="167">
        <v>2</v>
      </c>
      <c r="I800" s="168"/>
      <c r="L800" s="163"/>
      <c r="M800" s="169"/>
      <c r="N800" s="170"/>
      <c r="O800" s="170"/>
      <c r="P800" s="170"/>
      <c r="Q800" s="170"/>
      <c r="R800" s="170"/>
      <c r="S800" s="170"/>
      <c r="T800" s="171"/>
      <c r="AT800" s="165" t="s">
        <v>237</v>
      </c>
      <c r="AU800" s="165" t="s">
        <v>88</v>
      </c>
      <c r="AV800" s="13" t="s">
        <v>88</v>
      </c>
      <c r="AW800" s="13" t="s">
        <v>33</v>
      </c>
      <c r="AX800" s="13" t="s">
        <v>79</v>
      </c>
      <c r="AY800" s="165" t="s">
        <v>207</v>
      </c>
    </row>
    <row r="801" spans="2:51" s="13" customFormat="1" ht="11.25">
      <c r="B801" s="163"/>
      <c r="D801" s="164" t="s">
        <v>237</v>
      </c>
      <c r="E801" s="165" t="s">
        <v>1</v>
      </c>
      <c r="F801" s="166" t="s">
        <v>865</v>
      </c>
      <c r="H801" s="167">
        <v>4</v>
      </c>
      <c r="I801" s="168"/>
      <c r="L801" s="163"/>
      <c r="M801" s="169"/>
      <c r="N801" s="170"/>
      <c r="O801" s="170"/>
      <c r="P801" s="170"/>
      <c r="Q801" s="170"/>
      <c r="R801" s="170"/>
      <c r="S801" s="170"/>
      <c r="T801" s="171"/>
      <c r="AT801" s="165" t="s">
        <v>237</v>
      </c>
      <c r="AU801" s="165" t="s">
        <v>88</v>
      </c>
      <c r="AV801" s="13" t="s">
        <v>88</v>
      </c>
      <c r="AW801" s="13" t="s">
        <v>33</v>
      </c>
      <c r="AX801" s="13" t="s">
        <v>79</v>
      </c>
      <c r="AY801" s="165" t="s">
        <v>207</v>
      </c>
    </row>
    <row r="802" spans="2:51" s="13" customFormat="1" ht="11.25">
      <c r="B802" s="163"/>
      <c r="D802" s="164" t="s">
        <v>237</v>
      </c>
      <c r="E802" s="165" t="s">
        <v>1</v>
      </c>
      <c r="F802" s="166" t="s">
        <v>866</v>
      </c>
      <c r="H802" s="167">
        <v>2</v>
      </c>
      <c r="I802" s="168"/>
      <c r="L802" s="163"/>
      <c r="M802" s="169"/>
      <c r="N802" s="170"/>
      <c r="O802" s="170"/>
      <c r="P802" s="170"/>
      <c r="Q802" s="170"/>
      <c r="R802" s="170"/>
      <c r="S802" s="170"/>
      <c r="T802" s="171"/>
      <c r="AT802" s="165" t="s">
        <v>237</v>
      </c>
      <c r="AU802" s="165" t="s">
        <v>88</v>
      </c>
      <c r="AV802" s="13" t="s">
        <v>88</v>
      </c>
      <c r="AW802" s="13" t="s">
        <v>33</v>
      </c>
      <c r="AX802" s="13" t="s">
        <v>79</v>
      </c>
      <c r="AY802" s="165" t="s">
        <v>207</v>
      </c>
    </row>
    <row r="803" spans="2:51" s="13" customFormat="1" ht="11.25">
      <c r="B803" s="163"/>
      <c r="D803" s="164" t="s">
        <v>237</v>
      </c>
      <c r="E803" s="165" t="s">
        <v>1</v>
      </c>
      <c r="F803" s="166" t="s">
        <v>867</v>
      </c>
      <c r="H803" s="167">
        <v>4</v>
      </c>
      <c r="I803" s="168"/>
      <c r="L803" s="163"/>
      <c r="M803" s="169"/>
      <c r="N803" s="170"/>
      <c r="O803" s="170"/>
      <c r="P803" s="170"/>
      <c r="Q803" s="170"/>
      <c r="R803" s="170"/>
      <c r="S803" s="170"/>
      <c r="T803" s="171"/>
      <c r="AT803" s="165" t="s">
        <v>237</v>
      </c>
      <c r="AU803" s="165" t="s">
        <v>88</v>
      </c>
      <c r="AV803" s="13" t="s">
        <v>88</v>
      </c>
      <c r="AW803" s="13" t="s">
        <v>33</v>
      </c>
      <c r="AX803" s="13" t="s">
        <v>79</v>
      </c>
      <c r="AY803" s="165" t="s">
        <v>207</v>
      </c>
    </row>
    <row r="804" spans="2:51" s="13" customFormat="1" ht="11.25">
      <c r="B804" s="163"/>
      <c r="D804" s="164" t="s">
        <v>237</v>
      </c>
      <c r="E804" s="165" t="s">
        <v>1</v>
      </c>
      <c r="F804" s="166" t="s">
        <v>868</v>
      </c>
      <c r="H804" s="167">
        <v>4</v>
      </c>
      <c r="I804" s="168"/>
      <c r="L804" s="163"/>
      <c r="M804" s="169"/>
      <c r="N804" s="170"/>
      <c r="O804" s="170"/>
      <c r="P804" s="170"/>
      <c r="Q804" s="170"/>
      <c r="R804" s="170"/>
      <c r="S804" s="170"/>
      <c r="T804" s="171"/>
      <c r="AT804" s="165" t="s">
        <v>237</v>
      </c>
      <c r="AU804" s="165" t="s">
        <v>88</v>
      </c>
      <c r="AV804" s="13" t="s">
        <v>88</v>
      </c>
      <c r="AW804" s="13" t="s">
        <v>33</v>
      </c>
      <c r="AX804" s="13" t="s">
        <v>79</v>
      </c>
      <c r="AY804" s="165" t="s">
        <v>207</v>
      </c>
    </row>
    <row r="805" spans="2:51" s="14" customFormat="1" ht="11.25">
      <c r="B805" s="172"/>
      <c r="D805" s="164" t="s">
        <v>237</v>
      </c>
      <c r="E805" s="173" t="s">
        <v>1</v>
      </c>
      <c r="F805" s="174" t="s">
        <v>851</v>
      </c>
      <c r="H805" s="173" t="s">
        <v>1</v>
      </c>
      <c r="I805" s="175"/>
      <c r="L805" s="172"/>
      <c r="M805" s="176"/>
      <c r="N805" s="177"/>
      <c r="O805" s="177"/>
      <c r="P805" s="177"/>
      <c r="Q805" s="177"/>
      <c r="R805" s="177"/>
      <c r="S805" s="177"/>
      <c r="T805" s="178"/>
      <c r="AT805" s="173" t="s">
        <v>237</v>
      </c>
      <c r="AU805" s="173" t="s">
        <v>88</v>
      </c>
      <c r="AV805" s="14" t="s">
        <v>86</v>
      </c>
      <c r="AW805" s="14" t="s">
        <v>33</v>
      </c>
      <c r="AX805" s="14" t="s">
        <v>79</v>
      </c>
      <c r="AY805" s="173" t="s">
        <v>207</v>
      </c>
    </row>
    <row r="806" spans="2:51" s="13" customFormat="1" ht="11.25">
      <c r="B806" s="163"/>
      <c r="D806" s="164" t="s">
        <v>237</v>
      </c>
      <c r="E806" s="165" t="s">
        <v>1</v>
      </c>
      <c r="F806" s="166" t="s">
        <v>858</v>
      </c>
      <c r="H806" s="167">
        <v>10</v>
      </c>
      <c r="I806" s="168"/>
      <c r="L806" s="163"/>
      <c r="M806" s="169"/>
      <c r="N806" s="170"/>
      <c r="O806" s="170"/>
      <c r="P806" s="170"/>
      <c r="Q806" s="170"/>
      <c r="R806" s="170"/>
      <c r="S806" s="170"/>
      <c r="T806" s="171"/>
      <c r="AT806" s="165" t="s">
        <v>237</v>
      </c>
      <c r="AU806" s="165" t="s">
        <v>88</v>
      </c>
      <c r="AV806" s="13" t="s">
        <v>88</v>
      </c>
      <c r="AW806" s="13" t="s">
        <v>33</v>
      </c>
      <c r="AX806" s="13" t="s">
        <v>79</v>
      </c>
      <c r="AY806" s="165" t="s">
        <v>207</v>
      </c>
    </row>
    <row r="807" spans="2:51" s="13" customFormat="1" ht="11.25">
      <c r="B807" s="163"/>
      <c r="D807" s="164" t="s">
        <v>237</v>
      </c>
      <c r="E807" s="165" t="s">
        <v>1</v>
      </c>
      <c r="F807" s="166" t="s">
        <v>869</v>
      </c>
      <c r="H807" s="167">
        <v>18</v>
      </c>
      <c r="I807" s="168"/>
      <c r="L807" s="163"/>
      <c r="M807" s="169"/>
      <c r="N807" s="170"/>
      <c r="O807" s="170"/>
      <c r="P807" s="170"/>
      <c r="Q807" s="170"/>
      <c r="R807" s="170"/>
      <c r="S807" s="170"/>
      <c r="T807" s="171"/>
      <c r="AT807" s="165" t="s">
        <v>237</v>
      </c>
      <c r="AU807" s="165" t="s">
        <v>88</v>
      </c>
      <c r="AV807" s="13" t="s">
        <v>88</v>
      </c>
      <c r="AW807" s="13" t="s">
        <v>33</v>
      </c>
      <c r="AX807" s="13" t="s">
        <v>79</v>
      </c>
      <c r="AY807" s="165" t="s">
        <v>207</v>
      </c>
    </row>
    <row r="808" spans="2:51" s="13" customFormat="1" ht="11.25">
      <c r="B808" s="163"/>
      <c r="D808" s="164" t="s">
        <v>237</v>
      </c>
      <c r="E808" s="165" t="s">
        <v>1</v>
      </c>
      <c r="F808" s="166" t="s">
        <v>870</v>
      </c>
      <c r="H808" s="167">
        <v>4</v>
      </c>
      <c r="I808" s="168"/>
      <c r="L808" s="163"/>
      <c r="M808" s="169"/>
      <c r="N808" s="170"/>
      <c r="O808" s="170"/>
      <c r="P808" s="170"/>
      <c r="Q808" s="170"/>
      <c r="R808" s="170"/>
      <c r="S808" s="170"/>
      <c r="T808" s="171"/>
      <c r="AT808" s="165" t="s">
        <v>237</v>
      </c>
      <c r="AU808" s="165" t="s">
        <v>88</v>
      </c>
      <c r="AV808" s="13" t="s">
        <v>88</v>
      </c>
      <c r="AW808" s="13" t="s">
        <v>33</v>
      </c>
      <c r="AX808" s="13" t="s">
        <v>79</v>
      </c>
      <c r="AY808" s="165" t="s">
        <v>207</v>
      </c>
    </row>
    <row r="809" spans="2:51" s="13" customFormat="1" ht="11.25">
      <c r="B809" s="163"/>
      <c r="D809" s="164" t="s">
        <v>237</v>
      </c>
      <c r="E809" s="165" t="s">
        <v>1</v>
      </c>
      <c r="F809" s="166" t="s">
        <v>871</v>
      </c>
      <c r="H809" s="167">
        <v>4</v>
      </c>
      <c r="I809" s="168"/>
      <c r="L809" s="163"/>
      <c r="M809" s="169"/>
      <c r="N809" s="170"/>
      <c r="O809" s="170"/>
      <c r="P809" s="170"/>
      <c r="Q809" s="170"/>
      <c r="R809" s="170"/>
      <c r="S809" s="170"/>
      <c r="T809" s="171"/>
      <c r="AT809" s="165" t="s">
        <v>237</v>
      </c>
      <c r="AU809" s="165" t="s">
        <v>88</v>
      </c>
      <c r="AV809" s="13" t="s">
        <v>88</v>
      </c>
      <c r="AW809" s="13" t="s">
        <v>33</v>
      </c>
      <c r="AX809" s="13" t="s">
        <v>79</v>
      </c>
      <c r="AY809" s="165" t="s">
        <v>207</v>
      </c>
    </row>
    <row r="810" spans="2:51" s="13" customFormat="1" ht="11.25">
      <c r="B810" s="163"/>
      <c r="D810" s="164" t="s">
        <v>237</v>
      </c>
      <c r="E810" s="165" t="s">
        <v>1</v>
      </c>
      <c r="F810" s="166" t="s">
        <v>867</v>
      </c>
      <c r="H810" s="167">
        <v>4</v>
      </c>
      <c r="I810" s="168"/>
      <c r="L810" s="163"/>
      <c r="M810" s="169"/>
      <c r="N810" s="170"/>
      <c r="O810" s="170"/>
      <c r="P810" s="170"/>
      <c r="Q810" s="170"/>
      <c r="R810" s="170"/>
      <c r="S810" s="170"/>
      <c r="T810" s="171"/>
      <c r="AT810" s="165" t="s">
        <v>237</v>
      </c>
      <c r="AU810" s="165" t="s">
        <v>88</v>
      </c>
      <c r="AV810" s="13" t="s">
        <v>88</v>
      </c>
      <c r="AW810" s="13" t="s">
        <v>33</v>
      </c>
      <c r="AX810" s="13" t="s">
        <v>79</v>
      </c>
      <c r="AY810" s="165" t="s">
        <v>207</v>
      </c>
    </row>
    <row r="811" spans="2:51" s="13" customFormat="1" ht="11.25">
      <c r="B811" s="163"/>
      <c r="D811" s="164" t="s">
        <v>237</v>
      </c>
      <c r="E811" s="165" t="s">
        <v>1</v>
      </c>
      <c r="F811" s="166" t="s">
        <v>872</v>
      </c>
      <c r="H811" s="167">
        <v>8</v>
      </c>
      <c r="I811" s="168"/>
      <c r="L811" s="163"/>
      <c r="M811" s="169"/>
      <c r="N811" s="170"/>
      <c r="O811" s="170"/>
      <c r="P811" s="170"/>
      <c r="Q811" s="170"/>
      <c r="R811" s="170"/>
      <c r="S811" s="170"/>
      <c r="T811" s="171"/>
      <c r="AT811" s="165" t="s">
        <v>237</v>
      </c>
      <c r="AU811" s="165" t="s">
        <v>88</v>
      </c>
      <c r="AV811" s="13" t="s">
        <v>88</v>
      </c>
      <c r="AW811" s="13" t="s">
        <v>33</v>
      </c>
      <c r="AX811" s="13" t="s">
        <v>79</v>
      </c>
      <c r="AY811" s="165" t="s">
        <v>207</v>
      </c>
    </row>
    <row r="812" spans="2:51" s="13" customFormat="1" ht="11.25">
      <c r="B812" s="163"/>
      <c r="D812" s="164" t="s">
        <v>237</v>
      </c>
      <c r="E812" s="165" t="s">
        <v>1</v>
      </c>
      <c r="F812" s="166" t="s">
        <v>873</v>
      </c>
      <c r="H812" s="167">
        <v>20</v>
      </c>
      <c r="I812" s="168"/>
      <c r="L812" s="163"/>
      <c r="M812" s="169"/>
      <c r="N812" s="170"/>
      <c r="O812" s="170"/>
      <c r="P812" s="170"/>
      <c r="Q812" s="170"/>
      <c r="R812" s="170"/>
      <c r="S812" s="170"/>
      <c r="T812" s="171"/>
      <c r="AT812" s="165" t="s">
        <v>237</v>
      </c>
      <c r="AU812" s="165" t="s">
        <v>88</v>
      </c>
      <c r="AV812" s="13" t="s">
        <v>88</v>
      </c>
      <c r="AW812" s="13" t="s">
        <v>33</v>
      </c>
      <c r="AX812" s="13" t="s">
        <v>79</v>
      </c>
      <c r="AY812" s="165" t="s">
        <v>207</v>
      </c>
    </row>
    <row r="813" spans="2:51" s="14" customFormat="1" ht="22.5">
      <c r="B813" s="172"/>
      <c r="D813" s="164" t="s">
        <v>237</v>
      </c>
      <c r="E813" s="173" t="s">
        <v>1</v>
      </c>
      <c r="F813" s="174" t="s">
        <v>874</v>
      </c>
      <c r="H813" s="173" t="s">
        <v>1</v>
      </c>
      <c r="I813" s="175"/>
      <c r="L813" s="172"/>
      <c r="M813" s="176"/>
      <c r="N813" s="177"/>
      <c r="O813" s="177"/>
      <c r="P813" s="177"/>
      <c r="Q813" s="177"/>
      <c r="R813" s="177"/>
      <c r="S813" s="177"/>
      <c r="T813" s="178"/>
      <c r="AT813" s="173" t="s">
        <v>237</v>
      </c>
      <c r="AU813" s="173" t="s">
        <v>88</v>
      </c>
      <c r="AV813" s="14" t="s">
        <v>86</v>
      </c>
      <c r="AW813" s="14" t="s">
        <v>33</v>
      </c>
      <c r="AX813" s="14" t="s">
        <v>79</v>
      </c>
      <c r="AY813" s="173" t="s">
        <v>207</v>
      </c>
    </row>
    <row r="814" spans="2:51" s="13" customFormat="1" ht="22.5">
      <c r="B814" s="163"/>
      <c r="D814" s="164" t="s">
        <v>237</v>
      </c>
      <c r="E814" s="165" t="s">
        <v>1</v>
      </c>
      <c r="F814" s="166" t="s">
        <v>875</v>
      </c>
      <c r="H814" s="167">
        <v>18</v>
      </c>
      <c r="I814" s="168"/>
      <c r="L814" s="163"/>
      <c r="M814" s="169"/>
      <c r="N814" s="170"/>
      <c r="O814" s="170"/>
      <c r="P814" s="170"/>
      <c r="Q814" s="170"/>
      <c r="R814" s="170"/>
      <c r="S814" s="170"/>
      <c r="T814" s="171"/>
      <c r="AT814" s="165" t="s">
        <v>237</v>
      </c>
      <c r="AU814" s="165" t="s">
        <v>88</v>
      </c>
      <c r="AV814" s="13" t="s">
        <v>88</v>
      </c>
      <c r="AW814" s="13" t="s">
        <v>33</v>
      </c>
      <c r="AX814" s="13" t="s">
        <v>79</v>
      </c>
      <c r="AY814" s="165" t="s">
        <v>207</v>
      </c>
    </row>
    <row r="815" spans="2:51" s="13" customFormat="1" ht="22.5">
      <c r="B815" s="163"/>
      <c r="D815" s="164" t="s">
        <v>237</v>
      </c>
      <c r="E815" s="165" t="s">
        <v>1</v>
      </c>
      <c r="F815" s="166" t="s">
        <v>876</v>
      </c>
      <c r="H815" s="167">
        <v>1</v>
      </c>
      <c r="I815" s="168"/>
      <c r="L815" s="163"/>
      <c r="M815" s="169"/>
      <c r="N815" s="170"/>
      <c r="O815" s="170"/>
      <c r="P815" s="170"/>
      <c r="Q815" s="170"/>
      <c r="R815" s="170"/>
      <c r="S815" s="170"/>
      <c r="T815" s="171"/>
      <c r="AT815" s="165" t="s">
        <v>237</v>
      </c>
      <c r="AU815" s="165" t="s">
        <v>88</v>
      </c>
      <c r="AV815" s="13" t="s">
        <v>88</v>
      </c>
      <c r="AW815" s="13" t="s">
        <v>33</v>
      </c>
      <c r="AX815" s="13" t="s">
        <v>79</v>
      </c>
      <c r="AY815" s="165" t="s">
        <v>207</v>
      </c>
    </row>
    <row r="816" spans="2:51" s="13" customFormat="1" ht="11.25">
      <c r="B816" s="163"/>
      <c r="D816" s="164" t="s">
        <v>237</v>
      </c>
      <c r="E816" s="165" t="s">
        <v>1</v>
      </c>
      <c r="F816" s="166" t="s">
        <v>877</v>
      </c>
      <c r="H816" s="167">
        <v>12</v>
      </c>
      <c r="I816" s="168"/>
      <c r="L816" s="163"/>
      <c r="M816" s="169"/>
      <c r="N816" s="170"/>
      <c r="O816" s="170"/>
      <c r="P816" s="170"/>
      <c r="Q816" s="170"/>
      <c r="R816" s="170"/>
      <c r="S816" s="170"/>
      <c r="T816" s="171"/>
      <c r="AT816" s="165" t="s">
        <v>237</v>
      </c>
      <c r="AU816" s="165" t="s">
        <v>88</v>
      </c>
      <c r="AV816" s="13" t="s">
        <v>88</v>
      </c>
      <c r="AW816" s="13" t="s">
        <v>33</v>
      </c>
      <c r="AX816" s="13" t="s">
        <v>79</v>
      </c>
      <c r="AY816" s="165" t="s">
        <v>207</v>
      </c>
    </row>
    <row r="817" spans="1:65" s="13" customFormat="1" ht="22.5">
      <c r="B817" s="163"/>
      <c r="D817" s="164" t="s">
        <v>237</v>
      </c>
      <c r="E817" s="165" t="s">
        <v>1</v>
      </c>
      <c r="F817" s="166" t="s">
        <v>878</v>
      </c>
      <c r="H817" s="167">
        <v>7</v>
      </c>
      <c r="I817" s="168"/>
      <c r="L817" s="163"/>
      <c r="M817" s="169"/>
      <c r="N817" s="170"/>
      <c r="O817" s="170"/>
      <c r="P817" s="170"/>
      <c r="Q817" s="170"/>
      <c r="R817" s="170"/>
      <c r="S817" s="170"/>
      <c r="T817" s="171"/>
      <c r="AT817" s="165" t="s">
        <v>237</v>
      </c>
      <c r="AU817" s="165" t="s">
        <v>88</v>
      </c>
      <c r="AV817" s="13" t="s">
        <v>88</v>
      </c>
      <c r="AW817" s="13" t="s">
        <v>33</v>
      </c>
      <c r="AX817" s="13" t="s">
        <v>79</v>
      </c>
      <c r="AY817" s="165" t="s">
        <v>207</v>
      </c>
    </row>
    <row r="818" spans="1:65" s="14" customFormat="1" ht="22.5">
      <c r="B818" s="172"/>
      <c r="D818" s="164" t="s">
        <v>237</v>
      </c>
      <c r="E818" s="173" t="s">
        <v>1</v>
      </c>
      <c r="F818" s="174" t="s">
        <v>879</v>
      </c>
      <c r="H818" s="173" t="s">
        <v>1</v>
      </c>
      <c r="I818" s="175"/>
      <c r="L818" s="172"/>
      <c r="M818" s="176"/>
      <c r="N818" s="177"/>
      <c r="O818" s="177"/>
      <c r="P818" s="177"/>
      <c r="Q818" s="177"/>
      <c r="R818" s="177"/>
      <c r="S818" s="177"/>
      <c r="T818" s="178"/>
      <c r="AT818" s="173" t="s">
        <v>237</v>
      </c>
      <c r="AU818" s="173" t="s">
        <v>88</v>
      </c>
      <c r="AV818" s="14" t="s">
        <v>86</v>
      </c>
      <c r="AW818" s="14" t="s">
        <v>33</v>
      </c>
      <c r="AX818" s="14" t="s">
        <v>79</v>
      </c>
      <c r="AY818" s="173" t="s">
        <v>207</v>
      </c>
    </row>
    <row r="819" spans="1:65" s="13" customFormat="1" ht="11.25">
      <c r="B819" s="163"/>
      <c r="D819" s="164" t="s">
        <v>237</v>
      </c>
      <c r="E819" s="165" t="s">
        <v>1</v>
      </c>
      <c r="F819" s="166" t="s">
        <v>880</v>
      </c>
      <c r="H819" s="167">
        <v>3</v>
      </c>
      <c r="I819" s="168"/>
      <c r="L819" s="163"/>
      <c r="M819" s="169"/>
      <c r="N819" s="170"/>
      <c r="O819" s="170"/>
      <c r="P819" s="170"/>
      <c r="Q819" s="170"/>
      <c r="R819" s="170"/>
      <c r="S819" s="170"/>
      <c r="T819" s="171"/>
      <c r="AT819" s="165" t="s">
        <v>237</v>
      </c>
      <c r="AU819" s="165" t="s">
        <v>88</v>
      </c>
      <c r="AV819" s="13" t="s">
        <v>88</v>
      </c>
      <c r="AW819" s="13" t="s">
        <v>33</v>
      </c>
      <c r="AX819" s="13" t="s">
        <v>79</v>
      </c>
      <c r="AY819" s="165" t="s">
        <v>207</v>
      </c>
    </row>
    <row r="820" spans="1:65" s="13" customFormat="1" ht="11.25">
      <c r="B820" s="163"/>
      <c r="D820" s="164" t="s">
        <v>237</v>
      </c>
      <c r="E820" s="165" t="s">
        <v>1</v>
      </c>
      <c r="F820" s="166" t="s">
        <v>881</v>
      </c>
      <c r="H820" s="167">
        <v>4</v>
      </c>
      <c r="I820" s="168"/>
      <c r="L820" s="163"/>
      <c r="M820" s="169"/>
      <c r="N820" s="170"/>
      <c r="O820" s="170"/>
      <c r="P820" s="170"/>
      <c r="Q820" s="170"/>
      <c r="R820" s="170"/>
      <c r="S820" s="170"/>
      <c r="T820" s="171"/>
      <c r="AT820" s="165" t="s">
        <v>237</v>
      </c>
      <c r="AU820" s="165" t="s">
        <v>88</v>
      </c>
      <c r="AV820" s="13" t="s">
        <v>88</v>
      </c>
      <c r="AW820" s="13" t="s">
        <v>33</v>
      </c>
      <c r="AX820" s="13" t="s">
        <v>79</v>
      </c>
      <c r="AY820" s="165" t="s">
        <v>207</v>
      </c>
    </row>
    <row r="821" spans="1:65" s="13" customFormat="1" ht="11.25">
      <c r="B821" s="163"/>
      <c r="D821" s="164" t="s">
        <v>237</v>
      </c>
      <c r="E821" s="165" t="s">
        <v>1</v>
      </c>
      <c r="F821" s="166" t="s">
        <v>882</v>
      </c>
      <c r="H821" s="167">
        <v>3</v>
      </c>
      <c r="I821" s="168"/>
      <c r="L821" s="163"/>
      <c r="M821" s="169"/>
      <c r="N821" s="170"/>
      <c r="O821" s="170"/>
      <c r="P821" s="170"/>
      <c r="Q821" s="170"/>
      <c r="R821" s="170"/>
      <c r="S821" s="170"/>
      <c r="T821" s="171"/>
      <c r="AT821" s="165" t="s">
        <v>237</v>
      </c>
      <c r="AU821" s="165" t="s">
        <v>88</v>
      </c>
      <c r="AV821" s="13" t="s">
        <v>88</v>
      </c>
      <c r="AW821" s="13" t="s">
        <v>33</v>
      </c>
      <c r="AX821" s="13" t="s">
        <v>79</v>
      </c>
      <c r="AY821" s="165" t="s">
        <v>207</v>
      </c>
    </row>
    <row r="822" spans="1:65" s="13" customFormat="1" ht="11.25">
      <c r="B822" s="163"/>
      <c r="D822" s="164" t="s">
        <v>237</v>
      </c>
      <c r="E822" s="165" t="s">
        <v>1</v>
      </c>
      <c r="F822" s="166" t="s">
        <v>883</v>
      </c>
      <c r="H822" s="167">
        <v>4</v>
      </c>
      <c r="I822" s="168"/>
      <c r="L822" s="163"/>
      <c r="M822" s="169"/>
      <c r="N822" s="170"/>
      <c r="O822" s="170"/>
      <c r="P822" s="170"/>
      <c r="Q822" s="170"/>
      <c r="R822" s="170"/>
      <c r="S822" s="170"/>
      <c r="T822" s="171"/>
      <c r="AT822" s="165" t="s">
        <v>237</v>
      </c>
      <c r="AU822" s="165" t="s">
        <v>88</v>
      </c>
      <c r="AV822" s="13" t="s">
        <v>88</v>
      </c>
      <c r="AW822" s="13" t="s">
        <v>33</v>
      </c>
      <c r="AX822" s="13" t="s">
        <v>79</v>
      </c>
      <c r="AY822" s="165" t="s">
        <v>207</v>
      </c>
    </row>
    <row r="823" spans="1:65" s="13" customFormat="1" ht="11.25">
      <c r="B823" s="163"/>
      <c r="D823" s="164" t="s">
        <v>237</v>
      </c>
      <c r="E823" s="165" t="s">
        <v>1</v>
      </c>
      <c r="F823" s="166" t="s">
        <v>884</v>
      </c>
      <c r="H823" s="167">
        <v>5</v>
      </c>
      <c r="I823" s="168"/>
      <c r="L823" s="163"/>
      <c r="M823" s="169"/>
      <c r="N823" s="170"/>
      <c r="O823" s="170"/>
      <c r="P823" s="170"/>
      <c r="Q823" s="170"/>
      <c r="R823" s="170"/>
      <c r="S823" s="170"/>
      <c r="T823" s="171"/>
      <c r="AT823" s="165" t="s">
        <v>237</v>
      </c>
      <c r="AU823" s="165" t="s">
        <v>88</v>
      </c>
      <c r="AV823" s="13" t="s">
        <v>88</v>
      </c>
      <c r="AW823" s="13" t="s">
        <v>33</v>
      </c>
      <c r="AX823" s="13" t="s">
        <v>79</v>
      </c>
      <c r="AY823" s="165" t="s">
        <v>207</v>
      </c>
    </row>
    <row r="824" spans="1:65" s="15" customFormat="1" ht="11.25">
      <c r="B824" s="179"/>
      <c r="D824" s="164" t="s">
        <v>237</v>
      </c>
      <c r="E824" s="180" t="s">
        <v>1</v>
      </c>
      <c r="F824" s="181" t="s">
        <v>242</v>
      </c>
      <c r="H824" s="182">
        <v>181</v>
      </c>
      <c r="I824" s="183"/>
      <c r="L824" s="179"/>
      <c r="M824" s="184"/>
      <c r="N824" s="185"/>
      <c r="O824" s="185"/>
      <c r="P824" s="185"/>
      <c r="Q824" s="185"/>
      <c r="R824" s="185"/>
      <c r="S824" s="185"/>
      <c r="T824" s="186"/>
      <c r="AT824" s="180" t="s">
        <v>237</v>
      </c>
      <c r="AU824" s="180" t="s">
        <v>88</v>
      </c>
      <c r="AV824" s="15" t="s">
        <v>213</v>
      </c>
      <c r="AW824" s="15" t="s">
        <v>33</v>
      </c>
      <c r="AX824" s="15" t="s">
        <v>86</v>
      </c>
      <c r="AY824" s="180" t="s">
        <v>207</v>
      </c>
    </row>
    <row r="825" spans="1:65" s="2" customFormat="1" ht="24.2" customHeight="1">
      <c r="A825" s="31"/>
      <c r="B825" s="148"/>
      <c r="C825" s="149" t="s">
        <v>885</v>
      </c>
      <c r="D825" s="149" t="s">
        <v>209</v>
      </c>
      <c r="E825" s="150" t="s">
        <v>886</v>
      </c>
      <c r="F825" s="151" t="s">
        <v>887</v>
      </c>
      <c r="G825" s="152" t="s">
        <v>301</v>
      </c>
      <c r="H825" s="153">
        <v>31</v>
      </c>
      <c r="I825" s="154"/>
      <c r="J825" s="155">
        <f>ROUND(I825*H825,2)</f>
        <v>0</v>
      </c>
      <c r="K825" s="156"/>
      <c r="L825" s="32"/>
      <c r="M825" s="157" t="s">
        <v>1</v>
      </c>
      <c r="N825" s="158" t="s">
        <v>44</v>
      </c>
      <c r="O825" s="57"/>
      <c r="P825" s="159">
        <f>O825*H825</f>
        <v>0</v>
      </c>
      <c r="Q825" s="159">
        <v>0</v>
      </c>
      <c r="R825" s="159">
        <f>Q825*H825</f>
        <v>0</v>
      </c>
      <c r="S825" s="159">
        <v>0</v>
      </c>
      <c r="T825" s="160">
        <f>S825*H825</f>
        <v>0</v>
      </c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R825" s="161" t="s">
        <v>213</v>
      </c>
      <c r="AT825" s="161" t="s">
        <v>209</v>
      </c>
      <c r="AU825" s="161" t="s">
        <v>88</v>
      </c>
      <c r="AY825" s="17" t="s">
        <v>207</v>
      </c>
      <c r="BE825" s="162">
        <f>IF(N825="základní",J825,0)</f>
        <v>0</v>
      </c>
      <c r="BF825" s="162">
        <f>IF(N825="snížená",J825,0)</f>
        <v>0</v>
      </c>
      <c r="BG825" s="162">
        <f>IF(N825="zákl. přenesená",J825,0)</f>
        <v>0</v>
      </c>
      <c r="BH825" s="162">
        <f>IF(N825="sníž. přenesená",J825,0)</f>
        <v>0</v>
      </c>
      <c r="BI825" s="162">
        <f>IF(N825="nulová",J825,0)</f>
        <v>0</v>
      </c>
      <c r="BJ825" s="17" t="s">
        <v>86</v>
      </c>
      <c r="BK825" s="162">
        <f>ROUND(I825*H825,2)</f>
        <v>0</v>
      </c>
      <c r="BL825" s="17" t="s">
        <v>213</v>
      </c>
      <c r="BM825" s="161" t="s">
        <v>888</v>
      </c>
    </row>
    <row r="826" spans="1:65" s="14" customFormat="1" ht="22.5">
      <c r="B826" s="172"/>
      <c r="D826" s="164" t="s">
        <v>237</v>
      </c>
      <c r="E826" s="173" t="s">
        <v>1</v>
      </c>
      <c r="F826" s="174" t="s">
        <v>844</v>
      </c>
      <c r="H826" s="173" t="s">
        <v>1</v>
      </c>
      <c r="I826" s="175"/>
      <c r="L826" s="172"/>
      <c r="M826" s="176"/>
      <c r="N826" s="177"/>
      <c r="O826" s="177"/>
      <c r="P826" s="177"/>
      <c r="Q826" s="177"/>
      <c r="R826" s="177"/>
      <c r="S826" s="177"/>
      <c r="T826" s="178"/>
      <c r="AT826" s="173" t="s">
        <v>237</v>
      </c>
      <c r="AU826" s="173" t="s">
        <v>88</v>
      </c>
      <c r="AV826" s="14" t="s">
        <v>86</v>
      </c>
      <c r="AW826" s="14" t="s">
        <v>33</v>
      </c>
      <c r="AX826" s="14" t="s">
        <v>79</v>
      </c>
      <c r="AY826" s="173" t="s">
        <v>207</v>
      </c>
    </row>
    <row r="827" spans="1:65" s="13" customFormat="1" ht="11.25">
      <c r="B827" s="163"/>
      <c r="D827" s="164" t="s">
        <v>237</v>
      </c>
      <c r="E827" s="165" t="s">
        <v>1</v>
      </c>
      <c r="F827" s="166" t="s">
        <v>889</v>
      </c>
      <c r="H827" s="167">
        <v>2</v>
      </c>
      <c r="I827" s="168"/>
      <c r="L827" s="163"/>
      <c r="M827" s="169"/>
      <c r="N827" s="170"/>
      <c r="O827" s="170"/>
      <c r="P827" s="170"/>
      <c r="Q827" s="170"/>
      <c r="R827" s="170"/>
      <c r="S827" s="170"/>
      <c r="T827" s="171"/>
      <c r="AT827" s="165" t="s">
        <v>237</v>
      </c>
      <c r="AU827" s="165" t="s">
        <v>88</v>
      </c>
      <c r="AV827" s="13" t="s">
        <v>88</v>
      </c>
      <c r="AW827" s="13" t="s">
        <v>33</v>
      </c>
      <c r="AX827" s="13" t="s">
        <v>79</v>
      </c>
      <c r="AY827" s="165" t="s">
        <v>207</v>
      </c>
    </row>
    <row r="828" spans="1:65" s="13" customFormat="1" ht="11.25">
      <c r="B828" s="163"/>
      <c r="D828" s="164" t="s">
        <v>237</v>
      </c>
      <c r="E828" s="165" t="s">
        <v>1</v>
      </c>
      <c r="F828" s="166" t="s">
        <v>890</v>
      </c>
      <c r="H828" s="167">
        <v>2</v>
      </c>
      <c r="I828" s="168"/>
      <c r="L828" s="163"/>
      <c r="M828" s="169"/>
      <c r="N828" s="170"/>
      <c r="O828" s="170"/>
      <c r="P828" s="170"/>
      <c r="Q828" s="170"/>
      <c r="R828" s="170"/>
      <c r="S828" s="170"/>
      <c r="T828" s="171"/>
      <c r="AT828" s="165" t="s">
        <v>237</v>
      </c>
      <c r="AU828" s="165" t="s">
        <v>88</v>
      </c>
      <c r="AV828" s="13" t="s">
        <v>88</v>
      </c>
      <c r="AW828" s="13" t="s">
        <v>33</v>
      </c>
      <c r="AX828" s="13" t="s">
        <v>79</v>
      </c>
      <c r="AY828" s="165" t="s">
        <v>207</v>
      </c>
    </row>
    <row r="829" spans="1:65" s="14" customFormat="1" ht="11.25">
      <c r="B829" s="172"/>
      <c r="D829" s="164" t="s">
        <v>237</v>
      </c>
      <c r="E829" s="173" t="s">
        <v>1</v>
      </c>
      <c r="F829" s="174" t="s">
        <v>851</v>
      </c>
      <c r="H829" s="173" t="s">
        <v>1</v>
      </c>
      <c r="I829" s="175"/>
      <c r="L829" s="172"/>
      <c r="M829" s="176"/>
      <c r="N829" s="177"/>
      <c r="O829" s="177"/>
      <c r="P829" s="177"/>
      <c r="Q829" s="177"/>
      <c r="R829" s="177"/>
      <c r="S829" s="177"/>
      <c r="T829" s="178"/>
      <c r="AT829" s="173" t="s">
        <v>237</v>
      </c>
      <c r="AU829" s="173" t="s">
        <v>88</v>
      </c>
      <c r="AV829" s="14" t="s">
        <v>86</v>
      </c>
      <c r="AW829" s="14" t="s">
        <v>33</v>
      </c>
      <c r="AX829" s="14" t="s">
        <v>79</v>
      </c>
      <c r="AY829" s="173" t="s">
        <v>207</v>
      </c>
    </row>
    <row r="830" spans="1:65" s="13" customFormat="1" ht="11.25">
      <c r="B830" s="163"/>
      <c r="D830" s="164" t="s">
        <v>237</v>
      </c>
      <c r="E830" s="165" t="s">
        <v>1</v>
      </c>
      <c r="F830" s="166" t="s">
        <v>891</v>
      </c>
      <c r="H830" s="167">
        <v>4</v>
      </c>
      <c r="I830" s="168"/>
      <c r="L830" s="163"/>
      <c r="M830" s="169"/>
      <c r="N830" s="170"/>
      <c r="O830" s="170"/>
      <c r="P830" s="170"/>
      <c r="Q830" s="170"/>
      <c r="R830" s="170"/>
      <c r="S830" s="170"/>
      <c r="T830" s="171"/>
      <c r="AT830" s="165" t="s">
        <v>237</v>
      </c>
      <c r="AU830" s="165" t="s">
        <v>88</v>
      </c>
      <c r="AV830" s="13" t="s">
        <v>88</v>
      </c>
      <c r="AW830" s="13" t="s">
        <v>33</v>
      </c>
      <c r="AX830" s="13" t="s">
        <v>79</v>
      </c>
      <c r="AY830" s="165" t="s">
        <v>207</v>
      </c>
    </row>
    <row r="831" spans="1:65" s="13" customFormat="1" ht="11.25">
      <c r="B831" s="163"/>
      <c r="D831" s="164" t="s">
        <v>237</v>
      </c>
      <c r="E831" s="165" t="s">
        <v>1</v>
      </c>
      <c r="F831" s="166" t="s">
        <v>892</v>
      </c>
      <c r="H831" s="167">
        <v>4</v>
      </c>
      <c r="I831" s="168"/>
      <c r="L831" s="163"/>
      <c r="M831" s="169"/>
      <c r="N831" s="170"/>
      <c r="O831" s="170"/>
      <c r="P831" s="170"/>
      <c r="Q831" s="170"/>
      <c r="R831" s="170"/>
      <c r="S831" s="170"/>
      <c r="T831" s="171"/>
      <c r="AT831" s="165" t="s">
        <v>237</v>
      </c>
      <c r="AU831" s="165" t="s">
        <v>88</v>
      </c>
      <c r="AV831" s="13" t="s">
        <v>88</v>
      </c>
      <c r="AW831" s="13" t="s">
        <v>33</v>
      </c>
      <c r="AX831" s="13" t="s">
        <v>79</v>
      </c>
      <c r="AY831" s="165" t="s">
        <v>207</v>
      </c>
    </row>
    <row r="832" spans="1:65" s="13" customFormat="1" ht="11.25">
      <c r="B832" s="163"/>
      <c r="D832" s="164" t="s">
        <v>237</v>
      </c>
      <c r="E832" s="165" t="s">
        <v>1</v>
      </c>
      <c r="F832" s="166" t="s">
        <v>893</v>
      </c>
      <c r="H832" s="167">
        <v>14</v>
      </c>
      <c r="I832" s="168"/>
      <c r="L832" s="163"/>
      <c r="M832" s="169"/>
      <c r="N832" s="170"/>
      <c r="O832" s="170"/>
      <c r="P832" s="170"/>
      <c r="Q832" s="170"/>
      <c r="R832" s="170"/>
      <c r="S832" s="170"/>
      <c r="T832" s="171"/>
      <c r="AT832" s="165" t="s">
        <v>237</v>
      </c>
      <c r="AU832" s="165" t="s">
        <v>88</v>
      </c>
      <c r="AV832" s="13" t="s">
        <v>88</v>
      </c>
      <c r="AW832" s="13" t="s">
        <v>33</v>
      </c>
      <c r="AX832" s="13" t="s">
        <v>79</v>
      </c>
      <c r="AY832" s="165" t="s">
        <v>207</v>
      </c>
    </row>
    <row r="833" spans="1:65" s="13" customFormat="1" ht="11.25">
      <c r="B833" s="163"/>
      <c r="D833" s="164" t="s">
        <v>237</v>
      </c>
      <c r="E833" s="165" t="s">
        <v>1</v>
      </c>
      <c r="F833" s="166" t="s">
        <v>894</v>
      </c>
      <c r="H833" s="167">
        <v>4</v>
      </c>
      <c r="I833" s="168"/>
      <c r="L833" s="163"/>
      <c r="M833" s="169"/>
      <c r="N833" s="170"/>
      <c r="O833" s="170"/>
      <c r="P833" s="170"/>
      <c r="Q833" s="170"/>
      <c r="R833" s="170"/>
      <c r="S833" s="170"/>
      <c r="T833" s="171"/>
      <c r="AT833" s="165" t="s">
        <v>237</v>
      </c>
      <c r="AU833" s="165" t="s">
        <v>88</v>
      </c>
      <c r="AV833" s="13" t="s">
        <v>88</v>
      </c>
      <c r="AW833" s="13" t="s">
        <v>33</v>
      </c>
      <c r="AX833" s="13" t="s">
        <v>79</v>
      </c>
      <c r="AY833" s="165" t="s">
        <v>207</v>
      </c>
    </row>
    <row r="834" spans="1:65" s="14" customFormat="1" ht="22.5">
      <c r="B834" s="172"/>
      <c r="D834" s="164" t="s">
        <v>237</v>
      </c>
      <c r="E834" s="173" t="s">
        <v>1</v>
      </c>
      <c r="F834" s="174" t="s">
        <v>874</v>
      </c>
      <c r="H834" s="173" t="s">
        <v>1</v>
      </c>
      <c r="I834" s="175"/>
      <c r="L834" s="172"/>
      <c r="M834" s="176"/>
      <c r="N834" s="177"/>
      <c r="O834" s="177"/>
      <c r="P834" s="177"/>
      <c r="Q834" s="177"/>
      <c r="R834" s="177"/>
      <c r="S834" s="177"/>
      <c r="T834" s="178"/>
      <c r="AT834" s="173" t="s">
        <v>237</v>
      </c>
      <c r="AU834" s="173" t="s">
        <v>88</v>
      </c>
      <c r="AV834" s="14" t="s">
        <v>86</v>
      </c>
      <c r="AW834" s="14" t="s">
        <v>33</v>
      </c>
      <c r="AX834" s="14" t="s">
        <v>79</v>
      </c>
      <c r="AY834" s="173" t="s">
        <v>207</v>
      </c>
    </row>
    <row r="835" spans="1:65" s="13" customFormat="1" ht="22.5">
      <c r="B835" s="163"/>
      <c r="D835" s="164" t="s">
        <v>237</v>
      </c>
      <c r="E835" s="165" t="s">
        <v>1</v>
      </c>
      <c r="F835" s="166" t="s">
        <v>895</v>
      </c>
      <c r="H835" s="167">
        <v>1</v>
      </c>
      <c r="I835" s="168"/>
      <c r="L835" s="163"/>
      <c r="M835" s="169"/>
      <c r="N835" s="170"/>
      <c r="O835" s="170"/>
      <c r="P835" s="170"/>
      <c r="Q835" s="170"/>
      <c r="R835" s="170"/>
      <c r="S835" s="170"/>
      <c r="T835" s="171"/>
      <c r="AT835" s="165" t="s">
        <v>237</v>
      </c>
      <c r="AU835" s="165" t="s">
        <v>88</v>
      </c>
      <c r="AV835" s="13" t="s">
        <v>88</v>
      </c>
      <c r="AW835" s="13" t="s">
        <v>33</v>
      </c>
      <c r="AX835" s="13" t="s">
        <v>79</v>
      </c>
      <c r="AY835" s="165" t="s">
        <v>207</v>
      </c>
    </row>
    <row r="836" spans="1:65" s="15" customFormat="1" ht="11.25">
      <c r="B836" s="179"/>
      <c r="D836" s="164" t="s">
        <v>237</v>
      </c>
      <c r="E836" s="180" t="s">
        <v>1</v>
      </c>
      <c r="F836" s="181" t="s">
        <v>242</v>
      </c>
      <c r="H836" s="182">
        <v>31</v>
      </c>
      <c r="I836" s="183"/>
      <c r="L836" s="179"/>
      <c r="M836" s="184"/>
      <c r="N836" s="185"/>
      <c r="O836" s="185"/>
      <c r="P836" s="185"/>
      <c r="Q836" s="185"/>
      <c r="R836" s="185"/>
      <c r="S836" s="185"/>
      <c r="T836" s="186"/>
      <c r="AT836" s="180" t="s">
        <v>237</v>
      </c>
      <c r="AU836" s="180" t="s">
        <v>88</v>
      </c>
      <c r="AV836" s="15" t="s">
        <v>213</v>
      </c>
      <c r="AW836" s="15" t="s">
        <v>33</v>
      </c>
      <c r="AX836" s="15" t="s">
        <v>86</v>
      </c>
      <c r="AY836" s="180" t="s">
        <v>207</v>
      </c>
    </row>
    <row r="837" spans="1:65" s="2" customFormat="1" ht="24.2" customHeight="1">
      <c r="A837" s="31"/>
      <c r="B837" s="148"/>
      <c r="C837" s="149" t="s">
        <v>460</v>
      </c>
      <c r="D837" s="149" t="s">
        <v>209</v>
      </c>
      <c r="E837" s="150" t="s">
        <v>896</v>
      </c>
      <c r="F837" s="151" t="s">
        <v>897</v>
      </c>
      <c r="G837" s="152" t="s">
        <v>301</v>
      </c>
      <c r="H837" s="153">
        <v>150</v>
      </c>
      <c r="I837" s="154"/>
      <c r="J837" s="155">
        <f>ROUND(I837*H837,2)</f>
        <v>0</v>
      </c>
      <c r="K837" s="156"/>
      <c r="L837" s="32"/>
      <c r="M837" s="157" t="s">
        <v>1</v>
      </c>
      <c r="N837" s="158" t="s">
        <v>44</v>
      </c>
      <c r="O837" s="57"/>
      <c r="P837" s="159">
        <f>O837*H837</f>
        <v>0</v>
      </c>
      <c r="Q837" s="159">
        <v>0</v>
      </c>
      <c r="R837" s="159">
        <f>Q837*H837</f>
        <v>0</v>
      </c>
      <c r="S837" s="159">
        <v>0</v>
      </c>
      <c r="T837" s="160">
        <f>S837*H837</f>
        <v>0</v>
      </c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R837" s="161" t="s">
        <v>213</v>
      </c>
      <c r="AT837" s="161" t="s">
        <v>209</v>
      </c>
      <c r="AU837" s="161" t="s">
        <v>88</v>
      </c>
      <c r="AY837" s="17" t="s">
        <v>207</v>
      </c>
      <c r="BE837" s="162">
        <f>IF(N837="základní",J837,0)</f>
        <v>0</v>
      </c>
      <c r="BF837" s="162">
        <f>IF(N837="snížená",J837,0)</f>
        <v>0</v>
      </c>
      <c r="BG837" s="162">
        <f>IF(N837="zákl. přenesená",J837,0)</f>
        <v>0</v>
      </c>
      <c r="BH837" s="162">
        <f>IF(N837="sníž. přenesená",J837,0)</f>
        <v>0</v>
      </c>
      <c r="BI837" s="162">
        <f>IF(N837="nulová",J837,0)</f>
        <v>0</v>
      </c>
      <c r="BJ837" s="17" t="s">
        <v>86</v>
      </c>
      <c r="BK837" s="162">
        <f>ROUND(I837*H837,2)</f>
        <v>0</v>
      </c>
      <c r="BL837" s="17" t="s">
        <v>213</v>
      </c>
      <c r="BM837" s="161" t="s">
        <v>898</v>
      </c>
    </row>
    <row r="838" spans="1:65" s="14" customFormat="1" ht="22.5">
      <c r="B838" s="172"/>
      <c r="D838" s="164" t="s">
        <v>237</v>
      </c>
      <c r="E838" s="173" t="s">
        <v>1</v>
      </c>
      <c r="F838" s="174" t="s">
        <v>844</v>
      </c>
      <c r="H838" s="173" t="s">
        <v>1</v>
      </c>
      <c r="I838" s="175"/>
      <c r="L838" s="172"/>
      <c r="M838" s="176"/>
      <c r="N838" s="177"/>
      <c r="O838" s="177"/>
      <c r="P838" s="177"/>
      <c r="Q838" s="177"/>
      <c r="R838" s="177"/>
      <c r="S838" s="177"/>
      <c r="T838" s="178"/>
      <c r="AT838" s="173" t="s">
        <v>237</v>
      </c>
      <c r="AU838" s="173" t="s">
        <v>88</v>
      </c>
      <c r="AV838" s="14" t="s">
        <v>86</v>
      </c>
      <c r="AW838" s="14" t="s">
        <v>33</v>
      </c>
      <c r="AX838" s="14" t="s">
        <v>79</v>
      </c>
      <c r="AY838" s="173" t="s">
        <v>207</v>
      </c>
    </row>
    <row r="839" spans="1:65" s="13" customFormat="1" ht="11.25">
      <c r="B839" s="163"/>
      <c r="D839" s="164" t="s">
        <v>237</v>
      </c>
      <c r="E839" s="165" t="s">
        <v>1</v>
      </c>
      <c r="F839" s="166" t="s">
        <v>899</v>
      </c>
      <c r="H839" s="167">
        <v>4</v>
      </c>
      <c r="I839" s="168"/>
      <c r="L839" s="163"/>
      <c r="M839" s="169"/>
      <c r="N839" s="170"/>
      <c r="O839" s="170"/>
      <c r="P839" s="170"/>
      <c r="Q839" s="170"/>
      <c r="R839" s="170"/>
      <c r="S839" s="170"/>
      <c r="T839" s="171"/>
      <c r="AT839" s="165" t="s">
        <v>237</v>
      </c>
      <c r="AU839" s="165" t="s">
        <v>88</v>
      </c>
      <c r="AV839" s="13" t="s">
        <v>88</v>
      </c>
      <c r="AW839" s="13" t="s">
        <v>33</v>
      </c>
      <c r="AX839" s="13" t="s">
        <v>79</v>
      </c>
      <c r="AY839" s="165" t="s">
        <v>207</v>
      </c>
    </row>
    <row r="840" spans="1:65" s="13" customFormat="1" ht="11.25">
      <c r="B840" s="163"/>
      <c r="D840" s="164" t="s">
        <v>237</v>
      </c>
      <c r="E840" s="165" t="s">
        <v>1</v>
      </c>
      <c r="F840" s="166" t="s">
        <v>900</v>
      </c>
      <c r="H840" s="167">
        <v>2</v>
      </c>
      <c r="I840" s="168"/>
      <c r="L840" s="163"/>
      <c r="M840" s="169"/>
      <c r="N840" s="170"/>
      <c r="O840" s="170"/>
      <c r="P840" s="170"/>
      <c r="Q840" s="170"/>
      <c r="R840" s="170"/>
      <c r="S840" s="170"/>
      <c r="T840" s="171"/>
      <c r="AT840" s="165" t="s">
        <v>237</v>
      </c>
      <c r="AU840" s="165" t="s">
        <v>88</v>
      </c>
      <c r="AV840" s="13" t="s">
        <v>88</v>
      </c>
      <c r="AW840" s="13" t="s">
        <v>33</v>
      </c>
      <c r="AX840" s="13" t="s">
        <v>79</v>
      </c>
      <c r="AY840" s="165" t="s">
        <v>207</v>
      </c>
    </row>
    <row r="841" spans="1:65" s="13" customFormat="1" ht="11.25">
      <c r="B841" s="163"/>
      <c r="D841" s="164" t="s">
        <v>237</v>
      </c>
      <c r="E841" s="165" t="s">
        <v>1</v>
      </c>
      <c r="F841" s="166" t="s">
        <v>901</v>
      </c>
      <c r="H841" s="167">
        <v>8</v>
      </c>
      <c r="I841" s="168"/>
      <c r="L841" s="163"/>
      <c r="M841" s="169"/>
      <c r="N841" s="170"/>
      <c r="O841" s="170"/>
      <c r="P841" s="170"/>
      <c r="Q841" s="170"/>
      <c r="R841" s="170"/>
      <c r="S841" s="170"/>
      <c r="T841" s="171"/>
      <c r="AT841" s="165" t="s">
        <v>237</v>
      </c>
      <c r="AU841" s="165" t="s">
        <v>88</v>
      </c>
      <c r="AV841" s="13" t="s">
        <v>88</v>
      </c>
      <c r="AW841" s="13" t="s">
        <v>33</v>
      </c>
      <c r="AX841" s="13" t="s">
        <v>79</v>
      </c>
      <c r="AY841" s="165" t="s">
        <v>207</v>
      </c>
    </row>
    <row r="842" spans="1:65" s="13" customFormat="1" ht="11.25">
      <c r="B842" s="163"/>
      <c r="D842" s="164" t="s">
        <v>237</v>
      </c>
      <c r="E842" s="165" t="s">
        <v>1</v>
      </c>
      <c r="F842" s="166" t="s">
        <v>902</v>
      </c>
      <c r="H842" s="167">
        <v>10</v>
      </c>
      <c r="I842" s="168"/>
      <c r="L842" s="163"/>
      <c r="M842" s="169"/>
      <c r="N842" s="170"/>
      <c r="O842" s="170"/>
      <c r="P842" s="170"/>
      <c r="Q842" s="170"/>
      <c r="R842" s="170"/>
      <c r="S842" s="170"/>
      <c r="T842" s="171"/>
      <c r="AT842" s="165" t="s">
        <v>237</v>
      </c>
      <c r="AU842" s="165" t="s">
        <v>88</v>
      </c>
      <c r="AV842" s="13" t="s">
        <v>88</v>
      </c>
      <c r="AW842" s="13" t="s">
        <v>33</v>
      </c>
      <c r="AX842" s="13" t="s">
        <v>79</v>
      </c>
      <c r="AY842" s="165" t="s">
        <v>207</v>
      </c>
    </row>
    <row r="843" spans="1:65" s="13" customFormat="1" ht="11.25">
      <c r="B843" s="163"/>
      <c r="D843" s="164" t="s">
        <v>237</v>
      </c>
      <c r="E843" s="165" t="s">
        <v>1</v>
      </c>
      <c r="F843" s="166" t="s">
        <v>903</v>
      </c>
      <c r="H843" s="167">
        <v>2</v>
      </c>
      <c r="I843" s="168"/>
      <c r="L843" s="163"/>
      <c r="M843" s="169"/>
      <c r="N843" s="170"/>
      <c r="O843" s="170"/>
      <c r="P843" s="170"/>
      <c r="Q843" s="170"/>
      <c r="R843" s="170"/>
      <c r="S843" s="170"/>
      <c r="T843" s="171"/>
      <c r="AT843" s="165" t="s">
        <v>237</v>
      </c>
      <c r="AU843" s="165" t="s">
        <v>88</v>
      </c>
      <c r="AV843" s="13" t="s">
        <v>88</v>
      </c>
      <c r="AW843" s="13" t="s">
        <v>33</v>
      </c>
      <c r="AX843" s="13" t="s">
        <v>79</v>
      </c>
      <c r="AY843" s="165" t="s">
        <v>207</v>
      </c>
    </row>
    <row r="844" spans="1:65" s="13" customFormat="1" ht="11.25">
      <c r="B844" s="163"/>
      <c r="D844" s="164" t="s">
        <v>237</v>
      </c>
      <c r="E844" s="165" t="s">
        <v>1</v>
      </c>
      <c r="F844" s="166" t="s">
        <v>904</v>
      </c>
      <c r="H844" s="167">
        <v>6</v>
      </c>
      <c r="I844" s="168"/>
      <c r="L844" s="163"/>
      <c r="M844" s="169"/>
      <c r="N844" s="170"/>
      <c r="O844" s="170"/>
      <c r="P844" s="170"/>
      <c r="Q844" s="170"/>
      <c r="R844" s="170"/>
      <c r="S844" s="170"/>
      <c r="T844" s="171"/>
      <c r="AT844" s="165" t="s">
        <v>237</v>
      </c>
      <c r="AU844" s="165" t="s">
        <v>88</v>
      </c>
      <c r="AV844" s="13" t="s">
        <v>88</v>
      </c>
      <c r="AW844" s="13" t="s">
        <v>33</v>
      </c>
      <c r="AX844" s="13" t="s">
        <v>79</v>
      </c>
      <c r="AY844" s="165" t="s">
        <v>207</v>
      </c>
    </row>
    <row r="845" spans="1:65" s="13" customFormat="1" ht="11.25">
      <c r="B845" s="163"/>
      <c r="D845" s="164" t="s">
        <v>237</v>
      </c>
      <c r="E845" s="165" t="s">
        <v>1</v>
      </c>
      <c r="F845" s="166" t="s">
        <v>905</v>
      </c>
      <c r="H845" s="167">
        <v>2</v>
      </c>
      <c r="I845" s="168"/>
      <c r="L845" s="163"/>
      <c r="M845" s="169"/>
      <c r="N845" s="170"/>
      <c r="O845" s="170"/>
      <c r="P845" s="170"/>
      <c r="Q845" s="170"/>
      <c r="R845" s="170"/>
      <c r="S845" s="170"/>
      <c r="T845" s="171"/>
      <c r="AT845" s="165" t="s">
        <v>237</v>
      </c>
      <c r="AU845" s="165" t="s">
        <v>88</v>
      </c>
      <c r="AV845" s="13" t="s">
        <v>88</v>
      </c>
      <c r="AW845" s="13" t="s">
        <v>33</v>
      </c>
      <c r="AX845" s="13" t="s">
        <v>79</v>
      </c>
      <c r="AY845" s="165" t="s">
        <v>207</v>
      </c>
    </row>
    <row r="846" spans="1:65" s="14" customFormat="1" ht="11.25">
      <c r="B846" s="172"/>
      <c r="D846" s="164" t="s">
        <v>237</v>
      </c>
      <c r="E846" s="173" t="s">
        <v>1</v>
      </c>
      <c r="F846" s="174" t="s">
        <v>851</v>
      </c>
      <c r="H846" s="173" t="s">
        <v>1</v>
      </c>
      <c r="I846" s="175"/>
      <c r="L846" s="172"/>
      <c r="M846" s="176"/>
      <c r="N846" s="177"/>
      <c r="O846" s="177"/>
      <c r="P846" s="177"/>
      <c r="Q846" s="177"/>
      <c r="R846" s="177"/>
      <c r="S846" s="177"/>
      <c r="T846" s="178"/>
      <c r="AT846" s="173" t="s">
        <v>237</v>
      </c>
      <c r="AU846" s="173" t="s">
        <v>88</v>
      </c>
      <c r="AV846" s="14" t="s">
        <v>86</v>
      </c>
      <c r="AW846" s="14" t="s">
        <v>33</v>
      </c>
      <c r="AX846" s="14" t="s">
        <v>79</v>
      </c>
      <c r="AY846" s="173" t="s">
        <v>207</v>
      </c>
    </row>
    <row r="847" spans="1:65" s="13" customFormat="1" ht="11.25">
      <c r="B847" s="163"/>
      <c r="D847" s="164" t="s">
        <v>237</v>
      </c>
      <c r="E847" s="165" t="s">
        <v>1</v>
      </c>
      <c r="F847" s="166" t="s">
        <v>899</v>
      </c>
      <c r="H847" s="167">
        <v>4</v>
      </c>
      <c r="I847" s="168"/>
      <c r="L847" s="163"/>
      <c r="M847" s="169"/>
      <c r="N847" s="170"/>
      <c r="O847" s="170"/>
      <c r="P847" s="170"/>
      <c r="Q847" s="170"/>
      <c r="R847" s="170"/>
      <c r="S847" s="170"/>
      <c r="T847" s="171"/>
      <c r="AT847" s="165" t="s">
        <v>237</v>
      </c>
      <c r="AU847" s="165" t="s">
        <v>88</v>
      </c>
      <c r="AV847" s="13" t="s">
        <v>88</v>
      </c>
      <c r="AW847" s="13" t="s">
        <v>33</v>
      </c>
      <c r="AX847" s="13" t="s">
        <v>79</v>
      </c>
      <c r="AY847" s="165" t="s">
        <v>207</v>
      </c>
    </row>
    <row r="848" spans="1:65" s="13" customFormat="1" ht="11.25">
      <c r="B848" s="163"/>
      <c r="D848" s="164" t="s">
        <v>237</v>
      </c>
      <c r="E848" s="165" t="s">
        <v>1</v>
      </c>
      <c r="F848" s="166" t="s">
        <v>906</v>
      </c>
      <c r="H848" s="167">
        <v>8</v>
      </c>
      <c r="I848" s="168"/>
      <c r="L848" s="163"/>
      <c r="M848" s="169"/>
      <c r="N848" s="170"/>
      <c r="O848" s="170"/>
      <c r="P848" s="170"/>
      <c r="Q848" s="170"/>
      <c r="R848" s="170"/>
      <c r="S848" s="170"/>
      <c r="T848" s="171"/>
      <c r="AT848" s="165" t="s">
        <v>237</v>
      </c>
      <c r="AU848" s="165" t="s">
        <v>88</v>
      </c>
      <c r="AV848" s="13" t="s">
        <v>88</v>
      </c>
      <c r="AW848" s="13" t="s">
        <v>33</v>
      </c>
      <c r="AX848" s="13" t="s">
        <v>79</v>
      </c>
      <c r="AY848" s="165" t="s">
        <v>207</v>
      </c>
    </row>
    <row r="849" spans="1:65" s="13" customFormat="1" ht="11.25">
      <c r="B849" s="163"/>
      <c r="D849" s="164" t="s">
        <v>237</v>
      </c>
      <c r="E849" s="165" t="s">
        <v>1</v>
      </c>
      <c r="F849" s="166" t="s">
        <v>907</v>
      </c>
      <c r="H849" s="167">
        <v>2</v>
      </c>
      <c r="I849" s="168"/>
      <c r="L849" s="163"/>
      <c r="M849" s="169"/>
      <c r="N849" s="170"/>
      <c r="O849" s="170"/>
      <c r="P849" s="170"/>
      <c r="Q849" s="170"/>
      <c r="R849" s="170"/>
      <c r="S849" s="170"/>
      <c r="T849" s="171"/>
      <c r="AT849" s="165" t="s">
        <v>237</v>
      </c>
      <c r="AU849" s="165" t="s">
        <v>88</v>
      </c>
      <c r="AV849" s="13" t="s">
        <v>88</v>
      </c>
      <c r="AW849" s="13" t="s">
        <v>33</v>
      </c>
      <c r="AX849" s="13" t="s">
        <v>79</v>
      </c>
      <c r="AY849" s="165" t="s">
        <v>207</v>
      </c>
    </row>
    <row r="850" spans="1:65" s="13" customFormat="1" ht="11.25">
      <c r="B850" s="163"/>
      <c r="D850" s="164" t="s">
        <v>237</v>
      </c>
      <c r="E850" s="165" t="s">
        <v>1</v>
      </c>
      <c r="F850" s="166" t="s">
        <v>908</v>
      </c>
      <c r="H850" s="167">
        <v>4</v>
      </c>
      <c r="I850" s="168"/>
      <c r="L850" s="163"/>
      <c r="M850" s="169"/>
      <c r="N850" s="170"/>
      <c r="O850" s="170"/>
      <c r="P850" s="170"/>
      <c r="Q850" s="170"/>
      <c r="R850" s="170"/>
      <c r="S850" s="170"/>
      <c r="T850" s="171"/>
      <c r="AT850" s="165" t="s">
        <v>237</v>
      </c>
      <c r="AU850" s="165" t="s">
        <v>88</v>
      </c>
      <c r="AV850" s="13" t="s">
        <v>88</v>
      </c>
      <c r="AW850" s="13" t="s">
        <v>33</v>
      </c>
      <c r="AX850" s="13" t="s">
        <v>79</v>
      </c>
      <c r="AY850" s="165" t="s">
        <v>207</v>
      </c>
    </row>
    <row r="851" spans="1:65" s="13" customFormat="1" ht="11.25">
      <c r="B851" s="163"/>
      <c r="D851" s="164" t="s">
        <v>237</v>
      </c>
      <c r="E851" s="165" t="s">
        <v>1</v>
      </c>
      <c r="F851" s="166" t="s">
        <v>909</v>
      </c>
      <c r="H851" s="167">
        <v>2</v>
      </c>
      <c r="I851" s="168"/>
      <c r="L851" s="163"/>
      <c r="M851" s="169"/>
      <c r="N851" s="170"/>
      <c r="O851" s="170"/>
      <c r="P851" s="170"/>
      <c r="Q851" s="170"/>
      <c r="R851" s="170"/>
      <c r="S851" s="170"/>
      <c r="T851" s="171"/>
      <c r="AT851" s="165" t="s">
        <v>237</v>
      </c>
      <c r="AU851" s="165" t="s">
        <v>88</v>
      </c>
      <c r="AV851" s="13" t="s">
        <v>88</v>
      </c>
      <c r="AW851" s="13" t="s">
        <v>33</v>
      </c>
      <c r="AX851" s="13" t="s">
        <v>79</v>
      </c>
      <c r="AY851" s="165" t="s">
        <v>207</v>
      </c>
    </row>
    <row r="852" spans="1:65" s="13" customFormat="1" ht="11.25">
      <c r="B852" s="163"/>
      <c r="D852" s="164" t="s">
        <v>237</v>
      </c>
      <c r="E852" s="165" t="s">
        <v>1</v>
      </c>
      <c r="F852" s="166" t="s">
        <v>910</v>
      </c>
      <c r="H852" s="167">
        <v>8</v>
      </c>
      <c r="I852" s="168"/>
      <c r="L852" s="163"/>
      <c r="M852" s="169"/>
      <c r="N852" s="170"/>
      <c r="O852" s="170"/>
      <c r="P852" s="170"/>
      <c r="Q852" s="170"/>
      <c r="R852" s="170"/>
      <c r="S852" s="170"/>
      <c r="T852" s="171"/>
      <c r="AT852" s="165" t="s">
        <v>237</v>
      </c>
      <c r="AU852" s="165" t="s">
        <v>88</v>
      </c>
      <c r="AV852" s="13" t="s">
        <v>88</v>
      </c>
      <c r="AW852" s="13" t="s">
        <v>33</v>
      </c>
      <c r="AX852" s="13" t="s">
        <v>79</v>
      </c>
      <c r="AY852" s="165" t="s">
        <v>207</v>
      </c>
    </row>
    <row r="853" spans="1:65" s="13" customFormat="1" ht="11.25">
      <c r="B853" s="163"/>
      <c r="D853" s="164" t="s">
        <v>237</v>
      </c>
      <c r="E853" s="165" t="s">
        <v>1</v>
      </c>
      <c r="F853" s="166" t="s">
        <v>904</v>
      </c>
      <c r="H853" s="167">
        <v>6</v>
      </c>
      <c r="I853" s="168"/>
      <c r="L853" s="163"/>
      <c r="M853" s="169"/>
      <c r="N853" s="170"/>
      <c r="O853" s="170"/>
      <c r="P853" s="170"/>
      <c r="Q853" s="170"/>
      <c r="R853" s="170"/>
      <c r="S853" s="170"/>
      <c r="T853" s="171"/>
      <c r="AT853" s="165" t="s">
        <v>237</v>
      </c>
      <c r="AU853" s="165" t="s">
        <v>88</v>
      </c>
      <c r="AV853" s="13" t="s">
        <v>88</v>
      </c>
      <c r="AW853" s="13" t="s">
        <v>33</v>
      </c>
      <c r="AX853" s="13" t="s">
        <v>79</v>
      </c>
      <c r="AY853" s="165" t="s">
        <v>207</v>
      </c>
    </row>
    <row r="854" spans="1:65" s="13" customFormat="1" ht="11.25">
      <c r="B854" s="163"/>
      <c r="D854" s="164" t="s">
        <v>237</v>
      </c>
      <c r="E854" s="165" t="s">
        <v>1</v>
      </c>
      <c r="F854" s="166" t="s">
        <v>911</v>
      </c>
      <c r="H854" s="167">
        <v>48</v>
      </c>
      <c r="I854" s="168"/>
      <c r="L854" s="163"/>
      <c r="M854" s="169"/>
      <c r="N854" s="170"/>
      <c r="O854" s="170"/>
      <c r="P854" s="170"/>
      <c r="Q854" s="170"/>
      <c r="R854" s="170"/>
      <c r="S854" s="170"/>
      <c r="T854" s="171"/>
      <c r="AT854" s="165" t="s">
        <v>237</v>
      </c>
      <c r="AU854" s="165" t="s">
        <v>88</v>
      </c>
      <c r="AV854" s="13" t="s">
        <v>88</v>
      </c>
      <c r="AW854" s="13" t="s">
        <v>33</v>
      </c>
      <c r="AX854" s="13" t="s">
        <v>79</v>
      </c>
      <c r="AY854" s="165" t="s">
        <v>207</v>
      </c>
    </row>
    <row r="855" spans="1:65" s="13" customFormat="1" ht="11.25">
      <c r="B855" s="163"/>
      <c r="D855" s="164" t="s">
        <v>237</v>
      </c>
      <c r="E855" s="165" t="s">
        <v>1</v>
      </c>
      <c r="F855" s="166" t="s">
        <v>912</v>
      </c>
      <c r="H855" s="167">
        <v>4</v>
      </c>
      <c r="I855" s="168"/>
      <c r="L855" s="163"/>
      <c r="M855" s="169"/>
      <c r="N855" s="170"/>
      <c r="O855" s="170"/>
      <c r="P855" s="170"/>
      <c r="Q855" s="170"/>
      <c r="R855" s="170"/>
      <c r="S855" s="170"/>
      <c r="T855" s="171"/>
      <c r="AT855" s="165" t="s">
        <v>237</v>
      </c>
      <c r="AU855" s="165" t="s">
        <v>88</v>
      </c>
      <c r="AV855" s="13" t="s">
        <v>88</v>
      </c>
      <c r="AW855" s="13" t="s">
        <v>33</v>
      </c>
      <c r="AX855" s="13" t="s">
        <v>79</v>
      </c>
      <c r="AY855" s="165" t="s">
        <v>207</v>
      </c>
    </row>
    <row r="856" spans="1:65" s="13" customFormat="1" ht="11.25">
      <c r="B856" s="163"/>
      <c r="D856" s="164" t="s">
        <v>237</v>
      </c>
      <c r="E856" s="165" t="s">
        <v>1</v>
      </c>
      <c r="F856" s="166" t="s">
        <v>913</v>
      </c>
      <c r="H856" s="167">
        <v>2</v>
      </c>
      <c r="I856" s="168"/>
      <c r="L856" s="163"/>
      <c r="M856" s="169"/>
      <c r="N856" s="170"/>
      <c r="O856" s="170"/>
      <c r="P856" s="170"/>
      <c r="Q856" s="170"/>
      <c r="R856" s="170"/>
      <c r="S856" s="170"/>
      <c r="T856" s="171"/>
      <c r="AT856" s="165" t="s">
        <v>237</v>
      </c>
      <c r="AU856" s="165" t="s">
        <v>88</v>
      </c>
      <c r="AV856" s="13" t="s">
        <v>88</v>
      </c>
      <c r="AW856" s="13" t="s">
        <v>33</v>
      </c>
      <c r="AX856" s="13" t="s">
        <v>79</v>
      </c>
      <c r="AY856" s="165" t="s">
        <v>207</v>
      </c>
    </row>
    <row r="857" spans="1:65" s="13" customFormat="1" ht="11.25">
      <c r="B857" s="163"/>
      <c r="D857" s="164" t="s">
        <v>237</v>
      </c>
      <c r="E857" s="165" t="s">
        <v>1</v>
      </c>
      <c r="F857" s="166" t="s">
        <v>914</v>
      </c>
      <c r="H857" s="167">
        <v>26</v>
      </c>
      <c r="I857" s="168"/>
      <c r="L857" s="163"/>
      <c r="M857" s="169"/>
      <c r="N857" s="170"/>
      <c r="O857" s="170"/>
      <c r="P857" s="170"/>
      <c r="Q857" s="170"/>
      <c r="R857" s="170"/>
      <c r="S857" s="170"/>
      <c r="T857" s="171"/>
      <c r="AT857" s="165" t="s">
        <v>237</v>
      </c>
      <c r="AU857" s="165" t="s">
        <v>88</v>
      </c>
      <c r="AV857" s="13" t="s">
        <v>88</v>
      </c>
      <c r="AW857" s="13" t="s">
        <v>33</v>
      </c>
      <c r="AX857" s="13" t="s">
        <v>79</v>
      </c>
      <c r="AY857" s="165" t="s">
        <v>207</v>
      </c>
    </row>
    <row r="858" spans="1:65" s="13" customFormat="1" ht="11.25">
      <c r="B858" s="163"/>
      <c r="D858" s="164" t="s">
        <v>237</v>
      </c>
      <c r="E858" s="165" t="s">
        <v>1</v>
      </c>
      <c r="F858" s="166" t="s">
        <v>915</v>
      </c>
      <c r="H858" s="167">
        <v>2</v>
      </c>
      <c r="I858" s="168"/>
      <c r="L858" s="163"/>
      <c r="M858" s="169"/>
      <c r="N858" s="170"/>
      <c r="O858" s="170"/>
      <c r="P858" s="170"/>
      <c r="Q858" s="170"/>
      <c r="R858" s="170"/>
      <c r="S858" s="170"/>
      <c r="T858" s="171"/>
      <c r="AT858" s="165" t="s">
        <v>237</v>
      </c>
      <c r="AU858" s="165" t="s">
        <v>88</v>
      </c>
      <c r="AV858" s="13" t="s">
        <v>88</v>
      </c>
      <c r="AW858" s="13" t="s">
        <v>33</v>
      </c>
      <c r="AX858" s="13" t="s">
        <v>79</v>
      </c>
      <c r="AY858" s="165" t="s">
        <v>207</v>
      </c>
    </row>
    <row r="859" spans="1:65" s="15" customFormat="1" ht="11.25">
      <c r="B859" s="179"/>
      <c r="D859" s="164" t="s">
        <v>237</v>
      </c>
      <c r="E859" s="180" t="s">
        <v>1</v>
      </c>
      <c r="F859" s="181" t="s">
        <v>242</v>
      </c>
      <c r="H859" s="182">
        <v>150</v>
      </c>
      <c r="I859" s="183"/>
      <c r="L859" s="179"/>
      <c r="M859" s="184"/>
      <c r="N859" s="185"/>
      <c r="O859" s="185"/>
      <c r="P859" s="185"/>
      <c r="Q859" s="185"/>
      <c r="R859" s="185"/>
      <c r="S859" s="185"/>
      <c r="T859" s="186"/>
      <c r="AT859" s="180" t="s">
        <v>237</v>
      </c>
      <c r="AU859" s="180" t="s">
        <v>88</v>
      </c>
      <c r="AV859" s="15" t="s">
        <v>213</v>
      </c>
      <c r="AW859" s="15" t="s">
        <v>33</v>
      </c>
      <c r="AX859" s="15" t="s">
        <v>86</v>
      </c>
      <c r="AY859" s="180" t="s">
        <v>207</v>
      </c>
    </row>
    <row r="860" spans="1:65" s="2" customFormat="1" ht="24.2" customHeight="1">
      <c r="A860" s="31"/>
      <c r="B860" s="148"/>
      <c r="C860" s="149" t="s">
        <v>916</v>
      </c>
      <c r="D860" s="149" t="s">
        <v>209</v>
      </c>
      <c r="E860" s="150" t="s">
        <v>917</v>
      </c>
      <c r="F860" s="151" t="s">
        <v>918</v>
      </c>
      <c r="G860" s="152" t="s">
        <v>301</v>
      </c>
      <c r="H860" s="153">
        <v>20</v>
      </c>
      <c r="I860" s="154"/>
      <c r="J860" s="155">
        <f>ROUND(I860*H860,2)</f>
        <v>0</v>
      </c>
      <c r="K860" s="156"/>
      <c r="L860" s="32"/>
      <c r="M860" s="157" t="s">
        <v>1</v>
      </c>
      <c r="N860" s="158" t="s">
        <v>44</v>
      </c>
      <c r="O860" s="57"/>
      <c r="P860" s="159">
        <f>O860*H860</f>
        <v>0</v>
      </c>
      <c r="Q860" s="159">
        <v>0</v>
      </c>
      <c r="R860" s="159">
        <f>Q860*H860</f>
        <v>0</v>
      </c>
      <c r="S860" s="159">
        <v>0</v>
      </c>
      <c r="T860" s="160">
        <f>S860*H860</f>
        <v>0</v>
      </c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R860" s="161" t="s">
        <v>213</v>
      </c>
      <c r="AT860" s="161" t="s">
        <v>209</v>
      </c>
      <c r="AU860" s="161" t="s">
        <v>88</v>
      </c>
      <c r="AY860" s="17" t="s">
        <v>207</v>
      </c>
      <c r="BE860" s="162">
        <f>IF(N860="základní",J860,0)</f>
        <v>0</v>
      </c>
      <c r="BF860" s="162">
        <f>IF(N860="snížená",J860,0)</f>
        <v>0</v>
      </c>
      <c r="BG860" s="162">
        <f>IF(N860="zákl. přenesená",J860,0)</f>
        <v>0</v>
      </c>
      <c r="BH860" s="162">
        <f>IF(N860="sníž. přenesená",J860,0)</f>
        <v>0</v>
      </c>
      <c r="BI860" s="162">
        <f>IF(N860="nulová",J860,0)</f>
        <v>0</v>
      </c>
      <c r="BJ860" s="17" t="s">
        <v>86</v>
      </c>
      <c r="BK860" s="162">
        <f>ROUND(I860*H860,2)</f>
        <v>0</v>
      </c>
      <c r="BL860" s="17" t="s">
        <v>213</v>
      </c>
      <c r="BM860" s="161" t="s">
        <v>919</v>
      </c>
    </row>
    <row r="861" spans="1:65" s="14" customFormat="1" ht="22.5">
      <c r="B861" s="172"/>
      <c r="D861" s="164" t="s">
        <v>237</v>
      </c>
      <c r="E861" s="173" t="s">
        <v>1</v>
      </c>
      <c r="F861" s="174" t="s">
        <v>844</v>
      </c>
      <c r="H861" s="173" t="s">
        <v>1</v>
      </c>
      <c r="I861" s="175"/>
      <c r="L861" s="172"/>
      <c r="M861" s="176"/>
      <c r="N861" s="177"/>
      <c r="O861" s="177"/>
      <c r="P861" s="177"/>
      <c r="Q861" s="177"/>
      <c r="R861" s="177"/>
      <c r="S861" s="177"/>
      <c r="T861" s="178"/>
      <c r="AT861" s="173" t="s">
        <v>237</v>
      </c>
      <c r="AU861" s="173" t="s">
        <v>88</v>
      </c>
      <c r="AV861" s="14" t="s">
        <v>86</v>
      </c>
      <c r="AW861" s="14" t="s">
        <v>33</v>
      </c>
      <c r="AX861" s="14" t="s">
        <v>79</v>
      </c>
      <c r="AY861" s="173" t="s">
        <v>207</v>
      </c>
    </row>
    <row r="862" spans="1:65" s="13" customFormat="1" ht="11.25">
      <c r="B862" s="163"/>
      <c r="D862" s="164" t="s">
        <v>237</v>
      </c>
      <c r="E862" s="165" t="s">
        <v>1</v>
      </c>
      <c r="F862" s="166" t="s">
        <v>909</v>
      </c>
      <c r="H862" s="167">
        <v>2</v>
      </c>
      <c r="I862" s="168"/>
      <c r="L862" s="163"/>
      <c r="M862" s="169"/>
      <c r="N862" s="170"/>
      <c r="O862" s="170"/>
      <c r="P862" s="170"/>
      <c r="Q862" s="170"/>
      <c r="R862" s="170"/>
      <c r="S862" s="170"/>
      <c r="T862" s="171"/>
      <c r="AT862" s="165" t="s">
        <v>237</v>
      </c>
      <c r="AU862" s="165" t="s">
        <v>88</v>
      </c>
      <c r="AV862" s="13" t="s">
        <v>88</v>
      </c>
      <c r="AW862" s="13" t="s">
        <v>33</v>
      </c>
      <c r="AX862" s="13" t="s">
        <v>79</v>
      </c>
      <c r="AY862" s="165" t="s">
        <v>207</v>
      </c>
    </row>
    <row r="863" spans="1:65" s="14" customFormat="1" ht="11.25">
      <c r="B863" s="172"/>
      <c r="D863" s="164" t="s">
        <v>237</v>
      </c>
      <c r="E863" s="173" t="s">
        <v>1</v>
      </c>
      <c r="F863" s="174" t="s">
        <v>851</v>
      </c>
      <c r="H863" s="173" t="s">
        <v>1</v>
      </c>
      <c r="I863" s="175"/>
      <c r="L863" s="172"/>
      <c r="M863" s="176"/>
      <c r="N863" s="177"/>
      <c r="O863" s="177"/>
      <c r="P863" s="177"/>
      <c r="Q863" s="177"/>
      <c r="R863" s="177"/>
      <c r="S863" s="177"/>
      <c r="T863" s="178"/>
      <c r="AT863" s="173" t="s">
        <v>237</v>
      </c>
      <c r="AU863" s="173" t="s">
        <v>88</v>
      </c>
      <c r="AV863" s="14" t="s">
        <v>86</v>
      </c>
      <c r="AW863" s="14" t="s">
        <v>33</v>
      </c>
      <c r="AX863" s="14" t="s">
        <v>79</v>
      </c>
      <c r="AY863" s="173" t="s">
        <v>207</v>
      </c>
    </row>
    <row r="864" spans="1:65" s="13" customFormat="1" ht="11.25">
      <c r="B864" s="163"/>
      <c r="D864" s="164" t="s">
        <v>237</v>
      </c>
      <c r="E864" s="165" t="s">
        <v>1</v>
      </c>
      <c r="F864" s="166" t="s">
        <v>920</v>
      </c>
      <c r="H864" s="167">
        <v>18</v>
      </c>
      <c r="I864" s="168"/>
      <c r="L864" s="163"/>
      <c r="M864" s="169"/>
      <c r="N864" s="170"/>
      <c r="O864" s="170"/>
      <c r="P864" s="170"/>
      <c r="Q864" s="170"/>
      <c r="R864" s="170"/>
      <c r="S864" s="170"/>
      <c r="T864" s="171"/>
      <c r="AT864" s="165" t="s">
        <v>237</v>
      </c>
      <c r="AU864" s="165" t="s">
        <v>88</v>
      </c>
      <c r="AV864" s="13" t="s">
        <v>88</v>
      </c>
      <c r="AW864" s="13" t="s">
        <v>33</v>
      </c>
      <c r="AX864" s="13" t="s">
        <v>79</v>
      </c>
      <c r="AY864" s="165" t="s">
        <v>207</v>
      </c>
    </row>
    <row r="865" spans="1:65" s="15" customFormat="1" ht="11.25">
      <c r="B865" s="179"/>
      <c r="D865" s="164" t="s">
        <v>237</v>
      </c>
      <c r="E865" s="180" t="s">
        <v>1</v>
      </c>
      <c r="F865" s="181" t="s">
        <v>242</v>
      </c>
      <c r="H865" s="182">
        <v>20</v>
      </c>
      <c r="I865" s="183"/>
      <c r="L865" s="179"/>
      <c r="M865" s="184"/>
      <c r="N865" s="185"/>
      <c r="O865" s="185"/>
      <c r="P865" s="185"/>
      <c r="Q865" s="185"/>
      <c r="R865" s="185"/>
      <c r="S865" s="185"/>
      <c r="T865" s="186"/>
      <c r="AT865" s="180" t="s">
        <v>237</v>
      </c>
      <c r="AU865" s="180" t="s">
        <v>88</v>
      </c>
      <c r="AV865" s="15" t="s">
        <v>213</v>
      </c>
      <c r="AW865" s="15" t="s">
        <v>33</v>
      </c>
      <c r="AX865" s="15" t="s">
        <v>86</v>
      </c>
      <c r="AY865" s="180" t="s">
        <v>207</v>
      </c>
    </row>
    <row r="866" spans="1:65" s="2" customFormat="1" ht="24.2" customHeight="1">
      <c r="A866" s="31"/>
      <c r="B866" s="148"/>
      <c r="C866" s="149" t="s">
        <v>463</v>
      </c>
      <c r="D866" s="149" t="s">
        <v>209</v>
      </c>
      <c r="E866" s="150" t="s">
        <v>921</v>
      </c>
      <c r="F866" s="151" t="s">
        <v>922</v>
      </c>
      <c r="G866" s="152" t="s">
        <v>301</v>
      </c>
      <c r="H866" s="153">
        <v>1</v>
      </c>
      <c r="I866" s="154"/>
      <c r="J866" s="155">
        <f>ROUND(I866*H866,2)</f>
        <v>0</v>
      </c>
      <c r="K866" s="156"/>
      <c r="L866" s="32"/>
      <c r="M866" s="157" t="s">
        <v>1</v>
      </c>
      <c r="N866" s="158" t="s">
        <v>44</v>
      </c>
      <c r="O866" s="57"/>
      <c r="P866" s="159">
        <f>O866*H866</f>
        <v>0</v>
      </c>
      <c r="Q866" s="159">
        <v>0</v>
      </c>
      <c r="R866" s="159">
        <f>Q866*H866</f>
        <v>0</v>
      </c>
      <c r="S866" s="159">
        <v>0</v>
      </c>
      <c r="T866" s="160">
        <f>S866*H866</f>
        <v>0</v>
      </c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R866" s="161" t="s">
        <v>213</v>
      </c>
      <c r="AT866" s="161" t="s">
        <v>209</v>
      </c>
      <c r="AU866" s="161" t="s">
        <v>88</v>
      </c>
      <c r="AY866" s="17" t="s">
        <v>207</v>
      </c>
      <c r="BE866" s="162">
        <f>IF(N866="základní",J866,0)</f>
        <v>0</v>
      </c>
      <c r="BF866" s="162">
        <f>IF(N866="snížená",J866,0)</f>
        <v>0</v>
      </c>
      <c r="BG866" s="162">
        <f>IF(N866="zákl. přenesená",J866,0)</f>
        <v>0</v>
      </c>
      <c r="BH866" s="162">
        <f>IF(N866="sníž. přenesená",J866,0)</f>
        <v>0</v>
      </c>
      <c r="BI866" s="162">
        <f>IF(N866="nulová",J866,0)</f>
        <v>0</v>
      </c>
      <c r="BJ866" s="17" t="s">
        <v>86</v>
      </c>
      <c r="BK866" s="162">
        <f>ROUND(I866*H866,2)</f>
        <v>0</v>
      </c>
      <c r="BL866" s="17" t="s">
        <v>213</v>
      </c>
      <c r="BM866" s="161" t="s">
        <v>923</v>
      </c>
    </row>
    <row r="867" spans="1:65" s="2" customFormat="1" ht="24.2" customHeight="1">
      <c r="A867" s="31"/>
      <c r="B867" s="148"/>
      <c r="C867" s="149" t="s">
        <v>924</v>
      </c>
      <c r="D867" s="149" t="s">
        <v>209</v>
      </c>
      <c r="E867" s="150" t="s">
        <v>925</v>
      </c>
      <c r="F867" s="151" t="s">
        <v>926</v>
      </c>
      <c r="G867" s="152" t="s">
        <v>301</v>
      </c>
      <c r="H867" s="153">
        <v>132</v>
      </c>
      <c r="I867" s="154"/>
      <c r="J867" s="155">
        <f>ROUND(I867*H867,2)</f>
        <v>0</v>
      </c>
      <c r="K867" s="156"/>
      <c r="L867" s="32"/>
      <c r="M867" s="157" t="s">
        <v>1</v>
      </c>
      <c r="N867" s="158" t="s">
        <v>44</v>
      </c>
      <c r="O867" s="57"/>
      <c r="P867" s="159">
        <f>O867*H867</f>
        <v>0</v>
      </c>
      <c r="Q867" s="159">
        <v>0</v>
      </c>
      <c r="R867" s="159">
        <f>Q867*H867</f>
        <v>0</v>
      </c>
      <c r="S867" s="159">
        <v>0</v>
      </c>
      <c r="T867" s="160">
        <f>S867*H867</f>
        <v>0</v>
      </c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R867" s="161" t="s">
        <v>213</v>
      </c>
      <c r="AT867" s="161" t="s">
        <v>209</v>
      </c>
      <c r="AU867" s="161" t="s">
        <v>88</v>
      </c>
      <c r="AY867" s="17" t="s">
        <v>207</v>
      </c>
      <c r="BE867" s="162">
        <f>IF(N867="základní",J867,0)</f>
        <v>0</v>
      </c>
      <c r="BF867" s="162">
        <f>IF(N867="snížená",J867,0)</f>
        <v>0</v>
      </c>
      <c r="BG867" s="162">
        <f>IF(N867="zákl. přenesená",J867,0)</f>
        <v>0</v>
      </c>
      <c r="BH867" s="162">
        <f>IF(N867="sníž. přenesená",J867,0)</f>
        <v>0</v>
      </c>
      <c r="BI867" s="162">
        <f>IF(N867="nulová",J867,0)</f>
        <v>0</v>
      </c>
      <c r="BJ867" s="17" t="s">
        <v>86</v>
      </c>
      <c r="BK867" s="162">
        <f>ROUND(I867*H867,2)</f>
        <v>0</v>
      </c>
      <c r="BL867" s="17" t="s">
        <v>213</v>
      </c>
      <c r="BM867" s="161" t="s">
        <v>927</v>
      </c>
    </row>
    <row r="868" spans="1:65" s="14" customFormat="1" ht="22.5">
      <c r="B868" s="172"/>
      <c r="D868" s="164" t="s">
        <v>237</v>
      </c>
      <c r="E868" s="173" t="s">
        <v>1</v>
      </c>
      <c r="F868" s="174" t="s">
        <v>928</v>
      </c>
      <c r="H868" s="173" t="s">
        <v>1</v>
      </c>
      <c r="I868" s="175"/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237</v>
      </c>
      <c r="AU868" s="173" t="s">
        <v>88</v>
      </c>
      <c r="AV868" s="14" t="s">
        <v>86</v>
      </c>
      <c r="AW868" s="14" t="s">
        <v>33</v>
      </c>
      <c r="AX868" s="14" t="s">
        <v>79</v>
      </c>
      <c r="AY868" s="173" t="s">
        <v>207</v>
      </c>
    </row>
    <row r="869" spans="1:65" s="13" customFormat="1" ht="22.5">
      <c r="B869" s="163"/>
      <c r="D869" s="164" t="s">
        <v>237</v>
      </c>
      <c r="E869" s="165" t="s">
        <v>1</v>
      </c>
      <c r="F869" s="166" t="s">
        <v>929</v>
      </c>
      <c r="H869" s="167">
        <v>132</v>
      </c>
      <c r="I869" s="168"/>
      <c r="L869" s="163"/>
      <c r="M869" s="169"/>
      <c r="N869" s="170"/>
      <c r="O869" s="170"/>
      <c r="P869" s="170"/>
      <c r="Q869" s="170"/>
      <c r="R869" s="170"/>
      <c r="S869" s="170"/>
      <c r="T869" s="171"/>
      <c r="AT869" s="165" t="s">
        <v>237</v>
      </c>
      <c r="AU869" s="165" t="s">
        <v>88</v>
      </c>
      <c r="AV869" s="13" t="s">
        <v>88</v>
      </c>
      <c r="AW869" s="13" t="s">
        <v>33</v>
      </c>
      <c r="AX869" s="13" t="s">
        <v>79</v>
      </c>
      <c r="AY869" s="165" t="s">
        <v>207</v>
      </c>
    </row>
    <row r="870" spans="1:65" s="15" customFormat="1" ht="11.25">
      <c r="B870" s="179"/>
      <c r="D870" s="164" t="s">
        <v>237</v>
      </c>
      <c r="E870" s="180" t="s">
        <v>1</v>
      </c>
      <c r="F870" s="181" t="s">
        <v>242</v>
      </c>
      <c r="H870" s="182">
        <v>132</v>
      </c>
      <c r="I870" s="183"/>
      <c r="L870" s="179"/>
      <c r="M870" s="184"/>
      <c r="N870" s="185"/>
      <c r="O870" s="185"/>
      <c r="P870" s="185"/>
      <c r="Q870" s="185"/>
      <c r="R870" s="185"/>
      <c r="S870" s="185"/>
      <c r="T870" s="186"/>
      <c r="AT870" s="180" t="s">
        <v>237</v>
      </c>
      <c r="AU870" s="180" t="s">
        <v>88</v>
      </c>
      <c r="AV870" s="15" t="s">
        <v>213</v>
      </c>
      <c r="AW870" s="15" t="s">
        <v>33</v>
      </c>
      <c r="AX870" s="15" t="s">
        <v>86</v>
      </c>
      <c r="AY870" s="180" t="s">
        <v>207</v>
      </c>
    </row>
    <row r="871" spans="1:65" s="2" customFormat="1" ht="24.2" customHeight="1">
      <c r="A871" s="31"/>
      <c r="B871" s="148"/>
      <c r="C871" s="149" t="s">
        <v>468</v>
      </c>
      <c r="D871" s="149" t="s">
        <v>209</v>
      </c>
      <c r="E871" s="150" t="s">
        <v>930</v>
      </c>
      <c r="F871" s="151" t="s">
        <v>931</v>
      </c>
      <c r="G871" s="152" t="s">
        <v>301</v>
      </c>
      <c r="H871" s="153">
        <v>1</v>
      </c>
      <c r="I871" s="154"/>
      <c r="J871" s="155">
        <f t="shared" ref="J871:J876" si="10">ROUND(I871*H871,2)</f>
        <v>0</v>
      </c>
      <c r="K871" s="156"/>
      <c r="L871" s="32"/>
      <c r="M871" s="157" t="s">
        <v>1</v>
      </c>
      <c r="N871" s="158" t="s">
        <v>44</v>
      </c>
      <c r="O871" s="57"/>
      <c r="P871" s="159">
        <f t="shared" ref="P871:P876" si="11">O871*H871</f>
        <v>0</v>
      </c>
      <c r="Q871" s="159">
        <v>0</v>
      </c>
      <c r="R871" s="159">
        <f t="shared" ref="R871:R876" si="12">Q871*H871</f>
        <v>0</v>
      </c>
      <c r="S871" s="159">
        <v>0</v>
      </c>
      <c r="T871" s="160">
        <f t="shared" ref="T871:T876" si="13">S871*H871</f>
        <v>0</v>
      </c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R871" s="161" t="s">
        <v>213</v>
      </c>
      <c r="AT871" s="161" t="s">
        <v>209</v>
      </c>
      <c r="AU871" s="161" t="s">
        <v>88</v>
      </c>
      <c r="AY871" s="17" t="s">
        <v>207</v>
      </c>
      <c r="BE871" s="162">
        <f t="shared" ref="BE871:BE876" si="14">IF(N871="základní",J871,0)</f>
        <v>0</v>
      </c>
      <c r="BF871" s="162">
        <f t="shared" ref="BF871:BF876" si="15">IF(N871="snížená",J871,0)</f>
        <v>0</v>
      </c>
      <c r="BG871" s="162">
        <f t="shared" ref="BG871:BG876" si="16">IF(N871="zákl. přenesená",J871,0)</f>
        <v>0</v>
      </c>
      <c r="BH871" s="162">
        <f t="shared" ref="BH871:BH876" si="17">IF(N871="sníž. přenesená",J871,0)</f>
        <v>0</v>
      </c>
      <c r="BI871" s="162">
        <f t="shared" ref="BI871:BI876" si="18">IF(N871="nulová",J871,0)</f>
        <v>0</v>
      </c>
      <c r="BJ871" s="17" t="s">
        <v>86</v>
      </c>
      <c r="BK871" s="162">
        <f t="shared" ref="BK871:BK876" si="19">ROUND(I871*H871,2)</f>
        <v>0</v>
      </c>
      <c r="BL871" s="17" t="s">
        <v>213</v>
      </c>
      <c r="BM871" s="161" t="s">
        <v>932</v>
      </c>
    </row>
    <row r="872" spans="1:65" s="2" customFormat="1" ht="37.9" customHeight="1">
      <c r="A872" s="31"/>
      <c r="B872" s="148"/>
      <c r="C872" s="149" t="s">
        <v>933</v>
      </c>
      <c r="D872" s="149" t="s">
        <v>209</v>
      </c>
      <c r="E872" s="150" t="s">
        <v>934</v>
      </c>
      <c r="F872" s="151" t="s">
        <v>935</v>
      </c>
      <c r="G872" s="152" t="s">
        <v>301</v>
      </c>
      <c r="H872" s="153">
        <v>1</v>
      </c>
      <c r="I872" s="154"/>
      <c r="J872" s="155">
        <f t="shared" si="10"/>
        <v>0</v>
      </c>
      <c r="K872" s="156"/>
      <c r="L872" s="32"/>
      <c r="M872" s="157" t="s">
        <v>1</v>
      </c>
      <c r="N872" s="158" t="s">
        <v>44</v>
      </c>
      <c r="O872" s="57"/>
      <c r="P872" s="159">
        <f t="shared" si="11"/>
        <v>0</v>
      </c>
      <c r="Q872" s="159">
        <v>0</v>
      </c>
      <c r="R872" s="159">
        <f t="shared" si="12"/>
        <v>0</v>
      </c>
      <c r="S872" s="159">
        <v>0</v>
      </c>
      <c r="T872" s="160">
        <f t="shared" si="13"/>
        <v>0</v>
      </c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R872" s="161" t="s">
        <v>213</v>
      </c>
      <c r="AT872" s="161" t="s">
        <v>209</v>
      </c>
      <c r="AU872" s="161" t="s">
        <v>88</v>
      </c>
      <c r="AY872" s="17" t="s">
        <v>207</v>
      </c>
      <c r="BE872" s="162">
        <f t="shared" si="14"/>
        <v>0</v>
      </c>
      <c r="BF872" s="162">
        <f t="shared" si="15"/>
        <v>0</v>
      </c>
      <c r="BG872" s="162">
        <f t="shared" si="16"/>
        <v>0</v>
      </c>
      <c r="BH872" s="162">
        <f t="shared" si="17"/>
        <v>0</v>
      </c>
      <c r="BI872" s="162">
        <f t="shared" si="18"/>
        <v>0</v>
      </c>
      <c r="BJ872" s="17" t="s">
        <v>86</v>
      </c>
      <c r="BK872" s="162">
        <f t="shared" si="19"/>
        <v>0</v>
      </c>
      <c r="BL872" s="17" t="s">
        <v>213</v>
      </c>
      <c r="BM872" s="161" t="s">
        <v>936</v>
      </c>
    </row>
    <row r="873" spans="1:65" s="2" customFormat="1" ht="24.2" customHeight="1">
      <c r="A873" s="31"/>
      <c r="B873" s="148"/>
      <c r="C873" s="149" t="s">
        <v>472</v>
      </c>
      <c r="D873" s="149" t="s">
        <v>209</v>
      </c>
      <c r="E873" s="150" t="s">
        <v>937</v>
      </c>
      <c r="F873" s="151" t="s">
        <v>938</v>
      </c>
      <c r="G873" s="152" t="s">
        <v>220</v>
      </c>
      <c r="H873" s="153">
        <v>643.54999999999995</v>
      </c>
      <c r="I873" s="154"/>
      <c r="J873" s="155">
        <f t="shared" si="10"/>
        <v>0</v>
      </c>
      <c r="K873" s="156"/>
      <c r="L873" s="32"/>
      <c r="M873" s="157" t="s">
        <v>1</v>
      </c>
      <c r="N873" s="158" t="s">
        <v>44</v>
      </c>
      <c r="O873" s="57"/>
      <c r="P873" s="159">
        <f t="shared" si="11"/>
        <v>0</v>
      </c>
      <c r="Q873" s="159">
        <v>0</v>
      </c>
      <c r="R873" s="159">
        <f t="shared" si="12"/>
        <v>0</v>
      </c>
      <c r="S873" s="159">
        <v>0</v>
      </c>
      <c r="T873" s="160">
        <f t="shared" si="13"/>
        <v>0</v>
      </c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R873" s="161" t="s">
        <v>213</v>
      </c>
      <c r="AT873" s="161" t="s">
        <v>209</v>
      </c>
      <c r="AU873" s="161" t="s">
        <v>88</v>
      </c>
      <c r="AY873" s="17" t="s">
        <v>207</v>
      </c>
      <c r="BE873" s="162">
        <f t="shared" si="14"/>
        <v>0</v>
      </c>
      <c r="BF873" s="162">
        <f t="shared" si="15"/>
        <v>0</v>
      </c>
      <c r="BG873" s="162">
        <f t="shared" si="16"/>
        <v>0</v>
      </c>
      <c r="BH873" s="162">
        <f t="shared" si="17"/>
        <v>0</v>
      </c>
      <c r="BI873" s="162">
        <f t="shared" si="18"/>
        <v>0</v>
      </c>
      <c r="BJ873" s="17" t="s">
        <v>86</v>
      </c>
      <c r="BK873" s="162">
        <f t="shared" si="19"/>
        <v>0</v>
      </c>
      <c r="BL873" s="17" t="s">
        <v>213</v>
      </c>
      <c r="BM873" s="161" t="s">
        <v>939</v>
      </c>
    </row>
    <row r="874" spans="1:65" s="2" customFormat="1" ht="24.2" customHeight="1">
      <c r="A874" s="31"/>
      <c r="B874" s="148"/>
      <c r="C874" s="149" t="s">
        <v>940</v>
      </c>
      <c r="D874" s="149" t="s">
        <v>209</v>
      </c>
      <c r="E874" s="150" t="s">
        <v>941</v>
      </c>
      <c r="F874" s="151" t="s">
        <v>942</v>
      </c>
      <c r="G874" s="152" t="s">
        <v>220</v>
      </c>
      <c r="H874" s="153">
        <v>28.1</v>
      </c>
      <c r="I874" s="154"/>
      <c r="J874" s="155">
        <f t="shared" si="10"/>
        <v>0</v>
      </c>
      <c r="K874" s="156"/>
      <c r="L874" s="32"/>
      <c r="M874" s="157" t="s">
        <v>1</v>
      </c>
      <c r="N874" s="158" t="s">
        <v>44</v>
      </c>
      <c r="O874" s="57"/>
      <c r="P874" s="159">
        <f t="shared" si="11"/>
        <v>0</v>
      </c>
      <c r="Q874" s="159">
        <v>0</v>
      </c>
      <c r="R874" s="159">
        <f t="shared" si="12"/>
        <v>0</v>
      </c>
      <c r="S874" s="159">
        <v>0</v>
      </c>
      <c r="T874" s="160">
        <f t="shared" si="13"/>
        <v>0</v>
      </c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R874" s="161" t="s">
        <v>213</v>
      </c>
      <c r="AT874" s="161" t="s">
        <v>209</v>
      </c>
      <c r="AU874" s="161" t="s">
        <v>88</v>
      </c>
      <c r="AY874" s="17" t="s">
        <v>207</v>
      </c>
      <c r="BE874" s="162">
        <f t="shared" si="14"/>
        <v>0</v>
      </c>
      <c r="BF874" s="162">
        <f t="shared" si="15"/>
        <v>0</v>
      </c>
      <c r="BG874" s="162">
        <f t="shared" si="16"/>
        <v>0</v>
      </c>
      <c r="BH874" s="162">
        <f t="shared" si="17"/>
        <v>0</v>
      </c>
      <c r="BI874" s="162">
        <f t="shared" si="18"/>
        <v>0</v>
      </c>
      <c r="BJ874" s="17" t="s">
        <v>86</v>
      </c>
      <c r="BK874" s="162">
        <f t="shared" si="19"/>
        <v>0</v>
      </c>
      <c r="BL874" s="17" t="s">
        <v>213</v>
      </c>
      <c r="BM874" s="161" t="s">
        <v>943</v>
      </c>
    </row>
    <row r="875" spans="1:65" s="2" customFormat="1" ht="44.25" customHeight="1">
      <c r="A875" s="31"/>
      <c r="B875" s="148"/>
      <c r="C875" s="149" t="s">
        <v>477</v>
      </c>
      <c r="D875" s="149" t="s">
        <v>209</v>
      </c>
      <c r="E875" s="150" t="s">
        <v>944</v>
      </c>
      <c r="F875" s="151" t="s">
        <v>945</v>
      </c>
      <c r="G875" s="152" t="s">
        <v>662</v>
      </c>
      <c r="H875" s="153">
        <v>1</v>
      </c>
      <c r="I875" s="154"/>
      <c r="J875" s="155">
        <f t="shared" si="10"/>
        <v>0</v>
      </c>
      <c r="K875" s="156"/>
      <c r="L875" s="32"/>
      <c r="M875" s="157" t="s">
        <v>1</v>
      </c>
      <c r="N875" s="158" t="s">
        <v>44</v>
      </c>
      <c r="O875" s="57"/>
      <c r="P875" s="159">
        <f t="shared" si="11"/>
        <v>0</v>
      </c>
      <c r="Q875" s="159">
        <v>0</v>
      </c>
      <c r="R875" s="159">
        <f t="shared" si="12"/>
        <v>0</v>
      </c>
      <c r="S875" s="159">
        <v>0</v>
      </c>
      <c r="T875" s="160">
        <f t="shared" si="13"/>
        <v>0</v>
      </c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R875" s="161" t="s">
        <v>213</v>
      </c>
      <c r="AT875" s="161" t="s">
        <v>209</v>
      </c>
      <c r="AU875" s="161" t="s">
        <v>88</v>
      </c>
      <c r="AY875" s="17" t="s">
        <v>207</v>
      </c>
      <c r="BE875" s="162">
        <f t="shared" si="14"/>
        <v>0</v>
      </c>
      <c r="BF875" s="162">
        <f t="shared" si="15"/>
        <v>0</v>
      </c>
      <c r="BG875" s="162">
        <f t="shared" si="16"/>
        <v>0</v>
      </c>
      <c r="BH875" s="162">
        <f t="shared" si="17"/>
        <v>0</v>
      </c>
      <c r="BI875" s="162">
        <f t="shared" si="18"/>
        <v>0</v>
      </c>
      <c r="BJ875" s="17" t="s">
        <v>86</v>
      </c>
      <c r="BK875" s="162">
        <f t="shared" si="19"/>
        <v>0</v>
      </c>
      <c r="BL875" s="17" t="s">
        <v>213</v>
      </c>
      <c r="BM875" s="161" t="s">
        <v>946</v>
      </c>
    </row>
    <row r="876" spans="1:65" s="2" customFormat="1" ht="33" customHeight="1">
      <c r="A876" s="31"/>
      <c r="B876" s="148"/>
      <c r="C876" s="149" t="s">
        <v>947</v>
      </c>
      <c r="D876" s="149" t="s">
        <v>209</v>
      </c>
      <c r="E876" s="150" t="s">
        <v>948</v>
      </c>
      <c r="F876" s="151" t="s">
        <v>949</v>
      </c>
      <c r="G876" s="152" t="s">
        <v>220</v>
      </c>
      <c r="H876" s="153">
        <v>5.5</v>
      </c>
      <c r="I876" s="154"/>
      <c r="J876" s="155">
        <f t="shared" si="10"/>
        <v>0</v>
      </c>
      <c r="K876" s="156"/>
      <c r="L876" s="32"/>
      <c r="M876" s="157" t="s">
        <v>1</v>
      </c>
      <c r="N876" s="158" t="s">
        <v>44</v>
      </c>
      <c r="O876" s="57"/>
      <c r="P876" s="159">
        <f t="shared" si="11"/>
        <v>0</v>
      </c>
      <c r="Q876" s="159">
        <v>0</v>
      </c>
      <c r="R876" s="159">
        <f t="shared" si="12"/>
        <v>0</v>
      </c>
      <c r="S876" s="159">
        <v>0</v>
      </c>
      <c r="T876" s="160">
        <f t="shared" si="13"/>
        <v>0</v>
      </c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R876" s="161" t="s">
        <v>213</v>
      </c>
      <c r="AT876" s="161" t="s">
        <v>209</v>
      </c>
      <c r="AU876" s="161" t="s">
        <v>88</v>
      </c>
      <c r="AY876" s="17" t="s">
        <v>207</v>
      </c>
      <c r="BE876" s="162">
        <f t="shared" si="14"/>
        <v>0</v>
      </c>
      <c r="BF876" s="162">
        <f t="shared" si="15"/>
        <v>0</v>
      </c>
      <c r="BG876" s="162">
        <f t="shared" si="16"/>
        <v>0</v>
      </c>
      <c r="BH876" s="162">
        <f t="shared" si="17"/>
        <v>0</v>
      </c>
      <c r="BI876" s="162">
        <f t="shared" si="18"/>
        <v>0</v>
      </c>
      <c r="BJ876" s="17" t="s">
        <v>86</v>
      </c>
      <c r="BK876" s="162">
        <f t="shared" si="19"/>
        <v>0</v>
      </c>
      <c r="BL876" s="17" t="s">
        <v>213</v>
      </c>
      <c r="BM876" s="161" t="s">
        <v>950</v>
      </c>
    </row>
    <row r="877" spans="1:65" s="14" customFormat="1" ht="11.25">
      <c r="B877" s="172"/>
      <c r="D877" s="164" t="s">
        <v>237</v>
      </c>
      <c r="E877" s="173" t="s">
        <v>1</v>
      </c>
      <c r="F877" s="174" t="s">
        <v>951</v>
      </c>
      <c r="H877" s="173" t="s">
        <v>1</v>
      </c>
      <c r="I877" s="175"/>
      <c r="L877" s="172"/>
      <c r="M877" s="176"/>
      <c r="N877" s="177"/>
      <c r="O877" s="177"/>
      <c r="P877" s="177"/>
      <c r="Q877" s="177"/>
      <c r="R877" s="177"/>
      <c r="S877" s="177"/>
      <c r="T877" s="178"/>
      <c r="AT877" s="173" t="s">
        <v>237</v>
      </c>
      <c r="AU877" s="173" t="s">
        <v>88</v>
      </c>
      <c r="AV877" s="14" t="s">
        <v>86</v>
      </c>
      <c r="AW877" s="14" t="s">
        <v>33</v>
      </c>
      <c r="AX877" s="14" t="s">
        <v>79</v>
      </c>
      <c r="AY877" s="173" t="s">
        <v>207</v>
      </c>
    </row>
    <row r="878" spans="1:65" s="13" customFormat="1" ht="11.25">
      <c r="B878" s="163"/>
      <c r="D878" s="164" t="s">
        <v>237</v>
      </c>
      <c r="E878" s="165" t="s">
        <v>1</v>
      </c>
      <c r="F878" s="166" t="s">
        <v>952</v>
      </c>
      <c r="H878" s="167">
        <v>1.75</v>
      </c>
      <c r="I878" s="168"/>
      <c r="L878" s="163"/>
      <c r="M878" s="169"/>
      <c r="N878" s="170"/>
      <c r="O878" s="170"/>
      <c r="P878" s="170"/>
      <c r="Q878" s="170"/>
      <c r="R878" s="170"/>
      <c r="S878" s="170"/>
      <c r="T878" s="171"/>
      <c r="AT878" s="165" t="s">
        <v>237</v>
      </c>
      <c r="AU878" s="165" t="s">
        <v>88</v>
      </c>
      <c r="AV878" s="13" t="s">
        <v>88</v>
      </c>
      <c r="AW878" s="13" t="s">
        <v>33</v>
      </c>
      <c r="AX878" s="13" t="s">
        <v>79</v>
      </c>
      <c r="AY878" s="165" t="s">
        <v>207</v>
      </c>
    </row>
    <row r="879" spans="1:65" s="13" customFormat="1" ht="11.25">
      <c r="B879" s="163"/>
      <c r="D879" s="164" t="s">
        <v>237</v>
      </c>
      <c r="E879" s="165" t="s">
        <v>1</v>
      </c>
      <c r="F879" s="166" t="s">
        <v>953</v>
      </c>
      <c r="H879" s="167">
        <v>3.75</v>
      </c>
      <c r="I879" s="168"/>
      <c r="L879" s="163"/>
      <c r="M879" s="169"/>
      <c r="N879" s="170"/>
      <c r="O879" s="170"/>
      <c r="P879" s="170"/>
      <c r="Q879" s="170"/>
      <c r="R879" s="170"/>
      <c r="S879" s="170"/>
      <c r="T879" s="171"/>
      <c r="AT879" s="165" t="s">
        <v>237</v>
      </c>
      <c r="AU879" s="165" t="s">
        <v>88</v>
      </c>
      <c r="AV879" s="13" t="s">
        <v>88</v>
      </c>
      <c r="AW879" s="13" t="s">
        <v>33</v>
      </c>
      <c r="AX879" s="13" t="s">
        <v>79</v>
      </c>
      <c r="AY879" s="165" t="s">
        <v>207</v>
      </c>
    </row>
    <row r="880" spans="1:65" s="14" customFormat="1" ht="11.25">
      <c r="B880" s="172"/>
      <c r="D880" s="164" t="s">
        <v>237</v>
      </c>
      <c r="E880" s="173" t="s">
        <v>1</v>
      </c>
      <c r="F880" s="174" t="s">
        <v>954</v>
      </c>
      <c r="H880" s="173" t="s">
        <v>1</v>
      </c>
      <c r="I880" s="175"/>
      <c r="L880" s="172"/>
      <c r="M880" s="176"/>
      <c r="N880" s="177"/>
      <c r="O880" s="177"/>
      <c r="P880" s="177"/>
      <c r="Q880" s="177"/>
      <c r="R880" s="177"/>
      <c r="S880" s="177"/>
      <c r="T880" s="178"/>
      <c r="AT880" s="173" t="s">
        <v>237</v>
      </c>
      <c r="AU880" s="173" t="s">
        <v>88</v>
      </c>
      <c r="AV880" s="14" t="s">
        <v>86</v>
      </c>
      <c r="AW880" s="14" t="s">
        <v>33</v>
      </c>
      <c r="AX880" s="14" t="s">
        <v>79</v>
      </c>
      <c r="AY880" s="173" t="s">
        <v>207</v>
      </c>
    </row>
    <row r="881" spans="1:65" s="15" customFormat="1" ht="11.25">
      <c r="B881" s="179"/>
      <c r="D881" s="164" t="s">
        <v>237</v>
      </c>
      <c r="E881" s="180" t="s">
        <v>1</v>
      </c>
      <c r="F881" s="181" t="s">
        <v>242</v>
      </c>
      <c r="H881" s="182">
        <v>5.5</v>
      </c>
      <c r="I881" s="183"/>
      <c r="L881" s="179"/>
      <c r="M881" s="184"/>
      <c r="N881" s="185"/>
      <c r="O881" s="185"/>
      <c r="P881" s="185"/>
      <c r="Q881" s="185"/>
      <c r="R881" s="185"/>
      <c r="S881" s="185"/>
      <c r="T881" s="186"/>
      <c r="AT881" s="180" t="s">
        <v>237</v>
      </c>
      <c r="AU881" s="180" t="s">
        <v>88</v>
      </c>
      <c r="AV881" s="15" t="s">
        <v>213</v>
      </c>
      <c r="AW881" s="15" t="s">
        <v>33</v>
      </c>
      <c r="AX881" s="15" t="s">
        <v>86</v>
      </c>
      <c r="AY881" s="180" t="s">
        <v>207</v>
      </c>
    </row>
    <row r="882" spans="1:65" s="2" customFormat="1" ht="24.2" customHeight="1">
      <c r="A882" s="31"/>
      <c r="B882" s="148"/>
      <c r="C882" s="149" t="s">
        <v>480</v>
      </c>
      <c r="D882" s="149" t="s">
        <v>209</v>
      </c>
      <c r="E882" s="150" t="s">
        <v>955</v>
      </c>
      <c r="F882" s="151" t="s">
        <v>956</v>
      </c>
      <c r="G882" s="152" t="s">
        <v>220</v>
      </c>
      <c r="H882" s="153">
        <v>1.2</v>
      </c>
      <c r="I882" s="154"/>
      <c r="J882" s="155">
        <f>ROUND(I882*H882,2)</f>
        <v>0</v>
      </c>
      <c r="K882" s="156"/>
      <c r="L882" s="32"/>
      <c r="M882" s="157" t="s">
        <v>1</v>
      </c>
      <c r="N882" s="158" t="s">
        <v>44</v>
      </c>
      <c r="O882" s="57"/>
      <c r="P882" s="159">
        <f>O882*H882</f>
        <v>0</v>
      </c>
      <c r="Q882" s="159">
        <v>0</v>
      </c>
      <c r="R882" s="159">
        <f>Q882*H882</f>
        <v>0</v>
      </c>
      <c r="S882" s="159">
        <v>0</v>
      </c>
      <c r="T882" s="160">
        <f>S882*H882</f>
        <v>0</v>
      </c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R882" s="161" t="s">
        <v>213</v>
      </c>
      <c r="AT882" s="161" t="s">
        <v>209</v>
      </c>
      <c r="AU882" s="161" t="s">
        <v>88</v>
      </c>
      <c r="AY882" s="17" t="s">
        <v>207</v>
      </c>
      <c r="BE882" s="162">
        <f>IF(N882="základní",J882,0)</f>
        <v>0</v>
      </c>
      <c r="BF882" s="162">
        <f>IF(N882="snížená",J882,0)</f>
        <v>0</v>
      </c>
      <c r="BG882" s="162">
        <f>IF(N882="zákl. přenesená",J882,0)</f>
        <v>0</v>
      </c>
      <c r="BH882" s="162">
        <f>IF(N882="sníž. přenesená",J882,0)</f>
        <v>0</v>
      </c>
      <c r="BI882" s="162">
        <f>IF(N882="nulová",J882,0)</f>
        <v>0</v>
      </c>
      <c r="BJ882" s="17" t="s">
        <v>86</v>
      </c>
      <c r="BK882" s="162">
        <f>ROUND(I882*H882,2)</f>
        <v>0</v>
      </c>
      <c r="BL882" s="17" t="s">
        <v>213</v>
      </c>
      <c r="BM882" s="161" t="s">
        <v>957</v>
      </c>
    </row>
    <row r="883" spans="1:65" s="14" customFormat="1" ht="11.25">
      <c r="B883" s="172"/>
      <c r="D883" s="164" t="s">
        <v>237</v>
      </c>
      <c r="E883" s="173" t="s">
        <v>1</v>
      </c>
      <c r="F883" s="174" t="s">
        <v>958</v>
      </c>
      <c r="H883" s="173" t="s">
        <v>1</v>
      </c>
      <c r="I883" s="175"/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237</v>
      </c>
      <c r="AU883" s="173" t="s">
        <v>88</v>
      </c>
      <c r="AV883" s="14" t="s">
        <v>86</v>
      </c>
      <c r="AW883" s="14" t="s">
        <v>33</v>
      </c>
      <c r="AX883" s="14" t="s">
        <v>79</v>
      </c>
      <c r="AY883" s="173" t="s">
        <v>207</v>
      </c>
    </row>
    <row r="884" spans="1:65" s="13" customFormat="1" ht="11.25">
      <c r="B884" s="163"/>
      <c r="D884" s="164" t="s">
        <v>237</v>
      </c>
      <c r="E884" s="165" t="s">
        <v>1</v>
      </c>
      <c r="F884" s="166" t="s">
        <v>959</v>
      </c>
      <c r="H884" s="167">
        <v>1.2</v>
      </c>
      <c r="I884" s="168"/>
      <c r="L884" s="163"/>
      <c r="M884" s="169"/>
      <c r="N884" s="170"/>
      <c r="O884" s="170"/>
      <c r="P884" s="170"/>
      <c r="Q884" s="170"/>
      <c r="R884" s="170"/>
      <c r="S884" s="170"/>
      <c r="T884" s="171"/>
      <c r="AT884" s="165" t="s">
        <v>237</v>
      </c>
      <c r="AU884" s="165" t="s">
        <v>88</v>
      </c>
      <c r="AV884" s="13" t="s">
        <v>88</v>
      </c>
      <c r="AW884" s="13" t="s">
        <v>33</v>
      </c>
      <c r="AX884" s="13" t="s">
        <v>79</v>
      </c>
      <c r="AY884" s="165" t="s">
        <v>207</v>
      </c>
    </row>
    <row r="885" spans="1:65" s="14" customFormat="1" ht="11.25">
      <c r="B885" s="172"/>
      <c r="D885" s="164" t="s">
        <v>237</v>
      </c>
      <c r="E885" s="173" t="s">
        <v>1</v>
      </c>
      <c r="F885" s="174" t="s">
        <v>954</v>
      </c>
      <c r="H885" s="173" t="s">
        <v>1</v>
      </c>
      <c r="I885" s="175"/>
      <c r="L885" s="172"/>
      <c r="M885" s="176"/>
      <c r="N885" s="177"/>
      <c r="O885" s="177"/>
      <c r="P885" s="177"/>
      <c r="Q885" s="177"/>
      <c r="R885" s="177"/>
      <c r="S885" s="177"/>
      <c r="T885" s="178"/>
      <c r="AT885" s="173" t="s">
        <v>237</v>
      </c>
      <c r="AU885" s="173" t="s">
        <v>88</v>
      </c>
      <c r="AV885" s="14" t="s">
        <v>86</v>
      </c>
      <c r="AW885" s="14" t="s">
        <v>33</v>
      </c>
      <c r="AX885" s="14" t="s">
        <v>79</v>
      </c>
      <c r="AY885" s="173" t="s">
        <v>207</v>
      </c>
    </row>
    <row r="886" spans="1:65" s="15" customFormat="1" ht="11.25">
      <c r="B886" s="179"/>
      <c r="D886" s="164" t="s">
        <v>237</v>
      </c>
      <c r="E886" s="180" t="s">
        <v>1</v>
      </c>
      <c r="F886" s="181" t="s">
        <v>242</v>
      </c>
      <c r="H886" s="182">
        <v>1.2</v>
      </c>
      <c r="I886" s="183"/>
      <c r="L886" s="179"/>
      <c r="M886" s="184"/>
      <c r="N886" s="185"/>
      <c r="O886" s="185"/>
      <c r="P886" s="185"/>
      <c r="Q886" s="185"/>
      <c r="R886" s="185"/>
      <c r="S886" s="185"/>
      <c r="T886" s="186"/>
      <c r="AT886" s="180" t="s">
        <v>237</v>
      </c>
      <c r="AU886" s="180" t="s">
        <v>88</v>
      </c>
      <c r="AV886" s="15" t="s">
        <v>213</v>
      </c>
      <c r="AW886" s="15" t="s">
        <v>33</v>
      </c>
      <c r="AX886" s="15" t="s">
        <v>86</v>
      </c>
      <c r="AY886" s="180" t="s">
        <v>207</v>
      </c>
    </row>
    <row r="887" spans="1:65" s="2" customFormat="1" ht="24.2" customHeight="1">
      <c r="A887" s="31"/>
      <c r="B887" s="148"/>
      <c r="C887" s="149" t="s">
        <v>960</v>
      </c>
      <c r="D887" s="149" t="s">
        <v>209</v>
      </c>
      <c r="E887" s="150" t="s">
        <v>961</v>
      </c>
      <c r="F887" s="151" t="s">
        <v>962</v>
      </c>
      <c r="G887" s="152" t="s">
        <v>220</v>
      </c>
      <c r="H887" s="153">
        <v>11.01</v>
      </c>
      <c r="I887" s="154"/>
      <c r="J887" s="155">
        <f>ROUND(I887*H887,2)</f>
        <v>0</v>
      </c>
      <c r="K887" s="156"/>
      <c r="L887" s="32"/>
      <c r="M887" s="157" t="s">
        <v>1</v>
      </c>
      <c r="N887" s="158" t="s">
        <v>44</v>
      </c>
      <c r="O887" s="57"/>
      <c r="P887" s="159">
        <f>O887*H887</f>
        <v>0</v>
      </c>
      <c r="Q887" s="159">
        <v>0</v>
      </c>
      <c r="R887" s="159">
        <f>Q887*H887</f>
        <v>0</v>
      </c>
      <c r="S887" s="159">
        <v>0</v>
      </c>
      <c r="T887" s="160">
        <f>S887*H887</f>
        <v>0</v>
      </c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R887" s="161" t="s">
        <v>213</v>
      </c>
      <c r="AT887" s="161" t="s">
        <v>209</v>
      </c>
      <c r="AU887" s="161" t="s">
        <v>88</v>
      </c>
      <c r="AY887" s="17" t="s">
        <v>207</v>
      </c>
      <c r="BE887" s="162">
        <f>IF(N887="základní",J887,0)</f>
        <v>0</v>
      </c>
      <c r="BF887" s="162">
        <f>IF(N887="snížená",J887,0)</f>
        <v>0</v>
      </c>
      <c r="BG887" s="162">
        <f>IF(N887="zákl. přenesená",J887,0)</f>
        <v>0</v>
      </c>
      <c r="BH887" s="162">
        <f>IF(N887="sníž. přenesená",J887,0)</f>
        <v>0</v>
      </c>
      <c r="BI887" s="162">
        <f>IF(N887="nulová",J887,0)</f>
        <v>0</v>
      </c>
      <c r="BJ887" s="17" t="s">
        <v>86</v>
      </c>
      <c r="BK887" s="162">
        <f>ROUND(I887*H887,2)</f>
        <v>0</v>
      </c>
      <c r="BL887" s="17" t="s">
        <v>213</v>
      </c>
      <c r="BM887" s="161" t="s">
        <v>963</v>
      </c>
    </row>
    <row r="888" spans="1:65" s="14" customFormat="1" ht="11.25">
      <c r="B888" s="172"/>
      <c r="D888" s="164" t="s">
        <v>237</v>
      </c>
      <c r="E888" s="173" t="s">
        <v>1</v>
      </c>
      <c r="F888" s="174" t="s">
        <v>951</v>
      </c>
      <c r="H888" s="173" t="s">
        <v>1</v>
      </c>
      <c r="I888" s="175"/>
      <c r="L888" s="172"/>
      <c r="M888" s="176"/>
      <c r="N888" s="177"/>
      <c r="O888" s="177"/>
      <c r="P888" s="177"/>
      <c r="Q888" s="177"/>
      <c r="R888" s="177"/>
      <c r="S888" s="177"/>
      <c r="T888" s="178"/>
      <c r="AT888" s="173" t="s">
        <v>237</v>
      </c>
      <c r="AU888" s="173" t="s">
        <v>88</v>
      </c>
      <c r="AV888" s="14" t="s">
        <v>86</v>
      </c>
      <c r="AW888" s="14" t="s">
        <v>33</v>
      </c>
      <c r="AX888" s="14" t="s">
        <v>79</v>
      </c>
      <c r="AY888" s="173" t="s">
        <v>207</v>
      </c>
    </row>
    <row r="889" spans="1:65" s="13" customFormat="1" ht="11.25">
      <c r="B889" s="163"/>
      <c r="D889" s="164" t="s">
        <v>237</v>
      </c>
      <c r="E889" s="165" t="s">
        <v>1</v>
      </c>
      <c r="F889" s="166" t="s">
        <v>964</v>
      </c>
      <c r="H889" s="167">
        <v>2.2599999999999998</v>
      </c>
      <c r="I889" s="168"/>
      <c r="L889" s="163"/>
      <c r="M889" s="169"/>
      <c r="N889" s="170"/>
      <c r="O889" s="170"/>
      <c r="P889" s="170"/>
      <c r="Q889" s="170"/>
      <c r="R889" s="170"/>
      <c r="S889" s="170"/>
      <c r="T889" s="171"/>
      <c r="AT889" s="165" t="s">
        <v>237</v>
      </c>
      <c r="AU889" s="165" t="s">
        <v>88</v>
      </c>
      <c r="AV889" s="13" t="s">
        <v>88</v>
      </c>
      <c r="AW889" s="13" t="s">
        <v>33</v>
      </c>
      <c r="AX889" s="13" t="s">
        <v>79</v>
      </c>
      <c r="AY889" s="165" t="s">
        <v>207</v>
      </c>
    </row>
    <row r="890" spans="1:65" s="13" customFormat="1" ht="11.25">
      <c r="B890" s="163"/>
      <c r="D890" s="164" t="s">
        <v>237</v>
      </c>
      <c r="E890" s="165" t="s">
        <v>1</v>
      </c>
      <c r="F890" s="166" t="s">
        <v>965</v>
      </c>
      <c r="H890" s="167">
        <v>1.8</v>
      </c>
      <c r="I890" s="168"/>
      <c r="L890" s="163"/>
      <c r="M890" s="169"/>
      <c r="N890" s="170"/>
      <c r="O890" s="170"/>
      <c r="P890" s="170"/>
      <c r="Q890" s="170"/>
      <c r="R890" s="170"/>
      <c r="S890" s="170"/>
      <c r="T890" s="171"/>
      <c r="AT890" s="165" t="s">
        <v>237</v>
      </c>
      <c r="AU890" s="165" t="s">
        <v>88</v>
      </c>
      <c r="AV890" s="13" t="s">
        <v>88</v>
      </c>
      <c r="AW890" s="13" t="s">
        <v>33</v>
      </c>
      <c r="AX890" s="13" t="s">
        <v>79</v>
      </c>
      <c r="AY890" s="165" t="s">
        <v>207</v>
      </c>
    </row>
    <row r="891" spans="1:65" s="13" customFormat="1" ht="11.25">
      <c r="B891" s="163"/>
      <c r="D891" s="164" t="s">
        <v>237</v>
      </c>
      <c r="E891" s="165" t="s">
        <v>1</v>
      </c>
      <c r="F891" s="166" t="s">
        <v>966</v>
      </c>
      <c r="H891" s="167">
        <v>3</v>
      </c>
      <c r="I891" s="168"/>
      <c r="L891" s="163"/>
      <c r="M891" s="169"/>
      <c r="N891" s="170"/>
      <c r="O891" s="170"/>
      <c r="P891" s="170"/>
      <c r="Q891" s="170"/>
      <c r="R891" s="170"/>
      <c r="S891" s="170"/>
      <c r="T891" s="171"/>
      <c r="AT891" s="165" t="s">
        <v>237</v>
      </c>
      <c r="AU891" s="165" t="s">
        <v>88</v>
      </c>
      <c r="AV891" s="13" t="s">
        <v>88</v>
      </c>
      <c r="AW891" s="13" t="s">
        <v>33</v>
      </c>
      <c r="AX891" s="13" t="s">
        <v>79</v>
      </c>
      <c r="AY891" s="165" t="s">
        <v>207</v>
      </c>
    </row>
    <row r="892" spans="1:65" s="13" customFormat="1" ht="11.25">
      <c r="B892" s="163"/>
      <c r="D892" s="164" t="s">
        <v>237</v>
      </c>
      <c r="E892" s="165" t="s">
        <v>1</v>
      </c>
      <c r="F892" s="166" t="s">
        <v>967</v>
      </c>
      <c r="H892" s="167">
        <v>3</v>
      </c>
      <c r="I892" s="168"/>
      <c r="L892" s="163"/>
      <c r="M892" s="169"/>
      <c r="N892" s="170"/>
      <c r="O892" s="170"/>
      <c r="P892" s="170"/>
      <c r="Q892" s="170"/>
      <c r="R892" s="170"/>
      <c r="S892" s="170"/>
      <c r="T892" s="171"/>
      <c r="AT892" s="165" t="s">
        <v>237</v>
      </c>
      <c r="AU892" s="165" t="s">
        <v>88</v>
      </c>
      <c r="AV892" s="13" t="s">
        <v>88</v>
      </c>
      <c r="AW892" s="13" t="s">
        <v>33</v>
      </c>
      <c r="AX892" s="13" t="s">
        <v>79</v>
      </c>
      <c r="AY892" s="165" t="s">
        <v>207</v>
      </c>
    </row>
    <row r="893" spans="1:65" s="13" customFormat="1" ht="11.25">
      <c r="B893" s="163"/>
      <c r="D893" s="164" t="s">
        <v>237</v>
      </c>
      <c r="E893" s="165" t="s">
        <v>1</v>
      </c>
      <c r="F893" s="166" t="s">
        <v>968</v>
      </c>
      <c r="H893" s="167">
        <v>0.95</v>
      </c>
      <c r="I893" s="168"/>
      <c r="L893" s="163"/>
      <c r="M893" s="169"/>
      <c r="N893" s="170"/>
      <c r="O893" s="170"/>
      <c r="P893" s="170"/>
      <c r="Q893" s="170"/>
      <c r="R893" s="170"/>
      <c r="S893" s="170"/>
      <c r="T893" s="171"/>
      <c r="AT893" s="165" t="s">
        <v>237</v>
      </c>
      <c r="AU893" s="165" t="s">
        <v>88</v>
      </c>
      <c r="AV893" s="13" t="s">
        <v>88</v>
      </c>
      <c r="AW893" s="13" t="s">
        <v>33</v>
      </c>
      <c r="AX893" s="13" t="s">
        <v>79</v>
      </c>
      <c r="AY893" s="165" t="s">
        <v>207</v>
      </c>
    </row>
    <row r="894" spans="1:65" s="14" customFormat="1" ht="11.25">
      <c r="B894" s="172"/>
      <c r="D894" s="164" t="s">
        <v>237</v>
      </c>
      <c r="E894" s="173" t="s">
        <v>1</v>
      </c>
      <c r="F894" s="174" t="s">
        <v>954</v>
      </c>
      <c r="H894" s="173" t="s">
        <v>1</v>
      </c>
      <c r="I894" s="175"/>
      <c r="L894" s="172"/>
      <c r="M894" s="176"/>
      <c r="N894" s="177"/>
      <c r="O894" s="177"/>
      <c r="P894" s="177"/>
      <c r="Q894" s="177"/>
      <c r="R894" s="177"/>
      <c r="S894" s="177"/>
      <c r="T894" s="178"/>
      <c r="AT894" s="173" t="s">
        <v>237</v>
      </c>
      <c r="AU894" s="173" t="s">
        <v>88</v>
      </c>
      <c r="AV894" s="14" t="s">
        <v>86</v>
      </c>
      <c r="AW894" s="14" t="s">
        <v>33</v>
      </c>
      <c r="AX894" s="14" t="s">
        <v>79</v>
      </c>
      <c r="AY894" s="173" t="s">
        <v>207</v>
      </c>
    </row>
    <row r="895" spans="1:65" s="15" customFormat="1" ht="11.25">
      <c r="B895" s="179"/>
      <c r="D895" s="164" t="s">
        <v>237</v>
      </c>
      <c r="E895" s="180" t="s">
        <v>1</v>
      </c>
      <c r="F895" s="181" t="s">
        <v>242</v>
      </c>
      <c r="H895" s="182">
        <v>11.009999999999998</v>
      </c>
      <c r="I895" s="183"/>
      <c r="L895" s="179"/>
      <c r="M895" s="184"/>
      <c r="N895" s="185"/>
      <c r="O895" s="185"/>
      <c r="P895" s="185"/>
      <c r="Q895" s="185"/>
      <c r="R895" s="185"/>
      <c r="S895" s="185"/>
      <c r="T895" s="186"/>
      <c r="AT895" s="180" t="s">
        <v>237</v>
      </c>
      <c r="AU895" s="180" t="s">
        <v>88</v>
      </c>
      <c r="AV895" s="15" t="s">
        <v>213</v>
      </c>
      <c r="AW895" s="15" t="s">
        <v>33</v>
      </c>
      <c r="AX895" s="15" t="s">
        <v>86</v>
      </c>
      <c r="AY895" s="180" t="s">
        <v>207</v>
      </c>
    </row>
    <row r="896" spans="1:65" s="2" customFormat="1" ht="24.2" customHeight="1">
      <c r="A896" s="31"/>
      <c r="B896" s="148"/>
      <c r="C896" s="149" t="s">
        <v>484</v>
      </c>
      <c r="D896" s="149" t="s">
        <v>209</v>
      </c>
      <c r="E896" s="150" t="s">
        <v>969</v>
      </c>
      <c r="F896" s="151" t="s">
        <v>970</v>
      </c>
      <c r="G896" s="152" t="s">
        <v>220</v>
      </c>
      <c r="H896" s="153">
        <v>36.375</v>
      </c>
      <c r="I896" s="154"/>
      <c r="J896" s="155">
        <f>ROUND(I896*H896,2)</f>
        <v>0</v>
      </c>
      <c r="K896" s="156"/>
      <c r="L896" s="32"/>
      <c r="M896" s="157" t="s">
        <v>1</v>
      </c>
      <c r="N896" s="158" t="s">
        <v>44</v>
      </c>
      <c r="O896" s="57"/>
      <c r="P896" s="159">
        <f>O896*H896</f>
        <v>0</v>
      </c>
      <c r="Q896" s="159">
        <v>0</v>
      </c>
      <c r="R896" s="159">
        <f>Q896*H896</f>
        <v>0</v>
      </c>
      <c r="S896" s="159">
        <v>0</v>
      </c>
      <c r="T896" s="160">
        <f>S896*H896</f>
        <v>0</v>
      </c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R896" s="161" t="s">
        <v>213</v>
      </c>
      <c r="AT896" s="161" t="s">
        <v>209</v>
      </c>
      <c r="AU896" s="161" t="s">
        <v>88</v>
      </c>
      <c r="AY896" s="17" t="s">
        <v>207</v>
      </c>
      <c r="BE896" s="162">
        <f>IF(N896="základní",J896,0)</f>
        <v>0</v>
      </c>
      <c r="BF896" s="162">
        <f>IF(N896="snížená",J896,0)</f>
        <v>0</v>
      </c>
      <c r="BG896" s="162">
        <f>IF(N896="zákl. přenesená",J896,0)</f>
        <v>0</v>
      </c>
      <c r="BH896" s="162">
        <f>IF(N896="sníž. přenesená",J896,0)</f>
        <v>0</v>
      </c>
      <c r="BI896" s="162">
        <f>IF(N896="nulová",J896,0)</f>
        <v>0</v>
      </c>
      <c r="BJ896" s="17" t="s">
        <v>86</v>
      </c>
      <c r="BK896" s="162">
        <f>ROUND(I896*H896,2)</f>
        <v>0</v>
      </c>
      <c r="BL896" s="17" t="s">
        <v>213</v>
      </c>
      <c r="BM896" s="161" t="s">
        <v>971</v>
      </c>
    </row>
    <row r="897" spans="1:65" s="14" customFormat="1" ht="22.5">
      <c r="B897" s="172"/>
      <c r="D897" s="164" t="s">
        <v>237</v>
      </c>
      <c r="E897" s="173" t="s">
        <v>1</v>
      </c>
      <c r="F897" s="174" t="s">
        <v>972</v>
      </c>
      <c r="H897" s="173" t="s">
        <v>1</v>
      </c>
      <c r="I897" s="175"/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237</v>
      </c>
      <c r="AU897" s="173" t="s">
        <v>88</v>
      </c>
      <c r="AV897" s="14" t="s">
        <v>86</v>
      </c>
      <c r="AW897" s="14" t="s">
        <v>33</v>
      </c>
      <c r="AX897" s="14" t="s">
        <v>79</v>
      </c>
      <c r="AY897" s="173" t="s">
        <v>207</v>
      </c>
    </row>
    <row r="898" spans="1:65" s="14" customFormat="1" ht="22.5">
      <c r="B898" s="172"/>
      <c r="D898" s="164" t="s">
        <v>237</v>
      </c>
      <c r="E898" s="173" t="s">
        <v>1</v>
      </c>
      <c r="F898" s="174" t="s">
        <v>973</v>
      </c>
      <c r="H898" s="173" t="s">
        <v>1</v>
      </c>
      <c r="I898" s="175"/>
      <c r="L898" s="172"/>
      <c r="M898" s="176"/>
      <c r="N898" s="177"/>
      <c r="O898" s="177"/>
      <c r="P898" s="177"/>
      <c r="Q898" s="177"/>
      <c r="R898" s="177"/>
      <c r="S898" s="177"/>
      <c r="T898" s="178"/>
      <c r="AT898" s="173" t="s">
        <v>237</v>
      </c>
      <c r="AU898" s="173" t="s">
        <v>88</v>
      </c>
      <c r="AV898" s="14" t="s">
        <v>86</v>
      </c>
      <c r="AW898" s="14" t="s">
        <v>33</v>
      </c>
      <c r="AX898" s="14" t="s">
        <v>79</v>
      </c>
      <c r="AY898" s="173" t="s">
        <v>207</v>
      </c>
    </row>
    <row r="899" spans="1:65" s="13" customFormat="1" ht="11.25">
      <c r="B899" s="163"/>
      <c r="D899" s="164" t="s">
        <v>237</v>
      </c>
      <c r="E899" s="165" t="s">
        <v>1</v>
      </c>
      <c r="F899" s="166" t="s">
        <v>974</v>
      </c>
      <c r="H899" s="167">
        <v>7.2750000000000004</v>
      </c>
      <c r="I899" s="168"/>
      <c r="L899" s="163"/>
      <c r="M899" s="169"/>
      <c r="N899" s="170"/>
      <c r="O899" s="170"/>
      <c r="P899" s="170"/>
      <c r="Q899" s="170"/>
      <c r="R899" s="170"/>
      <c r="S899" s="170"/>
      <c r="T899" s="171"/>
      <c r="AT899" s="165" t="s">
        <v>237</v>
      </c>
      <c r="AU899" s="165" t="s">
        <v>88</v>
      </c>
      <c r="AV899" s="13" t="s">
        <v>88</v>
      </c>
      <c r="AW899" s="13" t="s">
        <v>33</v>
      </c>
      <c r="AX899" s="13" t="s">
        <v>79</v>
      </c>
      <c r="AY899" s="165" t="s">
        <v>207</v>
      </c>
    </row>
    <row r="900" spans="1:65" s="13" customFormat="1" ht="11.25">
      <c r="B900" s="163"/>
      <c r="D900" s="164" t="s">
        <v>237</v>
      </c>
      <c r="E900" s="165" t="s">
        <v>1</v>
      </c>
      <c r="F900" s="166" t="s">
        <v>975</v>
      </c>
      <c r="H900" s="167">
        <v>7.2750000000000004</v>
      </c>
      <c r="I900" s="168"/>
      <c r="L900" s="163"/>
      <c r="M900" s="169"/>
      <c r="N900" s="170"/>
      <c r="O900" s="170"/>
      <c r="P900" s="170"/>
      <c r="Q900" s="170"/>
      <c r="R900" s="170"/>
      <c r="S900" s="170"/>
      <c r="T900" s="171"/>
      <c r="AT900" s="165" t="s">
        <v>237</v>
      </c>
      <c r="AU900" s="165" t="s">
        <v>88</v>
      </c>
      <c r="AV900" s="13" t="s">
        <v>88</v>
      </c>
      <c r="AW900" s="13" t="s">
        <v>33</v>
      </c>
      <c r="AX900" s="13" t="s">
        <v>79</v>
      </c>
      <c r="AY900" s="165" t="s">
        <v>207</v>
      </c>
    </row>
    <row r="901" spans="1:65" s="13" customFormat="1" ht="11.25">
      <c r="B901" s="163"/>
      <c r="D901" s="164" t="s">
        <v>237</v>
      </c>
      <c r="E901" s="165" t="s">
        <v>1</v>
      </c>
      <c r="F901" s="166" t="s">
        <v>976</v>
      </c>
      <c r="H901" s="167">
        <v>7.2750000000000004</v>
      </c>
      <c r="I901" s="168"/>
      <c r="L901" s="163"/>
      <c r="M901" s="169"/>
      <c r="N901" s="170"/>
      <c r="O901" s="170"/>
      <c r="P901" s="170"/>
      <c r="Q901" s="170"/>
      <c r="R901" s="170"/>
      <c r="S901" s="170"/>
      <c r="T901" s="171"/>
      <c r="AT901" s="165" t="s">
        <v>237</v>
      </c>
      <c r="AU901" s="165" t="s">
        <v>88</v>
      </c>
      <c r="AV901" s="13" t="s">
        <v>88</v>
      </c>
      <c r="AW901" s="13" t="s">
        <v>33</v>
      </c>
      <c r="AX901" s="13" t="s">
        <v>79</v>
      </c>
      <c r="AY901" s="165" t="s">
        <v>207</v>
      </c>
    </row>
    <row r="902" spans="1:65" s="13" customFormat="1" ht="11.25">
      <c r="B902" s="163"/>
      <c r="D902" s="164" t="s">
        <v>237</v>
      </c>
      <c r="E902" s="165" t="s">
        <v>1</v>
      </c>
      <c r="F902" s="166" t="s">
        <v>977</v>
      </c>
      <c r="H902" s="167">
        <v>7.2750000000000004</v>
      </c>
      <c r="I902" s="168"/>
      <c r="L902" s="163"/>
      <c r="M902" s="169"/>
      <c r="N902" s="170"/>
      <c r="O902" s="170"/>
      <c r="P902" s="170"/>
      <c r="Q902" s="170"/>
      <c r="R902" s="170"/>
      <c r="S902" s="170"/>
      <c r="T902" s="171"/>
      <c r="AT902" s="165" t="s">
        <v>237</v>
      </c>
      <c r="AU902" s="165" t="s">
        <v>88</v>
      </c>
      <c r="AV902" s="13" t="s">
        <v>88</v>
      </c>
      <c r="AW902" s="13" t="s">
        <v>33</v>
      </c>
      <c r="AX902" s="13" t="s">
        <v>79</v>
      </c>
      <c r="AY902" s="165" t="s">
        <v>207</v>
      </c>
    </row>
    <row r="903" spans="1:65" s="13" customFormat="1" ht="11.25">
      <c r="B903" s="163"/>
      <c r="D903" s="164" t="s">
        <v>237</v>
      </c>
      <c r="E903" s="165" t="s">
        <v>1</v>
      </c>
      <c r="F903" s="166" t="s">
        <v>978</v>
      </c>
      <c r="H903" s="167">
        <v>7.2750000000000004</v>
      </c>
      <c r="I903" s="168"/>
      <c r="L903" s="163"/>
      <c r="M903" s="169"/>
      <c r="N903" s="170"/>
      <c r="O903" s="170"/>
      <c r="P903" s="170"/>
      <c r="Q903" s="170"/>
      <c r="R903" s="170"/>
      <c r="S903" s="170"/>
      <c r="T903" s="171"/>
      <c r="AT903" s="165" t="s">
        <v>237</v>
      </c>
      <c r="AU903" s="165" t="s">
        <v>88</v>
      </c>
      <c r="AV903" s="13" t="s">
        <v>88</v>
      </c>
      <c r="AW903" s="13" t="s">
        <v>33</v>
      </c>
      <c r="AX903" s="13" t="s">
        <v>79</v>
      </c>
      <c r="AY903" s="165" t="s">
        <v>207</v>
      </c>
    </row>
    <row r="904" spans="1:65" s="14" customFormat="1" ht="11.25">
      <c r="B904" s="172"/>
      <c r="D904" s="164" t="s">
        <v>237</v>
      </c>
      <c r="E904" s="173" t="s">
        <v>1</v>
      </c>
      <c r="F904" s="174" t="s">
        <v>954</v>
      </c>
      <c r="H904" s="173" t="s">
        <v>1</v>
      </c>
      <c r="I904" s="175"/>
      <c r="L904" s="172"/>
      <c r="M904" s="176"/>
      <c r="N904" s="177"/>
      <c r="O904" s="177"/>
      <c r="P904" s="177"/>
      <c r="Q904" s="177"/>
      <c r="R904" s="177"/>
      <c r="S904" s="177"/>
      <c r="T904" s="178"/>
      <c r="AT904" s="173" t="s">
        <v>237</v>
      </c>
      <c r="AU904" s="173" t="s">
        <v>88</v>
      </c>
      <c r="AV904" s="14" t="s">
        <v>86</v>
      </c>
      <c r="AW904" s="14" t="s">
        <v>33</v>
      </c>
      <c r="AX904" s="14" t="s">
        <v>79</v>
      </c>
      <c r="AY904" s="173" t="s">
        <v>207</v>
      </c>
    </row>
    <row r="905" spans="1:65" s="15" customFormat="1" ht="11.25">
      <c r="B905" s="179"/>
      <c r="D905" s="164" t="s">
        <v>237</v>
      </c>
      <c r="E905" s="180" t="s">
        <v>1</v>
      </c>
      <c r="F905" s="181" t="s">
        <v>242</v>
      </c>
      <c r="H905" s="182">
        <v>36.375</v>
      </c>
      <c r="I905" s="183"/>
      <c r="L905" s="179"/>
      <c r="M905" s="184"/>
      <c r="N905" s="185"/>
      <c r="O905" s="185"/>
      <c r="P905" s="185"/>
      <c r="Q905" s="185"/>
      <c r="R905" s="185"/>
      <c r="S905" s="185"/>
      <c r="T905" s="186"/>
      <c r="AT905" s="180" t="s">
        <v>237</v>
      </c>
      <c r="AU905" s="180" t="s">
        <v>88</v>
      </c>
      <c r="AV905" s="15" t="s">
        <v>213</v>
      </c>
      <c r="AW905" s="15" t="s">
        <v>33</v>
      </c>
      <c r="AX905" s="15" t="s">
        <v>86</v>
      </c>
      <c r="AY905" s="180" t="s">
        <v>207</v>
      </c>
    </row>
    <row r="906" spans="1:65" s="2" customFormat="1" ht="16.5" customHeight="1">
      <c r="A906" s="31"/>
      <c r="B906" s="148"/>
      <c r="C906" s="149" t="s">
        <v>979</v>
      </c>
      <c r="D906" s="149" t="s">
        <v>209</v>
      </c>
      <c r="E906" s="150" t="s">
        <v>980</v>
      </c>
      <c r="F906" s="151" t="s">
        <v>981</v>
      </c>
      <c r="G906" s="152" t="s">
        <v>220</v>
      </c>
      <c r="H906" s="153">
        <v>26.6</v>
      </c>
      <c r="I906" s="154"/>
      <c r="J906" s="155">
        <f>ROUND(I906*H906,2)</f>
        <v>0</v>
      </c>
      <c r="K906" s="156"/>
      <c r="L906" s="32"/>
      <c r="M906" s="157" t="s">
        <v>1</v>
      </c>
      <c r="N906" s="158" t="s">
        <v>44</v>
      </c>
      <c r="O906" s="57"/>
      <c r="P906" s="159">
        <f>O906*H906</f>
        <v>0</v>
      </c>
      <c r="Q906" s="159">
        <v>0</v>
      </c>
      <c r="R906" s="159">
        <f>Q906*H906</f>
        <v>0</v>
      </c>
      <c r="S906" s="159">
        <v>0</v>
      </c>
      <c r="T906" s="160">
        <f>S906*H906</f>
        <v>0</v>
      </c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R906" s="161" t="s">
        <v>213</v>
      </c>
      <c r="AT906" s="161" t="s">
        <v>209</v>
      </c>
      <c r="AU906" s="161" t="s">
        <v>88</v>
      </c>
      <c r="AY906" s="17" t="s">
        <v>207</v>
      </c>
      <c r="BE906" s="162">
        <f>IF(N906="základní",J906,0)</f>
        <v>0</v>
      </c>
      <c r="BF906" s="162">
        <f>IF(N906="snížená",J906,0)</f>
        <v>0</v>
      </c>
      <c r="BG906" s="162">
        <f>IF(N906="zákl. přenesená",J906,0)</f>
        <v>0</v>
      </c>
      <c r="BH906" s="162">
        <f>IF(N906="sníž. přenesená",J906,0)</f>
        <v>0</v>
      </c>
      <c r="BI906" s="162">
        <f>IF(N906="nulová",J906,0)</f>
        <v>0</v>
      </c>
      <c r="BJ906" s="17" t="s">
        <v>86</v>
      </c>
      <c r="BK906" s="162">
        <f>ROUND(I906*H906,2)</f>
        <v>0</v>
      </c>
      <c r="BL906" s="17" t="s">
        <v>213</v>
      </c>
      <c r="BM906" s="161" t="s">
        <v>982</v>
      </c>
    </row>
    <row r="907" spans="1:65" s="13" customFormat="1" ht="22.5">
      <c r="B907" s="163"/>
      <c r="D907" s="164" t="s">
        <v>237</v>
      </c>
      <c r="E907" s="165" t="s">
        <v>1</v>
      </c>
      <c r="F907" s="166" t="s">
        <v>983</v>
      </c>
      <c r="H907" s="167">
        <v>23.55</v>
      </c>
      <c r="I907" s="168"/>
      <c r="L907" s="163"/>
      <c r="M907" s="169"/>
      <c r="N907" s="170"/>
      <c r="O907" s="170"/>
      <c r="P907" s="170"/>
      <c r="Q907" s="170"/>
      <c r="R907" s="170"/>
      <c r="S907" s="170"/>
      <c r="T907" s="171"/>
      <c r="AT907" s="165" t="s">
        <v>237</v>
      </c>
      <c r="AU907" s="165" t="s">
        <v>88</v>
      </c>
      <c r="AV907" s="13" t="s">
        <v>88</v>
      </c>
      <c r="AW907" s="13" t="s">
        <v>33</v>
      </c>
      <c r="AX907" s="13" t="s">
        <v>79</v>
      </c>
      <c r="AY907" s="165" t="s">
        <v>207</v>
      </c>
    </row>
    <row r="908" spans="1:65" s="13" customFormat="1" ht="22.5">
      <c r="B908" s="163"/>
      <c r="D908" s="164" t="s">
        <v>237</v>
      </c>
      <c r="E908" s="165" t="s">
        <v>1</v>
      </c>
      <c r="F908" s="166" t="s">
        <v>984</v>
      </c>
      <c r="H908" s="167">
        <v>3.05</v>
      </c>
      <c r="I908" s="168"/>
      <c r="L908" s="163"/>
      <c r="M908" s="169"/>
      <c r="N908" s="170"/>
      <c r="O908" s="170"/>
      <c r="P908" s="170"/>
      <c r="Q908" s="170"/>
      <c r="R908" s="170"/>
      <c r="S908" s="170"/>
      <c r="T908" s="171"/>
      <c r="AT908" s="165" t="s">
        <v>237</v>
      </c>
      <c r="AU908" s="165" t="s">
        <v>88</v>
      </c>
      <c r="AV908" s="13" t="s">
        <v>88</v>
      </c>
      <c r="AW908" s="13" t="s">
        <v>33</v>
      </c>
      <c r="AX908" s="13" t="s">
        <v>79</v>
      </c>
      <c r="AY908" s="165" t="s">
        <v>207</v>
      </c>
    </row>
    <row r="909" spans="1:65" s="15" customFormat="1" ht="11.25">
      <c r="B909" s="179"/>
      <c r="D909" s="164" t="s">
        <v>237</v>
      </c>
      <c r="E909" s="180" t="s">
        <v>1</v>
      </c>
      <c r="F909" s="181" t="s">
        <v>242</v>
      </c>
      <c r="H909" s="182">
        <v>26.6</v>
      </c>
      <c r="I909" s="183"/>
      <c r="L909" s="179"/>
      <c r="M909" s="184"/>
      <c r="N909" s="185"/>
      <c r="O909" s="185"/>
      <c r="P909" s="185"/>
      <c r="Q909" s="185"/>
      <c r="R909" s="185"/>
      <c r="S909" s="185"/>
      <c r="T909" s="186"/>
      <c r="AT909" s="180" t="s">
        <v>237</v>
      </c>
      <c r="AU909" s="180" t="s">
        <v>88</v>
      </c>
      <c r="AV909" s="15" t="s">
        <v>213</v>
      </c>
      <c r="AW909" s="15" t="s">
        <v>33</v>
      </c>
      <c r="AX909" s="15" t="s">
        <v>86</v>
      </c>
      <c r="AY909" s="180" t="s">
        <v>207</v>
      </c>
    </row>
    <row r="910" spans="1:65" s="2" customFormat="1" ht="16.5" customHeight="1">
      <c r="A910" s="31"/>
      <c r="B910" s="148"/>
      <c r="C910" s="149" t="s">
        <v>487</v>
      </c>
      <c r="D910" s="149" t="s">
        <v>209</v>
      </c>
      <c r="E910" s="150" t="s">
        <v>985</v>
      </c>
      <c r="F910" s="151" t="s">
        <v>986</v>
      </c>
      <c r="G910" s="152" t="s">
        <v>220</v>
      </c>
      <c r="H910" s="153">
        <v>101.44</v>
      </c>
      <c r="I910" s="154"/>
      <c r="J910" s="155">
        <f>ROUND(I910*H910,2)</f>
        <v>0</v>
      </c>
      <c r="K910" s="156"/>
      <c r="L910" s="32"/>
      <c r="M910" s="157" t="s">
        <v>1</v>
      </c>
      <c r="N910" s="158" t="s">
        <v>44</v>
      </c>
      <c r="O910" s="57"/>
      <c r="P910" s="159">
        <f>O910*H910</f>
        <v>0</v>
      </c>
      <c r="Q910" s="159">
        <v>0</v>
      </c>
      <c r="R910" s="159">
        <f>Q910*H910</f>
        <v>0</v>
      </c>
      <c r="S910" s="159">
        <v>0</v>
      </c>
      <c r="T910" s="160">
        <f>S910*H910</f>
        <v>0</v>
      </c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R910" s="161" t="s">
        <v>213</v>
      </c>
      <c r="AT910" s="161" t="s">
        <v>209</v>
      </c>
      <c r="AU910" s="161" t="s">
        <v>88</v>
      </c>
      <c r="AY910" s="17" t="s">
        <v>207</v>
      </c>
      <c r="BE910" s="162">
        <f>IF(N910="základní",J910,0)</f>
        <v>0</v>
      </c>
      <c r="BF910" s="162">
        <f>IF(N910="snížená",J910,0)</f>
        <v>0</v>
      </c>
      <c r="BG910" s="162">
        <f>IF(N910="zákl. přenesená",J910,0)</f>
        <v>0</v>
      </c>
      <c r="BH910" s="162">
        <f>IF(N910="sníž. přenesená",J910,0)</f>
        <v>0</v>
      </c>
      <c r="BI910" s="162">
        <f>IF(N910="nulová",J910,0)</f>
        <v>0</v>
      </c>
      <c r="BJ910" s="17" t="s">
        <v>86</v>
      </c>
      <c r="BK910" s="162">
        <f>ROUND(I910*H910,2)</f>
        <v>0</v>
      </c>
      <c r="BL910" s="17" t="s">
        <v>213</v>
      </c>
      <c r="BM910" s="161" t="s">
        <v>987</v>
      </c>
    </row>
    <row r="911" spans="1:65" s="14" customFormat="1" ht="11.25">
      <c r="B911" s="172"/>
      <c r="D911" s="164" t="s">
        <v>237</v>
      </c>
      <c r="E911" s="173" t="s">
        <v>1</v>
      </c>
      <c r="F911" s="174" t="s">
        <v>988</v>
      </c>
      <c r="H911" s="173" t="s">
        <v>1</v>
      </c>
      <c r="I911" s="175"/>
      <c r="L911" s="172"/>
      <c r="M911" s="176"/>
      <c r="N911" s="177"/>
      <c r="O911" s="177"/>
      <c r="P911" s="177"/>
      <c r="Q911" s="177"/>
      <c r="R911" s="177"/>
      <c r="S911" s="177"/>
      <c r="T911" s="178"/>
      <c r="AT911" s="173" t="s">
        <v>237</v>
      </c>
      <c r="AU911" s="173" t="s">
        <v>88</v>
      </c>
      <c r="AV911" s="14" t="s">
        <v>86</v>
      </c>
      <c r="AW911" s="14" t="s">
        <v>33</v>
      </c>
      <c r="AX911" s="14" t="s">
        <v>79</v>
      </c>
      <c r="AY911" s="173" t="s">
        <v>207</v>
      </c>
    </row>
    <row r="912" spans="1:65" s="13" customFormat="1" ht="22.5">
      <c r="B912" s="163"/>
      <c r="D912" s="164" t="s">
        <v>237</v>
      </c>
      <c r="E912" s="165" t="s">
        <v>1</v>
      </c>
      <c r="F912" s="166" t="s">
        <v>989</v>
      </c>
      <c r="H912" s="167">
        <v>8.84</v>
      </c>
      <c r="I912" s="168"/>
      <c r="L912" s="163"/>
      <c r="M912" s="169"/>
      <c r="N912" s="170"/>
      <c r="O912" s="170"/>
      <c r="P912" s="170"/>
      <c r="Q912" s="170"/>
      <c r="R912" s="170"/>
      <c r="S912" s="170"/>
      <c r="T912" s="171"/>
      <c r="AT912" s="165" t="s">
        <v>237</v>
      </c>
      <c r="AU912" s="165" t="s">
        <v>88</v>
      </c>
      <c r="AV912" s="13" t="s">
        <v>88</v>
      </c>
      <c r="AW912" s="13" t="s">
        <v>33</v>
      </c>
      <c r="AX912" s="13" t="s">
        <v>79</v>
      </c>
      <c r="AY912" s="165" t="s">
        <v>207</v>
      </c>
    </row>
    <row r="913" spans="1:65" s="13" customFormat="1" ht="22.5">
      <c r="B913" s="163"/>
      <c r="D913" s="164" t="s">
        <v>237</v>
      </c>
      <c r="E913" s="165" t="s">
        <v>1</v>
      </c>
      <c r="F913" s="166" t="s">
        <v>990</v>
      </c>
      <c r="H913" s="167">
        <v>58.35</v>
      </c>
      <c r="I913" s="168"/>
      <c r="L913" s="163"/>
      <c r="M913" s="169"/>
      <c r="N913" s="170"/>
      <c r="O913" s="170"/>
      <c r="P913" s="170"/>
      <c r="Q913" s="170"/>
      <c r="R913" s="170"/>
      <c r="S913" s="170"/>
      <c r="T913" s="171"/>
      <c r="AT913" s="165" t="s">
        <v>237</v>
      </c>
      <c r="AU913" s="165" t="s">
        <v>88</v>
      </c>
      <c r="AV913" s="13" t="s">
        <v>88</v>
      </c>
      <c r="AW913" s="13" t="s">
        <v>33</v>
      </c>
      <c r="AX913" s="13" t="s">
        <v>79</v>
      </c>
      <c r="AY913" s="165" t="s">
        <v>207</v>
      </c>
    </row>
    <row r="914" spans="1:65" s="14" customFormat="1" ht="11.25">
      <c r="B914" s="172"/>
      <c r="D914" s="164" t="s">
        <v>237</v>
      </c>
      <c r="E914" s="173" t="s">
        <v>1</v>
      </c>
      <c r="F914" s="174" t="s">
        <v>991</v>
      </c>
      <c r="H914" s="173" t="s">
        <v>1</v>
      </c>
      <c r="I914" s="175"/>
      <c r="L914" s="172"/>
      <c r="M914" s="176"/>
      <c r="N914" s="177"/>
      <c r="O914" s="177"/>
      <c r="P914" s="177"/>
      <c r="Q914" s="177"/>
      <c r="R914" s="177"/>
      <c r="S914" s="177"/>
      <c r="T914" s="178"/>
      <c r="AT914" s="173" t="s">
        <v>237</v>
      </c>
      <c r="AU914" s="173" t="s">
        <v>88</v>
      </c>
      <c r="AV914" s="14" t="s">
        <v>86</v>
      </c>
      <c r="AW914" s="14" t="s">
        <v>33</v>
      </c>
      <c r="AX914" s="14" t="s">
        <v>79</v>
      </c>
      <c r="AY914" s="173" t="s">
        <v>207</v>
      </c>
    </row>
    <row r="915" spans="1:65" s="13" customFormat="1" ht="22.5">
      <c r="B915" s="163"/>
      <c r="D915" s="164" t="s">
        <v>237</v>
      </c>
      <c r="E915" s="165" t="s">
        <v>1</v>
      </c>
      <c r="F915" s="166" t="s">
        <v>992</v>
      </c>
      <c r="H915" s="167">
        <v>29.4</v>
      </c>
      <c r="I915" s="168"/>
      <c r="L915" s="163"/>
      <c r="M915" s="169"/>
      <c r="N915" s="170"/>
      <c r="O915" s="170"/>
      <c r="P915" s="170"/>
      <c r="Q915" s="170"/>
      <c r="R915" s="170"/>
      <c r="S915" s="170"/>
      <c r="T915" s="171"/>
      <c r="AT915" s="165" t="s">
        <v>237</v>
      </c>
      <c r="AU915" s="165" t="s">
        <v>88</v>
      </c>
      <c r="AV915" s="13" t="s">
        <v>88</v>
      </c>
      <c r="AW915" s="13" t="s">
        <v>33</v>
      </c>
      <c r="AX915" s="13" t="s">
        <v>79</v>
      </c>
      <c r="AY915" s="165" t="s">
        <v>207</v>
      </c>
    </row>
    <row r="916" spans="1:65" s="13" customFormat="1" ht="22.5">
      <c r="B916" s="163"/>
      <c r="D916" s="164" t="s">
        <v>237</v>
      </c>
      <c r="E916" s="165" t="s">
        <v>1</v>
      </c>
      <c r="F916" s="166" t="s">
        <v>993</v>
      </c>
      <c r="H916" s="167">
        <v>1.8</v>
      </c>
      <c r="I916" s="168"/>
      <c r="L916" s="163"/>
      <c r="M916" s="169"/>
      <c r="N916" s="170"/>
      <c r="O916" s="170"/>
      <c r="P916" s="170"/>
      <c r="Q916" s="170"/>
      <c r="R916" s="170"/>
      <c r="S916" s="170"/>
      <c r="T916" s="171"/>
      <c r="AT916" s="165" t="s">
        <v>237</v>
      </c>
      <c r="AU916" s="165" t="s">
        <v>88</v>
      </c>
      <c r="AV916" s="13" t="s">
        <v>88</v>
      </c>
      <c r="AW916" s="13" t="s">
        <v>33</v>
      </c>
      <c r="AX916" s="13" t="s">
        <v>79</v>
      </c>
      <c r="AY916" s="165" t="s">
        <v>207</v>
      </c>
    </row>
    <row r="917" spans="1:65" s="13" customFormat="1" ht="11.25">
      <c r="B917" s="163"/>
      <c r="D917" s="164" t="s">
        <v>237</v>
      </c>
      <c r="E917" s="165" t="s">
        <v>1</v>
      </c>
      <c r="F917" s="166" t="s">
        <v>994</v>
      </c>
      <c r="H917" s="167">
        <v>3.05</v>
      </c>
      <c r="I917" s="168"/>
      <c r="L917" s="163"/>
      <c r="M917" s="169"/>
      <c r="N917" s="170"/>
      <c r="O917" s="170"/>
      <c r="P917" s="170"/>
      <c r="Q917" s="170"/>
      <c r="R917" s="170"/>
      <c r="S917" s="170"/>
      <c r="T917" s="171"/>
      <c r="AT917" s="165" t="s">
        <v>237</v>
      </c>
      <c r="AU917" s="165" t="s">
        <v>88</v>
      </c>
      <c r="AV917" s="13" t="s">
        <v>88</v>
      </c>
      <c r="AW917" s="13" t="s">
        <v>33</v>
      </c>
      <c r="AX917" s="13" t="s">
        <v>79</v>
      </c>
      <c r="AY917" s="165" t="s">
        <v>207</v>
      </c>
    </row>
    <row r="918" spans="1:65" s="15" customFormat="1" ht="11.25">
      <c r="B918" s="179"/>
      <c r="D918" s="164" t="s">
        <v>237</v>
      </c>
      <c r="E918" s="180" t="s">
        <v>1</v>
      </c>
      <c r="F918" s="181" t="s">
        <v>242</v>
      </c>
      <c r="H918" s="182">
        <v>101.44</v>
      </c>
      <c r="I918" s="183"/>
      <c r="L918" s="179"/>
      <c r="M918" s="184"/>
      <c r="N918" s="185"/>
      <c r="O918" s="185"/>
      <c r="P918" s="185"/>
      <c r="Q918" s="185"/>
      <c r="R918" s="185"/>
      <c r="S918" s="185"/>
      <c r="T918" s="186"/>
      <c r="AT918" s="180" t="s">
        <v>237</v>
      </c>
      <c r="AU918" s="180" t="s">
        <v>88</v>
      </c>
      <c r="AV918" s="15" t="s">
        <v>213</v>
      </c>
      <c r="AW918" s="15" t="s">
        <v>33</v>
      </c>
      <c r="AX918" s="15" t="s">
        <v>86</v>
      </c>
      <c r="AY918" s="180" t="s">
        <v>207</v>
      </c>
    </row>
    <row r="919" spans="1:65" s="2" customFormat="1" ht="24.2" customHeight="1">
      <c r="A919" s="31"/>
      <c r="B919" s="148"/>
      <c r="C919" s="149" t="s">
        <v>995</v>
      </c>
      <c r="D919" s="149" t="s">
        <v>209</v>
      </c>
      <c r="E919" s="150" t="s">
        <v>996</v>
      </c>
      <c r="F919" s="151" t="s">
        <v>997</v>
      </c>
      <c r="G919" s="152" t="s">
        <v>301</v>
      </c>
      <c r="H919" s="153">
        <v>1</v>
      </c>
      <c r="I919" s="154"/>
      <c r="J919" s="155">
        <f>ROUND(I919*H919,2)</f>
        <v>0</v>
      </c>
      <c r="K919" s="156"/>
      <c r="L919" s="32"/>
      <c r="M919" s="157" t="s">
        <v>1</v>
      </c>
      <c r="N919" s="158" t="s">
        <v>44</v>
      </c>
      <c r="O919" s="57"/>
      <c r="P919" s="159">
        <f>O919*H919</f>
        <v>0</v>
      </c>
      <c r="Q919" s="159">
        <v>0</v>
      </c>
      <c r="R919" s="159">
        <f>Q919*H919</f>
        <v>0</v>
      </c>
      <c r="S919" s="159">
        <v>0</v>
      </c>
      <c r="T919" s="160">
        <f>S919*H919</f>
        <v>0</v>
      </c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R919" s="161" t="s">
        <v>213</v>
      </c>
      <c r="AT919" s="161" t="s">
        <v>209</v>
      </c>
      <c r="AU919" s="161" t="s">
        <v>88</v>
      </c>
      <c r="AY919" s="17" t="s">
        <v>207</v>
      </c>
      <c r="BE919" s="162">
        <f>IF(N919="základní",J919,0)</f>
        <v>0</v>
      </c>
      <c r="BF919" s="162">
        <f>IF(N919="snížená",J919,0)</f>
        <v>0</v>
      </c>
      <c r="BG919" s="162">
        <f>IF(N919="zákl. přenesená",J919,0)</f>
        <v>0</v>
      </c>
      <c r="BH919" s="162">
        <f>IF(N919="sníž. přenesená",J919,0)</f>
        <v>0</v>
      </c>
      <c r="BI919" s="162">
        <f>IF(N919="nulová",J919,0)</f>
        <v>0</v>
      </c>
      <c r="BJ919" s="17" t="s">
        <v>86</v>
      </c>
      <c r="BK919" s="162">
        <f>ROUND(I919*H919,2)</f>
        <v>0</v>
      </c>
      <c r="BL919" s="17" t="s">
        <v>213</v>
      </c>
      <c r="BM919" s="161" t="s">
        <v>998</v>
      </c>
    </row>
    <row r="920" spans="1:65" s="13" customFormat="1" ht="11.25">
      <c r="B920" s="163"/>
      <c r="D920" s="164" t="s">
        <v>237</v>
      </c>
      <c r="E920" s="165" t="s">
        <v>1</v>
      </c>
      <c r="F920" s="166" t="s">
        <v>999</v>
      </c>
      <c r="H920" s="167">
        <v>1</v>
      </c>
      <c r="I920" s="168"/>
      <c r="L920" s="163"/>
      <c r="M920" s="169"/>
      <c r="N920" s="170"/>
      <c r="O920" s="170"/>
      <c r="P920" s="170"/>
      <c r="Q920" s="170"/>
      <c r="R920" s="170"/>
      <c r="S920" s="170"/>
      <c r="T920" s="171"/>
      <c r="AT920" s="165" t="s">
        <v>237</v>
      </c>
      <c r="AU920" s="165" t="s">
        <v>88</v>
      </c>
      <c r="AV920" s="13" t="s">
        <v>88</v>
      </c>
      <c r="AW920" s="13" t="s">
        <v>33</v>
      </c>
      <c r="AX920" s="13" t="s">
        <v>79</v>
      </c>
      <c r="AY920" s="165" t="s">
        <v>207</v>
      </c>
    </row>
    <row r="921" spans="1:65" s="15" customFormat="1" ht="11.25">
      <c r="B921" s="179"/>
      <c r="D921" s="164" t="s">
        <v>237</v>
      </c>
      <c r="E921" s="180" t="s">
        <v>1</v>
      </c>
      <c r="F921" s="181" t="s">
        <v>242</v>
      </c>
      <c r="H921" s="182">
        <v>1</v>
      </c>
      <c r="I921" s="183"/>
      <c r="L921" s="179"/>
      <c r="M921" s="184"/>
      <c r="N921" s="185"/>
      <c r="O921" s="185"/>
      <c r="P921" s="185"/>
      <c r="Q921" s="185"/>
      <c r="R921" s="185"/>
      <c r="S921" s="185"/>
      <c r="T921" s="186"/>
      <c r="AT921" s="180" t="s">
        <v>237</v>
      </c>
      <c r="AU921" s="180" t="s">
        <v>88</v>
      </c>
      <c r="AV921" s="15" t="s">
        <v>213</v>
      </c>
      <c r="AW921" s="15" t="s">
        <v>33</v>
      </c>
      <c r="AX921" s="15" t="s">
        <v>86</v>
      </c>
      <c r="AY921" s="180" t="s">
        <v>207</v>
      </c>
    </row>
    <row r="922" spans="1:65" s="2" customFormat="1" ht="33" customHeight="1">
      <c r="A922" s="31"/>
      <c r="B922" s="148"/>
      <c r="C922" s="149" t="s">
        <v>497</v>
      </c>
      <c r="D922" s="149" t="s">
        <v>209</v>
      </c>
      <c r="E922" s="150" t="s">
        <v>1000</v>
      </c>
      <c r="F922" s="151" t="s">
        <v>1001</v>
      </c>
      <c r="G922" s="152" t="s">
        <v>415</v>
      </c>
      <c r="H922" s="153">
        <v>13.628</v>
      </c>
      <c r="I922" s="154"/>
      <c r="J922" s="155">
        <f>ROUND(I922*H922,2)</f>
        <v>0</v>
      </c>
      <c r="K922" s="156"/>
      <c r="L922" s="32"/>
      <c r="M922" s="157" t="s">
        <v>1</v>
      </c>
      <c r="N922" s="158" t="s">
        <v>44</v>
      </c>
      <c r="O922" s="57"/>
      <c r="P922" s="159">
        <f>O922*H922</f>
        <v>0</v>
      </c>
      <c r="Q922" s="159">
        <v>0</v>
      </c>
      <c r="R922" s="159">
        <f>Q922*H922</f>
        <v>0</v>
      </c>
      <c r="S922" s="159">
        <v>0</v>
      </c>
      <c r="T922" s="160">
        <f>S922*H922</f>
        <v>0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R922" s="161" t="s">
        <v>213</v>
      </c>
      <c r="AT922" s="161" t="s">
        <v>209</v>
      </c>
      <c r="AU922" s="161" t="s">
        <v>88</v>
      </c>
      <c r="AY922" s="17" t="s">
        <v>207</v>
      </c>
      <c r="BE922" s="162">
        <f>IF(N922="základní",J922,0)</f>
        <v>0</v>
      </c>
      <c r="BF922" s="162">
        <f>IF(N922="snížená",J922,0)</f>
        <v>0</v>
      </c>
      <c r="BG922" s="162">
        <f>IF(N922="zákl. přenesená",J922,0)</f>
        <v>0</v>
      </c>
      <c r="BH922" s="162">
        <f>IF(N922="sníž. přenesená",J922,0)</f>
        <v>0</v>
      </c>
      <c r="BI922" s="162">
        <f>IF(N922="nulová",J922,0)</f>
        <v>0</v>
      </c>
      <c r="BJ922" s="17" t="s">
        <v>86</v>
      </c>
      <c r="BK922" s="162">
        <f>ROUND(I922*H922,2)</f>
        <v>0</v>
      </c>
      <c r="BL922" s="17" t="s">
        <v>213</v>
      </c>
      <c r="BM922" s="161" t="s">
        <v>1002</v>
      </c>
    </row>
    <row r="923" spans="1:65" s="13" customFormat="1" ht="22.5">
      <c r="B923" s="163"/>
      <c r="D923" s="164" t="s">
        <v>237</v>
      </c>
      <c r="E923" s="165" t="s">
        <v>1</v>
      </c>
      <c r="F923" s="166" t="s">
        <v>1003</v>
      </c>
      <c r="H923" s="167">
        <v>10.44</v>
      </c>
      <c r="I923" s="168"/>
      <c r="L923" s="163"/>
      <c r="M923" s="169"/>
      <c r="N923" s="170"/>
      <c r="O923" s="170"/>
      <c r="P923" s="170"/>
      <c r="Q923" s="170"/>
      <c r="R923" s="170"/>
      <c r="S923" s="170"/>
      <c r="T923" s="171"/>
      <c r="AT923" s="165" t="s">
        <v>237</v>
      </c>
      <c r="AU923" s="165" t="s">
        <v>88</v>
      </c>
      <c r="AV923" s="13" t="s">
        <v>88</v>
      </c>
      <c r="AW923" s="13" t="s">
        <v>33</v>
      </c>
      <c r="AX923" s="13" t="s">
        <v>79</v>
      </c>
      <c r="AY923" s="165" t="s">
        <v>207</v>
      </c>
    </row>
    <row r="924" spans="1:65" s="13" customFormat="1" ht="22.5">
      <c r="B924" s="163"/>
      <c r="D924" s="164" t="s">
        <v>237</v>
      </c>
      <c r="E924" s="165" t="s">
        <v>1</v>
      </c>
      <c r="F924" s="166" t="s">
        <v>1004</v>
      </c>
      <c r="H924" s="167">
        <v>3.1880000000000002</v>
      </c>
      <c r="I924" s="168"/>
      <c r="L924" s="163"/>
      <c r="M924" s="169"/>
      <c r="N924" s="170"/>
      <c r="O924" s="170"/>
      <c r="P924" s="170"/>
      <c r="Q924" s="170"/>
      <c r="R924" s="170"/>
      <c r="S924" s="170"/>
      <c r="T924" s="171"/>
      <c r="AT924" s="165" t="s">
        <v>237</v>
      </c>
      <c r="AU924" s="165" t="s">
        <v>88</v>
      </c>
      <c r="AV924" s="13" t="s">
        <v>88</v>
      </c>
      <c r="AW924" s="13" t="s">
        <v>33</v>
      </c>
      <c r="AX924" s="13" t="s">
        <v>79</v>
      </c>
      <c r="AY924" s="165" t="s">
        <v>207</v>
      </c>
    </row>
    <row r="925" spans="1:65" s="14" customFormat="1" ht="22.5">
      <c r="B925" s="172"/>
      <c r="D925" s="164" t="s">
        <v>237</v>
      </c>
      <c r="E925" s="173" t="s">
        <v>1</v>
      </c>
      <c r="F925" s="174" t="s">
        <v>1005</v>
      </c>
      <c r="H925" s="173" t="s">
        <v>1</v>
      </c>
      <c r="I925" s="175"/>
      <c r="L925" s="172"/>
      <c r="M925" s="176"/>
      <c r="N925" s="177"/>
      <c r="O925" s="177"/>
      <c r="P925" s="177"/>
      <c r="Q925" s="177"/>
      <c r="R925" s="177"/>
      <c r="S925" s="177"/>
      <c r="T925" s="178"/>
      <c r="AT925" s="173" t="s">
        <v>237</v>
      </c>
      <c r="AU925" s="173" t="s">
        <v>88</v>
      </c>
      <c r="AV925" s="14" t="s">
        <v>86</v>
      </c>
      <c r="AW925" s="14" t="s">
        <v>33</v>
      </c>
      <c r="AX925" s="14" t="s">
        <v>79</v>
      </c>
      <c r="AY925" s="173" t="s">
        <v>207</v>
      </c>
    </row>
    <row r="926" spans="1:65" s="14" customFormat="1" ht="11.25">
      <c r="B926" s="172"/>
      <c r="D926" s="164" t="s">
        <v>237</v>
      </c>
      <c r="E926" s="173" t="s">
        <v>1</v>
      </c>
      <c r="F926" s="174" t="s">
        <v>652</v>
      </c>
      <c r="H926" s="173" t="s">
        <v>1</v>
      </c>
      <c r="I926" s="175"/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237</v>
      </c>
      <c r="AU926" s="173" t="s">
        <v>88</v>
      </c>
      <c r="AV926" s="14" t="s">
        <v>86</v>
      </c>
      <c r="AW926" s="14" t="s">
        <v>33</v>
      </c>
      <c r="AX926" s="14" t="s">
        <v>79</v>
      </c>
      <c r="AY926" s="173" t="s">
        <v>207</v>
      </c>
    </row>
    <row r="927" spans="1:65" s="14" customFormat="1" ht="22.5">
      <c r="B927" s="172"/>
      <c r="D927" s="164" t="s">
        <v>237</v>
      </c>
      <c r="E927" s="173" t="s">
        <v>1</v>
      </c>
      <c r="F927" s="174" t="s">
        <v>621</v>
      </c>
      <c r="H927" s="173" t="s">
        <v>1</v>
      </c>
      <c r="I927" s="175"/>
      <c r="L927" s="172"/>
      <c r="M927" s="176"/>
      <c r="N927" s="177"/>
      <c r="O927" s="177"/>
      <c r="P927" s="177"/>
      <c r="Q927" s="177"/>
      <c r="R927" s="177"/>
      <c r="S927" s="177"/>
      <c r="T927" s="178"/>
      <c r="AT927" s="173" t="s">
        <v>237</v>
      </c>
      <c r="AU927" s="173" t="s">
        <v>88</v>
      </c>
      <c r="AV927" s="14" t="s">
        <v>86</v>
      </c>
      <c r="AW927" s="14" t="s">
        <v>33</v>
      </c>
      <c r="AX927" s="14" t="s">
        <v>79</v>
      </c>
      <c r="AY927" s="173" t="s">
        <v>207</v>
      </c>
    </row>
    <row r="928" spans="1:65" s="14" customFormat="1" ht="11.25">
      <c r="B928" s="172"/>
      <c r="D928" s="164" t="s">
        <v>237</v>
      </c>
      <c r="E928" s="173" t="s">
        <v>1</v>
      </c>
      <c r="F928" s="174" t="s">
        <v>622</v>
      </c>
      <c r="H928" s="173" t="s">
        <v>1</v>
      </c>
      <c r="I928" s="175"/>
      <c r="L928" s="172"/>
      <c r="M928" s="176"/>
      <c r="N928" s="177"/>
      <c r="O928" s="177"/>
      <c r="P928" s="177"/>
      <c r="Q928" s="177"/>
      <c r="R928" s="177"/>
      <c r="S928" s="177"/>
      <c r="T928" s="178"/>
      <c r="AT928" s="173" t="s">
        <v>237</v>
      </c>
      <c r="AU928" s="173" t="s">
        <v>88</v>
      </c>
      <c r="AV928" s="14" t="s">
        <v>86</v>
      </c>
      <c r="AW928" s="14" t="s">
        <v>33</v>
      </c>
      <c r="AX928" s="14" t="s">
        <v>79</v>
      </c>
      <c r="AY928" s="173" t="s">
        <v>207</v>
      </c>
    </row>
    <row r="929" spans="1:65" s="14" customFormat="1" ht="22.5">
      <c r="B929" s="172"/>
      <c r="D929" s="164" t="s">
        <v>237</v>
      </c>
      <c r="E929" s="173" t="s">
        <v>1</v>
      </c>
      <c r="F929" s="174" t="s">
        <v>623</v>
      </c>
      <c r="H929" s="173" t="s">
        <v>1</v>
      </c>
      <c r="I929" s="175"/>
      <c r="L929" s="172"/>
      <c r="M929" s="176"/>
      <c r="N929" s="177"/>
      <c r="O929" s="177"/>
      <c r="P929" s="177"/>
      <c r="Q929" s="177"/>
      <c r="R929" s="177"/>
      <c r="S929" s="177"/>
      <c r="T929" s="178"/>
      <c r="AT929" s="173" t="s">
        <v>237</v>
      </c>
      <c r="AU929" s="173" t="s">
        <v>88</v>
      </c>
      <c r="AV929" s="14" t="s">
        <v>86</v>
      </c>
      <c r="AW929" s="14" t="s">
        <v>33</v>
      </c>
      <c r="AX929" s="14" t="s">
        <v>79</v>
      </c>
      <c r="AY929" s="173" t="s">
        <v>207</v>
      </c>
    </row>
    <row r="930" spans="1:65" s="14" customFormat="1" ht="22.5">
      <c r="B930" s="172"/>
      <c r="D930" s="164" t="s">
        <v>237</v>
      </c>
      <c r="E930" s="173" t="s">
        <v>1</v>
      </c>
      <c r="F930" s="174" t="s">
        <v>625</v>
      </c>
      <c r="H930" s="173" t="s">
        <v>1</v>
      </c>
      <c r="I930" s="175"/>
      <c r="L930" s="172"/>
      <c r="M930" s="176"/>
      <c r="N930" s="177"/>
      <c r="O930" s="177"/>
      <c r="P930" s="177"/>
      <c r="Q930" s="177"/>
      <c r="R930" s="177"/>
      <c r="S930" s="177"/>
      <c r="T930" s="178"/>
      <c r="AT930" s="173" t="s">
        <v>237</v>
      </c>
      <c r="AU930" s="173" t="s">
        <v>88</v>
      </c>
      <c r="AV930" s="14" t="s">
        <v>86</v>
      </c>
      <c r="AW930" s="14" t="s">
        <v>33</v>
      </c>
      <c r="AX930" s="14" t="s">
        <v>79</v>
      </c>
      <c r="AY930" s="173" t="s">
        <v>207</v>
      </c>
    </row>
    <row r="931" spans="1:65" s="15" customFormat="1" ht="11.25">
      <c r="B931" s="179"/>
      <c r="D931" s="164" t="s">
        <v>237</v>
      </c>
      <c r="E931" s="180" t="s">
        <v>1</v>
      </c>
      <c r="F931" s="181" t="s">
        <v>242</v>
      </c>
      <c r="H931" s="182">
        <v>13.628</v>
      </c>
      <c r="I931" s="183"/>
      <c r="L931" s="179"/>
      <c r="M931" s="184"/>
      <c r="N931" s="185"/>
      <c r="O931" s="185"/>
      <c r="P931" s="185"/>
      <c r="Q931" s="185"/>
      <c r="R931" s="185"/>
      <c r="S931" s="185"/>
      <c r="T931" s="186"/>
      <c r="AT931" s="180" t="s">
        <v>237</v>
      </c>
      <c r="AU931" s="180" t="s">
        <v>88</v>
      </c>
      <c r="AV931" s="15" t="s">
        <v>213</v>
      </c>
      <c r="AW931" s="15" t="s">
        <v>33</v>
      </c>
      <c r="AX931" s="15" t="s">
        <v>86</v>
      </c>
      <c r="AY931" s="180" t="s">
        <v>207</v>
      </c>
    </row>
    <row r="932" spans="1:65" s="2" customFormat="1" ht="37.9" customHeight="1">
      <c r="A932" s="31"/>
      <c r="B932" s="148"/>
      <c r="C932" s="149" t="s">
        <v>1006</v>
      </c>
      <c r="D932" s="149" t="s">
        <v>209</v>
      </c>
      <c r="E932" s="150" t="s">
        <v>1007</v>
      </c>
      <c r="F932" s="151" t="s">
        <v>1008</v>
      </c>
      <c r="G932" s="152" t="s">
        <v>220</v>
      </c>
      <c r="H932" s="153">
        <v>15.6</v>
      </c>
      <c r="I932" s="154"/>
      <c r="J932" s="155">
        <f>ROUND(I932*H932,2)</f>
        <v>0</v>
      </c>
      <c r="K932" s="156"/>
      <c r="L932" s="32"/>
      <c r="M932" s="157" t="s">
        <v>1</v>
      </c>
      <c r="N932" s="158" t="s">
        <v>44</v>
      </c>
      <c r="O932" s="57"/>
      <c r="P932" s="159">
        <f>O932*H932</f>
        <v>0</v>
      </c>
      <c r="Q932" s="159">
        <v>0</v>
      </c>
      <c r="R932" s="159">
        <f>Q932*H932</f>
        <v>0</v>
      </c>
      <c r="S932" s="159">
        <v>0</v>
      </c>
      <c r="T932" s="160">
        <f>S932*H932</f>
        <v>0</v>
      </c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R932" s="161" t="s">
        <v>213</v>
      </c>
      <c r="AT932" s="161" t="s">
        <v>209</v>
      </c>
      <c r="AU932" s="161" t="s">
        <v>88</v>
      </c>
      <c r="AY932" s="17" t="s">
        <v>207</v>
      </c>
      <c r="BE932" s="162">
        <f>IF(N932="základní",J932,0)</f>
        <v>0</v>
      </c>
      <c r="BF932" s="162">
        <f>IF(N932="snížená",J932,0)</f>
        <v>0</v>
      </c>
      <c r="BG932" s="162">
        <f>IF(N932="zákl. přenesená",J932,0)</f>
        <v>0</v>
      </c>
      <c r="BH932" s="162">
        <f>IF(N932="sníž. přenesená",J932,0)</f>
        <v>0</v>
      </c>
      <c r="BI932" s="162">
        <f>IF(N932="nulová",J932,0)</f>
        <v>0</v>
      </c>
      <c r="BJ932" s="17" t="s">
        <v>86</v>
      </c>
      <c r="BK932" s="162">
        <f>ROUND(I932*H932,2)</f>
        <v>0</v>
      </c>
      <c r="BL932" s="17" t="s">
        <v>213</v>
      </c>
      <c r="BM932" s="161" t="s">
        <v>1009</v>
      </c>
    </row>
    <row r="933" spans="1:65" s="14" customFormat="1" ht="11.25">
      <c r="B933" s="172"/>
      <c r="D933" s="164" t="s">
        <v>237</v>
      </c>
      <c r="E933" s="173" t="s">
        <v>1</v>
      </c>
      <c r="F933" s="174" t="s">
        <v>1010</v>
      </c>
      <c r="H933" s="173" t="s">
        <v>1</v>
      </c>
      <c r="I933" s="175"/>
      <c r="L933" s="172"/>
      <c r="M933" s="176"/>
      <c r="N933" s="177"/>
      <c r="O933" s="177"/>
      <c r="P933" s="177"/>
      <c r="Q933" s="177"/>
      <c r="R933" s="177"/>
      <c r="S933" s="177"/>
      <c r="T933" s="178"/>
      <c r="AT933" s="173" t="s">
        <v>237</v>
      </c>
      <c r="AU933" s="173" t="s">
        <v>88</v>
      </c>
      <c r="AV933" s="14" t="s">
        <v>86</v>
      </c>
      <c r="AW933" s="14" t="s">
        <v>33</v>
      </c>
      <c r="AX933" s="14" t="s">
        <v>79</v>
      </c>
      <c r="AY933" s="173" t="s">
        <v>207</v>
      </c>
    </row>
    <row r="934" spans="1:65" s="14" customFormat="1" ht="22.5">
      <c r="B934" s="172"/>
      <c r="D934" s="164" t="s">
        <v>237</v>
      </c>
      <c r="E934" s="173" t="s">
        <v>1</v>
      </c>
      <c r="F934" s="174" t="s">
        <v>1011</v>
      </c>
      <c r="H934" s="173" t="s">
        <v>1</v>
      </c>
      <c r="I934" s="175"/>
      <c r="L934" s="172"/>
      <c r="M934" s="176"/>
      <c r="N934" s="177"/>
      <c r="O934" s="177"/>
      <c r="P934" s="177"/>
      <c r="Q934" s="177"/>
      <c r="R934" s="177"/>
      <c r="S934" s="177"/>
      <c r="T934" s="178"/>
      <c r="AT934" s="173" t="s">
        <v>237</v>
      </c>
      <c r="AU934" s="173" t="s">
        <v>88</v>
      </c>
      <c r="AV934" s="14" t="s">
        <v>86</v>
      </c>
      <c r="AW934" s="14" t="s">
        <v>33</v>
      </c>
      <c r="AX934" s="14" t="s">
        <v>79</v>
      </c>
      <c r="AY934" s="173" t="s">
        <v>207</v>
      </c>
    </row>
    <row r="935" spans="1:65" s="13" customFormat="1" ht="11.25">
      <c r="B935" s="163"/>
      <c r="D935" s="164" t="s">
        <v>237</v>
      </c>
      <c r="E935" s="165" t="s">
        <v>1</v>
      </c>
      <c r="F935" s="166" t="s">
        <v>1012</v>
      </c>
      <c r="H935" s="167">
        <v>15.6</v>
      </c>
      <c r="I935" s="168"/>
      <c r="L935" s="163"/>
      <c r="M935" s="169"/>
      <c r="N935" s="170"/>
      <c r="O935" s="170"/>
      <c r="P935" s="170"/>
      <c r="Q935" s="170"/>
      <c r="R935" s="170"/>
      <c r="S935" s="170"/>
      <c r="T935" s="171"/>
      <c r="AT935" s="165" t="s">
        <v>237</v>
      </c>
      <c r="AU935" s="165" t="s">
        <v>88</v>
      </c>
      <c r="AV935" s="13" t="s">
        <v>88</v>
      </c>
      <c r="AW935" s="13" t="s">
        <v>33</v>
      </c>
      <c r="AX935" s="13" t="s">
        <v>79</v>
      </c>
      <c r="AY935" s="165" t="s">
        <v>207</v>
      </c>
    </row>
    <row r="936" spans="1:65" s="14" customFormat="1" ht="11.25">
      <c r="B936" s="172"/>
      <c r="D936" s="164" t="s">
        <v>237</v>
      </c>
      <c r="E936" s="173" t="s">
        <v>1</v>
      </c>
      <c r="F936" s="174" t="s">
        <v>652</v>
      </c>
      <c r="H936" s="173" t="s">
        <v>1</v>
      </c>
      <c r="I936" s="175"/>
      <c r="L936" s="172"/>
      <c r="M936" s="176"/>
      <c r="N936" s="177"/>
      <c r="O936" s="177"/>
      <c r="P936" s="177"/>
      <c r="Q936" s="177"/>
      <c r="R936" s="177"/>
      <c r="S936" s="177"/>
      <c r="T936" s="178"/>
      <c r="AT936" s="173" t="s">
        <v>237</v>
      </c>
      <c r="AU936" s="173" t="s">
        <v>88</v>
      </c>
      <c r="AV936" s="14" t="s">
        <v>86</v>
      </c>
      <c r="AW936" s="14" t="s">
        <v>33</v>
      </c>
      <c r="AX936" s="14" t="s">
        <v>79</v>
      </c>
      <c r="AY936" s="173" t="s">
        <v>207</v>
      </c>
    </row>
    <row r="937" spans="1:65" s="14" customFormat="1" ht="22.5">
      <c r="B937" s="172"/>
      <c r="D937" s="164" t="s">
        <v>237</v>
      </c>
      <c r="E937" s="173" t="s">
        <v>1</v>
      </c>
      <c r="F937" s="174" t="s">
        <v>621</v>
      </c>
      <c r="H937" s="173" t="s">
        <v>1</v>
      </c>
      <c r="I937" s="175"/>
      <c r="L937" s="172"/>
      <c r="M937" s="176"/>
      <c r="N937" s="177"/>
      <c r="O937" s="177"/>
      <c r="P937" s="177"/>
      <c r="Q937" s="177"/>
      <c r="R937" s="177"/>
      <c r="S937" s="177"/>
      <c r="T937" s="178"/>
      <c r="AT937" s="173" t="s">
        <v>237</v>
      </c>
      <c r="AU937" s="173" t="s">
        <v>88</v>
      </c>
      <c r="AV937" s="14" t="s">
        <v>86</v>
      </c>
      <c r="AW937" s="14" t="s">
        <v>33</v>
      </c>
      <c r="AX937" s="14" t="s">
        <v>79</v>
      </c>
      <c r="AY937" s="173" t="s">
        <v>207</v>
      </c>
    </row>
    <row r="938" spans="1:65" s="14" customFormat="1" ht="11.25">
      <c r="B938" s="172"/>
      <c r="D938" s="164" t="s">
        <v>237</v>
      </c>
      <c r="E938" s="173" t="s">
        <v>1</v>
      </c>
      <c r="F938" s="174" t="s">
        <v>622</v>
      </c>
      <c r="H938" s="173" t="s">
        <v>1</v>
      </c>
      <c r="I938" s="175"/>
      <c r="L938" s="172"/>
      <c r="M938" s="176"/>
      <c r="N938" s="177"/>
      <c r="O938" s="177"/>
      <c r="P938" s="177"/>
      <c r="Q938" s="177"/>
      <c r="R938" s="177"/>
      <c r="S938" s="177"/>
      <c r="T938" s="178"/>
      <c r="AT938" s="173" t="s">
        <v>237</v>
      </c>
      <c r="AU938" s="173" t="s">
        <v>88</v>
      </c>
      <c r="AV938" s="14" t="s">
        <v>86</v>
      </c>
      <c r="AW938" s="14" t="s">
        <v>33</v>
      </c>
      <c r="AX938" s="14" t="s">
        <v>79</v>
      </c>
      <c r="AY938" s="173" t="s">
        <v>207</v>
      </c>
    </row>
    <row r="939" spans="1:65" s="14" customFormat="1" ht="22.5">
      <c r="B939" s="172"/>
      <c r="D939" s="164" t="s">
        <v>237</v>
      </c>
      <c r="E939" s="173" t="s">
        <v>1</v>
      </c>
      <c r="F939" s="174" t="s">
        <v>623</v>
      </c>
      <c r="H939" s="173" t="s">
        <v>1</v>
      </c>
      <c r="I939" s="175"/>
      <c r="L939" s="172"/>
      <c r="M939" s="176"/>
      <c r="N939" s="177"/>
      <c r="O939" s="177"/>
      <c r="P939" s="177"/>
      <c r="Q939" s="177"/>
      <c r="R939" s="177"/>
      <c r="S939" s="177"/>
      <c r="T939" s="178"/>
      <c r="AT939" s="173" t="s">
        <v>237</v>
      </c>
      <c r="AU939" s="173" t="s">
        <v>88</v>
      </c>
      <c r="AV939" s="14" t="s">
        <v>86</v>
      </c>
      <c r="AW939" s="14" t="s">
        <v>33</v>
      </c>
      <c r="AX939" s="14" t="s">
        <v>79</v>
      </c>
      <c r="AY939" s="173" t="s">
        <v>207</v>
      </c>
    </row>
    <row r="940" spans="1:65" s="14" customFormat="1" ht="22.5">
      <c r="B940" s="172"/>
      <c r="D940" s="164" t="s">
        <v>237</v>
      </c>
      <c r="E940" s="173" t="s">
        <v>1</v>
      </c>
      <c r="F940" s="174" t="s">
        <v>762</v>
      </c>
      <c r="H940" s="173" t="s">
        <v>1</v>
      </c>
      <c r="I940" s="175"/>
      <c r="L940" s="172"/>
      <c r="M940" s="176"/>
      <c r="N940" s="177"/>
      <c r="O940" s="177"/>
      <c r="P940" s="177"/>
      <c r="Q940" s="177"/>
      <c r="R940" s="177"/>
      <c r="S940" s="177"/>
      <c r="T940" s="178"/>
      <c r="AT940" s="173" t="s">
        <v>237</v>
      </c>
      <c r="AU940" s="173" t="s">
        <v>88</v>
      </c>
      <c r="AV940" s="14" t="s">
        <v>86</v>
      </c>
      <c r="AW940" s="14" t="s">
        <v>33</v>
      </c>
      <c r="AX940" s="14" t="s">
        <v>79</v>
      </c>
      <c r="AY940" s="173" t="s">
        <v>207</v>
      </c>
    </row>
    <row r="941" spans="1:65" s="14" customFormat="1" ht="22.5">
      <c r="B941" s="172"/>
      <c r="D941" s="164" t="s">
        <v>237</v>
      </c>
      <c r="E941" s="173" t="s">
        <v>1</v>
      </c>
      <c r="F941" s="174" t="s">
        <v>625</v>
      </c>
      <c r="H941" s="173" t="s">
        <v>1</v>
      </c>
      <c r="I941" s="175"/>
      <c r="L941" s="172"/>
      <c r="M941" s="176"/>
      <c r="N941" s="177"/>
      <c r="O941" s="177"/>
      <c r="P941" s="177"/>
      <c r="Q941" s="177"/>
      <c r="R941" s="177"/>
      <c r="S941" s="177"/>
      <c r="T941" s="178"/>
      <c r="AT941" s="173" t="s">
        <v>237</v>
      </c>
      <c r="AU941" s="173" t="s">
        <v>88</v>
      </c>
      <c r="AV941" s="14" t="s">
        <v>86</v>
      </c>
      <c r="AW941" s="14" t="s">
        <v>33</v>
      </c>
      <c r="AX941" s="14" t="s">
        <v>79</v>
      </c>
      <c r="AY941" s="173" t="s">
        <v>207</v>
      </c>
    </row>
    <row r="942" spans="1:65" s="15" customFormat="1" ht="11.25">
      <c r="B942" s="179"/>
      <c r="D942" s="164" t="s">
        <v>237</v>
      </c>
      <c r="E942" s="180" t="s">
        <v>1</v>
      </c>
      <c r="F942" s="181" t="s">
        <v>242</v>
      </c>
      <c r="H942" s="182">
        <v>15.6</v>
      </c>
      <c r="I942" s="183"/>
      <c r="L942" s="179"/>
      <c r="M942" s="184"/>
      <c r="N942" s="185"/>
      <c r="O942" s="185"/>
      <c r="P942" s="185"/>
      <c r="Q942" s="185"/>
      <c r="R942" s="185"/>
      <c r="S942" s="185"/>
      <c r="T942" s="186"/>
      <c r="AT942" s="180" t="s">
        <v>237</v>
      </c>
      <c r="AU942" s="180" t="s">
        <v>88</v>
      </c>
      <c r="AV942" s="15" t="s">
        <v>213</v>
      </c>
      <c r="AW942" s="15" t="s">
        <v>33</v>
      </c>
      <c r="AX942" s="15" t="s">
        <v>86</v>
      </c>
      <c r="AY942" s="180" t="s">
        <v>207</v>
      </c>
    </row>
    <row r="943" spans="1:65" s="2" customFormat="1" ht="37.9" customHeight="1">
      <c r="A943" s="31"/>
      <c r="B943" s="148"/>
      <c r="C943" s="149" t="s">
        <v>510</v>
      </c>
      <c r="D943" s="149" t="s">
        <v>209</v>
      </c>
      <c r="E943" s="150" t="s">
        <v>1013</v>
      </c>
      <c r="F943" s="151" t="s">
        <v>1014</v>
      </c>
      <c r="G943" s="152" t="s">
        <v>301</v>
      </c>
      <c r="H943" s="153">
        <v>1</v>
      </c>
      <c r="I943" s="154"/>
      <c r="J943" s="155">
        <f>ROUND(I943*H943,2)</f>
        <v>0</v>
      </c>
      <c r="K943" s="156"/>
      <c r="L943" s="32"/>
      <c r="M943" s="157" t="s">
        <v>1</v>
      </c>
      <c r="N943" s="158" t="s">
        <v>44</v>
      </c>
      <c r="O943" s="57"/>
      <c r="P943" s="159">
        <f>O943*H943</f>
        <v>0</v>
      </c>
      <c r="Q943" s="159">
        <v>0</v>
      </c>
      <c r="R943" s="159">
        <f>Q943*H943</f>
        <v>0</v>
      </c>
      <c r="S943" s="159">
        <v>0</v>
      </c>
      <c r="T943" s="160">
        <f>S943*H943</f>
        <v>0</v>
      </c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R943" s="161" t="s">
        <v>213</v>
      </c>
      <c r="AT943" s="161" t="s">
        <v>209</v>
      </c>
      <c r="AU943" s="161" t="s">
        <v>88</v>
      </c>
      <c r="AY943" s="17" t="s">
        <v>207</v>
      </c>
      <c r="BE943" s="162">
        <f>IF(N943="základní",J943,0)</f>
        <v>0</v>
      </c>
      <c r="BF943" s="162">
        <f>IF(N943="snížená",J943,0)</f>
        <v>0</v>
      </c>
      <c r="BG943" s="162">
        <f>IF(N943="zákl. přenesená",J943,0)</f>
        <v>0</v>
      </c>
      <c r="BH943" s="162">
        <f>IF(N943="sníž. přenesená",J943,0)</f>
        <v>0</v>
      </c>
      <c r="BI943" s="162">
        <f>IF(N943="nulová",J943,0)</f>
        <v>0</v>
      </c>
      <c r="BJ943" s="17" t="s">
        <v>86</v>
      </c>
      <c r="BK943" s="162">
        <f>ROUND(I943*H943,2)</f>
        <v>0</v>
      </c>
      <c r="BL943" s="17" t="s">
        <v>213</v>
      </c>
      <c r="BM943" s="161" t="s">
        <v>1015</v>
      </c>
    </row>
    <row r="944" spans="1:65" s="14" customFormat="1" ht="22.5">
      <c r="B944" s="172"/>
      <c r="D944" s="164" t="s">
        <v>237</v>
      </c>
      <c r="E944" s="173" t="s">
        <v>1</v>
      </c>
      <c r="F944" s="174" t="s">
        <v>1016</v>
      </c>
      <c r="H944" s="173" t="s">
        <v>1</v>
      </c>
      <c r="I944" s="175"/>
      <c r="L944" s="172"/>
      <c r="M944" s="176"/>
      <c r="N944" s="177"/>
      <c r="O944" s="177"/>
      <c r="P944" s="177"/>
      <c r="Q944" s="177"/>
      <c r="R944" s="177"/>
      <c r="S944" s="177"/>
      <c r="T944" s="178"/>
      <c r="AT944" s="173" t="s">
        <v>237</v>
      </c>
      <c r="AU944" s="173" t="s">
        <v>88</v>
      </c>
      <c r="AV944" s="14" t="s">
        <v>86</v>
      </c>
      <c r="AW944" s="14" t="s">
        <v>33</v>
      </c>
      <c r="AX944" s="14" t="s">
        <v>79</v>
      </c>
      <c r="AY944" s="173" t="s">
        <v>207</v>
      </c>
    </row>
    <row r="945" spans="1:65" s="14" customFormat="1" ht="22.5">
      <c r="B945" s="172"/>
      <c r="D945" s="164" t="s">
        <v>237</v>
      </c>
      <c r="E945" s="173" t="s">
        <v>1</v>
      </c>
      <c r="F945" s="174" t="s">
        <v>1017</v>
      </c>
      <c r="H945" s="173" t="s">
        <v>1</v>
      </c>
      <c r="I945" s="175"/>
      <c r="L945" s="172"/>
      <c r="M945" s="176"/>
      <c r="N945" s="177"/>
      <c r="O945" s="177"/>
      <c r="P945" s="177"/>
      <c r="Q945" s="177"/>
      <c r="R945" s="177"/>
      <c r="S945" s="177"/>
      <c r="T945" s="178"/>
      <c r="AT945" s="173" t="s">
        <v>237</v>
      </c>
      <c r="AU945" s="173" t="s">
        <v>88</v>
      </c>
      <c r="AV945" s="14" t="s">
        <v>86</v>
      </c>
      <c r="AW945" s="14" t="s">
        <v>33</v>
      </c>
      <c r="AX945" s="14" t="s">
        <v>79</v>
      </c>
      <c r="AY945" s="173" t="s">
        <v>207</v>
      </c>
    </row>
    <row r="946" spans="1:65" s="13" customFormat="1" ht="11.25">
      <c r="B946" s="163"/>
      <c r="D946" s="164" t="s">
        <v>237</v>
      </c>
      <c r="E946" s="165" t="s">
        <v>1</v>
      </c>
      <c r="F946" s="166" t="s">
        <v>1018</v>
      </c>
      <c r="H946" s="167">
        <v>1</v>
      </c>
      <c r="I946" s="168"/>
      <c r="L946" s="163"/>
      <c r="M946" s="169"/>
      <c r="N946" s="170"/>
      <c r="O946" s="170"/>
      <c r="P946" s="170"/>
      <c r="Q946" s="170"/>
      <c r="R946" s="170"/>
      <c r="S946" s="170"/>
      <c r="T946" s="171"/>
      <c r="AT946" s="165" t="s">
        <v>237</v>
      </c>
      <c r="AU946" s="165" t="s">
        <v>88</v>
      </c>
      <c r="AV946" s="13" t="s">
        <v>88</v>
      </c>
      <c r="AW946" s="13" t="s">
        <v>33</v>
      </c>
      <c r="AX946" s="13" t="s">
        <v>79</v>
      </c>
      <c r="AY946" s="165" t="s">
        <v>207</v>
      </c>
    </row>
    <row r="947" spans="1:65" s="14" customFormat="1" ht="11.25">
      <c r="B947" s="172"/>
      <c r="D947" s="164" t="s">
        <v>237</v>
      </c>
      <c r="E947" s="173" t="s">
        <v>1</v>
      </c>
      <c r="F947" s="174" t="s">
        <v>652</v>
      </c>
      <c r="H947" s="173" t="s">
        <v>1</v>
      </c>
      <c r="I947" s="175"/>
      <c r="L947" s="172"/>
      <c r="M947" s="176"/>
      <c r="N947" s="177"/>
      <c r="O947" s="177"/>
      <c r="P947" s="177"/>
      <c r="Q947" s="177"/>
      <c r="R947" s="177"/>
      <c r="S947" s="177"/>
      <c r="T947" s="178"/>
      <c r="AT947" s="173" t="s">
        <v>237</v>
      </c>
      <c r="AU947" s="173" t="s">
        <v>88</v>
      </c>
      <c r="AV947" s="14" t="s">
        <v>86</v>
      </c>
      <c r="AW947" s="14" t="s">
        <v>33</v>
      </c>
      <c r="AX947" s="14" t="s">
        <v>79</v>
      </c>
      <c r="AY947" s="173" t="s">
        <v>207</v>
      </c>
    </row>
    <row r="948" spans="1:65" s="14" customFormat="1" ht="22.5">
      <c r="B948" s="172"/>
      <c r="D948" s="164" t="s">
        <v>237</v>
      </c>
      <c r="E948" s="173" t="s">
        <v>1</v>
      </c>
      <c r="F948" s="174" t="s">
        <v>621</v>
      </c>
      <c r="H948" s="173" t="s">
        <v>1</v>
      </c>
      <c r="I948" s="175"/>
      <c r="L948" s="172"/>
      <c r="M948" s="176"/>
      <c r="N948" s="177"/>
      <c r="O948" s="177"/>
      <c r="P948" s="177"/>
      <c r="Q948" s="177"/>
      <c r="R948" s="177"/>
      <c r="S948" s="177"/>
      <c r="T948" s="178"/>
      <c r="AT948" s="173" t="s">
        <v>237</v>
      </c>
      <c r="AU948" s="173" t="s">
        <v>88</v>
      </c>
      <c r="AV948" s="14" t="s">
        <v>86</v>
      </c>
      <c r="AW948" s="14" t="s">
        <v>33</v>
      </c>
      <c r="AX948" s="14" t="s">
        <v>79</v>
      </c>
      <c r="AY948" s="173" t="s">
        <v>207</v>
      </c>
    </row>
    <row r="949" spans="1:65" s="14" customFormat="1" ht="11.25">
      <c r="B949" s="172"/>
      <c r="D949" s="164" t="s">
        <v>237</v>
      </c>
      <c r="E949" s="173" t="s">
        <v>1</v>
      </c>
      <c r="F949" s="174" t="s">
        <v>622</v>
      </c>
      <c r="H949" s="173" t="s">
        <v>1</v>
      </c>
      <c r="I949" s="175"/>
      <c r="L949" s="172"/>
      <c r="M949" s="176"/>
      <c r="N949" s="177"/>
      <c r="O949" s="177"/>
      <c r="P949" s="177"/>
      <c r="Q949" s="177"/>
      <c r="R949" s="177"/>
      <c r="S949" s="177"/>
      <c r="T949" s="178"/>
      <c r="AT949" s="173" t="s">
        <v>237</v>
      </c>
      <c r="AU949" s="173" t="s">
        <v>88</v>
      </c>
      <c r="AV949" s="14" t="s">
        <v>86</v>
      </c>
      <c r="AW949" s="14" t="s">
        <v>33</v>
      </c>
      <c r="AX949" s="14" t="s">
        <v>79</v>
      </c>
      <c r="AY949" s="173" t="s">
        <v>207</v>
      </c>
    </row>
    <row r="950" spans="1:65" s="14" customFormat="1" ht="22.5">
      <c r="B950" s="172"/>
      <c r="D950" s="164" t="s">
        <v>237</v>
      </c>
      <c r="E950" s="173" t="s">
        <v>1</v>
      </c>
      <c r="F950" s="174" t="s">
        <v>623</v>
      </c>
      <c r="H950" s="173" t="s">
        <v>1</v>
      </c>
      <c r="I950" s="175"/>
      <c r="L950" s="172"/>
      <c r="M950" s="176"/>
      <c r="N950" s="177"/>
      <c r="O950" s="177"/>
      <c r="P950" s="177"/>
      <c r="Q950" s="177"/>
      <c r="R950" s="177"/>
      <c r="S950" s="177"/>
      <c r="T950" s="178"/>
      <c r="AT950" s="173" t="s">
        <v>237</v>
      </c>
      <c r="AU950" s="173" t="s">
        <v>88</v>
      </c>
      <c r="AV950" s="14" t="s">
        <v>86</v>
      </c>
      <c r="AW950" s="14" t="s">
        <v>33</v>
      </c>
      <c r="AX950" s="14" t="s">
        <v>79</v>
      </c>
      <c r="AY950" s="173" t="s">
        <v>207</v>
      </c>
    </row>
    <row r="951" spans="1:65" s="14" customFormat="1" ht="22.5">
      <c r="B951" s="172"/>
      <c r="D951" s="164" t="s">
        <v>237</v>
      </c>
      <c r="E951" s="173" t="s">
        <v>1</v>
      </c>
      <c r="F951" s="174" t="s">
        <v>762</v>
      </c>
      <c r="H951" s="173" t="s">
        <v>1</v>
      </c>
      <c r="I951" s="175"/>
      <c r="L951" s="172"/>
      <c r="M951" s="176"/>
      <c r="N951" s="177"/>
      <c r="O951" s="177"/>
      <c r="P951" s="177"/>
      <c r="Q951" s="177"/>
      <c r="R951" s="177"/>
      <c r="S951" s="177"/>
      <c r="T951" s="178"/>
      <c r="AT951" s="173" t="s">
        <v>237</v>
      </c>
      <c r="AU951" s="173" t="s">
        <v>88</v>
      </c>
      <c r="AV951" s="14" t="s">
        <v>86</v>
      </c>
      <c r="AW951" s="14" t="s">
        <v>33</v>
      </c>
      <c r="AX951" s="14" t="s">
        <v>79</v>
      </c>
      <c r="AY951" s="173" t="s">
        <v>207</v>
      </c>
    </row>
    <row r="952" spans="1:65" s="14" customFormat="1" ht="22.5">
      <c r="B952" s="172"/>
      <c r="D952" s="164" t="s">
        <v>237</v>
      </c>
      <c r="E952" s="173" t="s">
        <v>1</v>
      </c>
      <c r="F952" s="174" t="s">
        <v>625</v>
      </c>
      <c r="H952" s="173" t="s">
        <v>1</v>
      </c>
      <c r="I952" s="175"/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237</v>
      </c>
      <c r="AU952" s="173" t="s">
        <v>88</v>
      </c>
      <c r="AV952" s="14" t="s">
        <v>86</v>
      </c>
      <c r="AW952" s="14" t="s">
        <v>33</v>
      </c>
      <c r="AX952" s="14" t="s">
        <v>79</v>
      </c>
      <c r="AY952" s="173" t="s">
        <v>207</v>
      </c>
    </row>
    <row r="953" spans="1:65" s="15" customFormat="1" ht="11.25">
      <c r="B953" s="179"/>
      <c r="D953" s="164" t="s">
        <v>237</v>
      </c>
      <c r="E953" s="180" t="s">
        <v>1</v>
      </c>
      <c r="F953" s="181" t="s">
        <v>242</v>
      </c>
      <c r="H953" s="182">
        <v>1</v>
      </c>
      <c r="I953" s="183"/>
      <c r="L953" s="179"/>
      <c r="M953" s="184"/>
      <c r="N953" s="185"/>
      <c r="O953" s="185"/>
      <c r="P953" s="185"/>
      <c r="Q953" s="185"/>
      <c r="R953" s="185"/>
      <c r="S953" s="185"/>
      <c r="T953" s="186"/>
      <c r="AT953" s="180" t="s">
        <v>237</v>
      </c>
      <c r="AU953" s="180" t="s">
        <v>88</v>
      </c>
      <c r="AV953" s="15" t="s">
        <v>213</v>
      </c>
      <c r="AW953" s="15" t="s">
        <v>33</v>
      </c>
      <c r="AX953" s="15" t="s">
        <v>86</v>
      </c>
      <c r="AY953" s="180" t="s">
        <v>207</v>
      </c>
    </row>
    <row r="954" spans="1:65" s="2" customFormat="1" ht="24.2" customHeight="1">
      <c r="A954" s="31"/>
      <c r="B954" s="148"/>
      <c r="C954" s="149" t="s">
        <v>1019</v>
      </c>
      <c r="D954" s="149" t="s">
        <v>209</v>
      </c>
      <c r="E954" s="150" t="s">
        <v>1020</v>
      </c>
      <c r="F954" s="151" t="s">
        <v>1021</v>
      </c>
      <c r="G954" s="152" t="s">
        <v>301</v>
      </c>
      <c r="H954" s="153">
        <v>36</v>
      </c>
      <c r="I954" s="154"/>
      <c r="J954" s="155">
        <f>ROUND(I954*H954,2)</f>
        <v>0</v>
      </c>
      <c r="K954" s="156"/>
      <c r="L954" s="32"/>
      <c r="M954" s="157" t="s">
        <v>1</v>
      </c>
      <c r="N954" s="158" t="s">
        <v>44</v>
      </c>
      <c r="O954" s="57"/>
      <c r="P954" s="159">
        <f>O954*H954</f>
        <v>0</v>
      </c>
      <c r="Q954" s="159">
        <v>0</v>
      </c>
      <c r="R954" s="159">
        <f>Q954*H954</f>
        <v>0</v>
      </c>
      <c r="S954" s="159">
        <v>0</v>
      </c>
      <c r="T954" s="160">
        <f>S954*H954</f>
        <v>0</v>
      </c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R954" s="161" t="s">
        <v>213</v>
      </c>
      <c r="AT954" s="161" t="s">
        <v>209</v>
      </c>
      <c r="AU954" s="161" t="s">
        <v>88</v>
      </c>
      <c r="AY954" s="17" t="s">
        <v>207</v>
      </c>
      <c r="BE954" s="162">
        <f>IF(N954="základní",J954,0)</f>
        <v>0</v>
      </c>
      <c r="BF954" s="162">
        <f>IF(N954="snížená",J954,0)</f>
        <v>0</v>
      </c>
      <c r="BG954" s="162">
        <f>IF(N954="zákl. přenesená",J954,0)</f>
        <v>0</v>
      </c>
      <c r="BH954" s="162">
        <f>IF(N954="sníž. přenesená",J954,0)</f>
        <v>0</v>
      </c>
      <c r="BI954" s="162">
        <f>IF(N954="nulová",J954,0)</f>
        <v>0</v>
      </c>
      <c r="BJ954" s="17" t="s">
        <v>86</v>
      </c>
      <c r="BK954" s="162">
        <f>ROUND(I954*H954,2)</f>
        <v>0</v>
      </c>
      <c r="BL954" s="17" t="s">
        <v>213</v>
      </c>
      <c r="BM954" s="161" t="s">
        <v>1022</v>
      </c>
    </row>
    <row r="955" spans="1:65" s="2" customFormat="1" ht="24.2" customHeight="1">
      <c r="A955" s="31"/>
      <c r="B955" s="148"/>
      <c r="C955" s="149" t="s">
        <v>522</v>
      </c>
      <c r="D955" s="149" t="s">
        <v>209</v>
      </c>
      <c r="E955" s="150" t="s">
        <v>1023</v>
      </c>
      <c r="F955" s="151" t="s">
        <v>1024</v>
      </c>
      <c r="G955" s="152" t="s">
        <v>220</v>
      </c>
      <c r="H955" s="153">
        <v>70.25</v>
      </c>
      <c r="I955" s="154"/>
      <c r="J955" s="155">
        <f>ROUND(I955*H955,2)</f>
        <v>0</v>
      </c>
      <c r="K955" s="156"/>
      <c r="L955" s="32"/>
      <c r="M955" s="157" t="s">
        <v>1</v>
      </c>
      <c r="N955" s="158" t="s">
        <v>44</v>
      </c>
      <c r="O955" s="57"/>
      <c r="P955" s="159">
        <f>O955*H955</f>
        <v>0</v>
      </c>
      <c r="Q955" s="159">
        <v>0</v>
      </c>
      <c r="R955" s="159">
        <f>Q955*H955</f>
        <v>0</v>
      </c>
      <c r="S955" s="159">
        <v>0</v>
      </c>
      <c r="T955" s="160">
        <f>S955*H955</f>
        <v>0</v>
      </c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R955" s="161" t="s">
        <v>213</v>
      </c>
      <c r="AT955" s="161" t="s">
        <v>209</v>
      </c>
      <c r="AU955" s="161" t="s">
        <v>88</v>
      </c>
      <c r="AY955" s="17" t="s">
        <v>207</v>
      </c>
      <c r="BE955" s="162">
        <f>IF(N955="základní",J955,0)</f>
        <v>0</v>
      </c>
      <c r="BF955" s="162">
        <f>IF(N955="snížená",J955,0)</f>
        <v>0</v>
      </c>
      <c r="BG955" s="162">
        <f>IF(N955="zákl. přenesená",J955,0)</f>
        <v>0</v>
      </c>
      <c r="BH955" s="162">
        <f>IF(N955="sníž. přenesená",J955,0)</f>
        <v>0</v>
      </c>
      <c r="BI955" s="162">
        <f>IF(N955="nulová",J955,0)</f>
        <v>0</v>
      </c>
      <c r="BJ955" s="17" t="s">
        <v>86</v>
      </c>
      <c r="BK955" s="162">
        <f>ROUND(I955*H955,2)</f>
        <v>0</v>
      </c>
      <c r="BL955" s="17" t="s">
        <v>213</v>
      </c>
      <c r="BM955" s="161" t="s">
        <v>1025</v>
      </c>
    </row>
    <row r="956" spans="1:65" s="13" customFormat="1" ht="22.5">
      <c r="B956" s="163"/>
      <c r="D956" s="164" t="s">
        <v>237</v>
      </c>
      <c r="E956" s="165" t="s">
        <v>1</v>
      </c>
      <c r="F956" s="166" t="s">
        <v>1026</v>
      </c>
      <c r="H956" s="167">
        <v>0.65</v>
      </c>
      <c r="I956" s="168"/>
      <c r="L956" s="163"/>
      <c r="M956" s="169"/>
      <c r="N956" s="170"/>
      <c r="O956" s="170"/>
      <c r="P956" s="170"/>
      <c r="Q956" s="170"/>
      <c r="R956" s="170"/>
      <c r="S956" s="170"/>
      <c r="T956" s="171"/>
      <c r="AT956" s="165" t="s">
        <v>237</v>
      </c>
      <c r="AU956" s="165" t="s">
        <v>88</v>
      </c>
      <c r="AV956" s="13" t="s">
        <v>88</v>
      </c>
      <c r="AW956" s="13" t="s">
        <v>33</v>
      </c>
      <c r="AX956" s="13" t="s">
        <v>79</v>
      </c>
      <c r="AY956" s="165" t="s">
        <v>207</v>
      </c>
    </row>
    <row r="957" spans="1:65" s="13" customFormat="1" ht="22.5">
      <c r="B957" s="163"/>
      <c r="D957" s="164" t="s">
        <v>237</v>
      </c>
      <c r="E957" s="165" t="s">
        <v>1</v>
      </c>
      <c r="F957" s="166" t="s">
        <v>1027</v>
      </c>
      <c r="H957" s="167">
        <v>39.5</v>
      </c>
      <c r="I957" s="168"/>
      <c r="L957" s="163"/>
      <c r="M957" s="169"/>
      <c r="N957" s="170"/>
      <c r="O957" s="170"/>
      <c r="P957" s="170"/>
      <c r="Q957" s="170"/>
      <c r="R957" s="170"/>
      <c r="S957" s="170"/>
      <c r="T957" s="171"/>
      <c r="AT957" s="165" t="s">
        <v>237</v>
      </c>
      <c r="AU957" s="165" t="s">
        <v>88</v>
      </c>
      <c r="AV957" s="13" t="s">
        <v>88</v>
      </c>
      <c r="AW957" s="13" t="s">
        <v>33</v>
      </c>
      <c r="AX957" s="13" t="s">
        <v>79</v>
      </c>
      <c r="AY957" s="165" t="s">
        <v>207</v>
      </c>
    </row>
    <row r="958" spans="1:65" s="14" customFormat="1" ht="11.25">
      <c r="B958" s="172"/>
      <c r="D958" s="164" t="s">
        <v>237</v>
      </c>
      <c r="E958" s="173" t="s">
        <v>1</v>
      </c>
      <c r="F958" s="174" t="s">
        <v>1028</v>
      </c>
      <c r="H958" s="173" t="s">
        <v>1</v>
      </c>
      <c r="I958" s="175"/>
      <c r="L958" s="172"/>
      <c r="M958" s="176"/>
      <c r="N958" s="177"/>
      <c r="O958" s="177"/>
      <c r="P958" s="177"/>
      <c r="Q958" s="177"/>
      <c r="R958" s="177"/>
      <c r="S958" s="177"/>
      <c r="T958" s="178"/>
      <c r="AT958" s="173" t="s">
        <v>237</v>
      </c>
      <c r="AU958" s="173" t="s">
        <v>88</v>
      </c>
      <c r="AV958" s="14" t="s">
        <v>86</v>
      </c>
      <c r="AW958" s="14" t="s">
        <v>33</v>
      </c>
      <c r="AX958" s="14" t="s">
        <v>79</v>
      </c>
      <c r="AY958" s="173" t="s">
        <v>207</v>
      </c>
    </row>
    <row r="959" spans="1:65" s="13" customFormat="1" ht="11.25">
      <c r="B959" s="163"/>
      <c r="D959" s="164" t="s">
        <v>237</v>
      </c>
      <c r="E959" s="165" t="s">
        <v>1</v>
      </c>
      <c r="F959" s="166" t="s">
        <v>1029</v>
      </c>
      <c r="H959" s="167">
        <v>10.5</v>
      </c>
      <c r="I959" s="168"/>
      <c r="L959" s="163"/>
      <c r="M959" s="169"/>
      <c r="N959" s="170"/>
      <c r="O959" s="170"/>
      <c r="P959" s="170"/>
      <c r="Q959" s="170"/>
      <c r="R959" s="170"/>
      <c r="S959" s="170"/>
      <c r="T959" s="171"/>
      <c r="AT959" s="165" t="s">
        <v>237</v>
      </c>
      <c r="AU959" s="165" t="s">
        <v>88</v>
      </c>
      <c r="AV959" s="13" t="s">
        <v>88</v>
      </c>
      <c r="AW959" s="13" t="s">
        <v>33</v>
      </c>
      <c r="AX959" s="13" t="s">
        <v>79</v>
      </c>
      <c r="AY959" s="165" t="s">
        <v>207</v>
      </c>
    </row>
    <row r="960" spans="1:65" s="13" customFormat="1" ht="22.5">
      <c r="B960" s="163"/>
      <c r="D960" s="164" t="s">
        <v>237</v>
      </c>
      <c r="E960" s="165" t="s">
        <v>1</v>
      </c>
      <c r="F960" s="166" t="s">
        <v>1030</v>
      </c>
      <c r="H960" s="167">
        <v>12.7</v>
      </c>
      <c r="I960" s="168"/>
      <c r="L960" s="163"/>
      <c r="M960" s="169"/>
      <c r="N960" s="170"/>
      <c r="O960" s="170"/>
      <c r="P960" s="170"/>
      <c r="Q960" s="170"/>
      <c r="R960" s="170"/>
      <c r="S960" s="170"/>
      <c r="T960" s="171"/>
      <c r="AT960" s="165" t="s">
        <v>237</v>
      </c>
      <c r="AU960" s="165" t="s">
        <v>88</v>
      </c>
      <c r="AV960" s="13" t="s">
        <v>88</v>
      </c>
      <c r="AW960" s="13" t="s">
        <v>33</v>
      </c>
      <c r="AX960" s="13" t="s">
        <v>79</v>
      </c>
      <c r="AY960" s="165" t="s">
        <v>207</v>
      </c>
    </row>
    <row r="961" spans="1:65" s="13" customFormat="1" ht="11.25">
      <c r="B961" s="163"/>
      <c r="D961" s="164" t="s">
        <v>237</v>
      </c>
      <c r="E961" s="165" t="s">
        <v>1</v>
      </c>
      <c r="F961" s="166" t="s">
        <v>1031</v>
      </c>
      <c r="H961" s="167">
        <v>6.9</v>
      </c>
      <c r="I961" s="168"/>
      <c r="L961" s="163"/>
      <c r="M961" s="169"/>
      <c r="N961" s="170"/>
      <c r="O961" s="170"/>
      <c r="P961" s="170"/>
      <c r="Q961" s="170"/>
      <c r="R961" s="170"/>
      <c r="S961" s="170"/>
      <c r="T961" s="171"/>
      <c r="AT961" s="165" t="s">
        <v>237</v>
      </c>
      <c r="AU961" s="165" t="s">
        <v>88</v>
      </c>
      <c r="AV961" s="13" t="s">
        <v>88</v>
      </c>
      <c r="AW961" s="13" t="s">
        <v>33</v>
      </c>
      <c r="AX961" s="13" t="s">
        <v>79</v>
      </c>
      <c r="AY961" s="165" t="s">
        <v>207</v>
      </c>
    </row>
    <row r="962" spans="1:65" s="15" customFormat="1" ht="11.25">
      <c r="B962" s="179"/>
      <c r="D962" s="164" t="s">
        <v>237</v>
      </c>
      <c r="E962" s="180" t="s">
        <v>1</v>
      </c>
      <c r="F962" s="181" t="s">
        <v>242</v>
      </c>
      <c r="H962" s="182">
        <v>70.25</v>
      </c>
      <c r="I962" s="183"/>
      <c r="L962" s="179"/>
      <c r="M962" s="184"/>
      <c r="N962" s="185"/>
      <c r="O962" s="185"/>
      <c r="P962" s="185"/>
      <c r="Q962" s="185"/>
      <c r="R962" s="185"/>
      <c r="S962" s="185"/>
      <c r="T962" s="186"/>
      <c r="AT962" s="180" t="s">
        <v>237</v>
      </c>
      <c r="AU962" s="180" t="s">
        <v>88</v>
      </c>
      <c r="AV962" s="15" t="s">
        <v>213</v>
      </c>
      <c r="AW962" s="15" t="s">
        <v>33</v>
      </c>
      <c r="AX962" s="15" t="s">
        <v>86</v>
      </c>
      <c r="AY962" s="180" t="s">
        <v>207</v>
      </c>
    </row>
    <row r="963" spans="1:65" s="2" customFormat="1" ht="24.2" customHeight="1">
      <c r="A963" s="31"/>
      <c r="B963" s="148"/>
      <c r="C963" s="149" t="s">
        <v>1032</v>
      </c>
      <c r="D963" s="149" t="s">
        <v>209</v>
      </c>
      <c r="E963" s="150" t="s">
        <v>1033</v>
      </c>
      <c r="F963" s="151" t="s">
        <v>1034</v>
      </c>
      <c r="G963" s="152" t="s">
        <v>220</v>
      </c>
      <c r="H963" s="153">
        <v>1.4</v>
      </c>
      <c r="I963" s="154"/>
      <c r="J963" s="155">
        <f>ROUND(I963*H963,2)</f>
        <v>0</v>
      </c>
      <c r="K963" s="156"/>
      <c r="L963" s="32"/>
      <c r="M963" s="157" t="s">
        <v>1</v>
      </c>
      <c r="N963" s="158" t="s">
        <v>44</v>
      </c>
      <c r="O963" s="57"/>
      <c r="P963" s="159">
        <f>O963*H963</f>
        <v>0</v>
      </c>
      <c r="Q963" s="159">
        <v>0</v>
      </c>
      <c r="R963" s="159">
        <f>Q963*H963</f>
        <v>0</v>
      </c>
      <c r="S963" s="159">
        <v>0</v>
      </c>
      <c r="T963" s="160">
        <f>S963*H963</f>
        <v>0</v>
      </c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R963" s="161" t="s">
        <v>213</v>
      </c>
      <c r="AT963" s="161" t="s">
        <v>209</v>
      </c>
      <c r="AU963" s="161" t="s">
        <v>88</v>
      </c>
      <c r="AY963" s="17" t="s">
        <v>207</v>
      </c>
      <c r="BE963" s="162">
        <f>IF(N963="základní",J963,0)</f>
        <v>0</v>
      </c>
      <c r="BF963" s="162">
        <f>IF(N963="snížená",J963,0)</f>
        <v>0</v>
      </c>
      <c r="BG963" s="162">
        <f>IF(N963="zákl. přenesená",J963,0)</f>
        <v>0</v>
      </c>
      <c r="BH963" s="162">
        <f>IF(N963="sníž. přenesená",J963,0)</f>
        <v>0</v>
      </c>
      <c r="BI963" s="162">
        <f>IF(N963="nulová",J963,0)</f>
        <v>0</v>
      </c>
      <c r="BJ963" s="17" t="s">
        <v>86</v>
      </c>
      <c r="BK963" s="162">
        <f>ROUND(I963*H963,2)</f>
        <v>0</v>
      </c>
      <c r="BL963" s="17" t="s">
        <v>213</v>
      </c>
      <c r="BM963" s="161" t="s">
        <v>1035</v>
      </c>
    </row>
    <row r="964" spans="1:65" s="13" customFormat="1" ht="22.5">
      <c r="B964" s="163"/>
      <c r="D964" s="164" t="s">
        <v>237</v>
      </c>
      <c r="E964" s="165" t="s">
        <v>1</v>
      </c>
      <c r="F964" s="166" t="s">
        <v>1036</v>
      </c>
      <c r="H964" s="167">
        <v>1.4</v>
      </c>
      <c r="I964" s="168"/>
      <c r="L964" s="163"/>
      <c r="M964" s="169"/>
      <c r="N964" s="170"/>
      <c r="O964" s="170"/>
      <c r="P964" s="170"/>
      <c r="Q964" s="170"/>
      <c r="R964" s="170"/>
      <c r="S964" s="170"/>
      <c r="T964" s="171"/>
      <c r="AT964" s="165" t="s">
        <v>237</v>
      </c>
      <c r="AU964" s="165" t="s">
        <v>88</v>
      </c>
      <c r="AV964" s="13" t="s">
        <v>88</v>
      </c>
      <c r="AW964" s="13" t="s">
        <v>33</v>
      </c>
      <c r="AX964" s="13" t="s">
        <v>79</v>
      </c>
      <c r="AY964" s="165" t="s">
        <v>207</v>
      </c>
    </row>
    <row r="965" spans="1:65" s="15" customFormat="1" ht="11.25">
      <c r="B965" s="179"/>
      <c r="D965" s="164" t="s">
        <v>237</v>
      </c>
      <c r="E965" s="180" t="s">
        <v>1</v>
      </c>
      <c r="F965" s="181" t="s">
        <v>242</v>
      </c>
      <c r="H965" s="182">
        <v>1.4</v>
      </c>
      <c r="I965" s="183"/>
      <c r="L965" s="179"/>
      <c r="M965" s="184"/>
      <c r="N965" s="185"/>
      <c r="O965" s="185"/>
      <c r="P965" s="185"/>
      <c r="Q965" s="185"/>
      <c r="R965" s="185"/>
      <c r="S965" s="185"/>
      <c r="T965" s="186"/>
      <c r="AT965" s="180" t="s">
        <v>237</v>
      </c>
      <c r="AU965" s="180" t="s">
        <v>88</v>
      </c>
      <c r="AV965" s="15" t="s">
        <v>213</v>
      </c>
      <c r="AW965" s="15" t="s">
        <v>33</v>
      </c>
      <c r="AX965" s="15" t="s">
        <v>86</v>
      </c>
      <c r="AY965" s="180" t="s">
        <v>207</v>
      </c>
    </row>
    <row r="966" spans="1:65" s="2" customFormat="1" ht="24.2" customHeight="1">
      <c r="A966" s="31"/>
      <c r="B966" s="148"/>
      <c r="C966" s="149" t="s">
        <v>537</v>
      </c>
      <c r="D966" s="149" t="s">
        <v>209</v>
      </c>
      <c r="E966" s="150" t="s">
        <v>1037</v>
      </c>
      <c r="F966" s="151" t="s">
        <v>1038</v>
      </c>
      <c r="G966" s="152" t="s">
        <v>220</v>
      </c>
      <c r="H966" s="153">
        <v>3.54</v>
      </c>
      <c r="I966" s="154"/>
      <c r="J966" s="155">
        <f>ROUND(I966*H966,2)</f>
        <v>0</v>
      </c>
      <c r="K966" s="156"/>
      <c r="L966" s="32"/>
      <c r="M966" s="157" t="s">
        <v>1</v>
      </c>
      <c r="N966" s="158" t="s">
        <v>44</v>
      </c>
      <c r="O966" s="57"/>
      <c r="P966" s="159">
        <f>O966*H966</f>
        <v>0</v>
      </c>
      <c r="Q966" s="159">
        <v>0</v>
      </c>
      <c r="R966" s="159">
        <f>Q966*H966</f>
        <v>0</v>
      </c>
      <c r="S966" s="159">
        <v>0</v>
      </c>
      <c r="T966" s="160">
        <f>S966*H966</f>
        <v>0</v>
      </c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R966" s="161" t="s">
        <v>213</v>
      </c>
      <c r="AT966" s="161" t="s">
        <v>209</v>
      </c>
      <c r="AU966" s="161" t="s">
        <v>88</v>
      </c>
      <c r="AY966" s="17" t="s">
        <v>207</v>
      </c>
      <c r="BE966" s="162">
        <f>IF(N966="základní",J966,0)</f>
        <v>0</v>
      </c>
      <c r="BF966" s="162">
        <f>IF(N966="snížená",J966,0)</f>
        <v>0</v>
      </c>
      <c r="BG966" s="162">
        <f>IF(N966="zákl. přenesená",J966,0)</f>
        <v>0</v>
      </c>
      <c r="BH966" s="162">
        <f>IF(N966="sníž. přenesená",J966,0)</f>
        <v>0</v>
      </c>
      <c r="BI966" s="162">
        <f>IF(N966="nulová",J966,0)</f>
        <v>0</v>
      </c>
      <c r="BJ966" s="17" t="s">
        <v>86</v>
      </c>
      <c r="BK966" s="162">
        <f>ROUND(I966*H966,2)</f>
        <v>0</v>
      </c>
      <c r="BL966" s="17" t="s">
        <v>213</v>
      </c>
      <c r="BM966" s="161" t="s">
        <v>1039</v>
      </c>
    </row>
    <row r="967" spans="1:65" s="13" customFormat="1" ht="11.25">
      <c r="B967" s="163"/>
      <c r="D967" s="164" t="s">
        <v>237</v>
      </c>
      <c r="E967" s="165" t="s">
        <v>1</v>
      </c>
      <c r="F967" s="166" t="s">
        <v>1040</v>
      </c>
      <c r="H967" s="167">
        <v>2.2999999999999998</v>
      </c>
      <c r="I967" s="168"/>
      <c r="L967" s="163"/>
      <c r="M967" s="169"/>
      <c r="N967" s="170"/>
      <c r="O967" s="170"/>
      <c r="P967" s="170"/>
      <c r="Q967" s="170"/>
      <c r="R967" s="170"/>
      <c r="S967" s="170"/>
      <c r="T967" s="171"/>
      <c r="AT967" s="165" t="s">
        <v>237</v>
      </c>
      <c r="AU967" s="165" t="s">
        <v>88</v>
      </c>
      <c r="AV967" s="13" t="s">
        <v>88</v>
      </c>
      <c r="AW967" s="13" t="s">
        <v>33</v>
      </c>
      <c r="AX967" s="13" t="s">
        <v>79</v>
      </c>
      <c r="AY967" s="165" t="s">
        <v>207</v>
      </c>
    </row>
    <row r="968" spans="1:65" s="13" customFormat="1" ht="11.25">
      <c r="B968" s="163"/>
      <c r="D968" s="164" t="s">
        <v>237</v>
      </c>
      <c r="E968" s="165" t="s">
        <v>1</v>
      </c>
      <c r="F968" s="166" t="s">
        <v>1041</v>
      </c>
      <c r="H968" s="167">
        <v>1.24</v>
      </c>
      <c r="I968" s="168"/>
      <c r="L968" s="163"/>
      <c r="M968" s="169"/>
      <c r="N968" s="170"/>
      <c r="O968" s="170"/>
      <c r="P968" s="170"/>
      <c r="Q968" s="170"/>
      <c r="R968" s="170"/>
      <c r="S968" s="170"/>
      <c r="T968" s="171"/>
      <c r="AT968" s="165" t="s">
        <v>237</v>
      </c>
      <c r="AU968" s="165" t="s">
        <v>88</v>
      </c>
      <c r="AV968" s="13" t="s">
        <v>88</v>
      </c>
      <c r="AW968" s="13" t="s">
        <v>33</v>
      </c>
      <c r="AX968" s="13" t="s">
        <v>79</v>
      </c>
      <c r="AY968" s="165" t="s">
        <v>207</v>
      </c>
    </row>
    <row r="969" spans="1:65" s="15" customFormat="1" ht="11.25">
      <c r="B969" s="179"/>
      <c r="D969" s="164" t="s">
        <v>237</v>
      </c>
      <c r="E969" s="180" t="s">
        <v>1</v>
      </c>
      <c r="F969" s="181" t="s">
        <v>242</v>
      </c>
      <c r="H969" s="182">
        <v>3.54</v>
      </c>
      <c r="I969" s="183"/>
      <c r="L969" s="179"/>
      <c r="M969" s="184"/>
      <c r="N969" s="185"/>
      <c r="O969" s="185"/>
      <c r="P969" s="185"/>
      <c r="Q969" s="185"/>
      <c r="R969" s="185"/>
      <c r="S969" s="185"/>
      <c r="T969" s="186"/>
      <c r="AT969" s="180" t="s">
        <v>237</v>
      </c>
      <c r="AU969" s="180" t="s">
        <v>88</v>
      </c>
      <c r="AV969" s="15" t="s">
        <v>213</v>
      </c>
      <c r="AW969" s="15" t="s">
        <v>33</v>
      </c>
      <c r="AX969" s="15" t="s">
        <v>86</v>
      </c>
      <c r="AY969" s="180" t="s">
        <v>207</v>
      </c>
    </row>
    <row r="970" spans="1:65" s="2" customFormat="1" ht="24.2" customHeight="1">
      <c r="A970" s="31"/>
      <c r="B970" s="148"/>
      <c r="C970" s="149" t="s">
        <v>1042</v>
      </c>
      <c r="D970" s="149" t="s">
        <v>209</v>
      </c>
      <c r="E970" s="150" t="s">
        <v>1043</v>
      </c>
      <c r="F970" s="151" t="s">
        <v>1044</v>
      </c>
      <c r="G970" s="152" t="s">
        <v>415</v>
      </c>
      <c r="H970" s="153">
        <v>8.5530000000000008</v>
      </c>
      <c r="I970" s="154"/>
      <c r="J970" s="155">
        <f>ROUND(I970*H970,2)</f>
        <v>0</v>
      </c>
      <c r="K970" s="156"/>
      <c r="L970" s="32"/>
      <c r="M970" s="157" t="s">
        <v>1</v>
      </c>
      <c r="N970" s="158" t="s">
        <v>44</v>
      </c>
      <c r="O970" s="57"/>
      <c r="P970" s="159">
        <f>O970*H970</f>
        <v>0</v>
      </c>
      <c r="Q970" s="159">
        <v>0</v>
      </c>
      <c r="R970" s="159">
        <f>Q970*H970</f>
        <v>0</v>
      </c>
      <c r="S970" s="159">
        <v>0</v>
      </c>
      <c r="T970" s="160">
        <f>S970*H970</f>
        <v>0</v>
      </c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R970" s="161" t="s">
        <v>213</v>
      </c>
      <c r="AT970" s="161" t="s">
        <v>209</v>
      </c>
      <c r="AU970" s="161" t="s">
        <v>88</v>
      </c>
      <c r="AY970" s="17" t="s">
        <v>207</v>
      </c>
      <c r="BE970" s="162">
        <f>IF(N970="základní",J970,0)</f>
        <v>0</v>
      </c>
      <c r="BF970" s="162">
        <f>IF(N970="snížená",J970,0)</f>
        <v>0</v>
      </c>
      <c r="BG970" s="162">
        <f>IF(N970="zákl. přenesená",J970,0)</f>
        <v>0</v>
      </c>
      <c r="BH970" s="162">
        <f>IF(N970="sníž. přenesená",J970,0)</f>
        <v>0</v>
      </c>
      <c r="BI970" s="162">
        <f>IF(N970="nulová",J970,0)</f>
        <v>0</v>
      </c>
      <c r="BJ970" s="17" t="s">
        <v>86</v>
      </c>
      <c r="BK970" s="162">
        <f>ROUND(I970*H970,2)</f>
        <v>0</v>
      </c>
      <c r="BL970" s="17" t="s">
        <v>213</v>
      </c>
      <c r="BM970" s="161" t="s">
        <v>1045</v>
      </c>
    </row>
    <row r="971" spans="1:65" s="14" customFormat="1" ht="11.25">
      <c r="B971" s="172"/>
      <c r="D971" s="164" t="s">
        <v>237</v>
      </c>
      <c r="E971" s="173" t="s">
        <v>1</v>
      </c>
      <c r="F971" s="174" t="s">
        <v>1046</v>
      </c>
      <c r="H971" s="173" t="s">
        <v>1</v>
      </c>
      <c r="I971" s="175"/>
      <c r="L971" s="172"/>
      <c r="M971" s="176"/>
      <c r="N971" s="177"/>
      <c r="O971" s="177"/>
      <c r="P971" s="177"/>
      <c r="Q971" s="177"/>
      <c r="R971" s="177"/>
      <c r="S971" s="177"/>
      <c r="T971" s="178"/>
      <c r="AT971" s="173" t="s">
        <v>237</v>
      </c>
      <c r="AU971" s="173" t="s">
        <v>88</v>
      </c>
      <c r="AV971" s="14" t="s">
        <v>86</v>
      </c>
      <c r="AW971" s="14" t="s">
        <v>33</v>
      </c>
      <c r="AX971" s="14" t="s">
        <v>79</v>
      </c>
      <c r="AY971" s="173" t="s">
        <v>207</v>
      </c>
    </row>
    <row r="972" spans="1:65" s="13" customFormat="1" ht="22.5">
      <c r="B972" s="163"/>
      <c r="D972" s="164" t="s">
        <v>237</v>
      </c>
      <c r="E972" s="165" t="s">
        <v>1</v>
      </c>
      <c r="F972" s="166" t="s">
        <v>1047</v>
      </c>
      <c r="H972" s="167">
        <v>8.5530000000000008</v>
      </c>
      <c r="I972" s="168"/>
      <c r="L972" s="163"/>
      <c r="M972" s="169"/>
      <c r="N972" s="170"/>
      <c r="O972" s="170"/>
      <c r="P972" s="170"/>
      <c r="Q972" s="170"/>
      <c r="R972" s="170"/>
      <c r="S972" s="170"/>
      <c r="T972" s="171"/>
      <c r="AT972" s="165" t="s">
        <v>237</v>
      </c>
      <c r="AU972" s="165" t="s">
        <v>88</v>
      </c>
      <c r="AV972" s="13" t="s">
        <v>88</v>
      </c>
      <c r="AW972" s="13" t="s">
        <v>33</v>
      </c>
      <c r="AX972" s="13" t="s">
        <v>79</v>
      </c>
      <c r="AY972" s="165" t="s">
        <v>207</v>
      </c>
    </row>
    <row r="973" spans="1:65" s="15" customFormat="1" ht="11.25">
      <c r="B973" s="179"/>
      <c r="D973" s="164" t="s">
        <v>237</v>
      </c>
      <c r="E973" s="180" t="s">
        <v>1</v>
      </c>
      <c r="F973" s="181" t="s">
        <v>242</v>
      </c>
      <c r="H973" s="182">
        <v>8.5530000000000008</v>
      </c>
      <c r="I973" s="183"/>
      <c r="L973" s="179"/>
      <c r="M973" s="184"/>
      <c r="N973" s="185"/>
      <c r="O973" s="185"/>
      <c r="P973" s="185"/>
      <c r="Q973" s="185"/>
      <c r="R973" s="185"/>
      <c r="S973" s="185"/>
      <c r="T973" s="186"/>
      <c r="AT973" s="180" t="s">
        <v>237</v>
      </c>
      <c r="AU973" s="180" t="s">
        <v>88</v>
      </c>
      <c r="AV973" s="15" t="s">
        <v>213</v>
      </c>
      <c r="AW973" s="15" t="s">
        <v>33</v>
      </c>
      <c r="AX973" s="15" t="s">
        <v>86</v>
      </c>
      <c r="AY973" s="180" t="s">
        <v>207</v>
      </c>
    </row>
    <row r="974" spans="1:65" s="2" customFormat="1" ht="33" customHeight="1">
      <c r="A974" s="31"/>
      <c r="B974" s="148"/>
      <c r="C974" s="149" t="s">
        <v>554</v>
      </c>
      <c r="D974" s="149" t="s">
        <v>209</v>
      </c>
      <c r="E974" s="150" t="s">
        <v>1048</v>
      </c>
      <c r="F974" s="151" t="s">
        <v>1049</v>
      </c>
      <c r="G974" s="152" t="s">
        <v>415</v>
      </c>
      <c r="H974" s="153">
        <v>3798.45</v>
      </c>
      <c r="I974" s="154"/>
      <c r="J974" s="155">
        <f>ROUND(I974*H974,2)</f>
        <v>0</v>
      </c>
      <c r="K974" s="156"/>
      <c r="L974" s="32"/>
      <c r="M974" s="157" t="s">
        <v>1</v>
      </c>
      <c r="N974" s="158" t="s">
        <v>44</v>
      </c>
      <c r="O974" s="57"/>
      <c r="P974" s="159">
        <f>O974*H974</f>
        <v>0</v>
      </c>
      <c r="Q974" s="159">
        <v>0</v>
      </c>
      <c r="R974" s="159">
        <f>Q974*H974</f>
        <v>0</v>
      </c>
      <c r="S974" s="159">
        <v>0</v>
      </c>
      <c r="T974" s="160">
        <f>S974*H974</f>
        <v>0</v>
      </c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R974" s="161" t="s">
        <v>213</v>
      </c>
      <c r="AT974" s="161" t="s">
        <v>209</v>
      </c>
      <c r="AU974" s="161" t="s">
        <v>88</v>
      </c>
      <c r="AY974" s="17" t="s">
        <v>207</v>
      </c>
      <c r="BE974" s="162">
        <f>IF(N974="základní",J974,0)</f>
        <v>0</v>
      </c>
      <c r="BF974" s="162">
        <f>IF(N974="snížená",J974,0)</f>
        <v>0</v>
      </c>
      <c r="BG974" s="162">
        <f>IF(N974="zákl. přenesená",J974,0)</f>
        <v>0</v>
      </c>
      <c r="BH974" s="162">
        <f>IF(N974="sníž. přenesená",J974,0)</f>
        <v>0</v>
      </c>
      <c r="BI974" s="162">
        <f>IF(N974="nulová",J974,0)</f>
        <v>0</v>
      </c>
      <c r="BJ974" s="17" t="s">
        <v>86</v>
      </c>
      <c r="BK974" s="162">
        <f>ROUND(I974*H974,2)</f>
        <v>0</v>
      </c>
      <c r="BL974" s="17" t="s">
        <v>213</v>
      </c>
      <c r="BM974" s="161" t="s">
        <v>1050</v>
      </c>
    </row>
    <row r="975" spans="1:65" s="2" customFormat="1" ht="37.9" customHeight="1">
      <c r="A975" s="31"/>
      <c r="B975" s="148"/>
      <c r="C975" s="149" t="s">
        <v>1051</v>
      </c>
      <c r="D975" s="149" t="s">
        <v>209</v>
      </c>
      <c r="E975" s="150" t="s">
        <v>1052</v>
      </c>
      <c r="F975" s="151" t="s">
        <v>1053</v>
      </c>
      <c r="G975" s="152" t="s">
        <v>415</v>
      </c>
      <c r="H975" s="153">
        <v>433.2</v>
      </c>
      <c r="I975" s="154"/>
      <c r="J975" s="155">
        <f>ROUND(I975*H975,2)</f>
        <v>0</v>
      </c>
      <c r="K975" s="156"/>
      <c r="L975" s="32"/>
      <c r="M975" s="157" t="s">
        <v>1</v>
      </c>
      <c r="N975" s="158" t="s">
        <v>44</v>
      </c>
      <c r="O975" s="57"/>
      <c r="P975" s="159">
        <f>O975*H975</f>
        <v>0</v>
      </c>
      <c r="Q975" s="159">
        <v>0</v>
      </c>
      <c r="R975" s="159">
        <f>Q975*H975</f>
        <v>0</v>
      </c>
      <c r="S975" s="159">
        <v>0</v>
      </c>
      <c r="T975" s="160">
        <f>S975*H975</f>
        <v>0</v>
      </c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R975" s="161" t="s">
        <v>213</v>
      </c>
      <c r="AT975" s="161" t="s">
        <v>209</v>
      </c>
      <c r="AU975" s="161" t="s">
        <v>88</v>
      </c>
      <c r="AY975" s="17" t="s">
        <v>207</v>
      </c>
      <c r="BE975" s="162">
        <f>IF(N975="základní",J975,0)</f>
        <v>0</v>
      </c>
      <c r="BF975" s="162">
        <f>IF(N975="snížená",J975,0)</f>
        <v>0</v>
      </c>
      <c r="BG975" s="162">
        <f>IF(N975="zákl. přenesená",J975,0)</f>
        <v>0</v>
      </c>
      <c r="BH975" s="162">
        <f>IF(N975="sníž. přenesená",J975,0)</f>
        <v>0</v>
      </c>
      <c r="BI975" s="162">
        <f>IF(N975="nulová",J975,0)</f>
        <v>0</v>
      </c>
      <c r="BJ975" s="17" t="s">
        <v>86</v>
      </c>
      <c r="BK975" s="162">
        <f>ROUND(I975*H975,2)</f>
        <v>0</v>
      </c>
      <c r="BL975" s="17" t="s">
        <v>213</v>
      </c>
      <c r="BM975" s="161" t="s">
        <v>1054</v>
      </c>
    </row>
    <row r="976" spans="1:65" s="14" customFormat="1" ht="22.5">
      <c r="B976" s="172"/>
      <c r="D976" s="164" t="s">
        <v>237</v>
      </c>
      <c r="E976" s="173" t="s">
        <v>1</v>
      </c>
      <c r="F976" s="174" t="s">
        <v>1055</v>
      </c>
      <c r="H976" s="173" t="s">
        <v>1</v>
      </c>
      <c r="I976" s="175"/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237</v>
      </c>
      <c r="AU976" s="173" t="s">
        <v>88</v>
      </c>
      <c r="AV976" s="14" t="s">
        <v>86</v>
      </c>
      <c r="AW976" s="14" t="s">
        <v>33</v>
      </c>
      <c r="AX976" s="14" t="s">
        <v>79</v>
      </c>
      <c r="AY976" s="173" t="s">
        <v>207</v>
      </c>
    </row>
    <row r="977" spans="1:65" s="13" customFormat="1" ht="11.25">
      <c r="B977" s="163"/>
      <c r="D977" s="164" t="s">
        <v>237</v>
      </c>
      <c r="E977" s="165" t="s">
        <v>1</v>
      </c>
      <c r="F977" s="166" t="s">
        <v>1056</v>
      </c>
      <c r="H977" s="167">
        <v>54.56</v>
      </c>
      <c r="I977" s="168"/>
      <c r="L977" s="163"/>
      <c r="M977" s="169"/>
      <c r="N977" s="170"/>
      <c r="O977" s="170"/>
      <c r="P977" s="170"/>
      <c r="Q977" s="170"/>
      <c r="R977" s="170"/>
      <c r="S977" s="170"/>
      <c r="T977" s="171"/>
      <c r="AT977" s="165" t="s">
        <v>237</v>
      </c>
      <c r="AU977" s="165" t="s">
        <v>88</v>
      </c>
      <c r="AV977" s="13" t="s">
        <v>88</v>
      </c>
      <c r="AW977" s="13" t="s">
        <v>33</v>
      </c>
      <c r="AX977" s="13" t="s">
        <v>79</v>
      </c>
      <c r="AY977" s="165" t="s">
        <v>207</v>
      </c>
    </row>
    <row r="978" spans="1:65" s="13" customFormat="1" ht="11.25">
      <c r="B978" s="163"/>
      <c r="D978" s="164" t="s">
        <v>237</v>
      </c>
      <c r="E978" s="165" t="s">
        <v>1</v>
      </c>
      <c r="F978" s="166" t="s">
        <v>1057</v>
      </c>
      <c r="H978" s="167">
        <v>53.74</v>
      </c>
      <c r="I978" s="168"/>
      <c r="L978" s="163"/>
      <c r="M978" s="169"/>
      <c r="N978" s="170"/>
      <c r="O978" s="170"/>
      <c r="P978" s="170"/>
      <c r="Q978" s="170"/>
      <c r="R978" s="170"/>
      <c r="S978" s="170"/>
      <c r="T978" s="171"/>
      <c r="AT978" s="165" t="s">
        <v>237</v>
      </c>
      <c r="AU978" s="165" t="s">
        <v>88</v>
      </c>
      <c r="AV978" s="13" t="s">
        <v>88</v>
      </c>
      <c r="AW978" s="13" t="s">
        <v>33</v>
      </c>
      <c r="AX978" s="13" t="s">
        <v>79</v>
      </c>
      <c r="AY978" s="165" t="s">
        <v>207</v>
      </c>
    </row>
    <row r="979" spans="1:65" s="13" customFormat="1" ht="11.25">
      <c r="B979" s="163"/>
      <c r="D979" s="164" t="s">
        <v>237</v>
      </c>
      <c r="E979" s="165" t="s">
        <v>1</v>
      </c>
      <c r="F979" s="166" t="s">
        <v>1058</v>
      </c>
      <c r="H979" s="167">
        <v>54.56</v>
      </c>
      <c r="I979" s="168"/>
      <c r="L979" s="163"/>
      <c r="M979" s="169"/>
      <c r="N979" s="170"/>
      <c r="O979" s="170"/>
      <c r="P979" s="170"/>
      <c r="Q979" s="170"/>
      <c r="R979" s="170"/>
      <c r="S979" s="170"/>
      <c r="T979" s="171"/>
      <c r="AT979" s="165" t="s">
        <v>237</v>
      </c>
      <c r="AU979" s="165" t="s">
        <v>88</v>
      </c>
      <c r="AV979" s="13" t="s">
        <v>88</v>
      </c>
      <c r="AW979" s="13" t="s">
        <v>33</v>
      </c>
      <c r="AX979" s="13" t="s">
        <v>79</v>
      </c>
      <c r="AY979" s="165" t="s">
        <v>207</v>
      </c>
    </row>
    <row r="980" spans="1:65" s="13" customFormat="1" ht="11.25">
      <c r="B980" s="163"/>
      <c r="D980" s="164" t="s">
        <v>237</v>
      </c>
      <c r="E980" s="165" t="s">
        <v>1</v>
      </c>
      <c r="F980" s="166" t="s">
        <v>1059</v>
      </c>
      <c r="H980" s="167">
        <v>53.74</v>
      </c>
      <c r="I980" s="168"/>
      <c r="L980" s="163"/>
      <c r="M980" s="169"/>
      <c r="N980" s="170"/>
      <c r="O980" s="170"/>
      <c r="P980" s="170"/>
      <c r="Q980" s="170"/>
      <c r="R980" s="170"/>
      <c r="S980" s="170"/>
      <c r="T980" s="171"/>
      <c r="AT980" s="165" t="s">
        <v>237</v>
      </c>
      <c r="AU980" s="165" t="s">
        <v>88</v>
      </c>
      <c r="AV980" s="13" t="s">
        <v>88</v>
      </c>
      <c r="AW980" s="13" t="s">
        <v>33</v>
      </c>
      <c r="AX980" s="13" t="s">
        <v>79</v>
      </c>
      <c r="AY980" s="165" t="s">
        <v>207</v>
      </c>
    </row>
    <row r="981" spans="1:65" s="13" customFormat="1" ht="22.5">
      <c r="B981" s="163"/>
      <c r="D981" s="164" t="s">
        <v>237</v>
      </c>
      <c r="E981" s="165" t="s">
        <v>1</v>
      </c>
      <c r="F981" s="166" t="s">
        <v>1060</v>
      </c>
      <c r="H981" s="167">
        <v>54.56</v>
      </c>
      <c r="I981" s="168"/>
      <c r="L981" s="163"/>
      <c r="M981" s="169"/>
      <c r="N981" s="170"/>
      <c r="O981" s="170"/>
      <c r="P981" s="170"/>
      <c r="Q981" s="170"/>
      <c r="R981" s="170"/>
      <c r="S981" s="170"/>
      <c r="T981" s="171"/>
      <c r="AT981" s="165" t="s">
        <v>237</v>
      </c>
      <c r="AU981" s="165" t="s">
        <v>88</v>
      </c>
      <c r="AV981" s="13" t="s">
        <v>88</v>
      </c>
      <c r="AW981" s="13" t="s">
        <v>33</v>
      </c>
      <c r="AX981" s="13" t="s">
        <v>79</v>
      </c>
      <c r="AY981" s="165" t="s">
        <v>207</v>
      </c>
    </row>
    <row r="982" spans="1:65" s="13" customFormat="1" ht="22.5">
      <c r="B982" s="163"/>
      <c r="D982" s="164" t="s">
        <v>237</v>
      </c>
      <c r="E982" s="165" t="s">
        <v>1</v>
      </c>
      <c r="F982" s="166" t="s">
        <v>1061</v>
      </c>
      <c r="H982" s="167">
        <v>53.74</v>
      </c>
      <c r="I982" s="168"/>
      <c r="L982" s="163"/>
      <c r="M982" s="169"/>
      <c r="N982" s="170"/>
      <c r="O982" s="170"/>
      <c r="P982" s="170"/>
      <c r="Q982" s="170"/>
      <c r="R982" s="170"/>
      <c r="S982" s="170"/>
      <c r="T982" s="171"/>
      <c r="AT982" s="165" t="s">
        <v>237</v>
      </c>
      <c r="AU982" s="165" t="s">
        <v>88</v>
      </c>
      <c r="AV982" s="13" t="s">
        <v>88</v>
      </c>
      <c r="AW982" s="13" t="s">
        <v>33</v>
      </c>
      <c r="AX982" s="13" t="s">
        <v>79</v>
      </c>
      <c r="AY982" s="165" t="s">
        <v>207</v>
      </c>
    </row>
    <row r="983" spans="1:65" s="13" customFormat="1" ht="11.25">
      <c r="B983" s="163"/>
      <c r="D983" s="164" t="s">
        <v>237</v>
      </c>
      <c r="E983" s="165" t="s">
        <v>1</v>
      </c>
      <c r="F983" s="166" t="s">
        <v>1062</v>
      </c>
      <c r="H983" s="167">
        <v>54.56</v>
      </c>
      <c r="I983" s="168"/>
      <c r="L983" s="163"/>
      <c r="M983" s="169"/>
      <c r="N983" s="170"/>
      <c r="O983" s="170"/>
      <c r="P983" s="170"/>
      <c r="Q983" s="170"/>
      <c r="R983" s="170"/>
      <c r="S983" s="170"/>
      <c r="T983" s="171"/>
      <c r="AT983" s="165" t="s">
        <v>237</v>
      </c>
      <c r="AU983" s="165" t="s">
        <v>88</v>
      </c>
      <c r="AV983" s="13" t="s">
        <v>88</v>
      </c>
      <c r="AW983" s="13" t="s">
        <v>33</v>
      </c>
      <c r="AX983" s="13" t="s">
        <v>79</v>
      </c>
      <c r="AY983" s="165" t="s">
        <v>207</v>
      </c>
    </row>
    <row r="984" spans="1:65" s="13" customFormat="1" ht="11.25">
      <c r="B984" s="163"/>
      <c r="D984" s="164" t="s">
        <v>237</v>
      </c>
      <c r="E984" s="165" t="s">
        <v>1</v>
      </c>
      <c r="F984" s="166" t="s">
        <v>1063</v>
      </c>
      <c r="H984" s="167">
        <v>53.74</v>
      </c>
      <c r="I984" s="168"/>
      <c r="L984" s="163"/>
      <c r="M984" s="169"/>
      <c r="N984" s="170"/>
      <c r="O984" s="170"/>
      <c r="P984" s="170"/>
      <c r="Q984" s="170"/>
      <c r="R984" s="170"/>
      <c r="S984" s="170"/>
      <c r="T984" s="171"/>
      <c r="AT984" s="165" t="s">
        <v>237</v>
      </c>
      <c r="AU984" s="165" t="s">
        <v>88</v>
      </c>
      <c r="AV984" s="13" t="s">
        <v>88</v>
      </c>
      <c r="AW984" s="13" t="s">
        <v>33</v>
      </c>
      <c r="AX984" s="13" t="s">
        <v>79</v>
      </c>
      <c r="AY984" s="165" t="s">
        <v>207</v>
      </c>
    </row>
    <row r="985" spans="1:65" s="15" customFormat="1" ht="11.25">
      <c r="B985" s="179"/>
      <c r="D985" s="164" t="s">
        <v>237</v>
      </c>
      <c r="E985" s="180" t="s">
        <v>1</v>
      </c>
      <c r="F985" s="181" t="s">
        <v>242</v>
      </c>
      <c r="H985" s="182">
        <v>433.20000000000005</v>
      </c>
      <c r="I985" s="183"/>
      <c r="L985" s="179"/>
      <c r="M985" s="184"/>
      <c r="N985" s="185"/>
      <c r="O985" s="185"/>
      <c r="P985" s="185"/>
      <c r="Q985" s="185"/>
      <c r="R985" s="185"/>
      <c r="S985" s="185"/>
      <c r="T985" s="186"/>
      <c r="AT985" s="180" t="s">
        <v>237</v>
      </c>
      <c r="AU985" s="180" t="s">
        <v>88</v>
      </c>
      <c r="AV985" s="15" t="s">
        <v>213</v>
      </c>
      <c r="AW985" s="15" t="s">
        <v>33</v>
      </c>
      <c r="AX985" s="15" t="s">
        <v>86</v>
      </c>
      <c r="AY985" s="180" t="s">
        <v>207</v>
      </c>
    </row>
    <row r="986" spans="1:65" s="2" customFormat="1" ht="37.9" customHeight="1">
      <c r="A986" s="31"/>
      <c r="B986" s="148"/>
      <c r="C986" s="149" t="s">
        <v>557</v>
      </c>
      <c r="D986" s="149" t="s">
        <v>209</v>
      </c>
      <c r="E986" s="150" t="s">
        <v>1064</v>
      </c>
      <c r="F986" s="151" t="s">
        <v>1065</v>
      </c>
      <c r="G986" s="152" t="s">
        <v>415</v>
      </c>
      <c r="H986" s="153">
        <v>2301.2800000000002</v>
      </c>
      <c r="I986" s="154"/>
      <c r="J986" s="155">
        <f>ROUND(I986*H986,2)</f>
        <v>0</v>
      </c>
      <c r="K986" s="156"/>
      <c r="L986" s="32"/>
      <c r="M986" s="157" t="s">
        <v>1</v>
      </c>
      <c r="N986" s="158" t="s">
        <v>44</v>
      </c>
      <c r="O986" s="57"/>
      <c r="P986" s="159">
        <f>O986*H986</f>
        <v>0</v>
      </c>
      <c r="Q986" s="159">
        <v>0</v>
      </c>
      <c r="R986" s="159">
        <f>Q986*H986</f>
        <v>0</v>
      </c>
      <c r="S986" s="159">
        <v>0</v>
      </c>
      <c r="T986" s="160">
        <f>S986*H986</f>
        <v>0</v>
      </c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R986" s="161" t="s">
        <v>213</v>
      </c>
      <c r="AT986" s="161" t="s">
        <v>209</v>
      </c>
      <c r="AU986" s="161" t="s">
        <v>88</v>
      </c>
      <c r="AY986" s="17" t="s">
        <v>207</v>
      </c>
      <c r="BE986" s="162">
        <f>IF(N986="základní",J986,0)</f>
        <v>0</v>
      </c>
      <c r="BF986" s="162">
        <f>IF(N986="snížená",J986,0)</f>
        <v>0</v>
      </c>
      <c r="BG986" s="162">
        <f>IF(N986="zákl. přenesená",J986,0)</f>
        <v>0</v>
      </c>
      <c r="BH986" s="162">
        <f>IF(N986="sníž. přenesená",J986,0)</f>
        <v>0</v>
      </c>
      <c r="BI986" s="162">
        <f>IF(N986="nulová",J986,0)</f>
        <v>0</v>
      </c>
      <c r="BJ986" s="17" t="s">
        <v>86</v>
      </c>
      <c r="BK986" s="162">
        <f>ROUND(I986*H986,2)</f>
        <v>0</v>
      </c>
      <c r="BL986" s="17" t="s">
        <v>213</v>
      </c>
      <c r="BM986" s="161" t="s">
        <v>1066</v>
      </c>
    </row>
    <row r="987" spans="1:65" s="14" customFormat="1" ht="11.25">
      <c r="B987" s="172"/>
      <c r="D987" s="164" t="s">
        <v>237</v>
      </c>
      <c r="E987" s="173" t="s">
        <v>1</v>
      </c>
      <c r="F987" s="174" t="s">
        <v>1067</v>
      </c>
      <c r="H987" s="173" t="s">
        <v>1</v>
      </c>
      <c r="I987" s="175"/>
      <c r="L987" s="172"/>
      <c r="M987" s="176"/>
      <c r="N987" s="177"/>
      <c r="O987" s="177"/>
      <c r="P987" s="177"/>
      <c r="Q987" s="177"/>
      <c r="R987" s="177"/>
      <c r="S987" s="177"/>
      <c r="T987" s="178"/>
      <c r="AT987" s="173" t="s">
        <v>237</v>
      </c>
      <c r="AU987" s="173" t="s">
        <v>88</v>
      </c>
      <c r="AV987" s="14" t="s">
        <v>86</v>
      </c>
      <c r="AW987" s="14" t="s">
        <v>33</v>
      </c>
      <c r="AX987" s="14" t="s">
        <v>79</v>
      </c>
      <c r="AY987" s="173" t="s">
        <v>207</v>
      </c>
    </row>
    <row r="988" spans="1:65" s="14" customFormat="1" ht="11.25">
      <c r="B988" s="172"/>
      <c r="D988" s="164" t="s">
        <v>237</v>
      </c>
      <c r="E988" s="173" t="s">
        <v>1</v>
      </c>
      <c r="F988" s="174" t="s">
        <v>1068</v>
      </c>
      <c r="H988" s="173" t="s">
        <v>1</v>
      </c>
      <c r="I988" s="175"/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237</v>
      </c>
      <c r="AU988" s="173" t="s">
        <v>88</v>
      </c>
      <c r="AV988" s="14" t="s">
        <v>86</v>
      </c>
      <c r="AW988" s="14" t="s">
        <v>33</v>
      </c>
      <c r="AX988" s="14" t="s">
        <v>79</v>
      </c>
      <c r="AY988" s="173" t="s">
        <v>207</v>
      </c>
    </row>
    <row r="989" spans="1:65" s="13" customFormat="1" ht="11.25">
      <c r="B989" s="163"/>
      <c r="D989" s="164" t="s">
        <v>237</v>
      </c>
      <c r="E989" s="165" t="s">
        <v>1</v>
      </c>
      <c r="F989" s="166" t="s">
        <v>1069</v>
      </c>
      <c r="H989" s="167">
        <v>27.4</v>
      </c>
      <c r="I989" s="168"/>
      <c r="L989" s="163"/>
      <c r="M989" s="169"/>
      <c r="N989" s="170"/>
      <c r="O989" s="170"/>
      <c r="P989" s="170"/>
      <c r="Q989" s="170"/>
      <c r="R989" s="170"/>
      <c r="S989" s="170"/>
      <c r="T989" s="171"/>
      <c r="AT989" s="165" t="s">
        <v>237</v>
      </c>
      <c r="AU989" s="165" t="s">
        <v>88</v>
      </c>
      <c r="AV989" s="13" t="s">
        <v>88</v>
      </c>
      <c r="AW989" s="13" t="s">
        <v>33</v>
      </c>
      <c r="AX989" s="13" t="s">
        <v>79</v>
      </c>
      <c r="AY989" s="165" t="s">
        <v>207</v>
      </c>
    </row>
    <row r="990" spans="1:65" s="14" customFormat="1" ht="11.25">
      <c r="B990" s="172"/>
      <c r="D990" s="164" t="s">
        <v>237</v>
      </c>
      <c r="E990" s="173" t="s">
        <v>1</v>
      </c>
      <c r="F990" s="174" t="s">
        <v>1070</v>
      </c>
      <c r="H990" s="173" t="s">
        <v>1</v>
      </c>
      <c r="I990" s="175"/>
      <c r="L990" s="172"/>
      <c r="M990" s="176"/>
      <c r="N990" s="177"/>
      <c r="O990" s="177"/>
      <c r="P990" s="177"/>
      <c r="Q990" s="177"/>
      <c r="R990" s="177"/>
      <c r="S990" s="177"/>
      <c r="T990" s="178"/>
      <c r="AT990" s="173" t="s">
        <v>237</v>
      </c>
      <c r="AU990" s="173" t="s">
        <v>88</v>
      </c>
      <c r="AV990" s="14" t="s">
        <v>86</v>
      </c>
      <c r="AW990" s="14" t="s">
        <v>33</v>
      </c>
      <c r="AX990" s="14" t="s">
        <v>79</v>
      </c>
      <c r="AY990" s="173" t="s">
        <v>207</v>
      </c>
    </row>
    <row r="991" spans="1:65" s="13" customFormat="1" ht="33.75">
      <c r="B991" s="163"/>
      <c r="D991" s="164" t="s">
        <v>237</v>
      </c>
      <c r="E991" s="165" t="s">
        <v>1</v>
      </c>
      <c r="F991" s="166" t="s">
        <v>1071</v>
      </c>
      <c r="H991" s="167">
        <v>714.32</v>
      </c>
      <c r="I991" s="168"/>
      <c r="L991" s="163"/>
      <c r="M991" s="169"/>
      <c r="N991" s="170"/>
      <c r="O991" s="170"/>
      <c r="P991" s="170"/>
      <c r="Q991" s="170"/>
      <c r="R991" s="170"/>
      <c r="S991" s="170"/>
      <c r="T991" s="171"/>
      <c r="AT991" s="165" t="s">
        <v>237</v>
      </c>
      <c r="AU991" s="165" t="s">
        <v>88</v>
      </c>
      <c r="AV991" s="13" t="s">
        <v>88</v>
      </c>
      <c r="AW991" s="13" t="s">
        <v>33</v>
      </c>
      <c r="AX991" s="13" t="s">
        <v>79</v>
      </c>
      <c r="AY991" s="165" t="s">
        <v>207</v>
      </c>
    </row>
    <row r="992" spans="1:65" s="13" customFormat="1" ht="33.75">
      <c r="B992" s="163"/>
      <c r="D992" s="164" t="s">
        <v>237</v>
      </c>
      <c r="E992" s="165" t="s">
        <v>1</v>
      </c>
      <c r="F992" s="166" t="s">
        <v>1072</v>
      </c>
      <c r="H992" s="167">
        <v>778.59</v>
      </c>
      <c r="I992" s="168"/>
      <c r="L992" s="163"/>
      <c r="M992" s="169"/>
      <c r="N992" s="170"/>
      <c r="O992" s="170"/>
      <c r="P992" s="170"/>
      <c r="Q992" s="170"/>
      <c r="R992" s="170"/>
      <c r="S992" s="170"/>
      <c r="T992" s="171"/>
      <c r="AT992" s="165" t="s">
        <v>237</v>
      </c>
      <c r="AU992" s="165" t="s">
        <v>88</v>
      </c>
      <c r="AV992" s="13" t="s">
        <v>88</v>
      </c>
      <c r="AW992" s="13" t="s">
        <v>33</v>
      </c>
      <c r="AX992" s="13" t="s">
        <v>79</v>
      </c>
      <c r="AY992" s="165" t="s">
        <v>207</v>
      </c>
    </row>
    <row r="993" spans="1:65" s="13" customFormat="1" ht="33.75">
      <c r="B993" s="163"/>
      <c r="D993" s="164" t="s">
        <v>237</v>
      </c>
      <c r="E993" s="165" t="s">
        <v>1</v>
      </c>
      <c r="F993" s="166" t="s">
        <v>1073</v>
      </c>
      <c r="H993" s="167">
        <v>780.97</v>
      </c>
      <c r="I993" s="168"/>
      <c r="L993" s="163"/>
      <c r="M993" s="169"/>
      <c r="N993" s="170"/>
      <c r="O993" s="170"/>
      <c r="P993" s="170"/>
      <c r="Q993" s="170"/>
      <c r="R993" s="170"/>
      <c r="S993" s="170"/>
      <c r="T993" s="171"/>
      <c r="AT993" s="165" t="s">
        <v>237</v>
      </c>
      <c r="AU993" s="165" t="s">
        <v>88</v>
      </c>
      <c r="AV993" s="13" t="s">
        <v>88</v>
      </c>
      <c r="AW993" s="13" t="s">
        <v>33</v>
      </c>
      <c r="AX993" s="13" t="s">
        <v>79</v>
      </c>
      <c r="AY993" s="165" t="s">
        <v>207</v>
      </c>
    </row>
    <row r="994" spans="1:65" s="15" customFormat="1" ht="11.25">
      <c r="B994" s="179"/>
      <c r="D994" s="164" t="s">
        <v>237</v>
      </c>
      <c r="E994" s="180" t="s">
        <v>1</v>
      </c>
      <c r="F994" s="181" t="s">
        <v>242</v>
      </c>
      <c r="H994" s="182">
        <v>2301.2799999999997</v>
      </c>
      <c r="I994" s="183"/>
      <c r="L994" s="179"/>
      <c r="M994" s="184"/>
      <c r="N994" s="185"/>
      <c r="O994" s="185"/>
      <c r="P994" s="185"/>
      <c r="Q994" s="185"/>
      <c r="R994" s="185"/>
      <c r="S994" s="185"/>
      <c r="T994" s="186"/>
      <c r="AT994" s="180" t="s">
        <v>237</v>
      </c>
      <c r="AU994" s="180" t="s">
        <v>88</v>
      </c>
      <c r="AV994" s="15" t="s">
        <v>213</v>
      </c>
      <c r="AW994" s="15" t="s">
        <v>33</v>
      </c>
      <c r="AX994" s="15" t="s">
        <v>86</v>
      </c>
      <c r="AY994" s="180" t="s">
        <v>207</v>
      </c>
    </row>
    <row r="995" spans="1:65" s="2" customFormat="1" ht="24.2" customHeight="1">
      <c r="A995" s="31"/>
      <c r="B995" s="148"/>
      <c r="C995" s="149" t="s">
        <v>1074</v>
      </c>
      <c r="D995" s="149" t="s">
        <v>209</v>
      </c>
      <c r="E995" s="150" t="s">
        <v>1075</v>
      </c>
      <c r="F995" s="151" t="s">
        <v>1076</v>
      </c>
      <c r="G995" s="152" t="s">
        <v>415</v>
      </c>
      <c r="H995" s="153">
        <v>6532.93</v>
      </c>
      <c r="I995" s="154"/>
      <c r="J995" s="155">
        <f>ROUND(I995*H995,2)</f>
        <v>0</v>
      </c>
      <c r="K995" s="156"/>
      <c r="L995" s="32"/>
      <c r="M995" s="157" t="s">
        <v>1</v>
      </c>
      <c r="N995" s="158" t="s">
        <v>44</v>
      </c>
      <c r="O995" s="57"/>
      <c r="P995" s="159">
        <f>O995*H995</f>
        <v>0</v>
      </c>
      <c r="Q995" s="159">
        <v>0</v>
      </c>
      <c r="R995" s="159">
        <f>Q995*H995</f>
        <v>0</v>
      </c>
      <c r="S995" s="159">
        <v>0</v>
      </c>
      <c r="T995" s="160">
        <f>S995*H995</f>
        <v>0</v>
      </c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R995" s="161" t="s">
        <v>213</v>
      </c>
      <c r="AT995" s="161" t="s">
        <v>209</v>
      </c>
      <c r="AU995" s="161" t="s">
        <v>88</v>
      </c>
      <c r="AY995" s="17" t="s">
        <v>207</v>
      </c>
      <c r="BE995" s="162">
        <f>IF(N995="základní",J995,0)</f>
        <v>0</v>
      </c>
      <c r="BF995" s="162">
        <f>IF(N995="snížená",J995,0)</f>
        <v>0</v>
      </c>
      <c r="BG995" s="162">
        <f>IF(N995="zákl. přenesená",J995,0)</f>
        <v>0</v>
      </c>
      <c r="BH995" s="162">
        <f>IF(N995="sníž. přenesená",J995,0)</f>
        <v>0</v>
      </c>
      <c r="BI995" s="162">
        <f>IF(N995="nulová",J995,0)</f>
        <v>0</v>
      </c>
      <c r="BJ995" s="17" t="s">
        <v>86</v>
      </c>
      <c r="BK995" s="162">
        <f>ROUND(I995*H995,2)</f>
        <v>0</v>
      </c>
      <c r="BL995" s="17" t="s">
        <v>213</v>
      </c>
      <c r="BM995" s="161" t="s">
        <v>1077</v>
      </c>
    </row>
    <row r="996" spans="1:65" s="2" customFormat="1" ht="33" customHeight="1">
      <c r="A996" s="31"/>
      <c r="B996" s="148"/>
      <c r="C996" s="149" t="s">
        <v>564</v>
      </c>
      <c r="D996" s="149" t="s">
        <v>209</v>
      </c>
      <c r="E996" s="150" t="s">
        <v>1078</v>
      </c>
      <c r="F996" s="151" t="s">
        <v>1079</v>
      </c>
      <c r="G996" s="152" t="s">
        <v>415</v>
      </c>
      <c r="H996" s="153">
        <v>469.5</v>
      </c>
      <c r="I996" s="154"/>
      <c r="J996" s="155">
        <f>ROUND(I996*H996,2)</f>
        <v>0</v>
      </c>
      <c r="K996" s="156"/>
      <c r="L996" s="32"/>
      <c r="M996" s="157" t="s">
        <v>1</v>
      </c>
      <c r="N996" s="158" t="s">
        <v>44</v>
      </c>
      <c r="O996" s="57"/>
      <c r="P996" s="159">
        <f>O996*H996</f>
        <v>0</v>
      </c>
      <c r="Q996" s="159">
        <v>0</v>
      </c>
      <c r="R996" s="159">
        <f>Q996*H996</f>
        <v>0</v>
      </c>
      <c r="S996" s="159">
        <v>0</v>
      </c>
      <c r="T996" s="160">
        <f>S996*H996</f>
        <v>0</v>
      </c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R996" s="161" t="s">
        <v>213</v>
      </c>
      <c r="AT996" s="161" t="s">
        <v>209</v>
      </c>
      <c r="AU996" s="161" t="s">
        <v>88</v>
      </c>
      <c r="AY996" s="17" t="s">
        <v>207</v>
      </c>
      <c r="BE996" s="162">
        <f>IF(N996="základní",J996,0)</f>
        <v>0</v>
      </c>
      <c r="BF996" s="162">
        <f>IF(N996="snížená",J996,0)</f>
        <v>0</v>
      </c>
      <c r="BG996" s="162">
        <f>IF(N996="zákl. přenesená",J996,0)</f>
        <v>0</v>
      </c>
      <c r="BH996" s="162">
        <f>IF(N996="sníž. přenesená",J996,0)</f>
        <v>0</v>
      </c>
      <c r="BI996" s="162">
        <f>IF(N996="nulová",J996,0)</f>
        <v>0</v>
      </c>
      <c r="BJ996" s="17" t="s">
        <v>86</v>
      </c>
      <c r="BK996" s="162">
        <f>ROUND(I996*H996,2)</f>
        <v>0</v>
      </c>
      <c r="BL996" s="17" t="s">
        <v>213</v>
      </c>
      <c r="BM996" s="161" t="s">
        <v>1080</v>
      </c>
    </row>
    <row r="997" spans="1:65" s="14" customFormat="1" ht="11.25">
      <c r="B997" s="172"/>
      <c r="D997" s="164" t="s">
        <v>237</v>
      </c>
      <c r="E997" s="173" t="s">
        <v>1</v>
      </c>
      <c r="F997" s="174" t="s">
        <v>1081</v>
      </c>
      <c r="H997" s="173" t="s">
        <v>1</v>
      </c>
      <c r="I997" s="175"/>
      <c r="L997" s="172"/>
      <c r="M997" s="176"/>
      <c r="N997" s="177"/>
      <c r="O997" s="177"/>
      <c r="P997" s="177"/>
      <c r="Q997" s="177"/>
      <c r="R997" s="177"/>
      <c r="S997" s="177"/>
      <c r="T997" s="178"/>
      <c r="AT997" s="173" t="s">
        <v>237</v>
      </c>
      <c r="AU997" s="173" t="s">
        <v>88</v>
      </c>
      <c r="AV997" s="14" t="s">
        <v>86</v>
      </c>
      <c r="AW997" s="14" t="s">
        <v>33</v>
      </c>
      <c r="AX997" s="14" t="s">
        <v>79</v>
      </c>
      <c r="AY997" s="173" t="s">
        <v>207</v>
      </c>
    </row>
    <row r="998" spans="1:65" s="13" customFormat="1" ht="22.5">
      <c r="B998" s="163"/>
      <c r="D998" s="164" t="s">
        <v>237</v>
      </c>
      <c r="E998" s="165" t="s">
        <v>1</v>
      </c>
      <c r="F998" s="166" t="s">
        <v>1082</v>
      </c>
      <c r="H998" s="167">
        <v>469.5</v>
      </c>
      <c r="I998" s="168"/>
      <c r="L998" s="163"/>
      <c r="M998" s="169"/>
      <c r="N998" s="170"/>
      <c r="O998" s="170"/>
      <c r="P998" s="170"/>
      <c r="Q998" s="170"/>
      <c r="R998" s="170"/>
      <c r="S998" s="170"/>
      <c r="T998" s="171"/>
      <c r="AT998" s="165" t="s">
        <v>237</v>
      </c>
      <c r="AU998" s="165" t="s">
        <v>88</v>
      </c>
      <c r="AV998" s="13" t="s">
        <v>88</v>
      </c>
      <c r="AW998" s="13" t="s">
        <v>33</v>
      </c>
      <c r="AX998" s="13" t="s">
        <v>79</v>
      </c>
      <c r="AY998" s="165" t="s">
        <v>207</v>
      </c>
    </row>
    <row r="999" spans="1:65" s="15" customFormat="1" ht="11.25">
      <c r="B999" s="179"/>
      <c r="D999" s="164" t="s">
        <v>237</v>
      </c>
      <c r="E999" s="180" t="s">
        <v>1</v>
      </c>
      <c r="F999" s="181" t="s">
        <v>242</v>
      </c>
      <c r="H999" s="182">
        <v>469.5</v>
      </c>
      <c r="I999" s="183"/>
      <c r="L999" s="179"/>
      <c r="M999" s="184"/>
      <c r="N999" s="185"/>
      <c r="O999" s="185"/>
      <c r="P999" s="185"/>
      <c r="Q999" s="185"/>
      <c r="R999" s="185"/>
      <c r="S999" s="185"/>
      <c r="T999" s="186"/>
      <c r="AT999" s="180" t="s">
        <v>237</v>
      </c>
      <c r="AU999" s="180" t="s">
        <v>88</v>
      </c>
      <c r="AV999" s="15" t="s">
        <v>213</v>
      </c>
      <c r="AW999" s="15" t="s">
        <v>33</v>
      </c>
      <c r="AX999" s="15" t="s">
        <v>86</v>
      </c>
      <c r="AY999" s="180" t="s">
        <v>207</v>
      </c>
    </row>
    <row r="1000" spans="1:65" s="2" customFormat="1" ht="33" customHeight="1">
      <c r="A1000" s="31"/>
      <c r="B1000" s="148"/>
      <c r="C1000" s="149" t="s">
        <v>1083</v>
      </c>
      <c r="D1000" s="149" t="s">
        <v>209</v>
      </c>
      <c r="E1000" s="150" t="s">
        <v>1084</v>
      </c>
      <c r="F1000" s="151" t="s">
        <v>1085</v>
      </c>
      <c r="G1000" s="152" t="s">
        <v>415</v>
      </c>
      <c r="H1000" s="153">
        <v>17853.371999999999</v>
      </c>
      <c r="I1000" s="154"/>
      <c r="J1000" s="155">
        <f>ROUND(I1000*H1000,2)</f>
        <v>0</v>
      </c>
      <c r="K1000" s="156"/>
      <c r="L1000" s="32"/>
      <c r="M1000" s="157" t="s">
        <v>1</v>
      </c>
      <c r="N1000" s="158" t="s">
        <v>44</v>
      </c>
      <c r="O1000" s="57"/>
      <c r="P1000" s="159">
        <f>O1000*H1000</f>
        <v>0</v>
      </c>
      <c r="Q1000" s="159">
        <v>0</v>
      </c>
      <c r="R1000" s="159">
        <f>Q1000*H1000</f>
        <v>0</v>
      </c>
      <c r="S1000" s="159">
        <v>0</v>
      </c>
      <c r="T1000" s="160">
        <f>S1000*H1000</f>
        <v>0</v>
      </c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R1000" s="161" t="s">
        <v>213</v>
      </c>
      <c r="AT1000" s="161" t="s">
        <v>209</v>
      </c>
      <c r="AU1000" s="161" t="s">
        <v>88</v>
      </c>
      <c r="AY1000" s="17" t="s">
        <v>207</v>
      </c>
      <c r="BE1000" s="162">
        <f>IF(N1000="základní",J1000,0)</f>
        <v>0</v>
      </c>
      <c r="BF1000" s="162">
        <f>IF(N1000="snížená",J1000,0)</f>
        <v>0</v>
      </c>
      <c r="BG1000" s="162">
        <f>IF(N1000="zákl. přenesená",J1000,0)</f>
        <v>0</v>
      </c>
      <c r="BH1000" s="162">
        <f>IF(N1000="sníž. přenesená",J1000,0)</f>
        <v>0</v>
      </c>
      <c r="BI1000" s="162">
        <f>IF(N1000="nulová",J1000,0)</f>
        <v>0</v>
      </c>
      <c r="BJ1000" s="17" t="s">
        <v>86</v>
      </c>
      <c r="BK1000" s="162">
        <f>ROUND(I1000*H1000,2)</f>
        <v>0</v>
      </c>
      <c r="BL1000" s="17" t="s">
        <v>213</v>
      </c>
      <c r="BM1000" s="161" t="s">
        <v>1086</v>
      </c>
    </row>
    <row r="1001" spans="1:65" s="2" customFormat="1" ht="24.2" customHeight="1">
      <c r="A1001" s="31"/>
      <c r="B1001" s="148"/>
      <c r="C1001" s="149" t="s">
        <v>570</v>
      </c>
      <c r="D1001" s="149" t="s">
        <v>209</v>
      </c>
      <c r="E1001" s="150" t="s">
        <v>1087</v>
      </c>
      <c r="F1001" s="151" t="s">
        <v>1088</v>
      </c>
      <c r="G1001" s="152" t="s">
        <v>415</v>
      </c>
      <c r="H1001" s="153">
        <v>18088.121999999999</v>
      </c>
      <c r="I1001" s="154"/>
      <c r="J1001" s="155">
        <f>ROUND(I1001*H1001,2)</f>
        <v>0</v>
      </c>
      <c r="K1001" s="156"/>
      <c r="L1001" s="32"/>
      <c r="M1001" s="157" t="s">
        <v>1</v>
      </c>
      <c r="N1001" s="158" t="s">
        <v>44</v>
      </c>
      <c r="O1001" s="57"/>
      <c r="P1001" s="159">
        <f>O1001*H1001</f>
        <v>0</v>
      </c>
      <c r="Q1001" s="159">
        <v>0</v>
      </c>
      <c r="R1001" s="159">
        <f>Q1001*H1001</f>
        <v>0</v>
      </c>
      <c r="S1001" s="159">
        <v>0</v>
      </c>
      <c r="T1001" s="160">
        <f>S1001*H1001</f>
        <v>0</v>
      </c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R1001" s="161" t="s">
        <v>213</v>
      </c>
      <c r="AT1001" s="161" t="s">
        <v>209</v>
      </c>
      <c r="AU1001" s="161" t="s">
        <v>88</v>
      </c>
      <c r="AY1001" s="17" t="s">
        <v>207</v>
      </c>
      <c r="BE1001" s="162">
        <f>IF(N1001="základní",J1001,0)</f>
        <v>0</v>
      </c>
      <c r="BF1001" s="162">
        <f>IF(N1001="snížená",J1001,0)</f>
        <v>0</v>
      </c>
      <c r="BG1001" s="162">
        <f>IF(N1001="zákl. přenesená",J1001,0)</f>
        <v>0</v>
      </c>
      <c r="BH1001" s="162">
        <f>IF(N1001="sníž. přenesená",J1001,0)</f>
        <v>0</v>
      </c>
      <c r="BI1001" s="162">
        <f>IF(N1001="nulová",J1001,0)</f>
        <v>0</v>
      </c>
      <c r="BJ1001" s="17" t="s">
        <v>86</v>
      </c>
      <c r="BK1001" s="162">
        <f>ROUND(I1001*H1001,2)</f>
        <v>0</v>
      </c>
      <c r="BL1001" s="17" t="s">
        <v>213</v>
      </c>
      <c r="BM1001" s="161" t="s">
        <v>1089</v>
      </c>
    </row>
    <row r="1002" spans="1:65" s="2" customFormat="1" ht="37.9" customHeight="1">
      <c r="A1002" s="31"/>
      <c r="B1002" s="148"/>
      <c r="C1002" s="149" t="s">
        <v>1090</v>
      </c>
      <c r="D1002" s="149" t="s">
        <v>209</v>
      </c>
      <c r="E1002" s="150" t="s">
        <v>1091</v>
      </c>
      <c r="F1002" s="151" t="s">
        <v>1092</v>
      </c>
      <c r="G1002" s="152" t="s">
        <v>415</v>
      </c>
      <c r="H1002" s="153">
        <v>5429.75</v>
      </c>
      <c r="I1002" s="154"/>
      <c r="J1002" s="155">
        <f>ROUND(I1002*H1002,2)</f>
        <v>0</v>
      </c>
      <c r="K1002" s="156"/>
      <c r="L1002" s="32"/>
      <c r="M1002" s="157" t="s">
        <v>1</v>
      </c>
      <c r="N1002" s="158" t="s">
        <v>44</v>
      </c>
      <c r="O1002" s="57"/>
      <c r="P1002" s="159">
        <f>O1002*H1002</f>
        <v>0</v>
      </c>
      <c r="Q1002" s="159">
        <v>0</v>
      </c>
      <c r="R1002" s="159">
        <f>Q1002*H1002</f>
        <v>0</v>
      </c>
      <c r="S1002" s="159">
        <v>0</v>
      </c>
      <c r="T1002" s="160">
        <f>S1002*H1002</f>
        <v>0</v>
      </c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R1002" s="161" t="s">
        <v>213</v>
      </c>
      <c r="AT1002" s="161" t="s">
        <v>209</v>
      </c>
      <c r="AU1002" s="161" t="s">
        <v>88</v>
      </c>
      <c r="AY1002" s="17" t="s">
        <v>207</v>
      </c>
      <c r="BE1002" s="162">
        <f>IF(N1002="základní",J1002,0)</f>
        <v>0</v>
      </c>
      <c r="BF1002" s="162">
        <f>IF(N1002="snížená",J1002,0)</f>
        <v>0</v>
      </c>
      <c r="BG1002" s="162">
        <f>IF(N1002="zákl. přenesená",J1002,0)</f>
        <v>0</v>
      </c>
      <c r="BH1002" s="162">
        <f>IF(N1002="sníž. přenesená",J1002,0)</f>
        <v>0</v>
      </c>
      <c r="BI1002" s="162">
        <f>IF(N1002="nulová",J1002,0)</f>
        <v>0</v>
      </c>
      <c r="BJ1002" s="17" t="s">
        <v>86</v>
      </c>
      <c r="BK1002" s="162">
        <f>ROUND(I1002*H1002,2)</f>
        <v>0</v>
      </c>
      <c r="BL1002" s="17" t="s">
        <v>213</v>
      </c>
      <c r="BM1002" s="161" t="s">
        <v>1093</v>
      </c>
    </row>
    <row r="1003" spans="1:65" s="14" customFormat="1" ht="11.25">
      <c r="B1003" s="172"/>
      <c r="D1003" s="164" t="s">
        <v>237</v>
      </c>
      <c r="E1003" s="173" t="s">
        <v>1</v>
      </c>
      <c r="F1003" s="174" t="s">
        <v>1094</v>
      </c>
      <c r="H1003" s="173" t="s">
        <v>1</v>
      </c>
      <c r="I1003" s="175"/>
      <c r="L1003" s="172"/>
      <c r="M1003" s="176"/>
      <c r="N1003" s="177"/>
      <c r="O1003" s="177"/>
      <c r="P1003" s="177"/>
      <c r="Q1003" s="177"/>
      <c r="R1003" s="177"/>
      <c r="S1003" s="177"/>
      <c r="T1003" s="178"/>
      <c r="AT1003" s="173" t="s">
        <v>237</v>
      </c>
      <c r="AU1003" s="173" t="s">
        <v>88</v>
      </c>
      <c r="AV1003" s="14" t="s">
        <v>86</v>
      </c>
      <c r="AW1003" s="14" t="s">
        <v>33</v>
      </c>
      <c r="AX1003" s="14" t="s">
        <v>79</v>
      </c>
      <c r="AY1003" s="173" t="s">
        <v>207</v>
      </c>
    </row>
    <row r="1004" spans="1:65" s="13" customFormat="1" ht="22.5">
      <c r="B1004" s="163"/>
      <c r="D1004" s="164" t="s">
        <v>237</v>
      </c>
      <c r="E1004" s="165" t="s">
        <v>1</v>
      </c>
      <c r="F1004" s="166" t="s">
        <v>1095</v>
      </c>
      <c r="H1004" s="167">
        <v>1319.9</v>
      </c>
      <c r="I1004" s="168"/>
      <c r="L1004" s="163"/>
      <c r="M1004" s="169"/>
      <c r="N1004" s="170"/>
      <c r="O1004" s="170"/>
      <c r="P1004" s="170"/>
      <c r="Q1004" s="170"/>
      <c r="R1004" s="170"/>
      <c r="S1004" s="170"/>
      <c r="T1004" s="171"/>
      <c r="AT1004" s="165" t="s">
        <v>237</v>
      </c>
      <c r="AU1004" s="165" t="s">
        <v>88</v>
      </c>
      <c r="AV1004" s="13" t="s">
        <v>88</v>
      </c>
      <c r="AW1004" s="13" t="s">
        <v>33</v>
      </c>
      <c r="AX1004" s="13" t="s">
        <v>79</v>
      </c>
      <c r="AY1004" s="165" t="s">
        <v>207</v>
      </c>
    </row>
    <row r="1005" spans="1:65" s="13" customFormat="1" ht="22.5">
      <c r="B1005" s="163"/>
      <c r="D1005" s="164" t="s">
        <v>237</v>
      </c>
      <c r="E1005" s="165" t="s">
        <v>1</v>
      </c>
      <c r="F1005" s="166" t="s">
        <v>1096</v>
      </c>
      <c r="H1005" s="167">
        <v>244.8</v>
      </c>
      <c r="I1005" s="168"/>
      <c r="L1005" s="163"/>
      <c r="M1005" s="169"/>
      <c r="N1005" s="170"/>
      <c r="O1005" s="170"/>
      <c r="P1005" s="170"/>
      <c r="Q1005" s="170"/>
      <c r="R1005" s="170"/>
      <c r="S1005" s="170"/>
      <c r="T1005" s="171"/>
      <c r="AT1005" s="165" t="s">
        <v>237</v>
      </c>
      <c r="AU1005" s="165" t="s">
        <v>88</v>
      </c>
      <c r="AV1005" s="13" t="s">
        <v>88</v>
      </c>
      <c r="AW1005" s="13" t="s">
        <v>33</v>
      </c>
      <c r="AX1005" s="13" t="s">
        <v>79</v>
      </c>
      <c r="AY1005" s="165" t="s">
        <v>207</v>
      </c>
    </row>
    <row r="1006" spans="1:65" s="13" customFormat="1" ht="22.5">
      <c r="B1006" s="163"/>
      <c r="D1006" s="164" t="s">
        <v>237</v>
      </c>
      <c r="E1006" s="165" t="s">
        <v>1</v>
      </c>
      <c r="F1006" s="166" t="s">
        <v>1097</v>
      </c>
      <c r="H1006" s="167">
        <v>1009.7</v>
      </c>
      <c r="I1006" s="168"/>
      <c r="L1006" s="163"/>
      <c r="M1006" s="169"/>
      <c r="N1006" s="170"/>
      <c r="O1006" s="170"/>
      <c r="P1006" s="170"/>
      <c r="Q1006" s="170"/>
      <c r="R1006" s="170"/>
      <c r="S1006" s="170"/>
      <c r="T1006" s="171"/>
      <c r="AT1006" s="165" t="s">
        <v>237</v>
      </c>
      <c r="AU1006" s="165" t="s">
        <v>88</v>
      </c>
      <c r="AV1006" s="13" t="s">
        <v>88</v>
      </c>
      <c r="AW1006" s="13" t="s">
        <v>33</v>
      </c>
      <c r="AX1006" s="13" t="s">
        <v>79</v>
      </c>
      <c r="AY1006" s="165" t="s">
        <v>207</v>
      </c>
    </row>
    <row r="1007" spans="1:65" s="13" customFormat="1" ht="11.25">
      <c r="B1007" s="163"/>
      <c r="D1007" s="164" t="s">
        <v>237</v>
      </c>
      <c r="E1007" s="165" t="s">
        <v>1</v>
      </c>
      <c r="F1007" s="166" t="s">
        <v>1098</v>
      </c>
      <c r="H1007" s="167">
        <v>173.6</v>
      </c>
      <c r="I1007" s="168"/>
      <c r="L1007" s="163"/>
      <c r="M1007" s="169"/>
      <c r="N1007" s="170"/>
      <c r="O1007" s="170"/>
      <c r="P1007" s="170"/>
      <c r="Q1007" s="170"/>
      <c r="R1007" s="170"/>
      <c r="S1007" s="170"/>
      <c r="T1007" s="171"/>
      <c r="AT1007" s="165" t="s">
        <v>237</v>
      </c>
      <c r="AU1007" s="165" t="s">
        <v>88</v>
      </c>
      <c r="AV1007" s="13" t="s">
        <v>88</v>
      </c>
      <c r="AW1007" s="13" t="s">
        <v>33</v>
      </c>
      <c r="AX1007" s="13" t="s">
        <v>79</v>
      </c>
      <c r="AY1007" s="165" t="s">
        <v>207</v>
      </c>
    </row>
    <row r="1008" spans="1:65" s="13" customFormat="1" ht="22.5">
      <c r="B1008" s="163"/>
      <c r="D1008" s="164" t="s">
        <v>237</v>
      </c>
      <c r="E1008" s="165" t="s">
        <v>1</v>
      </c>
      <c r="F1008" s="166" t="s">
        <v>1099</v>
      </c>
      <c r="H1008" s="167">
        <v>468.5</v>
      </c>
      <c r="I1008" s="168"/>
      <c r="L1008" s="163"/>
      <c r="M1008" s="169"/>
      <c r="N1008" s="170"/>
      <c r="O1008" s="170"/>
      <c r="P1008" s="170"/>
      <c r="Q1008" s="170"/>
      <c r="R1008" s="170"/>
      <c r="S1008" s="170"/>
      <c r="T1008" s="171"/>
      <c r="AT1008" s="165" t="s">
        <v>237</v>
      </c>
      <c r="AU1008" s="165" t="s">
        <v>88</v>
      </c>
      <c r="AV1008" s="13" t="s">
        <v>88</v>
      </c>
      <c r="AW1008" s="13" t="s">
        <v>33</v>
      </c>
      <c r="AX1008" s="13" t="s">
        <v>79</v>
      </c>
      <c r="AY1008" s="165" t="s">
        <v>207</v>
      </c>
    </row>
    <row r="1009" spans="1:65" s="13" customFormat="1" ht="11.25">
      <c r="B1009" s="163"/>
      <c r="D1009" s="164" t="s">
        <v>237</v>
      </c>
      <c r="E1009" s="165" t="s">
        <v>1</v>
      </c>
      <c r="F1009" s="166" t="s">
        <v>1100</v>
      </c>
      <c r="H1009" s="167">
        <v>188.4</v>
      </c>
      <c r="I1009" s="168"/>
      <c r="L1009" s="163"/>
      <c r="M1009" s="169"/>
      <c r="N1009" s="170"/>
      <c r="O1009" s="170"/>
      <c r="P1009" s="170"/>
      <c r="Q1009" s="170"/>
      <c r="R1009" s="170"/>
      <c r="S1009" s="170"/>
      <c r="T1009" s="171"/>
      <c r="AT1009" s="165" t="s">
        <v>237</v>
      </c>
      <c r="AU1009" s="165" t="s">
        <v>88</v>
      </c>
      <c r="AV1009" s="13" t="s">
        <v>88</v>
      </c>
      <c r="AW1009" s="13" t="s">
        <v>33</v>
      </c>
      <c r="AX1009" s="13" t="s">
        <v>79</v>
      </c>
      <c r="AY1009" s="165" t="s">
        <v>207</v>
      </c>
    </row>
    <row r="1010" spans="1:65" s="13" customFormat="1" ht="11.25">
      <c r="B1010" s="163"/>
      <c r="D1010" s="164" t="s">
        <v>237</v>
      </c>
      <c r="E1010" s="165" t="s">
        <v>1</v>
      </c>
      <c r="F1010" s="166" t="s">
        <v>1101</v>
      </c>
      <c r="H1010" s="167">
        <v>679.3</v>
      </c>
      <c r="I1010" s="168"/>
      <c r="L1010" s="163"/>
      <c r="M1010" s="169"/>
      <c r="N1010" s="170"/>
      <c r="O1010" s="170"/>
      <c r="P1010" s="170"/>
      <c r="Q1010" s="170"/>
      <c r="R1010" s="170"/>
      <c r="S1010" s="170"/>
      <c r="T1010" s="171"/>
      <c r="AT1010" s="165" t="s">
        <v>237</v>
      </c>
      <c r="AU1010" s="165" t="s">
        <v>88</v>
      </c>
      <c r="AV1010" s="13" t="s">
        <v>88</v>
      </c>
      <c r="AW1010" s="13" t="s">
        <v>33</v>
      </c>
      <c r="AX1010" s="13" t="s">
        <v>79</v>
      </c>
      <c r="AY1010" s="165" t="s">
        <v>207</v>
      </c>
    </row>
    <row r="1011" spans="1:65" s="13" customFormat="1" ht="22.5">
      <c r="B1011" s="163"/>
      <c r="D1011" s="164" t="s">
        <v>237</v>
      </c>
      <c r="E1011" s="165" t="s">
        <v>1</v>
      </c>
      <c r="F1011" s="166" t="s">
        <v>1102</v>
      </c>
      <c r="H1011" s="167">
        <v>217.1</v>
      </c>
      <c r="I1011" s="168"/>
      <c r="L1011" s="163"/>
      <c r="M1011" s="169"/>
      <c r="N1011" s="170"/>
      <c r="O1011" s="170"/>
      <c r="P1011" s="170"/>
      <c r="Q1011" s="170"/>
      <c r="R1011" s="170"/>
      <c r="S1011" s="170"/>
      <c r="T1011" s="171"/>
      <c r="AT1011" s="165" t="s">
        <v>237</v>
      </c>
      <c r="AU1011" s="165" t="s">
        <v>88</v>
      </c>
      <c r="AV1011" s="13" t="s">
        <v>88</v>
      </c>
      <c r="AW1011" s="13" t="s">
        <v>33</v>
      </c>
      <c r="AX1011" s="13" t="s">
        <v>79</v>
      </c>
      <c r="AY1011" s="165" t="s">
        <v>207</v>
      </c>
    </row>
    <row r="1012" spans="1:65" s="13" customFormat="1" ht="22.5">
      <c r="B1012" s="163"/>
      <c r="D1012" s="164" t="s">
        <v>237</v>
      </c>
      <c r="E1012" s="165" t="s">
        <v>1</v>
      </c>
      <c r="F1012" s="166" t="s">
        <v>1103</v>
      </c>
      <c r="H1012" s="167">
        <v>779.9</v>
      </c>
      <c r="I1012" s="168"/>
      <c r="L1012" s="163"/>
      <c r="M1012" s="169"/>
      <c r="N1012" s="170"/>
      <c r="O1012" s="170"/>
      <c r="P1012" s="170"/>
      <c r="Q1012" s="170"/>
      <c r="R1012" s="170"/>
      <c r="S1012" s="170"/>
      <c r="T1012" s="171"/>
      <c r="AT1012" s="165" t="s">
        <v>237</v>
      </c>
      <c r="AU1012" s="165" t="s">
        <v>88</v>
      </c>
      <c r="AV1012" s="13" t="s">
        <v>88</v>
      </c>
      <c r="AW1012" s="13" t="s">
        <v>33</v>
      </c>
      <c r="AX1012" s="13" t="s">
        <v>79</v>
      </c>
      <c r="AY1012" s="165" t="s">
        <v>207</v>
      </c>
    </row>
    <row r="1013" spans="1:65" s="14" customFormat="1" ht="11.25">
      <c r="B1013" s="172"/>
      <c r="D1013" s="164" t="s">
        <v>237</v>
      </c>
      <c r="E1013" s="173" t="s">
        <v>1</v>
      </c>
      <c r="F1013" s="174" t="s">
        <v>1104</v>
      </c>
      <c r="H1013" s="173" t="s">
        <v>1</v>
      </c>
      <c r="I1013" s="175"/>
      <c r="L1013" s="172"/>
      <c r="M1013" s="176"/>
      <c r="N1013" s="177"/>
      <c r="O1013" s="177"/>
      <c r="P1013" s="177"/>
      <c r="Q1013" s="177"/>
      <c r="R1013" s="177"/>
      <c r="S1013" s="177"/>
      <c r="T1013" s="178"/>
      <c r="AT1013" s="173" t="s">
        <v>237</v>
      </c>
      <c r="AU1013" s="173" t="s">
        <v>88</v>
      </c>
      <c r="AV1013" s="14" t="s">
        <v>86</v>
      </c>
      <c r="AW1013" s="14" t="s">
        <v>33</v>
      </c>
      <c r="AX1013" s="14" t="s">
        <v>79</v>
      </c>
      <c r="AY1013" s="173" t="s">
        <v>207</v>
      </c>
    </row>
    <row r="1014" spans="1:65" s="13" customFormat="1" ht="33.75">
      <c r="B1014" s="163"/>
      <c r="D1014" s="164" t="s">
        <v>237</v>
      </c>
      <c r="E1014" s="165" t="s">
        <v>1</v>
      </c>
      <c r="F1014" s="166" t="s">
        <v>1105</v>
      </c>
      <c r="H1014" s="167">
        <v>348.55</v>
      </c>
      <c r="I1014" s="168"/>
      <c r="L1014" s="163"/>
      <c r="M1014" s="169"/>
      <c r="N1014" s="170"/>
      <c r="O1014" s="170"/>
      <c r="P1014" s="170"/>
      <c r="Q1014" s="170"/>
      <c r="R1014" s="170"/>
      <c r="S1014" s="170"/>
      <c r="T1014" s="171"/>
      <c r="AT1014" s="165" t="s">
        <v>237</v>
      </c>
      <c r="AU1014" s="165" t="s">
        <v>88</v>
      </c>
      <c r="AV1014" s="13" t="s">
        <v>88</v>
      </c>
      <c r="AW1014" s="13" t="s">
        <v>33</v>
      </c>
      <c r="AX1014" s="13" t="s">
        <v>79</v>
      </c>
      <c r="AY1014" s="165" t="s">
        <v>207</v>
      </c>
    </row>
    <row r="1015" spans="1:65" s="14" customFormat="1" ht="11.25">
      <c r="B1015" s="172"/>
      <c r="D1015" s="164" t="s">
        <v>237</v>
      </c>
      <c r="E1015" s="173" t="s">
        <v>1</v>
      </c>
      <c r="F1015" s="174" t="s">
        <v>1106</v>
      </c>
      <c r="H1015" s="173" t="s">
        <v>1</v>
      </c>
      <c r="I1015" s="175"/>
      <c r="L1015" s="172"/>
      <c r="M1015" s="176"/>
      <c r="N1015" s="177"/>
      <c r="O1015" s="177"/>
      <c r="P1015" s="177"/>
      <c r="Q1015" s="177"/>
      <c r="R1015" s="177"/>
      <c r="S1015" s="177"/>
      <c r="T1015" s="178"/>
      <c r="AT1015" s="173" t="s">
        <v>237</v>
      </c>
      <c r="AU1015" s="173" t="s">
        <v>88</v>
      </c>
      <c r="AV1015" s="14" t="s">
        <v>86</v>
      </c>
      <c r="AW1015" s="14" t="s">
        <v>33</v>
      </c>
      <c r="AX1015" s="14" t="s">
        <v>79</v>
      </c>
      <c r="AY1015" s="173" t="s">
        <v>207</v>
      </c>
    </row>
    <row r="1016" spans="1:65" s="14" customFormat="1" ht="22.5">
      <c r="B1016" s="172"/>
      <c r="D1016" s="164" t="s">
        <v>237</v>
      </c>
      <c r="E1016" s="173" t="s">
        <v>1</v>
      </c>
      <c r="F1016" s="174" t="s">
        <v>1107</v>
      </c>
      <c r="H1016" s="173" t="s">
        <v>1</v>
      </c>
      <c r="I1016" s="175"/>
      <c r="L1016" s="172"/>
      <c r="M1016" s="176"/>
      <c r="N1016" s="177"/>
      <c r="O1016" s="177"/>
      <c r="P1016" s="177"/>
      <c r="Q1016" s="177"/>
      <c r="R1016" s="177"/>
      <c r="S1016" s="177"/>
      <c r="T1016" s="178"/>
      <c r="AT1016" s="173" t="s">
        <v>237</v>
      </c>
      <c r="AU1016" s="173" t="s">
        <v>88</v>
      </c>
      <c r="AV1016" s="14" t="s">
        <v>86</v>
      </c>
      <c r="AW1016" s="14" t="s">
        <v>33</v>
      </c>
      <c r="AX1016" s="14" t="s">
        <v>79</v>
      </c>
      <c r="AY1016" s="173" t="s">
        <v>207</v>
      </c>
    </row>
    <row r="1017" spans="1:65" s="15" customFormat="1" ht="11.25">
      <c r="B1017" s="179"/>
      <c r="D1017" s="164" t="s">
        <v>237</v>
      </c>
      <c r="E1017" s="180" t="s">
        <v>1</v>
      </c>
      <c r="F1017" s="181" t="s">
        <v>242</v>
      </c>
      <c r="H1017" s="182">
        <v>5429.75</v>
      </c>
      <c r="I1017" s="183"/>
      <c r="L1017" s="179"/>
      <c r="M1017" s="184"/>
      <c r="N1017" s="185"/>
      <c r="O1017" s="185"/>
      <c r="P1017" s="185"/>
      <c r="Q1017" s="185"/>
      <c r="R1017" s="185"/>
      <c r="S1017" s="185"/>
      <c r="T1017" s="186"/>
      <c r="AT1017" s="180" t="s">
        <v>237</v>
      </c>
      <c r="AU1017" s="180" t="s">
        <v>88</v>
      </c>
      <c r="AV1017" s="15" t="s">
        <v>213</v>
      </c>
      <c r="AW1017" s="15" t="s">
        <v>33</v>
      </c>
      <c r="AX1017" s="15" t="s">
        <v>86</v>
      </c>
      <c r="AY1017" s="180" t="s">
        <v>207</v>
      </c>
    </row>
    <row r="1018" spans="1:65" s="2" customFormat="1" ht="24.2" customHeight="1">
      <c r="A1018" s="31"/>
      <c r="B1018" s="148"/>
      <c r="C1018" s="149" t="s">
        <v>576</v>
      </c>
      <c r="D1018" s="149" t="s">
        <v>209</v>
      </c>
      <c r="E1018" s="150" t="s">
        <v>1108</v>
      </c>
      <c r="F1018" s="151" t="s">
        <v>1109</v>
      </c>
      <c r="G1018" s="152" t="s">
        <v>415</v>
      </c>
      <c r="H1018" s="153">
        <v>5429.75</v>
      </c>
      <c r="I1018" s="154"/>
      <c r="J1018" s="155">
        <f>ROUND(I1018*H1018,2)</f>
        <v>0</v>
      </c>
      <c r="K1018" s="156"/>
      <c r="L1018" s="32"/>
      <c r="M1018" s="157" t="s">
        <v>1</v>
      </c>
      <c r="N1018" s="158" t="s">
        <v>44</v>
      </c>
      <c r="O1018" s="57"/>
      <c r="P1018" s="159">
        <f>O1018*H1018</f>
        <v>0</v>
      </c>
      <c r="Q1018" s="159">
        <v>0</v>
      </c>
      <c r="R1018" s="159">
        <f>Q1018*H1018</f>
        <v>0</v>
      </c>
      <c r="S1018" s="159">
        <v>0</v>
      </c>
      <c r="T1018" s="160">
        <f>S1018*H1018</f>
        <v>0</v>
      </c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R1018" s="161" t="s">
        <v>213</v>
      </c>
      <c r="AT1018" s="161" t="s">
        <v>209</v>
      </c>
      <c r="AU1018" s="161" t="s">
        <v>88</v>
      </c>
      <c r="AY1018" s="17" t="s">
        <v>207</v>
      </c>
      <c r="BE1018" s="162">
        <f>IF(N1018="základní",J1018,0)</f>
        <v>0</v>
      </c>
      <c r="BF1018" s="162">
        <f>IF(N1018="snížená",J1018,0)</f>
        <v>0</v>
      </c>
      <c r="BG1018" s="162">
        <f>IF(N1018="zákl. přenesená",J1018,0)</f>
        <v>0</v>
      </c>
      <c r="BH1018" s="162">
        <f>IF(N1018="sníž. přenesená",J1018,0)</f>
        <v>0</v>
      </c>
      <c r="BI1018" s="162">
        <f>IF(N1018="nulová",J1018,0)</f>
        <v>0</v>
      </c>
      <c r="BJ1018" s="17" t="s">
        <v>86</v>
      </c>
      <c r="BK1018" s="162">
        <f>ROUND(I1018*H1018,2)</f>
        <v>0</v>
      </c>
      <c r="BL1018" s="17" t="s">
        <v>213</v>
      </c>
      <c r="BM1018" s="161" t="s">
        <v>1110</v>
      </c>
    </row>
    <row r="1019" spans="1:65" s="2" customFormat="1" ht="24.2" customHeight="1">
      <c r="A1019" s="31"/>
      <c r="B1019" s="148"/>
      <c r="C1019" s="149" t="s">
        <v>1111</v>
      </c>
      <c r="D1019" s="149" t="s">
        <v>209</v>
      </c>
      <c r="E1019" s="150" t="s">
        <v>1112</v>
      </c>
      <c r="F1019" s="151" t="s">
        <v>1113</v>
      </c>
      <c r="G1019" s="152" t="s">
        <v>415</v>
      </c>
      <c r="H1019" s="153">
        <v>262.892</v>
      </c>
      <c r="I1019" s="154"/>
      <c r="J1019" s="155">
        <f>ROUND(I1019*H1019,2)</f>
        <v>0</v>
      </c>
      <c r="K1019" s="156"/>
      <c r="L1019" s="32"/>
      <c r="M1019" s="157" t="s">
        <v>1</v>
      </c>
      <c r="N1019" s="158" t="s">
        <v>44</v>
      </c>
      <c r="O1019" s="57"/>
      <c r="P1019" s="159">
        <f>O1019*H1019</f>
        <v>0</v>
      </c>
      <c r="Q1019" s="159">
        <v>0</v>
      </c>
      <c r="R1019" s="159">
        <f>Q1019*H1019</f>
        <v>0</v>
      </c>
      <c r="S1019" s="159">
        <v>0</v>
      </c>
      <c r="T1019" s="160">
        <f>S1019*H1019</f>
        <v>0</v>
      </c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R1019" s="161" t="s">
        <v>213</v>
      </c>
      <c r="AT1019" s="161" t="s">
        <v>209</v>
      </c>
      <c r="AU1019" s="161" t="s">
        <v>88</v>
      </c>
      <c r="AY1019" s="17" t="s">
        <v>207</v>
      </c>
      <c r="BE1019" s="162">
        <f>IF(N1019="základní",J1019,0)</f>
        <v>0</v>
      </c>
      <c r="BF1019" s="162">
        <f>IF(N1019="snížená",J1019,0)</f>
        <v>0</v>
      </c>
      <c r="BG1019" s="162">
        <f>IF(N1019="zákl. přenesená",J1019,0)</f>
        <v>0</v>
      </c>
      <c r="BH1019" s="162">
        <f>IF(N1019="sníž. přenesená",J1019,0)</f>
        <v>0</v>
      </c>
      <c r="BI1019" s="162">
        <f>IF(N1019="nulová",J1019,0)</f>
        <v>0</v>
      </c>
      <c r="BJ1019" s="17" t="s">
        <v>86</v>
      </c>
      <c r="BK1019" s="162">
        <f>ROUND(I1019*H1019,2)</f>
        <v>0</v>
      </c>
      <c r="BL1019" s="17" t="s">
        <v>213</v>
      </c>
      <c r="BM1019" s="161" t="s">
        <v>1114</v>
      </c>
    </row>
    <row r="1020" spans="1:65" s="2" customFormat="1" ht="24.2" customHeight="1">
      <c r="A1020" s="31"/>
      <c r="B1020" s="148"/>
      <c r="C1020" s="149" t="s">
        <v>585</v>
      </c>
      <c r="D1020" s="149" t="s">
        <v>209</v>
      </c>
      <c r="E1020" s="150" t="s">
        <v>1115</v>
      </c>
      <c r="F1020" s="151" t="s">
        <v>1116</v>
      </c>
      <c r="G1020" s="152" t="s">
        <v>415</v>
      </c>
      <c r="H1020" s="153">
        <v>1133.521</v>
      </c>
      <c r="I1020" s="154"/>
      <c r="J1020" s="155">
        <f>ROUND(I1020*H1020,2)</f>
        <v>0</v>
      </c>
      <c r="K1020" s="156"/>
      <c r="L1020" s="32"/>
      <c r="M1020" s="157" t="s">
        <v>1</v>
      </c>
      <c r="N1020" s="158" t="s">
        <v>44</v>
      </c>
      <c r="O1020" s="57"/>
      <c r="P1020" s="159">
        <f>O1020*H1020</f>
        <v>0</v>
      </c>
      <c r="Q1020" s="159">
        <v>0</v>
      </c>
      <c r="R1020" s="159">
        <f>Q1020*H1020</f>
        <v>0</v>
      </c>
      <c r="S1020" s="159">
        <v>0</v>
      </c>
      <c r="T1020" s="160">
        <f>S1020*H1020</f>
        <v>0</v>
      </c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R1020" s="161" t="s">
        <v>213</v>
      </c>
      <c r="AT1020" s="161" t="s">
        <v>209</v>
      </c>
      <c r="AU1020" s="161" t="s">
        <v>88</v>
      </c>
      <c r="AY1020" s="17" t="s">
        <v>207</v>
      </c>
      <c r="BE1020" s="162">
        <f>IF(N1020="základní",J1020,0)</f>
        <v>0</v>
      </c>
      <c r="BF1020" s="162">
        <f>IF(N1020="snížená",J1020,0)</f>
        <v>0</v>
      </c>
      <c r="BG1020" s="162">
        <f>IF(N1020="zákl. přenesená",J1020,0)</f>
        <v>0</v>
      </c>
      <c r="BH1020" s="162">
        <f>IF(N1020="sníž. přenesená",J1020,0)</f>
        <v>0</v>
      </c>
      <c r="BI1020" s="162">
        <f>IF(N1020="nulová",J1020,0)</f>
        <v>0</v>
      </c>
      <c r="BJ1020" s="17" t="s">
        <v>86</v>
      </c>
      <c r="BK1020" s="162">
        <f>ROUND(I1020*H1020,2)</f>
        <v>0</v>
      </c>
      <c r="BL1020" s="17" t="s">
        <v>213</v>
      </c>
      <c r="BM1020" s="161" t="s">
        <v>1117</v>
      </c>
    </row>
    <row r="1021" spans="1:65" s="2" customFormat="1" ht="33" customHeight="1">
      <c r="A1021" s="31"/>
      <c r="B1021" s="148"/>
      <c r="C1021" s="149" t="s">
        <v>1118</v>
      </c>
      <c r="D1021" s="149" t="s">
        <v>209</v>
      </c>
      <c r="E1021" s="150" t="s">
        <v>1119</v>
      </c>
      <c r="F1021" s="151" t="s">
        <v>1120</v>
      </c>
      <c r="G1021" s="152" t="s">
        <v>415</v>
      </c>
      <c r="H1021" s="153">
        <v>331.86</v>
      </c>
      <c r="I1021" s="154"/>
      <c r="J1021" s="155">
        <f>ROUND(I1021*H1021,2)</f>
        <v>0</v>
      </c>
      <c r="K1021" s="156"/>
      <c r="L1021" s="32"/>
      <c r="M1021" s="157" t="s">
        <v>1</v>
      </c>
      <c r="N1021" s="158" t="s">
        <v>44</v>
      </c>
      <c r="O1021" s="57"/>
      <c r="P1021" s="159">
        <f>O1021*H1021</f>
        <v>0</v>
      </c>
      <c r="Q1021" s="159">
        <v>0</v>
      </c>
      <c r="R1021" s="159">
        <f>Q1021*H1021</f>
        <v>0</v>
      </c>
      <c r="S1021" s="159">
        <v>0</v>
      </c>
      <c r="T1021" s="160">
        <f>S1021*H1021</f>
        <v>0</v>
      </c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R1021" s="161" t="s">
        <v>213</v>
      </c>
      <c r="AT1021" s="161" t="s">
        <v>209</v>
      </c>
      <c r="AU1021" s="161" t="s">
        <v>88</v>
      </c>
      <c r="AY1021" s="17" t="s">
        <v>207</v>
      </c>
      <c r="BE1021" s="162">
        <f>IF(N1021="základní",J1021,0)</f>
        <v>0</v>
      </c>
      <c r="BF1021" s="162">
        <f>IF(N1021="snížená",J1021,0)</f>
        <v>0</v>
      </c>
      <c r="BG1021" s="162">
        <f>IF(N1021="zákl. přenesená",J1021,0)</f>
        <v>0</v>
      </c>
      <c r="BH1021" s="162">
        <f>IF(N1021="sníž. přenesená",J1021,0)</f>
        <v>0</v>
      </c>
      <c r="BI1021" s="162">
        <f>IF(N1021="nulová",J1021,0)</f>
        <v>0</v>
      </c>
      <c r="BJ1021" s="17" t="s">
        <v>86</v>
      </c>
      <c r="BK1021" s="162">
        <f>ROUND(I1021*H1021,2)</f>
        <v>0</v>
      </c>
      <c r="BL1021" s="17" t="s">
        <v>213</v>
      </c>
      <c r="BM1021" s="161" t="s">
        <v>1121</v>
      </c>
    </row>
    <row r="1022" spans="1:65" s="14" customFormat="1" ht="22.5">
      <c r="B1022" s="172"/>
      <c r="D1022" s="164" t="s">
        <v>237</v>
      </c>
      <c r="E1022" s="173" t="s">
        <v>1</v>
      </c>
      <c r="F1022" s="174" t="s">
        <v>1122</v>
      </c>
      <c r="H1022" s="173" t="s">
        <v>1</v>
      </c>
      <c r="I1022" s="175"/>
      <c r="L1022" s="172"/>
      <c r="M1022" s="176"/>
      <c r="N1022" s="177"/>
      <c r="O1022" s="177"/>
      <c r="P1022" s="177"/>
      <c r="Q1022" s="177"/>
      <c r="R1022" s="177"/>
      <c r="S1022" s="177"/>
      <c r="T1022" s="178"/>
      <c r="AT1022" s="173" t="s">
        <v>237</v>
      </c>
      <c r="AU1022" s="173" t="s">
        <v>88</v>
      </c>
      <c r="AV1022" s="14" t="s">
        <v>86</v>
      </c>
      <c r="AW1022" s="14" t="s">
        <v>33</v>
      </c>
      <c r="AX1022" s="14" t="s">
        <v>79</v>
      </c>
      <c r="AY1022" s="173" t="s">
        <v>207</v>
      </c>
    </row>
    <row r="1023" spans="1:65" s="14" customFormat="1" ht="11.25">
      <c r="B1023" s="172"/>
      <c r="D1023" s="164" t="s">
        <v>237</v>
      </c>
      <c r="E1023" s="173" t="s">
        <v>1</v>
      </c>
      <c r="F1023" s="174" t="s">
        <v>1123</v>
      </c>
      <c r="H1023" s="173" t="s">
        <v>1</v>
      </c>
      <c r="I1023" s="175"/>
      <c r="L1023" s="172"/>
      <c r="M1023" s="176"/>
      <c r="N1023" s="177"/>
      <c r="O1023" s="177"/>
      <c r="P1023" s="177"/>
      <c r="Q1023" s="177"/>
      <c r="R1023" s="177"/>
      <c r="S1023" s="177"/>
      <c r="T1023" s="178"/>
      <c r="AT1023" s="173" t="s">
        <v>237</v>
      </c>
      <c r="AU1023" s="173" t="s">
        <v>88</v>
      </c>
      <c r="AV1023" s="14" t="s">
        <v>86</v>
      </c>
      <c r="AW1023" s="14" t="s">
        <v>33</v>
      </c>
      <c r="AX1023" s="14" t="s">
        <v>79</v>
      </c>
      <c r="AY1023" s="173" t="s">
        <v>207</v>
      </c>
    </row>
    <row r="1024" spans="1:65" s="14" customFormat="1" ht="22.5">
      <c r="B1024" s="172"/>
      <c r="D1024" s="164" t="s">
        <v>237</v>
      </c>
      <c r="E1024" s="173" t="s">
        <v>1</v>
      </c>
      <c r="F1024" s="174" t="s">
        <v>1124</v>
      </c>
      <c r="H1024" s="173" t="s">
        <v>1</v>
      </c>
      <c r="I1024" s="175"/>
      <c r="L1024" s="172"/>
      <c r="M1024" s="176"/>
      <c r="N1024" s="177"/>
      <c r="O1024" s="177"/>
      <c r="P1024" s="177"/>
      <c r="Q1024" s="177"/>
      <c r="R1024" s="177"/>
      <c r="S1024" s="177"/>
      <c r="T1024" s="178"/>
      <c r="AT1024" s="173" t="s">
        <v>237</v>
      </c>
      <c r="AU1024" s="173" t="s">
        <v>88</v>
      </c>
      <c r="AV1024" s="14" t="s">
        <v>86</v>
      </c>
      <c r="AW1024" s="14" t="s">
        <v>33</v>
      </c>
      <c r="AX1024" s="14" t="s">
        <v>79</v>
      </c>
      <c r="AY1024" s="173" t="s">
        <v>207</v>
      </c>
    </row>
    <row r="1025" spans="1:65" s="14" customFormat="1" ht="11.25">
      <c r="B1025" s="172"/>
      <c r="D1025" s="164" t="s">
        <v>237</v>
      </c>
      <c r="E1025" s="173" t="s">
        <v>1</v>
      </c>
      <c r="F1025" s="174" t="s">
        <v>1125</v>
      </c>
      <c r="H1025" s="173" t="s">
        <v>1</v>
      </c>
      <c r="I1025" s="175"/>
      <c r="L1025" s="172"/>
      <c r="M1025" s="176"/>
      <c r="N1025" s="177"/>
      <c r="O1025" s="177"/>
      <c r="P1025" s="177"/>
      <c r="Q1025" s="177"/>
      <c r="R1025" s="177"/>
      <c r="S1025" s="177"/>
      <c r="T1025" s="178"/>
      <c r="AT1025" s="173" t="s">
        <v>237</v>
      </c>
      <c r="AU1025" s="173" t="s">
        <v>88</v>
      </c>
      <c r="AV1025" s="14" t="s">
        <v>86</v>
      </c>
      <c r="AW1025" s="14" t="s">
        <v>33</v>
      </c>
      <c r="AX1025" s="14" t="s">
        <v>79</v>
      </c>
      <c r="AY1025" s="173" t="s">
        <v>207</v>
      </c>
    </row>
    <row r="1026" spans="1:65" s="13" customFormat="1" ht="11.25">
      <c r="B1026" s="163"/>
      <c r="D1026" s="164" t="s">
        <v>237</v>
      </c>
      <c r="E1026" s="165" t="s">
        <v>1</v>
      </c>
      <c r="F1026" s="166" t="s">
        <v>1126</v>
      </c>
      <c r="H1026" s="167">
        <v>80.56</v>
      </c>
      <c r="I1026" s="168"/>
      <c r="L1026" s="163"/>
      <c r="M1026" s="169"/>
      <c r="N1026" s="170"/>
      <c r="O1026" s="170"/>
      <c r="P1026" s="170"/>
      <c r="Q1026" s="170"/>
      <c r="R1026" s="170"/>
      <c r="S1026" s="170"/>
      <c r="T1026" s="171"/>
      <c r="AT1026" s="165" t="s">
        <v>237</v>
      </c>
      <c r="AU1026" s="165" t="s">
        <v>88</v>
      </c>
      <c r="AV1026" s="13" t="s">
        <v>88</v>
      </c>
      <c r="AW1026" s="13" t="s">
        <v>33</v>
      </c>
      <c r="AX1026" s="13" t="s">
        <v>79</v>
      </c>
      <c r="AY1026" s="165" t="s">
        <v>207</v>
      </c>
    </row>
    <row r="1027" spans="1:65" s="13" customFormat="1" ht="22.5">
      <c r="B1027" s="163"/>
      <c r="D1027" s="164" t="s">
        <v>237</v>
      </c>
      <c r="E1027" s="165" t="s">
        <v>1</v>
      </c>
      <c r="F1027" s="166" t="s">
        <v>1127</v>
      </c>
      <c r="H1027" s="167">
        <v>251.3</v>
      </c>
      <c r="I1027" s="168"/>
      <c r="L1027" s="163"/>
      <c r="M1027" s="169"/>
      <c r="N1027" s="170"/>
      <c r="O1027" s="170"/>
      <c r="P1027" s="170"/>
      <c r="Q1027" s="170"/>
      <c r="R1027" s="170"/>
      <c r="S1027" s="170"/>
      <c r="T1027" s="171"/>
      <c r="AT1027" s="165" t="s">
        <v>237</v>
      </c>
      <c r="AU1027" s="165" t="s">
        <v>88</v>
      </c>
      <c r="AV1027" s="13" t="s">
        <v>88</v>
      </c>
      <c r="AW1027" s="13" t="s">
        <v>33</v>
      </c>
      <c r="AX1027" s="13" t="s">
        <v>79</v>
      </c>
      <c r="AY1027" s="165" t="s">
        <v>207</v>
      </c>
    </row>
    <row r="1028" spans="1:65" s="14" customFormat="1" ht="22.5">
      <c r="B1028" s="172"/>
      <c r="D1028" s="164" t="s">
        <v>237</v>
      </c>
      <c r="E1028" s="173" t="s">
        <v>1</v>
      </c>
      <c r="F1028" s="174" t="s">
        <v>1128</v>
      </c>
      <c r="H1028" s="173" t="s">
        <v>1</v>
      </c>
      <c r="I1028" s="175"/>
      <c r="L1028" s="172"/>
      <c r="M1028" s="176"/>
      <c r="N1028" s="177"/>
      <c r="O1028" s="177"/>
      <c r="P1028" s="177"/>
      <c r="Q1028" s="177"/>
      <c r="R1028" s="177"/>
      <c r="S1028" s="177"/>
      <c r="T1028" s="178"/>
      <c r="AT1028" s="173" t="s">
        <v>237</v>
      </c>
      <c r="AU1028" s="173" t="s">
        <v>88</v>
      </c>
      <c r="AV1028" s="14" t="s">
        <v>86</v>
      </c>
      <c r="AW1028" s="14" t="s">
        <v>33</v>
      </c>
      <c r="AX1028" s="14" t="s">
        <v>79</v>
      </c>
      <c r="AY1028" s="173" t="s">
        <v>207</v>
      </c>
    </row>
    <row r="1029" spans="1:65" s="14" customFormat="1" ht="11.25">
      <c r="B1029" s="172"/>
      <c r="D1029" s="164" t="s">
        <v>237</v>
      </c>
      <c r="E1029" s="173" t="s">
        <v>1</v>
      </c>
      <c r="F1029" s="174" t="s">
        <v>622</v>
      </c>
      <c r="H1029" s="173" t="s">
        <v>1</v>
      </c>
      <c r="I1029" s="175"/>
      <c r="L1029" s="172"/>
      <c r="M1029" s="176"/>
      <c r="N1029" s="177"/>
      <c r="O1029" s="177"/>
      <c r="P1029" s="177"/>
      <c r="Q1029" s="177"/>
      <c r="R1029" s="177"/>
      <c r="S1029" s="177"/>
      <c r="T1029" s="178"/>
      <c r="AT1029" s="173" t="s">
        <v>237</v>
      </c>
      <c r="AU1029" s="173" t="s">
        <v>88</v>
      </c>
      <c r="AV1029" s="14" t="s">
        <v>86</v>
      </c>
      <c r="AW1029" s="14" t="s">
        <v>33</v>
      </c>
      <c r="AX1029" s="14" t="s">
        <v>79</v>
      </c>
      <c r="AY1029" s="173" t="s">
        <v>207</v>
      </c>
    </row>
    <row r="1030" spans="1:65" s="14" customFormat="1" ht="22.5">
      <c r="B1030" s="172"/>
      <c r="D1030" s="164" t="s">
        <v>237</v>
      </c>
      <c r="E1030" s="173" t="s">
        <v>1</v>
      </c>
      <c r="F1030" s="174" t="s">
        <v>623</v>
      </c>
      <c r="H1030" s="173" t="s">
        <v>1</v>
      </c>
      <c r="I1030" s="175"/>
      <c r="L1030" s="172"/>
      <c r="M1030" s="176"/>
      <c r="N1030" s="177"/>
      <c r="O1030" s="177"/>
      <c r="P1030" s="177"/>
      <c r="Q1030" s="177"/>
      <c r="R1030" s="177"/>
      <c r="S1030" s="177"/>
      <c r="T1030" s="178"/>
      <c r="AT1030" s="173" t="s">
        <v>237</v>
      </c>
      <c r="AU1030" s="173" t="s">
        <v>88</v>
      </c>
      <c r="AV1030" s="14" t="s">
        <v>86</v>
      </c>
      <c r="AW1030" s="14" t="s">
        <v>33</v>
      </c>
      <c r="AX1030" s="14" t="s">
        <v>79</v>
      </c>
      <c r="AY1030" s="173" t="s">
        <v>207</v>
      </c>
    </row>
    <row r="1031" spans="1:65" s="14" customFormat="1" ht="22.5">
      <c r="B1031" s="172"/>
      <c r="D1031" s="164" t="s">
        <v>237</v>
      </c>
      <c r="E1031" s="173" t="s">
        <v>1</v>
      </c>
      <c r="F1031" s="174" t="s">
        <v>624</v>
      </c>
      <c r="H1031" s="173" t="s">
        <v>1</v>
      </c>
      <c r="I1031" s="175"/>
      <c r="L1031" s="172"/>
      <c r="M1031" s="176"/>
      <c r="N1031" s="177"/>
      <c r="O1031" s="177"/>
      <c r="P1031" s="177"/>
      <c r="Q1031" s="177"/>
      <c r="R1031" s="177"/>
      <c r="S1031" s="177"/>
      <c r="T1031" s="178"/>
      <c r="AT1031" s="173" t="s">
        <v>237</v>
      </c>
      <c r="AU1031" s="173" t="s">
        <v>88</v>
      </c>
      <c r="AV1031" s="14" t="s">
        <v>86</v>
      </c>
      <c r="AW1031" s="14" t="s">
        <v>33</v>
      </c>
      <c r="AX1031" s="14" t="s">
        <v>79</v>
      </c>
      <c r="AY1031" s="173" t="s">
        <v>207</v>
      </c>
    </row>
    <row r="1032" spans="1:65" s="14" customFormat="1" ht="22.5">
      <c r="B1032" s="172"/>
      <c r="D1032" s="164" t="s">
        <v>237</v>
      </c>
      <c r="E1032" s="173" t="s">
        <v>1</v>
      </c>
      <c r="F1032" s="174" t="s">
        <v>625</v>
      </c>
      <c r="H1032" s="173" t="s">
        <v>1</v>
      </c>
      <c r="I1032" s="175"/>
      <c r="L1032" s="172"/>
      <c r="M1032" s="176"/>
      <c r="N1032" s="177"/>
      <c r="O1032" s="177"/>
      <c r="P1032" s="177"/>
      <c r="Q1032" s="177"/>
      <c r="R1032" s="177"/>
      <c r="S1032" s="177"/>
      <c r="T1032" s="178"/>
      <c r="AT1032" s="173" t="s">
        <v>237</v>
      </c>
      <c r="AU1032" s="173" t="s">
        <v>88</v>
      </c>
      <c r="AV1032" s="14" t="s">
        <v>86</v>
      </c>
      <c r="AW1032" s="14" t="s">
        <v>33</v>
      </c>
      <c r="AX1032" s="14" t="s">
        <v>79</v>
      </c>
      <c r="AY1032" s="173" t="s">
        <v>207</v>
      </c>
    </row>
    <row r="1033" spans="1:65" s="15" customFormat="1" ht="11.25">
      <c r="B1033" s="179"/>
      <c r="D1033" s="164" t="s">
        <v>237</v>
      </c>
      <c r="E1033" s="180" t="s">
        <v>1</v>
      </c>
      <c r="F1033" s="181" t="s">
        <v>242</v>
      </c>
      <c r="H1033" s="182">
        <v>331.86</v>
      </c>
      <c r="I1033" s="183"/>
      <c r="L1033" s="179"/>
      <c r="M1033" s="184"/>
      <c r="N1033" s="185"/>
      <c r="O1033" s="185"/>
      <c r="P1033" s="185"/>
      <c r="Q1033" s="185"/>
      <c r="R1033" s="185"/>
      <c r="S1033" s="185"/>
      <c r="T1033" s="186"/>
      <c r="AT1033" s="180" t="s">
        <v>237</v>
      </c>
      <c r="AU1033" s="180" t="s">
        <v>88</v>
      </c>
      <c r="AV1033" s="15" t="s">
        <v>213</v>
      </c>
      <c r="AW1033" s="15" t="s">
        <v>33</v>
      </c>
      <c r="AX1033" s="15" t="s">
        <v>86</v>
      </c>
      <c r="AY1033" s="180" t="s">
        <v>207</v>
      </c>
    </row>
    <row r="1034" spans="1:65" s="2" customFormat="1" ht="37.9" customHeight="1">
      <c r="A1034" s="31"/>
      <c r="B1034" s="148"/>
      <c r="C1034" s="149" t="s">
        <v>598</v>
      </c>
      <c r="D1034" s="149" t="s">
        <v>209</v>
      </c>
      <c r="E1034" s="150" t="s">
        <v>1129</v>
      </c>
      <c r="F1034" s="151" t="s">
        <v>1130</v>
      </c>
      <c r="G1034" s="152" t="s">
        <v>415</v>
      </c>
      <c r="H1034" s="153">
        <v>374.98</v>
      </c>
      <c r="I1034" s="154"/>
      <c r="J1034" s="155">
        <f>ROUND(I1034*H1034,2)</f>
        <v>0</v>
      </c>
      <c r="K1034" s="156"/>
      <c r="L1034" s="32"/>
      <c r="M1034" s="157" t="s">
        <v>1</v>
      </c>
      <c r="N1034" s="158" t="s">
        <v>44</v>
      </c>
      <c r="O1034" s="57"/>
      <c r="P1034" s="159">
        <f>O1034*H1034</f>
        <v>0</v>
      </c>
      <c r="Q1034" s="159">
        <v>0</v>
      </c>
      <c r="R1034" s="159">
        <f>Q1034*H1034</f>
        <v>0</v>
      </c>
      <c r="S1034" s="159">
        <v>0</v>
      </c>
      <c r="T1034" s="160">
        <f>S1034*H1034</f>
        <v>0</v>
      </c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R1034" s="161" t="s">
        <v>213</v>
      </c>
      <c r="AT1034" s="161" t="s">
        <v>209</v>
      </c>
      <c r="AU1034" s="161" t="s">
        <v>88</v>
      </c>
      <c r="AY1034" s="17" t="s">
        <v>207</v>
      </c>
      <c r="BE1034" s="162">
        <f>IF(N1034="základní",J1034,0)</f>
        <v>0</v>
      </c>
      <c r="BF1034" s="162">
        <f>IF(N1034="snížená",J1034,0)</f>
        <v>0</v>
      </c>
      <c r="BG1034" s="162">
        <f>IF(N1034="zákl. přenesená",J1034,0)</f>
        <v>0</v>
      </c>
      <c r="BH1034" s="162">
        <f>IF(N1034="sníž. přenesená",J1034,0)</f>
        <v>0</v>
      </c>
      <c r="BI1034" s="162">
        <f>IF(N1034="nulová",J1034,0)</f>
        <v>0</v>
      </c>
      <c r="BJ1034" s="17" t="s">
        <v>86</v>
      </c>
      <c r="BK1034" s="162">
        <f>ROUND(I1034*H1034,2)</f>
        <v>0</v>
      </c>
      <c r="BL1034" s="17" t="s">
        <v>213</v>
      </c>
      <c r="BM1034" s="161" t="s">
        <v>1131</v>
      </c>
    </row>
    <row r="1035" spans="1:65" s="14" customFormat="1" ht="11.25">
      <c r="B1035" s="172"/>
      <c r="D1035" s="164" t="s">
        <v>237</v>
      </c>
      <c r="E1035" s="173" t="s">
        <v>1</v>
      </c>
      <c r="F1035" s="174" t="s">
        <v>1132</v>
      </c>
      <c r="H1035" s="173" t="s">
        <v>1</v>
      </c>
      <c r="I1035" s="175"/>
      <c r="L1035" s="172"/>
      <c r="M1035" s="176"/>
      <c r="N1035" s="177"/>
      <c r="O1035" s="177"/>
      <c r="P1035" s="177"/>
      <c r="Q1035" s="177"/>
      <c r="R1035" s="177"/>
      <c r="S1035" s="177"/>
      <c r="T1035" s="178"/>
      <c r="AT1035" s="173" t="s">
        <v>237</v>
      </c>
      <c r="AU1035" s="173" t="s">
        <v>88</v>
      </c>
      <c r="AV1035" s="14" t="s">
        <v>86</v>
      </c>
      <c r="AW1035" s="14" t="s">
        <v>33</v>
      </c>
      <c r="AX1035" s="14" t="s">
        <v>79</v>
      </c>
      <c r="AY1035" s="173" t="s">
        <v>207</v>
      </c>
    </row>
    <row r="1036" spans="1:65" s="14" customFormat="1" ht="22.5">
      <c r="B1036" s="172"/>
      <c r="D1036" s="164" t="s">
        <v>237</v>
      </c>
      <c r="E1036" s="173" t="s">
        <v>1</v>
      </c>
      <c r="F1036" s="174" t="s">
        <v>1133</v>
      </c>
      <c r="H1036" s="173" t="s">
        <v>1</v>
      </c>
      <c r="I1036" s="175"/>
      <c r="L1036" s="172"/>
      <c r="M1036" s="176"/>
      <c r="N1036" s="177"/>
      <c r="O1036" s="177"/>
      <c r="P1036" s="177"/>
      <c r="Q1036" s="177"/>
      <c r="R1036" s="177"/>
      <c r="S1036" s="177"/>
      <c r="T1036" s="178"/>
      <c r="AT1036" s="173" t="s">
        <v>237</v>
      </c>
      <c r="AU1036" s="173" t="s">
        <v>88</v>
      </c>
      <c r="AV1036" s="14" t="s">
        <v>86</v>
      </c>
      <c r="AW1036" s="14" t="s">
        <v>33</v>
      </c>
      <c r="AX1036" s="14" t="s">
        <v>79</v>
      </c>
      <c r="AY1036" s="173" t="s">
        <v>207</v>
      </c>
    </row>
    <row r="1037" spans="1:65" s="14" customFormat="1" ht="22.5">
      <c r="B1037" s="172"/>
      <c r="D1037" s="164" t="s">
        <v>237</v>
      </c>
      <c r="E1037" s="173" t="s">
        <v>1</v>
      </c>
      <c r="F1037" s="174" t="s">
        <v>1134</v>
      </c>
      <c r="H1037" s="173" t="s">
        <v>1</v>
      </c>
      <c r="I1037" s="175"/>
      <c r="L1037" s="172"/>
      <c r="M1037" s="176"/>
      <c r="N1037" s="177"/>
      <c r="O1037" s="177"/>
      <c r="P1037" s="177"/>
      <c r="Q1037" s="177"/>
      <c r="R1037" s="177"/>
      <c r="S1037" s="177"/>
      <c r="T1037" s="178"/>
      <c r="AT1037" s="173" t="s">
        <v>237</v>
      </c>
      <c r="AU1037" s="173" t="s">
        <v>88</v>
      </c>
      <c r="AV1037" s="14" t="s">
        <v>86</v>
      </c>
      <c r="AW1037" s="14" t="s">
        <v>33</v>
      </c>
      <c r="AX1037" s="14" t="s">
        <v>79</v>
      </c>
      <c r="AY1037" s="173" t="s">
        <v>207</v>
      </c>
    </row>
    <row r="1038" spans="1:65" s="14" customFormat="1" ht="22.5">
      <c r="B1038" s="172"/>
      <c r="D1038" s="164" t="s">
        <v>237</v>
      </c>
      <c r="E1038" s="173" t="s">
        <v>1</v>
      </c>
      <c r="F1038" s="174" t="s">
        <v>1135</v>
      </c>
      <c r="H1038" s="173" t="s">
        <v>1</v>
      </c>
      <c r="I1038" s="175"/>
      <c r="L1038" s="172"/>
      <c r="M1038" s="176"/>
      <c r="N1038" s="177"/>
      <c r="O1038" s="177"/>
      <c r="P1038" s="177"/>
      <c r="Q1038" s="177"/>
      <c r="R1038" s="177"/>
      <c r="S1038" s="177"/>
      <c r="T1038" s="178"/>
      <c r="AT1038" s="173" t="s">
        <v>237</v>
      </c>
      <c r="AU1038" s="173" t="s">
        <v>88</v>
      </c>
      <c r="AV1038" s="14" t="s">
        <v>86</v>
      </c>
      <c r="AW1038" s="14" t="s">
        <v>33</v>
      </c>
      <c r="AX1038" s="14" t="s">
        <v>79</v>
      </c>
      <c r="AY1038" s="173" t="s">
        <v>207</v>
      </c>
    </row>
    <row r="1039" spans="1:65" s="14" customFormat="1" ht="11.25">
      <c r="B1039" s="172"/>
      <c r="D1039" s="164" t="s">
        <v>237</v>
      </c>
      <c r="E1039" s="173" t="s">
        <v>1</v>
      </c>
      <c r="F1039" s="174" t="s">
        <v>1136</v>
      </c>
      <c r="H1039" s="173" t="s">
        <v>1</v>
      </c>
      <c r="I1039" s="175"/>
      <c r="L1039" s="172"/>
      <c r="M1039" s="176"/>
      <c r="N1039" s="177"/>
      <c r="O1039" s="177"/>
      <c r="P1039" s="177"/>
      <c r="Q1039" s="177"/>
      <c r="R1039" s="177"/>
      <c r="S1039" s="177"/>
      <c r="T1039" s="178"/>
      <c r="AT1039" s="173" t="s">
        <v>237</v>
      </c>
      <c r="AU1039" s="173" t="s">
        <v>88</v>
      </c>
      <c r="AV1039" s="14" t="s">
        <v>86</v>
      </c>
      <c r="AW1039" s="14" t="s">
        <v>33</v>
      </c>
      <c r="AX1039" s="14" t="s">
        <v>79</v>
      </c>
      <c r="AY1039" s="173" t="s">
        <v>207</v>
      </c>
    </row>
    <row r="1040" spans="1:65" s="13" customFormat="1" ht="11.25">
      <c r="B1040" s="163"/>
      <c r="D1040" s="164" t="s">
        <v>237</v>
      </c>
      <c r="E1040" s="165" t="s">
        <v>1</v>
      </c>
      <c r="F1040" s="166" t="s">
        <v>1137</v>
      </c>
      <c r="H1040" s="167">
        <v>196.76</v>
      </c>
      <c r="I1040" s="168"/>
      <c r="L1040" s="163"/>
      <c r="M1040" s="169"/>
      <c r="N1040" s="170"/>
      <c r="O1040" s="170"/>
      <c r="P1040" s="170"/>
      <c r="Q1040" s="170"/>
      <c r="R1040" s="170"/>
      <c r="S1040" s="170"/>
      <c r="T1040" s="171"/>
      <c r="AT1040" s="165" t="s">
        <v>237</v>
      </c>
      <c r="AU1040" s="165" t="s">
        <v>88</v>
      </c>
      <c r="AV1040" s="13" t="s">
        <v>88</v>
      </c>
      <c r="AW1040" s="13" t="s">
        <v>33</v>
      </c>
      <c r="AX1040" s="13" t="s">
        <v>79</v>
      </c>
      <c r="AY1040" s="165" t="s">
        <v>207</v>
      </c>
    </row>
    <row r="1041" spans="1:65" s="13" customFormat="1" ht="11.25">
      <c r="B1041" s="163"/>
      <c r="D1041" s="164" t="s">
        <v>237</v>
      </c>
      <c r="E1041" s="165" t="s">
        <v>1</v>
      </c>
      <c r="F1041" s="166" t="s">
        <v>1138</v>
      </c>
      <c r="H1041" s="167">
        <v>4</v>
      </c>
      <c r="I1041" s="168"/>
      <c r="L1041" s="163"/>
      <c r="M1041" s="169"/>
      <c r="N1041" s="170"/>
      <c r="O1041" s="170"/>
      <c r="P1041" s="170"/>
      <c r="Q1041" s="170"/>
      <c r="R1041" s="170"/>
      <c r="S1041" s="170"/>
      <c r="T1041" s="171"/>
      <c r="AT1041" s="165" t="s">
        <v>237</v>
      </c>
      <c r="AU1041" s="165" t="s">
        <v>88</v>
      </c>
      <c r="AV1041" s="13" t="s">
        <v>88</v>
      </c>
      <c r="AW1041" s="13" t="s">
        <v>33</v>
      </c>
      <c r="AX1041" s="13" t="s">
        <v>79</v>
      </c>
      <c r="AY1041" s="165" t="s">
        <v>207</v>
      </c>
    </row>
    <row r="1042" spans="1:65" s="13" customFormat="1" ht="11.25">
      <c r="B1042" s="163"/>
      <c r="D1042" s="164" t="s">
        <v>237</v>
      </c>
      <c r="E1042" s="165" t="s">
        <v>1</v>
      </c>
      <c r="F1042" s="166" t="s">
        <v>1139</v>
      </c>
      <c r="H1042" s="167">
        <v>136.91999999999999</v>
      </c>
      <c r="I1042" s="168"/>
      <c r="L1042" s="163"/>
      <c r="M1042" s="169"/>
      <c r="N1042" s="170"/>
      <c r="O1042" s="170"/>
      <c r="P1042" s="170"/>
      <c r="Q1042" s="170"/>
      <c r="R1042" s="170"/>
      <c r="S1042" s="170"/>
      <c r="T1042" s="171"/>
      <c r="AT1042" s="165" t="s">
        <v>237</v>
      </c>
      <c r="AU1042" s="165" t="s">
        <v>88</v>
      </c>
      <c r="AV1042" s="13" t="s">
        <v>88</v>
      </c>
      <c r="AW1042" s="13" t="s">
        <v>33</v>
      </c>
      <c r="AX1042" s="13" t="s">
        <v>79</v>
      </c>
      <c r="AY1042" s="165" t="s">
        <v>207</v>
      </c>
    </row>
    <row r="1043" spans="1:65" s="13" customFormat="1" ht="11.25">
      <c r="B1043" s="163"/>
      <c r="D1043" s="164" t="s">
        <v>237</v>
      </c>
      <c r="E1043" s="165" t="s">
        <v>1</v>
      </c>
      <c r="F1043" s="166" t="s">
        <v>1140</v>
      </c>
      <c r="H1043" s="167">
        <v>37.299999999999997</v>
      </c>
      <c r="I1043" s="168"/>
      <c r="L1043" s="163"/>
      <c r="M1043" s="169"/>
      <c r="N1043" s="170"/>
      <c r="O1043" s="170"/>
      <c r="P1043" s="170"/>
      <c r="Q1043" s="170"/>
      <c r="R1043" s="170"/>
      <c r="S1043" s="170"/>
      <c r="T1043" s="171"/>
      <c r="AT1043" s="165" t="s">
        <v>237</v>
      </c>
      <c r="AU1043" s="165" t="s">
        <v>88</v>
      </c>
      <c r="AV1043" s="13" t="s">
        <v>88</v>
      </c>
      <c r="AW1043" s="13" t="s">
        <v>33</v>
      </c>
      <c r="AX1043" s="13" t="s">
        <v>79</v>
      </c>
      <c r="AY1043" s="165" t="s">
        <v>207</v>
      </c>
    </row>
    <row r="1044" spans="1:65" s="14" customFormat="1" ht="22.5">
      <c r="B1044" s="172"/>
      <c r="D1044" s="164" t="s">
        <v>237</v>
      </c>
      <c r="E1044" s="173" t="s">
        <v>1</v>
      </c>
      <c r="F1044" s="174" t="s">
        <v>1128</v>
      </c>
      <c r="H1044" s="173" t="s">
        <v>1</v>
      </c>
      <c r="I1044" s="175"/>
      <c r="L1044" s="172"/>
      <c r="M1044" s="176"/>
      <c r="N1044" s="177"/>
      <c r="O1044" s="177"/>
      <c r="P1044" s="177"/>
      <c r="Q1044" s="177"/>
      <c r="R1044" s="177"/>
      <c r="S1044" s="177"/>
      <c r="T1044" s="178"/>
      <c r="AT1044" s="173" t="s">
        <v>237</v>
      </c>
      <c r="AU1044" s="173" t="s">
        <v>88</v>
      </c>
      <c r="AV1044" s="14" t="s">
        <v>86</v>
      </c>
      <c r="AW1044" s="14" t="s">
        <v>33</v>
      </c>
      <c r="AX1044" s="14" t="s">
        <v>79</v>
      </c>
      <c r="AY1044" s="173" t="s">
        <v>207</v>
      </c>
    </row>
    <row r="1045" spans="1:65" s="14" customFormat="1" ht="11.25">
      <c r="B1045" s="172"/>
      <c r="D1045" s="164" t="s">
        <v>237</v>
      </c>
      <c r="E1045" s="173" t="s">
        <v>1</v>
      </c>
      <c r="F1045" s="174" t="s">
        <v>622</v>
      </c>
      <c r="H1045" s="173" t="s">
        <v>1</v>
      </c>
      <c r="I1045" s="175"/>
      <c r="L1045" s="172"/>
      <c r="M1045" s="176"/>
      <c r="N1045" s="177"/>
      <c r="O1045" s="177"/>
      <c r="P1045" s="177"/>
      <c r="Q1045" s="177"/>
      <c r="R1045" s="177"/>
      <c r="S1045" s="177"/>
      <c r="T1045" s="178"/>
      <c r="AT1045" s="173" t="s">
        <v>237</v>
      </c>
      <c r="AU1045" s="173" t="s">
        <v>88</v>
      </c>
      <c r="AV1045" s="14" t="s">
        <v>86</v>
      </c>
      <c r="AW1045" s="14" t="s">
        <v>33</v>
      </c>
      <c r="AX1045" s="14" t="s">
        <v>79</v>
      </c>
      <c r="AY1045" s="173" t="s">
        <v>207</v>
      </c>
    </row>
    <row r="1046" spans="1:65" s="14" customFormat="1" ht="22.5">
      <c r="B1046" s="172"/>
      <c r="D1046" s="164" t="s">
        <v>237</v>
      </c>
      <c r="E1046" s="173" t="s">
        <v>1</v>
      </c>
      <c r="F1046" s="174" t="s">
        <v>623</v>
      </c>
      <c r="H1046" s="173" t="s">
        <v>1</v>
      </c>
      <c r="I1046" s="175"/>
      <c r="L1046" s="172"/>
      <c r="M1046" s="176"/>
      <c r="N1046" s="177"/>
      <c r="O1046" s="177"/>
      <c r="P1046" s="177"/>
      <c r="Q1046" s="177"/>
      <c r="R1046" s="177"/>
      <c r="S1046" s="177"/>
      <c r="T1046" s="178"/>
      <c r="AT1046" s="173" t="s">
        <v>237</v>
      </c>
      <c r="AU1046" s="173" t="s">
        <v>88</v>
      </c>
      <c r="AV1046" s="14" t="s">
        <v>86</v>
      </c>
      <c r="AW1046" s="14" t="s">
        <v>33</v>
      </c>
      <c r="AX1046" s="14" t="s">
        <v>79</v>
      </c>
      <c r="AY1046" s="173" t="s">
        <v>207</v>
      </c>
    </row>
    <row r="1047" spans="1:65" s="14" customFormat="1" ht="22.5">
      <c r="B1047" s="172"/>
      <c r="D1047" s="164" t="s">
        <v>237</v>
      </c>
      <c r="E1047" s="173" t="s">
        <v>1</v>
      </c>
      <c r="F1047" s="174" t="s">
        <v>624</v>
      </c>
      <c r="H1047" s="173" t="s">
        <v>1</v>
      </c>
      <c r="I1047" s="175"/>
      <c r="L1047" s="172"/>
      <c r="M1047" s="176"/>
      <c r="N1047" s="177"/>
      <c r="O1047" s="177"/>
      <c r="P1047" s="177"/>
      <c r="Q1047" s="177"/>
      <c r="R1047" s="177"/>
      <c r="S1047" s="177"/>
      <c r="T1047" s="178"/>
      <c r="AT1047" s="173" t="s">
        <v>237</v>
      </c>
      <c r="AU1047" s="173" t="s">
        <v>88</v>
      </c>
      <c r="AV1047" s="14" t="s">
        <v>86</v>
      </c>
      <c r="AW1047" s="14" t="s">
        <v>33</v>
      </c>
      <c r="AX1047" s="14" t="s">
        <v>79</v>
      </c>
      <c r="AY1047" s="173" t="s">
        <v>207</v>
      </c>
    </row>
    <row r="1048" spans="1:65" s="14" customFormat="1" ht="22.5">
      <c r="B1048" s="172"/>
      <c r="D1048" s="164" t="s">
        <v>237</v>
      </c>
      <c r="E1048" s="173" t="s">
        <v>1</v>
      </c>
      <c r="F1048" s="174" t="s">
        <v>625</v>
      </c>
      <c r="H1048" s="173" t="s">
        <v>1</v>
      </c>
      <c r="I1048" s="175"/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237</v>
      </c>
      <c r="AU1048" s="173" t="s">
        <v>88</v>
      </c>
      <c r="AV1048" s="14" t="s">
        <v>86</v>
      </c>
      <c r="AW1048" s="14" t="s">
        <v>33</v>
      </c>
      <c r="AX1048" s="14" t="s">
        <v>79</v>
      </c>
      <c r="AY1048" s="173" t="s">
        <v>207</v>
      </c>
    </row>
    <row r="1049" spans="1:65" s="15" customFormat="1" ht="11.25">
      <c r="B1049" s="179"/>
      <c r="D1049" s="164" t="s">
        <v>237</v>
      </c>
      <c r="E1049" s="180" t="s">
        <v>1</v>
      </c>
      <c r="F1049" s="181" t="s">
        <v>242</v>
      </c>
      <c r="H1049" s="182">
        <v>374.97999999999996</v>
      </c>
      <c r="I1049" s="183"/>
      <c r="L1049" s="179"/>
      <c r="M1049" s="184"/>
      <c r="N1049" s="185"/>
      <c r="O1049" s="185"/>
      <c r="P1049" s="185"/>
      <c r="Q1049" s="185"/>
      <c r="R1049" s="185"/>
      <c r="S1049" s="185"/>
      <c r="T1049" s="186"/>
      <c r="AT1049" s="180" t="s">
        <v>237</v>
      </c>
      <c r="AU1049" s="180" t="s">
        <v>88</v>
      </c>
      <c r="AV1049" s="15" t="s">
        <v>213</v>
      </c>
      <c r="AW1049" s="15" t="s">
        <v>33</v>
      </c>
      <c r="AX1049" s="15" t="s">
        <v>86</v>
      </c>
      <c r="AY1049" s="180" t="s">
        <v>207</v>
      </c>
    </row>
    <row r="1050" spans="1:65" s="2" customFormat="1" ht="24.2" customHeight="1">
      <c r="A1050" s="31"/>
      <c r="B1050" s="148"/>
      <c r="C1050" s="149" t="s">
        <v>1141</v>
      </c>
      <c r="D1050" s="149" t="s">
        <v>209</v>
      </c>
      <c r="E1050" s="150" t="s">
        <v>1142</v>
      </c>
      <c r="F1050" s="151" t="s">
        <v>1143</v>
      </c>
      <c r="G1050" s="152" t="s">
        <v>662</v>
      </c>
      <c r="H1050" s="153">
        <v>1</v>
      </c>
      <c r="I1050" s="154"/>
      <c r="J1050" s="155">
        <f>ROUND(I1050*H1050,2)</f>
        <v>0</v>
      </c>
      <c r="K1050" s="156"/>
      <c r="L1050" s="32"/>
      <c r="M1050" s="157" t="s">
        <v>1</v>
      </c>
      <c r="N1050" s="158" t="s">
        <v>44</v>
      </c>
      <c r="O1050" s="57"/>
      <c r="P1050" s="159">
        <f>O1050*H1050</f>
        <v>0</v>
      </c>
      <c r="Q1050" s="159">
        <v>0</v>
      </c>
      <c r="R1050" s="159">
        <f>Q1050*H1050</f>
        <v>0</v>
      </c>
      <c r="S1050" s="159">
        <v>0</v>
      </c>
      <c r="T1050" s="160">
        <f>S1050*H1050</f>
        <v>0</v>
      </c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R1050" s="161" t="s">
        <v>213</v>
      </c>
      <c r="AT1050" s="161" t="s">
        <v>209</v>
      </c>
      <c r="AU1050" s="161" t="s">
        <v>88</v>
      </c>
      <c r="AY1050" s="17" t="s">
        <v>207</v>
      </c>
      <c r="BE1050" s="162">
        <f>IF(N1050="základní",J1050,0)</f>
        <v>0</v>
      </c>
      <c r="BF1050" s="162">
        <f>IF(N1050="snížená",J1050,0)</f>
        <v>0</v>
      </c>
      <c r="BG1050" s="162">
        <f>IF(N1050="zákl. přenesená",J1050,0)</f>
        <v>0</v>
      </c>
      <c r="BH1050" s="162">
        <f>IF(N1050="sníž. přenesená",J1050,0)</f>
        <v>0</v>
      </c>
      <c r="BI1050" s="162">
        <f>IF(N1050="nulová",J1050,0)</f>
        <v>0</v>
      </c>
      <c r="BJ1050" s="17" t="s">
        <v>86</v>
      </c>
      <c r="BK1050" s="162">
        <f>ROUND(I1050*H1050,2)</f>
        <v>0</v>
      </c>
      <c r="BL1050" s="17" t="s">
        <v>213</v>
      </c>
      <c r="BM1050" s="161" t="s">
        <v>1144</v>
      </c>
    </row>
    <row r="1051" spans="1:65" s="13" customFormat="1" ht="22.5">
      <c r="B1051" s="163"/>
      <c r="D1051" s="164" t="s">
        <v>237</v>
      </c>
      <c r="E1051" s="165" t="s">
        <v>1</v>
      </c>
      <c r="F1051" s="166" t="s">
        <v>1145</v>
      </c>
      <c r="H1051" s="167">
        <v>1</v>
      </c>
      <c r="I1051" s="168"/>
      <c r="L1051" s="163"/>
      <c r="M1051" s="169"/>
      <c r="N1051" s="170"/>
      <c r="O1051" s="170"/>
      <c r="P1051" s="170"/>
      <c r="Q1051" s="170"/>
      <c r="R1051" s="170"/>
      <c r="S1051" s="170"/>
      <c r="T1051" s="171"/>
      <c r="AT1051" s="165" t="s">
        <v>237</v>
      </c>
      <c r="AU1051" s="165" t="s">
        <v>88</v>
      </c>
      <c r="AV1051" s="13" t="s">
        <v>88</v>
      </c>
      <c r="AW1051" s="13" t="s">
        <v>33</v>
      </c>
      <c r="AX1051" s="13" t="s">
        <v>79</v>
      </c>
      <c r="AY1051" s="165" t="s">
        <v>207</v>
      </c>
    </row>
    <row r="1052" spans="1:65" s="14" customFormat="1" ht="22.5">
      <c r="B1052" s="172"/>
      <c r="D1052" s="164" t="s">
        <v>237</v>
      </c>
      <c r="E1052" s="173" t="s">
        <v>1</v>
      </c>
      <c r="F1052" s="174" t="s">
        <v>1146</v>
      </c>
      <c r="H1052" s="173" t="s">
        <v>1</v>
      </c>
      <c r="I1052" s="175"/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237</v>
      </c>
      <c r="AU1052" s="173" t="s">
        <v>88</v>
      </c>
      <c r="AV1052" s="14" t="s">
        <v>86</v>
      </c>
      <c r="AW1052" s="14" t="s">
        <v>33</v>
      </c>
      <c r="AX1052" s="14" t="s">
        <v>79</v>
      </c>
      <c r="AY1052" s="173" t="s">
        <v>207</v>
      </c>
    </row>
    <row r="1053" spans="1:65" s="14" customFormat="1" ht="22.5">
      <c r="B1053" s="172"/>
      <c r="D1053" s="164" t="s">
        <v>237</v>
      </c>
      <c r="E1053" s="173" t="s">
        <v>1</v>
      </c>
      <c r="F1053" s="174" t="s">
        <v>1147</v>
      </c>
      <c r="H1053" s="173" t="s">
        <v>1</v>
      </c>
      <c r="I1053" s="175"/>
      <c r="L1053" s="172"/>
      <c r="M1053" s="176"/>
      <c r="N1053" s="177"/>
      <c r="O1053" s="177"/>
      <c r="P1053" s="177"/>
      <c r="Q1053" s="177"/>
      <c r="R1053" s="177"/>
      <c r="S1053" s="177"/>
      <c r="T1053" s="178"/>
      <c r="AT1053" s="173" t="s">
        <v>237</v>
      </c>
      <c r="AU1053" s="173" t="s">
        <v>88</v>
      </c>
      <c r="AV1053" s="14" t="s">
        <v>86</v>
      </c>
      <c r="AW1053" s="14" t="s">
        <v>33</v>
      </c>
      <c r="AX1053" s="14" t="s">
        <v>79</v>
      </c>
      <c r="AY1053" s="173" t="s">
        <v>207</v>
      </c>
    </row>
    <row r="1054" spans="1:65" s="14" customFormat="1" ht="11.25">
      <c r="B1054" s="172"/>
      <c r="D1054" s="164" t="s">
        <v>237</v>
      </c>
      <c r="E1054" s="173" t="s">
        <v>1</v>
      </c>
      <c r="F1054" s="174" t="s">
        <v>1148</v>
      </c>
      <c r="H1054" s="173" t="s">
        <v>1</v>
      </c>
      <c r="I1054" s="175"/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237</v>
      </c>
      <c r="AU1054" s="173" t="s">
        <v>88</v>
      </c>
      <c r="AV1054" s="14" t="s">
        <v>86</v>
      </c>
      <c r="AW1054" s="14" t="s">
        <v>33</v>
      </c>
      <c r="AX1054" s="14" t="s">
        <v>79</v>
      </c>
      <c r="AY1054" s="173" t="s">
        <v>207</v>
      </c>
    </row>
    <row r="1055" spans="1:65" s="14" customFormat="1" ht="11.25">
      <c r="B1055" s="172"/>
      <c r="D1055" s="164" t="s">
        <v>237</v>
      </c>
      <c r="E1055" s="173" t="s">
        <v>1</v>
      </c>
      <c r="F1055" s="174" t="s">
        <v>1149</v>
      </c>
      <c r="H1055" s="173" t="s">
        <v>1</v>
      </c>
      <c r="I1055" s="175"/>
      <c r="L1055" s="172"/>
      <c r="M1055" s="176"/>
      <c r="N1055" s="177"/>
      <c r="O1055" s="177"/>
      <c r="P1055" s="177"/>
      <c r="Q1055" s="177"/>
      <c r="R1055" s="177"/>
      <c r="S1055" s="177"/>
      <c r="T1055" s="178"/>
      <c r="AT1055" s="173" t="s">
        <v>237</v>
      </c>
      <c r="AU1055" s="173" t="s">
        <v>88</v>
      </c>
      <c r="AV1055" s="14" t="s">
        <v>86</v>
      </c>
      <c r="AW1055" s="14" t="s">
        <v>33</v>
      </c>
      <c r="AX1055" s="14" t="s">
        <v>79</v>
      </c>
      <c r="AY1055" s="173" t="s">
        <v>207</v>
      </c>
    </row>
    <row r="1056" spans="1:65" s="14" customFormat="1" ht="22.5">
      <c r="B1056" s="172"/>
      <c r="D1056" s="164" t="s">
        <v>237</v>
      </c>
      <c r="E1056" s="173" t="s">
        <v>1</v>
      </c>
      <c r="F1056" s="174" t="s">
        <v>1150</v>
      </c>
      <c r="H1056" s="173" t="s">
        <v>1</v>
      </c>
      <c r="I1056" s="175"/>
      <c r="L1056" s="172"/>
      <c r="M1056" s="176"/>
      <c r="N1056" s="177"/>
      <c r="O1056" s="177"/>
      <c r="P1056" s="177"/>
      <c r="Q1056" s="177"/>
      <c r="R1056" s="177"/>
      <c r="S1056" s="177"/>
      <c r="T1056" s="178"/>
      <c r="AT1056" s="173" t="s">
        <v>237</v>
      </c>
      <c r="AU1056" s="173" t="s">
        <v>88</v>
      </c>
      <c r="AV1056" s="14" t="s">
        <v>86</v>
      </c>
      <c r="AW1056" s="14" t="s">
        <v>33</v>
      </c>
      <c r="AX1056" s="14" t="s">
        <v>79</v>
      </c>
      <c r="AY1056" s="173" t="s">
        <v>207</v>
      </c>
    </row>
    <row r="1057" spans="1:65" s="15" customFormat="1" ht="11.25">
      <c r="B1057" s="179"/>
      <c r="D1057" s="164" t="s">
        <v>237</v>
      </c>
      <c r="E1057" s="180" t="s">
        <v>1</v>
      </c>
      <c r="F1057" s="181" t="s">
        <v>242</v>
      </c>
      <c r="H1057" s="182">
        <v>1</v>
      </c>
      <c r="I1057" s="183"/>
      <c r="L1057" s="179"/>
      <c r="M1057" s="184"/>
      <c r="N1057" s="185"/>
      <c r="O1057" s="185"/>
      <c r="P1057" s="185"/>
      <c r="Q1057" s="185"/>
      <c r="R1057" s="185"/>
      <c r="S1057" s="185"/>
      <c r="T1057" s="186"/>
      <c r="AT1057" s="180" t="s">
        <v>237</v>
      </c>
      <c r="AU1057" s="180" t="s">
        <v>88</v>
      </c>
      <c r="AV1057" s="15" t="s">
        <v>213</v>
      </c>
      <c r="AW1057" s="15" t="s">
        <v>33</v>
      </c>
      <c r="AX1057" s="15" t="s">
        <v>86</v>
      </c>
      <c r="AY1057" s="180" t="s">
        <v>207</v>
      </c>
    </row>
    <row r="1058" spans="1:65" s="2" customFormat="1" ht="44.25" customHeight="1">
      <c r="A1058" s="31"/>
      <c r="B1058" s="148"/>
      <c r="C1058" s="149" t="s">
        <v>601</v>
      </c>
      <c r="D1058" s="149" t="s">
        <v>209</v>
      </c>
      <c r="E1058" s="150" t="s">
        <v>1151</v>
      </c>
      <c r="F1058" s="151" t="s">
        <v>1152</v>
      </c>
      <c r="G1058" s="152" t="s">
        <v>662</v>
      </c>
      <c r="H1058" s="153">
        <v>1</v>
      </c>
      <c r="I1058" s="154"/>
      <c r="J1058" s="155">
        <f>ROUND(I1058*H1058,2)</f>
        <v>0</v>
      </c>
      <c r="K1058" s="156"/>
      <c r="L1058" s="32"/>
      <c r="M1058" s="157" t="s">
        <v>1</v>
      </c>
      <c r="N1058" s="158" t="s">
        <v>44</v>
      </c>
      <c r="O1058" s="57"/>
      <c r="P1058" s="159">
        <f>O1058*H1058</f>
        <v>0</v>
      </c>
      <c r="Q1058" s="159">
        <v>0</v>
      </c>
      <c r="R1058" s="159">
        <f>Q1058*H1058</f>
        <v>0</v>
      </c>
      <c r="S1058" s="159">
        <v>0</v>
      </c>
      <c r="T1058" s="160">
        <f>S1058*H1058</f>
        <v>0</v>
      </c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R1058" s="161" t="s">
        <v>213</v>
      </c>
      <c r="AT1058" s="161" t="s">
        <v>209</v>
      </c>
      <c r="AU1058" s="161" t="s">
        <v>88</v>
      </c>
      <c r="AY1058" s="17" t="s">
        <v>207</v>
      </c>
      <c r="BE1058" s="162">
        <f>IF(N1058="základní",J1058,0)</f>
        <v>0</v>
      </c>
      <c r="BF1058" s="162">
        <f>IF(N1058="snížená",J1058,0)</f>
        <v>0</v>
      </c>
      <c r="BG1058" s="162">
        <f>IF(N1058="zákl. přenesená",J1058,0)</f>
        <v>0</v>
      </c>
      <c r="BH1058" s="162">
        <f>IF(N1058="sníž. přenesená",J1058,0)</f>
        <v>0</v>
      </c>
      <c r="BI1058" s="162">
        <f>IF(N1058="nulová",J1058,0)</f>
        <v>0</v>
      </c>
      <c r="BJ1058" s="17" t="s">
        <v>86</v>
      </c>
      <c r="BK1058" s="162">
        <f>ROUND(I1058*H1058,2)</f>
        <v>0</v>
      </c>
      <c r="BL1058" s="17" t="s">
        <v>213</v>
      </c>
      <c r="BM1058" s="161" t="s">
        <v>1153</v>
      </c>
    </row>
    <row r="1059" spans="1:65" s="2" customFormat="1" ht="33" customHeight="1">
      <c r="A1059" s="31"/>
      <c r="B1059" s="148"/>
      <c r="C1059" s="149" t="s">
        <v>1154</v>
      </c>
      <c r="D1059" s="149" t="s">
        <v>209</v>
      </c>
      <c r="E1059" s="150" t="s">
        <v>1155</v>
      </c>
      <c r="F1059" s="151" t="s">
        <v>1156</v>
      </c>
      <c r="G1059" s="152" t="s">
        <v>415</v>
      </c>
      <c r="H1059" s="153">
        <v>6372.9830000000002</v>
      </c>
      <c r="I1059" s="154"/>
      <c r="J1059" s="155">
        <f>ROUND(I1059*H1059,2)</f>
        <v>0</v>
      </c>
      <c r="K1059" s="156"/>
      <c r="L1059" s="32"/>
      <c r="M1059" s="157" t="s">
        <v>1</v>
      </c>
      <c r="N1059" s="158" t="s">
        <v>44</v>
      </c>
      <c r="O1059" s="57"/>
      <c r="P1059" s="159">
        <f>O1059*H1059</f>
        <v>0</v>
      </c>
      <c r="Q1059" s="159">
        <v>0</v>
      </c>
      <c r="R1059" s="159">
        <f>Q1059*H1059</f>
        <v>0</v>
      </c>
      <c r="S1059" s="159">
        <v>0</v>
      </c>
      <c r="T1059" s="160">
        <f>S1059*H1059</f>
        <v>0</v>
      </c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R1059" s="161" t="s">
        <v>213</v>
      </c>
      <c r="AT1059" s="161" t="s">
        <v>209</v>
      </c>
      <c r="AU1059" s="161" t="s">
        <v>88</v>
      </c>
      <c r="AY1059" s="17" t="s">
        <v>207</v>
      </c>
      <c r="BE1059" s="162">
        <f>IF(N1059="základní",J1059,0)</f>
        <v>0</v>
      </c>
      <c r="BF1059" s="162">
        <f>IF(N1059="snížená",J1059,0)</f>
        <v>0</v>
      </c>
      <c r="BG1059" s="162">
        <f>IF(N1059="zákl. přenesená",J1059,0)</f>
        <v>0</v>
      </c>
      <c r="BH1059" s="162">
        <f>IF(N1059="sníž. přenesená",J1059,0)</f>
        <v>0</v>
      </c>
      <c r="BI1059" s="162">
        <f>IF(N1059="nulová",J1059,0)</f>
        <v>0</v>
      </c>
      <c r="BJ1059" s="17" t="s">
        <v>86</v>
      </c>
      <c r="BK1059" s="162">
        <f>ROUND(I1059*H1059,2)</f>
        <v>0</v>
      </c>
      <c r="BL1059" s="17" t="s">
        <v>213</v>
      </c>
      <c r="BM1059" s="161" t="s">
        <v>1157</v>
      </c>
    </row>
    <row r="1060" spans="1:65" s="2" customFormat="1" ht="24.2" customHeight="1">
      <c r="A1060" s="31"/>
      <c r="B1060" s="148"/>
      <c r="C1060" s="149" t="s">
        <v>614</v>
      </c>
      <c r="D1060" s="149" t="s">
        <v>209</v>
      </c>
      <c r="E1060" s="150" t="s">
        <v>1158</v>
      </c>
      <c r="F1060" s="151" t="s">
        <v>1159</v>
      </c>
      <c r="G1060" s="152" t="s">
        <v>662</v>
      </c>
      <c r="H1060" s="153">
        <v>1</v>
      </c>
      <c r="I1060" s="154"/>
      <c r="J1060" s="155">
        <f>ROUND(I1060*H1060,2)</f>
        <v>0</v>
      </c>
      <c r="K1060" s="156"/>
      <c r="L1060" s="32"/>
      <c r="M1060" s="157" t="s">
        <v>1</v>
      </c>
      <c r="N1060" s="158" t="s">
        <v>44</v>
      </c>
      <c r="O1060" s="57"/>
      <c r="P1060" s="159">
        <f>O1060*H1060</f>
        <v>0</v>
      </c>
      <c r="Q1060" s="159">
        <v>0</v>
      </c>
      <c r="R1060" s="159">
        <f>Q1060*H1060</f>
        <v>0</v>
      </c>
      <c r="S1060" s="159">
        <v>0</v>
      </c>
      <c r="T1060" s="160">
        <f>S1060*H1060</f>
        <v>0</v>
      </c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R1060" s="161" t="s">
        <v>213</v>
      </c>
      <c r="AT1060" s="161" t="s">
        <v>209</v>
      </c>
      <c r="AU1060" s="161" t="s">
        <v>88</v>
      </c>
      <c r="AY1060" s="17" t="s">
        <v>207</v>
      </c>
      <c r="BE1060" s="162">
        <f>IF(N1060="základní",J1060,0)</f>
        <v>0</v>
      </c>
      <c r="BF1060" s="162">
        <f>IF(N1060="snížená",J1060,0)</f>
        <v>0</v>
      </c>
      <c r="BG1060" s="162">
        <f>IF(N1060="zákl. přenesená",J1060,0)</f>
        <v>0</v>
      </c>
      <c r="BH1060" s="162">
        <f>IF(N1060="sníž. přenesená",J1060,0)</f>
        <v>0</v>
      </c>
      <c r="BI1060" s="162">
        <f>IF(N1060="nulová",J1060,0)</f>
        <v>0</v>
      </c>
      <c r="BJ1060" s="17" t="s">
        <v>86</v>
      </c>
      <c r="BK1060" s="162">
        <f>ROUND(I1060*H1060,2)</f>
        <v>0</v>
      </c>
      <c r="BL1060" s="17" t="s">
        <v>213</v>
      </c>
      <c r="BM1060" s="161" t="s">
        <v>1160</v>
      </c>
    </row>
    <row r="1061" spans="1:65" s="13" customFormat="1" ht="22.5">
      <c r="B1061" s="163"/>
      <c r="D1061" s="164" t="s">
        <v>237</v>
      </c>
      <c r="E1061" s="165" t="s">
        <v>1</v>
      </c>
      <c r="F1061" s="166" t="s">
        <v>1161</v>
      </c>
      <c r="H1061" s="167">
        <v>1</v>
      </c>
      <c r="I1061" s="168"/>
      <c r="L1061" s="163"/>
      <c r="M1061" s="169"/>
      <c r="N1061" s="170"/>
      <c r="O1061" s="170"/>
      <c r="P1061" s="170"/>
      <c r="Q1061" s="170"/>
      <c r="R1061" s="170"/>
      <c r="S1061" s="170"/>
      <c r="T1061" s="171"/>
      <c r="AT1061" s="165" t="s">
        <v>237</v>
      </c>
      <c r="AU1061" s="165" t="s">
        <v>88</v>
      </c>
      <c r="AV1061" s="13" t="s">
        <v>88</v>
      </c>
      <c r="AW1061" s="13" t="s">
        <v>33</v>
      </c>
      <c r="AX1061" s="13" t="s">
        <v>79</v>
      </c>
      <c r="AY1061" s="165" t="s">
        <v>207</v>
      </c>
    </row>
    <row r="1062" spans="1:65" s="14" customFormat="1" ht="22.5">
      <c r="B1062" s="172"/>
      <c r="D1062" s="164" t="s">
        <v>237</v>
      </c>
      <c r="E1062" s="173" t="s">
        <v>1</v>
      </c>
      <c r="F1062" s="174" t="s">
        <v>1162</v>
      </c>
      <c r="H1062" s="173" t="s">
        <v>1</v>
      </c>
      <c r="I1062" s="175"/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237</v>
      </c>
      <c r="AU1062" s="173" t="s">
        <v>88</v>
      </c>
      <c r="AV1062" s="14" t="s">
        <v>86</v>
      </c>
      <c r="AW1062" s="14" t="s">
        <v>33</v>
      </c>
      <c r="AX1062" s="14" t="s">
        <v>79</v>
      </c>
      <c r="AY1062" s="173" t="s">
        <v>207</v>
      </c>
    </row>
    <row r="1063" spans="1:65" s="14" customFormat="1" ht="22.5">
      <c r="B1063" s="172"/>
      <c r="D1063" s="164" t="s">
        <v>237</v>
      </c>
      <c r="E1063" s="173" t="s">
        <v>1</v>
      </c>
      <c r="F1063" s="174" t="s">
        <v>621</v>
      </c>
      <c r="H1063" s="173" t="s">
        <v>1</v>
      </c>
      <c r="I1063" s="175"/>
      <c r="L1063" s="172"/>
      <c r="M1063" s="176"/>
      <c r="N1063" s="177"/>
      <c r="O1063" s="177"/>
      <c r="P1063" s="177"/>
      <c r="Q1063" s="177"/>
      <c r="R1063" s="177"/>
      <c r="S1063" s="177"/>
      <c r="T1063" s="178"/>
      <c r="AT1063" s="173" t="s">
        <v>237</v>
      </c>
      <c r="AU1063" s="173" t="s">
        <v>88</v>
      </c>
      <c r="AV1063" s="14" t="s">
        <v>86</v>
      </c>
      <c r="AW1063" s="14" t="s">
        <v>33</v>
      </c>
      <c r="AX1063" s="14" t="s">
        <v>79</v>
      </c>
      <c r="AY1063" s="173" t="s">
        <v>207</v>
      </c>
    </row>
    <row r="1064" spans="1:65" s="14" customFormat="1" ht="11.25">
      <c r="B1064" s="172"/>
      <c r="D1064" s="164" t="s">
        <v>237</v>
      </c>
      <c r="E1064" s="173" t="s">
        <v>1</v>
      </c>
      <c r="F1064" s="174" t="s">
        <v>622</v>
      </c>
      <c r="H1064" s="173" t="s">
        <v>1</v>
      </c>
      <c r="I1064" s="175"/>
      <c r="L1064" s="172"/>
      <c r="M1064" s="176"/>
      <c r="N1064" s="177"/>
      <c r="O1064" s="177"/>
      <c r="P1064" s="177"/>
      <c r="Q1064" s="177"/>
      <c r="R1064" s="177"/>
      <c r="S1064" s="177"/>
      <c r="T1064" s="178"/>
      <c r="AT1064" s="173" t="s">
        <v>237</v>
      </c>
      <c r="AU1064" s="173" t="s">
        <v>88</v>
      </c>
      <c r="AV1064" s="14" t="s">
        <v>86</v>
      </c>
      <c r="AW1064" s="14" t="s">
        <v>33</v>
      </c>
      <c r="AX1064" s="14" t="s">
        <v>79</v>
      </c>
      <c r="AY1064" s="173" t="s">
        <v>207</v>
      </c>
    </row>
    <row r="1065" spans="1:65" s="14" customFormat="1" ht="22.5">
      <c r="B1065" s="172"/>
      <c r="D1065" s="164" t="s">
        <v>237</v>
      </c>
      <c r="E1065" s="173" t="s">
        <v>1</v>
      </c>
      <c r="F1065" s="174" t="s">
        <v>623</v>
      </c>
      <c r="H1065" s="173" t="s">
        <v>1</v>
      </c>
      <c r="I1065" s="175"/>
      <c r="L1065" s="172"/>
      <c r="M1065" s="176"/>
      <c r="N1065" s="177"/>
      <c r="O1065" s="177"/>
      <c r="P1065" s="177"/>
      <c r="Q1065" s="177"/>
      <c r="R1065" s="177"/>
      <c r="S1065" s="177"/>
      <c r="T1065" s="178"/>
      <c r="AT1065" s="173" t="s">
        <v>237</v>
      </c>
      <c r="AU1065" s="173" t="s">
        <v>88</v>
      </c>
      <c r="AV1065" s="14" t="s">
        <v>86</v>
      </c>
      <c r="AW1065" s="14" t="s">
        <v>33</v>
      </c>
      <c r="AX1065" s="14" t="s">
        <v>79</v>
      </c>
      <c r="AY1065" s="173" t="s">
        <v>207</v>
      </c>
    </row>
    <row r="1066" spans="1:65" s="14" customFormat="1" ht="22.5">
      <c r="B1066" s="172"/>
      <c r="D1066" s="164" t="s">
        <v>237</v>
      </c>
      <c r="E1066" s="173" t="s">
        <v>1</v>
      </c>
      <c r="F1066" s="174" t="s">
        <v>624</v>
      </c>
      <c r="H1066" s="173" t="s">
        <v>1</v>
      </c>
      <c r="I1066" s="175"/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237</v>
      </c>
      <c r="AU1066" s="173" t="s">
        <v>88</v>
      </c>
      <c r="AV1066" s="14" t="s">
        <v>86</v>
      </c>
      <c r="AW1066" s="14" t="s">
        <v>33</v>
      </c>
      <c r="AX1066" s="14" t="s">
        <v>79</v>
      </c>
      <c r="AY1066" s="173" t="s">
        <v>207</v>
      </c>
    </row>
    <row r="1067" spans="1:65" s="14" customFormat="1" ht="22.5">
      <c r="B1067" s="172"/>
      <c r="D1067" s="164" t="s">
        <v>237</v>
      </c>
      <c r="E1067" s="173" t="s">
        <v>1</v>
      </c>
      <c r="F1067" s="174" t="s">
        <v>625</v>
      </c>
      <c r="H1067" s="173" t="s">
        <v>1</v>
      </c>
      <c r="I1067" s="175"/>
      <c r="L1067" s="172"/>
      <c r="M1067" s="176"/>
      <c r="N1067" s="177"/>
      <c r="O1067" s="177"/>
      <c r="P1067" s="177"/>
      <c r="Q1067" s="177"/>
      <c r="R1067" s="177"/>
      <c r="S1067" s="177"/>
      <c r="T1067" s="178"/>
      <c r="AT1067" s="173" t="s">
        <v>237</v>
      </c>
      <c r="AU1067" s="173" t="s">
        <v>88</v>
      </c>
      <c r="AV1067" s="14" t="s">
        <v>86</v>
      </c>
      <c r="AW1067" s="14" t="s">
        <v>33</v>
      </c>
      <c r="AX1067" s="14" t="s">
        <v>79</v>
      </c>
      <c r="AY1067" s="173" t="s">
        <v>207</v>
      </c>
    </row>
    <row r="1068" spans="1:65" s="15" customFormat="1" ht="11.25">
      <c r="B1068" s="179"/>
      <c r="D1068" s="164" t="s">
        <v>237</v>
      </c>
      <c r="E1068" s="180" t="s">
        <v>1</v>
      </c>
      <c r="F1068" s="181" t="s">
        <v>242</v>
      </c>
      <c r="H1068" s="182">
        <v>1</v>
      </c>
      <c r="I1068" s="183"/>
      <c r="L1068" s="179"/>
      <c r="M1068" s="184"/>
      <c r="N1068" s="185"/>
      <c r="O1068" s="185"/>
      <c r="P1068" s="185"/>
      <c r="Q1068" s="185"/>
      <c r="R1068" s="185"/>
      <c r="S1068" s="185"/>
      <c r="T1068" s="186"/>
      <c r="AT1068" s="180" t="s">
        <v>237</v>
      </c>
      <c r="AU1068" s="180" t="s">
        <v>88</v>
      </c>
      <c r="AV1068" s="15" t="s">
        <v>213</v>
      </c>
      <c r="AW1068" s="15" t="s">
        <v>33</v>
      </c>
      <c r="AX1068" s="15" t="s">
        <v>86</v>
      </c>
      <c r="AY1068" s="180" t="s">
        <v>207</v>
      </c>
    </row>
    <row r="1069" spans="1:65" s="2" customFormat="1" ht="49.15" customHeight="1">
      <c r="A1069" s="31"/>
      <c r="B1069" s="148"/>
      <c r="C1069" s="149" t="s">
        <v>1163</v>
      </c>
      <c r="D1069" s="149" t="s">
        <v>209</v>
      </c>
      <c r="E1069" s="150" t="s">
        <v>1164</v>
      </c>
      <c r="F1069" s="151" t="s">
        <v>1165</v>
      </c>
      <c r="G1069" s="152" t="s">
        <v>662</v>
      </c>
      <c r="H1069" s="153">
        <v>1</v>
      </c>
      <c r="I1069" s="154"/>
      <c r="J1069" s="155">
        <f>ROUND(I1069*H1069,2)</f>
        <v>0</v>
      </c>
      <c r="K1069" s="156"/>
      <c r="L1069" s="32"/>
      <c r="M1069" s="157" t="s">
        <v>1</v>
      </c>
      <c r="N1069" s="158" t="s">
        <v>44</v>
      </c>
      <c r="O1069" s="57"/>
      <c r="P1069" s="159">
        <f>O1069*H1069</f>
        <v>0</v>
      </c>
      <c r="Q1069" s="159">
        <v>0</v>
      </c>
      <c r="R1069" s="159">
        <f>Q1069*H1069</f>
        <v>0</v>
      </c>
      <c r="S1069" s="159">
        <v>0</v>
      </c>
      <c r="T1069" s="160">
        <f>S1069*H1069</f>
        <v>0</v>
      </c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R1069" s="161" t="s">
        <v>213</v>
      </c>
      <c r="AT1069" s="161" t="s">
        <v>209</v>
      </c>
      <c r="AU1069" s="161" t="s">
        <v>88</v>
      </c>
      <c r="AY1069" s="17" t="s">
        <v>207</v>
      </c>
      <c r="BE1069" s="162">
        <f>IF(N1069="základní",J1069,0)</f>
        <v>0</v>
      </c>
      <c r="BF1069" s="162">
        <f>IF(N1069="snížená",J1069,0)</f>
        <v>0</v>
      </c>
      <c r="BG1069" s="162">
        <f>IF(N1069="zákl. přenesená",J1069,0)</f>
        <v>0</v>
      </c>
      <c r="BH1069" s="162">
        <f>IF(N1069="sníž. přenesená",J1069,0)</f>
        <v>0</v>
      </c>
      <c r="BI1069" s="162">
        <f>IF(N1069="nulová",J1069,0)</f>
        <v>0</v>
      </c>
      <c r="BJ1069" s="17" t="s">
        <v>86</v>
      </c>
      <c r="BK1069" s="162">
        <f>ROUND(I1069*H1069,2)</f>
        <v>0</v>
      </c>
      <c r="BL1069" s="17" t="s">
        <v>213</v>
      </c>
      <c r="BM1069" s="161" t="s">
        <v>1166</v>
      </c>
    </row>
    <row r="1070" spans="1:65" s="13" customFormat="1" ht="22.5">
      <c r="B1070" s="163"/>
      <c r="D1070" s="164" t="s">
        <v>237</v>
      </c>
      <c r="E1070" s="165" t="s">
        <v>1</v>
      </c>
      <c r="F1070" s="166" t="s">
        <v>1167</v>
      </c>
      <c r="H1070" s="167">
        <v>1</v>
      </c>
      <c r="I1070" s="168"/>
      <c r="L1070" s="163"/>
      <c r="M1070" s="169"/>
      <c r="N1070" s="170"/>
      <c r="O1070" s="170"/>
      <c r="P1070" s="170"/>
      <c r="Q1070" s="170"/>
      <c r="R1070" s="170"/>
      <c r="S1070" s="170"/>
      <c r="T1070" s="171"/>
      <c r="AT1070" s="165" t="s">
        <v>237</v>
      </c>
      <c r="AU1070" s="165" t="s">
        <v>88</v>
      </c>
      <c r="AV1070" s="13" t="s">
        <v>88</v>
      </c>
      <c r="AW1070" s="13" t="s">
        <v>33</v>
      </c>
      <c r="AX1070" s="13" t="s">
        <v>79</v>
      </c>
      <c r="AY1070" s="165" t="s">
        <v>207</v>
      </c>
    </row>
    <row r="1071" spans="1:65" s="14" customFormat="1" ht="11.25">
      <c r="B1071" s="172"/>
      <c r="D1071" s="164" t="s">
        <v>237</v>
      </c>
      <c r="E1071" s="173" t="s">
        <v>1</v>
      </c>
      <c r="F1071" s="174" t="s">
        <v>1168</v>
      </c>
      <c r="H1071" s="173" t="s">
        <v>1</v>
      </c>
      <c r="I1071" s="175"/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237</v>
      </c>
      <c r="AU1071" s="173" t="s">
        <v>88</v>
      </c>
      <c r="AV1071" s="14" t="s">
        <v>86</v>
      </c>
      <c r="AW1071" s="14" t="s">
        <v>33</v>
      </c>
      <c r="AX1071" s="14" t="s">
        <v>79</v>
      </c>
      <c r="AY1071" s="173" t="s">
        <v>207</v>
      </c>
    </row>
    <row r="1072" spans="1:65" s="14" customFormat="1" ht="22.5">
      <c r="B1072" s="172"/>
      <c r="D1072" s="164" t="s">
        <v>237</v>
      </c>
      <c r="E1072" s="173" t="s">
        <v>1</v>
      </c>
      <c r="F1072" s="174" t="s">
        <v>1169</v>
      </c>
      <c r="H1072" s="173" t="s">
        <v>1</v>
      </c>
      <c r="I1072" s="175"/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237</v>
      </c>
      <c r="AU1072" s="173" t="s">
        <v>88</v>
      </c>
      <c r="AV1072" s="14" t="s">
        <v>86</v>
      </c>
      <c r="AW1072" s="14" t="s">
        <v>33</v>
      </c>
      <c r="AX1072" s="14" t="s">
        <v>79</v>
      </c>
      <c r="AY1072" s="173" t="s">
        <v>207</v>
      </c>
    </row>
    <row r="1073" spans="1:65" s="14" customFormat="1" ht="22.5">
      <c r="B1073" s="172"/>
      <c r="D1073" s="164" t="s">
        <v>237</v>
      </c>
      <c r="E1073" s="173" t="s">
        <v>1</v>
      </c>
      <c r="F1073" s="174" t="s">
        <v>1170</v>
      </c>
      <c r="H1073" s="173" t="s">
        <v>1</v>
      </c>
      <c r="I1073" s="175"/>
      <c r="L1073" s="172"/>
      <c r="M1073" s="176"/>
      <c r="N1073" s="177"/>
      <c r="O1073" s="177"/>
      <c r="P1073" s="177"/>
      <c r="Q1073" s="177"/>
      <c r="R1073" s="177"/>
      <c r="S1073" s="177"/>
      <c r="T1073" s="178"/>
      <c r="AT1073" s="173" t="s">
        <v>237</v>
      </c>
      <c r="AU1073" s="173" t="s">
        <v>88</v>
      </c>
      <c r="AV1073" s="14" t="s">
        <v>86</v>
      </c>
      <c r="AW1073" s="14" t="s">
        <v>33</v>
      </c>
      <c r="AX1073" s="14" t="s">
        <v>79</v>
      </c>
      <c r="AY1073" s="173" t="s">
        <v>207</v>
      </c>
    </row>
    <row r="1074" spans="1:65" s="14" customFormat="1" ht="11.25">
      <c r="B1074" s="172"/>
      <c r="D1074" s="164" t="s">
        <v>237</v>
      </c>
      <c r="E1074" s="173" t="s">
        <v>1</v>
      </c>
      <c r="F1074" s="174" t="s">
        <v>1171</v>
      </c>
      <c r="H1074" s="173" t="s">
        <v>1</v>
      </c>
      <c r="I1074" s="175"/>
      <c r="L1074" s="172"/>
      <c r="M1074" s="176"/>
      <c r="N1074" s="177"/>
      <c r="O1074" s="177"/>
      <c r="P1074" s="177"/>
      <c r="Q1074" s="177"/>
      <c r="R1074" s="177"/>
      <c r="S1074" s="177"/>
      <c r="T1074" s="178"/>
      <c r="AT1074" s="173" t="s">
        <v>237</v>
      </c>
      <c r="AU1074" s="173" t="s">
        <v>88</v>
      </c>
      <c r="AV1074" s="14" t="s">
        <v>86</v>
      </c>
      <c r="AW1074" s="14" t="s">
        <v>33</v>
      </c>
      <c r="AX1074" s="14" t="s">
        <v>79</v>
      </c>
      <c r="AY1074" s="173" t="s">
        <v>207</v>
      </c>
    </row>
    <row r="1075" spans="1:65" s="14" customFormat="1" ht="22.5">
      <c r="B1075" s="172"/>
      <c r="D1075" s="164" t="s">
        <v>237</v>
      </c>
      <c r="E1075" s="173" t="s">
        <v>1</v>
      </c>
      <c r="F1075" s="174" t="s">
        <v>1172</v>
      </c>
      <c r="H1075" s="173" t="s">
        <v>1</v>
      </c>
      <c r="I1075" s="175"/>
      <c r="L1075" s="172"/>
      <c r="M1075" s="176"/>
      <c r="N1075" s="177"/>
      <c r="O1075" s="177"/>
      <c r="P1075" s="177"/>
      <c r="Q1075" s="177"/>
      <c r="R1075" s="177"/>
      <c r="S1075" s="177"/>
      <c r="T1075" s="178"/>
      <c r="AT1075" s="173" t="s">
        <v>237</v>
      </c>
      <c r="AU1075" s="173" t="s">
        <v>88</v>
      </c>
      <c r="AV1075" s="14" t="s">
        <v>86</v>
      </c>
      <c r="AW1075" s="14" t="s">
        <v>33</v>
      </c>
      <c r="AX1075" s="14" t="s">
        <v>79</v>
      </c>
      <c r="AY1075" s="173" t="s">
        <v>207</v>
      </c>
    </row>
    <row r="1076" spans="1:65" s="14" customFormat="1" ht="22.5">
      <c r="B1076" s="172"/>
      <c r="D1076" s="164" t="s">
        <v>237</v>
      </c>
      <c r="E1076" s="173" t="s">
        <v>1</v>
      </c>
      <c r="F1076" s="174" t="s">
        <v>621</v>
      </c>
      <c r="H1076" s="173" t="s">
        <v>1</v>
      </c>
      <c r="I1076" s="175"/>
      <c r="L1076" s="172"/>
      <c r="M1076" s="176"/>
      <c r="N1076" s="177"/>
      <c r="O1076" s="177"/>
      <c r="P1076" s="177"/>
      <c r="Q1076" s="177"/>
      <c r="R1076" s="177"/>
      <c r="S1076" s="177"/>
      <c r="T1076" s="178"/>
      <c r="AT1076" s="173" t="s">
        <v>237</v>
      </c>
      <c r="AU1076" s="173" t="s">
        <v>88</v>
      </c>
      <c r="AV1076" s="14" t="s">
        <v>86</v>
      </c>
      <c r="AW1076" s="14" t="s">
        <v>33</v>
      </c>
      <c r="AX1076" s="14" t="s">
        <v>79</v>
      </c>
      <c r="AY1076" s="173" t="s">
        <v>207</v>
      </c>
    </row>
    <row r="1077" spans="1:65" s="14" customFormat="1" ht="11.25">
      <c r="B1077" s="172"/>
      <c r="D1077" s="164" t="s">
        <v>237</v>
      </c>
      <c r="E1077" s="173" t="s">
        <v>1</v>
      </c>
      <c r="F1077" s="174" t="s">
        <v>622</v>
      </c>
      <c r="H1077" s="173" t="s">
        <v>1</v>
      </c>
      <c r="I1077" s="175"/>
      <c r="L1077" s="172"/>
      <c r="M1077" s="176"/>
      <c r="N1077" s="177"/>
      <c r="O1077" s="177"/>
      <c r="P1077" s="177"/>
      <c r="Q1077" s="177"/>
      <c r="R1077" s="177"/>
      <c r="S1077" s="177"/>
      <c r="T1077" s="178"/>
      <c r="AT1077" s="173" t="s">
        <v>237</v>
      </c>
      <c r="AU1077" s="173" t="s">
        <v>88</v>
      </c>
      <c r="AV1077" s="14" t="s">
        <v>86</v>
      </c>
      <c r="AW1077" s="14" t="s">
        <v>33</v>
      </c>
      <c r="AX1077" s="14" t="s">
        <v>79</v>
      </c>
      <c r="AY1077" s="173" t="s">
        <v>207</v>
      </c>
    </row>
    <row r="1078" spans="1:65" s="14" customFormat="1" ht="22.5">
      <c r="B1078" s="172"/>
      <c r="D1078" s="164" t="s">
        <v>237</v>
      </c>
      <c r="E1078" s="173" t="s">
        <v>1</v>
      </c>
      <c r="F1078" s="174" t="s">
        <v>623</v>
      </c>
      <c r="H1078" s="173" t="s">
        <v>1</v>
      </c>
      <c r="I1078" s="175"/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237</v>
      </c>
      <c r="AU1078" s="173" t="s">
        <v>88</v>
      </c>
      <c r="AV1078" s="14" t="s">
        <v>86</v>
      </c>
      <c r="AW1078" s="14" t="s">
        <v>33</v>
      </c>
      <c r="AX1078" s="14" t="s">
        <v>79</v>
      </c>
      <c r="AY1078" s="173" t="s">
        <v>207</v>
      </c>
    </row>
    <row r="1079" spans="1:65" s="14" customFormat="1" ht="22.5">
      <c r="B1079" s="172"/>
      <c r="D1079" s="164" t="s">
        <v>237</v>
      </c>
      <c r="E1079" s="173" t="s">
        <v>1</v>
      </c>
      <c r="F1079" s="174" t="s">
        <v>624</v>
      </c>
      <c r="H1079" s="173" t="s">
        <v>1</v>
      </c>
      <c r="I1079" s="175"/>
      <c r="L1079" s="172"/>
      <c r="M1079" s="176"/>
      <c r="N1079" s="177"/>
      <c r="O1079" s="177"/>
      <c r="P1079" s="177"/>
      <c r="Q1079" s="177"/>
      <c r="R1079" s="177"/>
      <c r="S1079" s="177"/>
      <c r="T1079" s="178"/>
      <c r="AT1079" s="173" t="s">
        <v>237</v>
      </c>
      <c r="AU1079" s="173" t="s">
        <v>88</v>
      </c>
      <c r="AV1079" s="14" t="s">
        <v>86</v>
      </c>
      <c r="AW1079" s="14" t="s">
        <v>33</v>
      </c>
      <c r="AX1079" s="14" t="s">
        <v>79</v>
      </c>
      <c r="AY1079" s="173" t="s">
        <v>207</v>
      </c>
    </row>
    <row r="1080" spans="1:65" s="14" customFormat="1" ht="22.5">
      <c r="B1080" s="172"/>
      <c r="D1080" s="164" t="s">
        <v>237</v>
      </c>
      <c r="E1080" s="173" t="s">
        <v>1</v>
      </c>
      <c r="F1080" s="174" t="s">
        <v>625</v>
      </c>
      <c r="H1080" s="173" t="s">
        <v>1</v>
      </c>
      <c r="I1080" s="175"/>
      <c r="L1080" s="172"/>
      <c r="M1080" s="176"/>
      <c r="N1080" s="177"/>
      <c r="O1080" s="177"/>
      <c r="P1080" s="177"/>
      <c r="Q1080" s="177"/>
      <c r="R1080" s="177"/>
      <c r="S1080" s="177"/>
      <c r="T1080" s="178"/>
      <c r="AT1080" s="173" t="s">
        <v>237</v>
      </c>
      <c r="AU1080" s="173" t="s">
        <v>88</v>
      </c>
      <c r="AV1080" s="14" t="s">
        <v>86</v>
      </c>
      <c r="AW1080" s="14" t="s">
        <v>33</v>
      </c>
      <c r="AX1080" s="14" t="s">
        <v>79</v>
      </c>
      <c r="AY1080" s="173" t="s">
        <v>207</v>
      </c>
    </row>
    <row r="1081" spans="1:65" s="15" customFormat="1" ht="11.25">
      <c r="B1081" s="179"/>
      <c r="D1081" s="164" t="s">
        <v>237</v>
      </c>
      <c r="E1081" s="180" t="s">
        <v>1</v>
      </c>
      <c r="F1081" s="181" t="s">
        <v>242</v>
      </c>
      <c r="H1081" s="182">
        <v>1</v>
      </c>
      <c r="I1081" s="183"/>
      <c r="L1081" s="179"/>
      <c r="M1081" s="184"/>
      <c r="N1081" s="185"/>
      <c r="O1081" s="185"/>
      <c r="P1081" s="185"/>
      <c r="Q1081" s="185"/>
      <c r="R1081" s="185"/>
      <c r="S1081" s="185"/>
      <c r="T1081" s="186"/>
      <c r="AT1081" s="180" t="s">
        <v>237</v>
      </c>
      <c r="AU1081" s="180" t="s">
        <v>88</v>
      </c>
      <c r="AV1081" s="15" t="s">
        <v>213</v>
      </c>
      <c r="AW1081" s="15" t="s">
        <v>33</v>
      </c>
      <c r="AX1081" s="15" t="s">
        <v>86</v>
      </c>
      <c r="AY1081" s="180" t="s">
        <v>207</v>
      </c>
    </row>
    <row r="1082" spans="1:65" s="2" customFormat="1" ht="24.2" customHeight="1">
      <c r="A1082" s="31"/>
      <c r="B1082" s="148"/>
      <c r="C1082" s="149" t="s">
        <v>629</v>
      </c>
      <c r="D1082" s="149" t="s">
        <v>209</v>
      </c>
      <c r="E1082" s="150" t="s">
        <v>1173</v>
      </c>
      <c r="F1082" s="151" t="s">
        <v>1174</v>
      </c>
      <c r="G1082" s="152" t="s">
        <v>662</v>
      </c>
      <c r="H1082" s="153">
        <v>1</v>
      </c>
      <c r="I1082" s="154"/>
      <c r="J1082" s="155">
        <f>ROUND(I1082*H1082,2)</f>
        <v>0</v>
      </c>
      <c r="K1082" s="156"/>
      <c r="L1082" s="32"/>
      <c r="M1082" s="157" t="s">
        <v>1</v>
      </c>
      <c r="N1082" s="158" t="s">
        <v>44</v>
      </c>
      <c r="O1082" s="57"/>
      <c r="P1082" s="159">
        <f>O1082*H1082</f>
        <v>0</v>
      </c>
      <c r="Q1082" s="159">
        <v>0</v>
      </c>
      <c r="R1082" s="159">
        <f>Q1082*H1082</f>
        <v>0</v>
      </c>
      <c r="S1082" s="159">
        <v>0</v>
      </c>
      <c r="T1082" s="160">
        <f>S1082*H1082</f>
        <v>0</v>
      </c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R1082" s="161" t="s">
        <v>213</v>
      </c>
      <c r="AT1082" s="161" t="s">
        <v>209</v>
      </c>
      <c r="AU1082" s="161" t="s">
        <v>88</v>
      </c>
      <c r="AY1082" s="17" t="s">
        <v>207</v>
      </c>
      <c r="BE1082" s="162">
        <f>IF(N1082="základní",J1082,0)</f>
        <v>0</v>
      </c>
      <c r="BF1082" s="162">
        <f>IF(N1082="snížená",J1082,0)</f>
        <v>0</v>
      </c>
      <c r="BG1082" s="162">
        <f>IF(N1082="zákl. přenesená",J1082,0)</f>
        <v>0</v>
      </c>
      <c r="BH1082" s="162">
        <f>IF(N1082="sníž. přenesená",J1082,0)</f>
        <v>0</v>
      </c>
      <c r="BI1082" s="162">
        <f>IF(N1082="nulová",J1082,0)</f>
        <v>0</v>
      </c>
      <c r="BJ1082" s="17" t="s">
        <v>86</v>
      </c>
      <c r="BK1082" s="162">
        <f>ROUND(I1082*H1082,2)</f>
        <v>0</v>
      </c>
      <c r="BL1082" s="17" t="s">
        <v>213</v>
      </c>
      <c r="BM1082" s="161" t="s">
        <v>1175</v>
      </c>
    </row>
    <row r="1083" spans="1:65" s="13" customFormat="1" ht="22.5">
      <c r="B1083" s="163"/>
      <c r="D1083" s="164" t="s">
        <v>237</v>
      </c>
      <c r="E1083" s="165" t="s">
        <v>1</v>
      </c>
      <c r="F1083" s="166" t="s">
        <v>1176</v>
      </c>
      <c r="H1083" s="167">
        <v>1</v>
      </c>
      <c r="I1083" s="168"/>
      <c r="L1083" s="163"/>
      <c r="M1083" s="169"/>
      <c r="N1083" s="170"/>
      <c r="O1083" s="170"/>
      <c r="P1083" s="170"/>
      <c r="Q1083" s="170"/>
      <c r="R1083" s="170"/>
      <c r="S1083" s="170"/>
      <c r="T1083" s="171"/>
      <c r="AT1083" s="165" t="s">
        <v>237</v>
      </c>
      <c r="AU1083" s="165" t="s">
        <v>88</v>
      </c>
      <c r="AV1083" s="13" t="s">
        <v>88</v>
      </c>
      <c r="AW1083" s="13" t="s">
        <v>33</v>
      </c>
      <c r="AX1083" s="13" t="s">
        <v>79</v>
      </c>
      <c r="AY1083" s="165" t="s">
        <v>207</v>
      </c>
    </row>
    <row r="1084" spans="1:65" s="14" customFormat="1" ht="11.25">
      <c r="B1084" s="172"/>
      <c r="D1084" s="164" t="s">
        <v>237</v>
      </c>
      <c r="E1084" s="173" t="s">
        <v>1</v>
      </c>
      <c r="F1084" s="174" t="s">
        <v>1177</v>
      </c>
      <c r="H1084" s="173" t="s">
        <v>1</v>
      </c>
      <c r="I1084" s="175"/>
      <c r="L1084" s="172"/>
      <c r="M1084" s="176"/>
      <c r="N1084" s="177"/>
      <c r="O1084" s="177"/>
      <c r="P1084" s="177"/>
      <c r="Q1084" s="177"/>
      <c r="R1084" s="177"/>
      <c r="S1084" s="177"/>
      <c r="T1084" s="178"/>
      <c r="AT1084" s="173" t="s">
        <v>237</v>
      </c>
      <c r="AU1084" s="173" t="s">
        <v>88</v>
      </c>
      <c r="AV1084" s="14" t="s">
        <v>86</v>
      </c>
      <c r="AW1084" s="14" t="s">
        <v>33</v>
      </c>
      <c r="AX1084" s="14" t="s">
        <v>79</v>
      </c>
      <c r="AY1084" s="173" t="s">
        <v>207</v>
      </c>
    </row>
    <row r="1085" spans="1:65" s="14" customFormat="1" ht="11.25">
      <c r="B1085" s="172"/>
      <c r="D1085" s="164" t="s">
        <v>237</v>
      </c>
      <c r="E1085" s="173" t="s">
        <v>1</v>
      </c>
      <c r="F1085" s="174" t="s">
        <v>1178</v>
      </c>
      <c r="H1085" s="173" t="s">
        <v>1</v>
      </c>
      <c r="I1085" s="175"/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237</v>
      </c>
      <c r="AU1085" s="173" t="s">
        <v>88</v>
      </c>
      <c r="AV1085" s="14" t="s">
        <v>86</v>
      </c>
      <c r="AW1085" s="14" t="s">
        <v>33</v>
      </c>
      <c r="AX1085" s="14" t="s">
        <v>79</v>
      </c>
      <c r="AY1085" s="173" t="s">
        <v>207</v>
      </c>
    </row>
    <row r="1086" spans="1:65" s="14" customFormat="1" ht="11.25">
      <c r="B1086" s="172"/>
      <c r="D1086" s="164" t="s">
        <v>237</v>
      </c>
      <c r="E1086" s="173" t="s">
        <v>1</v>
      </c>
      <c r="F1086" s="174" t="s">
        <v>1179</v>
      </c>
      <c r="H1086" s="173" t="s">
        <v>1</v>
      </c>
      <c r="I1086" s="175"/>
      <c r="L1086" s="172"/>
      <c r="M1086" s="176"/>
      <c r="N1086" s="177"/>
      <c r="O1086" s="177"/>
      <c r="P1086" s="177"/>
      <c r="Q1086" s="177"/>
      <c r="R1086" s="177"/>
      <c r="S1086" s="177"/>
      <c r="T1086" s="178"/>
      <c r="AT1086" s="173" t="s">
        <v>237</v>
      </c>
      <c r="AU1086" s="173" t="s">
        <v>88</v>
      </c>
      <c r="AV1086" s="14" t="s">
        <v>86</v>
      </c>
      <c r="AW1086" s="14" t="s">
        <v>33</v>
      </c>
      <c r="AX1086" s="14" t="s">
        <v>79</v>
      </c>
      <c r="AY1086" s="173" t="s">
        <v>207</v>
      </c>
    </row>
    <row r="1087" spans="1:65" s="14" customFormat="1" ht="11.25">
      <c r="B1087" s="172"/>
      <c r="D1087" s="164" t="s">
        <v>237</v>
      </c>
      <c r="E1087" s="173" t="s">
        <v>1</v>
      </c>
      <c r="F1087" s="174" t="s">
        <v>1180</v>
      </c>
      <c r="H1087" s="173" t="s">
        <v>1</v>
      </c>
      <c r="I1087" s="175"/>
      <c r="L1087" s="172"/>
      <c r="M1087" s="176"/>
      <c r="N1087" s="177"/>
      <c r="O1087" s="177"/>
      <c r="P1087" s="177"/>
      <c r="Q1087" s="177"/>
      <c r="R1087" s="177"/>
      <c r="S1087" s="177"/>
      <c r="T1087" s="178"/>
      <c r="AT1087" s="173" t="s">
        <v>237</v>
      </c>
      <c r="AU1087" s="173" t="s">
        <v>88</v>
      </c>
      <c r="AV1087" s="14" t="s">
        <v>86</v>
      </c>
      <c r="AW1087" s="14" t="s">
        <v>33</v>
      </c>
      <c r="AX1087" s="14" t="s">
        <v>79</v>
      </c>
      <c r="AY1087" s="173" t="s">
        <v>207</v>
      </c>
    </row>
    <row r="1088" spans="1:65" s="14" customFormat="1" ht="11.25">
      <c r="B1088" s="172"/>
      <c r="D1088" s="164" t="s">
        <v>237</v>
      </c>
      <c r="E1088" s="173" t="s">
        <v>1</v>
      </c>
      <c r="F1088" s="174" t="s">
        <v>1181</v>
      </c>
      <c r="H1088" s="173" t="s">
        <v>1</v>
      </c>
      <c r="I1088" s="175"/>
      <c r="L1088" s="172"/>
      <c r="M1088" s="176"/>
      <c r="N1088" s="177"/>
      <c r="O1088" s="177"/>
      <c r="P1088" s="177"/>
      <c r="Q1088" s="177"/>
      <c r="R1088" s="177"/>
      <c r="S1088" s="177"/>
      <c r="T1088" s="178"/>
      <c r="AT1088" s="173" t="s">
        <v>237</v>
      </c>
      <c r="AU1088" s="173" t="s">
        <v>88</v>
      </c>
      <c r="AV1088" s="14" t="s">
        <v>86</v>
      </c>
      <c r="AW1088" s="14" t="s">
        <v>33</v>
      </c>
      <c r="AX1088" s="14" t="s">
        <v>79</v>
      </c>
      <c r="AY1088" s="173" t="s">
        <v>207</v>
      </c>
    </row>
    <row r="1089" spans="1:65" s="14" customFormat="1" ht="11.25">
      <c r="B1089" s="172"/>
      <c r="D1089" s="164" t="s">
        <v>237</v>
      </c>
      <c r="E1089" s="173" t="s">
        <v>1</v>
      </c>
      <c r="F1089" s="174" t="s">
        <v>1182</v>
      </c>
      <c r="H1089" s="173" t="s">
        <v>1</v>
      </c>
      <c r="I1089" s="175"/>
      <c r="L1089" s="172"/>
      <c r="M1089" s="176"/>
      <c r="N1089" s="177"/>
      <c r="O1089" s="177"/>
      <c r="P1089" s="177"/>
      <c r="Q1089" s="177"/>
      <c r="R1089" s="177"/>
      <c r="S1089" s="177"/>
      <c r="T1089" s="178"/>
      <c r="AT1089" s="173" t="s">
        <v>237</v>
      </c>
      <c r="AU1089" s="173" t="s">
        <v>88</v>
      </c>
      <c r="AV1089" s="14" t="s">
        <v>86</v>
      </c>
      <c r="AW1089" s="14" t="s">
        <v>33</v>
      </c>
      <c r="AX1089" s="14" t="s">
        <v>79</v>
      </c>
      <c r="AY1089" s="173" t="s">
        <v>207</v>
      </c>
    </row>
    <row r="1090" spans="1:65" s="14" customFormat="1" ht="22.5">
      <c r="B1090" s="172"/>
      <c r="D1090" s="164" t="s">
        <v>237</v>
      </c>
      <c r="E1090" s="173" t="s">
        <v>1</v>
      </c>
      <c r="F1090" s="174" t="s">
        <v>1183</v>
      </c>
      <c r="H1090" s="173" t="s">
        <v>1</v>
      </c>
      <c r="I1090" s="175"/>
      <c r="L1090" s="172"/>
      <c r="M1090" s="176"/>
      <c r="N1090" s="177"/>
      <c r="O1090" s="177"/>
      <c r="P1090" s="177"/>
      <c r="Q1090" s="177"/>
      <c r="R1090" s="177"/>
      <c r="S1090" s="177"/>
      <c r="T1090" s="178"/>
      <c r="AT1090" s="173" t="s">
        <v>237</v>
      </c>
      <c r="AU1090" s="173" t="s">
        <v>88</v>
      </c>
      <c r="AV1090" s="14" t="s">
        <v>86</v>
      </c>
      <c r="AW1090" s="14" t="s">
        <v>33</v>
      </c>
      <c r="AX1090" s="14" t="s">
        <v>79</v>
      </c>
      <c r="AY1090" s="173" t="s">
        <v>207</v>
      </c>
    </row>
    <row r="1091" spans="1:65" s="14" customFormat="1" ht="22.5">
      <c r="B1091" s="172"/>
      <c r="D1091" s="164" t="s">
        <v>237</v>
      </c>
      <c r="E1091" s="173" t="s">
        <v>1</v>
      </c>
      <c r="F1091" s="174" t="s">
        <v>1184</v>
      </c>
      <c r="H1091" s="173" t="s">
        <v>1</v>
      </c>
      <c r="I1091" s="175"/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237</v>
      </c>
      <c r="AU1091" s="173" t="s">
        <v>88</v>
      </c>
      <c r="AV1091" s="14" t="s">
        <v>86</v>
      </c>
      <c r="AW1091" s="14" t="s">
        <v>33</v>
      </c>
      <c r="AX1091" s="14" t="s">
        <v>79</v>
      </c>
      <c r="AY1091" s="173" t="s">
        <v>207</v>
      </c>
    </row>
    <row r="1092" spans="1:65" s="14" customFormat="1" ht="22.5">
      <c r="B1092" s="172"/>
      <c r="D1092" s="164" t="s">
        <v>237</v>
      </c>
      <c r="E1092" s="173" t="s">
        <v>1</v>
      </c>
      <c r="F1092" s="174" t="s">
        <v>621</v>
      </c>
      <c r="H1092" s="173" t="s">
        <v>1</v>
      </c>
      <c r="I1092" s="175"/>
      <c r="L1092" s="172"/>
      <c r="M1092" s="176"/>
      <c r="N1092" s="177"/>
      <c r="O1092" s="177"/>
      <c r="P1092" s="177"/>
      <c r="Q1092" s="177"/>
      <c r="R1092" s="177"/>
      <c r="S1092" s="177"/>
      <c r="T1092" s="178"/>
      <c r="AT1092" s="173" t="s">
        <v>237</v>
      </c>
      <c r="AU1092" s="173" t="s">
        <v>88</v>
      </c>
      <c r="AV1092" s="14" t="s">
        <v>86</v>
      </c>
      <c r="AW1092" s="14" t="s">
        <v>33</v>
      </c>
      <c r="AX1092" s="14" t="s">
        <v>79</v>
      </c>
      <c r="AY1092" s="173" t="s">
        <v>207</v>
      </c>
    </row>
    <row r="1093" spans="1:65" s="14" customFormat="1" ht="11.25">
      <c r="B1093" s="172"/>
      <c r="D1093" s="164" t="s">
        <v>237</v>
      </c>
      <c r="E1093" s="173" t="s">
        <v>1</v>
      </c>
      <c r="F1093" s="174" t="s">
        <v>622</v>
      </c>
      <c r="H1093" s="173" t="s">
        <v>1</v>
      </c>
      <c r="I1093" s="175"/>
      <c r="L1093" s="172"/>
      <c r="M1093" s="176"/>
      <c r="N1093" s="177"/>
      <c r="O1093" s="177"/>
      <c r="P1093" s="177"/>
      <c r="Q1093" s="177"/>
      <c r="R1093" s="177"/>
      <c r="S1093" s="177"/>
      <c r="T1093" s="178"/>
      <c r="AT1093" s="173" t="s">
        <v>237</v>
      </c>
      <c r="AU1093" s="173" t="s">
        <v>88</v>
      </c>
      <c r="AV1093" s="14" t="s">
        <v>86</v>
      </c>
      <c r="AW1093" s="14" t="s">
        <v>33</v>
      </c>
      <c r="AX1093" s="14" t="s">
        <v>79</v>
      </c>
      <c r="AY1093" s="173" t="s">
        <v>207</v>
      </c>
    </row>
    <row r="1094" spans="1:65" s="14" customFormat="1" ht="22.5">
      <c r="B1094" s="172"/>
      <c r="D1094" s="164" t="s">
        <v>237</v>
      </c>
      <c r="E1094" s="173" t="s">
        <v>1</v>
      </c>
      <c r="F1094" s="174" t="s">
        <v>623</v>
      </c>
      <c r="H1094" s="173" t="s">
        <v>1</v>
      </c>
      <c r="I1094" s="175"/>
      <c r="L1094" s="172"/>
      <c r="M1094" s="176"/>
      <c r="N1094" s="177"/>
      <c r="O1094" s="177"/>
      <c r="P1094" s="177"/>
      <c r="Q1094" s="177"/>
      <c r="R1094" s="177"/>
      <c r="S1094" s="177"/>
      <c r="T1094" s="178"/>
      <c r="AT1094" s="173" t="s">
        <v>237</v>
      </c>
      <c r="AU1094" s="173" t="s">
        <v>88</v>
      </c>
      <c r="AV1094" s="14" t="s">
        <v>86</v>
      </c>
      <c r="AW1094" s="14" t="s">
        <v>33</v>
      </c>
      <c r="AX1094" s="14" t="s">
        <v>79</v>
      </c>
      <c r="AY1094" s="173" t="s">
        <v>207</v>
      </c>
    </row>
    <row r="1095" spans="1:65" s="14" customFormat="1" ht="22.5">
      <c r="B1095" s="172"/>
      <c r="D1095" s="164" t="s">
        <v>237</v>
      </c>
      <c r="E1095" s="173" t="s">
        <v>1</v>
      </c>
      <c r="F1095" s="174" t="s">
        <v>624</v>
      </c>
      <c r="H1095" s="173" t="s">
        <v>1</v>
      </c>
      <c r="I1095" s="175"/>
      <c r="L1095" s="172"/>
      <c r="M1095" s="176"/>
      <c r="N1095" s="177"/>
      <c r="O1095" s="177"/>
      <c r="P1095" s="177"/>
      <c r="Q1095" s="177"/>
      <c r="R1095" s="177"/>
      <c r="S1095" s="177"/>
      <c r="T1095" s="178"/>
      <c r="AT1095" s="173" t="s">
        <v>237</v>
      </c>
      <c r="AU1095" s="173" t="s">
        <v>88</v>
      </c>
      <c r="AV1095" s="14" t="s">
        <v>86</v>
      </c>
      <c r="AW1095" s="14" t="s">
        <v>33</v>
      </c>
      <c r="AX1095" s="14" t="s">
        <v>79</v>
      </c>
      <c r="AY1095" s="173" t="s">
        <v>207</v>
      </c>
    </row>
    <row r="1096" spans="1:65" s="14" customFormat="1" ht="22.5">
      <c r="B1096" s="172"/>
      <c r="D1096" s="164" t="s">
        <v>237</v>
      </c>
      <c r="E1096" s="173" t="s">
        <v>1</v>
      </c>
      <c r="F1096" s="174" t="s">
        <v>625</v>
      </c>
      <c r="H1096" s="173" t="s">
        <v>1</v>
      </c>
      <c r="I1096" s="175"/>
      <c r="L1096" s="172"/>
      <c r="M1096" s="176"/>
      <c r="N1096" s="177"/>
      <c r="O1096" s="177"/>
      <c r="P1096" s="177"/>
      <c r="Q1096" s="177"/>
      <c r="R1096" s="177"/>
      <c r="S1096" s="177"/>
      <c r="T1096" s="178"/>
      <c r="AT1096" s="173" t="s">
        <v>237</v>
      </c>
      <c r="AU1096" s="173" t="s">
        <v>88</v>
      </c>
      <c r="AV1096" s="14" t="s">
        <v>86</v>
      </c>
      <c r="AW1096" s="14" t="s">
        <v>33</v>
      </c>
      <c r="AX1096" s="14" t="s">
        <v>79</v>
      </c>
      <c r="AY1096" s="173" t="s">
        <v>207</v>
      </c>
    </row>
    <row r="1097" spans="1:65" s="15" customFormat="1" ht="11.25">
      <c r="B1097" s="179"/>
      <c r="D1097" s="164" t="s">
        <v>237</v>
      </c>
      <c r="E1097" s="180" t="s">
        <v>1</v>
      </c>
      <c r="F1097" s="181" t="s">
        <v>242</v>
      </c>
      <c r="H1097" s="182">
        <v>1</v>
      </c>
      <c r="I1097" s="183"/>
      <c r="L1097" s="179"/>
      <c r="M1097" s="184"/>
      <c r="N1097" s="185"/>
      <c r="O1097" s="185"/>
      <c r="P1097" s="185"/>
      <c r="Q1097" s="185"/>
      <c r="R1097" s="185"/>
      <c r="S1097" s="185"/>
      <c r="T1097" s="186"/>
      <c r="AT1097" s="180" t="s">
        <v>237</v>
      </c>
      <c r="AU1097" s="180" t="s">
        <v>88</v>
      </c>
      <c r="AV1097" s="15" t="s">
        <v>213</v>
      </c>
      <c r="AW1097" s="15" t="s">
        <v>33</v>
      </c>
      <c r="AX1097" s="15" t="s">
        <v>86</v>
      </c>
      <c r="AY1097" s="180" t="s">
        <v>207</v>
      </c>
    </row>
    <row r="1098" spans="1:65" s="2" customFormat="1" ht="24.2" customHeight="1">
      <c r="A1098" s="31"/>
      <c r="B1098" s="148"/>
      <c r="C1098" s="149" t="s">
        <v>1185</v>
      </c>
      <c r="D1098" s="149" t="s">
        <v>209</v>
      </c>
      <c r="E1098" s="150" t="s">
        <v>1186</v>
      </c>
      <c r="F1098" s="151" t="s">
        <v>1187</v>
      </c>
      <c r="G1098" s="152" t="s">
        <v>235</v>
      </c>
      <c r="H1098" s="153">
        <v>1.17</v>
      </c>
      <c r="I1098" s="154"/>
      <c r="J1098" s="155">
        <f>ROUND(I1098*H1098,2)</f>
        <v>0</v>
      </c>
      <c r="K1098" s="156"/>
      <c r="L1098" s="32"/>
      <c r="M1098" s="157" t="s">
        <v>1</v>
      </c>
      <c r="N1098" s="158" t="s">
        <v>44</v>
      </c>
      <c r="O1098" s="57"/>
      <c r="P1098" s="159">
        <f>O1098*H1098</f>
        <v>0</v>
      </c>
      <c r="Q1098" s="159">
        <v>0</v>
      </c>
      <c r="R1098" s="159">
        <f>Q1098*H1098</f>
        <v>0</v>
      </c>
      <c r="S1098" s="159">
        <v>0</v>
      </c>
      <c r="T1098" s="160">
        <f>S1098*H1098</f>
        <v>0</v>
      </c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R1098" s="161" t="s">
        <v>213</v>
      </c>
      <c r="AT1098" s="161" t="s">
        <v>209</v>
      </c>
      <c r="AU1098" s="161" t="s">
        <v>88</v>
      </c>
      <c r="AY1098" s="17" t="s">
        <v>207</v>
      </c>
      <c r="BE1098" s="162">
        <f>IF(N1098="základní",J1098,0)</f>
        <v>0</v>
      </c>
      <c r="BF1098" s="162">
        <f>IF(N1098="snížená",J1098,0)</f>
        <v>0</v>
      </c>
      <c r="BG1098" s="162">
        <f>IF(N1098="zákl. přenesená",J1098,0)</f>
        <v>0</v>
      </c>
      <c r="BH1098" s="162">
        <f>IF(N1098="sníž. přenesená",J1098,0)</f>
        <v>0</v>
      </c>
      <c r="BI1098" s="162">
        <f>IF(N1098="nulová",J1098,0)</f>
        <v>0</v>
      </c>
      <c r="BJ1098" s="17" t="s">
        <v>86</v>
      </c>
      <c r="BK1098" s="162">
        <f>ROUND(I1098*H1098,2)</f>
        <v>0</v>
      </c>
      <c r="BL1098" s="17" t="s">
        <v>213</v>
      </c>
      <c r="BM1098" s="161" t="s">
        <v>1188</v>
      </c>
    </row>
    <row r="1099" spans="1:65" s="13" customFormat="1" ht="22.5">
      <c r="B1099" s="163"/>
      <c r="D1099" s="164" t="s">
        <v>237</v>
      </c>
      <c r="E1099" s="165" t="s">
        <v>1</v>
      </c>
      <c r="F1099" s="166" t="s">
        <v>1189</v>
      </c>
      <c r="H1099" s="167">
        <v>1.17</v>
      </c>
      <c r="I1099" s="168"/>
      <c r="L1099" s="163"/>
      <c r="M1099" s="169"/>
      <c r="N1099" s="170"/>
      <c r="O1099" s="170"/>
      <c r="P1099" s="170"/>
      <c r="Q1099" s="170"/>
      <c r="R1099" s="170"/>
      <c r="S1099" s="170"/>
      <c r="T1099" s="171"/>
      <c r="AT1099" s="165" t="s">
        <v>237</v>
      </c>
      <c r="AU1099" s="165" t="s">
        <v>88</v>
      </c>
      <c r="AV1099" s="13" t="s">
        <v>88</v>
      </c>
      <c r="AW1099" s="13" t="s">
        <v>33</v>
      </c>
      <c r="AX1099" s="13" t="s">
        <v>79</v>
      </c>
      <c r="AY1099" s="165" t="s">
        <v>207</v>
      </c>
    </row>
    <row r="1100" spans="1:65" s="14" customFormat="1" ht="22.5">
      <c r="B1100" s="172"/>
      <c r="D1100" s="164" t="s">
        <v>237</v>
      </c>
      <c r="E1100" s="173" t="s">
        <v>1</v>
      </c>
      <c r="F1100" s="174" t="s">
        <v>1190</v>
      </c>
      <c r="H1100" s="173" t="s">
        <v>1</v>
      </c>
      <c r="I1100" s="175"/>
      <c r="L1100" s="172"/>
      <c r="M1100" s="176"/>
      <c r="N1100" s="177"/>
      <c r="O1100" s="177"/>
      <c r="P1100" s="177"/>
      <c r="Q1100" s="177"/>
      <c r="R1100" s="177"/>
      <c r="S1100" s="177"/>
      <c r="T1100" s="178"/>
      <c r="AT1100" s="173" t="s">
        <v>237</v>
      </c>
      <c r="AU1100" s="173" t="s">
        <v>88</v>
      </c>
      <c r="AV1100" s="14" t="s">
        <v>86</v>
      </c>
      <c r="AW1100" s="14" t="s">
        <v>33</v>
      </c>
      <c r="AX1100" s="14" t="s">
        <v>79</v>
      </c>
      <c r="AY1100" s="173" t="s">
        <v>207</v>
      </c>
    </row>
    <row r="1101" spans="1:65" s="14" customFormat="1" ht="11.25">
      <c r="B1101" s="172"/>
      <c r="D1101" s="164" t="s">
        <v>237</v>
      </c>
      <c r="E1101" s="173" t="s">
        <v>1</v>
      </c>
      <c r="F1101" s="174" t="s">
        <v>1191</v>
      </c>
      <c r="H1101" s="173" t="s">
        <v>1</v>
      </c>
      <c r="I1101" s="175"/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237</v>
      </c>
      <c r="AU1101" s="173" t="s">
        <v>88</v>
      </c>
      <c r="AV1101" s="14" t="s">
        <v>86</v>
      </c>
      <c r="AW1101" s="14" t="s">
        <v>33</v>
      </c>
      <c r="AX1101" s="14" t="s">
        <v>79</v>
      </c>
      <c r="AY1101" s="173" t="s">
        <v>207</v>
      </c>
    </row>
    <row r="1102" spans="1:65" s="15" customFormat="1" ht="11.25">
      <c r="B1102" s="179"/>
      <c r="D1102" s="164" t="s">
        <v>237</v>
      </c>
      <c r="E1102" s="180" t="s">
        <v>1</v>
      </c>
      <c r="F1102" s="181" t="s">
        <v>242</v>
      </c>
      <c r="H1102" s="182">
        <v>1.17</v>
      </c>
      <c r="I1102" s="183"/>
      <c r="L1102" s="179"/>
      <c r="M1102" s="184"/>
      <c r="N1102" s="185"/>
      <c r="O1102" s="185"/>
      <c r="P1102" s="185"/>
      <c r="Q1102" s="185"/>
      <c r="R1102" s="185"/>
      <c r="S1102" s="185"/>
      <c r="T1102" s="186"/>
      <c r="AT1102" s="180" t="s">
        <v>237</v>
      </c>
      <c r="AU1102" s="180" t="s">
        <v>88</v>
      </c>
      <c r="AV1102" s="15" t="s">
        <v>213</v>
      </c>
      <c r="AW1102" s="15" t="s">
        <v>33</v>
      </c>
      <c r="AX1102" s="15" t="s">
        <v>86</v>
      </c>
      <c r="AY1102" s="180" t="s">
        <v>207</v>
      </c>
    </row>
    <row r="1103" spans="1:65" s="2" customFormat="1" ht="33" customHeight="1">
      <c r="A1103" s="31"/>
      <c r="B1103" s="148"/>
      <c r="C1103" s="149" t="s">
        <v>641</v>
      </c>
      <c r="D1103" s="149" t="s">
        <v>209</v>
      </c>
      <c r="E1103" s="150" t="s">
        <v>1192</v>
      </c>
      <c r="F1103" s="151" t="s">
        <v>1193</v>
      </c>
      <c r="G1103" s="152" t="s">
        <v>288</v>
      </c>
      <c r="H1103" s="153">
        <v>4467.2650000000003</v>
      </c>
      <c r="I1103" s="154"/>
      <c r="J1103" s="155">
        <f>ROUND(I1103*H1103,2)</f>
        <v>0</v>
      </c>
      <c r="K1103" s="156"/>
      <c r="L1103" s="32"/>
      <c r="M1103" s="157" t="s">
        <v>1</v>
      </c>
      <c r="N1103" s="158" t="s">
        <v>44</v>
      </c>
      <c r="O1103" s="57"/>
      <c r="P1103" s="159">
        <f>O1103*H1103</f>
        <v>0</v>
      </c>
      <c r="Q1103" s="159">
        <v>0</v>
      </c>
      <c r="R1103" s="159">
        <f>Q1103*H1103</f>
        <v>0</v>
      </c>
      <c r="S1103" s="159">
        <v>0</v>
      </c>
      <c r="T1103" s="160">
        <f>S1103*H1103</f>
        <v>0</v>
      </c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R1103" s="161" t="s">
        <v>213</v>
      </c>
      <c r="AT1103" s="161" t="s">
        <v>209</v>
      </c>
      <c r="AU1103" s="161" t="s">
        <v>88</v>
      </c>
      <c r="AY1103" s="17" t="s">
        <v>207</v>
      </c>
      <c r="BE1103" s="162">
        <f>IF(N1103="základní",J1103,0)</f>
        <v>0</v>
      </c>
      <c r="BF1103" s="162">
        <f>IF(N1103="snížená",J1103,0)</f>
        <v>0</v>
      </c>
      <c r="BG1103" s="162">
        <f>IF(N1103="zákl. přenesená",J1103,0)</f>
        <v>0</v>
      </c>
      <c r="BH1103" s="162">
        <f>IF(N1103="sníž. přenesená",J1103,0)</f>
        <v>0</v>
      </c>
      <c r="BI1103" s="162">
        <f>IF(N1103="nulová",J1103,0)</f>
        <v>0</v>
      </c>
      <c r="BJ1103" s="17" t="s">
        <v>86</v>
      </c>
      <c r="BK1103" s="162">
        <f>ROUND(I1103*H1103,2)</f>
        <v>0</v>
      </c>
      <c r="BL1103" s="17" t="s">
        <v>213</v>
      </c>
      <c r="BM1103" s="161" t="s">
        <v>1194</v>
      </c>
    </row>
    <row r="1104" spans="1:65" s="2" customFormat="1" ht="24.2" customHeight="1">
      <c r="A1104" s="31"/>
      <c r="B1104" s="148"/>
      <c r="C1104" s="149" t="s">
        <v>1195</v>
      </c>
      <c r="D1104" s="149" t="s">
        <v>209</v>
      </c>
      <c r="E1104" s="150" t="s">
        <v>1196</v>
      </c>
      <c r="F1104" s="151" t="s">
        <v>1197</v>
      </c>
      <c r="G1104" s="152" t="s">
        <v>288</v>
      </c>
      <c r="H1104" s="153">
        <v>8.0000000000000002E-3</v>
      </c>
      <c r="I1104" s="154"/>
      <c r="J1104" s="155">
        <f>ROUND(I1104*H1104,2)</f>
        <v>0</v>
      </c>
      <c r="K1104" s="156"/>
      <c r="L1104" s="32"/>
      <c r="M1104" s="157" t="s">
        <v>1</v>
      </c>
      <c r="N1104" s="158" t="s">
        <v>44</v>
      </c>
      <c r="O1104" s="57"/>
      <c r="P1104" s="159">
        <f>O1104*H1104</f>
        <v>0</v>
      </c>
      <c r="Q1104" s="159">
        <v>0</v>
      </c>
      <c r="R1104" s="159">
        <f>Q1104*H1104</f>
        <v>0</v>
      </c>
      <c r="S1104" s="159">
        <v>0</v>
      </c>
      <c r="T1104" s="160">
        <f>S1104*H1104</f>
        <v>0</v>
      </c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R1104" s="161" t="s">
        <v>213</v>
      </c>
      <c r="AT1104" s="161" t="s">
        <v>209</v>
      </c>
      <c r="AU1104" s="161" t="s">
        <v>88</v>
      </c>
      <c r="AY1104" s="17" t="s">
        <v>207</v>
      </c>
      <c r="BE1104" s="162">
        <f>IF(N1104="základní",J1104,0)</f>
        <v>0</v>
      </c>
      <c r="BF1104" s="162">
        <f>IF(N1104="snížená",J1104,0)</f>
        <v>0</v>
      </c>
      <c r="BG1104" s="162">
        <f>IF(N1104="zákl. přenesená",J1104,0)</f>
        <v>0</v>
      </c>
      <c r="BH1104" s="162">
        <f>IF(N1104="sníž. přenesená",J1104,0)</f>
        <v>0</v>
      </c>
      <c r="BI1104" s="162">
        <f>IF(N1104="nulová",J1104,0)</f>
        <v>0</v>
      </c>
      <c r="BJ1104" s="17" t="s">
        <v>86</v>
      </c>
      <c r="BK1104" s="162">
        <f>ROUND(I1104*H1104,2)</f>
        <v>0</v>
      </c>
      <c r="BL1104" s="17" t="s">
        <v>213</v>
      </c>
      <c r="BM1104" s="161" t="s">
        <v>1198</v>
      </c>
    </row>
    <row r="1105" spans="1:65" s="2" customFormat="1" ht="24.2" customHeight="1">
      <c r="A1105" s="31"/>
      <c r="B1105" s="148"/>
      <c r="C1105" s="149" t="s">
        <v>649</v>
      </c>
      <c r="D1105" s="149" t="s">
        <v>209</v>
      </c>
      <c r="E1105" s="150" t="s">
        <v>1199</v>
      </c>
      <c r="F1105" s="151" t="s">
        <v>1200</v>
      </c>
      <c r="G1105" s="152" t="s">
        <v>288</v>
      </c>
      <c r="H1105" s="153">
        <v>4.7279999999999998</v>
      </c>
      <c r="I1105" s="154"/>
      <c r="J1105" s="155">
        <f>ROUND(I1105*H1105,2)</f>
        <v>0</v>
      </c>
      <c r="K1105" s="156"/>
      <c r="L1105" s="32"/>
      <c r="M1105" s="157" t="s">
        <v>1</v>
      </c>
      <c r="N1105" s="158" t="s">
        <v>44</v>
      </c>
      <c r="O1105" s="57"/>
      <c r="P1105" s="159">
        <f>O1105*H1105</f>
        <v>0</v>
      </c>
      <c r="Q1105" s="159">
        <v>0</v>
      </c>
      <c r="R1105" s="159">
        <f>Q1105*H1105</f>
        <v>0</v>
      </c>
      <c r="S1105" s="159">
        <v>0</v>
      </c>
      <c r="T1105" s="160">
        <f>S1105*H1105</f>
        <v>0</v>
      </c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R1105" s="161" t="s">
        <v>213</v>
      </c>
      <c r="AT1105" s="161" t="s">
        <v>209</v>
      </c>
      <c r="AU1105" s="161" t="s">
        <v>88</v>
      </c>
      <c r="AY1105" s="17" t="s">
        <v>207</v>
      </c>
      <c r="BE1105" s="162">
        <f>IF(N1105="základní",J1105,0)</f>
        <v>0</v>
      </c>
      <c r="BF1105" s="162">
        <f>IF(N1105="snížená",J1105,0)</f>
        <v>0</v>
      </c>
      <c r="BG1105" s="162">
        <f>IF(N1105="zákl. přenesená",J1105,0)</f>
        <v>0</v>
      </c>
      <c r="BH1105" s="162">
        <f>IF(N1105="sníž. přenesená",J1105,0)</f>
        <v>0</v>
      </c>
      <c r="BI1105" s="162">
        <f>IF(N1105="nulová",J1105,0)</f>
        <v>0</v>
      </c>
      <c r="BJ1105" s="17" t="s">
        <v>86</v>
      </c>
      <c r="BK1105" s="162">
        <f>ROUND(I1105*H1105,2)</f>
        <v>0</v>
      </c>
      <c r="BL1105" s="17" t="s">
        <v>213</v>
      </c>
      <c r="BM1105" s="161" t="s">
        <v>1201</v>
      </c>
    </row>
    <row r="1106" spans="1:65" s="13" customFormat="1" ht="22.5">
      <c r="B1106" s="163"/>
      <c r="D1106" s="164" t="s">
        <v>237</v>
      </c>
      <c r="E1106" s="165" t="s">
        <v>1</v>
      </c>
      <c r="F1106" s="166" t="s">
        <v>1202</v>
      </c>
      <c r="H1106" s="167">
        <v>4.7279999999999998</v>
      </c>
      <c r="I1106" s="168"/>
      <c r="L1106" s="163"/>
      <c r="M1106" s="169"/>
      <c r="N1106" s="170"/>
      <c r="O1106" s="170"/>
      <c r="P1106" s="170"/>
      <c r="Q1106" s="170"/>
      <c r="R1106" s="170"/>
      <c r="S1106" s="170"/>
      <c r="T1106" s="171"/>
      <c r="AT1106" s="165" t="s">
        <v>237</v>
      </c>
      <c r="AU1106" s="165" t="s">
        <v>88</v>
      </c>
      <c r="AV1106" s="13" t="s">
        <v>88</v>
      </c>
      <c r="AW1106" s="13" t="s">
        <v>33</v>
      </c>
      <c r="AX1106" s="13" t="s">
        <v>79</v>
      </c>
      <c r="AY1106" s="165" t="s">
        <v>207</v>
      </c>
    </row>
    <row r="1107" spans="1:65" s="14" customFormat="1" ht="22.5">
      <c r="B1107" s="172"/>
      <c r="D1107" s="164" t="s">
        <v>237</v>
      </c>
      <c r="E1107" s="173" t="s">
        <v>1</v>
      </c>
      <c r="F1107" s="174" t="s">
        <v>1203</v>
      </c>
      <c r="H1107" s="173" t="s">
        <v>1</v>
      </c>
      <c r="I1107" s="175"/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237</v>
      </c>
      <c r="AU1107" s="173" t="s">
        <v>88</v>
      </c>
      <c r="AV1107" s="14" t="s">
        <v>86</v>
      </c>
      <c r="AW1107" s="14" t="s">
        <v>33</v>
      </c>
      <c r="AX1107" s="14" t="s">
        <v>79</v>
      </c>
      <c r="AY1107" s="173" t="s">
        <v>207</v>
      </c>
    </row>
    <row r="1108" spans="1:65" s="14" customFormat="1" ht="22.5">
      <c r="B1108" s="172"/>
      <c r="D1108" s="164" t="s">
        <v>237</v>
      </c>
      <c r="E1108" s="173" t="s">
        <v>1</v>
      </c>
      <c r="F1108" s="174" t="s">
        <v>1204</v>
      </c>
      <c r="H1108" s="173" t="s">
        <v>1</v>
      </c>
      <c r="I1108" s="175"/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237</v>
      </c>
      <c r="AU1108" s="173" t="s">
        <v>88</v>
      </c>
      <c r="AV1108" s="14" t="s">
        <v>86</v>
      </c>
      <c r="AW1108" s="14" t="s">
        <v>33</v>
      </c>
      <c r="AX1108" s="14" t="s">
        <v>79</v>
      </c>
      <c r="AY1108" s="173" t="s">
        <v>207</v>
      </c>
    </row>
    <row r="1109" spans="1:65" s="14" customFormat="1" ht="22.5">
      <c r="B1109" s="172"/>
      <c r="D1109" s="164" t="s">
        <v>237</v>
      </c>
      <c r="E1109" s="173" t="s">
        <v>1</v>
      </c>
      <c r="F1109" s="174" t="s">
        <v>1205</v>
      </c>
      <c r="H1109" s="173" t="s">
        <v>1</v>
      </c>
      <c r="I1109" s="175"/>
      <c r="L1109" s="172"/>
      <c r="M1109" s="176"/>
      <c r="N1109" s="177"/>
      <c r="O1109" s="177"/>
      <c r="P1109" s="177"/>
      <c r="Q1109" s="177"/>
      <c r="R1109" s="177"/>
      <c r="S1109" s="177"/>
      <c r="T1109" s="178"/>
      <c r="AT1109" s="173" t="s">
        <v>237</v>
      </c>
      <c r="AU1109" s="173" t="s">
        <v>88</v>
      </c>
      <c r="AV1109" s="14" t="s">
        <v>86</v>
      </c>
      <c r="AW1109" s="14" t="s">
        <v>33</v>
      </c>
      <c r="AX1109" s="14" t="s">
        <v>79</v>
      </c>
      <c r="AY1109" s="173" t="s">
        <v>207</v>
      </c>
    </row>
    <row r="1110" spans="1:65" s="14" customFormat="1" ht="22.5">
      <c r="B1110" s="172"/>
      <c r="D1110" s="164" t="s">
        <v>237</v>
      </c>
      <c r="E1110" s="173" t="s">
        <v>1</v>
      </c>
      <c r="F1110" s="174" t="s">
        <v>1206</v>
      </c>
      <c r="H1110" s="173" t="s">
        <v>1</v>
      </c>
      <c r="I1110" s="175"/>
      <c r="L1110" s="172"/>
      <c r="M1110" s="176"/>
      <c r="N1110" s="177"/>
      <c r="O1110" s="177"/>
      <c r="P1110" s="177"/>
      <c r="Q1110" s="177"/>
      <c r="R1110" s="177"/>
      <c r="S1110" s="177"/>
      <c r="T1110" s="178"/>
      <c r="AT1110" s="173" t="s">
        <v>237</v>
      </c>
      <c r="AU1110" s="173" t="s">
        <v>88</v>
      </c>
      <c r="AV1110" s="14" t="s">
        <v>86</v>
      </c>
      <c r="AW1110" s="14" t="s">
        <v>33</v>
      </c>
      <c r="AX1110" s="14" t="s">
        <v>79</v>
      </c>
      <c r="AY1110" s="173" t="s">
        <v>207</v>
      </c>
    </row>
    <row r="1111" spans="1:65" s="14" customFormat="1" ht="22.5">
      <c r="B1111" s="172"/>
      <c r="D1111" s="164" t="s">
        <v>237</v>
      </c>
      <c r="E1111" s="173" t="s">
        <v>1</v>
      </c>
      <c r="F1111" s="174" t="s">
        <v>1207</v>
      </c>
      <c r="H1111" s="173" t="s">
        <v>1</v>
      </c>
      <c r="I1111" s="175"/>
      <c r="L1111" s="172"/>
      <c r="M1111" s="176"/>
      <c r="N1111" s="177"/>
      <c r="O1111" s="177"/>
      <c r="P1111" s="177"/>
      <c r="Q1111" s="177"/>
      <c r="R1111" s="177"/>
      <c r="S1111" s="177"/>
      <c r="T1111" s="178"/>
      <c r="AT1111" s="173" t="s">
        <v>237</v>
      </c>
      <c r="AU1111" s="173" t="s">
        <v>88</v>
      </c>
      <c r="AV1111" s="14" t="s">
        <v>86</v>
      </c>
      <c r="AW1111" s="14" t="s">
        <v>33</v>
      </c>
      <c r="AX1111" s="14" t="s">
        <v>79</v>
      </c>
      <c r="AY1111" s="173" t="s">
        <v>207</v>
      </c>
    </row>
    <row r="1112" spans="1:65" s="14" customFormat="1" ht="22.5">
      <c r="B1112" s="172"/>
      <c r="D1112" s="164" t="s">
        <v>237</v>
      </c>
      <c r="E1112" s="173" t="s">
        <v>1</v>
      </c>
      <c r="F1112" s="174" t="s">
        <v>621</v>
      </c>
      <c r="H1112" s="173" t="s">
        <v>1</v>
      </c>
      <c r="I1112" s="175"/>
      <c r="L1112" s="172"/>
      <c r="M1112" s="176"/>
      <c r="N1112" s="177"/>
      <c r="O1112" s="177"/>
      <c r="P1112" s="177"/>
      <c r="Q1112" s="177"/>
      <c r="R1112" s="177"/>
      <c r="S1112" s="177"/>
      <c r="T1112" s="178"/>
      <c r="AT1112" s="173" t="s">
        <v>237</v>
      </c>
      <c r="AU1112" s="173" t="s">
        <v>88</v>
      </c>
      <c r="AV1112" s="14" t="s">
        <v>86</v>
      </c>
      <c r="AW1112" s="14" t="s">
        <v>33</v>
      </c>
      <c r="AX1112" s="14" t="s">
        <v>79</v>
      </c>
      <c r="AY1112" s="173" t="s">
        <v>207</v>
      </c>
    </row>
    <row r="1113" spans="1:65" s="14" customFormat="1" ht="11.25">
      <c r="B1113" s="172"/>
      <c r="D1113" s="164" t="s">
        <v>237</v>
      </c>
      <c r="E1113" s="173" t="s">
        <v>1</v>
      </c>
      <c r="F1113" s="174" t="s">
        <v>622</v>
      </c>
      <c r="H1113" s="173" t="s">
        <v>1</v>
      </c>
      <c r="I1113" s="175"/>
      <c r="L1113" s="172"/>
      <c r="M1113" s="176"/>
      <c r="N1113" s="177"/>
      <c r="O1113" s="177"/>
      <c r="P1113" s="177"/>
      <c r="Q1113" s="177"/>
      <c r="R1113" s="177"/>
      <c r="S1113" s="177"/>
      <c r="T1113" s="178"/>
      <c r="AT1113" s="173" t="s">
        <v>237</v>
      </c>
      <c r="AU1113" s="173" t="s">
        <v>88</v>
      </c>
      <c r="AV1113" s="14" t="s">
        <v>86</v>
      </c>
      <c r="AW1113" s="14" t="s">
        <v>33</v>
      </c>
      <c r="AX1113" s="14" t="s">
        <v>79</v>
      </c>
      <c r="AY1113" s="173" t="s">
        <v>207</v>
      </c>
    </row>
    <row r="1114" spans="1:65" s="14" customFormat="1" ht="22.5">
      <c r="B1114" s="172"/>
      <c r="D1114" s="164" t="s">
        <v>237</v>
      </c>
      <c r="E1114" s="173" t="s">
        <v>1</v>
      </c>
      <c r="F1114" s="174" t="s">
        <v>623</v>
      </c>
      <c r="H1114" s="173" t="s">
        <v>1</v>
      </c>
      <c r="I1114" s="175"/>
      <c r="L1114" s="172"/>
      <c r="M1114" s="176"/>
      <c r="N1114" s="177"/>
      <c r="O1114" s="177"/>
      <c r="P1114" s="177"/>
      <c r="Q1114" s="177"/>
      <c r="R1114" s="177"/>
      <c r="S1114" s="177"/>
      <c r="T1114" s="178"/>
      <c r="AT1114" s="173" t="s">
        <v>237</v>
      </c>
      <c r="AU1114" s="173" t="s">
        <v>88</v>
      </c>
      <c r="AV1114" s="14" t="s">
        <v>86</v>
      </c>
      <c r="AW1114" s="14" t="s">
        <v>33</v>
      </c>
      <c r="AX1114" s="14" t="s">
        <v>79</v>
      </c>
      <c r="AY1114" s="173" t="s">
        <v>207</v>
      </c>
    </row>
    <row r="1115" spans="1:65" s="14" customFormat="1" ht="22.5">
      <c r="B1115" s="172"/>
      <c r="D1115" s="164" t="s">
        <v>237</v>
      </c>
      <c r="E1115" s="173" t="s">
        <v>1</v>
      </c>
      <c r="F1115" s="174" t="s">
        <v>624</v>
      </c>
      <c r="H1115" s="173" t="s">
        <v>1</v>
      </c>
      <c r="I1115" s="175"/>
      <c r="L1115" s="172"/>
      <c r="M1115" s="176"/>
      <c r="N1115" s="177"/>
      <c r="O1115" s="177"/>
      <c r="P1115" s="177"/>
      <c r="Q1115" s="177"/>
      <c r="R1115" s="177"/>
      <c r="S1115" s="177"/>
      <c r="T1115" s="178"/>
      <c r="AT1115" s="173" t="s">
        <v>237</v>
      </c>
      <c r="AU1115" s="173" t="s">
        <v>88</v>
      </c>
      <c r="AV1115" s="14" t="s">
        <v>86</v>
      </c>
      <c r="AW1115" s="14" t="s">
        <v>33</v>
      </c>
      <c r="AX1115" s="14" t="s">
        <v>79</v>
      </c>
      <c r="AY1115" s="173" t="s">
        <v>207</v>
      </c>
    </row>
    <row r="1116" spans="1:65" s="14" customFormat="1" ht="22.5">
      <c r="B1116" s="172"/>
      <c r="D1116" s="164" t="s">
        <v>237</v>
      </c>
      <c r="E1116" s="173" t="s">
        <v>1</v>
      </c>
      <c r="F1116" s="174" t="s">
        <v>625</v>
      </c>
      <c r="H1116" s="173" t="s">
        <v>1</v>
      </c>
      <c r="I1116" s="175"/>
      <c r="L1116" s="172"/>
      <c r="M1116" s="176"/>
      <c r="N1116" s="177"/>
      <c r="O1116" s="177"/>
      <c r="P1116" s="177"/>
      <c r="Q1116" s="177"/>
      <c r="R1116" s="177"/>
      <c r="S1116" s="177"/>
      <c r="T1116" s="178"/>
      <c r="AT1116" s="173" t="s">
        <v>237</v>
      </c>
      <c r="AU1116" s="173" t="s">
        <v>88</v>
      </c>
      <c r="AV1116" s="14" t="s">
        <v>86</v>
      </c>
      <c r="AW1116" s="14" t="s">
        <v>33</v>
      </c>
      <c r="AX1116" s="14" t="s">
        <v>79</v>
      </c>
      <c r="AY1116" s="173" t="s">
        <v>207</v>
      </c>
    </row>
    <row r="1117" spans="1:65" s="15" customFormat="1" ht="11.25">
      <c r="B1117" s="179"/>
      <c r="D1117" s="164" t="s">
        <v>237</v>
      </c>
      <c r="E1117" s="180" t="s">
        <v>1</v>
      </c>
      <c r="F1117" s="181" t="s">
        <v>242</v>
      </c>
      <c r="H1117" s="182">
        <v>4.7279999999999998</v>
      </c>
      <c r="I1117" s="183"/>
      <c r="L1117" s="179"/>
      <c r="M1117" s="184"/>
      <c r="N1117" s="185"/>
      <c r="O1117" s="185"/>
      <c r="P1117" s="185"/>
      <c r="Q1117" s="185"/>
      <c r="R1117" s="185"/>
      <c r="S1117" s="185"/>
      <c r="T1117" s="186"/>
      <c r="AT1117" s="180" t="s">
        <v>237</v>
      </c>
      <c r="AU1117" s="180" t="s">
        <v>88</v>
      </c>
      <c r="AV1117" s="15" t="s">
        <v>213</v>
      </c>
      <c r="AW1117" s="15" t="s">
        <v>33</v>
      </c>
      <c r="AX1117" s="15" t="s">
        <v>86</v>
      </c>
      <c r="AY1117" s="180" t="s">
        <v>207</v>
      </c>
    </row>
    <row r="1118" spans="1:65" s="2" customFormat="1" ht="24.2" customHeight="1">
      <c r="A1118" s="31"/>
      <c r="B1118" s="148"/>
      <c r="C1118" s="149" t="s">
        <v>1208</v>
      </c>
      <c r="D1118" s="149" t="s">
        <v>209</v>
      </c>
      <c r="E1118" s="150" t="s">
        <v>1209</v>
      </c>
      <c r="F1118" s="151" t="s">
        <v>1210</v>
      </c>
      <c r="G1118" s="152" t="s">
        <v>288</v>
      </c>
      <c r="H1118" s="153">
        <v>27.486000000000001</v>
      </c>
      <c r="I1118" s="154"/>
      <c r="J1118" s="155">
        <f>ROUND(I1118*H1118,2)</f>
        <v>0</v>
      </c>
      <c r="K1118" s="156"/>
      <c r="L1118" s="32"/>
      <c r="M1118" s="157" t="s">
        <v>1</v>
      </c>
      <c r="N1118" s="158" t="s">
        <v>44</v>
      </c>
      <c r="O1118" s="57"/>
      <c r="P1118" s="159">
        <f>O1118*H1118</f>
        <v>0</v>
      </c>
      <c r="Q1118" s="159">
        <v>0</v>
      </c>
      <c r="R1118" s="159">
        <f>Q1118*H1118</f>
        <v>0</v>
      </c>
      <c r="S1118" s="159">
        <v>0</v>
      </c>
      <c r="T1118" s="160">
        <f>S1118*H1118</f>
        <v>0</v>
      </c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R1118" s="161" t="s">
        <v>213</v>
      </c>
      <c r="AT1118" s="161" t="s">
        <v>209</v>
      </c>
      <c r="AU1118" s="161" t="s">
        <v>88</v>
      </c>
      <c r="AY1118" s="17" t="s">
        <v>207</v>
      </c>
      <c r="BE1118" s="162">
        <f>IF(N1118="základní",J1118,0)</f>
        <v>0</v>
      </c>
      <c r="BF1118" s="162">
        <f>IF(N1118="snížená",J1118,0)</f>
        <v>0</v>
      </c>
      <c r="BG1118" s="162">
        <f>IF(N1118="zákl. přenesená",J1118,0)</f>
        <v>0</v>
      </c>
      <c r="BH1118" s="162">
        <f>IF(N1118="sníž. přenesená",J1118,0)</f>
        <v>0</v>
      </c>
      <c r="BI1118" s="162">
        <f>IF(N1118="nulová",J1118,0)</f>
        <v>0</v>
      </c>
      <c r="BJ1118" s="17" t="s">
        <v>86</v>
      </c>
      <c r="BK1118" s="162">
        <f>ROUND(I1118*H1118,2)</f>
        <v>0</v>
      </c>
      <c r="BL1118" s="17" t="s">
        <v>213</v>
      </c>
      <c r="BM1118" s="161" t="s">
        <v>1211</v>
      </c>
    </row>
    <row r="1119" spans="1:65" s="2" customFormat="1" ht="24.2" customHeight="1">
      <c r="A1119" s="31"/>
      <c r="B1119" s="148"/>
      <c r="C1119" s="149" t="s">
        <v>657</v>
      </c>
      <c r="D1119" s="149" t="s">
        <v>209</v>
      </c>
      <c r="E1119" s="150" t="s">
        <v>1212</v>
      </c>
      <c r="F1119" s="151" t="s">
        <v>1213</v>
      </c>
      <c r="G1119" s="152" t="s">
        <v>288</v>
      </c>
      <c r="H1119" s="153">
        <v>41.798000000000002</v>
      </c>
      <c r="I1119" s="154"/>
      <c r="J1119" s="155">
        <f>ROUND(I1119*H1119,2)</f>
        <v>0</v>
      </c>
      <c r="K1119" s="156"/>
      <c r="L1119" s="32"/>
      <c r="M1119" s="157" t="s">
        <v>1</v>
      </c>
      <c r="N1119" s="158" t="s">
        <v>44</v>
      </c>
      <c r="O1119" s="57"/>
      <c r="P1119" s="159">
        <f>O1119*H1119</f>
        <v>0</v>
      </c>
      <c r="Q1119" s="159">
        <v>0</v>
      </c>
      <c r="R1119" s="159">
        <f>Q1119*H1119</f>
        <v>0</v>
      </c>
      <c r="S1119" s="159">
        <v>0</v>
      </c>
      <c r="T1119" s="160">
        <f>S1119*H1119</f>
        <v>0</v>
      </c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R1119" s="161" t="s">
        <v>213</v>
      </c>
      <c r="AT1119" s="161" t="s">
        <v>209</v>
      </c>
      <c r="AU1119" s="161" t="s">
        <v>88</v>
      </c>
      <c r="AY1119" s="17" t="s">
        <v>207</v>
      </c>
      <c r="BE1119" s="162">
        <f>IF(N1119="základní",J1119,0)</f>
        <v>0</v>
      </c>
      <c r="BF1119" s="162">
        <f>IF(N1119="snížená",J1119,0)</f>
        <v>0</v>
      </c>
      <c r="BG1119" s="162">
        <f>IF(N1119="zákl. přenesená",J1119,0)</f>
        <v>0</v>
      </c>
      <c r="BH1119" s="162">
        <f>IF(N1119="sníž. přenesená",J1119,0)</f>
        <v>0</v>
      </c>
      <c r="BI1119" s="162">
        <f>IF(N1119="nulová",J1119,0)</f>
        <v>0</v>
      </c>
      <c r="BJ1119" s="17" t="s">
        <v>86</v>
      </c>
      <c r="BK1119" s="162">
        <f>ROUND(I1119*H1119,2)</f>
        <v>0</v>
      </c>
      <c r="BL1119" s="17" t="s">
        <v>213</v>
      </c>
      <c r="BM1119" s="161" t="s">
        <v>1214</v>
      </c>
    </row>
    <row r="1120" spans="1:65" s="2" customFormat="1" ht="24.2" customHeight="1">
      <c r="A1120" s="31"/>
      <c r="B1120" s="148"/>
      <c r="C1120" s="149" t="s">
        <v>1215</v>
      </c>
      <c r="D1120" s="149" t="s">
        <v>209</v>
      </c>
      <c r="E1120" s="150" t="s">
        <v>1216</v>
      </c>
      <c r="F1120" s="151" t="s">
        <v>1217</v>
      </c>
      <c r="G1120" s="152" t="s">
        <v>288</v>
      </c>
      <c r="H1120" s="153">
        <v>4.7359999999999998</v>
      </c>
      <c r="I1120" s="154"/>
      <c r="J1120" s="155">
        <f>ROUND(I1120*H1120,2)</f>
        <v>0</v>
      </c>
      <c r="K1120" s="156"/>
      <c r="L1120" s="32"/>
      <c r="M1120" s="157" t="s">
        <v>1</v>
      </c>
      <c r="N1120" s="158" t="s">
        <v>44</v>
      </c>
      <c r="O1120" s="57"/>
      <c r="P1120" s="159">
        <f>O1120*H1120</f>
        <v>0</v>
      </c>
      <c r="Q1120" s="159">
        <v>0</v>
      </c>
      <c r="R1120" s="159">
        <f>Q1120*H1120</f>
        <v>0</v>
      </c>
      <c r="S1120" s="159">
        <v>0</v>
      </c>
      <c r="T1120" s="160">
        <f>S1120*H1120</f>
        <v>0</v>
      </c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R1120" s="161" t="s">
        <v>213</v>
      </c>
      <c r="AT1120" s="161" t="s">
        <v>209</v>
      </c>
      <c r="AU1120" s="161" t="s">
        <v>88</v>
      </c>
      <c r="AY1120" s="17" t="s">
        <v>207</v>
      </c>
      <c r="BE1120" s="162">
        <f>IF(N1120="základní",J1120,0)</f>
        <v>0</v>
      </c>
      <c r="BF1120" s="162">
        <f>IF(N1120="snížená",J1120,0)</f>
        <v>0</v>
      </c>
      <c r="BG1120" s="162">
        <f>IF(N1120="zákl. přenesená",J1120,0)</f>
        <v>0</v>
      </c>
      <c r="BH1120" s="162">
        <f>IF(N1120="sníž. přenesená",J1120,0)</f>
        <v>0</v>
      </c>
      <c r="BI1120" s="162">
        <f>IF(N1120="nulová",J1120,0)</f>
        <v>0</v>
      </c>
      <c r="BJ1120" s="17" t="s">
        <v>86</v>
      </c>
      <c r="BK1120" s="162">
        <f>ROUND(I1120*H1120,2)</f>
        <v>0</v>
      </c>
      <c r="BL1120" s="17" t="s">
        <v>213</v>
      </c>
      <c r="BM1120" s="161" t="s">
        <v>1218</v>
      </c>
    </row>
    <row r="1121" spans="1:65" s="2" customFormat="1" ht="24.2" customHeight="1">
      <c r="A1121" s="31"/>
      <c r="B1121" s="148"/>
      <c r="C1121" s="149" t="s">
        <v>663</v>
      </c>
      <c r="D1121" s="149" t="s">
        <v>209</v>
      </c>
      <c r="E1121" s="150" t="s">
        <v>1219</v>
      </c>
      <c r="F1121" s="151" t="s">
        <v>1220</v>
      </c>
      <c r="G1121" s="152" t="s">
        <v>288</v>
      </c>
      <c r="H1121" s="153">
        <v>20</v>
      </c>
      <c r="I1121" s="154"/>
      <c r="J1121" s="155">
        <f>ROUND(I1121*H1121,2)</f>
        <v>0</v>
      </c>
      <c r="K1121" s="156"/>
      <c r="L1121" s="32"/>
      <c r="M1121" s="157" t="s">
        <v>1</v>
      </c>
      <c r="N1121" s="158" t="s">
        <v>44</v>
      </c>
      <c r="O1121" s="57"/>
      <c r="P1121" s="159">
        <f>O1121*H1121</f>
        <v>0</v>
      </c>
      <c r="Q1121" s="159">
        <v>0</v>
      </c>
      <c r="R1121" s="159">
        <f>Q1121*H1121</f>
        <v>0</v>
      </c>
      <c r="S1121" s="159">
        <v>0</v>
      </c>
      <c r="T1121" s="160">
        <f>S1121*H1121</f>
        <v>0</v>
      </c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R1121" s="161" t="s">
        <v>213</v>
      </c>
      <c r="AT1121" s="161" t="s">
        <v>209</v>
      </c>
      <c r="AU1121" s="161" t="s">
        <v>88</v>
      </c>
      <c r="AY1121" s="17" t="s">
        <v>207</v>
      </c>
      <c r="BE1121" s="162">
        <f>IF(N1121="základní",J1121,0)</f>
        <v>0</v>
      </c>
      <c r="BF1121" s="162">
        <f>IF(N1121="snížená",J1121,0)</f>
        <v>0</v>
      </c>
      <c r="BG1121" s="162">
        <f>IF(N1121="zákl. přenesená",J1121,0)</f>
        <v>0</v>
      </c>
      <c r="BH1121" s="162">
        <f>IF(N1121="sníž. přenesená",J1121,0)</f>
        <v>0</v>
      </c>
      <c r="BI1121" s="162">
        <f>IF(N1121="nulová",J1121,0)</f>
        <v>0</v>
      </c>
      <c r="BJ1121" s="17" t="s">
        <v>86</v>
      </c>
      <c r="BK1121" s="162">
        <f>ROUND(I1121*H1121,2)</f>
        <v>0</v>
      </c>
      <c r="BL1121" s="17" t="s">
        <v>213</v>
      </c>
      <c r="BM1121" s="161" t="s">
        <v>1221</v>
      </c>
    </row>
    <row r="1122" spans="1:65" s="2" customFormat="1" ht="24.2" customHeight="1">
      <c r="A1122" s="31"/>
      <c r="B1122" s="148"/>
      <c r="C1122" s="149" t="s">
        <v>1222</v>
      </c>
      <c r="D1122" s="149" t="s">
        <v>209</v>
      </c>
      <c r="E1122" s="150" t="s">
        <v>1223</v>
      </c>
      <c r="F1122" s="151" t="s">
        <v>1224</v>
      </c>
      <c r="G1122" s="152" t="s">
        <v>288</v>
      </c>
      <c r="H1122" s="153">
        <v>4.6059999999999999</v>
      </c>
      <c r="I1122" s="154"/>
      <c r="J1122" s="155">
        <f>ROUND(I1122*H1122,2)</f>
        <v>0</v>
      </c>
      <c r="K1122" s="156"/>
      <c r="L1122" s="32"/>
      <c r="M1122" s="157" t="s">
        <v>1</v>
      </c>
      <c r="N1122" s="158" t="s">
        <v>44</v>
      </c>
      <c r="O1122" s="57"/>
      <c r="P1122" s="159">
        <f>O1122*H1122</f>
        <v>0</v>
      </c>
      <c r="Q1122" s="159">
        <v>0</v>
      </c>
      <c r="R1122" s="159">
        <f>Q1122*H1122</f>
        <v>0</v>
      </c>
      <c r="S1122" s="159">
        <v>0</v>
      </c>
      <c r="T1122" s="160">
        <f>S1122*H1122</f>
        <v>0</v>
      </c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R1122" s="161" t="s">
        <v>213</v>
      </c>
      <c r="AT1122" s="161" t="s">
        <v>209</v>
      </c>
      <c r="AU1122" s="161" t="s">
        <v>88</v>
      </c>
      <c r="AY1122" s="17" t="s">
        <v>207</v>
      </c>
      <c r="BE1122" s="162">
        <f>IF(N1122="základní",J1122,0)</f>
        <v>0</v>
      </c>
      <c r="BF1122" s="162">
        <f>IF(N1122="snížená",J1122,0)</f>
        <v>0</v>
      </c>
      <c r="BG1122" s="162">
        <f>IF(N1122="zákl. přenesená",J1122,0)</f>
        <v>0</v>
      </c>
      <c r="BH1122" s="162">
        <f>IF(N1122="sníž. přenesená",J1122,0)</f>
        <v>0</v>
      </c>
      <c r="BI1122" s="162">
        <f>IF(N1122="nulová",J1122,0)</f>
        <v>0</v>
      </c>
      <c r="BJ1122" s="17" t="s">
        <v>86</v>
      </c>
      <c r="BK1122" s="162">
        <f>ROUND(I1122*H1122,2)</f>
        <v>0</v>
      </c>
      <c r="BL1122" s="17" t="s">
        <v>213</v>
      </c>
      <c r="BM1122" s="161" t="s">
        <v>1225</v>
      </c>
    </row>
    <row r="1123" spans="1:65" s="13" customFormat="1" ht="11.25">
      <c r="B1123" s="163"/>
      <c r="D1123" s="164" t="s">
        <v>237</v>
      </c>
      <c r="E1123" s="165" t="s">
        <v>1</v>
      </c>
      <c r="F1123" s="166" t="s">
        <v>1226</v>
      </c>
      <c r="H1123" s="167">
        <v>4.6059999999999999</v>
      </c>
      <c r="I1123" s="168"/>
      <c r="L1123" s="163"/>
      <c r="M1123" s="169"/>
      <c r="N1123" s="170"/>
      <c r="O1123" s="170"/>
      <c r="P1123" s="170"/>
      <c r="Q1123" s="170"/>
      <c r="R1123" s="170"/>
      <c r="S1123" s="170"/>
      <c r="T1123" s="171"/>
      <c r="AT1123" s="165" t="s">
        <v>237</v>
      </c>
      <c r="AU1123" s="165" t="s">
        <v>88</v>
      </c>
      <c r="AV1123" s="13" t="s">
        <v>88</v>
      </c>
      <c r="AW1123" s="13" t="s">
        <v>33</v>
      </c>
      <c r="AX1123" s="13" t="s">
        <v>79</v>
      </c>
      <c r="AY1123" s="165" t="s">
        <v>207</v>
      </c>
    </row>
    <row r="1124" spans="1:65" s="14" customFormat="1" ht="22.5">
      <c r="B1124" s="172"/>
      <c r="D1124" s="164" t="s">
        <v>237</v>
      </c>
      <c r="E1124" s="173" t="s">
        <v>1</v>
      </c>
      <c r="F1124" s="174" t="s">
        <v>1203</v>
      </c>
      <c r="H1124" s="173" t="s">
        <v>1</v>
      </c>
      <c r="I1124" s="175"/>
      <c r="L1124" s="172"/>
      <c r="M1124" s="176"/>
      <c r="N1124" s="177"/>
      <c r="O1124" s="177"/>
      <c r="P1124" s="177"/>
      <c r="Q1124" s="177"/>
      <c r="R1124" s="177"/>
      <c r="S1124" s="177"/>
      <c r="T1124" s="178"/>
      <c r="AT1124" s="173" t="s">
        <v>237</v>
      </c>
      <c r="AU1124" s="173" t="s">
        <v>88</v>
      </c>
      <c r="AV1124" s="14" t="s">
        <v>86</v>
      </c>
      <c r="AW1124" s="14" t="s">
        <v>33</v>
      </c>
      <c r="AX1124" s="14" t="s">
        <v>79</v>
      </c>
      <c r="AY1124" s="173" t="s">
        <v>207</v>
      </c>
    </row>
    <row r="1125" spans="1:65" s="14" customFormat="1" ht="22.5">
      <c r="B1125" s="172"/>
      <c r="D1125" s="164" t="s">
        <v>237</v>
      </c>
      <c r="E1125" s="173" t="s">
        <v>1</v>
      </c>
      <c r="F1125" s="174" t="s">
        <v>1204</v>
      </c>
      <c r="H1125" s="173" t="s">
        <v>1</v>
      </c>
      <c r="I1125" s="175"/>
      <c r="L1125" s="172"/>
      <c r="M1125" s="176"/>
      <c r="N1125" s="177"/>
      <c r="O1125" s="177"/>
      <c r="P1125" s="177"/>
      <c r="Q1125" s="177"/>
      <c r="R1125" s="177"/>
      <c r="S1125" s="177"/>
      <c r="T1125" s="178"/>
      <c r="AT1125" s="173" t="s">
        <v>237</v>
      </c>
      <c r="AU1125" s="173" t="s">
        <v>88</v>
      </c>
      <c r="AV1125" s="14" t="s">
        <v>86</v>
      </c>
      <c r="AW1125" s="14" t="s">
        <v>33</v>
      </c>
      <c r="AX1125" s="14" t="s">
        <v>79</v>
      </c>
      <c r="AY1125" s="173" t="s">
        <v>207</v>
      </c>
    </row>
    <row r="1126" spans="1:65" s="14" customFormat="1" ht="22.5">
      <c r="B1126" s="172"/>
      <c r="D1126" s="164" t="s">
        <v>237</v>
      </c>
      <c r="E1126" s="173" t="s">
        <v>1</v>
      </c>
      <c r="F1126" s="174" t="s">
        <v>1205</v>
      </c>
      <c r="H1126" s="173" t="s">
        <v>1</v>
      </c>
      <c r="I1126" s="175"/>
      <c r="L1126" s="172"/>
      <c r="M1126" s="176"/>
      <c r="N1126" s="177"/>
      <c r="O1126" s="177"/>
      <c r="P1126" s="177"/>
      <c r="Q1126" s="177"/>
      <c r="R1126" s="177"/>
      <c r="S1126" s="177"/>
      <c r="T1126" s="178"/>
      <c r="AT1126" s="173" t="s">
        <v>237</v>
      </c>
      <c r="AU1126" s="173" t="s">
        <v>88</v>
      </c>
      <c r="AV1126" s="14" t="s">
        <v>86</v>
      </c>
      <c r="AW1126" s="14" t="s">
        <v>33</v>
      </c>
      <c r="AX1126" s="14" t="s">
        <v>79</v>
      </c>
      <c r="AY1126" s="173" t="s">
        <v>207</v>
      </c>
    </row>
    <row r="1127" spans="1:65" s="14" customFormat="1" ht="22.5">
      <c r="B1127" s="172"/>
      <c r="D1127" s="164" t="s">
        <v>237</v>
      </c>
      <c r="E1127" s="173" t="s">
        <v>1</v>
      </c>
      <c r="F1127" s="174" t="s">
        <v>1227</v>
      </c>
      <c r="H1127" s="173" t="s">
        <v>1</v>
      </c>
      <c r="I1127" s="175"/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237</v>
      </c>
      <c r="AU1127" s="173" t="s">
        <v>88</v>
      </c>
      <c r="AV1127" s="14" t="s">
        <v>86</v>
      </c>
      <c r="AW1127" s="14" t="s">
        <v>33</v>
      </c>
      <c r="AX1127" s="14" t="s">
        <v>79</v>
      </c>
      <c r="AY1127" s="173" t="s">
        <v>207</v>
      </c>
    </row>
    <row r="1128" spans="1:65" s="14" customFormat="1" ht="22.5">
      <c r="B1128" s="172"/>
      <c r="D1128" s="164" t="s">
        <v>237</v>
      </c>
      <c r="E1128" s="173" t="s">
        <v>1</v>
      </c>
      <c r="F1128" s="174" t="s">
        <v>1228</v>
      </c>
      <c r="H1128" s="173" t="s">
        <v>1</v>
      </c>
      <c r="I1128" s="175"/>
      <c r="L1128" s="172"/>
      <c r="M1128" s="176"/>
      <c r="N1128" s="177"/>
      <c r="O1128" s="177"/>
      <c r="P1128" s="177"/>
      <c r="Q1128" s="177"/>
      <c r="R1128" s="177"/>
      <c r="S1128" s="177"/>
      <c r="T1128" s="178"/>
      <c r="AT1128" s="173" t="s">
        <v>237</v>
      </c>
      <c r="AU1128" s="173" t="s">
        <v>88</v>
      </c>
      <c r="AV1128" s="14" t="s">
        <v>86</v>
      </c>
      <c r="AW1128" s="14" t="s">
        <v>33</v>
      </c>
      <c r="AX1128" s="14" t="s">
        <v>79</v>
      </c>
      <c r="AY1128" s="173" t="s">
        <v>207</v>
      </c>
    </row>
    <row r="1129" spans="1:65" s="14" customFormat="1" ht="22.5">
      <c r="B1129" s="172"/>
      <c r="D1129" s="164" t="s">
        <v>237</v>
      </c>
      <c r="E1129" s="173" t="s">
        <v>1</v>
      </c>
      <c r="F1129" s="174" t="s">
        <v>1229</v>
      </c>
      <c r="H1129" s="173" t="s">
        <v>1</v>
      </c>
      <c r="I1129" s="175"/>
      <c r="L1129" s="172"/>
      <c r="M1129" s="176"/>
      <c r="N1129" s="177"/>
      <c r="O1129" s="177"/>
      <c r="P1129" s="177"/>
      <c r="Q1129" s="177"/>
      <c r="R1129" s="177"/>
      <c r="S1129" s="177"/>
      <c r="T1129" s="178"/>
      <c r="AT1129" s="173" t="s">
        <v>237</v>
      </c>
      <c r="AU1129" s="173" t="s">
        <v>88</v>
      </c>
      <c r="AV1129" s="14" t="s">
        <v>86</v>
      </c>
      <c r="AW1129" s="14" t="s">
        <v>33</v>
      </c>
      <c r="AX1129" s="14" t="s">
        <v>79</v>
      </c>
      <c r="AY1129" s="173" t="s">
        <v>207</v>
      </c>
    </row>
    <row r="1130" spans="1:65" s="14" customFormat="1" ht="22.5">
      <c r="B1130" s="172"/>
      <c r="D1130" s="164" t="s">
        <v>237</v>
      </c>
      <c r="E1130" s="173" t="s">
        <v>1</v>
      </c>
      <c r="F1130" s="174" t="s">
        <v>621</v>
      </c>
      <c r="H1130" s="173" t="s">
        <v>1</v>
      </c>
      <c r="I1130" s="175"/>
      <c r="L1130" s="172"/>
      <c r="M1130" s="176"/>
      <c r="N1130" s="177"/>
      <c r="O1130" s="177"/>
      <c r="P1130" s="177"/>
      <c r="Q1130" s="177"/>
      <c r="R1130" s="177"/>
      <c r="S1130" s="177"/>
      <c r="T1130" s="178"/>
      <c r="AT1130" s="173" t="s">
        <v>237</v>
      </c>
      <c r="AU1130" s="173" t="s">
        <v>88</v>
      </c>
      <c r="AV1130" s="14" t="s">
        <v>86</v>
      </c>
      <c r="AW1130" s="14" t="s">
        <v>33</v>
      </c>
      <c r="AX1130" s="14" t="s">
        <v>79</v>
      </c>
      <c r="AY1130" s="173" t="s">
        <v>207</v>
      </c>
    </row>
    <row r="1131" spans="1:65" s="14" customFormat="1" ht="11.25">
      <c r="B1131" s="172"/>
      <c r="D1131" s="164" t="s">
        <v>237</v>
      </c>
      <c r="E1131" s="173" t="s">
        <v>1</v>
      </c>
      <c r="F1131" s="174" t="s">
        <v>622</v>
      </c>
      <c r="H1131" s="173" t="s">
        <v>1</v>
      </c>
      <c r="I1131" s="175"/>
      <c r="L1131" s="172"/>
      <c r="M1131" s="176"/>
      <c r="N1131" s="177"/>
      <c r="O1131" s="177"/>
      <c r="P1131" s="177"/>
      <c r="Q1131" s="177"/>
      <c r="R1131" s="177"/>
      <c r="S1131" s="177"/>
      <c r="T1131" s="178"/>
      <c r="AT1131" s="173" t="s">
        <v>237</v>
      </c>
      <c r="AU1131" s="173" t="s">
        <v>88</v>
      </c>
      <c r="AV1131" s="14" t="s">
        <v>86</v>
      </c>
      <c r="AW1131" s="14" t="s">
        <v>33</v>
      </c>
      <c r="AX1131" s="14" t="s">
        <v>79</v>
      </c>
      <c r="AY1131" s="173" t="s">
        <v>207</v>
      </c>
    </row>
    <row r="1132" spans="1:65" s="14" customFormat="1" ht="22.5">
      <c r="B1132" s="172"/>
      <c r="D1132" s="164" t="s">
        <v>237</v>
      </c>
      <c r="E1132" s="173" t="s">
        <v>1</v>
      </c>
      <c r="F1132" s="174" t="s">
        <v>623</v>
      </c>
      <c r="H1132" s="173" t="s">
        <v>1</v>
      </c>
      <c r="I1132" s="175"/>
      <c r="L1132" s="172"/>
      <c r="M1132" s="176"/>
      <c r="N1132" s="177"/>
      <c r="O1132" s="177"/>
      <c r="P1132" s="177"/>
      <c r="Q1132" s="177"/>
      <c r="R1132" s="177"/>
      <c r="S1132" s="177"/>
      <c r="T1132" s="178"/>
      <c r="AT1132" s="173" t="s">
        <v>237</v>
      </c>
      <c r="AU1132" s="173" t="s">
        <v>88</v>
      </c>
      <c r="AV1132" s="14" t="s">
        <v>86</v>
      </c>
      <c r="AW1132" s="14" t="s">
        <v>33</v>
      </c>
      <c r="AX1132" s="14" t="s">
        <v>79</v>
      </c>
      <c r="AY1132" s="173" t="s">
        <v>207</v>
      </c>
    </row>
    <row r="1133" spans="1:65" s="14" customFormat="1" ht="22.5">
      <c r="B1133" s="172"/>
      <c r="D1133" s="164" t="s">
        <v>237</v>
      </c>
      <c r="E1133" s="173" t="s">
        <v>1</v>
      </c>
      <c r="F1133" s="174" t="s">
        <v>624</v>
      </c>
      <c r="H1133" s="173" t="s">
        <v>1</v>
      </c>
      <c r="I1133" s="175"/>
      <c r="L1133" s="172"/>
      <c r="M1133" s="176"/>
      <c r="N1133" s="177"/>
      <c r="O1133" s="177"/>
      <c r="P1133" s="177"/>
      <c r="Q1133" s="177"/>
      <c r="R1133" s="177"/>
      <c r="S1133" s="177"/>
      <c r="T1133" s="178"/>
      <c r="AT1133" s="173" t="s">
        <v>237</v>
      </c>
      <c r="AU1133" s="173" t="s">
        <v>88</v>
      </c>
      <c r="AV1133" s="14" t="s">
        <v>86</v>
      </c>
      <c r="AW1133" s="14" t="s">
        <v>33</v>
      </c>
      <c r="AX1133" s="14" t="s">
        <v>79</v>
      </c>
      <c r="AY1133" s="173" t="s">
        <v>207</v>
      </c>
    </row>
    <row r="1134" spans="1:65" s="14" customFormat="1" ht="22.5">
      <c r="B1134" s="172"/>
      <c r="D1134" s="164" t="s">
        <v>237</v>
      </c>
      <c r="E1134" s="173" t="s">
        <v>1</v>
      </c>
      <c r="F1134" s="174" t="s">
        <v>625</v>
      </c>
      <c r="H1134" s="173" t="s">
        <v>1</v>
      </c>
      <c r="I1134" s="175"/>
      <c r="L1134" s="172"/>
      <c r="M1134" s="176"/>
      <c r="N1134" s="177"/>
      <c r="O1134" s="177"/>
      <c r="P1134" s="177"/>
      <c r="Q1134" s="177"/>
      <c r="R1134" s="177"/>
      <c r="S1134" s="177"/>
      <c r="T1134" s="178"/>
      <c r="AT1134" s="173" t="s">
        <v>237</v>
      </c>
      <c r="AU1134" s="173" t="s">
        <v>88</v>
      </c>
      <c r="AV1134" s="14" t="s">
        <v>86</v>
      </c>
      <c r="AW1134" s="14" t="s">
        <v>33</v>
      </c>
      <c r="AX1134" s="14" t="s">
        <v>79</v>
      </c>
      <c r="AY1134" s="173" t="s">
        <v>207</v>
      </c>
    </row>
    <row r="1135" spans="1:65" s="15" customFormat="1" ht="11.25">
      <c r="B1135" s="179"/>
      <c r="D1135" s="164" t="s">
        <v>237</v>
      </c>
      <c r="E1135" s="180" t="s">
        <v>1</v>
      </c>
      <c r="F1135" s="181" t="s">
        <v>242</v>
      </c>
      <c r="H1135" s="182">
        <v>4.6059999999999999</v>
      </c>
      <c r="I1135" s="183"/>
      <c r="L1135" s="179"/>
      <c r="M1135" s="184"/>
      <c r="N1135" s="185"/>
      <c r="O1135" s="185"/>
      <c r="P1135" s="185"/>
      <c r="Q1135" s="185"/>
      <c r="R1135" s="185"/>
      <c r="S1135" s="185"/>
      <c r="T1135" s="186"/>
      <c r="AT1135" s="180" t="s">
        <v>237</v>
      </c>
      <c r="AU1135" s="180" t="s">
        <v>88</v>
      </c>
      <c r="AV1135" s="15" t="s">
        <v>213</v>
      </c>
      <c r="AW1135" s="15" t="s">
        <v>33</v>
      </c>
      <c r="AX1135" s="15" t="s">
        <v>86</v>
      </c>
      <c r="AY1135" s="180" t="s">
        <v>207</v>
      </c>
    </row>
    <row r="1136" spans="1:65" s="12" customFormat="1" ht="22.9" customHeight="1">
      <c r="B1136" s="135"/>
      <c r="D1136" s="136" t="s">
        <v>78</v>
      </c>
      <c r="E1136" s="146" t="s">
        <v>763</v>
      </c>
      <c r="F1136" s="146" t="s">
        <v>1230</v>
      </c>
      <c r="I1136" s="138"/>
      <c r="J1136" s="147">
        <f>BK1136</f>
        <v>0</v>
      </c>
      <c r="L1136" s="135"/>
      <c r="M1136" s="140"/>
      <c r="N1136" s="141"/>
      <c r="O1136" s="141"/>
      <c r="P1136" s="142">
        <f>SUM(P1137:P1141)</f>
        <v>0</v>
      </c>
      <c r="Q1136" s="141"/>
      <c r="R1136" s="142">
        <f>SUM(R1137:R1141)</f>
        <v>0</v>
      </c>
      <c r="S1136" s="141"/>
      <c r="T1136" s="143">
        <f>SUM(T1137:T1141)</f>
        <v>0</v>
      </c>
      <c r="AR1136" s="136" t="s">
        <v>86</v>
      </c>
      <c r="AT1136" s="144" t="s">
        <v>78</v>
      </c>
      <c r="AU1136" s="144" t="s">
        <v>86</v>
      </c>
      <c r="AY1136" s="136" t="s">
        <v>207</v>
      </c>
      <c r="BK1136" s="145">
        <f>SUM(BK1137:BK1141)</f>
        <v>0</v>
      </c>
    </row>
    <row r="1137" spans="1:65" s="2" customFormat="1" ht="24.2" customHeight="1">
      <c r="A1137" s="31"/>
      <c r="B1137" s="148"/>
      <c r="C1137" s="149" t="s">
        <v>671</v>
      </c>
      <c r="D1137" s="149" t="s">
        <v>209</v>
      </c>
      <c r="E1137" s="150" t="s">
        <v>1231</v>
      </c>
      <c r="F1137" s="151" t="s">
        <v>1232</v>
      </c>
      <c r="G1137" s="152" t="s">
        <v>288</v>
      </c>
      <c r="H1137" s="153">
        <v>520.79899999999998</v>
      </c>
      <c r="I1137" s="154"/>
      <c r="J1137" s="155">
        <f>ROUND(I1137*H1137,2)</f>
        <v>0</v>
      </c>
      <c r="K1137" s="156"/>
      <c r="L1137" s="32"/>
      <c r="M1137" s="157" t="s">
        <v>1</v>
      </c>
      <c r="N1137" s="158" t="s">
        <v>44</v>
      </c>
      <c r="O1137" s="57"/>
      <c r="P1137" s="159">
        <f>O1137*H1137</f>
        <v>0</v>
      </c>
      <c r="Q1137" s="159">
        <v>0</v>
      </c>
      <c r="R1137" s="159">
        <f>Q1137*H1137</f>
        <v>0</v>
      </c>
      <c r="S1137" s="159">
        <v>0</v>
      </c>
      <c r="T1137" s="160">
        <f>S1137*H1137</f>
        <v>0</v>
      </c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R1137" s="161" t="s">
        <v>213</v>
      </c>
      <c r="AT1137" s="161" t="s">
        <v>209</v>
      </c>
      <c r="AU1137" s="161" t="s">
        <v>88</v>
      </c>
      <c r="AY1137" s="17" t="s">
        <v>207</v>
      </c>
      <c r="BE1137" s="162">
        <f>IF(N1137="základní",J1137,0)</f>
        <v>0</v>
      </c>
      <c r="BF1137" s="162">
        <f>IF(N1137="snížená",J1137,0)</f>
        <v>0</v>
      </c>
      <c r="BG1137" s="162">
        <f>IF(N1137="zákl. přenesená",J1137,0)</f>
        <v>0</v>
      </c>
      <c r="BH1137" s="162">
        <f>IF(N1137="sníž. přenesená",J1137,0)</f>
        <v>0</v>
      </c>
      <c r="BI1137" s="162">
        <f>IF(N1137="nulová",J1137,0)</f>
        <v>0</v>
      </c>
      <c r="BJ1137" s="17" t="s">
        <v>86</v>
      </c>
      <c r="BK1137" s="162">
        <f>ROUND(I1137*H1137,2)</f>
        <v>0</v>
      </c>
      <c r="BL1137" s="17" t="s">
        <v>213</v>
      </c>
      <c r="BM1137" s="161" t="s">
        <v>1233</v>
      </c>
    </row>
    <row r="1138" spans="1:65" s="2" customFormat="1" ht="21.75" customHeight="1">
      <c r="A1138" s="31"/>
      <c r="B1138" s="148"/>
      <c r="C1138" s="149" t="s">
        <v>1234</v>
      </c>
      <c r="D1138" s="149" t="s">
        <v>209</v>
      </c>
      <c r="E1138" s="150" t="s">
        <v>1235</v>
      </c>
      <c r="F1138" s="151" t="s">
        <v>1236</v>
      </c>
      <c r="G1138" s="152" t="s">
        <v>212</v>
      </c>
      <c r="H1138" s="153">
        <v>350</v>
      </c>
      <c r="I1138" s="154"/>
      <c r="J1138" s="155">
        <f>ROUND(I1138*H1138,2)</f>
        <v>0</v>
      </c>
      <c r="K1138" s="156"/>
      <c r="L1138" s="32"/>
      <c r="M1138" s="157" t="s">
        <v>1</v>
      </c>
      <c r="N1138" s="158" t="s">
        <v>44</v>
      </c>
      <c r="O1138" s="57"/>
      <c r="P1138" s="159">
        <f>O1138*H1138</f>
        <v>0</v>
      </c>
      <c r="Q1138" s="159">
        <v>0</v>
      </c>
      <c r="R1138" s="159">
        <f>Q1138*H1138</f>
        <v>0</v>
      </c>
      <c r="S1138" s="159">
        <v>0</v>
      </c>
      <c r="T1138" s="160">
        <f>S1138*H1138</f>
        <v>0</v>
      </c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R1138" s="161" t="s">
        <v>213</v>
      </c>
      <c r="AT1138" s="161" t="s">
        <v>209</v>
      </c>
      <c r="AU1138" s="161" t="s">
        <v>88</v>
      </c>
      <c r="AY1138" s="17" t="s">
        <v>207</v>
      </c>
      <c r="BE1138" s="162">
        <f>IF(N1138="základní",J1138,0)</f>
        <v>0</v>
      </c>
      <c r="BF1138" s="162">
        <f>IF(N1138="snížená",J1138,0)</f>
        <v>0</v>
      </c>
      <c r="BG1138" s="162">
        <f>IF(N1138="zákl. přenesená",J1138,0)</f>
        <v>0</v>
      </c>
      <c r="BH1138" s="162">
        <f>IF(N1138="sníž. přenesená",J1138,0)</f>
        <v>0</v>
      </c>
      <c r="BI1138" s="162">
        <f>IF(N1138="nulová",J1138,0)</f>
        <v>0</v>
      </c>
      <c r="BJ1138" s="17" t="s">
        <v>86</v>
      </c>
      <c r="BK1138" s="162">
        <f>ROUND(I1138*H1138,2)</f>
        <v>0</v>
      </c>
      <c r="BL1138" s="17" t="s">
        <v>213</v>
      </c>
      <c r="BM1138" s="161" t="s">
        <v>1237</v>
      </c>
    </row>
    <row r="1139" spans="1:65" s="13" customFormat="1" ht="22.5">
      <c r="B1139" s="163"/>
      <c r="D1139" s="164" t="s">
        <v>237</v>
      </c>
      <c r="E1139" s="165" t="s">
        <v>1</v>
      </c>
      <c r="F1139" s="166" t="s">
        <v>1238</v>
      </c>
      <c r="H1139" s="167">
        <v>350</v>
      </c>
      <c r="I1139" s="168"/>
      <c r="L1139" s="163"/>
      <c r="M1139" s="169"/>
      <c r="N1139" s="170"/>
      <c r="O1139" s="170"/>
      <c r="P1139" s="170"/>
      <c r="Q1139" s="170"/>
      <c r="R1139" s="170"/>
      <c r="S1139" s="170"/>
      <c r="T1139" s="171"/>
      <c r="AT1139" s="165" t="s">
        <v>237</v>
      </c>
      <c r="AU1139" s="165" t="s">
        <v>88</v>
      </c>
      <c r="AV1139" s="13" t="s">
        <v>88</v>
      </c>
      <c r="AW1139" s="13" t="s">
        <v>33</v>
      </c>
      <c r="AX1139" s="13" t="s">
        <v>79</v>
      </c>
      <c r="AY1139" s="165" t="s">
        <v>207</v>
      </c>
    </row>
    <row r="1140" spans="1:65" s="14" customFormat="1" ht="22.5">
      <c r="B1140" s="172"/>
      <c r="D1140" s="164" t="s">
        <v>237</v>
      </c>
      <c r="E1140" s="173" t="s">
        <v>1</v>
      </c>
      <c r="F1140" s="174" t="s">
        <v>1239</v>
      </c>
      <c r="H1140" s="173" t="s">
        <v>1</v>
      </c>
      <c r="I1140" s="175"/>
      <c r="L1140" s="172"/>
      <c r="M1140" s="176"/>
      <c r="N1140" s="177"/>
      <c r="O1140" s="177"/>
      <c r="P1140" s="177"/>
      <c r="Q1140" s="177"/>
      <c r="R1140" s="177"/>
      <c r="S1140" s="177"/>
      <c r="T1140" s="178"/>
      <c r="AT1140" s="173" t="s">
        <v>237</v>
      </c>
      <c r="AU1140" s="173" t="s">
        <v>88</v>
      </c>
      <c r="AV1140" s="14" t="s">
        <v>86</v>
      </c>
      <c r="AW1140" s="14" t="s">
        <v>33</v>
      </c>
      <c r="AX1140" s="14" t="s">
        <v>79</v>
      </c>
      <c r="AY1140" s="173" t="s">
        <v>207</v>
      </c>
    </row>
    <row r="1141" spans="1:65" s="15" customFormat="1" ht="11.25">
      <c r="B1141" s="179"/>
      <c r="D1141" s="164" t="s">
        <v>237</v>
      </c>
      <c r="E1141" s="180" t="s">
        <v>1</v>
      </c>
      <c r="F1141" s="181" t="s">
        <v>242</v>
      </c>
      <c r="H1141" s="182">
        <v>350</v>
      </c>
      <c r="I1141" s="183"/>
      <c r="L1141" s="179"/>
      <c r="M1141" s="184"/>
      <c r="N1141" s="185"/>
      <c r="O1141" s="185"/>
      <c r="P1141" s="185"/>
      <c r="Q1141" s="185"/>
      <c r="R1141" s="185"/>
      <c r="S1141" s="185"/>
      <c r="T1141" s="186"/>
      <c r="AT1141" s="180" t="s">
        <v>237</v>
      </c>
      <c r="AU1141" s="180" t="s">
        <v>88</v>
      </c>
      <c r="AV1141" s="15" t="s">
        <v>213</v>
      </c>
      <c r="AW1141" s="15" t="s">
        <v>33</v>
      </c>
      <c r="AX1141" s="15" t="s">
        <v>86</v>
      </c>
      <c r="AY1141" s="180" t="s">
        <v>207</v>
      </c>
    </row>
    <row r="1142" spans="1:65" s="12" customFormat="1" ht="22.9" customHeight="1">
      <c r="B1142" s="135"/>
      <c r="D1142" s="136" t="s">
        <v>78</v>
      </c>
      <c r="E1142" s="146" t="s">
        <v>1240</v>
      </c>
      <c r="F1142" s="146" t="s">
        <v>1241</v>
      </c>
      <c r="I1142" s="138"/>
      <c r="J1142" s="147">
        <f>BK1142</f>
        <v>0</v>
      </c>
      <c r="L1142" s="135"/>
      <c r="M1142" s="140"/>
      <c r="N1142" s="141"/>
      <c r="O1142" s="141"/>
      <c r="P1142" s="142">
        <v>0</v>
      </c>
      <c r="Q1142" s="141"/>
      <c r="R1142" s="142">
        <v>0</v>
      </c>
      <c r="S1142" s="141"/>
      <c r="T1142" s="143">
        <v>0</v>
      </c>
      <c r="AR1142" s="136" t="s">
        <v>88</v>
      </c>
      <c r="AT1142" s="144" t="s">
        <v>78</v>
      </c>
      <c r="AU1142" s="144" t="s">
        <v>86</v>
      </c>
      <c r="AY1142" s="136" t="s">
        <v>207</v>
      </c>
      <c r="BK1142" s="145">
        <v>0</v>
      </c>
    </row>
    <row r="1143" spans="1:65" s="12" customFormat="1" ht="22.9" customHeight="1">
      <c r="B1143" s="135"/>
      <c r="D1143" s="136" t="s">
        <v>78</v>
      </c>
      <c r="E1143" s="146" t="s">
        <v>1242</v>
      </c>
      <c r="F1143" s="146" t="s">
        <v>1243</v>
      </c>
      <c r="I1143" s="138"/>
      <c r="J1143" s="147">
        <f>BK1143</f>
        <v>0</v>
      </c>
      <c r="L1143" s="135"/>
      <c r="M1143" s="140"/>
      <c r="N1143" s="141"/>
      <c r="O1143" s="141"/>
      <c r="P1143" s="142">
        <f>SUM(P1144:P1150)</f>
        <v>0</v>
      </c>
      <c r="Q1143" s="141"/>
      <c r="R1143" s="142">
        <f>SUM(R1144:R1150)</f>
        <v>0</v>
      </c>
      <c r="S1143" s="141"/>
      <c r="T1143" s="143">
        <f>SUM(T1144:T1150)</f>
        <v>0</v>
      </c>
      <c r="AR1143" s="136" t="s">
        <v>88</v>
      </c>
      <c r="AT1143" s="144" t="s">
        <v>78</v>
      </c>
      <c r="AU1143" s="144" t="s">
        <v>86</v>
      </c>
      <c r="AY1143" s="136" t="s">
        <v>207</v>
      </c>
      <c r="BK1143" s="145">
        <f>SUM(BK1144:BK1150)</f>
        <v>0</v>
      </c>
    </row>
    <row r="1144" spans="1:65" s="2" customFormat="1" ht="21.75" customHeight="1">
      <c r="A1144" s="31"/>
      <c r="B1144" s="148"/>
      <c r="C1144" s="149" t="s">
        <v>674</v>
      </c>
      <c r="D1144" s="149" t="s">
        <v>209</v>
      </c>
      <c r="E1144" s="150" t="s">
        <v>1244</v>
      </c>
      <c r="F1144" s="151" t="s">
        <v>1245</v>
      </c>
      <c r="G1144" s="152" t="s">
        <v>415</v>
      </c>
      <c r="H1144" s="153">
        <v>337.68</v>
      </c>
      <c r="I1144" s="154"/>
      <c r="J1144" s="155">
        <f>ROUND(I1144*H1144,2)</f>
        <v>0</v>
      </c>
      <c r="K1144" s="156"/>
      <c r="L1144" s="32"/>
      <c r="M1144" s="157" t="s">
        <v>1</v>
      </c>
      <c r="N1144" s="158" t="s">
        <v>44</v>
      </c>
      <c r="O1144" s="57"/>
      <c r="P1144" s="159">
        <f>O1144*H1144</f>
        <v>0</v>
      </c>
      <c r="Q1144" s="159">
        <v>0</v>
      </c>
      <c r="R1144" s="159">
        <f>Q1144*H1144</f>
        <v>0</v>
      </c>
      <c r="S1144" s="159">
        <v>0</v>
      </c>
      <c r="T1144" s="160">
        <f>S1144*H1144</f>
        <v>0</v>
      </c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R1144" s="161" t="s">
        <v>245</v>
      </c>
      <c r="AT1144" s="161" t="s">
        <v>209</v>
      </c>
      <c r="AU1144" s="161" t="s">
        <v>88</v>
      </c>
      <c r="AY1144" s="17" t="s">
        <v>207</v>
      </c>
      <c r="BE1144" s="162">
        <f>IF(N1144="základní",J1144,0)</f>
        <v>0</v>
      </c>
      <c r="BF1144" s="162">
        <f>IF(N1144="snížená",J1144,0)</f>
        <v>0</v>
      </c>
      <c r="BG1144" s="162">
        <f>IF(N1144="zákl. přenesená",J1144,0)</f>
        <v>0</v>
      </c>
      <c r="BH1144" s="162">
        <f>IF(N1144="sníž. přenesená",J1144,0)</f>
        <v>0</v>
      </c>
      <c r="BI1144" s="162">
        <f>IF(N1144="nulová",J1144,0)</f>
        <v>0</v>
      </c>
      <c r="BJ1144" s="17" t="s">
        <v>86</v>
      </c>
      <c r="BK1144" s="162">
        <f>ROUND(I1144*H1144,2)</f>
        <v>0</v>
      </c>
      <c r="BL1144" s="17" t="s">
        <v>245</v>
      </c>
      <c r="BM1144" s="161" t="s">
        <v>1246</v>
      </c>
    </row>
    <row r="1145" spans="1:65" s="14" customFormat="1" ht="11.25">
      <c r="B1145" s="172"/>
      <c r="D1145" s="164" t="s">
        <v>237</v>
      </c>
      <c r="E1145" s="173" t="s">
        <v>1</v>
      </c>
      <c r="F1145" s="174" t="s">
        <v>1247</v>
      </c>
      <c r="H1145" s="173" t="s">
        <v>1</v>
      </c>
      <c r="I1145" s="175"/>
      <c r="L1145" s="172"/>
      <c r="M1145" s="176"/>
      <c r="N1145" s="177"/>
      <c r="O1145" s="177"/>
      <c r="P1145" s="177"/>
      <c r="Q1145" s="177"/>
      <c r="R1145" s="177"/>
      <c r="S1145" s="177"/>
      <c r="T1145" s="178"/>
      <c r="AT1145" s="173" t="s">
        <v>237</v>
      </c>
      <c r="AU1145" s="173" t="s">
        <v>88</v>
      </c>
      <c r="AV1145" s="14" t="s">
        <v>86</v>
      </c>
      <c r="AW1145" s="14" t="s">
        <v>33</v>
      </c>
      <c r="AX1145" s="14" t="s">
        <v>79</v>
      </c>
      <c r="AY1145" s="173" t="s">
        <v>207</v>
      </c>
    </row>
    <row r="1146" spans="1:65" s="13" customFormat="1" ht="11.25">
      <c r="B1146" s="163"/>
      <c r="D1146" s="164" t="s">
        <v>237</v>
      </c>
      <c r="E1146" s="165" t="s">
        <v>1</v>
      </c>
      <c r="F1146" s="166" t="s">
        <v>1248</v>
      </c>
      <c r="H1146" s="167">
        <v>196.76</v>
      </c>
      <c r="I1146" s="168"/>
      <c r="L1146" s="163"/>
      <c r="M1146" s="169"/>
      <c r="N1146" s="170"/>
      <c r="O1146" s="170"/>
      <c r="P1146" s="170"/>
      <c r="Q1146" s="170"/>
      <c r="R1146" s="170"/>
      <c r="S1146" s="170"/>
      <c r="T1146" s="171"/>
      <c r="AT1146" s="165" t="s">
        <v>237</v>
      </c>
      <c r="AU1146" s="165" t="s">
        <v>88</v>
      </c>
      <c r="AV1146" s="13" t="s">
        <v>88</v>
      </c>
      <c r="AW1146" s="13" t="s">
        <v>33</v>
      </c>
      <c r="AX1146" s="13" t="s">
        <v>79</v>
      </c>
      <c r="AY1146" s="165" t="s">
        <v>207</v>
      </c>
    </row>
    <row r="1147" spans="1:65" s="13" customFormat="1" ht="11.25">
      <c r="B1147" s="163"/>
      <c r="D1147" s="164" t="s">
        <v>237</v>
      </c>
      <c r="E1147" s="165" t="s">
        <v>1</v>
      </c>
      <c r="F1147" s="166" t="s">
        <v>1249</v>
      </c>
      <c r="H1147" s="167">
        <v>4</v>
      </c>
      <c r="I1147" s="168"/>
      <c r="L1147" s="163"/>
      <c r="M1147" s="169"/>
      <c r="N1147" s="170"/>
      <c r="O1147" s="170"/>
      <c r="P1147" s="170"/>
      <c r="Q1147" s="170"/>
      <c r="R1147" s="170"/>
      <c r="S1147" s="170"/>
      <c r="T1147" s="171"/>
      <c r="AT1147" s="165" t="s">
        <v>237</v>
      </c>
      <c r="AU1147" s="165" t="s">
        <v>88</v>
      </c>
      <c r="AV1147" s="13" t="s">
        <v>88</v>
      </c>
      <c r="AW1147" s="13" t="s">
        <v>33</v>
      </c>
      <c r="AX1147" s="13" t="s">
        <v>79</v>
      </c>
      <c r="AY1147" s="165" t="s">
        <v>207</v>
      </c>
    </row>
    <row r="1148" spans="1:65" s="13" customFormat="1" ht="11.25">
      <c r="B1148" s="163"/>
      <c r="D1148" s="164" t="s">
        <v>237</v>
      </c>
      <c r="E1148" s="165" t="s">
        <v>1</v>
      </c>
      <c r="F1148" s="166" t="s">
        <v>1250</v>
      </c>
      <c r="H1148" s="167">
        <v>136.91999999999999</v>
      </c>
      <c r="I1148" s="168"/>
      <c r="L1148" s="163"/>
      <c r="M1148" s="169"/>
      <c r="N1148" s="170"/>
      <c r="O1148" s="170"/>
      <c r="P1148" s="170"/>
      <c r="Q1148" s="170"/>
      <c r="R1148" s="170"/>
      <c r="S1148" s="170"/>
      <c r="T1148" s="171"/>
      <c r="AT1148" s="165" t="s">
        <v>237</v>
      </c>
      <c r="AU1148" s="165" t="s">
        <v>88</v>
      </c>
      <c r="AV1148" s="13" t="s">
        <v>88</v>
      </c>
      <c r="AW1148" s="13" t="s">
        <v>33</v>
      </c>
      <c r="AX1148" s="13" t="s">
        <v>79</v>
      </c>
      <c r="AY1148" s="165" t="s">
        <v>207</v>
      </c>
    </row>
    <row r="1149" spans="1:65" s="15" customFormat="1" ht="11.25">
      <c r="B1149" s="179"/>
      <c r="D1149" s="164" t="s">
        <v>237</v>
      </c>
      <c r="E1149" s="180" t="s">
        <v>1</v>
      </c>
      <c r="F1149" s="181" t="s">
        <v>242</v>
      </c>
      <c r="H1149" s="182">
        <v>337.67999999999995</v>
      </c>
      <c r="I1149" s="183"/>
      <c r="L1149" s="179"/>
      <c r="M1149" s="184"/>
      <c r="N1149" s="185"/>
      <c r="O1149" s="185"/>
      <c r="P1149" s="185"/>
      <c r="Q1149" s="185"/>
      <c r="R1149" s="185"/>
      <c r="S1149" s="185"/>
      <c r="T1149" s="186"/>
      <c r="AT1149" s="180" t="s">
        <v>237</v>
      </c>
      <c r="AU1149" s="180" t="s">
        <v>88</v>
      </c>
      <c r="AV1149" s="15" t="s">
        <v>213</v>
      </c>
      <c r="AW1149" s="15" t="s">
        <v>33</v>
      </c>
      <c r="AX1149" s="15" t="s">
        <v>86</v>
      </c>
      <c r="AY1149" s="180" t="s">
        <v>207</v>
      </c>
    </row>
    <row r="1150" spans="1:65" s="2" customFormat="1" ht="16.5" customHeight="1">
      <c r="A1150" s="31"/>
      <c r="B1150" s="148"/>
      <c r="C1150" s="149" t="s">
        <v>1251</v>
      </c>
      <c r="D1150" s="149" t="s">
        <v>209</v>
      </c>
      <c r="E1150" s="150" t="s">
        <v>1252</v>
      </c>
      <c r="F1150" s="151" t="s">
        <v>1253</v>
      </c>
      <c r="G1150" s="152" t="s">
        <v>212</v>
      </c>
      <c r="H1150" s="153">
        <v>10</v>
      </c>
      <c r="I1150" s="154"/>
      <c r="J1150" s="155">
        <f>ROUND(I1150*H1150,2)</f>
        <v>0</v>
      </c>
      <c r="K1150" s="156"/>
      <c r="L1150" s="32"/>
      <c r="M1150" s="157" t="s">
        <v>1</v>
      </c>
      <c r="N1150" s="158" t="s">
        <v>44</v>
      </c>
      <c r="O1150" s="57"/>
      <c r="P1150" s="159">
        <f>O1150*H1150</f>
        <v>0</v>
      </c>
      <c r="Q1150" s="159">
        <v>0</v>
      </c>
      <c r="R1150" s="159">
        <f>Q1150*H1150</f>
        <v>0</v>
      </c>
      <c r="S1150" s="159">
        <v>0</v>
      </c>
      <c r="T1150" s="160">
        <f>S1150*H1150</f>
        <v>0</v>
      </c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R1150" s="161" t="s">
        <v>245</v>
      </c>
      <c r="AT1150" s="161" t="s">
        <v>209</v>
      </c>
      <c r="AU1150" s="161" t="s">
        <v>88</v>
      </c>
      <c r="AY1150" s="17" t="s">
        <v>207</v>
      </c>
      <c r="BE1150" s="162">
        <f>IF(N1150="základní",J1150,0)</f>
        <v>0</v>
      </c>
      <c r="BF1150" s="162">
        <f>IF(N1150="snížená",J1150,0)</f>
        <v>0</v>
      </c>
      <c r="BG1150" s="162">
        <f>IF(N1150="zákl. přenesená",J1150,0)</f>
        <v>0</v>
      </c>
      <c r="BH1150" s="162">
        <f>IF(N1150="sníž. přenesená",J1150,0)</f>
        <v>0</v>
      </c>
      <c r="BI1150" s="162">
        <f>IF(N1150="nulová",J1150,0)</f>
        <v>0</v>
      </c>
      <c r="BJ1150" s="17" t="s">
        <v>86</v>
      </c>
      <c r="BK1150" s="162">
        <f>ROUND(I1150*H1150,2)</f>
        <v>0</v>
      </c>
      <c r="BL1150" s="17" t="s">
        <v>245</v>
      </c>
      <c r="BM1150" s="161" t="s">
        <v>1254</v>
      </c>
    </row>
    <row r="1151" spans="1:65" s="12" customFormat="1" ht="22.9" customHeight="1">
      <c r="B1151" s="135"/>
      <c r="D1151" s="136" t="s">
        <v>78</v>
      </c>
      <c r="E1151" s="146" t="s">
        <v>1255</v>
      </c>
      <c r="F1151" s="146" t="s">
        <v>1256</v>
      </c>
      <c r="I1151" s="138"/>
      <c r="J1151" s="147">
        <f>BK1151</f>
        <v>0</v>
      </c>
      <c r="L1151" s="135"/>
      <c r="M1151" s="140"/>
      <c r="N1151" s="141"/>
      <c r="O1151" s="141"/>
      <c r="P1151" s="142">
        <f>SUM(P1152:P1168)</f>
        <v>0</v>
      </c>
      <c r="Q1151" s="141"/>
      <c r="R1151" s="142">
        <f>SUM(R1152:R1168)</f>
        <v>0</v>
      </c>
      <c r="S1151" s="141"/>
      <c r="T1151" s="143">
        <f>SUM(T1152:T1168)</f>
        <v>0</v>
      </c>
      <c r="AR1151" s="136" t="s">
        <v>88</v>
      </c>
      <c r="AT1151" s="144" t="s">
        <v>78</v>
      </c>
      <c r="AU1151" s="144" t="s">
        <v>86</v>
      </c>
      <c r="AY1151" s="136" t="s">
        <v>207</v>
      </c>
      <c r="BK1151" s="145">
        <f>SUM(BK1152:BK1168)</f>
        <v>0</v>
      </c>
    </row>
    <row r="1152" spans="1:65" s="2" customFormat="1" ht="24.2" customHeight="1">
      <c r="A1152" s="31"/>
      <c r="B1152" s="148"/>
      <c r="C1152" s="149" t="s">
        <v>679</v>
      </c>
      <c r="D1152" s="149" t="s">
        <v>209</v>
      </c>
      <c r="E1152" s="150" t="s">
        <v>1257</v>
      </c>
      <c r="F1152" s="151" t="s">
        <v>1258</v>
      </c>
      <c r="G1152" s="152" t="s">
        <v>415</v>
      </c>
      <c r="H1152" s="153">
        <v>5.3929999999999998</v>
      </c>
      <c r="I1152" s="154"/>
      <c r="J1152" s="155">
        <f>ROUND(I1152*H1152,2)</f>
        <v>0</v>
      </c>
      <c r="K1152" s="156"/>
      <c r="L1152" s="32"/>
      <c r="M1152" s="157" t="s">
        <v>1</v>
      </c>
      <c r="N1152" s="158" t="s">
        <v>44</v>
      </c>
      <c r="O1152" s="57"/>
      <c r="P1152" s="159">
        <f>O1152*H1152</f>
        <v>0</v>
      </c>
      <c r="Q1152" s="159">
        <v>0</v>
      </c>
      <c r="R1152" s="159">
        <f>Q1152*H1152</f>
        <v>0</v>
      </c>
      <c r="S1152" s="159">
        <v>0</v>
      </c>
      <c r="T1152" s="160">
        <f>S1152*H1152</f>
        <v>0</v>
      </c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R1152" s="161" t="s">
        <v>245</v>
      </c>
      <c r="AT1152" s="161" t="s">
        <v>209</v>
      </c>
      <c r="AU1152" s="161" t="s">
        <v>88</v>
      </c>
      <c r="AY1152" s="17" t="s">
        <v>207</v>
      </c>
      <c r="BE1152" s="162">
        <f>IF(N1152="základní",J1152,0)</f>
        <v>0</v>
      </c>
      <c r="BF1152" s="162">
        <f>IF(N1152="snížená",J1152,0)</f>
        <v>0</v>
      </c>
      <c r="BG1152" s="162">
        <f>IF(N1152="zákl. přenesená",J1152,0)</f>
        <v>0</v>
      </c>
      <c r="BH1152" s="162">
        <f>IF(N1152="sníž. přenesená",J1152,0)</f>
        <v>0</v>
      </c>
      <c r="BI1152" s="162">
        <f>IF(N1152="nulová",J1152,0)</f>
        <v>0</v>
      </c>
      <c r="BJ1152" s="17" t="s">
        <v>86</v>
      </c>
      <c r="BK1152" s="162">
        <f>ROUND(I1152*H1152,2)</f>
        <v>0</v>
      </c>
      <c r="BL1152" s="17" t="s">
        <v>245</v>
      </c>
      <c r="BM1152" s="161" t="s">
        <v>1259</v>
      </c>
    </row>
    <row r="1153" spans="1:65" s="13" customFormat="1" ht="22.5">
      <c r="B1153" s="163"/>
      <c r="D1153" s="164" t="s">
        <v>237</v>
      </c>
      <c r="E1153" s="165" t="s">
        <v>1</v>
      </c>
      <c r="F1153" s="166" t="s">
        <v>1260</v>
      </c>
      <c r="H1153" s="167">
        <v>5.3929999999999998</v>
      </c>
      <c r="I1153" s="168"/>
      <c r="L1153" s="163"/>
      <c r="M1153" s="169"/>
      <c r="N1153" s="170"/>
      <c r="O1153" s="170"/>
      <c r="P1153" s="170"/>
      <c r="Q1153" s="170"/>
      <c r="R1153" s="170"/>
      <c r="S1153" s="170"/>
      <c r="T1153" s="171"/>
      <c r="AT1153" s="165" t="s">
        <v>237</v>
      </c>
      <c r="AU1153" s="165" t="s">
        <v>88</v>
      </c>
      <c r="AV1153" s="13" t="s">
        <v>88</v>
      </c>
      <c r="AW1153" s="13" t="s">
        <v>33</v>
      </c>
      <c r="AX1153" s="13" t="s">
        <v>79</v>
      </c>
      <c r="AY1153" s="165" t="s">
        <v>207</v>
      </c>
    </row>
    <row r="1154" spans="1:65" s="15" customFormat="1" ht="11.25">
      <c r="B1154" s="179"/>
      <c r="D1154" s="164" t="s">
        <v>237</v>
      </c>
      <c r="E1154" s="180" t="s">
        <v>1</v>
      </c>
      <c r="F1154" s="181" t="s">
        <v>242</v>
      </c>
      <c r="H1154" s="182">
        <v>5.3929999999999998</v>
      </c>
      <c r="I1154" s="183"/>
      <c r="L1154" s="179"/>
      <c r="M1154" s="184"/>
      <c r="N1154" s="185"/>
      <c r="O1154" s="185"/>
      <c r="P1154" s="185"/>
      <c r="Q1154" s="185"/>
      <c r="R1154" s="185"/>
      <c r="S1154" s="185"/>
      <c r="T1154" s="186"/>
      <c r="AT1154" s="180" t="s">
        <v>237</v>
      </c>
      <c r="AU1154" s="180" t="s">
        <v>88</v>
      </c>
      <c r="AV1154" s="15" t="s">
        <v>213</v>
      </c>
      <c r="AW1154" s="15" t="s">
        <v>33</v>
      </c>
      <c r="AX1154" s="15" t="s">
        <v>86</v>
      </c>
      <c r="AY1154" s="180" t="s">
        <v>207</v>
      </c>
    </row>
    <row r="1155" spans="1:65" s="2" customFormat="1" ht="24.2" customHeight="1">
      <c r="A1155" s="31"/>
      <c r="B1155" s="148"/>
      <c r="C1155" s="149" t="s">
        <v>1261</v>
      </c>
      <c r="D1155" s="149" t="s">
        <v>209</v>
      </c>
      <c r="E1155" s="150" t="s">
        <v>1262</v>
      </c>
      <c r="F1155" s="151" t="s">
        <v>1263</v>
      </c>
      <c r="G1155" s="152" t="s">
        <v>662</v>
      </c>
      <c r="H1155" s="153">
        <v>1</v>
      </c>
      <c r="I1155" s="154"/>
      <c r="J1155" s="155">
        <f>ROUND(I1155*H1155,2)</f>
        <v>0</v>
      </c>
      <c r="K1155" s="156"/>
      <c r="L1155" s="32"/>
      <c r="M1155" s="157" t="s">
        <v>1</v>
      </c>
      <c r="N1155" s="158" t="s">
        <v>44</v>
      </c>
      <c r="O1155" s="57"/>
      <c r="P1155" s="159">
        <f>O1155*H1155</f>
        <v>0</v>
      </c>
      <c r="Q1155" s="159">
        <v>0</v>
      </c>
      <c r="R1155" s="159">
        <f>Q1155*H1155</f>
        <v>0</v>
      </c>
      <c r="S1155" s="159">
        <v>0</v>
      </c>
      <c r="T1155" s="160">
        <f>S1155*H1155</f>
        <v>0</v>
      </c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R1155" s="161" t="s">
        <v>245</v>
      </c>
      <c r="AT1155" s="161" t="s">
        <v>209</v>
      </c>
      <c r="AU1155" s="161" t="s">
        <v>88</v>
      </c>
      <c r="AY1155" s="17" t="s">
        <v>207</v>
      </c>
      <c r="BE1155" s="162">
        <f>IF(N1155="základní",J1155,0)</f>
        <v>0</v>
      </c>
      <c r="BF1155" s="162">
        <f>IF(N1155="snížená",J1155,0)</f>
        <v>0</v>
      </c>
      <c r="BG1155" s="162">
        <f>IF(N1155="zákl. přenesená",J1155,0)</f>
        <v>0</v>
      </c>
      <c r="BH1155" s="162">
        <f>IF(N1155="sníž. přenesená",J1155,0)</f>
        <v>0</v>
      </c>
      <c r="BI1155" s="162">
        <f>IF(N1155="nulová",J1155,0)</f>
        <v>0</v>
      </c>
      <c r="BJ1155" s="17" t="s">
        <v>86</v>
      </c>
      <c r="BK1155" s="162">
        <f>ROUND(I1155*H1155,2)</f>
        <v>0</v>
      </c>
      <c r="BL1155" s="17" t="s">
        <v>245</v>
      </c>
      <c r="BM1155" s="161" t="s">
        <v>1264</v>
      </c>
    </row>
    <row r="1156" spans="1:65" s="13" customFormat="1" ht="22.5">
      <c r="B1156" s="163"/>
      <c r="D1156" s="164" t="s">
        <v>237</v>
      </c>
      <c r="E1156" s="165" t="s">
        <v>1</v>
      </c>
      <c r="F1156" s="166" t="s">
        <v>1265</v>
      </c>
      <c r="H1156" s="167">
        <v>1</v>
      </c>
      <c r="I1156" s="168"/>
      <c r="L1156" s="163"/>
      <c r="M1156" s="169"/>
      <c r="N1156" s="170"/>
      <c r="O1156" s="170"/>
      <c r="P1156" s="170"/>
      <c r="Q1156" s="170"/>
      <c r="R1156" s="170"/>
      <c r="S1156" s="170"/>
      <c r="T1156" s="171"/>
      <c r="AT1156" s="165" t="s">
        <v>237</v>
      </c>
      <c r="AU1156" s="165" t="s">
        <v>88</v>
      </c>
      <c r="AV1156" s="13" t="s">
        <v>88</v>
      </c>
      <c r="AW1156" s="13" t="s">
        <v>33</v>
      </c>
      <c r="AX1156" s="13" t="s">
        <v>79</v>
      </c>
      <c r="AY1156" s="165" t="s">
        <v>207</v>
      </c>
    </row>
    <row r="1157" spans="1:65" s="14" customFormat="1" ht="22.5">
      <c r="B1157" s="172"/>
      <c r="D1157" s="164" t="s">
        <v>237</v>
      </c>
      <c r="E1157" s="173" t="s">
        <v>1</v>
      </c>
      <c r="F1157" s="174" t="s">
        <v>1266</v>
      </c>
      <c r="H1157" s="173" t="s">
        <v>1</v>
      </c>
      <c r="I1157" s="175"/>
      <c r="L1157" s="172"/>
      <c r="M1157" s="176"/>
      <c r="N1157" s="177"/>
      <c r="O1157" s="177"/>
      <c r="P1157" s="177"/>
      <c r="Q1157" s="177"/>
      <c r="R1157" s="177"/>
      <c r="S1157" s="177"/>
      <c r="T1157" s="178"/>
      <c r="AT1157" s="173" t="s">
        <v>237</v>
      </c>
      <c r="AU1157" s="173" t="s">
        <v>88</v>
      </c>
      <c r="AV1157" s="14" t="s">
        <v>86</v>
      </c>
      <c r="AW1157" s="14" t="s">
        <v>33</v>
      </c>
      <c r="AX1157" s="14" t="s">
        <v>79</v>
      </c>
      <c r="AY1157" s="173" t="s">
        <v>207</v>
      </c>
    </row>
    <row r="1158" spans="1:65" s="14" customFormat="1" ht="22.5">
      <c r="B1158" s="172"/>
      <c r="D1158" s="164" t="s">
        <v>237</v>
      </c>
      <c r="E1158" s="173" t="s">
        <v>1</v>
      </c>
      <c r="F1158" s="174" t="s">
        <v>1267</v>
      </c>
      <c r="H1158" s="173" t="s">
        <v>1</v>
      </c>
      <c r="I1158" s="175"/>
      <c r="L1158" s="172"/>
      <c r="M1158" s="176"/>
      <c r="N1158" s="177"/>
      <c r="O1158" s="177"/>
      <c r="P1158" s="177"/>
      <c r="Q1158" s="177"/>
      <c r="R1158" s="177"/>
      <c r="S1158" s="177"/>
      <c r="T1158" s="178"/>
      <c r="AT1158" s="173" t="s">
        <v>237</v>
      </c>
      <c r="AU1158" s="173" t="s">
        <v>88</v>
      </c>
      <c r="AV1158" s="14" t="s">
        <v>86</v>
      </c>
      <c r="AW1158" s="14" t="s">
        <v>33</v>
      </c>
      <c r="AX1158" s="14" t="s">
        <v>79</v>
      </c>
      <c r="AY1158" s="173" t="s">
        <v>207</v>
      </c>
    </row>
    <row r="1159" spans="1:65" s="14" customFormat="1" ht="22.5">
      <c r="B1159" s="172"/>
      <c r="D1159" s="164" t="s">
        <v>237</v>
      </c>
      <c r="E1159" s="173" t="s">
        <v>1</v>
      </c>
      <c r="F1159" s="174" t="s">
        <v>621</v>
      </c>
      <c r="H1159" s="173" t="s">
        <v>1</v>
      </c>
      <c r="I1159" s="175"/>
      <c r="L1159" s="172"/>
      <c r="M1159" s="176"/>
      <c r="N1159" s="177"/>
      <c r="O1159" s="177"/>
      <c r="P1159" s="177"/>
      <c r="Q1159" s="177"/>
      <c r="R1159" s="177"/>
      <c r="S1159" s="177"/>
      <c r="T1159" s="178"/>
      <c r="AT1159" s="173" t="s">
        <v>237</v>
      </c>
      <c r="AU1159" s="173" t="s">
        <v>88</v>
      </c>
      <c r="AV1159" s="14" t="s">
        <v>86</v>
      </c>
      <c r="AW1159" s="14" t="s">
        <v>33</v>
      </c>
      <c r="AX1159" s="14" t="s">
        <v>79</v>
      </c>
      <c r="AY1159" s="173" t="s">
        <v>207</v>
      </c>
    </row>
    <row r="1160" spans="1:65" s="14" customFormat="1" ht="11.25">
      <c r="B1160" s="172"/>
      <c r="D1160" s="164" t="s">
        <v>237</v>
      </c>
      <c r="E1160" s="173" t="s">
        <v>1</v>
      </c>
      <c r="F1160" s="174" t="s">
        <v>622</v>
      </c>
      <c r="H1160" s="173" t="s">
        <v>1</v>
      </c>
      <c r="I1160" s="175"/>
      <c r="L1160" s="172"/>
      <c r="M1160" s="176"/>
      <c r="N1160" s="177"/>
      <c r="O1160" s="177"/>
      <c r="P1160" s="177"/>
      <c r="Q1160" s="177"/>
      <c r="R1160" s="177"/>
      <c r="S1160" s="177"/>
      <c r="T1160" s="178"/>
      <c r="AT1160" s="173" t="s">
        <v>237</v>
      </c>
      <c r="AU1160" s="173" t="s">
        <v>88</v>
      </c>
      <c r="AV1160" s="14" t="s">
        <v>86</v>
      </c>
      <c r="AW1160" s="14" t="s">
        <v>33</v>
      </c>
      <c r="AX1160" s="14" t="s">
        <v>79</v>
      </c>
      <c r="AY1160" s="173" t="s">
        <v>207</v>
      </c>
    </row>
    <row r="1161" spans="1:65" s="14" customFormat="1" ht="22.5">
      <c r="B1161" s="172"/>
      <c r="D1161" s="164" t="s">
        <v>237</v>
      </c>
      <c r="E1161" s="173" t="s">
        <v>1</v>
      </c>
      <c r="F1161" s="174" t="s">
        <v>623</v>
      </c>
      <c r="H1161" s="173" t="s">
        <v>1</v>
      </c>
      <c r="I1161" s="175"/>
      <c r="L1161" s="172"/>
      <c r="M1161" s="176"/>
      <c r="N1161" s="177"/>
      <c r="O1161" s="177"/>
      <c r="P1161" s="177"/>
      <c r="Q1161" s="177"/>
      <c r="R1161" s="177"/>
      <c r="S1161" s="177"/>
      <c r="T1161" s="178"/>
      <c r="AT1161" s="173" t="s">
        <v>237</v>
      </c>
      <c r="AU1161" s="173" t="s">
        <v>88</v>
      </c>
      <c r="AV1161" s="14" t="s">
        <v>86</v>
      </c>
      <c r="AW1161" s="14" t="s">
        <v>33</v>
      </c>
      <c r="AX1161" s="14" t="s">
        <v>79</v>
      </c>
      <c r="AY1161" s="173" t="s">
        <v>207</v>
      </c>
    </row>
    <row r="1162" spans="1:65" s="14" customFormat="1" ht="22.5">
      <c r="B1162" s="172"/>
      <c r="D1162" s="164" t="s">
        <v>237</v>
      </c>
      <c r="E1162" s="173" t="s">
        <v>1</v>
      </c>
      <c r="F1162" s="174" t="s">
        <v>624</v>
      </c>
      <c r="H1162" s="173" t="s">
        <v>1</v>
      </c>
      <c r="I1162" s="175"/>
      <c r="L1162" s="172"/>
      <c r="M1162" s="176"/>
      <c r="N1162" s="177"/>
      <c r="O1162" s="177"/>
      <c r="P1162" s="177"/>
      <c r="Q1162" s="177"/>
      <c r="R1162" s="177"/>
      <c r="S1162" s="177"/>
      <c r="T1162" s="178"/>
      <c r="AT1162" s="173" t="s">
        <v>237</v>
      </c>
      <c r="AU1162" s="173" t="s">
        <v>88</v>
      </c>
      <c r="AV1162" s="14" t="s">
        <v>86</v>
      </c>
      <c r="AW1162" s="14" t="s">
        <v>33</v>
      </c>
      <c r="AX1162" s="14" t="s">
        <v>79</v>
      </c>
      <c r="AY1162" s="173" t="s">
        <v>207</v>
      </c>
    </row>
    <row r="1163" spans="1:65" s="14" customFormat="1" ht="22.5">
      <c r="B1163" s="172"/>
      <c r="D1163" s="164" t="s">
        <v>237</v>
      </c>
      <c r="E1163" s="173" t="s">
        <v>1</v>
      </c>
      <c r="F1163" s="174" t="s">
        <v>625</v>
      </c>
      <c r="H1163" s="173" t="s">
        <v>1</v>
      </c>
      <c r="I1163" s="175"/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237</v>
      </c>
      <c r="AU1163" s="173" t="s">
        <v>88</v>
      </c>
      <c r="AV1163" s="14" t="s">
        <v>86</v>
      </c>
      <c r="AW1163" s="14" t="s">
        <v>33</v>
      </c>
      <c r="AX1163" s="14" t="s">
        <v>79</v>
      </c>
      <c r="AY1163" s="173" t="s">
        <v>207</v>
      </c>
    </row>
    <row r="1164" spans="1:65" s="15" customFormat="1" ht="11.25">
      <c r="B1164" s="179"/>
      <c r="D1164" s="164" t="s">
        <v>237</v>
      </c>
      <c r="E1164" s="180" t="s">
        <v>1</v>
      </c>
      <c r="F1164" s="181" t="s">
        <v>242</v>
      </c>
      <c r="H1164" s="182">
        <v>1</v>
      </c>
      <c r="I1164" s="183"/>
      <c r="L1164" s="179"/>
      <c r="M1164" s="184"/>
      <c r="N1164" s="185"/>
      <c r="O1164" s="185"/>
      <c r="P1164" s="185"/>
      <c r="Q1164" s="185"/>
      <c r="R1164" s="185"/>
      <c r="S1164" s="185"/>
      <c r="T1164" s="186"/>
      <c r="AT1164" s="180" t="s">
        <v>237</v>
      </c>
      <c r="AU1164" s="180" t="s">
        <v>88</v>
      </c>
      <c r="AV1164" s="15" t="s">
        <v>213</v>
      </c>
      <c r="AW1164" s="15" t="s">
        <v>33</v>
      </c>
      <c r="AX1164" s="15" t="s">
        <v>86</v>
      </c>
      <c r="AY1164" s="180" t="s">
        <v>207</v>
      </c>
    </row>
    <row r="1165" spans="1:65" s="2" customFormat="1" ht="16.5" customHeight="1">
      <c r="A1165" s="31"/>
      <c r="B1165" s="148"/>
      <c r="C1165" s="149" t="s">
        <v>684</v>
      </c>
      <c r="D1165" s="149" t="s">
        <v>209</v>
      </c>
      <c r="E1165" s="150" t="s">
        <v>1252</v>
      </c>
      <c r="F1165" s="151" t="s">
        <v>1253</v>
      </c>
      <c r="G1165" s="152" t="s">
        <v>212</v>
      </c>
      <c r="H1165" s="153">
        <v>5</v>
      </c>
      <c r="I1165" s="154"/>
      <c r="J1165" s="155">
        <f>ROUND(I1165*H1165,2)</f>
        <v>0</v>
      </c>
      <c r="K1165" s="156"/>
      <c r="L1165" s="32"/>
      <c r="M1165" s="157" t="s">
        <v>1</v>
      </c>
      <c r="N1165" s="158" t="s">
        <v>44</v>
      </c>
      <c r="O1165" s="57"/>
      <c r="P1165" s="159">
        <f>O1165*H1165</f>
        <v>0</v>
      </c>
      <c r="Q1165" s="159">
        <v>0</v>
      </c>
      <c r="R1165" s="159">
        <f>Q1165*H1165</f>
        <v>0</v>
      </c>
      <c r="S1165" s="159">
        <v>0</v>
      </c>
      <c r="T1165" s="160">
        <f>S1165*H1165</f>
        <v>0</v>
      </c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R1165" s="161" t="s">
        <v>245</v>
      </c>
      <c r="AT1165" s="161" t="s">
        <v>209</v>
      </c>
      <c r="AU1165" s="161" t="s">
        <v>88</v>
      </c>
      <c r="AY1165" s="17" t="s">
        <v>207</v>
      </c>
      <c r="BE1165" s="162">
        <f>IF(N1165="základní",J1165,0)</f>
        <v>0</v>
      </c>
      <c r="BF1165" s="162">
        <f>IF(N1165="snížená",J1165,0)</f>
        <v>0</v>
      </c>
      <c r="BG1165" s="162">
        <f>IF(N1165="zákl. přenesená",J1165,0)</f>
        <v>0</v>
      </c>
      <c r="BH1165" s="162">
        <f>IF(N1165="sníž. přenesená",J1165,0)</f>
        <v>0</v>
      </c>
      <c r="BI1165" s="162">
        <f>IF(N1165="nulová",J1165,0)</f>
        <v>0</v>
      </c>
      <c r="BJ1165" s="17" t="s">
        <v>86</v>
      </c>
      <c r="BK1165" s="162">
        <f>ROUND(I1165*H1165,2)</f>
        <v>0</v>
      </c>
      <c r="BL1165" s="17" t="s">
        <v>245</v>
      </c>
      <c r="BM1165" s="161" t="s">
        <v>1268</v>
      </c>
    </row>
    <row r="1166" spans="1:65" s="13" customFormat="1" ht="22.5">
      <c r="B1166" s="163"/>
      <c r="D1166" s="164" t="s">
        <v>237</v>
      </c>
      <c r="E1166" s="165" t="s">
        <v>1</v>
      </c>
      <c r="F1166" s="166" t="s">
        <v>1269</v>
      </c>
      <c r="H1166" s="167">
        <v>5</v>
      </c>
      <c r="I1166" s="168"/>
      <c r="L1166" s="163"/>
      <c r="M1166" s="169"/>
      <c r="N1166" s="170"/>
      <c r="O1166" s="170"/>
      <c r="P1166" s="170"/>
      <c r="Q1166" s="170"/>
      <c r="R1166" s="170"/>
      <c r="S1166" s="170"/>
      <c r="T1166" s="171"/>
      <c r="AT1166" s="165" t="s">
        <v>237</v>
      </c>
      <c r="AU1166" s="165" t="s">
        <v>88</v>
      </c>
      <c r="AV1166" s="13" t="s">
        <v>88</v>
      </c>
      <c r="AW1166" s="13" t="s">
        <v>33</v>
      </c>
      <c r="AX1166" s="13" t="s">
        <v>79</v>
      </c>
      <c r="AY1166" s="165" t="s">
        <v>207</v>
      </c>
    </row>
    <row r="1167" spans="1:65" s="14" customFormat="1" ht="22.5">
      <c r="B1167" s="172"/>
      <c r="D1167" s="164" t="s">
        <v>237</v>
      </c>
      <c r="E1167" s="173" t="s">
        <v>1</v>
      </c>
      <c r="F1167" s="174" t="s">
        <v>1270</v>
      </c>
      <c r="H1167" s="173" t="s">
        <v>1</v>
      </c>
      <c r="I1167" s="175"/>
      <c r="L1167" s="172"/>
      <c r="M1167" s="176"/>
      <c r="N1167" s="177"/>
      <c r="O1167" s="177"/>
      <c r="P1167" s="177"/>
      <c r="Q1167" s="177"/>
      <c r="R1167" s="177"/>
      <c r="S1167" s="177"/>
      <c r="T1167" s="178"/>
      <c r="AT1167" s="173" t="s">
        <v>237</v>
      </c>
      <c r="AU1167" s="173" t="s">
        <v>88</v>
      </c>
      <c r="AV1167" s="14" t="s">
        <v>86</v>
      </c>
      <c r="AW1167" s="14" t="s">
        <v>33</v>
      </c>
      <c r="AX1167" s="14" t="s">
        <v>79</v>
      </c>
      <c r="AY1167" s="173" t="s">
        <v>207</v>
      </c>
    </row>
    <row r="1168" spans="1:65" s="15" customFormat="1" ht="11.25">
      <c r="B1168" s="179"/>
      <c r="D1168" s="164" t="s">
        <v>237</v>
      </c>
      <c r="E1168" s="180" t="s">
        <v>1</v>
      </c>
      <c r="F1168" s="181" t="s">
        <v>242</v>
      </c>
      <c r="H1168" s="182">
        <v>5</v>
      </c>
      <c r="I1168" s="183"/>
      <c r="L1168" s="179"/>
      <c r="M1168" s="184"/>
      <c r="N1168" s="185"/>
      <c r="O1168" s="185"/>
      <c r="P1168" s="185"/>
      <c r="Q1168" s="185"/>
      <c r="R1168" s="185"/>
      <c r="S1168" s="185"/>
      <c r="T1168" s="186"/>
      <c r="AT1168" s="180" t="s">
        <v>237</v>
      </c>
      <c r="AU1168" s="180" t="s">
        <v>88</v>
      </c>
      <c r="AV1168" s="15" t="s">
        <v>213</v>
      </c>
      <c r="AW1168" s="15" t="s">
        <v>33</v>
      </c>
      <c r="AX1168" s="15" t="s">
        <v>86</v>
      </c>
      <c r="AY1168" s="180" t="s">
        <v>207</v>
      </c>
    </row>
    <row r="1169" spans="1:65" s="12" customFormat="1" ht="22.9" customHeight="1">
      <c r="B1169" s="135"/>
      <c r="D1169" s="136" t="s">
        <v>78</v>
      </c>
      <c r="E1169" s="146" t="s">
        <v>1271</v>
      </c>
      <c r="F1169" s="146" t="s">
        <v>1272</v>
      </c>
      <c r="I1169" s="138"/>
      <c r="J1169" s="147">
        <f>BK1169</f>
        <v>0</v>
      </c>
      <c r="L1169" s="135"/>
      <c r="M1169" s="140"/>
      <c r="N1169" s="141"/>
      <c r="O1169" s="141"/>
      <c r="P1169" s="142">
        <f>SUM(P1170:P1183)</f>
        <v>0</v>
      </c>
      <c r="Q1169" s="141"/>
      <c r="R1169" s="142">
        <f>SUM(R1170:R1183)</f>
        <v>0</v>
      </c>
      <c r="S1169" s="141"/>
      <c r="T1169" s="143">
        <f>SUM(T1170:T1183)</f>
        <v>0</v>
      </c>
      <c r="AR1169" s="136" t="s">
        <v>88</v>
      </c>
      <c r="AT1169" s="144" t="s">
        <v>78</v>
      </c>
      <c r="AU1169" s="144" t="s">
        <v>86</v>
      </c>
      <c r="AY1169" s="136" t="s">
        <v>207</v>
      </c>
      <c r="BK1169" s="145">
        <f>SUM(BK1170:BK1183)</f>
        <v>0</v>
      </c>
    </row>
    <row r="1170" spans="1:65" s="2" customFormat="1" ht="37.9" customHeight="1">
      <c r="A1170" s="31"/>
      <c r="B1170" s="148"/>
      <c r="C1170" s="149" t="s">
        <v>1273</v>
      </c>
      <c r="D1170" s="149" t="s">
        <v>209</v>
      </c>
      <c r="E1170" s="150" t="s">
        <v>1274</v>
      </c>
      <c r="F1170" s="151" t="s">
        <v>1275</v>
      </c>
      <c r="G1170" s="152" t="s">
        <v>662</v>
      </c>
      <c r="H1170" s="153">
        <v>1</v>
      </c>
      <c r="I1170" s="154"/>
      <c r="J1170" s="155">
        <f>ROUND(I1170*H1170,2)</f>
        <v>0</v>
      </c>
      <c r="K1170" s="156"/>
      <c r="L1170" s="32"/>
      <c r="M1170" s="157" t="s">
        <v>1</v>
      </c>
      <c r="N1170" s="158" t="s">
        <v>44</v>
      </c>
      <c r="O1170" s="57"/>
      <c r="P1170" s="159">
        <f>O1170*H1170</f>
        <v>0</v>
      </c>
      <c r="Q1170" s="159">
        <v>0</v>
      </c>
      <c r="R1170" s="159">
        <f>Q1170*H1170</f>
        <v>0</v>
      </c>
      <c r="S1170" s="159">
        <v>0</v>
      </c>
      <c r="T1170" s="160">
        <f>S1170*H1170</f>
        <v>0</v>
      </c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R1170" s="161" t="s">
        <v>245</v>
      </c>
      <c r="AT1170" s="161" t="s">
        <v>209</v>
      </c>
      <c r="AU1170" s="161" t="s">
        <v>88</v>
      </c>
      <c r="AY1170" s="17" t="s">
        <v>207</v>
      </c>
      <c r="BE1170" s="162">
        <f>IF(N1170="základní",J1170,0)</f>
        <v>0</v>
      </c>
      <c r="BF1170" s="162">
        <f>IF(N1170="snížená",J1170,0)</f>
        <v>0</v>
      </c>
      <c r="BG1170" s="162">
        <f>IF(N1170="zákl. přenesená",J1170,0)</f>
        <v>0</v>
      </c>
      <c r="BH1170" s="162">
        <f>IF(N1170="sníž. přenesená",J1170,0)</f>
        <v>0</v>
      </c>
      <c r="BI1170" s="162">
        <f>IF(N1170="nulová",J1170,0)</f>
        <v>0</v>
      </c>
      <c r="BJ1170" s="17" t="s">
        <v>86</v>
      </c>
      <c r="BK1170" s="162">
        <f>ROUND(I1170*H1170,2)</f>
        <v>0</v>
      </c>
      <c r="BL1170" s="17" t="s">
        <v>245</v>
      </c>
      <c r="BM1170" s="161" t="s">
        <v>1276</v>
      </c>
    </row>
    <row r="1171" spans="1:65" s="14" customFormat="1" ht="22.5">
      <c r="B1171" s="172"/>
      <c r="D1171" s="164" t="s">
        <v>237</v>
      </c>
      <c r="E1171" s="173" t="s">
        <v>1</v>
      </c>
      <c r="F1171" s="174" t="s">
        <v>1277</v>
      </c>
      <c r="H1171" s="173" t="s">
        <v>1</v>
      </c>
      <c r="I1171" s="175"/>
      <c r="L1171" s="172"/>
      <c r="M1171" s="176"/>
      <c r="N1171" s="177"/>
      <c r="O1171" s="177"/>
      <c r="P1171" s="177"/>
      <c r="Q1171" s="177"/>
      <c r="R1171" s="177"/>
      <c r="S1171" s="177"/>
      <c r="T1171" s="178"/>
      <c r="AT1171" s="173" t="s">
        <v>237</v>
      </c>
      <c r="AU1171" s="173" t="s">
        <v>88</v>
      </c>
      <c r="AV1171" s="14" t="s">
        <v>86</v>
      </c>
      <c r="AW1171" s="14" t="s">
        <v>33</v>
      </c>
      <c r="AX1171" s="14" t="s">
        <v>79</v>
      </c>
      <c r="AY1171" s="173" t="s">
        <v>207</v>
      </c>
    </row>
    <row r="1172" spans="1:65" s="14" customFormat="1" ht="22.5">
      <c r="B1172" s="172"/>
      <c r="D1172" s="164" t="s">
        <v>237</v>
      </c>
      <c r="E1172" s="173" t="s">
        <v>1</v>
      </c>
      <c r="F1172" s="174" t="s">
        <v>1278</v>
      </c>
      <c r="H1172" s="173" t="s">
        <v>1</v>
      </c>
      <c r="I1172" s="175"/>
      <c r="L1172" s="172"/>
      <c r="M1172" s="176"/>
      <c r="N1172" s="177"/>
      <c r="O1172" s="177"/>
      <c r="P1172" s="177"/>
      <c r="Q1172" s="177"/>
      <c r="R1172" s="177"/>
      <c r="S1172" s="177"/>
      <c r="T1172" s="178"/>
      <c r="AT1172" s="173" t="s">
        <v>237</v>
      </c>
      <c r="AU1172" s="173" t="s">
        <v>88</v>
      </c>
      <c r="AV1172" s="14" t="s">
        <v>86</v>
      </c>
      <c r="AW1172" s="14" t="s">
        <v>33</v>
      </c>
      <c r="AX1172" s="14" t="s">
        <v>79</v>
      </c>
      <c r="AY1172" s="173" t="s">
        <v>207</v>
      </c>
    </row>
    <row r="1173" spans="1:65" s="13" customFormat="1" ht="11.25">
      <c r="B1173" s="163"/>
      <c r="D1173" s="164" t="s">
        <v>237</v>
      </c>
      <c r="E1173" s="165" t="s">
        <v>1</v>
      </c>
      <c r="F1173" s="166" t="s">
        <v>1279</v>
      </c>
      <c r="H1173" s="167">
        <v>1</v>
      </c>
      <c r="I1173" s="168"/>
      <c r="L1173" s="163"/>
      <c r="M1173" s="169"/>
      <c r="N1173" s="170"/>
      <c r="O1173" s="170"/>
      <c r="P1173" s="170"/>
      <c r="Q1173" s="170"/>
      <c r="R1173" s="170"/>
      <c r="S1173" s="170"/>
      <c r="T1173" s="171"/>
      <c r="AT1173" s="165" t="s">
        <v>237</v>
      </c>
      <c r="AU1173" s="165" t="s">
        <v>88</v>
      </c>
      <c r="AV1173" s="13" t="s">
        <v>88</v>
      </c>
      <c r="AW1173" s="13" t="s">
        <v>33</v>
      </c>
      <c r="AX1173" s="13" t="s">
        <v>79</v>
      </c>
      <c r="AY1173" s="165" t="s">
        <v>207</v>
      </c>
    </row>
    <row r="1174" spans="1:65" s="14" customFormat="1" ht="22.5">
      <c r="B1174" s="172"/>
      <c r="D1174" s="164" t="s">
        <v>237</v>
      </c>
      <c r="E1174" s="173" t="s">
        <v>1</v>
      </c>
      <c r="F1174" s="174" t="s">
        <v>621</v>
      </c>
      <c r="H1174" s="173" t="s">
        <v>1</v>
      </c>
      <c r="I1174" s="175"/>
      <c r="L1174" s="172"/>
      <c r="M1174" s="176"/>
      <c r="N1174" s="177"/>
      <c r="O1174" s="177"/>
      <c r="P1174" s="177"/>
      <c r="Q1174" s="177"/>
      <c r="R1174" s="177"/>
      <c r="S1174" s="177"/>
      <c r="T1174" s="178"/>
      <c r="AT1174" s="173" t="s">
        <v>237</v>
      </c>
      <c r="AU1174" s="173" t="s">
        <v>88</v>
      </c>
      <c r="AV1174" s="14" t="s">
        <v>86</v>
      </c>
      <c r="AW1174" s="14" t="s">
        <v>33</v>
      </c>
      <c r="AX1174" s="14" t="s">
        <v>79</v>
      </c>
      <c r="AY1174" s="173" t="s">
        <v>207</v>
      </c>
    </row>
    <row r="1175" spans="1:65" s="14" customFormat="1" ht="11.25">
      <c r="B1175" s="172"/>
      <c r="D1175" s="164" t="s">
        <v>237</v>
      </c>
      <c r="E1175" s="173" t="s">
        <v>1</v>
      </c>
      <c r="F1175" s="174" t="s">
        <v>622</v>
      </c>
      <c r="H1175" s="173" t="s">
        <v>1</v>
      </c>
      <c r="I1175" s="175"/>
      <c r="L1175" s="172"/>
      <c r="M1175" s="176"/>
      <c r="N1175" s="177"/>
      <c r="O1175" s="177"/>
      <c r="P1175" s="177"/>
      <c r="Q1175" s="177"/>
      <c r="R1175" s="177"/>
      <c r="S1175" s="177"/>
      <c r="T1175" s="178"/>
      <c r="AT1175" s="173" t="s">
        <v>237</v>
      </c>
      <c r="AU1175" s="173" t="s">
        <v>88</v>
      </c>
      <c r="AV1175" s="14" t="s">
        <v>86</v>
      </c>
      <c r="AW1175" s="14" t="s">
        <v>33</v>
      </c>
      <c r="AX1175" s="14" t="s">
        <v>79</v>
      </c>
      <c r="AY1175" s="173" t="s">
        <v>207</v>
      </c>
    </row>
    <row r="1176" spans="1:65" s="14" customFormat="1" ht="22.5">
      <c r="B1176" s="172"/>
      <c r="D1176" s="164" t="s">
        <v>237</v>
      </c>
      <c r="E1176" s="173" t="s">
        <v>1</v>
      </c>
      <c r="F1176" s="174" t="s">
        <v>623</v>
      </c>
      <c r="H1176" s="173" t="s">
        <v>1</v>
      </c>
      <c r="I1176" s="175"/>
      <c r="L1176" s="172"/>
      <c r="M1176" s="176"/>
      <c r="N1176" s="177"/>
      <c r="O1176" s="177"/>
      <c r="P1176" s="177"/>
      <c r="Q1176" s="177"/>
      <c r="R1176" s="177"/>
      <c r="S1176" s="177"/>
      <c r="T1176" s="178"/>
      <c r="AT1176" s="173" t="s">
        <v>237</v>
      </c>
      <c r="AU1176" s="173" t="s">
        <v>88</v>
      </c>
      <c r="AV1176" s="14" t="s">
        <v>86</v>
      </c>
      <c r="AW1176" s="14" t="s">
        <v>33</v>
      </c>
      <c r="AX1176" s="14" t="s">
        <v>79</v>
      </c>
      <c r="AY1176" s="173" t="s">
        <v>207</v>
      </c>
    </row>
    <row r="1177" spans="1:65" s="14" customFormat="1" ht="22.5">
      <c r="B1177" s="172"/>
      <c r="D1177" s="164" t="s">
        <v>237</v>
      </c>
      <c r="E1177" s="173" t="s">
        <v>1</v>
      </c>
      <c r="F1177" s="174" t="s">
        <v>624</v>
      </c>
      <c r="H1177" s="173" t="s">
        <v>1</v>
      </c>
      <c r="I1177" s="175"/>
      <c r="L1177" s="172"/>
      <c r="M1177" s="176"/>
      <c r="N1177" s="177"/>
      <c r="O1177" s="177"/>
      <c r="P1177" s="177"/>
      <c r="Q1177" s="177"/>
      <c r="R1177" s="177"/>
      <c r="S1177" s="177"/>
      <c r="T1177" s="178"/>
      <c r="AT1177" s="173" t="s">
        <v>237</v>
      </c>
      <c r="AU1177" s="173" t="s">
        <v>88</v>
      </c>
      <c r="AV1177" s="14" t="s">
        <v>86</v>
      </c>
      <c r="AW1177" s="14" t="s">
        <v>33</v>
      </c>
      <c r="AX1177" s="14" t="s">
        <v>79</v>
      </c>
      <c r="AY1177" s="173" t="s">
        <v>207</v>
      </c>
    </row>
    <row r="1178" spans="1:65" s="14" customFormat="1" ht="22.5">
      <c r="B1178" s="172"/>
      <c r="D1178" s="164" t="s">
        <v>237</v>
      </c>
      <c r="E1178" s="173" t="s">
        <v>1</v>
      </c>
      <c r="F1178" s="174" t="s">
        <v>625</v>
      </c>
      <c r="H1178" s="173" t="s">
        <v>1</v>
      </c>
      <c r="I1178" s="175"/>
      <c r="L1178" s="172"/>
      <c r="M1178" s="176"/>
      <c r="N1178" s="177"/>
      <c r="O1178" s="177"/>
      <c r="P1178" s="177"/>
      <c r="Q1178" s="177"/>
      <c r="R1178" s="177"/>
      <c r="S1178" s="177"/>
      <c r="T1178" s="178"/>
      <c r="AT1178" s="173" t="s">
        <v>237</v>
      </c>
      <c r="AU1178" s="173" t="s">
        <v>88</v>
      </c>
      <c r="AV1178" s="14" t="s">
        <v>86</v>
      </c>
      <c r="AW1178" s="14" t="s">
        <v>33</v>
      </c>
      <c r="AX1178" s="14" t="s">
        <v>79</v>
      </c>
      <c r="AY1178" s="173" t="s">
        <v>207</v>
      </c>
    </row>
    <row r="1179" spans="1:65" s="15" customFormat="1" ht="11.25">
      <c r="B1179" s="179"/>
      <c r="D1179" s="164" t="s">
        <v>237</v>
      </c>
      <c r="E1179" s="180" t="s">
        <v>1</v>
      </c>
      <c r="F1179" s="181" t="s">
        <v>242</v>
      </c>
      <c r="H1179" s="182">
        <v>1</v>
      </c>
      <c r="I1179" s="183"/>
      <c r="L1179" s="179"/>
      <c r="M1179" s="184"/>
      <c r="N1179" s="185"/>
      <c r="O1179" s="185"/>
      <c r="P1179" s="185"/>
      <c r="Q1179" s="185"/>
      <c r="R1179" s="185"/>
      <c r="S1179" s="185"/>
      <c r="T1179" s="186"/>
      <c r="AT1179" s="180" t="s">
        <v>237</v>
      </c>
      <c r="AU1179" s="180" t="s">
        <v>88</v>
      </c>
      <c r="AV1179" s="15" t="s">
        <v>213</v>
      </c>
      <c r="AW1179" s="15" t="s">
        <v>33</v>
      </c>
      <c r="AX1179" s="15" t="s">
        <v>86</v>
      </c>
      <c r="AY1179" s="180" t="s">
        <v>207</v>
      </c>
    </row>
    <row r="1180" spans="1:65" s="2" customFormat="1" ht="16.5" customHeight="1">
      <c r="A1180" s="31"/>
      <c r="B1180" s="148"/>
      <c r="C1180" s="149" t="s">
        <v>688</v>
      </c>
      <c r="D1180" s="149" t="s">
        <v>209</v>
      </c>
      <c r="E1180" s="150" t="s">
        <v>1280</v>
      </c>
      <c r="F1180" s="151" t="s">
        <v>1281</v>
      </c>
      <c r="G1180" s="152" t="s">
        <v>212</v>
      </c>
      <c r="H1180" s="153">
        <v>5</v>
      </c>
      <c r="I1180" s="154"/>
      <c r="J1180" s="155">
        <f>ROUND(I1180*H1180,2)</f>
        <v>0</v>
      </c>
      <c r="K1180" s="156"/>
      <c r="L1180" s="32"/>
      <c r="M1180" s="157" t="s">
        <v>1</v>
      </c>
      <c r="N1180" s="158" t="s">
        <v>44</v>
      </c>
      <c r="O1180" s="57"/>
      <c r="P1180" s="159">
        <f>O1180*H1180</f>
        <v>0</v>
      </c>
      <c r="Q1180" s="159">
        <v>0</v>
      </c>
      <c r="R1180" s="159">
        <f>Q1180*H1180</f>
        <v>0</v>
      </c>
      <c r="S1180" s="159">
        <v>0</v>
      </c>
      <c r="T1180" s="160">
        <f>S1180*H1180</f>
        <v>0</v>
      </c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R1180" s="161" t="s">
        <v>245</v>
      </c>
      <c r="AT1180" s="161" t="s">
        <v>209</v>
      </c>
      <c r="AU1180" s="161" t="s">
        <v>88</v>
      </c>
      <c r="AY1180" s="17" t="s">
        <v>207</v>
      </c>
      <c r="BE1180" s="162">
        <f>IF(N1180="základní",J1180,0)</f>
        <v>0</v>
      </c>
      <c r="BF1180" s="162">
        <f>IF(N1180="snížená",J1180,0)</f>
        <v>0</v>
      </c>
      <c r="BG1180" s="162">
        <f>IF(N1180="zákl. přenesená",J1180,0)</f>
        <v>0</v>
      </c>
      <c r="BH1180" s="162">
        <f>IF(N1180="sníž. přenesená",J1180,0)</f>
        <v>0</v>
      </c>
      <c r="BI1180" s="162">
        <f>IF(N1180="nulová",J1180,0)</f>
        <v>0</v>
      </c>
      <c r="BJ1180" s="17" t="s">
        <v>86</v>
      </c>
      <c r="BK1180" s="162">
        <f>ROUND(I1180*H1180,2)</f>
        <v>0</v>
      </c>
      <c r="BL1180" s="17" t="s">
        <v>245</v>
      </c>
      <c r="BM1180" s="161" t="s">
        <v>1282</v>
      </c>
    </row>
    <row r="1181" spans="1:65" s="13" customFormat="1" ht="22.5">
      <c r="B1181" s="163"/>
      <c r="D1181" s="164" t="s">
        <v>237</v>
      </c>
      <c r="E1181" s="165" t="s">
        <v>1</v>
      </c>
      <c r="F1181" s="166" t="s">
        <v>1283</v>
      </c>
      <c r="H1181" s="167">
        <v>5</v>
      </c>
      <c r="I1181" s="168"/>
      <c r="L1181" s="163"/>
      <c r="M1181" s="169"/>
      <c r="N1181" s="170"/>
      <c r="O1181" s="170"/>
      <c r="P1181" s="170"/>
      <c r="Q1181" s="170"/>
      <c r="R1181" s="170"/>
      <c r="S1181" s="170"/>
      <c r="T1181" s="171"/>
      <c r="AT1181" s="165" t="s">
        <v>237</v>
      </c>
      <c r="AU1181" s="165" t="s">
        <v>88</v>
      </c>
      <c r="AV1181" s="13" t="s">
        <v>88</v>
      </c>
      <c r="AW1181" s="13" t="s">
        <v>33</v>
      </c>
      <c r="AX1181" s="13" t="s">
        <v>79</v>
      </c>
      <c r="AY1181" s="165" t="s">
        <v>207</v>
      </c>
    </row>
    <row r="1182" spans="1:65" s="14" customFormat="1" ht="22.5">
      <c r="B1182" s="172"/>
      <c r="D1182" s="164" t="s">
        <v>237</v>
      </c>
      <c r="E1182" s="173" t="s">
        <v>1</v>
      </c>
      <c r="F1182" s="174" t="s">
        <v>1284</v>
      </c>
      <c r="H1182" s="173" t="s">
        <v>1</v>
      </c>
      <c r="I1182" s="175"/>
      <c r="L1182" s="172"/>
      <c r="M1182" s="176"/>
      <c r="N1182" s="177"/>
      <c r="O1182" s="177"/>
      <c r="P1182" s="177"/>
      <c r="Q1182" s="177"/>
      <c r="R1182" s="177"/>
      <c r="S1182" s="177"/>
      <c r="T1182" s="178"/>
      <c r="AT1182" s="173" t="s">
        <v>237</v>
      </c>
      <c r="AU1182" s="173" t="s">
        <v>88</v>
      </c>
      <c r="AV1182" s="14" t="s">
        <v>86</v>
      </c>
      <c r="AW1182" s="14" t="s">
        <v>33</v>
      </c>
      <c r="AX1182" s="14" t="s">
        <v>79</v>
      </c>
      <c r="AY1182" s="173" t="s">
        <v>207</v>
      </c>
    </row>
    <row r="1183" spans="1:65" s="15" customFormat="1" ht="11.25">
      <c r="B1183" s="179"/>
      <c r="D1183" s="164" t="s">
        <v>237</v>
      </c>
      <c r="E1183" s="180" t="s">
        <v>1</v>
      </c>
      <c r="F1183" s="181" t="s">
        <v>242</v>
      </c>
      <c r="H1183" s="182">
        <v>5</v>
      </c>
      <c r="I1183" s="183"/>
      <c r="L1183" s="179"/>
      <c r="M1183" s="184"/>
      <c r="N1183" s="185"/>
      <c r="O1183" s="185"/>
      <c r="P1183" s="185"/>
      <c r="Q1183" s="185"/>
      <c r="R1183" s="185"/>
      <c r="S1183" s="185"/>
      <c r="T1183" s="186"/>
      <c r="AT1183" s="180" t="s">
        <v>237</v>
      </c>
      <c r="AU1183" s="180" t="s">
        <v>88</v>
      </c>
      <c r="AV1183" s="15" t="s">
        <v>213</v>
      </c>
      <c r="AW1183" s="15" t="s">
        <v>33</v>
      </c>
      <c r="AX1183" s="15" t="s">
        <v>86</v>
      </c>
      <c r="AY1183" s="180" t="s">
        <v>207</v>
      </c>
    </row>
    <row r="1184" spans="1:65" s="12" customFormat="1" ht="22.9" customHeight="1">
      <c r="B1184" s="135"/>
      <c r="D1184" s="136" t="s">
        <v>78</v>
      </c>
      <c r="E1184" s="146" t="s">
        <v>1285</v>
      </c>
      <c r="F1184" s="146" t="s">
        <v>1286</v>
      </c>
      <c r="I1184" s="138"/>
      <c r="J1184" s="147">
        <f>BK1184</f>
        <v>0</v>
      </c>
      <c r="L1184" s="135"/>
      <c r="M1184" s="140"/>
      <c r="N1184" s="141"/>
      <c r="O1184" s="141"/>
      <c r="P1184" s="142">
        <f>SUM(P1185:P1208)</f>
        <v>0</v>
      </c>
      <c r="Q1184" s="141"/>
      <c r="R1184" s="142">
        <f>SUM(R1185:R1208)</f>
        <v>0</v>
      </c>
      <c r="S1184" s="141"/>
      <c r="T1184" s="143">
        <f>SUM(T1185:T1208)</f>
        <v>0</v>
      </c>
      <c r="AR1184" s="136" t="s">
        <v>88</v>
      </c>
      <c r="AT1184" s="144" t="s">
        <v>78</v>
      </c>
      <c r="AU1184" s="144" t="s">
        <v>86</v>
      </c>
      <c r="AY1184" s="136" t="s">
        <v>207</v>
      </c>
      <c r="BK1184" s="145">
        <f>SUM(BK1185:BK1208)</f>
        <v>0</v>
      </c>
    </row>
    <row r="1185" spans="1:65" s="2" customFormat="1" ht="37.9" customHeight="1">
      <c r="A1185" s="31"/>
      <c r="B1185" s="148"/>
      <c r="C1185" s="149" t="s">
        <v>1287</v>
      </c>
      <c r="D1185" s="149" t="s">
        <v>209</v>
      </c>
      <c r="E1185" s="150" t="s">
        <v>1288</v>
      </c>
      <c r="F1185" s="151" t="s">
        <v>1289</v>
      </c>
      <c r="G1185" s="152" t="s">
        <v>662</v>
      </c>
      <c r="H1185" s="153">
        <v>1</v>
      </c>
      <c r="I1185" s="154"/>
      <c r="J1185" s="155">
        <f>ROUND(I1185*H1185,2)</f>
        <v>0</v>
      </c>
      <c r="K1185" s="156"/>
      <c r="L1185" s="32"/>
      <c r="M1185" s="157" t="s">
        <v>1</v>
      </c>
      <c r="N1185" s="158" t="s">
        <v>44</v>
      </c>
      <c r="O1185" s="57"/>
      <c r="P1185" s="159">
        <f>O1185*H1185</f>
        <v>0</v>
      </c>
      <c r="Q1185" s="159">
        <v>0</v>
      </c>
      <c r="R1185" s="159">
        <f>Q1185*H1185</f>
        <v>0</v>
      </c>
      <c r="S1185" s="159">
        <v>0</v>
      </c>
      <c r="T1185" s="160">
        <f>S1185*H1185</f>
        <v>0</v>
      </c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R1185" s="161" t="s">
        <v>245</v>
      </c>
      <c r="AT1185" s="161" t="s">
        <v>209</v>
      </c>
      <c r="AU1185" s="161" t="s">
        <v>88</v>
      </c>
      <c r="AY1185" s="17" t="s">
        <v>207</v>
      </c>
      <c r="BE1185" s="162">
        <f>IF(N1185="základní",J1185,0)</f>
        <v>0</v>
      </c>
      <c r="BF1185" s="162">
        <f>IF(N1185="snížená",J1185,0)</f>
        <v>0</v>
      </c>
      <c r="BG1185" s="162">
        <f>IF(N1185="zákl. přenesená",J1185,0)</f>
        <v>0</v>
      </c>
      <c r="BH1185" s="162">
        <f>IF(N1185="sníž. přenesená",J1185,0)</f>
        <v>0</v>
      </c>
      <c r="BI1185" s="162">
        <f>IF(N1185="nulová",J1185,0)</f>
        <v>0</v>
      </c>
      <c r="BJ1185" s="17" t="s">
        <v>86</v>
      </c>
      <c r="BK1185" s="162">
        <f>ROUND(I1185*H1185,2)</f>
        <v>0</v>
      </c>
      <c r="BL1185" s="17" t="s">
        <v>245</v>
      </c>
      <c r="BM1185" s="161" t="s">
        <v>1290</v>
      </c>
    </row>
    <row r="1186" spans="1:65" s="14" customFormat="1" ht="22.5">
      <c r="B1186" s="172"/>
      <c r="D1186" s="164" t="s">
        <v>237</v>
      </c>
      <c r="E1186" s="173" t="s">
        <v>1</v>
      </c>
      <c r="F1186" s="174" t="s">
        <v>1291</v>
      </c>
      <c r="H1186" s="173" t="s">
        <v>1</v>
      </c>
      <c r="I1186" s="175"/>
      <c r="L1186" s="172"/>
      <c r="M1186" s="176"/>
      <c r="N1186" s="177"/>
      <c r="O1186" s="177"/>
      <c r="P1186" s="177"/>
      <c r="Q1186" s="177"/>
      <c r="R1186" s="177"/>
      <c r="S1186" s="177"/>
      <c r="T1186" s="178"/>
      <c r="AT1186" s="173" t="s">
        <v>237</v>
      </c>
      <c r="AU1186" s="173" t="s">
        <v>88</v>
      </c>
      <c r="AV1186" s="14" t="s">
        <v>86</v>
      </c>
      <c r="AW1186" s="14" t="s">
        <v>33</v>
      </c>
      <c r="AX1186" s="14" t="s">
        <v>79</v>
      </c>
      <c r="AY1186" s="173" t="s">
        <v>207</v>
      </c>
    </row>
    <row r="1187" spans="1:65" s="14" customFormat="1" ht="22.5">
      <c r="B1187" s="172"/>
      <c r="D1187" s="164" t="s">
        <v>237</v>
      </c>
      <c r="E1187" s="173" t="s">
        <v>1</v>
      </c>
      <c r="F1187" s="174" t="s">
        <v>1292</v>
      </c>
      <c r="H1187" s="173" t="s">
        <v>1</v>
      </c>
      <c r="I1187" s="175"/>
      <c r="L1187" s="172"/>
      <c r="M1187" s="176"/>
      <c r="N1187" s="177"/>
      <c r="O1187" s="177"/>
      <c r="P1187" s="177"/>
      <c r="Q1187" s="177"/>
      <c r="R1187" s="177"/>
      <c r="S1187" s="177"/>
      <c r="T1187" s="178"/>
      <c r="AT1187" s="173" t="s">
        <v>237</v>
      </c>
      <c r="AU1187" s="173" t="s">
        <v>88</v>
      </c>
      <c r="AV1187" s="14" t="s">
        <v>86</v>
      </c>
      <c r="AW1187" s="14" t="s">
        <v>33</v>
      </c>
      <c r="AX1187" s="14" t="s">
        <v>79</v>
      </c>
      <c r="AY1187" s="173" t="s">
        <v>207</v>
      </c>
    </row>
    <row r="1188" spans="1:65" s="13" customFormat="1" ht="11.25">
      <c r="B1188" s="163"/>
      <c r="D1188" s="164" t="s">
        <v>237</v>
      </c>
      <c r="E1188" s="165" t="s">
        <v>1</v>
      </c>
      <c r="F1188" s="166" t="s">
        <v>1279</v>
      </c>
      <c r="H1188" s="167">
        <v>1</v>
      </c>
      <c r="I1188" s="168"/>
      <c r="L1188" s="163"/>
      <c r="M1188" s="169"/>
      <c r="N1188" s="170"/>
      <c r="O1188" s="170"/>
      <c r="P1188" s="170"/>
      <c r="Q1188" s="170"/>
      <c r="R1188" s="170"/>
      <c r="S1188" s="170"/>
      <c r="T1188" s="171"/>
      <c r="AT1188" s="165" t="s">
        <v>237</v>
      </c>
      <c r="AU1188" s="165" t="s">
        <v>88</v>
      </c>
      <c r="AV1188" s="13" t="s">
        <v>88</v>
      </c>
      <c r="AW1188" s="13" t="s">
        <v>33</v>
      </c>
      <c r="AX1188" s="13" t="s">
        <v>79</v>
      </c>
      <c r="AY1188" s="165" t="s">
        <v>207</v>
      </c>
    </row>
    <row r="1189" spans="1:65" s="14" customFormat="1" ht="22.5">
      <c r="B1189" s="172"/>
      <c r="D1189" s="164" t="s">
        <v>237</v>
      </c>
      <c r="E1189" s="173" t="s">
        <v>1</v>
      </c>
      <c r="F1189" s="174" t="s">
        <v>621</v>
      </c>
      <c r="H1189" s="173" t="s">
        <v>1</v>
      </c>
      <c r="I1189" s="175"/>
      <c r="L1189" s="172"/>
      <c r="M1189" s="176"/>
      <c r="N1189" s="177"/>
      <c r="O1189" s="177"/>
      <c r="P1189" s="177"/>
      <c r="Q1189" s="177"/>
      <c r="R1189" s="177"/>
      <c r="S1189" s="177"/>
      <c r="T1189" s="178"/>
      <c r="AT1189" s="173" t="s">
        <v>237</v>
      </c>
      <c r="AU1189" s="173" t="s">
        <v>88</v>
      </c>
      <c r="AV1189" s="14" t="s">
        <v>86</v>
      </c>
      <c r="AW1189" s="14" t="s">
        <v>33</v>
      </c>
      <c r="AX1189" s="14" t="s">
        <v>79</v>
      </c>
      <c r="AY1189" s="173" t="s">
        <v>207</v>
      </c>
    </row>
    <row r="1190" spans="1:65" s="14" customFormat="1" ht="11.25">
      <c r="B1190" s="172"/>
      <c r="D1190" s="164" t="s">
        <v>237</v>
      </c>
      <c r="E1190" s="173" t="s">
        <v>1</v>
      </c>
      <c r="F1190" s="174" t="s">
        <v>622</v>
      </c>
      <c r="H1190" s="173" t="s">
        <v>1</v>
      </c>
      <c r="I1190" s="175"/>
      <c r="L1190" s="172"/>
      <c r="M1190" s="176"/>
      <c r="N1190" s="177"/>
      <c r="O1190" s="177"/>
      <c r="P1190" s="177"/>
      <c r="Q1190" s="177"/>
      <c r="R1190" s="177"/>
      <c r="S1190" s="177"/>
      <c r="T1190" s="178"/>
      <c r="AT1190" s="173" t="s">
        <v>237</v>
      </c>
      <c r="AU1190" s="173" t="s">
        <v>88</v>
      </c>
      <c r="AV1190" s="14" t="s">
        <v>86</v>
      </c>
      <c r="AW1190" s="14" t="s">
        <v>33</v>
      </c>
      <c r="AX1190" s="14" t="s">
        <v>79</v>
      </c>
      <c r="AY1190" s="173" t="s">
        <v>207</v>
      </c>
    </row>
    <row r="1191" spans="1:65" s="14" customFormat="1" ht="22.5">
      <c r="B1191" s="172"/>
      <c r="D1191" s="164" t="s">
        <v>237</v>
      </c>
      <c r="E1191" s="173" t="s">
        <v>1</v>
      </c>
      <c r="F1191" s="174" t="s">
        <v>623</v>
      </c>
      <c r="H1191" s="173" t="s">
        <v>1</v>
      </c>
      <c r="I1191" s="175"/>
      <c r="L1191" s="172"/>
      <c r="M1191" s="176"/>
      <c r="N1191" s="177"/>
      <c r="O1191" s="177"/>
      <c r="P1191" s="177"/>
      <c r="Q1191" s="177"/>
      <c r="R1191" s="177"/>
      <c r="S1191" s="177"/>
      <c r="T1191" s="178"/>
      <c r="AT1191" s="173" t="s">
        <v>237</v>
      </c>
      <c r="AU1191" s="173" t="s">
        <v>88</v>
      </c>
      <c r="AV1191" s="14" t="s">
        <v>86</v>
      </c>
      <c r="AW1191" s="14" t="s">
        <v>33</v>
      </c>
      <c r="AX1191" s="14" t="s">
        <v>79</v>
      </c>
      <c r="AY1191" s="173" t="s">
        <v>207</v>
      </c>
    </row>
    <row r="1192" spans="1:65" s="14" customFormat="1" ht="22.5">
      <c r="B1192" s="172"/>
      <c r="D1192" s="164" t="s">
        <v>237</v>
      </c>
      <c r="E1192" s="173" t="s">
        <v>1</v>
      </c>
      <c r="F1192" s="174" t="s">
        <v>624</v>
      </c>
      <c r="H1192" s="173" t="s">
        <v>1</v>
      </c>
      <c r="I1192" s="175"/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237</v>
      </c>
      <c r="AU1192" s="173" t="s">
        <v>88</v>
      </c>
      <c r="AV1192" s="14" t="s">
        <v>86</v>
      </c>
      <c r="AW1192" s="14" t="s">
        <v>33</v>
      </c>
      <c r="AX1192" s="14" t="s">
        <v>79</v>
      </c>
      <c r="AY1192" s="173" t="s">
        <v>207</v>
      </c>
    </row>
    <row r="1193" spans="1:65" s="14" customFormat="1" ht="22.5">
      <c r="B1193" s="172"/>
      <c r="D1193" s="164" t="s">
        <v>237</v>
      </c>
      <c r="E1193" s="173" t="s">
        <v>1</v>
      </c>
      <c r="F1193" s="174" t="s">
        <v>625</v>
      </c>
      <c r="H1193" s="173" t="s">
        <v>1</v>
      </c>
      <c r="I1193" s="175"/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237</v>
      </c>
      <c r="AU1193" s="173" t="s">
        <v>88</v>
      </c>
      <c r="AV1193" s="14" t="s">
        <v>86</v>
      </c>
      <c r="AW1193" s="14" t="s">
        <v>33</v>
      </c>
      <c r="AX1193" s="14" t="s">
        <v>79</v>
      </c>
      <c r="AY1193" s="173" t="s">
        <v>207</v>
      </c>
    </row>
    <row r="1194" spans="1:65" s="15" customFormat="1" ht="11.25">
      <c r="B1194" s="179"/>
      <c r="D1194" s="164" t="s">
        <v>237</v>
      </c>
      <c r="E1194" s="180" t="s">
        <v>1</v>
      </c>
      <c r="F1194" s="181" t="s">
        <v>242</v>
      </c>
      <c r="H1194" s="182">
        <v>1</v>
      </c>
      <c r="I1194" s="183"/>
      <c r="L1194" s="179"/>
      <c r="M1194" s="184"/>
      <c r="N1194" s="185"/>
      <c r="O1194" s="185"/>
      <c r="P1194" s="185"/>
      <c r="Q1194" s="185"/>
      <c r="R1194" s="185"/>
      <c r="S1194" s="185"/>
      <c r="T1194" s="186"/>
      <c r="AT1194" s="180" t="s">
        <v>237</v>
      </c>
      <c r="AU1194" s="180" t="s">
        <v>88</v>
      </c>
      <c r="AV1194" s="15" t="s">
        <v>213</v>
      </c>
      <c r="AW1194" s="15" t="s">
        <v>33</v>
      </c>
      <c r="AX1194" s="15" t="s">
        <v>86</v>
      </c>
      <c r="AY1194" s="180" t="s">
        <v>207</v>
      </c>
    </row>
    <row r="1195" spans="1:65" s="2" customFormat="1" ht="24.2" customHeight="1">
      <c r="A1195" s="31"/>
      <c r="B1195" s="148"/>
      <c r="C1195" s="149" t="s">
        <v>691</v>
      </c>
      <c r="D1195" s="149" t="s">
        <v>209</v>
      </c>
      <c r="E1195" s="150" t="s">
        <v>1293</v>
      </c>
      <c r="F1195" s="151" t="s">
        <v>1294</v>
      </c>
      <c r="G1195" s="152" t="s">
        <v>662</v>
      </c>
      <c r="H1195" s="153">
        <v>1</v>
      </c>
      <c r="I1195" s="154"/>
      <c r="J1195" s="155">
        <f>ROUND(I1195*H1195,2)</f>
        <v>0</v>
      </c>
      <c r="K1195" s="156"/>
      <c r="L1195" s="32"/>
      <c r="M1195" s="157" t="s">
        <v>1</v>
      </c>
      <c r="N1195" s="158" t="s">
        <v>44</v>
      </c>
      <c r="O1195" s="57"/>
      <c r="P1195" s="159">
        <f>O1195*H1195</f>
        <v>0</v>
      </c>
      <c r="Q1195" s="159">
        <v>0</v>
      </c>
      <c r="R1195" s="159">
        <f>Q1195*H1195</f>
        <v>0</v>
      </c>
      <c r="S1195" s="159">
        <v>0</v>
      </c>
      <c r="T1195" s="160">
        <f>S1195*H1195</f>
        <v>0</v>
      </c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R1195" s="161" t="s">
        <v>245</v>
      </c>
      <c r="AT1195" s="161" t="s">
        <v>209</v>
      </c>
      <c r="AU1195" s="161" t="s">
        <v>88</v>
      </c>
      <c r="AY1195" s="17" t="s">
        <v>207</v>
      </c>
      <c r="BE1195" s="162">
        <f>IF(N1195="základní",J1195,0)</f>
        <v>0</v>
      </c>
      <c r="BF1195" s="162">
        <f>IF(N1195="snížená",J1195,0)</f>
        <v>0</v>
      </c>
      <c r="BG1195" s="162">
        <f>IF(N1195="zákl. přenesená",J1195,0)</f>
        <v>0</v>
      </c>
      <c r="BH1195" s="162">
        <f>IF(N1195="sníž. přenesená",J1195,0)</f>
        <v>0</v>
      </c>
      <c r="BI1195" s="162">
        <f>IF(N1195="nulová",J1195,0)</f>
        <v>0</v>
      </c>
      <c r="BJ1195" s="17" t="s">
        <v>86</v>
      </c>
      <c r="BK1195" s="162">
        <f>ROUND(I1195*H1195,2)</f>
        <v>0</v>
      </c>
      <c r="BL1195" s="17" t="s">
        <v>245</v>
      </c>
      <c r="BM1195" s="161" t="s">
        <v>1295</v>
      </c>
    </row>
    <row r="1196" spans="1:65" s="14" customFormat="1" ht="22.5">
      <c r="B1196" s="172"/>
      <c r="D1196" s="164" t="s">
        <v>237</v>
      </c>
      <c r="E1196" s="173" t="s">
        <v>1</v>
      </c>
      <c r="F1196" s="174" t="s">
        <v>1296</v>
      </c>
      <c r="H1196" s="173" t="s">
        <v>1</v>
      </c>
      <c r="I1196" s="175"/>
      <c r="L1196" s="172"/>
      <c r="M1196" s="176"/>
      <c r="N1196" s="177"/>
      <c r="O1196" s="177"/>
      <c r="P1196" s="177"/>
      <c r="Q1196" s="177"/>
      <c r="R1196" s="177"/>
      <c r="S1196" s="177"/>
      <c r="T1196" s="178"/>
      <c r="AT1196" s="173" t="s">
        <v>237</v>
      </c>
      <c r="AU1196" s="173" t="s">
        <v>88</v>
      </c>
      <c r="AV1196" s="14" t="s">
        <v>86</v>
      </c>
      <c r="AW1196" s="14" t="s">
        <v>33</v>
      </c>
      <c r="AX1196" s="14" t="s">
        <v>79</v>
      </c>
      <c r="AY1196" s="173" t="s">
        <v>207</v>
      </c>
    </row>
    <row r="1197" spans="1:65" s="14" customFormat="1" ht="22.5">
      <c r="B1197" s="172"/>
      <c r="D1197" s="164" t="s">
        <v>237</v>
      </c>
      <c r="E1197" s="173" t="s">
        <v>1</v>
      </c>
      <c r="F1197" s="174" t="s">
        <v>1297</v>
      </c>
      <c r="H1197" s="173" t="s">
        <v>1</v>
      </c>
      <c r="I1197" s="175"/>
      <c r="L1197" s="172"/>
      <c r="M1197" s="176"/>
      <c r="N1197" s="177"/>
      <c r="O1197" s="177"/>
      <c r="P1197" s="177"/>
      <c r="Q1197" s="177"/>
      <c r="R1197" s="177"/>
      <c r="S1197" s="177"/>
      <c r="T1197" s="178"/>
      <c r="AT1197" s="173" t="s">
        <v>237</v>
      </c>
      <c r="AU1197" s="173" t="s">
        <v>88</v>
      </c>
      <c r="AV1197" s="14" t="s">
        <v>86</v>
      </c>
      <c r="AW1197" s="14" t="s">
        <v>33</v>
      </c>
      <c r="AX1197" s="14" t="s">
        <v>79</v>
      </c>
      <c r="AY1197" s="173" t="s">
        <v>207</v>
      </c>
    </row>
    <row r="1198" spans="1:65" s="13" customFormat="1" ht="11.25">
      <c r="B1198" s="163"/>
      <c r="D1198" s="164" t="s">
        <v>237</v>
      </c>
      <c r="E1198" s="165" t="s">
        <v>1</v>
      </c>
      <c r="F1198" s="166" t="s">
        <v>1279</v>
      </c>
      <c r="H1198" s="167">
        <v>1</v>
      </c>
      <c r="I1198" s="168"/>
      <c r="L1198" s="163"/>
      <c r="M1198" s="169"/>
      <c r="N1198" s="170"/>
      <c r="O1198" s="170"/>
      <c r="P1198" s="170"/>
      <c r="Q1198" s="170"/>
      <c r="R1198" s="170"/>
      <c r="S1198" s="170"/>
      <c r="T1198" s="171"/>
      <c r="AT1198" s="165" t="s">
        <v>237</v>
      </c>
      <c r="AU1198" s="165" t="s">
        <v>88</v>
      </c>
      <c r="AV1198" s="13" t="s">
        <v>88</v>
      </c>
      <c r="AW1198" s="13" t="s">
        <v>33</v>
      </c>
      <c r="AX1198" s="13" t="s">
        <v>79</v>
      </c>
      <c r="AY1198" s="165" t="s">
        <v>207</v>
      </c>
    </row>
    <row r="1199" spans="1:65" s="14" customFormat="1" ht="22.5">
      <c r="B1199" s="172"/>
      <c r="D1199" s="164" t="s">
        <v>237</v>
      </c>
      <c r="E1199" s="173" t="s">
        <v>1</v>
      </c>
      <c r="F1199" s="174" t="s">
        <v>621</v>
      </c>
      <c r="H1199" s="173" t="s">
        <v>1</v>
      </c>
      <c r="I1199" s="175"/>
      <c r="L1199" s="172"/>
      <c r="M1199" s="176"/>
      <c r="N1199" s="177"/>
      <c r="O1199" s="177"/>
      <c r="P1199" s="177"/>
      <c r="Q1199" s="177"/>
      <c r="R1199" s="177"/>
      <c r="S1199" s="177"/>
      <c r="T1199" s="178"/>
      <c r="AT1199" s="173" t="s">
        <v>237</v>
      </c>
      <c r="AU1199" s="173" t="s">
        <v>88</v>
      </c>
      <c r="AV1199" s="14" t="s">
        <v>86</v>
      </c>
      <c r="AW1199" s="14" t="s">
        <v>33</v>
      </c>
      <c r="AX1199" s="14" t="s">
        <v>79</v>
      </c>
      <c r="AY1199" s="173" t="s">
        <v>207</v>
      </c>
    </row>
    <row r="1200" spans="1:65" s="14" customFormat="1" ht="11.25">
      <c r="B1200" s="172"/>
      <c r="D1200" s="164" t="s">
        <v>237</v>
      </c>
      <c r="E1200" s="173" t="s">
        <v>1</v>
      </c>
      <c r="F1200" s="174" t="s">
        <v>622</v>
      </c>
      <c r="H1200" s="173" t="s">
        <v>1</v>
      </c>
      <c r="I1200" s="175"/>
      <c r="L1200" s="172"/>
      <c r="M1200" s="176"/>
      <c r="N1200" s="177"/>
      <c r="O1200" s="177"/>
      <c r="P1200" s="177"/>
      <c r="Q1200" s="177"/>
      <c r="R1200" s="177"/>
      <c r="S1200" s="177"/>
      <c r="T1200" s="178"/>
      <c r="AT1200" s="173" t="s">
        <v>237</v>
      </c>
      <c r="AU1200" s="173" t="s">
        <v>88</v>
      </c>
      <c r="AV1200" s="14" t="s">
        <v>86</v>
      </c>
      <c r="AW1200" s="14" t="s">
        <v>33</v>
      </c>
      <c r="AX1200" s="14" t="s">
        <v>79</v>
      </c>
      <c r="AY1200" s="173" t="s">
        <v>207</v>
      </c>
    </row>
    <row r="1201" spans="1:65" s="14" customFormat="1" ht="22.5">
      <c r="B1201" s="172"/>
      <c r="D1201" s="164" t="s">
        <v>237</v>
      </c>
      <c r="E1201" s="173" t="s">
        <v>1</v>
      </c>
      <c r="F1201" s="174" t="s">
        <v>623</v>
      </c>
      <c r="H1201" s="173" t="s">
        <v>1</v>
      </c>
      <c r="I1201" s="175"/>
      <c r="L1201" s="172"/>
      <c r="M1201" s="176"/>
      <c r="N1201" s="177"/>
      <c r="O1201" s="177"/>
      <c r="P1201" s="177"/>
      <c r="Q1201" s="177"/>
      <c r="R1201" s="177"/>
      <c r="S1201" s="177"/>
      <c r="T1201" s="178"/>
      <c r="AT1201" s="173" t="s">
        <v>237</v>
      </c>
      <c r="AU1201" s="173" t="s">
        <v>88</v>
      </c>
      <c r="AV1201" s="14" t="s">
        <v>86</v>
      </c>
      <c r="AW1201" s="14" t="s">
        <v>33</v>
      </c>
      <c r="AX1201" s="14" t="s">
        <v>79</v>
      </c>
      <c r="AY1201" s="173" t="s">
        <v>207</v>
      </c>
    </row>
    <row r="1202" spans="1:65" s="14" customFormat="1" ht="22.5">
      <c r="B1202" s="172"/>
      <c r="D1202" s="164" t="s">
        <v>237</v>
      </c>
      <c r="E1202" s="173" t="s">
        <v>1</v>
      </c>
      <c r="F1202" s="174" t="s">
        <v>624</v>
      </c>
      <c r="H1202" s="173" t="s">
        <v>1</v>
      </c>
      <c r="I1202" s="175"/>
      <c r="L1202" s="172"/>
      <c r="M1202" s="176"/>
      <c r="N1202" s="177"/>
      <c r="O1202" s="177"/>
      <c r="P1202" s="177"/>
      <c r="Q1202" s="177"/>
      <c r="R1202" s="177"/>
      <c r="S1202" s="177"/>
      <c r="T1202" s="178"/>
      <c r="AT1202" s="173" t="s">
        <v>237</v>
      </c>
      <c r="AU1202" s="173" t="s">
        <v>88</v>
      </c>
      <c r="AV1202" s="14" t="s">
        <v>86</v>
      </c>
      <c r="AW1202" s="14" t="s">
        <v>33</v>
      </c>
      <c r="AX1202" s="14" t="s">
        <v>79</v>
      </c>
      <c r="AY1202" s="173" t="s">
        <v>207</v>
      </c>
    </row>
    <row r="1203" spans="1:65" s="14" customFormat="1" ht="22.5">
      <c r="B1203" s="172"/>
      <c r="D1203" s="164" t="s">
        <v>237</v>
      </c>
      <c r="E1203" s="173" t="s">
        <v>1</v>
      </c>
      <c r="F1203" s="174" t="s">
        <v>625</v>
      </c>
      <c r="H1203" s="173" t="s">
        <v>1</v>
      </c>
      <c r="I1203" s="175"/>
      <c r="L1203" s="172"/>
      <c r="M1203" s="176"/>
      <c r="N1203" s="177"/>
      <c r="O1203" s="177"/>
      <c r="P1203" s="177"/>
      <c r="Q1203" s="177"/>
      <c r="R1203" s="177"/>
      <c r="S1203" s="177"/>
      <c r="T1203" s="178"/>
      <c r="AT1203" s="173" t="s">
        <v>237</v>
      </c>
      <c r="AU1203" s="173" t="s">
        <v>88</v>
      </c>
      <c r="AV1203" s="14" t="s">
        <v>86</v>
      </c>
      <c r="AW1203" s="14" t="s">
        <v>33</v>
      </c>
      <c r="AX1203" s="14" t="s">
        <v>79</v>
      </c>
      <c r="AY1203" s="173" t="s">
        <v>207</v>
      </c>
    </row>
    <row r="1204" spans="1:65" s="15" customFormat="1" ht="11.25">
      <c r="B1204" s="179"/>
      <c r="D1204" s="164" t="s">
        <v>237</v>
      </c>
      <c r="E1204" s="180" t="s">
        <v>1</v>
      </c>
      <c r="F1204" s="181" t="s">
        <v>242</v>
      </c>
      <c r="H1204" s="182">
        <v>1</v>
      </c>
      <c r="I1204" s="183"/>
      <c r="L1204" s="179"/>
      <c r="M1204" s="184"/>
      <c r="N1204" s="185"/>
      <c r="O1204" s="185"/>
      <c r="P1204" s="185"/>
      <c r="Q1204" s="185"/>
      <c r="R1204" s="185"/>
      <c r="S1204" s="185"/>
      <c r="T1204" s="186"/>
      <c r="AT1204" s="180" t="s">
        <v>237</v>
      </c>
      <c r="AU1204" s="180" t="s">
        <v>88</v>
      </c>
      <c r="AV1204" s="15" t="s">
        <v>213</v>
      </c>
      <c r="AW1204" s="15" t="s">
        <v>33</v>
      </c>
      <c r="AX1204" s="15" t="s">
        <v>86</v>
      </c>
      <c r="AY1204" s="180" t="s">
        <v>207</v>
      </c>
    </row>
    <row r="1205" spans="1:65" s="2" customFormat="1" ht="16.5" customHeight="1">
      <c r="A1205" s="31"/>
      <c r="B1205" s="148"/>
      <c r="C1205" s="149" t="s">
        <v>1298</v>
      </c>
      <c r="D1205" s="149" t="s">
        <v>209</v>
      </c>
      <c r="E1205" s="150" t="s">
        <v>1280</v>
      </c>
      <c r="F1205" s="151" t="s">
        <v>1281</v>
      </c>
      <c r="G1205" s="152" t="s">
        <v>212</v>
      </c>
      <c r="H1205" s="153">
        <v>10</v>
      </c>
      <c r="I1205" s="154"/>
      <c r="J1205" s="155">
        <f>ROUND(I1205*H1205,2)</f>
        <v>0</v>
      </c>
      <c r="K1205" s="156"/>
      <c r="L1205" s="32"/>
      <c r="M1205" s="157" t="s">
        <v>1</v>
      </c>
      <c r="N1205" s="158" t="s">
        <v>44</v>
      </c>
      <c r="O1205" s="57"/>
      <c r="P1205" s="159">
        <f>O1205*H1205</f>
        <v>0</v>
      </c>
      <c r="Q1205" s="159">
        <v>0</v>
      </c>
      <c r="R1205" s="159">
        <f>Q1205*H1205</f>
        <v>0</v>
      </c>
      <c r="S1205" s="159">
        <v>0</v>
      </c>
      <c r="T1205" s="160">
        <f>S1205*H1205</f>
        <v>0</v>
      </c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R1205" s="161" t="s">
        <v>245</v>
      </c>
      <c r="AT1205" s="161" t="s">
        <v>209</v>
      </c>
      <c r="AU1205" s="161" t="s">
        <v>88</v>
      </c>
      <c r="AY1205" s="17" t="s">
        <v>207</v>
      </c>
      <c r="BE1205" s="162">
        <f>IF(N1205="základní",J1205,0)</f>
        <v>0</v>
      </c>
      <c r="BF1205" s="162">
        <f>IF(N1205="snížená",J1205,0)</f>
        <v>0</v>
      </c>
      <c r="BG1205" s="162">
        <f>IF(N1205="zákl. přenesená",J1205,0)</f>
        <v>0</v>
      </c>
      <c r="BH1205" s="162">
        <f>IF(N1205="sníž. přenesená",J1205,0)</f>
        <v>0</v>
      </c>
      <c r="BI1205" s="162">
        <f>IF(N1205="nulová",J1205,0)</f>
        <v>0</v>
      </c>
      <c r="BJ1205" s="17" t="s">
        <v>86</v>
      </c>
      <c r="BK1205" s="162">
        <f>ROUND(I1205*H1205,2)</f>
        <v>0</v>
      </c>
      <c r="BL1205" s="17" t="s">
        <v>245</v>
      </c>
      <c r="BM1205" s="161" t="s">
        <v>1299</v>
      </c>
    </row>
    <row r="1206" spans="1:65" s="13" customFormat="1" ht="22.5">
      <c r="B1206" s="163"/>
      <c r="D1206" s="164" t="s">
        <v>237</v>
      </c>
      <c r="E1206" s="165" t="s">
        <v>1</v>
      </c>
      <c r="F1206" s="166" t="s">
        <v>1300</v>
      </c>
      <c r="H1206" s="167">
        <v>10</v>
      </c>
      <c r="I1206" s="168"/>
      <c r="L1206" s="163"/>
      <c r="M1206" s="169"/>
      <c r="N1206" s="170"/>
      <c r="O1206" s="170"/>
      <c r="P1206" s="170"/>
      <c r="Q1206" s="170"/>
      <c r="R1206" s="170"/>
      <c r="S1206" s="170"/>
      <c r="T1206" s="171"/>
      <c r="AT1206" s="165" t="s">
        <v>237</v>
      </c>
      <c r="AU1206" s="165" t="s">
        <v>88</v>
      </c>
      <c r="AV1206" s="13" t="s">
        <v>88</v>
      </c>
      <c r="AW1206" s="13" t="s">
        <v>33</v>
      </c>
      <c r="AX1206" s="13" t="s">
        <v>79</v>
      </c>
      <c r="AY1206" s="165" t="s">
        <v>207</v>
      </c>
    </row>
    <row r="1207" spans="1:65" s="14" customFormat="1" ht="22.5">
      <c r="B1207" s="172"/>
      <c r="D1207" s="164" t="s">
        <v>237</v>
      </c>
      <c r="E1207" s="173" t="s">
        <v>1</v>
      </c>
      <c r="F1207" s="174" t="s">
        <v>1284</v>
      </c>
      <c r="H1207" s="173" t="s">
        <v>1</v>
      </c>
      <c r="I1207" s="175"/>
      <c r="L1207" s="172"/>
      <c r="M1207" s="176"/>
      <c r="N1207" s="177"/>
      <c r="O1207" s="177"/>
      <c r="P1207" s="177"/>
      <c r="Q1207" s="177"/>
      <c r="R1207" s="177"/>
      <c r="S1207" s="177"/>
      <c r="T1207" s="178"/>
      <c r="AT1207" s="173" t="s">
        <v>237</v>
      </c>
      <c r="AU1207" s="173" t="s">
        <v>88</v>
      </c>
      <c r="AV1207" s="14" t="s">
        <v>86</v>
      </c>
      <c r="AW1207" s="14" t="s">
        <v>33</v>
      </c>
      <c r="AX1207" s="14" t="s">
        <v>79</v>
      </c>
      <c r="AY1207" s="173" t="s">
        <v>207</v>
      </c>
    </row>
    <row r="1208" spans="1:65" s="15" customFormat="1" ht="11.25">
      <c r="B1208" s="179"/>
      <c r="D1208" s="164" t="s">
        <v>237</v>
      </c>
      <c r="E1208" s="180" t="s">
        <v>1</v>
      </c>
      <c r="F1208" s="181" t="s">
        <v>242</v>
      </c>
      <c r="H1208" s="182">
        <v>10</v>
      </c>
      <c r="I1208" s="183"/>
      <c r="L1208" s="179"/>
      <c r="M1208" s="184"/>
      <c r="N1208" s="185"/>
      <c r="O1208" s="185"/>
      <c r="P1208" s="185"/>
      <c r="Q1208" s="185"/>
      <c r="R1208" s="185"/>
      <c r="S1208" s="185"/>
      <c r="T1208" s="186"/>
      <c r="AT1208" s="180" t="s">
        <v>237</v>
      </c>
      <c r="AU1208" s="180" t="s">
        <v>88</v>
      </c>
      <c r="AV1208" s="15" t="s">
        <v>213</v>
      </c>
      <c r="AW1208" s="15" t="s">
        <v>33</v>
      </c>
      <c r="AX1208" s="15" t="s">
        <v>86</v>
      </c>
      <c r="AY1208" s="180" t="s">
        <v>207</v>
      </c>
    </row>
    <row r="1209" spans="1:65" s="12" customFormat="1" ht="22.9" customHeight="1">
      <c r="B1209" s="135"/>
      <c r="D1209" s="136" t="s">
        <v>78</v>
      </c>
      <c r="E1209" s="146" t="s">
        <v>1301</v>
      </c>
      <c r="F1209" s="146" t="s">
        <v>1302</v>
      </c>
      <c r="I1209" s="138"/>
      <c r="J1209" s="147">
        <f>BK1209</f>
        <v>0</v>
      </c>
      <c r="L1209" s="135"/>
      <c r="M1209" s="140"/>
      <c r="N1209" s="141"/>
      <c r="O1209" s="141"/>
      <c r="P1209" s="142">
        <f>SUM(P1210:P1220)</f>
        <v>0</v>
      </c>
      <c r="Q1209" s="141"/>
      <c r="R1209" s="142">
        <f>SUM(R1210:R1220)</f>
        <v>0</v>
      </c>
      <c r="S1209" s="141"/>
      <c r="T1209" s="143">
        <f>SUM(T1210:T1220)</f>
        <v>0</v>
      </c>
      <c r="AR1209" s="136" t="s">
        <v>88</v>
      </c>
      <c r="AT1209" s="144" t="s">
        <v>78</v>
      </c>
      <c r="AU1209" s="144" t="s">
        <v>86</v>
      </c>
      <c r="AY1209" s="136" t="s">
        <v>207</v>
      </c>
      <c r="BK1209" s="145">
        <f>SUM(BK1210:BK1220)</f>
        <v>0</v>
      </c>
    </row>
    <row r="1210" spans="1:65" s="2" customFormat="1" ht="24.2" customHeight="1">
      <c r="A1210" s="31"/>
      <c r="B1210" s="148"/>
      <c r="C1210" s="149" t="s">
        <v>695</v>
      </c>
      <c r="D1210" s="149" t="s">
        <v>209</v>
      </c>
      <c r="E1210" s="150" t="s">
        <v>1303</v>
      </c>
      <c r="F1210" s="151" t="s">
        <v>1304</v>
      </c>
      <c r="G1210" s="152" t="s">
        <v>662</v>
      </c>
      <c r="H1210" s="153">
        <v>1</v>
      </c>
      <c r="I1210" s="154"/>
      <c r="J1210" s="155">
        <f>ROUND(I1210*H1210,2)</f>
        <v>0</v>
      </c>
      <c r="K1210" s="156"/>
      <c r="L1210" s="32"/>
      <c r="M1210" s="157" t="s">
        <v>1</v>
      </c>
      <c r="N1210" s="158" t="s">
        <v>44</v>
      </c>
      <c r="O1210" s="57"/>
      <c r="P1210" s="159">
        <f>O1210*H1210</f>
        <v>0</v>
      </c>
      <c r="Q1210" s="159">
        <v>0</v>
      </c>
      <c r="R1210" s="159">
        <f>Q1210*H1210</f>
        <v>0</v>
      </c>
      <c r="S1210" s="159">
        <v>0</v>
      </c>
      <c r="T1210" s="160">
        <f>S1210*H1210</f>
        <v>0</v>
      </c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R1210" s="161" t="s">
        <v>245</v>
      </c>
      <c r="AT1210" s="161" t="s">
        <v>209</v>
      </c>
      <c r="AU1210" s="161" t="s">
        <v>88</v>
      </c>
      <c r="AY1210" s="17" t="s">
        <v>207</v>
      </c>
      <c r="BE1210" s="162">
        <f>IF(N1210="základní",J1210,0)</f>
        <v>0</v>
      </c>
      <c r="BF1210" s="162">
        <f>IF(N1210="snížená",J1210,0)</f>
        <v>0</v>
      </c>
      <c r="BG1210" s="162">
        <f>IF(N1210="zákl. přenesená",J1210,0)</f>
        <v>0</v>
      </c>
      <c r="BH1210" s="162">
        <f>IF(N1210="sníž. přenesená",J1210,0)</f>
        <v>0</v>
      </c>
      <c r="BI1210" s="162">
        <f>IF(N1210="nulová",J1210,0)</f>
        <v>0</v>
      </c>
      <c r="BJ1210" s="17" t="s">
        <v>86</v>
      </c>
      <c r="BK1210" s="162">
        <f>ROUND(I1210*H1210,2)</f>
        <v>0</v>
      </c>
      <c r="BL1210" s="17" t="s">
        <v>245</v>
      </c>
      <c r="BM1210" s="161" t="s">
        <v>1305</v>
      </c>
    </row>
    <row r="1211" spans="1:65" s="14" customFormat="1" ht="22.5">
      <c r="B1211" s="172"/>
      <c r="D1211" s="164" t="s">
        <v>237</v>
      </c>
      <c r="E1211" s="173" t="s">
        <v>1</v>
      </c>
      <c r="F1211" s="174" t="s">
        <v>1306</v>
      </c>
      <c r="H1211" s="173" t="s">
        <v>1</v>
      </c>
      <c r="I1211" s="175"/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237</v>
      </c>
      <c r="AU1211" s="173" t="s">
        <v>88</v>
      </c>
      <c r="AV1211" s="14" t="s">
        <v>86</v>
      </c>
      <c r="AW1211" s="14" t="s">
        <v>33</v>
      </c>
      <c r="AX1211" s="14" t="s">
        <v>79</v>
      </c>
      <c r="AY1211" s="173" t="s">
        <v>207</v>
      </c>
    </row>
    <row r="1212" spans="1:65" s="14" customFormat="1" ht="22.5">
      <c r="B1212" s="172"/>
      <c r="D1212" s="164" t="s">
        <v>237</v>
      </c>
      <c r="E1212" s="173" t="s">
        <v>1</v>
      </c>
      <c r="F1212" s="174" t="s">
        <v>1307</v>
      </c>
      <c r="H1212" s="173" t="s">
        <v>1</v>
      </c>
      <c r="I1212" s="175"/>
      <c r="L1212" s="172"/>
      <c r="M1212" s="176"/>
      <c r="N1212" s="177"/>
      <c r="O1212" s="177"/>
      <c r="P1212" s="177"/>
      <c r="Q1212" s="177"/>
      <c r="R1212" s="177"/>
      <c r="S1212" s="177"/>
      <c r="T1212" s="178"/>
      <c r="AT1212" s="173" t="s">
        <v>237</v>
      </c>
      <c r="AU1212" s="173" t="s">
        <v>88</v>
      </c>
      <c r="AV1212" s="14" t="s">
        <v>86</v>
      </c>
      <c r="AW1212" s="14" t="s">
        <v>33</v>
      </c>
      <c r="AX1212" s="14" t="s">
        <v>79</v>
      </c>
      <c r="AY1212" s="173" t="s">
        <v>207</v>
      </c>
    </row>
    <row r="1213" spans="1:65" s="13" customFormat="1" ht="11.25">
      <c r="B1213" s="163"/>
      <c r="D1213" s="164" t="s">
        <v>237</v>
      </c>
      <c r="E1213" s="165" t="s">
        <v>1</v>
      </c>
      <c r="F1213" s="166" t="s">
        <v>1308</v>
      </c>
      <c r="H1213" s="167">
        <v>1</v>
      </c>
      <c r="I1213" s="168"/>
      <c r="L1213" s="163"/>
      <c r="M1213" s="169"/>
      <c r="N1213" s="170"/>
      <c r="O1213" s="170"/>
      <c r="P1213" s="170"/>
      <c r="Q1213" s="170"/>
      <c r="R1213" s="170"/>
      <c r="S1213" s="170"/>
      <c r="T1213" s="171"/>
      <c r="AT1213" s="165" t="s">
        <v>237</v>
      </c>
      <c r="AU1213" s="165" t="s">
        <v>88</v>
      </c>
      <c r="AV1213" s="13" t="s">
        <v>88</v>
      </c>
      <c r="AW1213" s="13" t="s">
        <v>33</v>
      </c>
      <c r="AX1213" s="13" t="s">
        <v>79</v>
      </c>
      <c r="AY1213" s="165" t="s">
        <v>207</v>
      </c>
    </row>
    <row r="1214" spans="1:65" s="14" customFormat="1" ht="22.5">
      <c r="B1214" s="172"/>
      <c r="D1214" s="164" t="s">
        <v>237</v>
      </c>
      <c r="E1214" s="173" t="s">
        <v>1</v>
      </c>
      <c r="F1214" s="174" t="s">
        <v>621</v>
      </c>
      <c r="H1214" s="173" t="s">
        <v>1</v>
      </c>
      <c r="I1214" s="175"/>
      <c r="L1214" s="172"/>
      <c r="M1214" s="176"/>
      <c r="N1214" s="177"/>
      <c r="O1214" s="177"/>
      <c r="P1214" s="177"/>
      <c r="Q1214" s="177"/>
      <c r="R1214" s="177"/>
      <c r="S1214" s="177"/>
      <c r="T1214" s="178"/>
      <c r="AT1214" s="173" t="s">
        <v>237</v>
      </c>
      <c r="AU1214" s="173" t="s">
        <v>88</v>
      </c>
      <c r="AV1214" s="14" t="s">
        <v>86</v>
      </c>
      <c r="AW1214" s="14" t="s">
        <v>33</v>
      </c>
      <c r="AX1214" s="14" t="s">
        <v>79</v>
      </c>
      <c r="AY1214" s="173" t="s">
        <v>207</v>
      </c>
    </row>
    <row r="1215" spans="1:65" s="14" customFormat="1" ht="11.25">
      <c r="B1215" s="172"/>
      <c r="D1215" s="164" t="s">
        <v>237</v>
      </c>
      <c r="E1215" s="173" t="s">
        <v>1</v>
      </c>
      <c r="F1215" s="174" t="s">
        <v>622</v>
      </c>
      <c r="H1215" s="173" t="s">
        <v>1</v>
      </c>
      <c r="I1215" s="175"/>
      <c r="L1215" s="172"/>
      <c r="M1215" s="176"/>
      <c r="N1215" s="177"/>
      <c r="O1215" s="177"/>
      <c r="P1215" s="177"/>
      <c r="Q1215" s="177"/>
      <c r="R1215" s="177"/>
      <c r="S1215" s="177"/>
      <c r="T1215" s="178"/>
      <c r="AT1215" s="173" t="s">
        <v>237</v>
      </c>
      <c r="AU1215" s="173" t="s">
        <v>88</v>
      </c>
      <c r="AV1215" s="14" t="s">
        <v>86</v>
      </c>
      <c r="AW1215" s="14" t="s">
        <v>33</v>
      </c>
      <c r="AX1215" s="14" t="s">
        <v>79</v>
      </c>
      <c r="AY1215" s="173" t="s">
        <v>207</v>
      </c>
    </row>
    <row r="1216" spans="1:65" s="14" customFormat="1" ht="22.5">
      <c r="B1216" s="172"/>
      <c r="D1216" s="164" t="s">
        <v>237</v>
      </c>
      <c r="E1216" s="173" t="s">
        <v>1</v>
      </c>
      <c r="F1216" s="174" t="s">
        <v>623</v>
      </c>
      <c r="H1216" s="173" t="s">
        <v>1</v>
      </c>
      <c r="I1216" s="175"/>
      <c r="L1216" s="172"/>
      <c r="M1216" s="176"/>
      <c r="N1216" s="177"/>
      <c r="O1216" s="177"/>
      <c r="P1216" s="177"/>
      <c r="Q1216" s="177"/>
      <c r="R1216" s="177"/>
      <c r="S1216" s="177"/>
      <c r="T1216" s="178"/>
      <c r="AT1216" s="173" t="s">
        <v>237</v>
      </c>
      <c r="AU1216" s="173" t="s">
        <v>88</v>
      </c>
      <c r="AV1216" s="14" t="s">
        <v>86</v>
      </c>
      <c r="AW1216" s="14" t="s">
        <v>33</v>
      </c>
      <c r="AX1216" s="14" t="s">
        <v>79</v>
      </c>
      <c r="AY1216" s="173" t="s">
        <v>207</v>
      </c>
    </row>
    <row r="1217" spans="1:65" s="14" customFormat="1" ht="22.5">
      <c r="B1217" s="172"/>
      <c r="D1217" s="164" t="s">
        <v>237</v>
      </c>
      <c r="E1217" s="173" t="s">
        <v>1</v>
      </c>
      <c r="F1217" s="174" t="s">
        <v>624</v>
      </c>
      <c r="H1217" s="173" t="s">
        <v>1</v>
      </c>
      <c r="I1217" s="175"/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237</v>
      </c>
      <c r="AU1217" s="173" t="s">
        <v>88</v>
      </c>
      <c r="AV1217" s="14" t="s">
        <v>86</v>
      </c>
      <c r="AW1217" s="14" t="s">
        <v>33</v>
      </c>
      <c r="AX1217" s="14" t="s">
        <v>79</v>
      </c>
      <c r="AY1217" s="173" t="s">
        <v>207</v>
      </c>
    </row>
    <row r="1218" spans="1:65" s="14" customFormat="1" ht="22.5">
      <c r="B1218" s="172"/>
      <c r="D1218" s="164" t="s">
        <v>237</v>
      </c>
      <c r="E1218" s="173" t="s">
        <v>1</v>
      </c>
      <c r="F1218" s="174" t="s">
        <v>625</v>
      </c>
      <c r="H1218" s="173" t="s">
        <v>1</v>
      </c>
      <c r="I1218" s="175"/>
      <c r="L1218" s="172"/>
      <c r="M1218" s="176"/>
      <c r="N1218" s="177"/>
      <c r="O1218" s="177"/>
      <c r="P1218" s="177"/>
      <c r="Q1218" s="177"/>
      <c r="R1218" s="177"/>
      <c r="S1218" s="177"/>
      <c r="T1218" s="178"/>
      <c r="AT1218" s="173" t="s">
        <v>237</v>
      </c>
      <c r="AU1218" s="173" t="s">
        <v>88</v>
      </c>
      <c r="AV1218" s="14" t="s">
        <v>86</v>
      </c>
      <c r="AW1218" s="14" t="s">
        <v>33</v>
      </c>
      <c r="AX1218" s="14" t="s">
        <v>79</v>
      </c>
      <c r="AY1218" s="173" t="s">
        <v>207</v>
      </c>
    </row>
    <row r="1219" spans="1:65" s="15" customFormat="1" ht="11.25">
      <c r="B1219" s="179"/>
      <c r="D1219" s="164" t="s">
        <v>237</v>
      </c>
      <c r="E1219" s="180" t="s">
        <v>1</v>
      </c>
      <c r="F1219" s="181" t="s">
        <v>242</v>
      </c>
      <c r="H1219" s="182">
        <v>1</v>
      </c>
      <c r="I1219" s="183"/>
      <c r="L1219" s="179"/>
      <c r="M1219" s="184"/>
      <c r="N1219" s="185"/>
      <c r="O1219" s="185"/>
      <c r="P1219" s="185"/>
      <c r="Q1219" s="185"/>
      <c r="R1219" s="185"/>
      <c r="S1219" s="185"/>
      <c r="T1219" s="186"/>
      <c r="AT1219" s="180" t="s">
        <v>237</v>
      </c>
      <c r="AU1219" s="180" t="s">
        <v>88</v>
      </c>
      <c r="AV1219" s="15" t="s">
        <v>213</v>
      </c>
      <c r="AW1219" s="15" t="s">
        <v>33</v>
      </c>
      <c r="AX1219" s="15" t="s">
        <v>86</v>
      </c>
      <c r="AY1219" s="180" t="s">
        <v>207</v>
      </c>
    </row>
    <row r="1220" spans="1:65" s="2" customFormat="1" ht="16.5" customHeight="1">
      <c r="A1220" s="31"/>
      <c r="B1220" s="148"/>
      <c r="C1220" s="149" t="s">
        <v>1309</v>
      </c>
      <c r="D1220" s="149" t="s">
        <v>209</v>
      </c>
      <c r="E1220" s="150" t="s">
        <v>1280</v>
      </c>
      <c r="F1220" s="151" t="s">
        <v>1281</v>
      </c>
      <c r="G1220" s="152" t="s">
        <v>212</v>
      </c>
      <c r="H1220" s="153">
        <v>3</v>
      </c>
      <c r="I1220" s="154"/>
      <c r="J1220" s="155">
        <f>ROUND(I1220*H1220,2)</f>
        <v>0</v>
      </c>
      <c r="K1220" s="156"/>
      <c r="L1220" s="32"/>
      <c r="M1220" s="157" t="s">
        <v>1</v>
      </c>
      <c r="N1220" s="158" t="s">
        <v>44</v>
      </c>
      <c r="O1220" s="57"/>
      <c r="P1220" s="159">
        <f>O1220*H1220</f>
        <v>0</v>
      </c>
      <c r="Q1220" s="159">
        <v>0</v>
      </c>
      <c r="R1220" s="159">
        <f>Q1220*H1220</f>
        <v>0</v>
      </c>
      <c r="S1220" s="159">
        <v>0</v>
      </c>
      <c r="T1220" s="160">
        <f>S1220*H1220</f>
        <v>0</v>
      </c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R1220" s="161" t="s">
        <v>245</v>
      </c>
      <c r="AT1220" s="161" t="s">
        <v>209</v>
      </c>
      <c r="AU1220" s="161" t="s">
        <v>88</v>
      </c>
      <c r="AY1220" s="17" t="s">
        <v>207</v>
      </c>
      <c r="BE1220" s="162">
        <f>IF(N1220="základní",J1220,0)</f>
        <v>0</v>
      </c>
      <c r="BF1220" s="162">
        <f>IF(N1220="snížená",J1220,0)</f>
        <v>0</v>
      </c>
      <c r="BG1220" s="162">
        <f>IF(N1220="zákl. přenesená",J1220,0)</f>
        <v>0</v>
      </c>
      <c r="BH1220" s="162">
        <f>IF(N1220="sníž. přenesená",J1220,0)</f>
        <v>0</v>
      </c>
      <c r="BI1220" s="162">
        <f>IF(N1220="nulová",J1220,0)</f>
        <v>0</v>
      </c>
      <c r="BJ1220" s="17" t="s">
        <v>86</v>
      </c>
      <c r="BK1220" s="162">
        <f>ROUND(I1220*H1220,2)</f>
        <v>0</v>
      </c>
      <c r="BL1220" s="17" t="s">
        <v>245</v>
      </c>
      <c r="BM1220" s="161" t="s">
        <v>1310</v>
      </c>
    </row>
    <row r="1221" spans="1:65" s="12" customFormat="1" ht="22.9" customHeight="1">
      <c r="B1221" s="135"/>
      <c r="D1221" s="136" t="s">
        <v>78</v>
      </c>
      <c r="E1221" s="146" t="s">
        <v>1311</v>
      </c>
      <c r="F1221" s="146" t="s">
        <v>1312</v>
      </c>
      <c r="I1221" s="138"/>
      <c r="J1221" s="147">
        <f>BK1221</f>
        <v>0</v>
      </c>
      <c r="L1221" s="135"/>
      <c r="M1221" s="140"/>
      <c r="N1221" s="141"/>
      <c r="O1221" s="141"/>
      <c r="P1221" s="142">
        <f>SUM(P1222:P1343)</f>
        <v>0</v>
      </c>
      <c r="Q1221" s="141"/>
      <c r="R1221" s="142">
        <f>SUM(R1222:R1343)</f>
        <v>0</v>
      </c>
      <c r="S1221" s="141"/>
      <c r="T1221" s="143">
        <f>SUM(T1222:T1343)</f>
        <v>0</v>
      </c>
      <c r="AR1221" s="136" t="s">
        <v>88</v>
      </c>
      <c r="AT1221" s="144" t="s">
        <v>78</v>
      </c>
      <c r="AU1221" s="144" t="s">
        <v>86</v>
      </c>
      <c r="AY1221" s="136" t="s">
        <v>207</v>
      </c>
      <c r="BK1221" s="145">
        <f>SUM(BK1222:BK1343)</f>
        <v>0</v>
      </c>
    </row>
    <row r="1222" spans="1:65" s="2" customFormat="1" ht="16.5" customHeight="1">
      <c r="A1222" s="31"/>
      <c r="B1222" s="148"/>
      <c r="C1222" s="149" t="s">
        <v>699</v>
      </c>
      <c r="D1222" s="149" t="s">
        <v>209</v>
      </c>
      <c r="E1222" s="150" t="s">
        <v>1313</v>
      </c>
      <c r="F1222" s="151" t="s">
        <v>1314</v>
      </c>
      <c r="G1222" s="152" t="s">
        <v>1315</v>
      </c>
      <c r="H1222" s="153">
        <v>36</v>
      </c>
      <c r="I1222" s="154"/>
      <c r="J1222" s="155">
        <f>ROUND(I1222*H1222,2)</f>
        <v>0</v>
      </c>
      <c r="K1222" s="156"/>
      <c r="L1222" s="32"/>
      <c r="M1222" s="157" t="s">
        <v>1</v>
      </c>
      <c r="N1222" s="158" t="s">
        <v>44</v>
      </c>
      <c r="O1222" s="57"/>
      <c r="P1222" s="159">
        <f>O1222*H1222</f>
        <v>0</v>
      </c>
      <c r="Q1222" s="159">
        <v>0</v>
      </c>
      <c r="R1222" s="159">
        <f>Q1222*H1222</f>
        <v>0</v>
      </c>
      <c r="S1222" s="159">
        <v>0</v>
      </c>
      <c r="T1222" s="160">
        <f>S1222*H1222</f>
        <v>0</v>
      </c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R1222" s="161" t="s">
        <v>245</v>
      </c>
      <c r="AT1222" s="161" t="s">
        <v>209</v>
      </c>
      <c r="AU1222" s="161" t="s">
        <v>88</v>
      </c>
      <c r="AY1222" s="17" t="s">
        <v>207</v>
      </c>
      <c r="BE1222" s="162">
        <f>IF(N1222="základní",J1222,0)</f>
        <v>0</v>
      </c>
      <c r="BF1222" s="162">
        <f>IF(N1222="snížená",J1222,0)</f>
        <v>0</v>
      </c>
      <c r="BG1222" s="162">
        <f>IF(N1222="zákl. přenesená",J1222,0)</f>
        <v>0</v>
      </c>
      <c r="BH1222" s="162">
        <f>IF(N1222="sníž. přenesená",J1222,0)</f>
        <v>0</v>
      </c>
      <c r="BI1222" s="162">
        <f>IF(N1222="nulová",J1222,0)</f>
        <v>0</v>
      </c>
      <c r="BJ1222" s="17" t="s">
        <v>86</v>
      </c>
      <c r="BK1222" s="162">
        <f>ROUND(I1222*H1222,2)</f>
        <v>0</v>
      </c>
      <c r="BL1222" s="17" t="s">
        <v>245</v>
      </c>
      <c r="BM1222" s="161" t="s">
        <v>1316</v>
      </c>
    </row>
    <row r="1223" spans="1:65" s="13" customFormat="1" ht="11.25">
      <c r="B1223" s="163"/>
      <c r="D1223" s="164" t="s">
        <v>237</v>
      </c>
      <c r="E1223" s="165" t="s">
        <v>1</v>
      </c>
      <c r="F1223" s="166" t="s">
        <v>1317</v>
      </c>
      <c r="H1223" s="167">
        <v>3</v>
      </c>
      <c r="I1223" s="168"/>
      <c r="L1223" s="163"/>
      <c r="M1223" s="169"/>
      <c r="N1223" s="170"/>
      <c r="O1223" s="170"/>
      <c r="P1223" s="170"/>
      <c r="Q1223" s="170"/>
      <c r="R1223" s="170"/>
      <c r="S1223" s="170"/>
      <c r="T1223" s="171"/>
      <c r="AT1223" s="165" t="s">
        <v>237</v>
      </c>
      <c r="AU1223" s="165" t="s">
        <v>88</v>
      </c>
      <c r="AV1223" s="13" t="s">
        <v>88</v>
      </c>
      <c r="AW1223" s="13" t="s">
        <v>33</v>
      </c>
      <c r="AX1223" s="13" t="s">
        <v>79</v>
      </c>
      <c r="AY1223" s="165" t="s">
        <v>207</v>
      </c>
    </row>
    <row r="1224" spans="1:65" s="13" customFormat="1" ht="11.25">
      <c r="B1224" s="163"/>
      <c r="D1224" s="164" t="s">
        <v>237</v>
      </c>
      <c r="E1224" s="165" t="s">
        <v>1</v>
      </c>
      <c r="F1224" s="166" t="s">
        <v>1318</v>
      </c>
      <c r="H1224" s="167">
        <v>12</v>
      </c>
      <c r="I1224" s="168"/>
      <c r="L1224" s="163"/>
      <c r="M1224" s="169"/>
      <c r="N1224" s="170"/>
      <c r="O1224" s="170"/>
      <c r="P1224" s="170"/>
      <c r="Q1224" s="170"/>
      <c r="R1224" s="170"/>
      <c r="S1224" s="170"/>
      <c r="T1224" s="171"/>
      <c r="AT1224" s="165" t="s">
        <v>237</v>
      </c>
      <c r="AU1224" s="165" t="s">
        <v>88</v>
      </c>
      <c r="AV1224" s="13" t="s">
        <v>88</v>
      </c>
      <c r="AW1224" s="13" t="s">
        <v>33</v>
      </c>
      <c r="AX1224" s="13" t="s">
        <v>79</v>
      </c>
      <c r="AY1224" s="165" t="s">
        <v>207</v>
      </c>
    </row>
    <row r="1225" spans="1:65" s="13" customFormat="1" ht="11.25">
      <c r="B1225" s="163"/>
      <c r="D1225" s="164" t="s">
        <v>237</v>
      </c>
      <c r="E1225" s="165" t="s">
        <v>1</v>
      </c>
      <c r="F1225" s="166" t="s">
        <v>1319</v>
      </c>
      <c r="H1225" s="167">
        <v>11</v>
      </c>
      <c r="I1225" s="168"/>
      <c r="L1225" s="163"/>
      <c r="M1225" s="169"/>
      <c r="N1225" s="170"/>
      <c r="O1225" s="170"/>
      <c r="P1225" s="170"/>
      <c r="Q1225" s="170"/>
      <c r="R1225" s="170"/>
      <c r="S1225" s="170"/>
      <c r="T1225" s="171"/>
      <c r="AT1225" s="165" t="s">
        <v>237</v>
      </c>
      <c r="AU1225" s="165" t="s">
        <v>88</v>
      </c>
      <c r="AV1225" s="13" t="s">
        <v>88</v>
      </c>
      <c r="AW1225" s="13" t="s">
        <v>33</v>
      </c>
      <c r="AX1225" s="13" t="s">
        <v>79</v>
      </c>
      <c r="AY1225" s="165" t="s">
        <v>207</v>
      </c>
    </row>
    <row r="1226" spans="1:65" s="13" customFormat="1" ht="11.25">
      <c r="B1226" s="163"/>
      <c r="D1226" s="164" t="s">
        <v>237</v>
      </c>
      <c r="E1226" s="165" t="s">
        <v>1</v>
      </c>
      <c r="F1226" s="166" t="s">
        <v>1320</v>
      </c>
      <c r="H1226" s="167">
        <v>8</v>
      </c>
      <c r="I1226" s="168"/>
      <c r="L1226" s="163"/>
      <c r="M1226" s="169"/>
      <c r="N1226" s="170"/>
      <c r="O1226" s="170"/>
      <c r="P1226" s="170"/>
      <c r="Q1226" s="170"/>
      <c r="R1226" s="170"/>
      <c r="S1226" s="170"/>
      <c r="T1226" s="171"/>
      <c r="AT1226" s="165" t="s">
        <v>237</v>
      </c>
      <c r="AU1226" s="165" t="s">
        <v>88</v>
      </c>
      <c r="AV1226" s="13" t="s">
        <v>88</v>
      </c>
      <c r="AW1226" s="13" t="s">
        <v>33</v>
      </c>
      <c r="AX1226" s="13" t="s">
        <v>79</v>
      </c>
      <c r="AY1226" s="165" t="s">
        <v>207</v>
      </c>
    </row>
    <row r="1227" spans="1:65" s="13" customFormat="1" ht="11.25">
      <c r="B1227" s="163"/>
      <c r="D1227" s="164" t="s">
        <v>237</v>
      </c>
      <c r="E1227" s="165" t="s">
        <v>1</v>
      </c>
      <c r="F1227" s="166" t="s">
        <v>1321</v>
      </c>
      <c r="H1227" s="167">
        <v>2</v>
      </c>
      <c r="I1227" s="168"/>
      <c r="L1227" s="163"/>
      <c r="M1227" s="169"/>
      <c r="N1227" s="170"/>
      <c r="O1227" s="170"/>
      <c r="P1227" s="170"/>
      <c r="Q1227" s="170"/>
      <c r="R1227" s="170"/>
      <c r="S1227" s="170"/>
      <c r="T1227" s="171"/>
      <c r="AT1227" s="165" t="s">
        <v>237</v>
      </c>
      <c r="AU1227" s="165" t="s">
        <v>88</v>
      </c>
      <c r="AV1227" s="13" t="s">
        <v>88</v>
      </c>
      <c r="AW1227" s="13" t="s">
        <v>33</v>
      </c>
      <c r="AX1227" s="13" t="s">
        <v>79</v>
      </c>
      <c r="AY1227" s="165" t="s">
        <v>207</v>
      </c>
    </row>
    <row r="1228" spans="1:65" s="15" customFormat="1" ht="11.25">
      <c r="B1228" s="179"/>
      <c r="D1228" s="164" t="s">
        <v>237</v>
      </c>
      <c r="E1228" s="180" t="s">
        <v>1</v>
      </c>
      <c r="F1228" s="181" t="s">
        <v>242</v>
      </c>
      <c r="H1228" s="182">
        <v>36</v>
      </c>
      <c r="I1228" s="183"/>
      <c r="L1228" s="179"/>
      <c r="M1228" s="184"/>
      <c r="N1228" s="185"/>
      <c r="O1228" s="185"/>
      <c r="P1228" s="185"/>
      <c r="Q1228" s="185"/>
      <c r="R1228" s="185"/>
      <c r="S1228" s="185"/>
      <c r="T1228" s="186"/>
      <c r="AT1228" s="180" t="s">
        <v>237</v>
      </c>
      <c r="AU1228" s="180" t="s">
        <v>88</v>
      </c>
      <c r="AV1228" s="15" t="s">
        <v>213</v>
      </c>
      <c r="AW1228" s="15" t="s">
        <v>33</v>
      </c>
      <c r="AX1228" s="15" t="s">
        <v>86</v>
      </c>
      <c r="AY1228" s="180" t="s">
        <v>207</v>
      </c>
    </row>
    <row r="1229" spans="1:65" s="2" customFormat="1" ht="24.2" customHeight="1">
      <c r="A1229" s="31"/>
      <c r="B1229" s="148"/>
      <c r="C1229" s="149" t="s">
        <v>1322</v>
      </c>
      <c r="D1229" s="149" t="s">
        <v>209</v>
      </c>
      <c r="E1229" s="150" t="s">
        <v>1323</v>
      </c>
      <c r="F1229" s="151" t="s">
        <v>1324</v>
      </c>
      <c r="G1229" s="152" t="s">
        <v>1315</v>
      </c>
      <c r="H1229" s="153">
        <v>17</v>
      </c>
      <c r="I1229" s="154"/>
      <c r="J1229" s="155">
        <f>ROUND(I1229*H1229,2)</f>
        <v>0</v>
      </c>
      <c r="K1229" s="156"/>
      <c r="L1229" s="32"/>
      <c r="M1229" s="157" t="s">
        <v>1</v>
      </c>
      <c r="N1229" s="158" t="s">
        <v>44</v>
      </c>
      <c r="O1229" s="57"/>
      <c r="P1229" s="159">
        <f>O1229*H1229</f>
        <v>0</v>
      </c>
      <c r="Q1229" s="159">
        <v>0</v>
      </c>
      <c r="R1229" s="159">
        <f>Q1229*H1229</f>
        <v>0</v>
      </c>
      <c r="S1229" s="159">
        <v>0</v>
      </c>
      <c r="T1229" s="160">
        <f>S1229*H1229</f>
        <v>0</v>
      </c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R1229" s="161" t="s">
        <v>245</v>
      </c>
      <c r="AT1229" s="161" t="s">
        <v>209</v>
      </c>
      <c r="AU1229" s="161" t="s">
        <v>88</v>
      </c>
      <c r="AY1229" s="17" t="s">
        <v>207</v>
      </c>
      <c r="BE1229" s="162">
        <f>IF(N1229="základní",J1229,0)</f>
        <v>0</v>
      </c>
      <c r="BF1229" s="162">
        <f>IF(N1229="snížená",J1229,0)</f>
        <v>0</v>
      </c>
      <c r="BG1229" s="162">
        <f>IF(N1229="zákl. přenesená",J1229,0)</f>
        <v>0</v>
      </c>
      <c r="BH1229" s="162">
        <f>IF(N1229="sníž. přenesená",J1229,0)</f>
        <v>0</v>
      </c>
      <c r="BI1229" s="162">
        <f>IF(N1229="nulová",J1229,0)</f>
        <v>0</v>
      </c>
      <c r="BJ1229" s="17" t="s">
        <v>86</v>
      </c>
      <c r="BK1229" s="162">
        <f>ROUND(I1229*H1229,2)</f>
        <v>0</v>
      </c>
      <c r="BL1229" s="17" t="s">
        <v>245</v>
      </c>
      <c r="BM1229" s="161" t="s">
        <v>1325</v>
      </c>
    </row>
    <row r="1230" spans="1:65" s="13" customFormat="1" ht="11.25">
      <c r="B1230" s="163"/>
      <c r="D1230" s="164" t="s">
        <v>237</v>
      </c>
      <c r="E1230" s="165" t="s">
        <v>1</v>
      </c>
      <c r="F1230" s="166" t="s">
        <v>1326</v>
      </c>
      <c r="H1230" s="167">
        <v>6</v>
      </c>
      <c r="I1230" s="168"/>
      <c r="L1230" s="163"/>
      <c r="M1230" s="169"/>
      <c r="N1230" s="170"/>
      <c r="O1230" s="170"/>
      <c r="P1230" s="170"/>
      <c r="Q1230" s="170"/>
      <c r="R1230" s="170"/>
      <c r="S1230" s="170"/>
      <c r="T1230" s="171"/>
      <c r="AT1230" s="165" t="s">
        <v>237</v>
      </c>
      <c r="AU1230" s="165" t="s">
        <v>88</v>
      </c>
      <c r="AV1230" s="13" t="s">
        <v>88</v>
      </c>
      <c r="AW1230" s="13" t="s">
        <v>33</v>
      </c>
      <c r="AX1230" s="13" t="s">
        <v>79</v>
      </c>
      <c r="AY1230" s="165" t="s">
        <v>207</v>
      </c>
    </row>
    <row r="1231" spans="1:65" s="13" customFormat="1" ht="11.25">
      <c r="B1231" s="163"/>
      <c r="D1231" s="164" t="s">
        <v>237</v>
      </c>
      <c r="E1231" s="165" t="s">
        <v>1</v>
      </c>
      <c r="F1231" s="166" t="s">
        <v>1327</v>
      </c>
      <c r="H1231" s="167">
        <v>5</v>
      </c>
      <c r="I1231" s="168"/>
      <c r="L1231" s="163"/>
      <c r="M1231" s="169"/>
      <c r="N1231" s="170"/>
      <c r="O1231" s="170"/>
      <c r="P1231" s="170"/>
      <c r="Q1231" s="170"/>
      <c r="R1231" s="170"/>
      <c r="S1231" s="170"/>
      <c r="T1231" s="171"/>
      <c r="AT1231" s="165" t="s">
        <v>237</v>
      </c>
      <c r="AU1231" s="165" t="s">
        <v>88</v>
      </c>
      <c r="AV1231" s="13" t="s">
        <v>88</v>
      </c>
      <c r="AW1231" s="13" t="s">
        <v>33</v>
      </c>
      <c r="AX1231" s="13" t="s">
        <v>79</v>
      </c>
      <c r="AY1231" s="165" t="s">
        <v>207</v>
      </c>
    </row>
    <row r="1232" spans="1:65" s="13" customFormat="1" ht="11.25">
      <c r="B1232" s="163"/>
      <c r="D1232" s="164" t="s">
        <v>237</v>
      </c>
      <c r="E1232" s="165" t="s">
        <v>1</v>
      </c>
      <c r="F1232" s="166" t="s">
        <v>1328</v>
      </c>
      <c r="H1232" s="167">
        <v>5</v>
      </c>
      <c r="I1232" s="168"/>
      <c r="L1232" s="163"/>
      <c r="M1232" s="169"/>
      <c r="N1232" s="170"/>
      <c r="O1232" s="170"/>
      <c r="P1232" s="170"/>
      <c r="Q1232" s="170"/>
      <c r="R1232" s="170"/>
      <c r="S1232" s="170"/>
      <c r="T1232" s="171"/>
      <c r="AT1232" s="165" t="s">
        <v>237</v>
      </c>
      <c r="AU1232" s="165" t="s">
        <v>88</v>
      </c>
      <c r="AV1232" s="13" t="s">
        <v>88</v>
      </c>
      <c r="AW1232" s="13" t="s">
        <v>33</v>
      </c>
      <c r="AX1232" s="13" t="s">
        <v>79</v>
      </c>
      <c r="AY1232" s="165" t="s">
        <v>207</v>
      </c>
    </row>
    <row r="1233" spans="1:65" s="13" customFormat="1" ht="11.25">
      <c r="B1233" s="163"/>
      <c r="D1233" s="164" t="s">
        <v>237</v>
      </c>
      <c r="E1233" s="165" t="s">
        <v>1</v>
      </c>
      <c r="F1233" s="166" t="s">
        <v>1329</v>
      </c>
      <c r="H1233" s="167">
        <v>1</v>
      </c>
      <c r="I1233" s="168"/>
      <c r="L1233" s="163"/>
      <c r="M1233" s="169"/>
      <c r="N1233" s="170"/>
      <c r="O1233" s="170"/>
      <c r="P1233" s="170"/>
      <c r="Q1233" s="170"/>
      <c r="R1233" s="170"/>
      <c r="S1233" s="170"/>
      <c r="T1233" s="171"/>
      <c r="AT1233" s="165" t="s">
        <v>237</v>
      </c>
      <c r="AU1233" s="165" t="s">
        <v>88</v>
      </c>
      <c r="AV1233" s="13" t="s">
        <v>88</v>
      </c>
      <c r="AW1233" s="13" t="s">
        <v>33</v>
      </c>
      <c r="AX1233" s="13" t="s">
        <v>79</v>
      </c>
      <c r="AY1233" s="165" t="s">
        <v>207</v>
      </c>
    </row>
    <row r="1234" spans="1:65" s="15" customFormat="1" ht="11.25">
      <c r="B1234" s="179"/>
      <c r="D1234" s="164" t="s">
        <v>237</v>
      </c>
      <c r="E1234" s="180" t="s">
        <v>1</v>
      </c>
      <c r="F1234" s="181" t="s">
        <v>242</v>
      </c>
      <c r="H1234" s="182">
        <v>17</v>
      </c>
      <c r="I1234" s="183"/>
      <c r="L1234" s="179"/>
      <c r="M1234" s="184"/>
      <c r="N1234" s="185"/>
      <c r="O1234" s="185"/>
      <c r="P1234" s="185"/>
      <c r="Q1234" s="185"/>
      <c r="R1234" s="185"/>
      <c r="S1234" s="185"/>
      <c r="T1234" s="186"/>
      <c r="AT1234" s="180" t="s">
        <v>237</v>
      </c>
      <c r="AU1234" s="180" t="s">
        <v>88</v>
      </c>
      <c r="AV1234" s="15" t="s">
        <v>213</v>
      </c>
      <c r="AW1234" s="15" t="s">
        <v>33</v>
      </c>
      <c r="AX1234" s="15" t="s">
        <v>86</v>
      </c>
      <c r="AY1234" s="180" t="s">
        <v>207</v>
      </c>
    </row>
    <row r="1235" spans="1:65" s="2" customFormat="1" ht="16.5" customHeight="1">
      <c r="A1235" s="31"/>
      <c r="B1235" s="148"/>
      <c r="C1235" s="149" t="s">
        <v>703</v>
      </c>
      <c r="D1235" s="149" t="s">
        <v>209</v>
      </c>
      <c r="E1235" s="150" t="s">
        <v>1330</v>
      </c>
      <c r="F1235" s="151" t="s">
        <v>1331</v>
      </c>
      <c r="G1235" s="152" t="s">
        <v>1315</v>
      </c>
      <c r="H1235" s="153">
        <v>90</v>
      </c>
      <c r="I1235" s="154"/>
      <c r="J1235" s="155">
        <f>ROUND(I1235*H1235,2)</f>
        <v>0</v>
      </c>
      <c r="K1235" s="156"/>
      <c r="L1235" s="32"/>
      <c r="M1235" s="157" t="s">
        <v>1</v>
      </c>
      <c r="N1235" s="158" t="s">
        <v>44</v>
      </c>
      <c r="O1235" s="57"/>
      <c r="P1235" s="159">
        <f>O1235*H1235</f>
        <v>0</v>
      </c>
      <c r="Q1235" s="159">
        <v>0</v>
      </c>
      <c r="R1235" s="159">
        <f>Q1235*H1235</f>
        <v>0</v>
      </c>
      <c r="S1235" s="159">
        <v>0</v>
      </c>
      <c r="T1235" s="160">
        <f>S1235*H1235</f>
        <v>0</v>
      </c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R1235" s="161" t="s">
        <v>245</v>
      </c>
      <c r="AT1235" s="161" t="s">
        <v>209</v>
      </c>
      <c r="AU1235" s="161" t="s">
        <v>88</v>
      </c>
      <c r="AY1235" s="17" t="s">
        <v>207</v>
      </c>
      <c r="BE1235" s="162">
        <f>IF(N1235="základní",J1235,0)</f>
        <v>0</v>
      </c>
      <c r="BF1235" s="162">
        <f>IF(N1235="snížená",J1235,0)</f>
        <v>0</v>
      </c>
      <c r="BG1235" s="162">
        <f>IF(N1235="zákl. přenesená",J1235,0)</f>
        <v>0</v>
      </c>
      <c r="BH1235" s="162">
        <f>IF(N1235="sníž. přenesená",J1235,0)</f>
        <v>0</v>
      </c>
      <c r="BI1235" s="162">
        <f>IF(N1235="nulová",J1235,0)</f>
        <v>0</v>
      </c>
      <c r="BJ1235" s="17" t="s">
        <v>86</v>
      </c>
      <c r="BK1235" s="162">
        <f>ROUND(I1235*H1235,2)</f>
        <v>0</v>
      </c>
      <c r="BL1235" s="17" t="s">
        <v>245</v>
      </c>
      <c r="BM1235" s="161" t="s">
        <v>1332</v>
      </c>
    </row>
    <row r="1236" spans="1:65" s="13" customFormat="1" ht="11.25">
      <c r="B1236" s="163"/>
      <c r="D1236" s="164" t="s">
        <v>237</v>
      </c>
      <c r="E1236" s="165" t="s">
        <v>1</v>
      </c>
      <c r="F1236" s="166" t="s">
        <v>1333</v>
      </c>
      <c r="H1236" s="167">
        <v>8</v>
      </c>
      <c r="I1236" s="168"/>
      <c r="L1236" s="163"/>
      <c r="M1236" s="169"/>
      <c r="N1236" s="170"/>
      <c r="O1236" s="170"/>
      <c r="P1236" s="170"/>
      <c r="Q1236" s="170"/>
      <c r="R1236" s="170"/>
      <c r="S1236" s="170"/>
      <c r="T1236" s="171"/>
      <c r="AT1236" s="165" t="s">
        <v>237</v>
      </c>
      <c r="AU1236" s="165" t="s">
        <v>88</v>
      </c>
      <c r="AV1236" s="13" t="s">
        <v>88</v>
      </c>
      <c r="AW1236" s="13" t="s">
        <v>33</v>
      </c>
      <c r="AX1236" s="13" t="s">
        <v>79</v>
      </c>
      <c r="AY1236" s="165" t="s">
        <v>207</v>
      </c>
    </row>
    <row r="1237" spans="1:65" s="13" customFormat="1" ht="11.25">
      <c r="B1237" s="163"/>
      <c r="D1237" s="164" t="s">
        <v>237</v>
      </c>
      <c r="E1237" s="165" t="s">
        <v>1</v>
      </c>
      <c r="F1237" s="166" t="s">
        <v>1334</v>
      </c>
      <c r="H1237" s="167">
        <v>31</v>
      </c>
      <c r="I1237" s="168"/>
      <c r="L1237" s="163"/>
      <c r="M1237" s="169"/>
      <c r="N1237" s="170"/>
      <c r="O1237" s="170"/>
      <c r="P1237" s="170"/>
      <c r="Q1237" s="170"/>
      <c r="R1237" s="170"/>
      <c r="S1237" s="170"/>
      <c r="T1237" s="171"/>
      <c r="AT1237" s="165" t="s">
        <v>237</v>
      </c>
      <c r="AU1237" s="165" t="s">
        <v>88</v>
      </c>
      <c r="AV1237" s="13" t="s">
        <v>88</v>
      </c>
      <c r="AW1237" s="13" t="s">
        <v>33</v>
      </c>
      <c r="AX1237" s="13" t="s">
        <v>79</v>
      </c>
      <c r="AY1237" s="165" t="s">
        <v>207</v>
      </c>
    </row>
    <row r="1238" spans="1:65" s="13" customFormat="1" ht="11.25">
      <c r="B1238" s="163"/>
      <c r="D1238" s="164" t="s">
        <v>237</v>
      </c>
      <c r="E1238" s="165" t="s">
        <v>1</v>
      </c>
      <c r="F1238" s="166" t="s">
        <v>1335</v>
      </c>
      <c r="H1238" s="167">
        <v>1</v>
      </c>
      <c r="I1238" s="168"/>
      <c r="L1238" s="163"/>
      <c r="M1238" s="169"/>
      <c r="N1238" s="170"/>
      <c r="O1238" s="170"/>
      <c r="P1238" s="170"/>
      <c r="Q1238" s="170"/>
      <c r="R1238" s="170"/>
      <c r="S1238" s="170"/>
      <c r="T1238" s="171"/>
      <c r="AT1238" s="165" t="s">
        <v>237</v>
      </c>
      <c r="AU1238" s="165" t="s">
        <v>88</v>
      </c>
      <c r="AV1238" s="13" t="s">
        <v>88</v>
      </c>
      <c r="AW1238" s="13" t="s">
        <v>33</v>
      </c>
      <c r="AX1238" s="13" t="s">
        <v>79</v>
      </c>
      <c r="AY1238" s="165" t="s">
        <v>207</v>
      </c>
    </row>
    <row r="1239" spans="1:65" s="13" customFormat="1" ht="11.25">
      <c r="B1239" s="163"/>
      <c r="D1239" s="164" t="s">
        <v>237</v>
      </c>
      <c r="E1239" s="165" t="s">
        <v>1</v>
      </c>
      <c r="F1239" s="166" t="s">
        <v>1336</v>
      </c>
      <c r="H1239" s="167">
        <v>29</v>
      </c>
      <c r="I1239" s="168"/>
      <c r="L1239" s="163"/>
      <c r="M1239" s="169"/>
      <c r="N1239" s="170"/>
      <c r="O1239" s="170"/>
      <c r="P1239" s="170"/>
      <c r="Q1239" s="170"/>
      <c r="R1239" s="170"/>
      <c r="S1239" s="170"/>
      <c r="T1239" s="171"/>
      <c r="AT1239" s="165" t="s">
        <v>237</v>
      </c>
      <c r="AU1239" s="165" t="s">
        <v>88</v>
      </c>
      <c r="AV1239" s="13" t="s">
        <v>88</v>
      </c>
      <c r="AW1239" s="13" t="s">
        <v>33</v>
      </c>
      <c r="AX1239" s="13" t="s">
        <v>79</v>
      </c>
      <c r="AY1239" s="165" t="s">
        <v>207</v>
      </c>
    </row>
    <row r="1240" spans="1:65" s="13" customFormat="1" ht="11.25">
      <c r="B1240" s="163"/>
      <c r="D1240" s="164" t="s">
        <v>237</v>
      </c>
      <c r="E1240" s="165" t="s">
        <v>1</v>
      </c>
      <c r="F1240" s="166" t="s">
        <v>1337</v>
      </c>
      <c r="H1240" s="167">
        <v>19</v>
      </c>
      <c r="I1240" s="168"/>
      <c r="L1240" s="163"/>
      <c r="M1240" s="169"/>
      <c r="N1240" s="170"/>
      <c r="O1240" s="170"/>
      <c r="P1240" s="170"/>
      <c r="Q1240" s="170"/>
      <c r="R1240" s="170"/>
      <c r="S1240" s="170"/>
      <c r="T1240" s="171"/>
      <c r="AT1240" s="165" t="s">
        <v>237</v>
      </c>
      <c r="AU1240" s="165" t="s">
        <v>88</v>
      </c>
      <c r="AV1240" s="13" t="s">
        <v>88</v>
      </c>
      <c r="AW1240" s="13" t="s">
        <v>33</v>
      </c>
      <c r="AX1240" s="13" t="s">
        <v>79</v>
      </c>
      <c r="AY1240" s="165" t="s">
        <v>207</v>
      </c>
    </row>
    <row r="1241" spans="1:65" s="13" customFormat="1" ht="11.25">
      <c r="B1241" s="163"/>
      <c r="D1241" s="164" t="s">
        <v>237</v>
      </c>
      <c r="E1241" s="165" t="s">
        <v>1</v>
      </c>
      <c r="F1241" s="166" t="s">
        <v>1321</v>
      </c>
      <c r="H1241" s="167">
        <v>2</v>
      </c>
      <c r="I1241" s="168"/>
      <c r="L1241" s="163"/>
      <c r="M1241" s="169"/>
      <c r="N1241" s="170"/>
      <c r="O1241" s="170"/>
      <c r="P1241" s="170"/>
      <c r="Q1241" s="170"/>
      <c r="R1241" s="170"/>
      <c r="S1241" s="170"/>
      <c r="T1241" s="171"/>
      <c r="AT1241" s="165" t="s">
        <v>237</v>
      </c>
      <c r="AU1241" s="165" t="s">
        <v>88</v>
      </c>
      <c r="AV1241" s="13" t="s">
        <v>88</v>
      </c>
      <c r="AW1241" s="13" t="s">
        <v>33</v>
      </c>
      <c r="AX1241" s="13" t="s">
        <v>79</v>
      </c>
      <c r="AY1241" s="165" t="s">
        <v>207</v>
      </c>
    </row>
    <row r="1242" spans="1:65" s="15" customFormat="1" ht="11.25">
      <c r="B1242" s="179"/>
      <c r="D1242" s="164" t="s">
        <v>237</v>
      </c>
      <c r="E1242" s="180" t="s">
        <v>1</v>
      </c>
      <c r="F1242" s="181" t="s">
        <v>242</v>
      </c>
      <c r="H1242" s="182">
        <v>90</v>
      </c>
      <c r="I1242" s="183"/>
      <c r="L1242" s="179"/>
      <c r="M1242" s="184"/>
      <c r="N1242" s="185"/>
      <c r="O1242" s="185"/>
      <c r="P1242" s="185"/>
      <c r="Q1242" s="185"/>
      <c r="R1242" s="185"/>
      <c r="S1242" s="185"/>
      <c r="T1242" s="186"/>
      <c r="AT1242" s="180" t="s">
        <v>237</v>
      </c>
      <c r="AU1242" s="180" t="s">
        <v>88</v>
      </c>
      <c r="AV1242" s="15" t="s">
        <v>213</v>
      </c>
      <c r="AW1242" s="15" t="s">
        <v>33</v>
      </c>
      <c r="AX1242" s="15" t="s">
        <v>86</v>
      </c>
      <c r="AY1242" s="180" t="s">
        <v>207</v>
      </c>
    </row>
    <row r="1243" spans="1:65" s="2" customFormat="1" ht="21.75" customHeight="1">
      <c r="A1243" s="31"/>
      <c r="B1243" s="148"/>
      <c r="C1243" s="149" t="s">
        <v>1338</v>
      </c>
      <c r="D1243" s="149" t="s">
        <v>209</v>
      </c>
      <c r="E1243" s="150" t="s">
        <v>1339</v>
      </c>
      <c r="F1243" s="151" t="s">
        <v>1340</v>
      </c>
      <c r="G1243" s="152" t="s">
        <v>1315</v>
      </c>
      <c r="H1243" s="153">
        <v>2</v>
      </c>
      <c r="I1243" s="154"/>
      <c r="J1243" s="155">
        <f>ROUND(I1243*H1243,2)</f>
        <v>0</v>
      </c>
      <c r="K1243" s="156"/>
      <c r="L1243" s="32"/>
      <c r="M1243" s="157" t="s">
        <v>1</v>
      </c>
      <c r="N1243" s="158" t="s">
        <v>44</v>
      </c>
      <c r="O1243" s="57"/>
      <c r="P1243" s="159">
        <f>O1243*H1243</f>
        <v>0</v>
      </c>
      <c r="Q1243" s="159">
        <v>0</v>
      </c>
      <c r="R1243" s="159">
        <f>Q1243*H1243</f>
        <v>0</v>
      </c>
      <c r="S1243" s="159">
        <v>0</v>
      </c>
      <c r="T1243" s="160">
        <f>S1243*H1243</f>
        <v>0</v>
      </c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R1243" s="161" t="s">
        <v>245</v>
      </c>
      <c r="AT1243" s="161" t="s">
        <v>209</v>
      </c>
      <c r="AU1243" s="161" t="s">
        <v>88</v>
      </c>
      <c r="AY1243" s="17" t="s">
        <v>207</v>
      </c>
      <c r="BE1243" s="162">
        <f>IF(N1243="základní",J1243,0)</f>
        <v>0</v>
      </c>
      <c r="BF1243" s="162">
        <f>IF(N1243="snížená",J1243,0)</f>
        <v>0</v>
      </c>
      <c r="BG1243" s="162">
        <f>IF(N1243="zákl. přenesená",J1243,0)</f>
        <v>0</v>
      </c>
      <c r="BH1243" s="162">
        <f>IF(N1243="sníž. přenesená",J1243,0)</f>
        <v>0</v>
      </c>
      <c r="BI1243" s="162">
        <f>IF(N1243="nulová",J1243,0)</f>
        <v>0</v>
      </c>
      <c r="BJ1243" s="17" t="s">
        <v>86</v>
      </c>
      <c r="BK1243" s="162">
        <f>ROUND(I1243*H1243,2)</f>
        <v>0</v>
      </c>
      <c r="BL1243" s="17" t="s">
        <v>245</v>
      </c>
      <c r="BM1243" s="161" t="s">
        <v>1341</v>
      </c>
    </row>
    <row r="1244" spans="1:65" s="13" customFormat="1" ht="11.25">
      <c r="B1244" s="163"/>
      <c r="D1244" s="164" t="s">
        <v>237</v>
      </c>
      <c r="E1244" s="165" t="s">
        <v>1</v>
      </c>
      <c r="F1244" s="166" t="s">
        <v>1342</v>
      </c>
      <c r="H1244" s="167">
        <v>1</v>
      </c>
      <c r="I1244" s="168"/>
      <c r="L1244" s="163"/>
      <c r="M1244" s="169"/>
      <c r="N1244" s="170"/>
      <c r="O1244" s="170"/>
      <c r="P1244" s="170"/>
      <c r="Q1244" s="170"/>
      <c r="R1244" s="170"/>
      <c r="S1244" s="170"/>
      <c r="T1244" s="171"/>
      <c r="AT1244" s="165" t="s">
        <v>237</v>
      </c>
      <c r="AU1244" s="165" t="s">
        <v>88</v>
      </c>
      <c r="AV1244" s="13" t="s">
        <v>88</v>
      </c>
      <c r="AW1244" s="13" t="s">
        <v>33</v>
      </c>
      <c r="AX1244" s="13" t="s">
        <v>79</v>
      </c>
      <c r="AY1244" s="165" t="s">
        <v>207</v>
      </c>
    </row>
    <row r="1245" spans="1:65" s="13" customFormat="1" ht="11.25">
      <c r="B1245" s="163"/>
      <c r="D1245" s="164" t="s">
        <v>237</v>
      </c>
      <c r="E1245" s="165" t="s">
        <v>1</v>
      </c>
      <c r="F1245" s="166" t="s">
        <v>1343</v>
      </c>
      <c r="H1245" s="167">
        <v>1</v>
      </c>
      <c r="I1245" s="168"/>
      <c r="L1245" s="163"/>
      <c r="M1245" s="169"/>
      <c r="N1245" s="170"/>
      <c r="O1245" s="170"/>
      <c r="P1245" s="170"/>
      <c r="Q1245" s="170"/>
      <c r="R1245" s="170"/>
      <c r="S1245" s="170"/>
      <c r="T1245" s="171"/>
      <c r="AT1245" s="165" t="s">
        <v>237</v>
      </c>
      <c r="AU1245" s="165" t="s">
        <v>88</v>
      </c>
      <c r="AV1245" s="13" t="s">
        <v>88</v>
      </c>
      <c r="AW1245" s="13" t="s">
        <v>33</v>
      </c>
      <c r="AX1245" s="13" t="s">
        <v>79</v>
      </c>
      <c r="AY1245" s="165" t="s">
        <v>207</v>
      </c>
    </row>
    <row r="1246" spans="1:65" s="15" customFormat="1" ht="11.25">
      <c r="B1246" s="179"/>
      <c r="D1246" s="164" t="s">
        <v>237</v>
      </c>
      <c r="E1246" s="180" t="s">
        <v>1</v>
      </c>
      <c r="F1246" s="181" t="s">
        <v>242</v>
      </c>
      <c r="H1246" s="182">
        <v>2</v>
      </c>
      <c r="I1246" s="183"/>
      <c r="L1246" s="179"/>
      <c r="M1246" s="184"/>
      <c r="N1246" s="185"/>
      <c r="O1246" s="185"/>
      <c r="P1246" s="185"/>
      <c r="Q1246" s="185"/>
      <c r="R1246" s="185"/>
      <c r="S1246" s="185"/>
      <c r="T1246" s="186"/>
      <c r="AT1246" s="180" t="s">
        <v>237</v>
      </c>
      <c r="AU1246" s="180" t="s">
        <v>88</v>
      </c>
      <c r="AV1246" s="15" t="s">
        <v>213</v>
      </c>
      <c r="AW1246" s="15" t="s">
        <v>33</v>
      </c>
      <c r="AX1246" s="15" t="s">
        <v>86</v>
      </c>
      <c r="AY1246" s="180" t="s">
        <v>207</v>
      </c>
    </row>
    <row r="1247" spans="1:65" s="2" customFormat="1" ht="24.2" customHeight="1">
      <c r="A1247" s="31"/>
      <c r="B1247" s="148"/>
      <c r="C1247" s="149" t="s">
        <v>706</v>
      </c>
      <c r="D1247" s="149" t="s">
        <v>209</v>
      </c>
      <c r="E1247" s="150" t="s">
        <v>1344</v>
      </c>
      <c r="F1247" s="151" t="s">
        <v>1345</v>
      </c>
      <c r="G1247" s="152" t="s">
        <v>1315</v>
      </c>
      <c r="H1247" s="153">
        <v>1</v>
      </c>
      <c r="I1247" s="154"/>
      <c r="J1247" s="155">
        <f>ROUND(I1247*H1247,2)</f>
        <v>0</v>
      </c>
      <c r="K1247" s="156"/>
      <c r="L1247" s="32"/>
      <c r="M1247" s="157" t="s">
        <v>1</v>
      </c>
      <c r="N1247" s="158" t="s">
        <v>44</v>
      </c>
      <c r="O1247" s="57"/>
      <c r="P1247" s="159">
        <f>O1247*H1247</f>
        <v>0</v>
      </c>
      <c r="Q1247" s="159">
        <v>0</v>
      </c>
      <c r="R1247" s="159">
        <f>Q1247*H1247</f>
        <v>0</v>
      </c>
      <c r="S1247" s="159">
        <v>0</v>
      </c>
      <c r="T1247" s="160">
        <f>S1247*H1247</f>
        <v>0</v>
      </c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R1247" s="161" t="s">
        <v>245</v>
      </c>
      <c r="AT1247" s="161" t="s">
        <v>209</v>
      </c>
      <c r="AU1247" s="161" t="s">
        <v>88</v>
      </c>
      <c r="AY1247" s="17" t="s">
        <v>207</v>
      </c>
      <c r="BE1247" s="162">
        <f>IF(N1247="základní",J1247,0)</f>
        <v>0</v>
      </c>
      <c r="BF1247" s="162">
        <f>IF(N1247="snížená",J1247,0)</f>
        <v>0</v>
      </c>
      <c r="BG1247" s="162">
        <f>IF(N1247="zákl. přenesená",J1247,0)</f>
        <v>0</v>
      </c>
      <c r="BH1247" s="162">
        <f>IF(N1247="sníž. přenesená",J1247,0)</f>
        <v>0</v>
      </c>
      <c r="BI1247" s="162">
        <f>IF(N1247="nulová",J1247,0)</f>
        <v>0</v>
      </c>
      <c r="BJ1247" s="17" t="s">
        <v>86</v>
      </c>
      <c r="BK1247" s="162">
        <f>ROUND(I1247*H1247,2)</f>
        <v>0</v>
      </c>
      <c r="BL1247" s="17" t="s">
        <v>245</v>
      </c>
      <c r="BM1247" s="161" t="s">
        <v>1346</v>
      </c>
    </row>
    <row r="1248" spans="1:65" s="13" customFormat="1" ht="11.25">
      <c r="B1248" s="163"/>
      <c r="D1248" s="164" t="s">
        <v>237</v>
      </c>
      <c r="E1248" s="165" t="s">
        <v>1</v>
      </c>
      <c r="F1248" s="166" t="s">
        <v>1347</v>
      </c>
      <c r="H1248" s="167">
        <v>1</v>
      </c>
      <c r="I1248" s="168"/>
      <c r="L1248" s="163"/>
      <c r="M1248" s="169"/>
      <c r="N1248" s="170"/>
      <c r="O1248" s="170"/>
      <c r="P1248" s="170"/>
      <c r="Q1248" s="170"/>
      <c r="R1248" s="170"/>
      <c r="S1248" s="170"/>
      <c r="T1248" s="171"/>
      <c r="AT1248" s="165" t="s">
        <v>237</v>
      </c>
      <c r="AU1248" s="165" t="s">
        <v>88</v>
      </c>
      <c r="AV1248" s="13" t="s">
        <v>88</v>
      </c>
      <c r="AW1248" s="13" t="s">
        <v>33</v>
      </c>
      <c r="AX1248" s="13" t="s">
        <v>79</v>
      </c>
      <c r="AY1248" s="165" t="s">
        <v>207</v>
      </c>
    </row>
    <row r="1249" spans="1:65" s="15" customFormat="1" ht="11.25">
      <c r="B1249" s="179"/>
      <c r="D1249" s="164" t="s">
        <v>237</v>
      </c>
      <c r="E1249" s="180" t="s">
        <v>1</v>
      </c>
      <c r="F1249" s="181" t="s">
        <v>242</v>
      </c>
      <c r="H1249" s="182">
        <v>1</v>
      </c>
      <c r="I1249" s="183"/>
      <c r="L1249" s="179"/>
      <c r="M1249" s="184"/>
      <c r="N1249" s="185"/>
      <c r="O1249" s="185"/>
      <c r="P1249" s="185"/>
      <c r="Q1249" s="185"/>
      <c r="R1249" s="185"/>
      <c r="S1249" s="185"/>
      <c r="T1249" s="186"/>
      <c r="AT1249" s="180" t="s">
        <v>237</v>
      </c>
      <c r="AU1249" s="180" t="s">
        <v>88</v>
      </c>
      <c r="AV1249" s="15" t="s">
        <v>213</v>
      </c>
      <c r="AW1249" s="15" t="s">
        <v>33</v>
      </c>
      <c r="AX1249" s="15" t="s">
        <v>86</v>
      </c>
      <c r="AY1249" s="180" t="s">
        <v>207</v>
      </c>
    </row>
    <row r="1250" spans="1:65" s="2" customFormat="1" ht="24.2" customHeight="1">
      <c r="A1250" s="31"/>
      <c r="B1250" s="148"/>
      <c r="C1250" s="149" t="s">
        <v>1348</v>
      </c>
      <c r="D1250" s="149" t="s">
        <v>209</v>
      </c>
      <c r="E1250" s="150" t="s">
        <v>1349</v>
      </c>
      <c r="F1250" s="151" t="s">
        <v>1350</v>
      </c>
      <c r="G1250" s="152" t="s">
        <v>1315</v>
      </c>
      <c r="H1250" s="153">
        <v>2</v>
      </c>
      <c r="I1250" s="154"/>
      <c r="J1250" s="155">
        <f>ROUND(I1250*H1250,2)</f>
        <v>0</v>
      </c>
      <c r="K1250" s="156"/>
      <c r="L1250" s="32"/>
      <c r="M1250" s="157" t="s">
        <v>1</v>
      </c>
      <c r="N1250" s="158" t="s">
        <v>44</v>
      </c>
      <c r="O1250" s="57"/>
      <c r="P1250" s="159">
        <f>O1250*H1250</f>
        <v>0</v>
      </c>
      <c r="Q1250" s="159">
        <v>0</v>
      </c>
      <c r="R1250" s="159">
        <f>Q1250*H1250</f>
        <v>0</v>
      </c>
      <c r="S1250" s="159">
        <v>0</v>
      </c>
      <c r="T1250" s="160">
        <f>S1250*H1250</f>
        <v>0</v>
      </c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R1250" s="161" t="s">
        <v>245</v>
      </c>
      <c r="AT1250" s="161" t="s">
        <v>209</v>
      </c>
      <c r="AU1250" s="161" t="s">
        <v>88</v>
      </c>
      <c r="AY1250" s="17" t="s">
        <v>207</v>
      </c>
      <c r="BE1250" s="162">
        <f>IF(N1250="základní",J1250,0)</f>
        <v>0</v>
      </c>
      <c r="BF1250" s="162">
        <f>IF(N1250="snížená",J1250,0)</f>
        <v>0</v>
      </c>
      <c r="BG1250" s="162">
        <f>IF(N1250="zákl. přenesená",J1250,0)</f>
        <v>0</v>
      </c>
      <c r="BH1250" s="162">
        <f>IF(N1250="sníž. přenesená",J1250,0)</f>
        <v>0</v>
      </c>
      <c r="BI1250" s="162">
        <f>IF(N1250="nulová",J1250,0)</f>
        <v>0</v>
      </c>
      <c r="BJ1250" s="17" t="s">
        <v>86</v>
      </c>
      <c r="BK1250" s="162">
        <f>ROUND(I1250*H1250,2)</f>
        <v>0</v>
      </c>
      <c r="BL1250" s="17" t="s">
        <v>245</v>
      </c>
      <c r="BM1250" s="161" t="s">
        <v>1351</v>
      </c>
    </row>
    <row r="1251" spans="1:65" s="13" customFormat="1" ht="11.25">
      <c r="B1251" s="163"/>
      <c r="D1251" s="164" t="s">
        <v>237</v>
      </c>
      <c r="E1251" s="165" t="s">
        <v>1</v>
      </c>
      <c r="F1251" s="166" t="s">
        <v>1352</v>
      </c>
      <c r="H1251" s="167">
        <v>1</v>
      </c>
      <c r="I1251" s="168"/>
      <c r="L1251" s="163"/>
      <c r="M1251" s="169"/>
      <c r="N1251" s="170"/>
      <c r="O1251" s="170"/>
      <c r="P1251" s="170"/>
      <c r="Q1251" s="170"/>
      <c r="R1251" s="170"/>
      <c r="S1251" s="170"/>
      <c r="T1251" s="171"/>
      <c r="AT1251" s="165" t="s">
        <v>237</v>
      </c>
      <c r="AU1251" s="165" t="s">
        <v>88</v>
      </c>
      <c r="AV1251" s="13" t="s">
        <v>88</v>
      </c>
      <c r="AW1251" s="13" t="s">
        <v>33</v>
      </c>
      <c r="AX1251" s="13" t="s">
        <v>79</v>
      </c>
      <c r="AY1251" s="165" t="s">
        <v>207</v>
      </c>
    </row>
    <row r="1252" spans="1:65" s="13" customFormat="1" ht="11.25">
      <c r="B1252" s="163"/>
      <c r="D1252" s="164" t="s">
        <v>237</v>
      </c>
      <c r="E1252" s="165" t="s">
        <v>1</v>
      </c>
      <c r="F1252" s="166" t="s">
        <v>1353</v>
      </c>
      <c r="H1252" s="167">
        <v>1</v>
      </c>
      <c r="I1252" s="168"/>
      <c r="L1252" s="163"/>
      <c r="M1252" s="169"/>
      <c r="N1252" s="170"/>
      <c r="O1252" s="170"/>
      <c r="P1252" s="170"/>
      <c r="Q1252" s="170"/>
      <c r="R1252" s="170"/>
      <c r="S1252" s="170"/>
      <c r="T1252" s="171"/>
      <c r="AT1252" s="165" t="s">
        <v>237</v>
      </c>
      <c r="AU1252" s="165" t="s">
        <v>88</v>
      </c>
      <c r="AV1252" s="13" t="s">
        <v>88</v>
      </c>
      <c r="AW1252" s="13" t="s">
        <v>33</v>
      </c>
      <c r="AX1252" s="13" t="s">
        <v>79</v>
      </c>
      <c r="AY1252" s="165" t="s">
        <v>207</v>
      </c>
    </row>
    <row r="1253" spans="1:65" s="15" customFormat="1" ht="11.25">
      <c r="B1253" s="179"/>
      <c r="D1253" s="164" t="s">
        <v>237</v>
      </c>
      <c r="E1253" s="180" t="s">
        <v>1</v>
      </c>
      <c r="F1253" s="181" t="s">
        <v>242</v>
      </c>
      <c r="H1253" s="182">
        <v>2</v>
      </c>
      <c r="I1253" s="183"/>
      <c r="L1253" s="179"/>
      <c r="M1253" s="184"/>
      <c r="N1253" s="185"/>
      <c r="O1253" s="185"/>
      <c r="P1253" s="185"/>
      <c r="Q1253" s="185"/>
      <c r="R1253" s="185"/>
      <c r="S1253" s="185"/>
      <c r="T1253" s="186"/>
      <c r="AT1253" s="180" t="s">
        <v>237</v>
      </c>
      <c r="AU1253" s="180" t="s">
        <v>88</v>
      </c>
      <c r="AV1253" s="15" t="s">
        <v>213</v>
      </c>
      <c r="AW1253" s="15" t="s">
        <v>33</v>
      </c>
      <c r="AX1253" s="15" t="s">
        <v>86</v>
      </c>
      <c r="AY1253" s="180" t="s">
        <v>207</v>
      </c>
    </row>
    <row r="1254" spans="1:65" s="2" customFormat="1" ht="24.2" customHeight="1">
      <c r="A1254" s="31"/>
      <c r="B1254" s="148"/>
      <c r="C1254" s="149" t="s">
        <v>710</v>
      </c>
      <c r="D1254" s="149" t="s">
        <v>209</v>
      </c>
      <c r="E1254" s="150" t="s">
        <v>1354</v>
      </c>
      <c r="F1254" s="151" t="s">
        <v>1355</v>
      </c>
      <c r="G1254" s="152" t="s">
        <v>1315</v>
      </c>
      <c r="H1254" s="153">
        <v>2</v>
      </c>
      <c r="I1254" s="154"/>
      <c r="J1254" s="155">
        <f>ROUND(I1254*H1254,2)</f>
        <v>0</v>
      </c>
      <c r="K1254" s="156"/>
      <c r="L1254" s="32"/>
      <c r="M1254" s="157" t="s">
        <v>1</v>
      </c>
      <c r="N1254" s="158" t="s">
        <v>44</v>
      </c>
      <c r="O1254" s="57"/>
      <c r="P1254" s="159">
        <f>O1254*H1254</f>
        <v>0</v>
      </c>
      <c r="Q1254" s="159">
        <v>0</v>
      </c>
      <c r="R1254" s="159">
        <f>Q1254*H1254</f>
        <v>0</v>
      </c>
      <c r="S1254" s="159">
        <v>0</v>
      </c>
      <c r="T1254" s="160">
        <f>S1254*H1254</f>
        <v>0</v>
      </c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R1254" s="161" t="s">
        <v>245</v>
      </c>
      <c r="AT1254" s="161" t="s">
        <v>209</v>
      </c>
      <c r="AU1254" s="161" t="s">
        <v>88</v>
      </c>
      <c r="AY1254" s="17" t="s">
        <v>207</v>
      </c>
      <c r="BE1254" s="162">
        <f>IF(N1254="základní",J1254,0)</f>
        <v>0</v>
      </c>
      <c r="BF1254" s="162">
        <f>IF(N1254="snížená",J1254,0)</f>
        <v>0</v>
      </c>
      <c r="BG1254" s="162">
        <f>IF(N1254="zákl. přenesená",J1254,0)</f>
        <v>0</v>
      </c>
      <c r="BH1254" s="162">
        <f>IF(N1254="sníž. přenesená",J1254,0)</f>
        <v>0</v>
      </c>
      <c r="BI1254" s="162">
        <f>IF(N1254="nulová",J1254,0)</f>
        <v>0</v>
      </c>
      <c r="BJ1254" s="17" t="s">
        <v>86</v>
      </c>
      <c r="BK1254" s="162">
        <f>ROUND(I1254*H1254,2)</f>
        <v>0</v>
      </c>
      <c r="BL1254" s="17" t="s">
        <v>245</v>
      </c>
      <c r="BM1254" s="161" t="s">
        <v>1356</v>
      </c>
    </row>
    <row r="1255" spans="1:65" s="13" customFormat="1" ht="11.25">
      <c r="B1255" s="163"/>
      <c r="D1255" s="164" t="s">
        <v>237</v>
      </c>
      <c r="E1255" s="165" t="s">
        <v>1</v>
      </c>
      <c r="F1255" s="166" t="s">
        <v>1357</v>
      </c>
      <c r="H1255" s="167">
        <v>2</v>
      </c>
      <c r="I1255" s="168"/>
      <c r="L1255" s="163"/>
      <c r="M1255" s="169"/>
      <c r="N1255" s="170"/>
      <c r="O1255" s="170"/>
      <c r="P1255" s="170"/>
      <c r="Q1255" s="170"/>
      <c r="R1255" s="170"/>
      <c r="S1255" s="170"/>
      <c r="T1255" s="171"/>
      <c r="AT1255" s="165" t="s">
        <v>237</v>
      </c>
      <c r="AU1255" s="165" t="s">
        <v>88</v>
      </c>
      <c r="AV1255" s="13" t="s">
        <v>88</v>
      </c>
      <c r="AW1255" s="13" t="s">
        <v>33</v>
      </c>
      <c r="AX1255" s="13" t="s">
        <v>79</v>
      </c>
      <c r="AY1255" s="165" t="s">
        <v>207</v>
      </c>
    </row>
    <row r="1256" spans="1:65" s="15" customFormat="1" ht="11.25">
      <c r="B1256" s="179"/>
      <c r="D1256" s="164" t="s">
        <v>237</v>
      </c>
      <c r="E1256" s="180" t="s">
        <v>1</v>
      </c>
      <c r="F1256" s="181" t="s">
        <v>242</v>
      </c>
      <c r="H1256" s="182">
        <v>2</v>
      </c>
      <c r="I1256" s="183"/>
      <c r="L1256" s="179"/>
      <c r="M1256" s="184"/>
      <c r="N1256" s="185"/>
      <c r="O1256" s="185"/>
      <c r="P1256" s="185"/>
      <c r="Q1256" s="185"/>
      <c r="R1256" s="185"/>
      <c r="S1256" s="185"/>
      <c r="T1256" s="186"/>
      <c r="AT1256" s="180" t="s">
        <v>237</v>
      </c>
      <c r="AU1256" s="180" t="s">
        <v>88</v>
      </c>
      <c r="AV1256" s="15" t="s">
        <v>213</v>
      </c>
      <c r="AW1256" s="15" t="s">
        <v>33</v>
      </c>
      <c r="AX1256" s="15" t="s">
        <v>86</v>
      </c>
      <c r="AY1256" s="180" t="s">
        <v>207</v>
      </c>
    </row>
    <row r="1257" spans="1:65" s="2" customFormat="1" ht="16.5" customHeight="1">
      <c r="A1257" s="31"/>
      <c r="B1257" s="148"/>
      <c r="C1257" s="149" t="s">
        <v>1358</v>
      </c>
      <c r="D1257" s="149" t="s">
        <v>209</v>
      </c>
      <c r="E1257" s="150" t="s">
        <v>1359</v>
      </c>
      <c r="F1257" s="151" t="s">
        <v>1360</v>
      </c>
      <c r="G1257" s="152" t="s">
        <v>1315</v>
      </c>
      <c r="H1257" s="153">
        <v>7</v>
      </c>
      <c r="I1257" s="154"/>
      <c r="J1257" s="155">
        <f>ROUND(I1257*H1257,2)</f>
        <v>0</v>
      </c>
      <c r="K1257" s="156"/>
      <c r="L1257" s="32"/>
      <c r="M1257" s="157" t="s">
        <v>1</v>
      </c>
      <c r="N1257" s="158" t="s">
        <v>44</v>
      </c>
      <c r="O1257" s="57"/>
      <c r="P1257" s="159">
        <f>O1257*H1257</f>
        <v>0</v>
      </c>
      <c r="Q1257" s="159">
        <v>0</v>
      </c>
      <c r="R1257" s="159">
        <f>Q1257*H1257</f>
        <v>0</v>
      </c>
      <c r="S1257" s="159">
        <v>0</v>
      </c>
      <c r="T1257" s="160">
        <f>S1257*H1257</f>
        <v>0</v>
      </c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R1257" s="161" t="s">
        <v>245</v>
      </c>
      <c r="AT1257" s="161" t="s">
        <v>209</v>
      </c>
      <c r="AU1257" s="161" t="s">
        <v>88</v>
      </c>
      <c r="AY1257" s="17" t="s">
        <v>207</v>
      </c>
      <c r="BE1257" s="162">
        <f>IF(N1257="základní",J1257,0)</f>
        <v>0</v>
      </c>
      <c r="BF1257" s="162">
        <f>IF(N1257="snížená",J1257,0)</f>
        <v>0</v>
      </c>
      <c r="BG1257" s="162">
        <f>IF(N1257="zákl. přenesená",J1257,0)</f>
        <v>0</v>
      </c>
      <c r="BH1257" s="162">
        <f>IF(N1257="sníž. přenesená",J1257,0)</f>
        <v>0</v>
      </c>
      <c r="BI1257" s="162">
        <f>IF(N1257="nulová",J1257,0)</f>
        <v>0</v>
      </c>
      <c r="BJ1257" s="17" t="s">
        <v>86</v>
      </c>
      <c r="BK1257" s="162">
        <f>ROUND(I1257*H1257,2)</f>
        <v>0</v>
      </c>
      <c r="BL1257" s="17" t="s">
        <v>245</v>
      </c>
      <c r="BM1257" s="161" t="s">
        <v>1361</v>
      </c>
    </row>
    <row r="1258" spans="1:65" s="13" customFormat="1" ht="11.25">
      <c r="B1258" s="163"/>
      <c r="D1258" s="164" t="s">
        <v>237</v>
      </c>
      <c r="E1258" s="165" t="s">
        <v>1</v>
      </c>
      <c r="F1258" s="166" t="s">
        <v>1342</v>
      </c>
      <c r="H1258" s="167">
        <v>1</v>
      </c>
      <c r="I1258" s="168"/>
      <c r="L1258" s="163"/>
      <c r="M1258" s="169"/>
      <c r="N1258" s="170"/>
      <c r="O1258" s="170"/>
      <c r="P1258" s="170"/>
      <c r="Q1258" s="170"/>
      <c r="R1258" s="170"/>
      <c r="S1258" s="170"/>
      <c r="T1258" s="171"/>
      <c r="AT1258" s="165" t="s">
        <v>237</v>
      </c>
      <c r="AU1258" s="165" t="s">
        <v>88</v>
      </c>
      <c r="AV1258" s="13" t="s">
        <v>88</v>
      </c>
      <c r="AW1258" s="13" t="s">
        <v>33</v>
      </c>
      <c r="AX1258" s="13" t="s">
        <v>79</v>
      </c>
      <c r="AY1258" s="165" t="s">
        <v>207</v>
      </c>
    </row>
    <row r="1259" spans="1:65" s="13" customFormat="1" ht="11.25">
      <c r="B1259" s="163"/>
      <c r="D1259" s="164" t="s">
        <v>237</v>
      </c>
      <c r="E1259" s="165" t="s">
        <v>1</v>
      </c>
      <c r="F1259" s="166" t="s">
        <v>1362</v>
      </c>
      <c r="H1259" s="167">
        <v>3</v>
      </c>
      <c r="I1259" s="168"/>
      <c r="L1259" s="163"/>
      <c r="M1259" s="169"/>
      <c r="N1259" s="170"/>
      <c r="O1259" s="170"/>
      <c r="P1259" s="170"/>
      <c r="Q1259" s="170"/>
      <c r="R1259" s="170"/>
      <c r="S1259" s="170"/>
      <c r="T1259" s="171"/>
      <c r="AT1259" s="165" t="s">
        <v>237</v>
      </c>
      <c r="AU1259" s="165" t="s">
        <v>88</v>
      </c>
      <c r="AV1259" s="13" t="s">
        <v>88</v>
      </c>
      <c r="AW1259" s="13" t="s">
        <v>33</v>
      </c>
      <c r="AX1259" s="13" t="s">
        <v>79</v>
      </c>
      <c r="AY1259" s="165" t="s">
        <v>207</v>
      </c>
    </row>
    <row r="1260" spans="1:65" s="13" customFormat="1" ht="11.25">
      <c r="B1260" s="163"/>
      <c r="D1260" s="164" t="s">
        <v>237</v>
      </c>
      <c r="E1260" s="165" t="s">
        <v>1</v>
      </c>
      <c r="F1260" s="166" t="s">
        <v>1363</v>
      </c>
      <c r="H1260" s="167">
        <v>1</v>
      </c>
      <c r="I1260" s="168"/>
      <c r="L1260" s="163"/>
      <c r="M1260" s="169"/>
      <c r="N1260" s="170"/>
      <c r="O1260" s="170"/>
      <c r="P1260" s="170"/>
      <c r="Q1260" s="170"/>
      <c r="R1260" s="170"/>
      <c r="S1260" s="170"/>
      <c r="T1260" s="171"/>
      <c r="AT1260" s="165" t="s">
        <v>237</v>
      </c>
      <c r="AU1260" s="165" t="s">
        <v>88</v>
      </c>
      <c r="AV1260" s="13" t="s">
        <v>88</v>
      </c>
      <c r="AW1260" s="13" t="s">
        <v>33</v>
      </c>
      <c r="AX1260" s="13" t="s">
        <v>79</v>
      </c>
      <c r="AY1260" s="165" t="s">
        <v>207</v>
      </c>
    </row>
    <row r="1261" spans="1:65" s="13" customFormat="1" ht="11.25">
      <c r="B1261" s="163"/>
      <c r="D1261" s="164" t="s">
        <v>237</v>
      </c>
      <c r="E1261" s="165" t="s">
        <v>1</v>
      </c>
      <c r="F1261" s="166" t="s">
        <v>1364</v>
      </c>
      <c r="H1261" s="167">
        <v>1</v>
      </c>
      <c r="I1261" s="168"/>
      <c r="L1261" s="163"/>
      <c r="M1261" s="169"/>
      <c r="N1261" s="170"/>
      <c r="O1261" s="170"/>
      <c r="P1261" s="170"/>
      <c r="Q1261" s="170"/>
      <c r="R1261" s="170"/>
      <c r="S1261" s="170"/>
      <c r="T1261" s="171"/>
      <c r="AT1261" s="165" t="s">
        <v>237</v>
      </c>
      <c r="AU1261" s="165" t="s">
        <v>88</v>
      </c>
      <c r="AV1261" s="13" t="s">
        <v>88</v>
      </c>
      <c r="AW1261" s="13" t="s">
        <v>33</v>
      </c>
      <c r="AX1261" s="13" t="s">
        <v>79</v>
      </c>
      <c r="AY1261" s="165" t="s">
        <v>207</v>
      </c>
    </row>
    <row r="1262" spans="1:65" s="13" customFormat="1" ht="11.25">
      <c r="B1262" s="163"/>
      <c r="D1262" s="164" t="s">
        <v>237</v>
      </c>
      <c r="E1262" s="165" t="s">
        <v>1</v>
      </c>
      <c r="F1262" s="166" t="s">
        <v>1365</v>
      </c>
      <c r="H1262" s="167">
        <v>1</v>
      </c>
      <c r="I1262" s="168"/>
      <c r="L1262" s="163"/>
      <c r="M1262" s="169"/>
      <c r="N1262" s="170"/>
      <c r="O1262" s="170"/>
      <c r="P1262" s="170"/>
      <c r="Q1262" s="170"/>
      <c r="R1262" s="170"/>
      <c r="S1262" s="170"/>
      <c r="T1262" s="171"/>
      <c r="AT1262" s="165" t="s">
        <v>237</v>
      </c>
      <c r="AU1262" s="165" t="s">
        <v>88</v>
      </c>
      <c r="AV1262" s="13" t="s">
        <v>88</v>
      </c>
      <c r="AW1262" s="13" t="s">
        <v>33</v>
      </c>
      <c r="AX1262" s="13" t="s">
        <v>79</v>
      </c>
      <c r="AY1262" s="165" t="s">
        <v>207</v>
      </c>
    </row>
    <row r="1263" spans="1:65" s="15" customFormat="1" ht="11.25">
      <c r="B1263" s="179"/>
      <c r="D1263" s="164" t="s">
        <v>237</v>
      </c>
      <c r="E1263" s="180" t="s">
        <v>1</v>
      </c>
      <c r="F1263" s="181" t="s">
        <v>242</v>
      </c>
      <c r="H1263" s="182">
        <v>7</v>
      </c>
      <c r="I1263" s="183"/>
      <c r="L1263" s="179"/>
      <c r="M1263" s="184"/>
      <c r="N1263" s="185"/>
      <c r="O1263" s="185"/>
      <c r="P1263" s="185"/>
      <c r="Q1263" s="185"/>
      <c r="R1263" s="185"/>
      <c r="S1263" s="185"/>
      <c r="T1263" s="186"/>
      <c r="AT1263" s="180" t="s">
        <v>237</v>
      </c>
      <c r="AU1263" s="180" t="s">
        <v>88</v>
      </c>
      <c r="AV1263" s="15" t="s">
        <v>213</v>
      </c>
      <c r="AW1263" s="15" t="s">
        <v>33</v>
      </c>
      <c r="AX1263" s="15" t="s">
        <v>86</v>
      </c>
      <c r="AY1263" s="180" t="s">
        <v>207</v>
      </c>
    </row>
    <row r="1264" spans="1:65" s="2" customFormat="1" ht="16.5" customHeight="1">
      <c r="A1264" s="31"/>
      <c r="B1264" s="148"/>
      <c r="C1264" s="149" t="s">
        <v>715</v>
      </c>
      <c r="D1264" s="149" t="s">
        <v>209</v>
      </c>
      <c r="E1264" s="150" t="s">
        <v>1366</v>
      </c>
      <c r="F1264" s="151" t="s">
        <v>1367</v>
      </c>
      <c r="G1264" s="152" t="s">
        <v>1315</v>
      </c>
      <c r="H1264" s="153">
        <v>15</v>
      </c>
      <c r="I1264" s="154"/>
      <c r="J1264" s="155">
        <f>ROUND(I1264*H1264,2)</f>
        <v>0</v>
      </c>
      <c r="K1264" s="156"/>
      <c r="L1264" s="32"/>
      <c r="M1264" s="157" t="s">
        <v>1</v>
      </c>
      <c r="N1264" s="158" t="s">
        <v>44</v>
      </c>
      <c r="O1264" s="57"/>
      <c r="P1264" s="159">
        <f>O1264*H1264</f>
        <v>0</v>
      </c>
      <c r="Q1264" s="159">
        <v>0</v>
      </c>
      <c r="R1264" s="159">
        <f>Q1264*H1264</f>
        <v>0</v>
      </c>
      <c r="S1264" s="159">
        <v>0</v>
      </c>
      <c r="T1264" s="160">
        <f>S1264*H1264</f>
        <v>0</v>
      </c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R1264" s="161" t="s">
        <v>245</v>
      </c>
      <c r="AT1264" s="161" t="s">
        <v>209</v>
      </c>
      <c r="AU1264" s="161" t="s">
        <v>88</v>
      </c>
      <c r="AY1264" s="17" t="s">
        <v>207</v>
      </c>
      <c r="BE1264" s="162">
        <f>IF(N1264="základní",J1264,0)</f>
        <v>0</v>
      </c>
      <c r="BF1264" s="162">
        <f>IF(N1264="snížená",J1264,0)</f>
        <v>0</v>
      </c>
      <c r="BG1264" s="162">
        <f>IF(N1264="zákl. přenesená",J1264,0)</f>
        <v>0</v>
      </c>
      <c r="BH1264" s="162">
        <f>IF(N1264="sníž. přenesená",J1264,0)</f>
        <v>0</v>
      </c>
      <c r="BI1264" s="162">
        <f>IF(N1264="nulová",J1264,0)</f>
        <v>0</v>
      </c>
      <c r="BJ1264" s="17" t="s">
        <v>86</v>
      </c>
      <c r="BK1264" s="162">
        <f>ROUND(I1264*H1264,2)</f>
        <v>0</v>
      </c>
      <c r="BL1264" s="17" t="s">
        <v>245</v>
      </c>
      <c r="BM1264" s="161" t="s">
        <v>1368</v>
      </c>
    </row>
    <row r="1265" spans="1:65" s="14" customFormat="1" ht="11.25">
      <c r="B1265" s="172"/>
      <c r="D1265" s="164" t="s">
        <v>237</v>
      </c>
      <c r="E1265" s="173" t="s">
        <v>1</v>
      </c>
      <c r="F1265" s="174" t="s">
        <v>1369</v>
      </c>
      <c r="H1265" s="173" t="s">
        <v>1</v>
      </c>
      <c r="I1265" s="175"/>
      <c r="L1265" s="172"/>
      <c r="M1265" s="176"/>
      <c r="N1265" s="177"/>
      <c r="O1265" s="177"/>
      <c r="P1265" s="177"/>
      <c r="Q1265" s="177"/>
      <c r="R1265" s="177"/>
      <c r="S1265" s="177"/>
      <c r="T1265" s="178"/>
      <c r="AT1265" s="173" t="s">
        <v>237</v>
      </c>
      <c r="AU1265" s="173" t="s">
        <v>88</v>
      </c>
      <c r="AV1265" s="14" t="s">
        <v>86</v>
      </c>
      <c r="AW1265" s="14" t="s">
        <v>33</v>
      </c>
      <c r="AX1265" s="14" t="s">
        <v>79</v>
      </c>
      <c r="AY1265" s="173" t="s">
        <v>207</v>
      </c>
    </row>
    <row r="1266" spans="1:65" s="13" customFormat="1" ht="11.25">
      <c r="B1266" s="163"/>
      <c r="D1266" s="164" t="s">
        <v>237</v>
      </c>
      <c r="E1266" s="165" t="s">
        <v>1</v>
      </c>
      <c r="F1266" s="166" t="s">
        <v>1347</v>
      </c>
      <c r="H1266" s="167">
        <v>1</v>
      </c>
      <c r="I1266" s="168"/>
      <c r="L1266" s="163"/>
      <c r="M1266" s="169"/>
      <c r="N1266" s="170"/>
      <c r="O1266" s="170"/>
      <c r="P1266" s="170"/>
      <c r="Q1266" s="170"/>
      <c r="R1266" s="170"/>
      <c r="S1266" s="170"/>
      <c r="T1266" s="171"/>
      <c r="AT1266" s="165" t="s">
        <v>237</v>
      </c>
      <c r="AU1266" s="165" t="s">
        <v>88</v>
      </c>
      <c r="AV1266" s="13" t="s">
        <v>88</v>
      </c>
      <c r="AW1266" s="13" t="s">
        <v>33</v>
      </c>
      <c r="AX1266" s="13" t="s">
        <v>79</v>
      </c>
      <c r="AY1266" s="165" t="s">
        <v>207</v>
      </c>
    </row>
    <row r="1267" spans="1:65" s="13" customFormat="1" ht="11.25">
      <c r="B1267" s="163"/>
      <c r="D1267" s="164" t="s">
        <v>237</v>
      </c>
      <c r="E1267" s="165" t="s">
        <v>1</v>
      </c>
      <c r="F1267" s="166" t="s">
        <v>1370</v>
      </c>
      <c r="H1267" s="167">
        <v>3</v>
      </c>
      <c r="I1267" s="168"/>
      <c r="L1267" s="163"/>
      <c r="M1267" s="169"/>
      <c r="N1267" s="170"/>
      <c r="O1267" s="170"/>
      <c r="P1267" s="170"/>
      <c r="Q1267" s="170"/>
      <c r="R1267" s="170"/>
      <c r="S1267" s="170"/>
      <c r="T1267" s="171"/>
      <c r="AT1267" s="165" t="s">
        <v>237</v>
      </c>
      <c r="AU1267" s="165" t="s">
        <v>88</v>
      </c>
      <c r="AV1267" s="13" t="s">
        <v>88</v>
      </c>
      <c r="AW1267" s="13" t="s">
        <v>33</v>
      </c>
      <c r="AX1267" s="13" t="s">
        <v>79</v>
      </c>
      <c r="AY1267" s="165" t="s">
        <v>207</v>
      </c>
    </row>
    <row r="1268" spans="1:65" s="13" customFormat="1" ht="11.25">
      <c r="B1268" s="163"/>
      <c r="D1268" s="164" t="s">
        <v>237</v>
      </c>
      <c r="E1268" s="165" t="s">
        <v>1</v>
      </c>
      <c r="F1268" s="166" t="s">
        <v>1327</v>
      </c>
      <c r="H1268" s="167">
        <v>5</v>
      </c>
      <c r="I1268" s="168"/>
      <c r="L1268" s="163"/>
      <c r="M1268" s="169"/>
      <c r="N1268" s="170"/>
      <c r="O1268" s="170"/>
      <c r="P1268" s="170"/>
      <c r="Q1268" s="170"/>
      <c r="R1268" s="170"/>
      <c r="S1268" s="170"/>
      <c r="T1268" s="171"/>
      <c r="AT1268" s="165" t="s">
        <v>237</v>
      </c>
      <c r="AU1268" s="165" t="s">
        <v>88</v>
      </c>
      <c r="AV1268" s="13" t="s">
        <v>88</v>
      </c>
      <c r="AW1268" s="13" t="s">
        <v>33</v>
      </c>
      <c r="AX1268" s="13" t="s">
        <v>79</v>
      </c>
      <c r="AY1268" s="165" t="s">
        <v>207</v>
      </c>
    </row>
    <row r="1269" spans="1:65" s="13" customFormat="1" ht="11.25">
      <c r="B1269" s="163"/>
      <c r="D1269" s="164" t="s">
        <v>237</v>
      </c>
      <c r="E1269" s="165" t="s">
        <v>1</v>
      </c>
      <c r="F1269" s="166" t="s">
        <v>1371</v>
      </c>
      <c r="H1269" s="167">
        <v>6</v>
      </c>
      <c r="I1269" s="168"/>
      <c r="L1269" s="163"/>
      <c r="M1269" s="169"/>
      <c r="N1269" s="170"/>
      <c r="O1269" s="170"/>
      <c r="P1269" s="170"/>
      <c r="Q1269" s="170"/>
      <c r="R1269" s="170"/>
      <c r="S1269" s="170"/>
      <c r="T1269" s="171"/>
      <c r="AT1269" s="165" t="s">
        <v>237</v>
      </c>
      <c r="AU1269" s="165" t="s">
        <v>88</v>
      </c>
      <c r="AV1269" s="13" t="s">
        <v>88</v>
      </c>
      <c r="AW1269" s="13" t="s">
        <v>33</v>
      </c>
      <c r="AX1269" s="13" t="s">
        <v>79</v>
      </c>
      <c r="AY1269" s="165" t="s">
        <v>207</v>
      </c>
    </row>
    <row r="1270" spans="1:65" s="15" customFormat="1" ht="11.25">
      <c r="B1270" s="179"/>
      <c r="D1270" s="164" t="s">
        <v>237</v>
      </c>
      <c r="E1270" s="180" t="s">
        <v>1</v>
      </c>
      <c r="F1270" s="181" t="s">
        <v>242</v>
      </c>
      <c r="H1270" s="182">
        <v>15</v>
      </c>
      <c r="I1270" s="183"/>
      <c r="L1270" s="179"/>
      <c r="M1270" s="184"/>
      <c r="N1270" s="185"/>
      <c r="O1270" s="185"/>
      <c r="P1270" s="185"/>
      <c r="Q1270" s="185"/>
      <c r="R1270" s="185"/>
      <c r="S1270" s="185"/>
      <c r="T1270" s="186"/>
      <c r="AT1270" s="180" t="s">
        <v>237</v>
      </c>
      <c r="AU1270" s="180" t="s">
        <v>88</v>
      </c>
      <c r="AV1270" s="15" t="s">
        <v>213</v>
      </c>
      <c r="AW1270" s="15" t="s">
        <v>33</v>
      </c>
      <c r="AX1270" s="15" t="s">
        <v>86</v>
      </c>
      <c r="AY1270" s="180" t="s">
        <v>207</v>
      </c>
    </row>
    <row r="1271" spans="1:65" s="2" customFormat="1" ht="16.5" customHeight="1">
      <c r="A1271" s="31"/>
      <c r="B1271" s="148"/>
      <c r="C1271" s="149" t="s">
        <v>1372</v>
      </c>
      <c r="D1271" s="149" t="s">
        <v>209</v>
      </c>
      <c r="E1271" s="150" t="s">
        <v>1373</v>
      </c>
      <c r="F1271" s="151" t="s">
        <v>1374</v>
      </c>
      <c r="G1271" s="152" t="s">
        <v>1315</v>
      </c>
      <c r="H1271" s="153">
        <v>93</v>
      </c>
      <c r="I1271" s="154"/>
      <c r="J1271" s="155">
        <f>ROUND(I1271*H1271,2)</f>
        <v>0</v>
      </c>
      <c r="K1271" s="156"/>
      <c r="L1271" s="32"/>
      <c r="M1271" s="157" t="s">
        <v>1</v>
      </c>
      <c r="N1271" s="158" t="s">
        <v>44</v>
      </c>
      <c r="O1271" s="57"/>
      <c r="P1271" s="159">
        <f>O1271*H1271</f>
        <v>0</v>
      </c>
      <c r="Q1271" s="159">
        <v>0</v>
      </c>
      <c r="R1271" s="159">
        <f>Q1271*H1271</f>
        <v>0</v>
      </c>
      <c r="S1271" s="159">
        <v>0</v>
      </c>
      <c r="T1271" s="160">
        <f>S1271*H1271</f>
        <v>0</v>
      </c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R1271" s="161" t="s">
        <v>245</v>
      </c>
      <c r="AT1271" s="161" t="s">
        <v>209</v>
      </c>
      <c r="AU1271" s="161" t="s">
        <v>88</v>
      </c>
      <c r="AY1271" s="17" t="s">
        <v>207</v>
      </c>
      <c r="BE1271" s="162">
        <f>IF(N1271="základní",J1271,0)</f>
        <v>0</v>
      </c>
      <c r="BF1271" s="162">
        <f>IF(N1271="snížená",J1271,0)</f>
        <v>0</v>
      </c>
      <c r="BG1271" s="162">
        <f>IF(N1271="zákl. přenesená",J1271,0)</f>
        <v>0</v>
      </c>
      <c r="BH1271" s="162">
        <f>IF(N1271="sníž. přenesená",J1271,0)</f>
        <v>0</v>
      </c>
      <c r="BI1271" s="162">
        <f>IF(N1271="nulová",J1271,0)</f>
        <v>0</v>
      </c>
      <c r="BJ1271" s="17" t="s">
        <v>86</v>
      </c>
      <c r="BK1271" s="162">
        <f>ROUND(I1271*H1271,2)</f>
        <v>0</v>
      </c>
      <c r="BL1271" s="17" t="s">
        <v>245</v>
      </c>
      <c r="BM1271" s="161" t="s">
        <v>1375</v>
      </c>
    </row>
    <row r="1272" spans="1:65" s="14" customFormat="1" ht="11.25">
      <c r="B1272" s="172"/>
      <c r="D1272" s="164" t="s">
        <v>237</v>
      </c>
      <c r="E1272" s="173" t="s">
        <v>1</v>
      </c>
      <c r="F1272" s="174" t="s">
        <v>1376</v>
      </c>
      <c r="H1272" s="173" t="s">
        <v>1</v>
      </c>
      <c r="I1272" s="175"/>
      <c r="L1272" s="172"/>
      <c r="M1272" s="176"/>
      <c r="N1272" s="177"/>
      <c r="O1272" s="177"/>
      <c r="P1272" s="177"/>
      <c r="Q1272" s="177"/>
      <c r="R1272" s="177"/>
      <c r="S1272" s="177"/>
      <c r="T1272" s="178"/>
      <c r="AT1272" s="173" t="s">
        <v>237</v>
      </c>
      <c r="AU1272" s="173" t="s">
        <v>88</v>
      </c>
      <c r="AV1272" s="14" t="s">
        <v>86</v>
      </c>
      <c r="AW1272" s="14" t="s">
        <v>33</v>
      </c>
      <c r="AX1272" s="14" t="s">
        <v>79</v>
      </c>
      <c r="AY1272" s="173" t="s">
        <v>207</v>
      </c>
    </row>
    <row r="1273" spans="1:65" s="13" customFormat="1" ht="11.25">
      <c r="B1273" s="163"/>
      <c r="D1273" s="164" t="s">
        <v>237</v>
      </c>
      <c r="E1273" s="165" t="s">
        <v>1</v>
      </c>
      <c r="F1273" s="166" t="s">
        <v>1377</v>
      </c>
      <c r="H1273" s="167">
        <v>7</v>
      </c>
      <c r="I1273" s="168"/>
      <c r="L1273" s="163"/>
      <c r="M1273" s="169"/>
      <c r="N1273" s="170"/>
      <c r="O1273" s="170"/>
      <c r="P1273" s="170"/>
      <c r="Q1273" s="170"/>
      <c r="R1273" s="170"/>
      <c r="S1273" s="170"/>
      <c r="T1273" s="171"/>
      <c r="AT1273" s="165" t="s">
        <v>237</v>
      </c>
      <c r="AU1273" s="165" t="s">
        <v>88</v>
      </c>
      <c r="AV1273" s="13" t="s">
        <v>88</v>
      </c>
      <c r="AW1273" s="13" t="s">
        <v>33</v>
      </c>
      <c r="AX1273" s="13" t="s">
        <v>79</v>
      </c>
      <c r="AY1273" s="165" t="s">
        <v>207</v>
      </c>
    </row>
    <row r="1274" spans="1:65" s="13" customFormat="1" ht="11.25">
      <c r="B1274" s="163"/>
      <c r="D1274" s="164" t="s">
        <v>237</v>
      </c>
      <c r="E1274" s="165" t="s">
        <v>1</v>
      </c>
      <c r="F1274" s="166" t="s">
        <v>1378</v>
      </c>
      <c r="H1274" s="167">
        <v>27</v>
      </c>
      <c r="I1274" s="168"/>
      <c r="L1274" s="163"/>
      <c r="M1274" s="169"/>
      <c r="N1274" s="170"/>
      <c r="O1274" s="170"/>
      <c r="P1274" s="170"/>
      <c r="Q1274" s="170"/>
      <c r="R1274" s="170"/>
      <c r="S1274" s="170"/>
      <c r="T1274" s="171"/>
      <c r="AT1274" s="165" t="s">
        <v>237</v>
      </c>
      <c r="AU1274" s="165" t="s">
        <v>88</v>
      </c>
      <c r="AV1274" s="13" t="s">
        <v>88</v>
      </c>
      <c r="AW1274" s="13" t="s">
        <v>33</v>
      </c>
      <c r="AX1274" s="13" t="s">
        <v>79</v>
      </c>
      <c r="AY1274" s="165" t="s">
        <v>207</v>
      </c>
    </row>
    <row r="1275" spans="1:65" s="13" customFormat="1" ht="11.25">
      <c r="B1275" s="163"/>
      <c r="D1275" s="164" t="s">
        <v>237</v>
      </c>
      <c r="E1275" s="165" t="s">
        <v>1</v>
      </c>
      <c r="F1275" s="166" t="s">
        <v>1335</v>
      </c>
      <c r="H1275" s="167">
        <v>1</v>
      </c>
      <c r="I1275" s="168"/>
      <c r="L1275" s="163"/>
      <c r="M1275" s="169"/>
      <c r="N1275" s="170"/>
      <c r="O1275" s="170"/>
      <c r="P1275" s="170"/>
      <c r="Q1275" s="170"/>
      <c r="R1275" s="170"/>
      <c r="S1275" s="170"/>
      <c r="T1275" s="171"/>
      <c r="AT1275" s="165" t="s">
        <v>237</v>
      </c>
      <c r="AU1275" s="165" t="s">
        <v>88</v>
      </c>
      <c r="AV1275" s="13" t="s">
        <v>88</v>
      </c>
      <c r="AW1275" s="13" t="s">
        <v>33</v>
      </c>
      <c r="AX1275" s="13" t="s">
        <v>79</v>
      </c>
      <c r="AY1275" s="165" t="s">
        <v>207</v>
      </c>
    </row>
    <row r="1276" spans="1:65" s="13" customFormat="1" ht="11.25">
      <c r="B1276" s="163"/>
      <c r="D1276" s="164" t="s">
        <v>237</v>
      </c>
      <c r="E1276" s="165" t="s">
        <v>1</v>
      </c>
      <c r="F1276" s="166" t="s">
        <v>1379</v>
      </c>
      <c r="H1276" s="167">
        <v>27</v>
      </c>
      <c r="I1276" s="168"/>
      <c r="L1276" s="163"/>
      <c r="M1276" s="169"/>
      <c r="N1276" s="170"/>
      <c r="O1276" s="170"/>
      <c r="P1276" s="170"/>
      <c r="Q1276" s="170"/>
      <c r="R1276" s="170"/>
      <c r="S1276" s="170"/>
      <c r="T1276" s="171"/>
      <c r="AT1276" s="165" t="s">
        <v>237</v>
      </c>
      <c r="AU1276" s="165" t="s">
        <v>88</v>
      </c>
      <c r="AV1276" s="13" t="s">
        <v>88</v>
      </c>
      <c r="AW1276" s="13" t="s">
        <v>33</v>
      </c>
      <c r="AX1276" s="13" t="s">
        <v>79</v>
      </c>
      <c r="AY1276" s="165" t="s">
        <v>207</v>
      </c>
    </row>
    <row r="1277" spans="1:65" s="13" customFormat="1" ht="11.25">
      <c r="B1277" s="163"/>
      <c r="D1277" s="164" t="s">
        <v>237</v>
      </c>
      <c r="E1277" s="165" t="s">
        <v>1</v>
      </c>
      <c r="F1277" s="166" t="s">
        <v>1337</v>
      </c>
      <c r="H1277" s="167">
        <v>19</v>
      </c>
      <c r="I1277" s="168"/>
      <c r="L1277" s="163"/>
      <c r="M1277" s="169"/>
      <c r="N1277" s="170"/>
      <c r="O1277" s="170"/>
      <c r="P1277" s="170"/>
      <c r="Q1277" s="170"/>
      <c r="R1277" s="170"/>
      <c r="S1277" s="170"/>
      <c r="T1277" s="171"/>
      <c r="AT1277" s="165" t="s">
        <v>237</v>
      </c>
      <c r="AU1277" s="165" t="s">
        <v>88</v>
      </c>
      <c r="AV1277" s="13" t="s">
        <v>88</v>
      </c>
      <c r="AW1277" s="13" t="s">
        <v>33</v>
      </c>
      <c r="AX1277" s="13" t="s">
        <v>79</v>
      </c>
      <c r="AY1277" s="165" t="s">
        <v>207</v>
      </c>
    </row>
    <row r="1278" spans="1:65" s="13" customFormat="1" ht="11.25">
      <c r="B1278" s="163"/>
      <c r="D1278" s="164" t="s">
        <v>237</v>
      </c>
      <c r="E1278" s="165" t="s">
        <v>1</v>
      </c>
      <c r="F1278" s="166" t="s">
        <v>1321</v>
      </c>
      <c r="H1278" s="167">
        <v>2</v>
      </c>
      <c r="I1278" s="168"/>
      <c r="L1278" s="163"/>
      <c r="M1278" s="169"/>
      <c r="N1278" s="170"/>
      <c r="O1278" s="170"/>
      <c r="P1278" s="170"/>
      <c r="Q1278" s="170"/>
      <c r="R1278" s="170"/>
      <c r="S1278" s="170"/>
      <c r="T1278" s="171"/>
      <c r="AT1278" s="165" t="s">
        <v>237</v>
      </c>
      <c r="AU1278" s="165" t="s">
        <v>88</v>
      </c>
      <c r="AV1278" s="13" t="s">
        <v>88</v>
      </c>
      <c r="AW1278" s="13" t="s">
        <v>33</v>
      </c>
      <c r="AX1278" s="13" t="s">
        <v>79</v>
      </c>
      <c r="AY1278" s="165" t="s">
        <v>207</v>
      </c>
    </row>
    <row r="1279" spans="1:65" s="14" customFormat="1" ht="11.25">
      <c r="B1279" s="172"/>
      <c r="D1279" s="164" t="s">
        <v>237</v>
      </c>
      <c r="E1279" s="173" t="s">
        <v>1</v>
      </c>
      <c r="F1279" s="174" t="s">
        <v>1380</v>
      </c>
      <c r="H1279" s="173" t="s">
        <v>1</v>
      </c>
      <c r="I1279" s="175"/>
      <c r="L1279" s="172"/>
      <c r="M1279" s="176"/>
      <c r="N1279" s="177"/>
      <c r="O1279" s="177"/>
      <c r="P1279" s="177"/>
      <c r="Q1279" s="177"/>
      <c r="R1279" s="177"/>
      <c r="S1279" s="177"/>
      <c r="T1279" s="178"/>
      <c r="AT1279" s="173" t="s">
        <v>237</v>
      </c>
      <c r="AU1279" s="173" t="s">
        <v>88</v>
      </c>
      <c r="AV1279" s="14" t="s">
        <v>86</v>
      </c>
      <c r="AW1279" s="14" t="s">
        <v>33</v>
      </c>
      <c r="AX1279" s="14" t="s">
        <v>79</v>
      </c>
      <c r="AY1279" s="173" t="s">
        <v>207</v>
      </c>
    </row>
    <row r="1280" spans="1:65" s="13" customFormat="1" ht="11.25">
      <c r="B1280" s="163"/>
      <c r="D1280" s="164" t="s">
        <v>237</v>
      </c>
      <c r="E1280" s="165" t="s">
        <v>1</v>
      </c>
      <c r="F1280" s="166" t="s">
        <v>1381</v>
      </c>
      <c r="H1280" s="167">
        <v>3</v>
      </c>
      <c r="I1280" s="168"/>
      <c r="L1280" s="163"/>
      <c r="M1280" s="169"/>
      <c r="N1280" s="170"/>
      <c r="O1280" s="170"/>
      <c r="P1280" s="170"/>
      <c r="Q1280" s="170"/>
      <c r="R1280" s="170"/>
      <c r="S1280" s="170"/>
      <c r="T1280" s="171"/>
      <c r="AT1280" s="165" t="s">
        <v>237</v>
      </c>
      <c r="AU1280" s="165" t="s">
        <v>88</v>
      </c>
      <c r="AV1280" s="13" t="s">
        <v>88</v>
      </c>
      <c r="AW1280" s="13" t="s">
        <v>33</v>
      </c>
      <c r="AX1280" s="13" t="s">
        <v>79</v>
      </c>
      <c r="AY1280" s="165" t="s">
        <v>207</v>
      </c>
    </row>
    <row r="1281" spans="1:65" s="14" customFormat="1" ht="11.25">
      <c r="B1281" s="172"/>
      <c r="D1281" s="164" t="s">
        <v>237</v>
      </c>
      <c r="E1281" s="173" t="s">
        <v>1</v>
      </c>
      <c r="F1281" s="174" t="s">
        <v>1382</v>
      </c>
      <c r="H1281" s="173" t="s">
        <v>1</v>
      </c>
      <c r="I1281" s="175"/>
      <c r="L1281" s="172"/>
      <c r="M1281" s="176"/>
      <c r="N1281" s="177"/>
      <c r="O1281" s="177"/>
      <c r="P1281" s="177"/>
      <c r="Q1281" s="177"/>
      <c r="R1281" s="177"/>
      <c r="S1281" s="177"/>
      <c r="T1281" s="178"/>
      <c r="AT1281" s="173" t="s">
        <v>237</v>
      </c>
      <c r="AU1281" s="173" t="s">
        <v>88</v>
      </c>
      <c r="AV1281" s="14" t="s">
        <v>86</v>
      </c>
      <c r="AW1281" s="14" t="s">
        <v>33</v>
      </c>
      <c r="AX1281" s="14" t="s">
        <v>79</v>
      </c>
      <c r="AY1281" s="173" t="s">
        <v>207</v>
      </c>
    </row>
    <row r="1282" spans="1:65" s="13" customFormat="1" ht="11.25">
      <c r="B1282" s="163"/>
      <c r="D1282" s="164" t="s">
        <v>237</v>
      </c>
      <c r="E1282" s="165" t="s">
        <v>1</v>
      </c>
      <c r="F1282" s="166" t="s">
        <v>1347</v>
      </c>
      <c r="H1282" s="167">
        <v>1</v>
      </c>
      <c r="I1282" s="168"/>
      <c r="L1282" s="163"/>
      <c r="M1282" s="169"/>
      <c r="N1282" s="170"/>
      <c r="O1282" s="170"/>
      <c r="P1282" s="170"/>
      <c r="Q1282" s="170"/>
      <c r="R1282" s="170"/>
      <c r="S1282" s="170"/>
      <c r="T1282" s="171"/>
      <c r="AT1282" s="165" t="s">
        <v>237</v>
      </c>
      <c r="AU1282" s="165" t="s">
        <v>88</v>
      </c>
      <c r="AV1282" s="13" t="s">
        <v>88</v>
      </c>
      <c r="AW1282" s="13" t="s">
        <v>33</v>
      </c>
      <c r="AX1282" s="13" t="s">
        <v>79</v>
      </c>
      <c r="AY1282" s="165" t="s">
        <v>207</v>
      </c>
    </row>
    <row r="1283" spans="1:65" s="13" customFormat="1" ht="11.25">
      <c r="B1283" s="163"/>
      <c r="D1283" s="164" t="s">
        <v>237</v>
      </c>
      <c r="E1283" s="165" t="s">
        <v>1</v>
      </c>
      <c r="F1283" s="166" t="s">
        <v>1370</v>
      </c>
      <c r="H1283" s="167">
        <v>3</v>
      </c>
      <c r="I1283" s="168"/>
      <c r="L1283" s="163"/>
      <c r="M1283" s="169"/>
      <c r="N1283" s="170"/>
      <c r="O1283" s="170"/>
      <c r="P1283" s="170"/>
      <c r="Q1283" s="170"/>
      <c r="R1283" s="170"/>
      <c r="S1283" s="170"/>
      <c r="T1283" s="171"/>
      <c r="AT1283" s="165" t="s">
        <v>237</v>
      </c>
      <c r="AU1283" s="165" t="s">
        <v>88</v>
      </c>
      <c r="AV1283" s="13" t="s">
        <v>88</v>
      </c>
      <c r="AW1283" s="13" t="s">
        <v>33</v>
      </c>
      <c r="AX1283" s="13" t="s">
        <v>79</v>
      </c>
      <c r="AY1283" s="165" t="s">
        <v>207</v>
      </c>
    </row>
    <row r="1284" spans="1:65" s="13" customFormat="1" ht="11.25">
      <c r="B1284" s="163"/>
      <c r="D1284" s="164" t="s">
        <v>237</v>
      </c>
      <c r="E1284" s="165" t="s">
        <v>1</v>
      </c>
      <c r="F1284" s="166" t="s">
        <v>1383</v>
      </c>
      <c r="H1284" s="167">
        <v>1</v>
      </c>
      <c r="I1284" s="168"/>
      <c r="L1284" s="163"/>
      <c r="M1284" s="169"/>
      <c r="N1284" s="170"/>
      <c r="O1284" s="170"/>
      <c r="P1284" s="170"/>
      <c r="Q1284" s="170"/>
      <c r="R1284" s="170"/>
      <c r="S1284" s="170"/>
      <c r="T1284" s="171"/>
      <c r="AT1284" s="165" t="s">
        <v>237</v>
      </c>
      <c r="AU1284" s="165" t="s">
        <v>88</v>
      </c>
      <c r="AV1284" s="13" t="s">
        <v>88</v>
      </c>
      <c r="AW1284" s="13" t="s">
        <v>33</v>
      </c>
      <c r="AX1284" s="13" t="s">
        <v>79</v>
      </c>
      <c r="AY1284" s="165" t="s">
        <v>207</v>
      </c>
    </row>
    <row r="1285" spans="1:65" s="13" customFormat="1" ht="11.25">
      <c r="B1285" s="163"/>
      <c r="D1285" s="164" t="s">
        <v>237</v>
      </c>
      <c r="E1285" s="165" t="s">
        <v>1</v>
      </c>
      <c r="F1285" s="166" t="s">
        <v>1353</v>
      </c>
      <c r="H1285" s="167">
        <v>1</v>
      </c>
      <c r="I1285" s="168"/>
      <c r="L1285" s="163"/>
      <c r="M1285" s="169"/>
      <c r="N1285" s="170"/>
      <c r="O1285" s="170"/>
      <c r="P1285" s="170"/>
      <c r="Q1285" s="170"/>
      <c r="R1285" s="170"/>
      <c r="S1285" s="170"/>
      <c r="T1285" s="171"/>
      <c r="AT1285" s="165" t="s">
        <v>237</v>
      </c>
      <c r="AU1285" s="165" t="s">
        <v>88</v>
      </c>
      <c r="AV1285" s="13" t="s">
        <v>88</v>
      </c>
      <c r="AW1285" s="13" t="s">
        <v>33</v>
      </c>
      <c r="AX1285" s="13" t="s">
        <v>79</v>
      </c>
      <c r="AY1285" s="165" t="s">
        <v>207</v>
      </c>
    </row>
    <row r="1286" spans="1:65" s="13" customFormat="1" ht="11.25">
      <c r="B1286" s="163"/>
      <c r="D1286" s="164" t="s">
        <v>237</v>
      </c>
      <c r="E1286" s="165" t="s">
        <v>1</v>
      </c>
      <c r="F1286" s="166" t="s">
        <v>1329</v>
      </c>
      <c r="H1286" s="167">
        <v>1</v>
      </c>
      <c r="I1286" s="168"/>
      <c r="L1286" s="163"/>
      <c r="M1286" s="169"/>
      <c r="N1286" s="170"/>
      <c r="O1286" s="170"/>
      <c r="P1286" s="170"/>
      <c r="Q1286" s="170"/>
      <c r="R1286" s="170"/>
      <c r="S1286" s="170"/>
      <c r="T1286" s="171"/>
      <c r="AT1286" s="165" t="s">
        <v>237</v>
      </c>
      <c r="AU1286" s="165" t="s">
        <v>88</v>
      </c>
      <c r="AV1286" s="13" t="s">
        <v>88</v>
      </c>
      <c r="AW1286" s="13" t="s">
        <v>33</v>
      </c>
      <c r="AX1286" s="13" t="s">
        <v>79</v>
      </c>
      <c r="AY1286" s="165" t="s">
        <v>207</v>
      </c>
    </row>
    <row r="1287" spans="1:65" s="15" customFormat="1" ht="11.25">
      <c r="B1287" s="179"/>
      <c r="D1287" s="164" t="s">
        <v>237</v>
      </c>
      <c r="E1287" s="180" t="s">
        <v>1</v>
      </c>
      <c r="F1287" s="181" t="s">
        <v>242</v>
      </c>
      <c r="H1287" s="182">
        <v>93</v>
      </c>
      <c r="I1287" s="183"/>
      <c r="L1287" s="179"/>
      <c r="M1287" s="184"/>
      <c r="N1287" s="185"/>
      <c r="O1287" s="185"/>
      <c r="P1287" s="185"/>
      <c r="Q1287" s="185"/>
      <c r="R1287" s="185"/>
      <c r="S1287" s="185"/>
      <c r="T1287" s="186"/>
      <c r="AT1287" s="180" t="s">
        <v>237</v>
      </c>
      <c r="AU1287" s="180" t="s">
        <v>88</v>
      </c>
      <c r="AV1287" s="15" t="s">
        <v>213</v>
      </c>
      <c r="AW1287" s="15" t="s">
        <v>33</v>
      </c>
      <c r="AX1287" s="15" t="s">
        <v>86</v>
      </c>
      <c r="AY1287" s="180" t="s">
        <v>207</v>
      </c>
    </row>
    <row r="1288" spans="1:65" s="2" customFormat="1" ht="16.5" customHeight="1">
      <c r="A1288" s="31"/>
      <c r="B1288" s="148"/>
      <c r="C1288" s="149" t="s">
        <v>719</v>
      </c>
      <c r="D1288" s="149" t="s">
        <v>209</v>
      </c>
      <c r="E1288" s="150" t="s">
        <v>1384</v>
      </c>
      <c r="F1288" s="151" t="s">
        <v>1385</v>
      </c>
      <c r="G1288" s="152" t="s">
        <v>1315</v>
      </c>
      <c r="H1288" s="153">
        <v>8</v>
      </c>
      <c r="I1288" s="154"/>
      <c r="J1288" s="155">
        <f>ROUND(I1288*H1288,2)</f>
        <v>0</v>
      </c>
      <c r="K1288" s="156"/>
      <c r="L1288" s="32"/>
      <c r="M1288" s="157" t="s">
        <v>1</v>
      </c>
      <c r="N1288" s="158" t="s">
        <v>44</v>
      </c>
      <c r="O1288" s="57"/>
      <c r="P1288" s="159">
        <f>O1288*H1288</f>
        <v>0</v>
      </c>
      <c r="Q1288" s="159">
        <v>0</v>
      </c>
      <c r="R1288" s="159">
        <f>Q1288*H1288</f>
        <v>0</v>
      </c>
      <c r="S1288" s="159">
        <v>0</v>
      </c>
      <c r="T1288" s="160">
        <f>S1288*H1288</f>
        <v>0</v>
      </c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R1288" s="161" t="s">
        <v>245</v>
      </c>
      <c r="AT1288" s="161" t="s">
        <v>209</v>
      </c>
      <c r="AU1288" s="161" t="s">
        <v>88</v>
      </c>
      <c r="AY1288" s="17" t="s">
        <v>207</v>
      </c>
      <c r="BE1288" s="162">
        <f>IF(N1288="základní",J1288,0)</f>
        <v>0</v>
      </c>
      <c r="BF1288" s="162">
        <f>IF(N1288="snížená",J1288,0)</f>
        <v>0</v>
      </c>
      <c r="BG1288" s="162">
        <f>IF(N1288="zákl. přenesená",J1288,0)</f>
        <v>0</v>
      </c>
      <c r="BH1288" s="162">
        <f>IF(N1288="sníž. přenesená",J1288,0)</f>
        <v>0</v>
      </c>
      <c r="BI1288" s="162">
        <f>IF(N1288="nulová",J1288,0)</f>
        <v>0</v>
      </c>
      <c r="BJ1288" s="17" t="s">
        <v>86</v>
      </c>
      <c r="BK1288" s="162">
        <f>ROUND(I1288*H1288,2)</f>
        <v>0</v>
      </c>
      <c r="BL1288" s="17" t="s">
        <v>245</v>
      </c>
      <c r="BM1288" s="161" t="s">
        <v>1386</v>
      </c>
    </row>
    <row r="1289" spans="1:65" s="13" customFormat="1" ht="11.25">
      <c r="B1289" s="163"/>
      <c r="D1289" s="164" t="s">
        <v>237</v>
      </c>
      <c r="E1289" s="165" t="s">
        <v>1</v>
      </c>
      <c r="F1289" s="166" t="s">
        <v>1387</v>
      </c>
      <c r="H1289" s="167">
        <v>5</v>
      </c>
      <c r="I1289" s="168"/>
      <c r="L1289" s="163"/>
      <c r="M1289" s="169"/>
      <c r="N1289" s="170"/>
      <c r="O1289" s="170"/>
      <c r="P1289" s="170"/>
      <c r="Q1289" s="170"/>
      <c r="R1289" s="170"/>
      <c r="S1289" s="170"/>
      <c r="T1289" s="171"/>
      <c r="AT1289" s="165" t="s">
        <v>237</v>
      </c>
      <c r="AU1289" s="165" t="s">
        <v>88</v>
      </c>
      <c r="AV1289" s="13" t="s">
        <v>88</v>
      </c>
      <c r="AW1289" s="13" t="s">
        <v>33</v>
      </c>
      <c r="AX1289" s="13" t="s">
        <v>79</v>
      </c>
      <c r="AY1289" s="165" t="s">
        <v>207</v>
      </c>
    </row>
    <row r="1290" spans="1:65" s="13" customFormat="1" ht="11.25">
      <c r="B1290" s="163"/>
      <c r="D1290" s="164" t="s">
        <v>237</v>
      </c>
      <c r="E1290" s="165" t="s">
        <v>1</v>
      </c>
      <c r="F1290" s="166" t="s">
        <v>1388</v>
      </c>
      <c r="H1290" s="167">
        <v>2</v>
      </c>
      <c r="I1290" s="168"/>
      <c r="L1290" s="163"/>
      <c r="M1290" s="169"/>
      <c r="N1290" s="170"/>
      <c r="O1290" s="170"/>
      <c r="P1290" s="170"/>
      <c r="Q1290" s="170"/>
      <c r="R1290" s="170"/>
      <c r="S1290" s="170"/>
      <c r="T1290" s="171"/>
      <c r="AT1290" s="165" t="s">
        <v>237</v>
      </c>
      <c r="AU1290" s="165" t="s">
        <v>88</v>
      </c>
      <c r="AV1290" s="13" t="s">
        <v>88</v>
      </c>
      <c r="AW1290" s="13" t="s">
        <v>33</v>
      </c>
      <c r="AX1290" s="13" t="s">
        <v>79</v>
      </c>
      <c r="AY1290" s="165" t="s">
        <v>207</v>
      </c>
    </row>
    <row r="1291" spans="1:65" s="13" customFormat="1" ht="11.25">
      <c r="B1291" s="163"/>
      <c r="D1291" s="164" t="s">
        <v>237</v>
      </c>
      <c r="E1291" s="165" t="s">
        <v>1</v>
      </c>
      <c r="F1291" s="166" t="s">
        <v>1389</v>
      </c>
      <c r="H1291" s="167">
        <v>1</v>
      </c>
      <c r="I1291" s="168"/>
      <c r="L1291" s="163"/>
      <c r="M1291" s="169"/>
      <c r="N1291" s="170"/>
      <c r="O1291" s="170"/>
      <c r="P1291" s="170"/>
      <c r="Q1291" s="170"/>
      <c r="R1291" s="170"/>
      <c r="S1291" s="170"/>
      <c r="T1291" s="171"/>
      <c r="AT1291" s="165" t="s">
        <v>237</v>
      </c>
      <c r="AU1291" s="165" t="s">
        <v>88</v>
      </c>
      <c r="AV1291" s="13" t="s">
        <v>88</v>
      </c>
      <c r="AW1291" s="13" t="s">
        <v>33</v>
      </c>
      <c r="AX1291" s="13" t="s">
        <v>79</v>
      </c>
      <c r="AY1291" s="165" t="s">
        <v>207</v>
      </c>
    </row>
    <row r="1292" spans="1:65" s="15" customFormat="1" ht="11.25">
      <c r="B1292" s="179"/>
      <c r="D1292" s="164" t="s">
        <v>237</v>
      </c>
      <c r="E1292" s="180" t="s">
        <v>1</v>
      </c>
      <c r="F1292" s="181" t="s">
        <v>242</v>
      </c>
      <c r="H1292" s="182">
        <v>8</v>
      </c>
      <c r="I1292" s="183"/>
      <c r="L1292" s="179"/>
      <c r="M1292" s="184"/>
      <c r="N1292" s="185"/>
      <c r="O1292" s="185"/>
      <c r="P1292" s="185"/>
      <c r="Q1292" s="185"/>
      <c r="R1292" s="185"/>
      <c r="S1292" s="185"/>
      <c r="T1292" s="186"/>
      <c r="AT1292" s="180" t="s">
        <v>237</v>
      </c>
      <c r="AU1292" s="180" t="s">
        <v>88</v>
      </c>
      <c r="AV1292" s="15" t="s">
        <v>213</v>
      </c>
      <c r="AW1292" s="15" t="s">
        <v>33</v>
      </c>
      <c r="AX1292" s="15" t="s">
        <v>86</v>
      </c>
      <c r="AY1292" s="180" t="s">
        <v>207</v>
      </c>
    </row>
    <row r="1293" spans="1:65" s="2" customFormat="1" ht="16.5" customHeight="1">
      <c r="A1293" s="31"/>
      <c r="B1293" s="148"/>
      <c r="C1293" s="149" t="s">
        <v>1390</v>
      </c>
      <c r="D1293" s="149" t="s">
        <v>209</v>
      </c>
      <c r="E1293" s="150" t="s">
        <v>1391</v>
      </c>
      <c r="F1293" s="151" t="s">
        <v>1392</v>
      </c>
      <c r="G1293" s="152" t="s">
        <v>1315</v>
      </c>
      <c r="H1293" s="153">
        <v>12</v>
      </c>
      <c r="I1293" s="154"/>
      <c r="J1293" s="155">
        <f>ROUND(I1293*H1293,2)</f>
        <v>0</v>
      </c>
      <c r="K1293" s="156"/>
      <c r="L1293" s="32"/>
      <c r="M1293" s="157" t="s">
        <v>1</v>
      </c>
      <c r="N1293" s="158" t="s">
        <v>44</v>
      </c>
      <c r="O1293" s="57"/>
      <c r="P1293" s="159">
        <f>O1293*H1293</f>
        <v>0</v>
      </c>
      <c r="Q1293" s="159">
        <v>0</v>
      </c>
      <c r="R1293" s="159">
        <f>Q1293*H1293</f>
        <v>0</v>
      </c>
      <c r="S1293" s="159">
        <v>0</v>
      </c>
      <c r="T1293" s="160">
        <f>S1293*H1293</f>
        <v>0</v>
      </c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R1293" s="161" t="s">
        <v>245</v>
      </c>
      <c r="AT1293" s="161" t="s">
        <v>209</v>
      </c>
      <c r="AU1293" s="161" t="s">
        <v>88</v>
      </c>
      <c r="AY1293" s="17" t="s">
        <v>207</v>
      </c>
      <c r="BE1293" s="162">
        <f>IF(N1293="základní",J1293,0)</f>
        <v>0</v>
      </c>
      <c r="BF1293" s="162">
        <f>IF(N1293="snížená",J1293,0)</f>
        <v>0</v>
      </c>
      <c r="BG1293" s="162">
        <f>IF(N1293="zákl. přenesená",J1293,0)</f>
        <v>0</v>
      </c>
      <c r="BH1293" s="162">
        <f>IF(N1293="sníž. přenesená",J1293,0)</f>
        <v>0</v>
      </c>
      <c r="BI1293" s="162">
        <f>IF(N1293="nulová",J1293,0)</f>
        <v>0</v>
      </c>
      <c r="BJ1293" s="17" t="s">
        <v>86</v>
      </c>
      <c r="BK1293" s="162">
        <f>ROUND(I1293*H1293,2)</f>
        <v>0</v>
      </c>
      <c r="BL1293" s="17" t="s">
        <v>245</v>
      </c>
      <c r="BM1293" s="161" t="s">
        <v>1393</v>
      </c>
    </row>
    <row r="1294" spans="1:65" s="2" customFormat="1" ht="21.75" customHeight="1">
      <c r="A1294" s="31"/>
      <c r="B1294" s="148"/>
      <c r="C1294" s="149" t="s">
        <v>734</v>
      </c>
      <c r="D1294" s="149" t="s">
        <v>209</v>
      </c>
      <c r="E1294" s="150" t="s">
        <v>1394</v>
      </c>
      <c r="F1294" s="151" t="s">
        <v>1395</v>
      </c>
      <c r="G1294" s="152" t="s">
        <v>1315</v>
      </c>
      <c r="H1294" s="153">
        <v>13</v>
      </c>
      <c r="I1294" s="154"/>
      <c r="J1294" s="155">
        <f>ROUND(I1294*H1294,2)</f>
        <v>0</v>
      </c>
      <c r="K1294" s="156"/>
      <c r="L1294" s="32"/>
      <c r="M1294" s="157" t="s">
        <v>1</v>
      </c>
      <c r="N1294" s="158" t="s">
        <v>44</v>
      </c>
      <c r="O1294" s="57"/>
      <c r="P1294" s="159">
        <f>O1294*H1294</f>
        <v>0</v>
      </c>
      <c r="Q1294" s="159">
        <v>0</v>
      </c>
      <c r="R1294" s="159">
        <f>Q1294*H1294</f>
        <v>0</v>
      </c>
      <c r="S1294" s="159">
        <v>0</v>
      </c>
      <c r="T1294" s="160">
        <f>S1294*H1294</f>
        <v>0</v>
      </c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R1294" s="161" t="s">
        <v>245</v>
      </c>
      <c r="AT1294" s="161" t="s">
        <v>209</v>
      </c>
      <c r="AU1294" s="161" t="s">
        <v>88</v>
      </c>
      <c r="AY1294" s="17" t="s">
        <v>207</v>
      </c>
      <c r="BE1294" s="162">
        <f>IF(N1294="základní",J1294,0)</f>
        <v>0</v>
      </c>
      <c r="BF1294" s="162">
        <f>IF(N1294="snížená",J1294,0)</f>
        <v>0</v>
      </c>
      <c r="BG1294" s="162">
        <f>IF(N1294="zákl. přenesená",J1294,0)</f>
        <v>0</v>
      </c>
      <c r="BH1294" s="162">
        <f>IF(N1294="sníž. přenesená",J1294,0)</f>
        <v>0</v>
      </c>
      <c r="BI1294" s="162">
        <f>IF(N1294="nulová",J1294,0)</f>
        <v>0</v>
      </c>
      <c r="BJ1294" s="17" t="s">
        <v>86</v>
      </c>
      <c r="BK1294" s="162">
        <f>ROUND(I1294*H1294,2)</f>
        <v>0</v>
      </c>
      <c r="BL1294" s="17" t="s">
        <v>245</v>
      </c>
      <c r="BM1294" s="161" t="s">
        <v>1396</v>
      </c>
    </row>
    <row r="1295" spans="1:65" s="14" customFormat="1" ht="22.5">
      <c r="B1295" s="172"/>
      <c r="D1295" s="164" t="s">
        <v>237</v>
      </c>
      <c r="E1295" s="173" t="s">
        <v>1</v>
      </c>
      <c r="F1295" s="174" t="s">
        <v>1397</v>
      </c>
      <c r="H1295" s="173" t="s">
        <v>1</v>
      </c>
      <c r="I1295" s="175"/>
      <c r="L1295" s="172"/>
      <c r="M1295" s="176"/>
      <c r="N1295" s="177"/>
      <c r="O1295" s="177"/>
      <c r="P1295" s="177"/>
      <c r="Q1295" s="177"/>
      <c r="R1295" s="177"/>
      <c r="S1295" s="177"/>
      <c r="T1295" s="178"/>
      <c r="AT1295" s="173" t="s">
        <v>237</v>
      </c>
      <c r="AU1295" s="173" t="s">
        <v>88</v>
      </c>
      <c r="AV1295" s="14" t="s">
        <v>86</v>
      </c>
      <c r="AW1295" s="14" t="s">
        <v>33</v>
      </c>
      <c r="AX1295" s="14" t="s">
        <v>79</v>
      </c>
      <c r="AY1295" s="173" t="s">
        <v>207</v>
      </c>
    </row>
    <row r="1296" spans="1:65" s="14" customFormat="1" ht="11.25">
      <c r="B1296" s="172"/>
      <c r="D1296" s="164" t="s">
        <v>237</v>
      </c>
      <c r="E1296" s="173" t="s">
        <v>1</v>
      </c>
      <c r="F1296" s="174" t="s">
        <v>1398</v>
      </c>
      <c r="H1296" s="173" t="s">
        <v>1</v>
      </c>
      <c r="I1296" s="175"/>
      <c r="L1296" s="172"/>
      <c r="M1296" s="176"/>
      <c r="N1296" s="177"/>
      <c r="O1296" s="177"/>
      <c r="P1296" s="177"/>
      <c r="Q1296" s="177"/>
      <c r="R1296" s="177"/>
      <c r="S1296" s="177"/>
      <c r="T1296" s="178"/>
      <c r="AT1296" s="173" t="s">
        <v>237</v>
      </c>
      <c r="AU1296" s="173" t="s">
        <v>88</v>
      </c>
      <c r="AV1296" s="14" t="s">
        <v>86</v>
      </c>
      <c r="AW1296" s="14" t="s">
        <v>33</v>
      </c>
      <c r="AX1296" s="14" t="s">
        <v>79</v>
      </c>
      <c r="AY1296" s="173" t="s">
        <v>207</v>
      </c>
    </row>
    <row r="1297" spans="1:65" s="13" customFormat="1" ht="11.25">
      <c r="B1297" s="163"/>
      <c r="D1297" s="164" t="s">
        <v>237</v>
      </c>
      <c r="E1297" s="165" t="s">
        <v>1</v>
      </c>
      <c r="F1297" s="166" t="s">
        <v>1399</v>
      </c>
      <c r="H1297" s="167">
        <v>1</v>
      </c>
      <c r="I1297" s="168"/>
      <c r="L1297" s="163"/>
      <c r="M1297" s="169"/>
      <c r="N1297" s="170"/>
      <c r="O1297" s="170"/>
      <c r="P1297" s="170"/>
      <c r="Q1297" s="170"/>
      <c r="R1297" s="170"/>
      <c r="S1297" s="170"/>
      <c r="T1297" s="171"/>
      <c r="AT1297" s="165" t="s">
        <v>237</v>
      </c>
      <c r="AU1297" s="165" t="s">
        <v>88</v>
      </c>
      <c r="AV1297" s="13" t="s">
        <v>88</v>
      </c>
      <c r="AW1297" s="13" t="s">
        <v>33</v>
      </c>
      <c r="AX1297" s="13" t="s">
        <v>79</v>
      </c>
      <c r="AY1297" s="165" t="s">
        <v>207</v>
      </c>
    </row>
    <row r="1298" spans="1:65" s="14" customFormat="1" ht="11.25">
      <c r="B1298" s="172"/>
      <c r="D1298" s="164" t="s">
        <v>237</v>
      </c>
      <c r="E1298" s="173" t="s">
        <v>1</v>
      </c>
      <c r="F1298" s="174" t="s">
        <v>1400</v>
      </c>
      <c r="H1298" s="173" t="s">
        <v>1</v>
      </c>
      <c r="I1298" s="175"/>
      <c r="L1298" s="172"/>
      <c r="M1298" s="176"/>
      <c r="N1298" s="177"/>
      <c r="O1298" s="177"/>
      <c r="P1298" s="177"/>
      <c r="Q1298" s="177"/>
      <c r="R1298" s="177"/>
      <c r="S1298" s="177"/>
      <c r="T1298" s="178"/>
      <c r="AT1298" s="173" t="s">
        <v>237</v>
      </c>
      <c r="AU1298" s="173" t="s">
        <v>88</v>
      </c>
      <c r="AV1298" s="14" t="s">
        <v>86</v>
      </c>
      <c r="AW1298" s="14" t="s">
        <v>33</v>
      </c>
      <c r="AX1298" s="14" t="s">
        <v>79</v>
      </c>
      <c r="AY1298" s="173" t="s">
        <v>207</v>
      </c>
    </row>
    <row r="1299" spans="1:65" s="13" customFormat="1" ht="11.25">
      <c r="B1299" s="163"/>
      <c r="D1299" s="164" t="s">
        <v>237</v>
      </c>
      <c r="E1299" s="165" t="s">
        <v>1</v>
      </c>
      <c r="F1299" s="166" t="s">
        <v>1342</v>
      </c>
      <c r="H1299" s="167">
        <v>1</v>
      </c>
      <c r="I1299" s="168"/>
      <c r="L1299" s="163"/>
      <c r="M1299" s="169"/>
      <c r="N1299" s="170"/>
      <c r="O1299" s="170"/>
      <c r="P1299" s="170"/>
      <c r="Q1299" s="170"/>
      <c r="R1299" s="170"/>
      <c r="S1299" s="170"/>
      <c r="T1299" s="171"/>
      <c r="AT1299" s="165" t="s">
        <v>237</v>
      </c>
      <c r="AU1299" s="165" t="s">
        <v>88</v>
      </c>
      <c r="AV1299" s="13" t="s">
        <v>88</v>
      </c>
      <c r="AW1299" s="13" t="s">
        <v>33</v>
      </c>
      <c r="AX1299" s="13" t="s">
        <v>79</v>
      </c>
      <c r="AY1299" s="165" t="s">
        <v>207</v>
      </c>
    </row>
    <row r="1300" spans="1:65" s="13" customFormat="1" ht="11.25">
      <c r="B1300" s="163"/>
      <c r="D1300" s="164" t="s">
        <v>237</v>
      </c>
      <c r="E1300" s="165" t="s">
        <v>1</v>
      </c>
      <c r="F1300" s="166" t="s">
        <v>1343</v>
      </c>
      <c r="H1300" s="167">
        <v>1</v>
      </c>
      <c r="I1300" s="168"/>
      <c r="L1300" s="163"/>
      <c r="M1300" s="169"/>
      <c r="N1300" s="170"/>
      <c r="O1300" s="170"/>
      <c r="P1300" s="170"/>
      <c r="Q1300" s="170"/>
      <c r="R1300" s="170"/>
      <c r="S1300" s="170"/>
      <c r="T1300" s="171"/>
      <c r="AT1300" s="165" t="s">
        <v>237</v>
      </c>
      <c r="AU1300" s="165" t="s">
        <v>88</v>
      </c>
      <c r="AV1300" s="13" t="s">
        <v>88</v>
      </c>
      <c r="AW1300" s="13" t="s">
        <v>33</v>
      </c>
      <c r="AX1300" s="13" t="s">
        <v>79</v>
      </c>
      <c r="AY1300" s="165" t="s">
        <v>207</v>
      </c>
    </row>
    <row r="1301" spans="1:65" s="14" customFormat="1" ht="11.25">
      <c r="B1301" s="172"/>
      <c r="D1301" s="164" t="s">
        <v>237</v>
      </c>
      <c r="E1301" s="173" t="s">
        <v>1</v>
      </c>
      <c r="F1301" s="174" t="s">
        <v>1401</v>
      </c>
      <c r="H1301" s="173" t="s">
        <v>1</v>
      </c>
      <c r="I1301" s="175"/>
      <c r="L1301" s="172"/>
      <c r="M1301" s="176"/>
      <c r="N1301" s="177"/>
      <c r="O1301" s="177"/>
      <c r="P1301" s="177"/>
      <c r="Q1301" s="177"/>
      <c r="R1301" s="177"/>
      <c r="S1301" s="177"/>
      <c r="T1301" s="178"/>
      <c r="AT1301" s="173" t="s">
        <v>237</v>
      </c>
      <c r="AU1301" s="173" t="s">
        <v>88</v>
      </c>
      <c r="AV1301" s="14" t="s">
        <v>86</v>
      </c>
      <c r="AW1301" s="14" t="s">
        <v>33</v>
      </c>
      <c r="AX1301" s="14" t="s">
        <v>79</v>
      </c>
      <c r="AY1301" s="173" t="s">
        <v>207</v>
      </c>
    </row>
    <row r="1302" spans="1:65" s="13" customFormat="1" ht="11.25">
      <c r="B1302" s="163"/>
      <c r="D1302" s="164" t="s">
        <v>237</v>
      </c>
      <c r="E1302" s="165" t="s">
        <v>1</v>
      </c>
      <c r="F1302" s="166" t="s">
        <v>1402</v>
      </c>
      <c r="H1302" s="167">
        <v>10</v>
      </c>
      <c r="I1302" s="168"/>
      <c r="L1302" s="163"/>
      <c r="M1302" s="169"/>
      <c r="N1302" s="170"/>
      <c r="O1302" s="170"/>
      <c r="P1302" s="170"/>
      <c r="Q1302" s="170"/>
      <c r="R1302" s="170"/>
      <c r="S1302" s="170"/>
      <c r="T1302" s="171"/>
      <c r="AT1302" s="165" t="s">
        <v>237</v>
      </c>
      <c r="AU1302" s="165" t="s">
        <v>88</v>
      </c>
      <c r="AV1302" s="13" t="s">
        <v>88</v>
      </c>
      <c r="AW1302" s="13" t="s">
        <v>33</v>
      </c>
      <c r="AX1302" s="13" t="s">
        <v>79</v>
      </c>
      <c r="AY1302" s="165" t="s">
        <v>207</v>
      </c>
    </row>
    <row r="1303" spans="1:65" s="15" customFormat="1" ht="11.25">
      <c r="B1303" s="179"/>
      <c r="D1303" s="164" t="s">
        <v>237</v>
      </c>
      <c r="E1303" s="180" t="s">
        <v>1</v>
      </c>
      <c r="F1303" s="181" t="s">
        <v>242</v>
      </c>
      <c r="H1303" s="182">
        <v>13</v>
      </c>
      <c r="I1303" s="183"/>
      <c r="L1303" s="179"/>
      <c r="M1303" s="184"/>
      <c r="N1303" s="185"/>
      <c r="O1303" s="185"/>
      <c r="P1303" s="185"/>
      <c r="Q1303" s="185"/>
      <c r="R1303" s="185"/>
      <c r="S1303" s="185"/>
      <c r="T1303" s="186"/>
      <c r="AT1303" s="180" t="s">
        <v>237</v>
      </c>
      <c r="AU1303" s="180" t="s">
        <v>88</v>
      </c>
      <c r="AV1303" s="15" t="s">
        <v>213</v>
      </c>
      <c r="AW1303" s="15" t="s">
        <v>33</v>
      </c>
      <c r="AX1303" s="15" t="s">
        <v>86</v>
      </c>
      <c r="AY1303" s="180" t="s">
        <v>207</v>
      </c>
    </row>
    <row r="1304" spans="1:65" s="2" customFormat="1" ht="16.5" customHeight="1">
      <c r="A1304" s="31"/>
      <c r="B1304" s="148"/>
      <c r="C1304" s="149" t="s">
        <v>1403</v>
      </c>
      <c r="D1304" s="149" t="s">
        <v>209</v>
      </c>
      <c r="E1304" s="150" t="s">
        <v>1404</v>
      </c>
      <c r="F1304" s="151" t="s">
        <v>1405</v>
      </c>
      <c r="G1304" s="152" t="s">
        <v>1315</v>
      </c>
      <c r="H1304" s="153">
        <v>93</v>
      </c>
      <c r="I1304" s="154"/>
      <c r="J1304" s="155">
        <f>ROUND(I1304*H1304,2)</f>
        <v>0</v>
      </c>
      <c r="K1304" s="156"/>
      <c r="L1304" s="32"/>
      <c r="M1304" s="157" t="s">
        <v>1</v>
      </c>
      <c r="N1304" s="158" t="s">
        <v>44</v>
      </c>
      <c r="O1304" s="57"/>
      <c r="P1304" s="159">
        <f>O1304*H1304</f>
        <v>0</v>
      </c>
      <c r="Q1304" s="159">
        <v>0</v>
      </c>
      <c r="R1304" s="159">
        <f>Q1304*H1304</f>
        <v>0</v>
      </c>
      <c r="S1304" s="159">
        <v>0</v>
      </c>
      <c r="T1304" s="160">
        <f>S1304*H1304</f>
        <v>0</v>
      </c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R1304" s="161" t="s">
        <v>245</v>
      </c>
      <c r="AT1304" s="161" t="s">
        <v>209</v>
      </c>
      <c r="AU1304" s="161" t="s">
        <v>88</v>
      </c>
      <c r="AY1304" s="17" t="s">
        <v>207</v>
      </c>
      <c r="BE1304" s="162">
        <f>IF(N1304="základní",J1304,0)</f>
        <v>0</v>
      </c>
      <c r="BF1304" s="162">
        <f>IF(N1304="snížená",J1304,0)</f>
        <v>0</v>
      </c>
      <c r="BG1304" s="162">
        <f>IF(N1304="zákl. přenesená",J1304,0)</f>
        <v>0</v>
      </c>
      <c r="BH1304" s="162">
        <f>IF(N1304="sníž. přenesená",J1304,0)</f>
        <v>0</v>
      </c>
      <c r="BI1304" s="162">
        <f>IF(N1304="nulová",J1304,0)</f>
        <v>0</v>
      </c>
      <c r="BJ1304" s="17" t="s">
        <v>86</v>
      </c>
      <c r="BK1304" s="162">
        <f>ROUND(I1304*H1304,2)</f>
        <v>0</v>
      </c>
      <c r="BL1304" s="17" t="s">
        <v>245</v>
      </c>
      <c r="BM1304" s="161" t="s">
        <v>1406</v>
      </c>
    </row>
    <row r="1305" spans="1:65" s="14" customFormat="1" ht="11.25">
      <c r="B1305" s="172"/>
      <c r="D1305" s="164" t="s">
        <v>237</v>
      </c>
      <c r="E1305" s="173" t="s">
        <v>1</v>
      </c>
      <c r="F1305" s="174" t="s">
        <v>1376</v>
      </c>
      <c r="H1305" s="173" t="s">
        <v>1</v>
      </c>
      <c r="I1305" s="175"/>
      <c r="L1305" s="172"/>
      <c r="M1305" s="176"/>
      <c r="N1305" s="177"/>
      <c r="O1305" s="177"/>
      <c r="P1305" s="177"/>
      <c r="Q1305" s="177"/>
      <c r="R1305" s="177"/>
      <c r="S1305" s="177"/>
      <c r="T1305" s="178"/>
      <c r="AT1305" s="173" t="s">
        <v>237</v>
      </c>
      <c r="AU1305" s="173" t="s">
        <v>88</v>
      </c>
      <c r="AV1305" s="14" t="s">
        <v>86</v>
      </c>
      <c r="AW1305" s="14" t="s">
        <v>33</v>
      </c>
      <c r="AX1305" s="14" t="s">
        <v>79</v>
      </c>
      <c r="AY1305" s="173" t="s">
        <v>207</v>
      </c>
    </row>
    <row r="1306" spans="1:65" s="13" customFormat="1" ht="11.25">
      <c r="B1306" s="163"/>
      <c r="D1306" s="164" t="s">
        <v>237</v>
      </c>
      <c r="E1306" s="165" t="s">
        <v>1</v>
      </c>
      <c r="F1306" s="166" t="s">
        <v>1377</v>
      </c>
      <c r="H1306" s="167">
        <v>7</v>
      </c>
      <c r="I1306" s="168"/>
      <c r="L1306" s="163"/>
      <c r="M1306" s="169"/>
      <c r="N1306" s="170"/>
      <c r="O1306" s="170"/>
      <c r="P1306" s="170"/>
      <c r="Q1306" s="170"/>
      <c r="R1306" s="170"/>
      <c r="S1306" s="170"/>
      <c r="T1306" s="171"/>
      <c r="AT1306" s="165" t="s">
        <v>237</v>
      </c>
      <c r="AU1306" s="165" t="s">
        <v>88</v>
      </c>
      <c r="AV1306" s="13" t="s">
        <v>88</v>
      </c>
      <c r="AW1306" s="13" t="s">
        <v>33</v>
      </c>
      <c r="AX1306" s="13" t="s">
        <v>79</v>
      </c>
      <c r="AY1306" s="165" t="s">
        <v>207</v>
      </c>
    </row>
    <row r="1307" spans="1:65" s="13" customFormat="1" ht="11.25">
      <c r="B1307" s="163"/>
      <c r="D1307" s="164" t="s">
        <v>237</v>
      </c>
      <c r="E1307" s="165" t="s">
        <v>1</v>
      </c>
      <c r="F1307" s="166" t="s">
        <v>1334</v>
      </c>
      <c r="H1307" s="167">
        <v>31</v>
      </c>
      <c r="I1307" s="168"/>
      <c r="L1307" s="163"/>
      <c r="M1307" s="169"/>
      <c r="N1307" s="170"/>
      <c r="O1307" s="170"/>
      <c r="P1307" s="170"/>
      <c r="Q1307" s="170"/>
      <c r="R1307" s="170"/>
      <c r="S1307" s="170"/>
      <c r="T1307" s="171"/>
      <c r="AT1307" s="165" t="s">
        <v>237</v>
      </c>
      <c r="AU1307" s="165" t="s">
        <v>88</v>
      </c>
      <c r="AV1307" s="13" t="s">
        <v>88</v>
      </c>
      <c r="AW1307" s="13" t="s">
        <v>33</v>
      </c>
      <c r="AX1307" s="13" t="s">
        <v>79</v>
      </c>
      <c r="AY1307" s="165" t="s">
        <v>207</v>
      </c>
    </row>
    <row r="1308" spans="1:65" s="13" customFormat="1" ht="11.25">
      <c r="B1308" s="163"/>
      <c r="D1308" s="164" t="s">
        <v>237</v>
      </c>
      <c r="E1308" s="165" t="s">
        <v>1</v>
      </c>
      <c r="F1308" s="166" t="s">
        <v>1336</v>
      </c>
      <c r="H1308" s="167">
        <v>29</v>
      </c>
      <c r="I1308" s="168"/>
      <c r="L1308" s="163"/>
      <c r="M1308" s="169"/>
      <c r="N1308" s="170"/>
      <c r="O1308" s="170"/>
      <c r="P1308" s="170"/>
      <c r="Q1308" s="170"/>
      <c r="R1308" s="170"/>
      <c r="S1308" s="170"/>
      <c r="T1308" s="171"/>
      <c r="AT1308" s="165" t="s">
        <v>237</v>
      </c>
      <c r="AU1308" s="165" t="s">
        <v>88</v>
      </c>
      <c r="AV1308" s="13" t="s">
        <v>88</v>
      </c>
      <c r="AW1308" s="13" t="s">
        <v>33</v>
      </c>
      <c r="AX1308" s="13" t="s">
        <v>79</v>
      </c>
      <c r="AY1308" s="165" t="s">
        <v>207</v>
      </c>
    </row>
    <row r="1309" spans="1:65" s="13" customFormat="1" ht="11.25">
      <c r="B1309" s="163"/>
      <c r="D1309" s="164" t="s">
        <v>237</v>
      </c>
      <c r="E1309" s="165" t="s">
        <v>1</v>
      </c>
      <c r="F1309" s="166" t="s">
        <v>1337</v>
      </c>
      <c r="H1309" s="167">
        <v>19</v>
      </c>
      <c r="I1309" s="168"/>
      <c r="L1309" s="163"/>
      <c r="M1309" s="169"/>
      <c r="N1309" s="170"/>
      <c r="O1309" s="170"/>
      <c r="P1309" s="170"/>
      <c r="Q1309" s="170"/>
      <c r="R1309" s="170"/>
      <c r="S1309" s="170"/>
      <c r="T1309" s="171"/>
      <c r="AT1309" s="165" t="s">
        <v>237</v>
      </c>
      <c r="AU1309" s="165" t="s">
        <v>88</v>
      </c>
      <c r="AV1309" s="13" t="s">
        <v>88</v>
      </c>
      <c r="AW1309" s="13" t="s">
        <v>33</v>
      </c>
      <c r="AX1309" s="13" t="s">
        <v>79</v>
      </c>
      <c r="AY1309" s="165" t="s">
        <v>207</v>
      </c>
    </row>
    <row r="1310" spans="1:65" s="13" customFormat="1" ht="11.25">
      <c r="B1310" s="163"/>
      <c r="D1310" s="164" t="s">
        <v>237</v>
      </c>
      <c r="E1310" s="165" t="s">
        <v>1</v>
      </c>
      <c r="F1310" s="166" t="s">
        <v>1321</v>
      </c>
      <c r="H1310" s="167">
        <v>2</v>
      </c>
      <c r="I1310" s="168"/>
      <c r="L1310" s="163"/>
      <c r="M1310" s="169"/>
      <c r="N1310" s="170"/>
      <c r="O1310" s="170"/>
      <c r="P1310" s="170"/>
      <c r="Q1310" s="170"/>
      <c r="R1310" s="170"/>
      <c r="S1310" s="170"/>
      <c r="T1310" s="171"/>
      <c r="AT1310" s="165" t="s">
        <v>237</v>
      </c>
      <c r="AU1310" s="165" t="s">
        <v>88</v>
      </c>
      <c r="AV1310" s="13" t="s">
        <v>88</v>
      </c>
      <c r="AW1310" s="13" t="s">
        <v>33</v>
      </c>
      <c r="AX1310" s="13" t="s">
        <v>79</v>
      </c>
      <c r="AY1310" s="165" t="s">
        <v>207</v>
      </c>
    </row>
    <row r="1311" spans="1:65" s="14" customFormat="1" ht="11.25">
      <c r="B1311" s="172"/>
      <c r="D1311" s="164" t="s">
        <v>237</v>
      </c>
      <c r="E1311" s="173" t="s">
        <v>1</v>
      </c>
      <c r="F1311" s="174" t="s">
        <v>1380</v>
      </c>
      <c r="H1311" s="173" t="s">
        <v>1</v>
      </c>
      <c r="I1311" s="175"/>
      <c r="L1311" s="172"/>
      <c r="M1311" s="176"/>
      <c r="N1311" s="177"/>
      <c r="O1311" s="177"/>
      <c r="P1311" s="177"/>
      <c r="Q1311" s="177"/>
      <c r="R1311" s="177"/>
      <c r="S1311" s="177"/>
      <c r="T1311" s="178"/>
      <c r="AT1311" s="173" t="s">
        <v>237</v>
      </c>
      <c r="AU1311" s="173" t="s">
        <v>88</v>
      </c>
      <c r="AV1311" s="14" t="s">
        <v>86</v>
      </c>
      <c r="AW1311" s="14" t="s">
        <v>33</v>
      </c>
      <c r="AX1311" s="14" t="s">
        <v>79</v>
      </c>
      <c r="AY1311" s="173" t="s">
        <v>207</v>
      </c>
    </row>
    <row r="1312" spans="1:65" s="13" customFormat="1" ht="11.25">
      <c r="B1312" s="163"/>
      <c r="D1312" s="164" t="s">
        <v>237</v>
      </c>
      <c r="E1312" s="165" t="s">
        <v>1</v>
      </c>
      <c r="F1312" s="166" t="s">
        <v>1381</v>
      </c>
      <c r="H1312" s="167">
        <v>3</v>
      </c>
      <c r="I1312" s="168"/>
      <c r="L1312" s="163"/>
      <c r="M1312" s="169"/>
      <c r="N1312" s="170"/>
      <c r="O1312" s="170"/>
      <c r="P1312" s="170"/>
      <c r="Q1312" s="170"/>
      <c r="R1312" s="170"/>
      <c r="S1312" s="170"/>
      <c r="T1312" s="171"/>
      <c r="AT1312" s="165" t="s">
        <v>237</v>
      </c>
      <c r="AU1312" s="165" t="s">
        <v>88</v>
      </c>
      <c r="AV1312" s="13" t="s">
        <v>88</v>
      </c>
      <c r="AW1312" s="13" t="s">
        <v>33</v>
      </c>
      <c r="AX1312" s="13" t="s">
        <v>79</v>
      </c>
      <c r="AY1312" s="165" t="s">
        <v>207</v>
      </c>
    </row>
    <row r="1313" spans="1:65" s="13" customFormat="1" ht="11.25">
      <c r="B1313" s="163"/>
      <c r="D1313" s="164" t="s">
        <v>237</v>
      </c>
      <c r="E1313" s="165" t="s">
        <v>1</v>
      </c>
      <c r="F1313" s="166" t="s">
        <v>1352</v>
      </c>
      <c r="H1313" s="167">
        <v>1</v>
      </c>
      <c r="I1313" s="168"/>
      <c r="L1313" s="163"/>
      <c r="M1313" s="169"/>
      <c r="N1313" s="170"/>
      <c r="O1313" s="170"/>
      <c r="P1313" s="170"/>
      <c r="Q1313" s="170"/>
      <c r="R1313" s="170"/>
      <c r="S1313" s="170"/>
      <c r="T1313" s="171"/>
      <c r="AT1313" s="165" t="s">
        <v>237</v>
      </c>
      <c r="AU1313" s="165" t="s">
        <v>88</v>
      </c>
      <c r="AV1313" s="13" t="s">
        <v>88</v>
      </c>
      <c r="AW1313" s="13" t="s">
        <v>33</v>
      </c>
      <c r="AX1313" s="13" t="s">
        <v>79</v>
      </c>
      <c r="AY1313" s="165" t="s">
        <v>207</v>
      </c>
    </row>
    <row r="1314" spans="1:65" s="13" customFormat="1" ht="11.25">
      <c r="B1314" s="163"/>
      <c r="D1314" s="164" t="s">
        <v>237</v>
      </c>
      <c r="E1314" s="165" t="s">
        <v>1</v>
      </c>
      <c r="F1314" s="166" t="s">
        <v>1353</v>
      </c>
      <c r="H1314" s="167">
        <v>1</v>
      </c>
      <c r="I1314" s="168"/>
      <c r="L1314" s="163"/>
      <c r="M1314" s="169"/>
      <c r="N1314" s="170"/>
      <c r="O1314" s="170"/>
      <c r="P1314" s="170"/>
      <c r="Q1314" s="170"/>
      <c r="R1314" s="170"/>
      <c r="S1314" s="170"/>
      <c r="T1314" s="171"/>
      <c r="AT1314" s="165" t="s">
        <v>237</v>
      </c>
      <c r="AU1314" s="165" t="s">
        <v>88</v>
      </c>
      <c r="AV1314" s="13" t="s">
        <v>88</v>
      </c>
      <c r="AW1314" s="13" t="s">
        <v>33</v>
      </c>
      <c r="AX1314" s="13" t="s">
        <v>79</v>
      </c>
      <c r="AY1314" s="165" t="s">
        <v>207</v>
      </c>
    </row>
    <row r="1315" spans="1:65" s="15" customFormat="1" ht="11.25">
      <c r="B1315" s="179"/>
      <c r="D1315" s="164" t="s">
        <v>237</v>
      </c>
      <c r="E1315" s="180" t="s">
        <v>1</v>
      </c>
      <c r="F1315" s="181" t="s">
        <v>242</v>
      </c>
      <c r="H1315" s="182">
        <v>93</v>
      </c>
      <c r="I1315" s="183"/>
      <c r="L1315" s="179"/>
      <c r="M1315" s="184"/>
      <c r="N1315" s="185"/>
      <c r="O1315" s="185"/>
      <c r="P1315" s="185"/>
      <c r="Q1315" s="185"/>
      <c r="R1315" s="185"/>
      <c r="S1315" s="185"/>
      <c r="T1315" s="186"/>
      <c r="AT1315" s="180" t="s">
        <v>237</v>
      </c>
      <c r="AU1315" s="180" t="s">
        <v>88</v>
      </c>
      <c r="AV1315" s="15" t="s">
        <v>213</v>
      </c>
      <c r="AW1315" s="15" t="s">
        <v>33</v>
      </c>
      <c r="AX1315" s="15" t="s">
        <v>86</v>
      </c>
      <c r="AY1315" s="180" t="s">
        <v>207</v>
      </c>
    </row>
    <row r="1316" spans="1:65" s="2" customFormat="1" ht="16.5" customHeight="1">
      <c r="A1316" s="31"/>
      <c r="B1316" s="148"/>
      <c r="C1316" s="149" t="s">
        <v>740</v>
      </c>
      <c r="D1316" s="149" t="s">
        <v>209</v>
      </c>
      <c r="E1316" s="150" t="s">
        <v>1407</v>
      </c>
      <c r="F1316" s="151" t="s">
        <v>1408</v>
      </c>
      <c r="G1316" s="152" t="s">
        <v>1315</v>
      </c>
      <c r="H1316" s="153">
        <v>93</v>
      </c>
      <c r="I1316" s="154"/>
      <c r="J1316" s="155">
        <f>ROUND(I1316*H1316,2)</f>
        <v>0</v>
      </c>
      <c r="K1316" s="156"/>
      <c r="L1316" s="32"/>
      <c r="M1316" s="157" t="s">
        <v>1</v>
      </c>
      <c r="N1316" s="158" t="s">
        <v>44</v>
      </c>
      <c r="O1316" s="57"/>
      <c r="P1316" s="159">
        <f>O1316*H1316</f>
        <v>0</v>
      </c>
      <c r="Q1316" s="159">
        <v>0</v>
      </c>
      <c r="R1316" s="159">
        <f>Q1316*H1316</f>
        <v>0</v>
      </c>
      <c r="S1316" s="159">
        <v>0</v>
      </c>
      <c r="T1316" s="160">
        <f>S1316*H1316</f>
        <v>0</v>
      </c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R1316" s="161" t="s">
        <v>245</v>
      </c>
      <c r="AT1316" s="161" t="s">
        <v>209</v>
      </c>
      <c r="AU1316" s="161" t="s">
        <v>88</v>
      </c>
      <c r="AY1316" s="17" t="s">
        <v>207</v>
      </c>
      <c r="BE1316" s="162">
        <f>IF(N1316="základní",J1316,0)</f>
        <v>0</v>
      </c>
      <c r="BF1316" s="162">
        <f>IF(N1316="snížená",J1316,0)</f>
        <v>0</v>
      </c>
      <c r="BG1316" s="162">
        <f>IF(N1316="zákl. přenesená",J1316,0)</f>
        <v>0</v>
      </c>
      <c r="BH1316" s="162">
        <f>IF(N1316="sníž. přenesená",J1316,0)</f>
        <v>0</v>
      </c>
      <c r="BI1316" s="162">
        <f>IF(N1316="nulová",J1316,0)</f>
        <v>0</v>
      </c>
      <c r="BJ1316" s="17" t="s">
        <v>86</v>
      </c>
      <c r="BK1316" s="162">
        <f>ROUND(I1316*H1316,2)</f>
        <v>0</v>
      </c>
      <c r="BL1316" s="17" t="s">
        <v>245</v>
      </c>
      <c r="BM1316" s="161" t="s">
        <v>1409</v>
      </c>
    </row>
    <row r="1317" spans="1:65" s="14" customFormat="1" ht="11.25">
      <c r="B1317" s="172"/>
      <c r="D1317" s="164" t="s">
        <v>237</v>
      </c>
      <c r="E1317" s="173" t="s">
        <v>1</v>
      </c>
      <c r="F1317" s="174" t="s">
        <v>1376</v>
      </c>
      <c r="H1317" s="173" t="s">
        <v>1</v>
      </c>
      <c r="I1317" s="175"/>
      <c r="L1317" s="172"/>
      <c r="M1317" s="176"/>
      <c r="N1317" s="177"/>
      <c r="O1317" s="177"/>
      <c r="P1317" s="177"/>
      <c r="Q1317" s="177"/>
      <c r="R1317" s="177"/>
      <c r="S1317" s="177"/>
      <c r="T1317" s="178"/>
      <c r="AT1317" s="173" t="s">
        <v>237</v>
      </c>
      <c r="AU1317" s="173" t="s">
        <v>88</v>
      </c>
      <c r="AV1317" s="14" t="s">
        <v>86</v>
      </c>
      <c r="AW1317" s="14" t="s">
        <v>33</v>
      </c>
      <c r="AX1317" s="14" t="s">
        <v>79</v>
      </c>
      <c r="AY1317" s="173" t="s">
        <v>207</v>
      </c>
    </row>
    <row r="1318" spans="1:65" s="13" customFormat="1" ht="11.25">
      <c r="B1318" s="163"/>
      <c r="D1318" s="164" t="s">
        <v>237</v>
      </c>
      <c r="E1318" s="165" t="s">
        <v>1</v>
      </c>
      <c r="F1318" s="166" t="s">
        <v>1377</v>
      </c>
      <c r="H1318" s="167">
        <v>7</v>
      </c>
      <c r="I1318" s="168"/>
      <c r="L1318" s="163"/>
      <c r="M1318" s="169"/>
      <c r="N1318" s="170"/>
      <c r="O1318" s="170"/>
      <c r="P1318" s="170"/>
      <c r="Q1318" s="170"/>
      <c r="R1318" s="170"/>
      <c r="S1318" s="170"/>
      <c r="T1318" s="171"/>
      <c r="AT1318" s="165" t="s">
        <v>237</v>
      </c>
      <c r="AU1318" s="165" t="s">
        <v>88</v>
      </c>
      <c r="AV1318" s="13" t="s">
        <v>88</v>
      </c>
      <c r="AW1318" s="13" t="s">
        <v>33</v>
      </c>
      <c r="AX1318" s="13" t="s">
        <v>79</v>
      </c>
      <c r="AY1318" s="165" t="s">
        <v>207</v>
      </c>
    </row>
    <row r="1319" spans="1:65" s="13" customFormat="1" ht="11.25">
      <c r="B1319" s="163"/>
      <c r="D1319" s="164" t="s">
        <v>237</v>
      </c>
      <c r="E1319" s="165" t="s">
        <v>1</v>
      </c>
      <c r="F1319" s="166" t="s">
        <v>1334</v>
      </c>
      <c r="H1319" s="167">
        <v>31</v>
      </c>
      <c r="I1319" s="168"/>
      <c r="L1319" s="163"/>
      <c r="M1319" s="169"/>
      <c r="N1319" s="170"/>
      <c r="O1319" s="170"/>
      <c r="P1319" s="170"/>
      <c r="Q1319" s="170"/>
      <c r="R1319" s="170"/>
      <c r="S1319" s="170"/>
      <c r="T1319" s="171"/>
      <c r="AT1319" s="165" t="s">
        <v>237</v>
      </c>
      <c r="AU1319" s="165" t="s">
        <v>88</v>
      </c>
      <c r="AV1319" s="13" t="s">
        <v>88</v>
      </c>
      <c r="AW1319" s="13" t="s">
        <v>33</v>
      </c>
      <c r="AX1319" s="13" t="s">
        <v>79</v>
      </c>
      <c r="AY1319" s="165" t="s">
        <v>207</v>
      </c>
    </row>
    <row r="1320" spans="1:65" s="13" customFormat="1" ht="11.25">
      <c r="B1320" s="163"/>
      <c r="D1320" s="164" t="s">
        <v>237</v>
      </c>
      <c r="E1320" s="165" t="s">
        <v>1</v>
      </c>
      <c r="F1320" s="166" t="s">
        <v>1336</v>
      </c>
      <c r="H1320" s="167">
        <v>29</v>
      </c>
      <c r="I1320" s="168"/>
      <c r="L1320" s="163"/>
      <c r="M1320" s="169"/>
      <c r="N1320" s="170"/>
      <c r="O1320" s="170"/>
      <c r="P1320" s="170"/>
      <c r="Q1320" s="170"/>
      <c r="R1320" s="170"/>
      <c r="S1320" s="170"/>
      <c r="T1320" s="171"/>
      <c r="AT1320" s="165" t="s">
        <v>237</v>
      </c>
      <c r="AU1320" s="165" t="s">
        <v>88</v>
      </c>
      <c r="AV1320" s="13" t="s">
        <v>88</v>
      </c>
      <c r="AW1320" s="13" t="s">
        <v>33</v>
      </c>
      <c r="AX1320" s="13" t="s">
        <v>79</v>
      </c>
      <c r="AY1320" s="165" t="s">
        <v>207</v>
      </c>
    </row>
    <row r="1321" spans="1:65" s="13" customFormat="1" ht="11.25">
      <c r="B1321" s="163"/>
      <c r="D1321" s="164" t="s">
        <v>237</v>
      </c>
      <c r="E1321" s="165" t="s">
        <v>1</v>
      </c>
      <c r="F1321" s="166" t="s">
        <v>1337</v>
      </c>
      <c r="H1321" s="167">
        <v>19</v>
      </c>
      <c r="I1321" s="168"/>
      <c r="L1321" s="163"/>
      <c r="M1321" s="169"/>
      <c r="N1321" s="170"/>
      <c r="O1321" s="170"/>
      <c r="P1321" s="170"/>
      <c r="Q1321" s="170"/>
      <c r="R1321" s="170"/>
      <c r="S1321" s="170"/>
      <c r="T1321" s="171"/>
      <c r="AT1321" s="165" t="s">
        <v>237</v>
      </c>
      <c r="AU1321" s="165" t="s">
        <v>88</v>
      </c>
      <c r="AV1321" s="13" t="s">
        <v>88</v>
      </c>
      <c r="AW1321" s="13" t="s">
        <v>33</v>
      </c>
      <c r="AX1321" s="13" t="s">
        <v>79</v>
      </c>
      <c r="AY1321" s="165" t="s">
        <v>207</v>
      </c>
    </row>
    <row r="1322" spans="1:65" s="13" customFormat="1" ht="11.25">
      <c r="B1322" s="163"/>
      <c r="D1322" s="164" t="s">
        <v>237</v>
      </c>
      <c r="E1322" s="165" t="s">
        <v>1</v>
      </c>
      <c r="F1322" s="166" t="s">
        <v>1321</v>
      </c>
      <c r="H1322" s="167">
        <v>2</v>
      </c>
      <c r="I1322" s="168"/>
      <c r="L1322" s="163"/>
      <c r="M1322" s="169"/>
      <c r="N1322" s="170"/>
      <c r="O1322" s="170"/>
      <c r="P1322" s="170"/>
      <c r="Q1322" s="170"/>
      <c r="R1322" s="170"/>
      <c r="S1322" s="170"/>
      <c r="T1322" s="171"/>
      <c r="AT1322" s="165" t="s">
        <v>237</v>
      </c>
      <c r="AU1322" s="165" t="s">
        <v>88</v>
      </c>
      <c r="AV1322" s="13" t="s">
        <v>88</v>
      </c>
      <c r="AW1322" s="13" t="s">
        <v>33</v>
      </c>
      <c r="AX1322" s="13" t="s">
        <v>79</v>
      </c>
      <c r="AY1322" s="165" t="s">
        <v>207</v>
      </c>
    </row>
    <row r="1323" spans="1:65" s="14" customFormat="1" ht="11.25">
      <c r="B1323" s="172"/>
      <c r="D1323" s="164" t="s">
        <v>237</v>
      </c>
      <c r="E1323" s="173" t="s">
        <v>1</v>
      </c>
      <c r="F1323" s="174" t="s">
        <v>1380</v>
      </c>
      <c r="H1323" s="173" t="s">
        <v>1</v>
      </c>
      <c r="I1323" s="175"/>
      <c r="L1323" s="172"/>
      <c r="M1323" s="176"/>
      <c r="N1323" s="177"/>
      <c r="O1323" s="177"/>
      <c r="P1323" s="177"/>
      <c r="Q1323" s="177"/>
      <c r="R1323" s="177"/>
      <c r="S1323" s="177"/>
      <c r="T1323" s="178"/>
      <c r="AT1323" s="173" t="s">
        <v>237</v>
      </c>
      <c r="AU1323" s="173" t="s">
        <v>88</v>
      </c>
      <c r="AV1323" s="14" t="s">
        <v>86</v>
      </c>
      <c r="AW1323" s="14" t="s">
        <v>33</v>
      </c>
      <c r="AX1323" s="14" t="s">
        <v>79</v>
      </c>
      <c r="AY1323" s="173" t="s">
        <v>207</v>
      </c>
    </row>
    <row r="1324" spans="1:65" s="13" customFormat="1" ht="11.25">
      <c r="B1324" s="163"/>
      <c r="D1324" s="164" t="s">
        <v>237</v>
      </c>
      <c r="E1324" s="165" t="s">
        <v>1</v>
      </c>
      <c r="F1324" s="166" t="s">
        <v>1381</v>
      </c>
      <c r="H1324" s="167">
        <v>3</v>
      </c>
      <c r="I1324" s="168"/>
      <c r="L1324" s="163"/>
      <c r="M1324" s="169"/>
      <c r="N1324" s="170"/>
      <c r="O1324" s="170"/>
      <c r="P1324" s="170"/>
      <c r="Q1324" s="170"/>
      <c r="R1324" s="170"/>
      <c r="S1324" s="170"/>
      <c r="T1324" s="171"/>
      <c r="AT1324" s="165" t="s">
        <v>237</v>
      </c>
      <c r="AU1324" s="165" t="s">
        <v>88</v>
      </c>
      <c r="AV1324" s="13" t="s">
        <v>88</v>
      </c>
      <c r="AW1324" s="13" t="s">
        <v>33</v>
      </c>
      <c r="AX1324" s="13" t="s">
        <v>79</v>
      </c>
      <c r="AY1324" s="165" t="s">
        <v>207</v>
      </c>
    </row>
    <row r="1325" spans="1:65" s="13" customFormat="1" ht="11.25">
      <c r="B1325" s="163"/>
      <c r="D1325" s="164" t="s">
        <v>237</v>
      </c>
      <c r="E1325" s="165" t="s">
        <v>1</v>
      </c>
      <c r="F1325" s="166" t="s">
        <v>1352</v>
      </c>
      <c r="H1325" s="167">
        <v>1</v>
      </c>
      <c r="I1325" s="168"/>
      <c r="L1325" s="163"/>
      <c r="M1325" s="169"/>
      <c r="N1325" s="170"/>
      <c r="O1325" s="170"/>
      <c r="P1325" s="170"/>
      <c r="Q1325" s="170"/>
      <c r="R1325" s="170"/>
      <c r="S1325" s="170"/>
      <c r="T1325" s="171"/>
      <c r="AT1325" s="165" t="s">
        <v>237</v>
      </c>
      <c r="AU1325" s="165" t="s">
        <v>88</v>
      </c>
      <c r="AV1325" s="13" t="s">
        <v>88</v>
      </c>
      <c r="AW1325" s="13" t="s">
        <v>33</v>
      </c>
      <c r="AX1325" s="13" t="s">
        <v>79</v>
      </c>
      <c r="AY1325" s="165" t="s">
        <v>207</v>
      </c>
    </row>
    <row r="1326" spans="1:65" s="13" customFormat="1" ht="11.25">
      <c r="B1326" s="163"/>
      <c r="D1326" s="164" t="s">
        <v>237</v>
      </c>
      <c r="E1326" s="165" t="s">
        <v>1</v>
      </c>
      <c r="F1326" s="166" t="s">
        <v>1353</v>
      </c>
      <c r="H1326" s="167">
        <v>1</v>
      </c>
      <c r="I1326" s="168"/>
      <c r="L1326" s="163"/>
      <c r="M1326" s="169"/>
      <c r="N1326" s="170"/>
      <c r="O1326" s="170"/>
      <c r="P1326" s="170"/>
      <c r="Q1326" s="170"/>
      <c r="R1326" s="170"/>
      <c r="S1326" s="170"/>
      <c r="T1326" s="171"/>
      <c r="AT1326" s="165" t="s">
        <v>237</v>
      </c>
      <c r="AU1326" s="165" t="s">
        <v>88</v>
      </c>
      <c r="AV1326" s="13" t="s">
        <v>88</v>
      </c>
      <c r="AW1326" s="13" t="s">
        <v>33</v>
      </c>
      <c r="AX1326" s="13" t="s">
        <v>79</v>
      </c>
      <c r="AY1326" s="165" t="s">
        <v>207</v>
      </c>
    </row>
    <row r="1327" spans="1:65" s="15" customFormat="1" ht="11.25">
      <c r="B1327" s="179"/>
      <c r="D1327" s="164" t="s">
        <v>237</v>
      </c>
      <c r="E1327" s="180" t="s">
        <v>1</v>
      </c>
      <c r="F1327" s="181" t="s">
        <v>242</v>
      </c>
      <c r="H1327" s="182">
        <v>93</v>
      </c>
      <c r="I1327" s="183"/>
      <c r="L1327" s="179"/>
      <c r="M1327" s="184"/>
      <c r="N1327" s="185"/>
      <c r="O1327" s="185"/>
      <c r="P1327" s="185"/>
      <c r="Q1327" s="185"/>
      <c r="R1327" s="185"/>
      <c r="S1327" s="185"/>
      <c r="T1327" s="186"/>
      <c r="AT1327" s="180" t="s">
        <v>237</v>
      </c>
      <c r="AU1327" s="180" t="s">
        <v>88</v>
      </c>
      <c r="AV1327" s="15" t="s">
        <v>213</v>
      </c>
      <c r="AW1327" s="15" t="s">
        <v>33</v>
      </c>
      <c r="AX1327" s="15" t="s">
        <v>86</v>
      </c>
      <c r="AY1327" s="180" t="s">
        <v>207</v>
      </c>
    </row>
    <row r="1328" spans="1:65" s="2" customFormat="1" ht="24.2" customHeight="1">
      <c r="A1328" s="31"/>
      <c r="B1328" s="148"/>
      <c r="C1328" s="149" t="s">
        <v>1410</v>
      </c>
      <c r="D1328" s="149" t="s">
        <v>209</v>
      </c>
      <c r="E1328" s="150" t="s">
        <v>1411</v>
      </c>
      <c r="F1328" s="151" t="s">
        <v>1412</v>
      </c>
      <c r="G1328" s="152" t="s">
        <v>301</v>
      </c>
      <c r="H1328" s="153">
        <v>8</v>
      </c>
      <c r="I1328" s="154"/>
      <c r="J1328" s="155">
        <f>ROUND(I1328*H1328,2)</f>
        <v>0</v>
      </c>
      <c r="K1328" s="156"/>
      <c r="L1328" s="32"/>
      <c r="M1328" s="157" t="s">
        <v>1</v>
      </c>
      <c r="N1328" s="158" t="s">
        <v>44</v>
      </c>
      <c r="O1328" s="57"/>
      <c r="P1328" s="159">
        <f>O1328*H1328</f>
        <v>0</v>
      </c>
      <c r="Q1328" s="159">
        <v>0</v>
      </c>
      <c r="R1328" s="159">
        <f>Q1328*H1328</f>
        <v>0</v>
      </c>
      <c r="S1328" s="159">
        <v>0</v>
      </c>
      <c r="T1328" s="160">
        <f>S1328*H1328</f>
        <v>0</v>
      </c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R1328" s="161" t="s">
        <v>245</v>
      </c>
      <c r="AT1328" s="161" t="s">
        <v>209</v>
      </c>
      <c r="AU1328" s="161" t="s">
        <v>88</v>
      </c>
      <c r="AY1328" s="17" t="s">
        <v>207</v>
      </c>
      <c r="BE1328" s="162">
        <f>IF(N1328="základní",J1328,0)</f>
        <v>0</v>
      </c>
      <c r="BF1328" s="162">
        <f>IF(N1328="snížená",J1328,0)</f>
        <v>0</v>
      </c>
      <c r="BG1328" s="162">
        <f>IF(N1328="zákl. přenesená",J1328,0)</f>
        <v>0</v>
      </c>
      <c r="BH1328" s="162">
        <f>IF(N1328="sníž. přenesená",J1328,0)</f>
        <v>0</v>
      </c>
      <c r="BI1328" s="162">
        <f>IF(N1328="nulová",J1328,0)</f>
        <v>0</v>
      </c>
      <c r="BJ1328" s="17" t="s">
        <v>86</v>
      </c>
      <c r="BK1328" s="162">
        <f>ROUND(I1328*H1328,2)</f>
        <v>0</v>
      </c>
      <c r="BL1328" s="17" t="s">
        <v>245</v>
      </c>
      <c r="BM1328" s="161" t="s">
        <v>1413</v>
      </c>
    </row>
    <row r="1329" spans="1:65" s="13" customFormat="1" ht="11.25">
      <c r="B1329" s="163"/>
      <c r="D1329" s="164" t="s">
        <v>237</v>
      </c>
      <c r="E1329" s="165" t="s">
        <v>1</v>
      </c>
      <c r="F1329" s="166" t="s">
        <v>1357</v>
      </c>
      <c r="H1329" s="167">
        <v>2</v>
      </c>
      <c r="I1329" s="168"/>
      <c r="L1329" s="163"/>
      <c r="M1329" s="169"/>
      <c r="N1329" s="170"/>
      <c r="O1329" s="170"/>
      <c r="P1329" s="170"/>
      <c r="Q1329" s="170"/>
      <c r="R1329" s="170"/>
      <c r="S1329" s="170"/>
      <c r="T1329" s="171"/>
      <c r="AT1329" s="165" t="s">
        <v>237</v>
      </c>
      <c r="AU1329" s="165" t="s">
        <v>88</v>
      </c>
      <c r="AV1329" s="13" t="s">
        <v>88</v>
      </c>
      <c r="AW1329" s="13" t="s">
        <v>33</v>
      </c>
      <c r="AX1329" s="13" t="s">
        <v>79</v>
      </c>
      <c r="AY1329" s="165" t="s">
        <v>207</v>
      </c>
    </row>
    <row r="1330" spans="1:65" s="13" customFormat="1" ht="11.25">
      <c r="B1330" s="163"/>
      <c r="D1330" s="164" t="s">
        <v>237</v>
      </c>
      <c r="E1330" s="165" t="s">
        <v>1</v>
      </c>
      <c r="F1330" s="166" t="s">
        <v>1326</v>
      </c>
      <c r="H1330" s="167">
        <v>6</v>
      </c>
      <c r="I1330" s="168"/>
      <c r="L1330" s="163"/>
      <c r="M1330" s="169"/>
      <c r="N1330" s="170"/>
      <c r="O1330" s="170"/>
      <c r="P1330" s="170"/>
      <c r="Q1330" s="170"/>
      <c r="R1330" s="170"/>
      <c r="S1330" s="170"/>
      <c r="T1330" s="171"/>
      <c r="AT1330" s="165" t="s">
        <v>237</v>
      </c>
      <c r="AU1330" s="165" t="s">
        <v>88</v>
      </c>
      <c r="AV1330" s="13" t="s">
        <v>88</v>
      </c>
      <c r="AW1330" s="13" t="s">
        <v>33</v>
      </c>
      <c r="AX1330" s="13" t="s">
        <v>79</v>
      </c>
      <c r="AY1330" s="165" t="s">
        <v>207</v>
      </c>
    </row>
    <row r="1331" spans="1:65" s="14" customFormat="1" ht="22.5">
      <c r="B1331" s="172"/>
      <c r="D1331" s="164" t="s">
        <v>237</v>
      </c>
      <c r="E1331" s="173" t="s">
        <v>1</v>
      </c>
      <c r="F1331" s="174" t="s">
        <v>1414</v>
      </c>
      <c r="H1331" s="173" t="s">
        <v>1</v>
      </c>
      <c r="I1331" s="175"/>
      <c r="L1331" s="172"/>
      <c r="M1331" s="176"/>
      <c r="N1331" s="177"/>
      <c r="O1331" s="177"/>
      <c r="P1331" s="177"/>
      <c r="Q1331" s="177"/>
      <c r="R1331" s="177"/>
      <c r="S1331" s="177"/>
      <c r="T1331" s="178"/>
      <c r="AT1331" s="173" t="s">
        <v>237</v>
      </c>
      <c r="AU1331" s="173" t="s">
        <v>88</v>
      </c>
      <c r="AV1331" s="14" t="s">
        <v>86</v>
      </c>
      <c r="AW1331" s="14" t="s">
        <v>33</v>
      </c>
      <c r="AX1331" s="14" t="s">
        <v>79</v>
      </c>
      <c r="AY1331" s="173" t="s">
        <v>207</v>
      </c>
    </row>
    <row r="1332" spans="1:65" s="14" customFormat="1" ht="22.5">
      <c r="B1332" s="172"/>
      <c r="D1332" s="164" t="s">
        <v>237</v>
      </c>
      <c r="E1332" s="173" t="s">
        <v>1</v>
      </c>
      <c r="F1332" s="174" t="s">
        <v>621</v>
      </c>
      <c r="H1332" s="173" t="s">
        <v>1</v>
      </c>
      <c r="I1332" s="175"/>
      <c r="L1332" s="172"/>
      <c r="M1332" s="176"/>
      <c r="N1332" s="177"/>
      <c r="O1332" s="177"/>
      <c r="P1332" s="177"/>
      <c r="Q1332" s="177"/>
      <c r="R1332" s="177"/>
      <c r="S1332" s="177"/>
      <c r="T1332" s="178"/>
      <c r="AT1332" s="173" t="s">
        <v>237</v>
      </c>
      <c r="AU1332" s="173" t="s">
        <v>88</v>
      </c>
      <c r="AV1332" s="14" t="s">
        <v>86</v>
      </c>
      <c r="AW1332" s="14" t="s">
        <v>33</v>
      </c>
      <c r="AX1332" s="14" t="s">
        <v>79</v>
      </c>
      <c r="AY1332" s="173" t="s">
        <v>207</v>
      </c>
    </row>
    <row r="1333" spans="1:65" s="14" customFormat="1" ht="11.25">
      <c r="B1333" s="172"/>
      <c r="D1333" s="164" t="s">
        <v>237</v>
      </c>
      <c r="E1333" s="173" t="s">
        <v>1</v>
      </c>
      <c r="F1333" s="174" t="s">
        <v>622</v>
      </c>
      <c r="H1333" s="173" t="s">
        <v>1</v>
      </c>
      <c r="I1333" s="175"/>
      <c r="L1333" s="172"/>
      <c r="M1333" s="176"/>
      <c r="N1333" s="177"/>
      <c r="O1333" s="177"/>
      <c r="P1333" s="177"/>
      <c r="Q1333" s="177"/>
      <c r="R1333" s="177"/>
      <c r="S1333" s="177"/>
      <c r="T1333" s="178"/>
      <c r="AT1333" s="173" t="s">
        <v>237</v>
      </c>
      <c r="AU1333" s="173" t="s">
        <v>88</v>
      </c>
      <c r="AV1333" s="14" t="s">
        <v>86</v>
      </c>
      <c r="AW1333" s="14" t="s">
        <v>33</v>
      </c>
      <c r="AX1333" s="14" t="s">
        <v>79</v>
      </c>
      <c r="AY1333" s="173" t="s">
        <v>207</v>
      </c>
    </row>
    <row r="1334" spans="1:65" s="14" customFormat="1" ht="22.5">
      <c r="B1334" s="172"/>
      <c r="D1334" s="164" t="s">
        <v>237</v>
      </c>
      <c r="E1334" s="173" t="s">
        <v>1</v>
      </c>
      <c r="F1334" s="174" t="s">
        <v>623</v>
      </c>
      <c r="H1334" s="173" t="s">
        <v>1</v>
      </c>
      <c r="I1334" s="175"/>
      <c r="L1334" s="172"/>
      <c r="M1334" s="176"/>
      <c r="N1334" s="177"/>
      <c r="O1334" s="177"/>
      <c r="P1334" s="177"/>
      <c r="Q1334" s="177"/>
      <c r="R1334" s="177"/>
      <c r="S1334" s="177"/>
      <c r="T1334" s="178"/>
      <c r="AT1334" s="173" t="s">
        <v>237</v>
      </c>
      <c r="AU1334" s="173" t="s">
        <v>88</v>
      </c>
      <c r="AV1334" s="14" t="s">
        <v>86</v>
      </c>
      <c r="AW1334" s="14" t="s">
        <v>33</v>
      </c>
      <c r="AX1334" s="14" t="s">
        <v>79</v>
      </c>
      <c r="AY1334" s="173" t="s">
        <v>207</v>
      </c>
    </row>
    <row r="1335" spans="1:65" s="14" customFormat="1" ht="22.5">
      <c r="B1335" s="172"/>
      <c r="D1335" s="164" t="s">
        <v>237</v>
      </c>
      <c r="E1335" s="173" t="s">
        <v>1</v>
      </c>
      <c r="F1335" s="174" t="s">
        <v>624</v>
      </c>
      <c r="H1335" s="173" t="s">
        <v>1</v>
      </c>
      <c r="I1335" s="175"/>
      <c r="L1335" s="172"/>
      <c r="M1335" s="176"/>
      <c r="N1335" s="177"/>
      <c r="O1335" s="177"/>
      <c r="P1335" s="177"/>
      <c r="Q1335" s="177"/>
      <c r="R1335" s="177"/>
      <c r="S1335" s="177"/>
      <c r="T1335" s="178"/>
      <c r="AT1335" s="173" t="s">
        <v>237</v>
      </c>
      <c r="AU1335" s="173" t="s">
        <v>88</v>
      </c>
      <c r="AV1335" s="14" t="s">
        <v>86</v>
      </c>
      <c r="AW1335" s="14" t="s">
        <v>33</v>
      </c>
      <c r="AX1335" s="14" t="s">
        <v>79</v>
      </c>
      <c r="AY1335" s="173" t="s">
        <v>207</v>
      </c>
    </row>
    <row r="1336" spans="1:65" s="14" customFormat="1" ht="22.5">
      <c r="B1336" s="172"/>
      <c r="D1336" s="164" t="s">
        <v>237</v>
      </c>
      <c r="E1336" s="173" t="s">
        <v>1</v>
      </c>
      <c r="F1336" s="174" t="s">
        <v>625</v>
      </c>
      <c r="H1336" s="173" t="s">
        <v>1</v>
      </c>
      <c r="I1336" s="175"/>
      <c r="L1336" s="172"/>
      <c r="M1336" s="176"/>
      <c r="N1336" s="177"/>
      <c r="O1336" s="177"/>
      <c r="P1336" s="177"/>
      <c r="Q1336" s="177"/>
      <c r="R1336" s="177"/>
      <c r="S1336" s="177"/>
      <c r="T1336" s="178"/>
      <c r="AT1336" s="173" t="s">
        <v>237</v>
      </c>
      <c r="AU1336" s="173" t="s">
        <v>88</v>
      </c>
      <c r="AV1336" s="14" t="s">
        <v>86</v>
      </c>
      <c r="AW1336" s="14" t="s">
        <v>33</v>
      </c>
      <c r="AX1336" s="14" t="s">
        <v>79</v>
      </c>
      <c r="AY1336" s="173" t="s">
        <v>207</v>
      </c>
    </row>
    <row r="1337" spans="1:65" s="15" customFormat="1" ht="11.25">
      <c r="B1337" s="179"/>
      <c r="D1337" s="164" t="s">
        <v>237</v>
      </c>
      <c r="E1337" s="180" t="s">
        <v>1</v>
      </c>
      <c r="F1337" s="181" t="s">
        <v>242</v>
      </c>
      <c r="H1337" s="182">
        <v>8</v>
      </c>
      <c r="I1337" s="183"/>
      <c r="L1337" s="179"/>
      <c r="M1337" s="184"/>
      <c r="N1337" s="185"/>
      <c r="O1337" s="185"/>
      <c r="P1337" s="185"/>
      <c r="Q1337" s="185"/>
      <c r="R1337" s="185"/>
      <c r="S1337" s="185"/>
      <c r="T1337" s="186"/>
      <c r="AT1337" s="180" t="s">
        <v>237</v>
      </c>
      <c r="AU1337" s="180" t="s">
        <v>88</v>
      </c>
      <c r="AV1337" s="15" t="s">
        <v>213</v>
      </c>
      <c r="AW1337" s="15" t="s">
        <v>33</v>
      </c>
      <c r="AX1337" s="15" t="s">
        <v>86</v>
      </c>
      <c r="AY1337" s="180" t="s">
        <v>207</v>
      </c>
    </row>
    <row r="1338" spans="1:65" s="2" customFormat="1" ht="16.5" customHeight="1">
      <c r="A1338" s="31"/>
      <c r="B1338" s="148"/>
      <c r="C1338" s="149" t="s">
        <v>743</v>
      </c>
      <c r="D1338" s="149" t="s">
        <v>209</v>
      </c>
      <c r="E1338" s="150" t="s">
        <v>1252</v>
      </c>
      <c r="F1338" s="151" t="s">
        <v>1253</v>
      </c>
      <c r="G1338" s="152" t="s">
        <v>212</v>
      </c>
      <c r="H1338" s="153">
        <v>5</v>
      </c>
      <c r="I1338" s="154"/>
      <c r="J1338" s="155">
        <f>ROUND(I1338*H1338,2)</f>
        <v>0</v>
      </c>
      <c r="K1338" s="156"/>
      <c r="L1338" s="32"/>
      <c r="M1338" s="157" t="s">
        <v>1</v>
      </c>
      <c r="N1338" s="158" t="s">
        <v>44</v>
      </c>
      <c r="O1338" s="57"/>
      <c r="P1338" s="159">
        <f>O1338*H1338</f>
        <v>0</v>
      </c>
      <c r="Q1338" s="159">
        <v>0</v>
      </c>
      <c r="R1338" s="159">
        <f>Q1338*H1338</f>
        <v>0</v>
      </c>
      <c r="S1338" s="159">
        <v>0</v>
      </c>
      <c r="T1338" s="160">
        <f>S1338*H1338</f>
        <v>0</v>
      </c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R1338" s="161" t="s">
        <v>245</v>
      </c>
      <c r="AT1338" s="161" t="s">
        <v>209</v>
      </c>
      <c r="AU1338" s="161" t="s">
        <v>88</v>
      </c>
      <c r="AY1338" s="17" t="s">
        <v>207</v>
      </c>
      <c r="BE1338" s="162">
        <f>IF(N1338="základní",J1338,0)</f>
        <v>0</v>
      </c>
      <c r="BF1338" s="162">
        <f>IF(N1338="snížená",J1338,0)</f>
        <v>0</v>
      </c>
      <c r="BG1338" s="162">
        <f>IF(N1338="zákl. přenesená",J1338,0)</f>
        <v>0</v>
      </c>
      <c r="BH1338" s="162">
        <f>IF(N1338="sníž. přenesená",J1338,0)</f>
        <v>0</v>
      </c>
      <c r="BI1338" s="162">
        <f>IF(N1338="nulová",J1338,0)</f>
        <v>0</v>
      </c>
      <c r="BJ1338" s="17" t="s">
        <v>86</v>
      </c>
      <c r="BK1338" s="162">
        <f>ROUND(I1338*H1338,2)</f>
        <v>0</v>
      </c>
      <c r="BL1338" s="17" t="s">
        <v>245</v>
      </c>
      <c r="BM1338" s="161" t="s">
        <v>1415</v>
      </c>
    </row>
    <row r="1339" spans="1:65" s="13" customFormat="1" ht="22.5">
      <c r="B1339" s="163"/>
      <c r="D1339" s="164" t="s">
        <v>237</v>
      </c>
      <c r="E1339" s="165" t="s">
        <v>1</v>
      </c>
      <c r="F1339" s="166" t="s">
        <v>1416</v>
      </c>
      <c r="H1339" s="167">
        <v>5</v>
      </c>
      <c r="I1339" s="168"/>
      <c r="L1339" s="163"/>
      <c r="M1339" s="169"/>
      <c r="N1339" s="170"/>
      <c r="O1339" s="170"/>
      <c r="P1339" s="170"/>
      <c r="Q1339" s="170"/>
      <c r="R1339" s="170"/>
      <c r="S1339" s="170"/>
      <c r="T1339" s="171"/>
      <c r="AT1339" s="165" t="s">
        <v>237</v>
      </c>
      <c r="AU1339" s="165" t="s">
        <v>88</v>
      </c>
      <c r="AV1339" s="13" t="s">
        <v>88</v>
      </c>
      <c r="AW1339" s="13" t="s">
        <v>33</v>
      </c>
      <c r="AX1339" s="13" t="s">
        <v>79</v>
      </c>
      <c r="AY1339" s="165" t="s">
        <v>207</v>
      </c>
    </row>
    <row r="1340" spans="1:65" s="14" customFormat="1" ht="22.5">
      <c r="B1340" s="172"/>
      <c r="D1340" s="164" t="s">
        <v>237</v>
      </c>
      <c r="E1340" s="173" t="s">
        <v>1</v>
      </c>
      <c r="F1340" s="174" t="s">
        <v>1270</v>
      </c>
      <c r="H1340" s="173" t="s">
        <v>1</v>
      </c>
      <c r="I1340" s="175"/>
      <c r="L1340" s="172"/>
      <c r="M1340" s="176"/>
      <c r="N1340" s="177"/>
      <c r="O1340" s="177"/>
      <c r="P1340" s="177"/>
      <c r="Q1340" s="177"/>
      <c r="R1340" s="177"/>
      <c r="S1340" s="177"/>
      <c r="T1340" s="178"/>
      <c r="AT1340" s="173" t="s">
        <v>237</v>
      </c>
      <c r="AU1340" s="173" t="s">
        <v>88</v>
      </c>
      <c r="AV1340" s="14" t="s">
        <v>86</v>
      </c>
      <c r="AW1340" s="14" t="s">
        <v>33</v>
      </c>
      <c r="AX1340" s="14" t="s">
        <v>79</v>
      </c>
      <c r="AY1340" s="173" t="s">
        <v>207</v>
      </c>
    </row>
    <row r="1341" spans="1:65" s="15" customFormat="1" ht="11.25">
      <c r="B1341" s="179"/>
      <c r="D1341" s="164" t="s">
        <v>237</v>
      </c>
      <c r="E1341" s="180" t="s">
        <v>1</v>
      </c>
      <c r="F1341" s="181" t="s">
        <v>242</v>
      </c>
      <c r="H1341" s="182">
        <v>5</v>
      </c>
      <c r="I1341" s="183"/>
      <c r="L1341" s="179"/>
      <c r="M1341" s="184"/>
      <c r="N1341" s="185"/>
      <c r="O1341" s="185"/>
      <c r="P1341" s="185"/>
      <c r="Q1341" s="185"/>
      <c r="R1341" s="185"/>
      <c r="S1341" s="185"/>
      <c r="T1341" s="186"/>
      <c r="AT1341" s="180" t="s">
        <v>237</v>
      </c>
      <c r="AU1341" s="180" t="s">
        <v>88</v>
      </c>
      <c r="AV1341" s="15" t="s">
        <v>213</v>
      </c>
      <c r="AW1341" s="15" t="s">
        <v>33</v>
      </c>
      <c r="AX1341" s="15" t="s">
        <v>86</v>
      </c>
      <c r="AY1341" s="180" t="s">
        <v>207</v>
      </c>
    </row>
    <row r="1342" spans="1:65" s="2" customFormat="1" ht="37.9" customHeight="1">
      <c r="A1342" s="31"/>
      <c r="B1342" s="148"/>
      <c r="C1342" s="149" t="s">
        <v>1417</v>
      </c>
      <c r="D1342" s="149" t="s">
        <v>209</v>
      </c>
      <c r="E1342" s="150" t="s">
        <v>1418</v>
      </c>
      <c r="F1342" s="151" t="s">
        <v>1419</v>
      </c>
      <c r="G1342" s="152" t="s">
        <v>662</v>
      </c>
      <c r="H1342" s="153">
        <v>1</v>
      </c>
      <c r="I1342" s="154"/>
      <c r="J1342" s="155">
        <f>ROUND(I1342*H1342,2)</f>
        <v>0</v>
      </c>
      <c r="K1342" s="156"/>
      <c r="L1342" s="32"/>
      <c r="M1342" s="157" t="s">
        <v>1</v>
      </c>
      <c r="N1342" s="158" t="s">
        <v>44</v>
      </c>
      <c r="O1342" s="57"/>
      <c r="P1342" s="159">
        <f>O1342*H1342</f>
        <v>0</v>
      </c>
      <c r="Q1342" s="159">
        <v>0</v>
      </c>
      <c r="R1342" s="159">
        <f>Q1342*H1342</f>
        <v>0</v>
      </c>
      <c r="S1342" s="159">
        <v>0</v>
      </c>
      <c r="T1342" s="160">
        <f>S1342*H1342</f>
        <v>0</v>
      </c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R1342" s="161" t="s">
        <v>245</v>
      </c>
      <c r="AT1342" s="161" t="s">
        <v>209</v>
      </c>
      <c r="AU1342" s="161" t="s">
        <v>88</v>
      </c>
      <c r="AY1342" s="17" t="s">
        <v>207</v>
      </c>
      <c r="BE1342" s="162">
        <f>IF(N1342="základní",J1342,0)</f>
        <v>0</v>
      </c>
      <c r="BF1342" s="162">
        <f>IF(N1342="snížená",J1342,0)</f>
        <v>0</v>
      </c>
      <c r="BG1342" s="162">
        <f>IF(N1342="zákl. přenesená",J1342,0)</f>
        <v>0</v>
      </c>
      <c r="BH1342" s="162">
        <f>IF(N1342="sníž. přenesená",J1342,0)</f>
        <v>0</v>
      </c>
      <c r="BI1342" s="162">
        <f>IF(N1342="nulová",J1342,0)</f>
        <v>0</v>
      </c>
      <c r="BJ1342" s="17" t="s">
        <v>86</v>
      </c>
      <c r="BK1342" s="162">
        <f>ROUND(I1342*H1342,2)</f>
        <v>0</v>
      </c>
      <c r="BL1342" s="17" t="s">
        <v>245</v>
      </c>
      <c r="BM1342" s="161" t="s">
        <v>1420</v>
      </c>
    </row>
    <row r="1343" spans="1:65" s="2" customFormat="1" ht="16.5" customHeight="1">
      <c r="A1343" s="31"/>
      <c r="B1343" s="148"/>
      <c r="C1343" s="149" t="s">
        <v>766</v>
      </c>
      <c r="D1343" s="149" t="s">
        <v>209</v>
      </c>
      <c r="E1343" s="150" t="s">
        <v>1280</v>
      </c>
      <c r="F1343" s="151" t="s">
        <v>1281</v>
      </c>
      <c r="G1343" s="152" t="s">
        <v>212</v>
      </c>
      <c r="H1343" s="153">
        <v>10</v>
      </c>
      <c r="I1343" s="154"/>
      <c r="J1343" s="155">
        <f>ROUND(I1343*H1343,2)</f>
        <v>0</v>
      </c>
      <c r="K1343" s="156"/>
      <c r="L1343" s="32"/>
      <c r="M1343" s="157" t="s">
        <v>1</v>
      </c>
      <c r="N1343" s="158" t="s">
        <v>44</v>
      </c>
      <c r="O1343" s="57"/>
      <c r="P1343" s="159">
        <f>O1343*H1343</f>
        <v>0</v>
      </c>
      <c r="Q1343" s="159">
        <v>0</v>
      </c>
      <c r="R1343" s="159">
        <f>Q1343*H1343</f>
        <v>0</v>
      </c>
      <c r="S1343" s="159">
        <v>0</v>
      </c>
      <c r="T1343" s="160">
        <f>S1343*H1343</f>
        <v>0</v>
      </c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R1343" s="161" t="s">
        <v>245</v>
      </c>
      <c r="AT1343" s="161" t="s">
        <v>209</v>
      </c>
      <c r="AU1343" s="161" t="s">
        <v>88</v>
      </c>
      <c r="AY1343" s="17" t="s">
        <v>207</v>
      </c>
      <c r="BE1343" s="162">
        <f>IF(N1343="základní",J1343,0)</f>
        <v>0</v>
      </c>
      <c r="BF1343" s="162">
        <f>IF(N1343="snížená",J1343,0)</f>
        <v>0</v>
      </c>
      <c r="BG1343" s="162">
        <f>IF(N1343="zákl. přenesená",J1343,0)</f>
        <v>0</v>
      </c>
      <c r="BH1343" s="162">
        <f>IF(N1343="sníž. přenesená",J1343,0)</f>
        <v>0</v>
      </c>
      <c r="BI1343" s="162">
        <f>IF(N1343="nulová",J1343,0)</f>
        <v>0</v>
      </c>
      <c r="BJ1343" s="17" t="s">
        <v>86</v>
      </c>
      <c r="BK1343" s="162">
        <f>ROUND(I1343*H1343,2)</f>
        <v>0</v>
      </c>
      <c r="BL1343" s="17" t="s">
        <v>245</v>
      </c>
      <c r="BM1343" s="161" t="s">
        <v>1421</v>
      </c>
    </row>
    <row r="1344" spans="1:65" s="12" customFormat="1" ht="22.9" customHeight="1">
      <c r="B1344" s="135"/>
      <c r="D1344" s="136" t="s">
        <v>78</v>
      </c>
      <c r="E1344" s="146" t="s">
        <v>1422</v>
      </c>
      <c r="F1344" s="146" t="s">
        <v>1423</v>
      </c>
      <c r="I1344" s="138"/>
      <c r="J1344" s="147">
        <f>BK1344</f>
        <v>0</v>
      </c>
      <c r="L1344" s="135"/>
      <c r="M1344" s="140"/>
      <c r="N1344" s="141"/>
      <c r="O1344" s="141"/>
      <c r="P1344" s="142">
        <f>SUM(P1345:P1357)</f>
        <v>0</v>
      </c>
      <c r="Q1344" s="141"/>
      <c r="R1344" s="142">
        <f>SUM(R1345:R1357)</f>
        <v>0</v>
      </c>
      <c r="S1344" s="141"/>
      <c r="T1344" s="143">
        <f>SUM(T1345:T1357)</f>
        <v>0</v>
      </c>
      <c r="AR1344" s="136" t="s">
        <v>88</v>
      </c>
      <c r="AT1344" s="144" t="s">
        <v>78</v>
      </c>
      <c r="AU1344" s="144" t="s">
        <v>86</v>
      </c>
      <c r="AY1344" s="136" t="s">
        <v>207</v>
      </c>
      <c r="BK1344" s="145">
        <f>SUM(BK1345:BK1357)</f>
        <v>0</v>
      </c>
    </row>
    <row r="1345" spans="1:65" s="2" customFormat="1" ht="44.25" customHeight="1">
      <c r="A1345" s="31"/>
      <c r="B1345" s="148"/>
      <c r="C1345" s="149" t="s">
        <v>1424</v>
      </c>
      <c r="D1345" s="149" t="s">
        <v>209</v>
      </c>
      <c r="E1345" s="150" t="s">
        <v>1425</v>
      </c>
      <c r="F1345" s="151" t="s">
        <v>1426</v>
      </c>
      <c r="G1345" s="152" t="s">
        <v>662</v>
      </c>
      <c r="H1345" s="153">
        <v>1</v>
      </c>
      <c r="I1345" s="154"/>
      <c r="J1345" s="155">
        <f>ROUND(I1345*H1345,2)</f>
        <v>0</v>
      </c>
      <c r="K1345" s="156"/>
      <c r="L1345" s="32"/>
      <c r="M1345" s="157" t="s">
        <v>1</v>
      </c>
      <c r="N1345" s="158" t="s">
        <v>44</v>
      </c>
      <c r="O1345" s="57"/>
      <c r="P1345" s="159">
        <f>O1345*H1345</f>
        <v>0</v>
      </c>
      <c r="Q1345" s="159">
        <v>0</v>
      </c>
      <c r="R1345" s="159">
        <f>Q1345*H1345</f>
        <v>0</v>
      </c>
      <c r="S1345" s="159">
        <v>0</v>
      </c>
      <c r="T1345" s="160">
        <f>S1345*H1345</f>
        <v>0</v>
      </c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R1345" s="161" t="s">
        <v>245</v>
      </c>
      <c r="AT1345" s="161" t="s">
        <v>209</v>
      </c>
      <c r="AU1345" s="161" t="s">
        <v>88</v>
      </c>
      <c r="AY1345" s="17" t="s">
        <v>207</v>
      </c>
      <c r="BE1345" s="162">
        <f>IF(N1345="základní",J1345,0)</f>
        <v>0</v>
      </c>
      <c r="BF1345" s="162">
        <f>IF(N1345="snížená",J1345,0)</f>
        <v>0</v>
      </c>
      <c r="BG1345" s="162">
        <f>IF(N1345="zákl. přenesená",J1345,0)</f>
        <v>0</v>
      </c>
      <c r="BH1345" s="162">
        <f>IF(N1345="sníž. přenesená",J1345,0)</f>
        <v>0</v>
      </c>
      <c r="BI1345" s="162">
        <f>IF(N1345="nulová",J1345,0)</f>
        <v>0</v>
      </c>
      <c r="BJ1345" s="17" t="s">
        <v>86</v>
      </c>
      <c r="BK1345" s="162">
        <f>ROUND(I1345*H1345,2)</f>
        <v>0</v>
      </c>
      <c r="BL1345" s="17" t="s">
        <v>245</v>
      </c>
      <c r="BM1345" s="161" t="s">
        <v>1427</v>
      </c>
    </row>
    <row r="1346" spans="1:65" s="14" customFormat="1" ht="33.75">
      <c r="B1346" s="172"/>
      <c r="D1346" s="164" t="s">
        <v>237</v>
      </c>
      <c r="E1346" s="173" t="s">
        <v>1</v>
      </c>
      <c r="F1346" s="174" t="s">
        <v>1428</v>
      </c>
      <c r="H1346" s="173" t="s">
        <v>1</v>
      </c>
      <c r="I1346" s="175"/>
      <c r="L1346" s="172"/>
      <c r="M1346" s="176"/>
      <c r="N1346" s="177"/>
      <c r="O1346" s="177"/>
      <c r="P1346" s="177"/>
      <c r="Q1346" s="177"/>
      <c r="R1346" s="177"/>
      <c r="S1346" s="177"/>
      <c r="T1346" s="178"/>
      <c r="AT1346" s="173" t="s">
        <v>237</v>
      </c>
      <c r="AU1346" s="173" t="s">
        <v>88</v>
      </c>
      <c r="AV1346" s="14" t="s">
        <v>86</v>
      </c>
      <c r="AW1346" s="14" t="s">
        <v>33</v>
      </c>
      <c r="AX1346" s="14" t="s">
        <v>79</v>
      </c>
      <c r="AY1346" s="173" t="s">
        <v>207</v>
      </c>
    </row>
    <row r="1347" spans="1:65" s="14" customFormat="1" ht="33.75">
      <c r="B1347" s="172"/>
      <c r="D1347" s="164" t="s">
        <v>237</v>
      </c>
      <c r="E1347" s="173" t="s">
        <v>1</v>
      </c>
      <c r="F1347" s="174" t="s">
        <v>1429</v>
      </c>
      <c r="H1347" s="173" t="s">
        <v>1</v>
      </c>
      <c r="I1347" s="175"/>
      <c r="L1347" s="172"/>
      <c r="M1347" s="176"/>
      <c r="N1347" s="177"/>
      <c r="O1347" s="177"/>
      <c r="P1347" s="177"/>
      <c r="Q1347" s="177"/>
      <c r="R1347" s="177"/>
      <c r="S1347" s="177"/>
      <c r="T1347" s="178"/>
      <c r="AT1347" s="173" t="s">
        <v>237</v>
      </c>
      <c r="AU1347" s="173" t="s">
        <v>88</v>
      </c>
      <c r="AV1347" s="14" t="s">
        <v>86</v>
      </c>
      <c r="AW1347" s="14" t="s">
        <v>33</v>
      </c>
      <c r="AX1347" s="14" t="s">
        <v>79</v>
      </c>
      <c r="AY1347" s="173" t="s">
        <v>207</v>
      </c>
    </row>
    <row r="1348" spans="1:65" s="14" customFormat="1" ht="22.5">
      <c r="B1348" s="172"/>
      <c r="D1348" s="164" t="s">
        <v>237</v>
      </c>
      <c r="E1348" s="173" t="s">
        <v>1</v>
      </c>
      <c r="F1348" s="174" t="s">
        <v>1430</v>
      </c>
      <c r="H1348" s="173" t="s">
        <v>1</v>
      </c>
      <c r="I1348" s="175"/>
      <c r="L1348" s="172"/>
      <c r="M1348" s="176"/>
      <c r="N1348" s="177"/>
      <c r="O1348" s="177"/>
      <c r="P1348" s="177"/>
      <c r="Q1348" s="177"/>
      <c r="R1348" s="177"/>
      <c r="S1348" s="177"/>
      <c r="T1348" s="178"/>
      <c r="AT1348" s="173" t="s">
        <v>237</v>
      </c>
      <c r="AU1348" s="173" t="s">
        <v>88</v>
      </c>
      <c r="AV1348" s="14" t="s">
        <v>86</v>
      </c>
      <c r="AW1348" s="14" t="s">
        <v>33</v>
      </c>
      <c r="AX1348" s="14" t="s">
        <v>79</v>
      </c>
      <c r="AY1348" s="173" t="s">
        <v>207</v>
      </c>
    </row>
    <row r="1349" spans="1:65" s="13" customFormat="1" ht="11.25">
      <c r="B1349" s="163"/>
      <c r="D1349" s="164" t="s">
        <v>237</v>
      </c>
      <c r="E1349" s="165" t="s">
        <v>1</v>
      </c>
      <c r="F1349" s="166" t="s">
        <v>1308</v>
      </c>
      <c r="H1349" s="167">
        <v>1</v>
      </c>
      <c r="I1349" s="168"/>
      <c r="L1349" s="163"/>
      <c r="M1349" s="169"/>
      <c r="N1349" s="170"/>
      <c r="O1349" s="170"/>
      <c r="P1349" s="170"/>
      <c r="Q1349" s="170"/>
      <c r="R1349" s="170"/>
      <c r="S1349" s="170"/>
      <c r="T1349" s="171"/>
      <c r="AT1349" s="165" t="s">
        <v>237</v>
      </c>
      <c r="AU1349" s="165" t="s">
        <v>88</v>
      </c>
      <c r="AV1349" s="13" t="s">
        <v>88</v>
      </c>
      <c r="AW1349" s="13" t="s">
        <v>33</v>
      </c>
      <c r="AX1349" s="13" t="s">
        <v>79</v>
      </c>
      <c r="AY1349" s="165" t="s">
        <v>207</v>
      </c>
    </row>
    <row r="1350" spans="1:65" s="14" customFormat="1" ht="22.5">
      <c r="B1350" s="172"/>
      <c r="D1350" s="164" t="s">
        <v>237</v>
      </c>
      <c r="E1350" s="173" t="s">
        <v>1</v>
      </c>
      <c r="F1350" s="174" t="s">
        <v>621</v>
      </c>
      <c r="H1350" s="173" t="s">
        <v>1</v>
      </c>
      <c r="I1350" s="175"/>
      <c r="L1350" s="172"/>
      <c r="M1350" s="176"/>
      <c r="N1350" s="177"/>
      <c r="O1350" s="177"/>
      <c r="P1350" s="177"/>
      <c r="Q1350" s="177"/>
      <c r="R1350" s="177"/>
      <c r="S1350" s="177"/>
      <c r="T1350" s="178"/>
      <c r="AT1350" s="173" t="s">
        <v>237</v>
      </c>
      <c r="AU1350" s="173" t="s">
        <v>88</v>
      </c>
      <c r="AV1350" s="14" t="s">
        <v>86</v>
      </c>
      <c r="AW1350" s="14" t="s">
        <v>33</v>
      </c>
      <c r="AX1350" s="14" t="s">
        <v>79</v>
      </c>
      <c r="AY1350" s="173" t="s">
        <v>207</v>
      </c>
    </row>
    <row r="1351" spans="1:65" s="14" customFormat="1" ht="33.75">
      <c r="B1351" s="172"/>
      <c r="D1351" s="164" t="s">
        <v>237</v>
      </c>
      <c r="E1351" s="173" t="s">
        <v>1</v>
      </c>
      <c r="F1351" s="174" t="s">
        <v>1431</v>
      </c>
      <c r="H1351" s="173" t="s">
        <v>1</v>
      </c>
      <c r="I1351" s="175"/>
      <c r="L1351" s="172"/>
      <c r="M1351" s="176"/>
      <c r="N1351" s="177"/>
      <c r="O1351" s="177"/>
      <c r="P1351" s="177"/>
      <c r="Q1351" s="177"/>
      <c r="R1351" s="177"/>
      <c r="S1351" s="177"/>
      <c r="T1351" s="178"/>
      <c r="AT1351" s="173" t="s">
        <v>237</v>
      </c>
      <c r="AU1351" s="173" t="s">
        <v>88</v>
      </c>
      <c r="AV1351" s="14" t="s">
        <v>86</v>
      </c>
      <c r="AW1351" s="14" t="s">
        <v>33</v>
      </c>
      <c r="AX1351" s="14" t="s">
        <v>79</v>
      </c>
      <c r="AY1351" s="173" t="s">
        <v>207</v>
      </c>
    </row>
    <row r="1352" spans="1:65" s="14" customFormat="1" ht="22.5">
      <c r="B1352" s="172"/>
      <c r="D1352" s="164" t="s">
        <v>237</v>
      </c>
      <c r="E1352" s="173" t="s">
        <v>1</v>
      </c>
      <c r="F1352" s="174" t="s">
        <v>624</v>
      </c>
      <c r="H1352" s="173" t="s">
        <v>1</v>
      </c>
      <c r="I1352" s="175"/>
      <c r="L1352" s="172"/>
      <c r="M1352" s="176"/>
      <c r="N1352" s="177"/>
      <c r="O1352" s="177"/>
      <c r="P1352" s="177"/>
      <c r="Q1352" s="177"/>
      <c r="R1352" s="177"/>
      <c r="S1352" s="177"/>
      <c r="T1352" s="178"/>
      <c r="AT1352" s="173" t="s">
        <v>237</v>
      </c>
      <c r="AU1352" s="173" t="s">
        <v>88</v>
      </c>
      <c r="AV1352" s="14" t="s">
        <v>86</v>
      </c>
      <c r="AW1352" s="14" t="s">
        <v>33</v>
      </c>
      <c r="AX1352" s="14" t="s">
        <v>79</v>
      </c>
      <c r="AY1352" s="173" t="s">
        <v>207</v>
      </c>
    </row>
    <row r="1353" spans="1:65" s="14" customFormat="1" ht="22.5">
      <c r="B1353" s="172"/>
      <c r="D1353" s="164" t="s">
        <v>237</v>
      </c>
      <c r="E1353" s="173" t="s">
        <v>1</v>
      </c>
      <c r="F1353" s="174" t="s">
        <v>625</v>
      </c>
      <c r="H1353" s="173" t="s">
        <v>1</v>
      </c>
      <c r="I1353" s="175"/>
      <c r="L1353" s="172"/>
      <c r="M1353" s="176"/>
      <c r="N1353" s="177"/>
      <c r="O1353" s="177"/>
      <c r="P1353" s="177"/>
      <c r="Q1353" s="177"/>
      <c r="R1353" s="177"/>
      <c r="S1353" s="177"/>
      <c r="T1353" s="178"/>
      <c r="AT1353" s="173" t="s">
        <v>237</v>
      </c>
      <c r="AU1353" s="173" t="s">
        <v>88</v>
      </c>
      <c r="AV1353" s="14" t="s">
        <v>86</v>
      </c>
      <c r="AW1353" s="14" t="s">
        <v>33</v>
      </c>
      <c r="AX1353" s="14" t="s">
        <v>79</v>
      </c>
      <c r="AY1353" s="173" t="s">
        <v>207</v>
      </c>
    </row>
    <row r="1354" spans="1:65" s="15" customFormat="1" ht="11.25">
      <c r="B1354" s="179"/>
      <c r="D1354" s="164" t="s">
        <v>237</v>
      </c>
      <c r="E1354" s="180" t="s">
        <v>1</v>
      </c>
      <c r="F1354" s="181" t="s">
        <v>242</v>
      </c>
      <c r="H1354" s="182">
        <v>1</v>
      </c>
      <c r="I1354" s="183"/>
      <c r="L1354" s="179"/>
      <c r="M1354" s="184"/>
      <c r="N1354" s="185"/>
      <c r="O1354" s="185"/>
      <c r="P1354" s="185"/>
      <c r="Q1354" s="185"/>
      <c r="R1354" s="185"/>
      <c r="S1354" s="185"/>
      <c r="T1354" s="186"/>
      <c r="AT1354" s="180" t="s">
        <v>237</v>
      </c>
      <c r="AU1354" s="180" t="s">
        <v>88</v>
      </c>
      <c r="AV1354" s="15" t="s">
        <v>213</v>
      </c>
      <c r="AW1354" s="15" t="s">
        <v>33</v>
      </c>
      <c r="AX1354" s="15" t="s">
        <v>86</v>
      </c>
      <c r="AY1354" s="180" t="s">
        <v>207</v>
      </c>
    </row>
    <row r="1355" spans="1:65" s="2" customFormat="1" ht="44.25" customHeight="1">
      <c r="A1355" s="31"/>
      <c r="B1355" s="148"/>
      <c r="C1355" s="149" t="s">
        <v>772</v>
      </c>
      <c r="D1355" s="149" t="s">
        <v>209</v>
      </c>
      <c r="E1355" s="150" t="s">
        <v>1432</v>
      </c>
      <c r="F1355" s="151" t="s">
        <v>1433</v>
      </c>
      <c r="G1355" s="152" t="s">
        <v>662</v>
      </c>
      <c r="H1355" s="153">
        <v>1</v>
      </c>
      <c r="I1355" s="154"/>
      <c r="J1355" s="155">
        <f>ROUND(I1355*H1355,2)</f>
        <v>0</v>
      </c>
      <c r="K1355" s="156"/>
      <c r="L1355" s="32"/>
      <c r="M1355" s="157" t="s">
        <v>1</v>
      </c>
      <c r="N1355" s="158" t="s">
        <v>44</v>
      </c>
      <c r="O1355" s="57"/>
      <c r="P1355" s="159">
        <f>O1355*H1355</f>
        <v>0</v>
      </c>
      <c r="Q1355" s="159">
        <v>0</v>
      </c>
      <c r="R1355" s="159">
        <f>Q1355*H1355</f>
        <v>0</v>
      </c>
      <c r="S1355" s="159">
        <v>0</v>
      </c>
      <c r="T1355" s="160">
        <f>S1355*H1355</f>
        <v>0</v>
      </c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R1355" s="161" t="s">
        <v>245</v>
      </c>
      <c r="AT1355" s="161" t="s">
        <v>209</v>
      </c>
      <c r="AU1355" s="161" t="s">
        <v>88</v>
      </c>
      <c r="AY1355" s="17" t="s">
        <v>207</v>
      </c>
      <c r="BE1355" s="162">
        <f>IF(N1355="základní",J1355,0)</f>
        <v>0</v>
      </c>
      <c r="BF1355" s="162">
        <f>IF(N1355="snížená",J1355,0)</f>
        <v>0</v>
      </c>
      <c r="BG1355" s="162">
        <f>IF(N1355="zákl. přenesená",J1355,0)</f>
        <v>0</v>
      </c>
      <c r="BH1355" s="162">
        <f>IF(N1355="sníž. přenesená",J1355,0)</f>
        <v>0</v>
      </c>
      <c r="BI1355" s="162">
        <f>IF(N1355="nulová",J1355,0)</f>
        <v>0</v>
      </c>
      <c r="BJ1355" s="17" t="s">
        <v>86</v>
      </c>
      <c r="BK1355" s="162">
        <f>ROUND(I1355*H1355,2)</f>
        <v>0</v>
      </c>
      <c r="BL1355" s="17" t="s">
        <v>245</v>
      </c>
      <c r="BM1355" s="161" t="s">
        <v>1434</v>
      </c>
    </row>
    <row r="1356" spans="1:65" s="2" customFormat="1" ht="24.2" customHeight="1">
      <c r="A1356" s="31"/>
      <c r="B1356" s="148"/>
      <c r="C1356" s="149" t="s">
        <v>1435</v>
      </c>
      <c r="D1356" s="149" t="s">
        <v>209</v>
      </c>
      <c r="E1356" s="150" t="s">
        <v>1436</v>
      </c>
      <c r="F1356" s="151" t="s">
        <v>1437</v>
      </c>
      <c r="G1356" s="152" t="s">
        <v>662</v>
      </c>
      <c r="H1356" s="153">
        <v>1</v>
      </c>
      <c r="I1356" s="154"/>
      <c r="J1356" s="155">
        <f>ROUND(I1356*H1356,2)</f>
        <v>0</v>
      </c>
      <c r="K1356" s="156"/>
      <c r="L1356" s="32"/>
      <c r="M1356" s="157" t="s">
        <v>1</v>
      </c>
      <c r="N1356" s="158" t="s">
        <v>44</v>
      </c>
      <c r="O1356" s="57"/>
      <c r="P1356" s="159">
        <f>O1356*H1356</f>
        <v>0</v>
      </c>
      <c r="Q1356" s="159">
        <v>0</v>
      </c>
      <c r="R1356" s="159">
        <f>Q1356*H1356</f>
        <v>0</v>
      </c>
      <c r="S1356" s="159">
        <v>0</v>
      </c>
      <c r="T1356" s="160">
        <f>S1356*H1356</f>
        <v>0</v>
      </c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R1356" s="161" t="s">
        <v>245</v>
      </c>
      <c r="AT1356" s="161" t="s">
        <v>209</v>
      </c>
      <c r="AU1356" s="161" t="s">
        <v>88</v>
      </c>
      <c r="AY1356" s="17" t="s">
        <v>207</v>
      </c>
      <c r="BE1356" s="162">
        <f>IF(N1356="základní",J1356,0)</f>
        <v>0</v>
      </c>
      <c r="BF1356" s="162">
        <f>IF(N1356="snížená",J1356,0)</f>
        <v>0</v>
      </c>
      <c r="BG1356" s="162">
        <f>IF(N1356="zákl. přenesená",J1356,0)</f>
        <v>0</v>
      </c>
      <c r="BH1356" s="162">
        <f>IF(N1356="sníž. přenesená",J1356,0)</f>
        <v>0</v>
      </c>
      <c r="BI1356" s="162">
        <f>IF(N1356="nulová",J1356,0)</f>
        <v>0</v>
      </c>
      <c r="BJ1356" s="17" t="s">
        <v>86</v>
      </c>
      <c r="BK1356" s="162">
        <f>ROUND(I1356*H1356,2)</f>
        <v>0</v>
      </c>
      <c r="BL1356" s="17" t="s">
        <v>245</v>
      </c>
      <c r="BM1356" s="161" t="s">
        <v>1438</v>
      </c>
    </row>
    <row r="1357" spans="1:65" s="2" customFormat="1" ht="16.5" customHeight="1">
      <c r="A1357" s="31"/>
      <c r="B1357" s="148"/>
      <c r="C1357" s="149" t="s">
        <v>782</v>
      </c>
      <c r="D1357" s="149" t="s">
        <v>209</v>
      </c>
      <c r="E1357" s="150" t="s">
        <v>1439</v>
      </c>
      <c r="F1357" s="151" t="s">
        <v>1440</v>
      </c>
      <c r="G1357" s="152" t="s">
        <v>212</v>
      </c>
      <c r="H1357" s="153">
        <v>15</v>
      </c>
      <c r="I1357" s="154"/>
      <c r="J1357" s="155">
        <f>ROUND(I1357*H1357,2)</f>
        <v>0</v>
      </c>
      <c r="K1357" s="156"/>
      <c r="L1357" s="32"/>
      <c r="M1357" s="157" t="s">
        <v>1</v>
      </c>
      <c r="N1357" s="158" t="s">
        <v>44</v>
      </c>
      <c r="O1357" s="57"/>
      <c r="P1357" s="159">
        <f>O1357*H1357</f>
        <v>0</v>
      </c>
      <c r="Q1357" s="159">
        <v>0</v>
      </c>
      <c r="R1357" s="159">
        <f>Q1357*H1357</f>
        <v>0</v>
      </c>
      <c r="S1357" s="159">
        <v>0</v>
      </c>
      <c r="T1357" s="160">
        <f>S1357*H1357</f>
        <v>0</v>
      </c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R1357" s="161" t="s">
        <v>245</v>
      </c>
      <c r="AT1357" s="161" t="s">
        <v>209</v>
      </c>
      <c r="AU1357" s="161" t="s">
        <v>88</v>
      </c>
      <c r="AY1357" s="17" t="s">
        <v>207</v>
      </c>
      <c r="BE1357" s="162">
        <f>IF(N1357="základní",J1357,0)</f>
        <v>0</v>
      </c>
      <c r="BF1357" s="162">
        <f>IF(N1357="snížená",J1357,0)</f>
        <v>0</v>
      </c>
      <c r="BG1357" s="162">
        <f>IF(N1357="zákl. přenesená",J1357,0)</f>
        <v>0</v>
      </c>
      <c r="BH1357" s="162">
        <f>IF(N1357="sníž. přenesená",J1357,0)</f>
        <v>0</v>
      </c>
      <c r="BI1357" s="162">
        <f>IF(N1357="nulová",J1357,0)</f>
        <v>0</v>
      </c>
      <c r="BJ1357" s="17" t="s">
        <v>86</v>
      </c>
      <c r="BK1357" s="162">
        <f>ROUND(I1357*H1357,2)</f>
        <v>0</v>
      </c>
      <c r="BL1357" s="17" t="s">
        <v>245</v>
      </c>
      <c r="BM1357" s="161" t="s">
        <v>1441</v>
      </c>
    </row>
    <row r="1358" spans="1:65" s="12" customFormat="1" ht="22.9" customHeight="1">
      <c r="B1358" s="135"/>
      <c r="D1358" s="136" t="s">
        <v>78</v>
      </c>
      <c r="E1358" s="146" t="s">
        <v>1442</v>
      </c>
      <c r="F1358" s="146" t="s">
        <v>1443</v>
      </c>
      <c r="I1358" s="138"/>
      <c r="J1358" s="147">
        <f>BK1358</f>
        <v>0</v>
      </c>
      <c r="L1358" s="135"/>
      <c r="M1358" s="140"/>
      <c r="N1358" s="141"/>
      <c r="O1358" s="141"/>
      <c r="P1358" s="142">
        <f>SUM(P1359:P1360)</f>
        <v>0</v>
      </c>
      <c r="Q1358" s="141"/>
      <c r="R1358" s="142">
        <f>SUM(R1359:R1360)</f>
        <v>0</v>
      </c>
      <c r="S1358" s="141"/>
      <c r="T1358" s="143">
        <f>SUM(T1359:T1360)</f>
        <v>0</v>
      </c>
      <c r="AR1358" s="136" t="s">
        <v>86</v>
      </c>
      <c r="AT1358" s="144" t="s">
        <v>78</v>
      </c>
      <c r="AU1358" s="144" t="s">
        <v>86</v>
      </c>
      <c r="AY1358" s="136" t="s">
        <v>207</v>
      </c>
      <c r="BK1358" s="145">
        <f>SUM(BK1359:BK1360)</f>
        <v>0</v>
      </c>
    </row>
    <row r="1359" spans="1:65" s="2" customFormat="1" ht="33" customHeight="1">
      <c r="A1359" s="31"/>
      <c r="B1359" s="148"/>
      <c r="C1359" s="149" t="s">
        <v>1444</v>
      </c>
      <c r="D1359" s="149" t="s">
        <v>209</v>
      </c>
      <c r="E1359" s="150" t="s">
        <v>1445</v>
      </c>
      <c r="F1359" s="151" t="s">
        <v>1446</v>
      </c>
      <c r="G1359" s="152" t="s">
        <v>662</v>
      </c>
      <c r="H1359" s="153">
        <v>1</v>
      </c>
      <c r="I1359" s="154"/>
      <c r="J1359" s="155">
        <f>ROUND(I1359*H1359,2)</f>
        <v>0</v>
      </c>
      <c r="K1359" s="156"/>
      <c r="L1359" s="32"/>
      <c r="M1359" s="157" t="s">
        <v>1</v>
      </c>
      <c r="N1359" s="158" t="s">
        <v>44</v>
      </c>
      <c r="O1359" s="57"/>
      <c r="P1359" s="159">
        <f>O1359*H1359</f>
        <v>0</v>
      </c>
      <c r="Q1359" s="159">
        <v>0</v>
      </c>
      <c r="R1359" s="159">
        <f>Q1359*H1359</f>
        <v>0</v>
      </c>
      <c r="S1359" s="159">
        <v>0</v>
      </c>
      <c r="T1359" s="160">
        <f>S1359*H1359</f>
        <v>0</v>
      </c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R1359" s="161" t="s">
        <v>213</v>
      </c>
      <c r="AT1359" s="161" t="s">
        <v>209</v>
      </c>
      <c r="AU1359" s="161" t="s">
        <v>88</v>
      </c>
      <c r="AY1359" s="17" t="s">
        <v>207</v>
      </c>
      <c r="BE1359" s="162">
        <f>IF(N1359="základní",J1359,0)</f>
        <v>0</v>
      </c>
      <c r="BF1359" s="162">
        <f>IF(N1359="snížená",J1359,0)</f>
        <v>0</v>
      </c>
      <c r="BG1359" s="162">
        <f>IF(N1359="zákl. přenesená",J1359,0)</f>
        <v>0</v>
      </c>
      <c r="BH1359" s="162">
        <f>IF(N1359="sníž. přenesená",J1359,0)</f>
        <v>0</v>
      </c>
      <c r="BI1359" s="162">
        <f>IF(N1359="nulová",J1359,0)</f>
        <v>0</v>
      </c>
      <c r="BJ1359" s="17" t="s">
        <v>86</v>
      </c>
      <c r="BK1359" s="162">
        <f>ROUND(I1359*H1359,2)</f>
        <v>0</v>
      </c>
      <c r="BL1359" s="17" t="s">
        <v>213</v>
      </c>
      <c r="BM1359" s="161" t="s">
        <v>1447</v>
      </c>
    </row>
    <row r="1360" spans="1:65" s="2" customFormat="1" ht="24.2" customHeight="1">
      <c r="A1360" s="31"/>
      <c r="B1360" s="148"/>
      <c r="C1360" s="149" t="s">
        <v>789</v>
      </c>
      <c r="D1360" s="149" t="s">
        <v>209</v>
      </c>
      <c r="E1360" s="150" t="s">
        <v>1448</v>
      </c>
      <c r="F1360" s="151" t="s">
        <v>1449</v>
      </c>
      <c r="G1360" s="152" t="s">
        <v>212</v>
      </c>
      <c r="H1360" s="153">
        <v>5</v>
      </c>
      <c r="I1360" s="154"/>
      <c r="J1360" s="155">
        <f>ROUND(I1360*H1360,2)</f>
        <v>0</v>
      </c>
      <c r="K1360" s="156"/>
      <c r="L1360" s="32"/>
      <c r="M1360" s="157" t="s">
        <v>1</v>
      </c>
      <c r="N1360" s="158" t="s">
        <v>44</v>
      </c>
      <c r="O1360" s="57"/>
      <c r="P1360" s="159">
        <f>O1360*H1360</f>
        <v>0</v>
      </c>
      <c r="Q1360" s="159">
        <v>0</v>
      </c>
      <c r="R1360" s="159">
        <f>Q1360*H1360</f>
        <v>0</v>
      </c>
      <c r="S1360" s="159">
        <v>0</v>
      </c>
      <c r="T1360" s="160">
        <f>S1360*H1360</f>
        <v>0</v>
      </c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R1360" s="161" t="s">
        <v>213</v>
      </c>
      <c r="AT1360" s="161" t="s">
        <v>209</v>
      </c>
      <c r="AU1360" s="161" t="s">
        <v>88</v>
      </c>
      <c r="AY1360" s="17" t="s">
        <v>207</v>
      </c>
      <c r="BE1360" s="162">
        <f>IF(N1360="základní",J1360,0)</f>
        <v>0</v>
      </c>
      <c r="BF1360" s="162">
        <f>IF(N1360="snížená",J1360,0)</f>
        <v>0</v>
      </c>
      <c r="BG1360" s="162">
        <f>IF(N1360="zákl. přenesená",J1360,0)</f>
        <v>0</v>
      </c>
      <c r="BH1360" s="162">
        <f>IF(N1360="sníž. přenesená",J1360,0)</f>
        <v>0</v>
      </c>
      <c r="BI1360" s="162">
        <f>IF(N1360="nulová",J1360,0)</f>
        <v>0</v>
      </c>
      <c r="BJ1360" s="17" t="s">
        <v>86</v>
      </c>
      <c r="BK1360" s="162">
        <f>ROUND(I1360*H1360,2)</f>
        <v>0</v>
      </c>
      <c r="BL1360" s="17" t="s">
        <v>213</v>
      </c>
      <c r="BM1360" s="161" t="s">
        <v>1450</v>
      </c>
    </row>
    <row r="1361" spans="1:65" s="12" customFormat="1" ht="22.9" customHeight="1">
      <c r="B1361" s="135"/>
      <c r="D1361" s="136" t="s">
        <v>78</v>
      </c>
      <c r="E1361" s="146" t="s">
        <v>1451</v>
      </c>
      <c r="F1361" s="146" t="s">
        <v>1452</v>
      </c>
      <c r="I1361" s="138"/>
      <c r="J1361" s="147">
        <f>BK1361</f>
        <v>0</v>
      </c>
      <c r="L1361" s="135"/>
      <c r="M1361" s="140"/>
      <c r="N1361" s="141"/>
      <c r="O1361" s="141"/>
      <c r="P1361" s="142">
        <f>SUM(P1362:P1363)</f>
        <v>0</v>
      </c>
      <c r="Q1361" s="141"/>
      <c r="R1361" s="142">
        <f>SUM(R1362:R1363)</f>
        <v>0</v>
      </c>
      <c r="S1361" s="141"/>
      <c r="T1361" s="143">
        <f>SUM(T1362:T1363)</f>
        <v>0</v>
      </c>
      <c r="AR1361" s="136" t="s">
        <v>88</v>
      </c>
      <c r="AT1361" s="144" t="s">
        <v>78</v>
      </c>
      <c r="AU1361" s="144" t="s">
        <v>86</v>
      </c>
      <c r="AY1361" s="136" t="s">
        <v>207</v>
      </c>
      <c r="BK1361" s="145">
        <f>SUM(BK1362:BK1363)</f>
        <v>0</v>
      </c>
    </row>
    <row r="1362" spans="1:65" s="2" customFormat="1" ht="24.2" customHeight="1">
      <c r="A1362" s="31"/>
      <c r="B1362" s="148"/>
      <c r="C1362" s="149" t="s">
        <v>1453</v>
      </c>
      <c r="D1362" s="149" t="s">
        <v>209</v>
      </c>
      <c r="E1362" s="150" t="s">
        <v>1454</v>
      </c>
      <c r="F1362" s="151" t="s">
        <v>1455</v>
      </c>
      <c r="G1362" s="152" t="s">
        <v>662</v>
      </c>
      <c r="H1362" s="153">
        <v>1</v>
      </c>
      <c r="I1362" s="154"/>
      <c r="J1362" s="155">
        <f>ROUND(I1362*H1362,2)</f>
        <v>0</v>
      </c>
      <c r="K1362" s="156"/>
      <c r="L1362" s="32"/>
      <c r="M1362" s="157" t="s">
        <v>1</v>
      </c>
      <c r="N1362" s="158" t="s">
        <v>44</v>
      </c>
      <c r="O1362" s="57"/>
      <c r="P1362" s="159">
        <f>O1362*H1362</f>
        <v>0</v>
      </c>
      <c r="Q1362" s="159">
        <v>0</v>
      </c>
      <c r="R1362" s="159">
        <f>Q1362*H1362</f>
        <v>0</v>
      </c>
      <c r="S1362" s="159">
        <v>0</v>
      </c>
      <c r="T1362" s="160">
        <f>S1362*H1362</f>
        <v>0</v>
      </c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R1362" s="161" t="s">
        <v>245</v>
      </c>
      <c r="AT1362" s="161" t="s">
        <v>209</v>
      </c>
      <c r="AU1362" s="161" t="s">
        <v>88</v>
      </c>
      <c r="AY1362" s="17" t="s">
        <v>207</v>
      </c>
      <c r="BE1362" s="162">
        <f>IF(N1362="základní",J1362,0)</f>
        <v>0</v>
      </c>
      <c r="BF1362" s="162">
        <f>IF(N1362="snížená",J1362,0)</f>
        <v>0</v>
      </c>
      <c r="BG1362" s="162">
        <f>IF(N1362="zákl. přenesená",J1362,0)</f>
        <v>0</v>
      </c>
      <c r="BH1362" s="162">
        <f>IF(N1362="sníž. přenesená",J1362,0)</f>
        <v>0</v>
      </c>
      <c r="BI1362" s="162">
        <f>IF(N1362="nulová",J1362,0)</f>
        <v>0</v>
      </c>
      <c r="BJ1362" s="17" t="s">
        <v>86</v>
      </c>
      <c r="BK1362" s="162">
        <f>ROUND(I1362*H1362,2)</f>
        <v>0</v>
      </c>
      <c r="BL1362" s="17" t="s">
        <v>245</v>
      </c>
      <c r="BM1362" s="161" t="s">
        <v>1456</v>
      </c>
    </row>
    <row r="1363" spans="1:65" s="2" customFormat="1" ht="24.2" customHeight="1">
      <c r="A1363" s="31"/>
      <c r="B1363" s="148"/>
      <c r="C1363" s="149" t="s">
        <v>796</v>
      </c>
      <c r="D1363" s="149" t="s">
        <v>209</v>
      </c>
      <c r="E1363" s="150" t="s">
        <v>1448</v>
      </c>
      <c r="F1363" s="151" t="s">
        <v>1449</v>
      </c>
      <c r="G1363" s="152" t="s">
        <v>212</v>
      </c>
      <c r="H1363" s="153">
        <v>5</v>
      </c>
      <c r="I1363" s="154"/>
      <c r="J1363" s="155">
        <f>ROUND(I1363*H1363,2)</f>
        <v>0</v>
      </c>
      <c r="K1363" s="156"/>
      <c r="L1363" s="32"/>
      <c r="M1363" s="157" t="s">
        <v>1</v>
      </c>
      <c r="N1363" s="158" t="s">
        <v>44</v>
      </c>
      <c r="O1363" s="57"/>
      <c r="P1363" s="159">
        <f>O1363*H1363</f>
        <v>0</v>
      </c>
      <c r="Q1363" s="159">
        <v>0</v>
      </c>
      <c r="R1363" s="159">
        <f>Q1363*H1363</f>
        <v>0</v>
      </c>
      <c r="S1363" s="159">
        <v>0</v>
      </c>
      <c r="T1363" s="160">
        <f>S1363*H1363</f>
        <v>0</v>
      </c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R1363" s="161" t="s">
        <v>245</v>
      </c>
      <c r="AT1363" s="161" t="s">
        <v>209</v>
      </c>
      <c r="AU1363" s="161" t="s">
        <v>88</v>
      </c>
      <c r="AY1363" s="17" t="s">
        <v>207</v>
      </c>
      <c r="BE1363" s="162">
        <f>IF(N1363="základní",J1363,0)</f>
        <v>0</v>
      </c>
      <c r="BF1363" s="162">
        <f>IF(N1363="snížená",J1363,0)</f>
        <v>0</v>
      </c>
      <c r="BG1363" s="162">
        <f>IF(N1363="zákl. přenesená",J1363,0)</f>
        <v>0</v>
      </c>
      <c r="BH1363" s="162">
        <f>IF(N1363="sníž. přenesená",J1363,0)</f>
        <v>0</v>
      </c>
      <c r="BI1363" s="162">
        <f>IF(N1363="nulová",J1363,0)</f>
        <v>0</v>
      </c>
      <c r="BJ1363" s="17" t="s">
        <v>86</v>
      </c>
      <c r="BK1363" s="162">
        <f>ROUND(I1363*H1363,2)</f>
        <v>0</v>
      </c>
      <c r="BL1363" s="17" t="s">
        <v>245</v>
      </c>
      <c r="BM1363" s="161" t="s">
        <v>1457</v>
      </c>
    </row>
    <row r="1364" spans="1:65" s="12" customFormat="1" ht="22.9" customHeight="1">
      <c r="B1364" s="135"/>
      <c r="D1364" s="136" t="s">
        <v>78</v>
      </c>
      <c r="E1364" s="146" t="s">
        <v>1458</v>
      </c>
      <c r="F1364" s="146" t="s">
        <v>1459</v>
      </c>
      <c r="I1364" s="138"/>
      <c r="J1364" s="147">
        <f>BK1364</f>
        <v>0</v>
      </c>
      <c r="L1364" s="135"/>
      <c r="M1364" s="140"/>
      <c r="N1364" s="141"/>
      <c r="O1364" s="141"/>
      <c r="P1364" s="142">
        <f>SUM(P1365:P1395)</f>
        <v>0</v>
      </c>
      <c r="Q1364" s="141"/>
      <c r="R1364" s="142">
        <f>SUM(R1365:R1395)</f>
        <v>0</v>
      </c>
      <c r="S1364" s="141"/>
      <c r="T1364" s="143">
        <f>SUM(T1365:T1395)</f>
        <v>0</v>
      </c>
      <c r="AR1364" s="136" t="s">
        <v>88</v>
      </c>
      <c r="AT1364" s="144" t="s">
        <v>78</v>
      </c>
      <c r="AU1364" s="144" t="s">
        <v>86</v>
      </c>
      <c r="AY1364" s="136" t="s">
        <v>207</v>
      </c>
      <c r="BK1364" s="145">
        <f>SUM(BK1365:BK1395)</f>
        <v>0</v>
      </c>
    </row>
    <row r="1365" spans="1:65" s="2" customFormat="1" ht="24.2" customHeight="1">
      <c r="A1365" s="31"/>
      <c r="B1365" s="148"/>
      <c r="C1365" s="149" t="s">
        <v>1460</v>
      </c>
      <c r="D1365" s="149" t="s">
        <v>209</v>
      </c>
      <c r="E1365" s="150" t="s">
        <v>1461</v>
      </c>
      <c r="F1365" s="151" t="s">
        <v>1462</v>
      </c>
      <c r="G1365" s="152" t="s">
        <v>220</v>
      </c>
      <c r="H1365" s="153">
        <v>22.75</v>
      </c>
      <c r="I1365" s="154"/>
      <c r="J1365" s="155">
        <f>ROUND(I1365*H1365,2)</f>
        <v>0</v>
      </c>
      <c r="K1365" s="156"/>
      <c r="L1365" s="32"/>
      <c r="M1365" s="157" t="s">
        <v>1</v>
      </c>
      <c r="N1365" s="158" t="s">
        <v>44</v>
      </c>
      <c r="O1365" s="57"/>
      <c r="P1365" s="159">
        <f>O1365*H1365</f>
        <v>0</v>
      </c>
      <c r="Q1365" s="159">
        <v>0</v>
      </c>
      <c r="R1365" s="159">
        <f>Q1365*H1365</f>
        <v>0</v>
      </c>
      <c r="S1365" s="159">
        <v>0</v>
      </c>
      <c r="T1365" s="160">
        <f>S1365*H1365</f>
        <v>0</v>
      </c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R1365" s="161" t="s">
        <v>245</v>
      </c>
      <c r="AT1365" s="161" t="s">
        <v>209</v>
      </c>
      <c r="AU1365" s="161" t="s">
        <v>88</v>
      </c>
      <c r="AY1365" s="17" t="s">
        <v>207</v>
      </c>
      <c r="BE1365" s="162">
        <f>IF(N1365="základní",J1365,0)</f>
        <v>0</v>
      </c>
      <c r="BF1365" s="162">
        <f>IF(N1365="snížená",J1365,0)</f>
        <v>0</v>
      </c>
      <c r="BG1365" s="162">
        <f>IF(N1365="zákl. přenesená",J1365,0)</f>
        <v>0</v>
      </c>
      <c r="BH1365" s="162">
        <f>IF(N1365="sníž. přenesená",J1365,0)</f>
        <v>0</v>
      </c>
      <c r="BI1365" s="162">
        <f>IF(N1365="nulová",J1365,0)</f>
        <v>0</v>
      </c>
      <c r="BJ1365" s="17" t="s">
        <v>86</v>
      </c>
      <c r="BK1365" s="162">
        <f>ROUND(I1365*H1365,2)</f>
        <v>0</v>
      </c>
      <c r="BL1365" s="17" t="s">
        <v>245</v>
      </c>
      <c r="BM1365" s="161" t="s">
        <v>1463</v>
      </c>
    </row>
    <row r="1366" spans="1:65" s="2" customFormat="1" ht="21.75" customHeight="1">
      <c r="A1366" s="31"/>
      <c r="B1366" s="148"/>
      <c r="C1366" s="149" t="s">
        <v>801</v>
      </c>
      <c r="D1366" s="149" t="s">
        <v>209</v>
      </c>
      <c r="E1366" s="150" t="s">
        <v>1464</v>
      </c>
      <c r="F1366" s="151" t="s">
        <v>1465</v>
      </c>
      <c r="G1366" s="152" t="s">
        <v>220</v>
      </c>
      <c r="H1366" s="153">
        <v>5.6</v>
      </c>
      <c r="I1366" s="154"/>
      <c r="J1366" s="155">
        <f>ROUND(I1366*H1366,2)</f>
        <v>0</v>
      </c>
      <c r="K1366" s="156"/>
      <c r="L1366" s="32"/>
      <c r="M1366" s="157" t="s">
        <v>1</v>
      </c>
      <c r="N1366" s="158" t="s">
        <v>44</v>
      </c>
      <c r="O1366" s="57"/>
      <c r="P1366" s="159">
        <f>O1366*H1366</f>
        <v>0</v>
      </c>
      <c r="Q1366" s="159">
        <v>0</v>
      </c>
      <c r="R1366" s="159">
        <f>Q1366*H1366</f>
        <v>0</v>
      </c>
      <c r="S1366" s="159">
        <v>0</v>
      </c>
      <c r="T1366" s="160">
        <f>S1366*H1366</f>
        <v>0</v>
      </c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R1366" s="161" t="s">
        <v>245</v>
      </c>
      <c r="AT1366" s="161" t="s">
        <v>209</v>
      </c>
      <c r="AU1366" s="161" t="s">
        <v>88</v>
      </c>
      <c r="AY1366" s="17" t="s">
        <v>207</v>
      </c>
      <c r="BE1366" s="162">
        <f>IF(N1366="základní",J1366,0)</f>
        <v>0</v>
      </c>
      <c r="BF1366" s="162">
        <f>IF(N1366="snížená",J1366,0)</f>
        <v>0</v>
      </c>
      <c r="BG1366" s="162">
        <f>IF(N1366="zákl. přenesená",J1366,0)</f>
        <v>0</v>
      </c>
      <c r="BH1366" s="162">
        <f>IF(N1366="sníž. přenesená",J1366,0)</f>
        <v>0</v>
      </c>
      <c r="BI1366" s="162">
        <f>IF(N1366="nulová",J1366,0)</f>
        <v>0</v>
      </c>
      <c r="BJ1366" s="17" t="s">
        <v>86</v>
      </c>
      <c r="BK1366" s="162">
        <f>ROUND(I1366*H1366,2)</f>
        <v>0</v>
      </c>
      <c r="BL1366" s="17" t="s">
        <v>245</v>
      </c>
      <c r="BM1366" s="161" t="s">
        <v>1466</v>
      </c>
    </row>
    <row r="1367" spans="1:65" s="13" customFormat="1" ht="22.5">
      <c r="B1367" s="163"/>
      <c r="D1367" s="164" t="s">
        <v>237</v>
      </c>
      <c r="E1367" s="165" t="s">
        <v>1</v>
      </c>
      <c r="F1367" s="166" t="s">
        <v>1467</v>
      </c>
      <c r="H1367" s="167">
        <v>5.6</v>
      </c>
      <c r="I1367" s="168"/>
      <c r="L1367" s="163"/>
      <c r="M1367" s="169"/>
      <c r="N1367" s="170"/>
      <c r="O1367" s="170"/>
      <c r="P1367" s="170"/>
      <c r="Q1367" s="170"/>
      <c r="R1367" s="170"/>
      <c r="S1367" s="170"/>
      <c r="T1367" s="171"/>
      <c r="AT1367" s="165" t="s">
        <v>237</v>
      </c>
      <c r="AU1367" s="165" t="s">
        <v>88</v>
      </c>
      <c r="AV1367" s="13" t="s">
        <v>88</v>
      </c>
      <c r="AW1367" s="13" t="s">
        <v>33</v>
      </c>
      <c r="AX1367" s="13" t="s">
        <v>79</v>
      </c>
      <c r="AY1367" s="165" t="s">
        <v>207</v>
      </c>
    </row>
    <row r="1368" spans="1:65" s="14" customFormat="1" ht="22.5">
      <c r="B1368" s="172"/>
      <c r="D1368" s="164" t="s">
        <v>237</v>
      </c>
      <c r="E1368" s="173" t="s">
        <v>1</v>
      </c>
      <c r="F1368" s="174" t="s">
        <v>1468</v>
      </c>
      <c r="H1368" s="173" t="s">
        <v>1</v>
      </c>
      <c r="I1368" s="175"/>
      <c r="L1368" s="172"/>
      <c r="M1368" s="176"/>
      <c r="N1368" s="177"/>
      <c r="O1368" s="177"/>
      <c r="P1368" s="177"/>
      <c r="Q1368" s="177"/>
      <c r="R1368" s="177"/>
      <c r="S1368" s="177"/>
      <c r="T1368" s="178"/>
      <c r="AT1368" s="173" t="s">
        <v>237</v>
      </c>
      <c r="AU1368" s="173" t="s">
        <v>88</v>
      </c>
      <c r="AV1368" s="14" t="s">
        <v>86</v>
      </c>
      <c r="AW1368" s="14" t="s">
        <v>33</v>
      </c>
      <c r="AX1368" s="14" t="s">
        <v>79</v>
      </c>
      <c r="AY1368" s="173" t="s">
        <v>207</v>
      </c>
    </row>
    <row r="1369" spans="1:65" s="15" customFormat="1" ht="11.25">
      <c r="B1369" s="179"/>
      <c r="D1369" s="164" t="s">
        <v>237</v>
      </c>
      <c r="E1369" s="180" t="s">
        <v>1</v>
      </c>
      <c r="F1369" s="181" t="s">
        <v>242</v>
      </c>
      <c r="H1369" s="182">
        <v>5.6</v>
      </c>
      <c r="I1369" s="183"/>
      <c r="L1369" s="179"/>
      <c r="M1369" s="184"/>
      <c r="N1369" s="185"/>
      <c r="O1369" s="185"/>
      <c r="P1369" s="185"/>
      <c r="Q1369" s="185"/>
      <c r="R1369" s="185"/>
      <c r="S1369" s="185"/>
      <c r="T1369" s="186"/>
      <c r="AT1369" s="180" t="s">
        <v>237</v>
      </c>
      <c r="AU1369" s="180" t="s">
        <v>88</v>
      </c>
      <c r="AV1369" s="15" t="s">
        <v>213</v>
      </c>
      <c r="AW1369" s="15" t="s">
        <v>33</v>
      </c>
      <c r="AX1369" s="15" t="s">
        <v>86</v>
      </c>
      <c r="AY1369" s="180" t="s">
        <v>207</v>
      </c>
    </row>
    <row r="1370" spans="1:65" s="2" customFormat="1" ht="24.2" customHeight="1">
      <c r="A1370" s="31"/>
      <c r="B1370" s="148"/>
      <c r="C1370" s="149" t="s">
        <v>1469</v>
      </c>
      <c r="D1370" s="149" t="s">
        <v>209</v>
      </c>
      <c r="E1370" s="150" t="s">
        <v>1470</v>
      </c>
      <c r="F1370" s="151" t="s">
        <v>1471</v>
      </c>
      <c r="G1370" s="152" t="s">
        <v>220</v>
      </c>
      <c r="H1370" s="153">
        <v>9.3000000000000007</v>
      </c>
      <c r="I1370" s="154"/>
      <c r="J1370" s="155">
        <f>ROUND(I1370*H1370,2)</f>
        <v>0</v>
      </c>
      <c r="K1370" s="156"/>
      <c r="L1370" s="32"/>
      <c r="M1370" s="157" t="s">
        <v>1</v>
      </c>
      <c r="N1370" s="158" t="s">
        <v>44</v>
      </c>
      <c r="O1370" s="57"/>
      <c r="P1370" s="159">
        <f>O1370*H1370</f>
        <v>0</v>
      </c>
      <c r="Q1370" s="159">
        <v>0</v>
      </c>
      <c r="R1370" s="159">
        <f>Q1370*H1370</f>
        <v>0</v>
      </c>
      <c r="S1370" s="159">
        <v>0</v>
      </c>
      <c r="T1370" s="160">
        <f>S1370*H1370</f>
        <v>0</v>
      </c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R1370" s="161" t="s">
        <v>245</v>
      </c>
      <c r="AT1370" s="161" t="s">
        <v>209</v>
      </c>
      <c r="AU1370" s="161" t="s">
        <v>88</v>
      </c>
      <c r="AY1370" s="17" t="s">
        <v>207</v>
      </c>
      <c r="BE1370" s="162">
        <f>IF(N1370="základní",J1370,0)</f>
        <v>0</v>
      </c>
      <c r="BF1370" s="162">
        <f>IF(N1370="snížená",J1370,0)</f>
        <v>0</v>
      </c>
      <c r="BG1370" s="162">
        <f>IF(N1370="zákl. přenesená",J1370,0)</f>
        <v>0</v>
      </c>
      <c r="BH1370" s="162">
        <f>IF(N1370="sníž. přenesená",J1370,0)</f>
        <v>0</v>
      </c>
      <c r="BI1370" s="162">
        <f>IF(N1370="nulová",J1370,0)</f>
        <v>0</v>
      </c>
      <c r="BJ1370" s="17" t="s">
        <v>86</v>
      </c>
      <c r="BK1370" s="162">
        <f>ROUND(I1370*H1370,2)</f>
        <v>0</v>
      </c>
      <c r="BL1370" s="17" t="s">
        <v>245</v>
      </c>
      <c r="BM1370" s="161" t="s">
        <v>1472</v>
      </c>
    </row>
    <row r="1371" spans="1:65" s="13" customFormat="1" ht="22.5">
      <c r="B1371" s="163"/>
      <c r="D1371" s="164" t="s">
        <v>237</v>
      </c>
      <c r="E1371" s="165" t="s">
        <v>1</v>
      </c>
      <c r="F1371" s="166" t="s">
        <v>1473</v>
      </c>
      <c r="H1371" s="167">
        <v>9.3000000000000007</v>
      </c>
      <c r="I1371" s="168"/>
      <c r="L1371" s="163"/>
      <c r="M1371" s="169"/>
      <c r="N1371" s="170"/>
      <c r="O1371" s="170"/>
      <c r="P1371" s="170"/>
      <c r="Q1371" s="170"/>
      <c r="R1371" s="170"/>
      <c r="S1371" s="170"/>
      <c r="T1371" s="171"/>
      <c r="AT1371" s="165" t="s">
        <v>237</v>
      </c>
      <c r="AU1371" s="165" t="s">
        <v>88</v>
      </c>
      <c r="AV1371" s="13" t="s">
        <v>88</v>
      </c>
      <c r="AW1371" s="13" t="s">
        <v>33</v>
      </c>
      <c r="AX1371" s="13" t="s">
        <v>79</v>
      </c>
      <c r="AY1371" s="165" t="s">
        <v>207</v>
      </c>
    </row>
    <row r="1372" spans="1:65" s="14" customFormat="1" ht="22.5">
      <c r="B1372" s="172"/>
      <c r="D1372" s="164" t="s">
        <v>237</v>
      </c>
      <c r="E1372" s="173" t="s">
        <v>1</v>
      </c>
      <c r="F1372" s="174" t="s">
        <v>1474</v>
      </c>
      <c r="H1372" s="173" t="s">
        <v>1</v>
      </c>
      <c r="I1372" s="175"/>
      <c r="L1372" s="172"/>
      <c r="M1372" s="176"/>
      <c r="N1372" s="177"/>
      <c r="O1372" s="177"/>
      <c r="P1372" s="177"/>
      <c r="Q1372" s="177"/>
      <c r="R1372" s="177"/>
      <c r="S1372" s="177"/>
      <c r="T1372" s="178"/>
      <c r="AT1372" s="173" t="s">
        <v>237</v>
      </c>
      <c r="AU1372" s="173" t="s">
        <v>88</v>
      </c>
      <c r="AV1372" s="14" t="s">
        <v>86</v>
      </c>
      <c r="AW1372" s="14" t="s">
        <v>33</v>
      </c>
      <c r="AX1372" s="14" t="s">
        <v>79</v>
      </c>
      <c r="AY1372" s="173" t="s">
        <v>207</v>
      </c>
    </row>
    <row r="1373" spans="1:65" s="15" customFormat="1" ht="11.25">
      <c r="B1373" s="179"/>
      <c r="D1373" s="164" t="s">
        <v>237</v>
      </c>
      <c r="E1373" s="180" t="s">
        <v>1</v>
      </c>
      <c r="F1373" s="181" t="s">
        <v>242</v>
      </c>
      <c r="H1373" s="182">
        <v>9.3000000000000007</v>
      </c>
      <c r="I1373" s="183"/>
      <c r="L1373" s="179"/>
      <c r="M1373" s="184"/>
      <c r="N1373" s="185"/>
      <c r="O1373" s="185"/>
      <c r="P1373" s="185"/>
      <c r="Q1373" s="185"/>
      <c r="R1373" s="185"/>
      <c r="S1373" s="185"/>
      <c r="T1373" s="186"/>
      <c r="AT1373" s="180" t="s">
        <v>237</v>
      </c>
      <c r="AU1373" s="180" t="s">
        <v>88</v>
      </c>
      <c r="AV1373" s="15" t="s">
        <v>213</v>
      </c>
      <c r="AW1373" s="15" t="s">
        <v>33</v>
      </c>
      <c r="AX1373" s="15" t="s">
        <v>86</v>
      </c>
      <c r="AY1373" s="180" t="s">
        <v>207</v>
      </c>
    </row>
    <row r="1374" spans="1:65" s="2" customFormat="1" ht="24.2" customHeight="1">
      <c r="A1374" s="31"/>
      <c r="B1374" s="148"/>
      <c r="C1374" s="149" t="s">
        <v>806</v>
      </c>
      <c r="D1374" s="149" t="s">
        <v>209</v>
      </c>
      <c r="E1374" s="150" t="s">
        <v>1475</v>
      </c>
      <c r="F1374" s="151" t="s">
        <v>1476</v>
      </c>
      <c r="G1374" s="152" t="s">
        <v>220</v>
      </c>
      <c r="H1374" s="153">
        <v>21.9</v>
      </c>
      <c r="I1374" s="154"/>
      <c r="J1374" s="155">
        <f>ROUND(I1374*H1374,2)</f>
        <v>0</v>
      </c>
      <c r="K1374" s="156"/>
      <c r="L1374" s="32"/>
      <c r="M1374" s="157" t="s">
        <v>1</v>
      </c>
      <c r="N1374" s="158" t="s">
        <v>44</v>
      </c>
      <c r="O1374" s="57"/>
      <c r="P1374" s="159">
        <f>O1374*H1374</f>
        <v>0</v>
      </c>
      <c r="Q1374" s="159">
        <v>0</v>
      </c>
      <c r="R1374" s="159">
        <f>Q1374*H1374</f>
        <v>0</v>
      </c>
      <c r="S1374" s="159">
        <v>0</v>
      </c>
      <c r="T1374" s="160">
        <f>S1374*H1374</f>
        <v>0</v>
      </c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R1374" s="161" t="s">
        <v>245</v>
      </c>
      <c r="AT1374" s="161" t="s">
        <v>209</v>
      </c>
      <c r="AU1374" s="161" t="s">
        <v>88</v>
      </c>
      <c r="AY1374" s="17" t="s">
        <v>207</v>
      </c>
      <c r="BE1374" s="162">
        <f>IF(N1374="základní",J1374,0)</f>
        <v>0</v>
      </c>
      <c r="BF1374" s="162">
        <f>IF(N1374="snížená",J1374,0)</f>
        <v>0</v>
      </c>
      <c r="BG1374" s="162">
        <f>IF(N1374="zákl. přenesená",J1374,0)</f>
        <v>0</v>
      </c>
      <c r="BH1374" s="162">
        <f>IF(N1374="sníž. přenesená",J1374,0)</f>
        <v>0</v>
      </c>
      <c r="BI1374" s="162">
        <f>IF(N1374="nulová",J1374,0)</f>
        <v>0</v>
      </c>
      <c r="BJ1374" s="17" t="s">
        <v>86</v>
      </c>
      <c r="BK1374" s="162">
        <f>ROUND(I1374*H1374,2)</f>
        <v>0</v>
      </c>
      <c r="BL1374" s="17" t="s">
        <v>245</v>
      </c>
      <c r="BM1374" s="161" t="s">
        <v>1477</v>
      </c>
    </row>
    <row r="1375" spans="1:65" s="13" customFormat="1" ht="22.5">
      <c r="B1375" s="163"/>
      <c r="D1375" s="164" t="s">
        <v>237</v>
      </c>
      <c r="E1375" s="165" t="s">
        <v>1</v>
      </c>
      <c r="F1375" s="166" t="s">
        <v>1478</v>
      </c>
      <c r="H1375" s="167">
        <v>18.100000000000001</v>
      </c>
      <c r="I1375" s="168"/>
      <c r="L1375" s="163"/>
      <c r="M1375" s="169"/>
      <c r="N1375" s="170"/>
      <c r="O1375" s="170"/>
      <c r="P1375" s="170"/>
      <c r="Q1375" s="170"/>
      <c r="R1375" s="170"/>
      <c r="S1375" s="170"/>
      <c r="T1375" s="171"/>
      <c r="AT1375" s="165" t="s">
        <v>237</v>
      </c>
      <c r="AU1375" s="165" t="s">
        <v>88</v>
      </c>
      <c r="AV1375" s="13" t="s">
        <v>88</v>
      </c>
      <c r="AW1375" s="13" t="s">
        <v>33</v>
      </c>
      <c r="AX1375" s="13" t="s">
        <v>79</v>
      </c>
      <c r="AY1375" s="165" t="s">
        <v>207</v>
      </c>
    </row>
    <row r="1376" spans="1:65" s="13" customFormat="1" ht="11.25">
      <c r="B1376" s="163"/>
      <c r="D1376" s="164" t="s">
        <v>237</v>
      </c>
      <c r="E1376" s="165" t="s">
        <v>1</v>
      </c>
      <c r="F1376" s="166" t="s">
        <v>1479</v>
      </c>
      <c r="H1376" s="167">
        <v>3.8</v>
      </c>
      <c r="I1376" s="168"/>
      <c r="L1376" s="163"/>
      <c r="M1376" s="169"/>
      <c r="N1376" s="170"/>
      <c r="O1376" s="170"/>
      <c r="P1376" s="170"/>
      <c r="Q1376" s="170"/>
      <c r="R1376" s="170"/>
      <c r="S1376" s="170"/>
      <c r="T1376" s="171"/>
      <c r="AT1376" s="165" t="s">
        <v>237</v>
      </c>
      <c r="AU1376" s="165" t="s">
        <v>88</v>
      </c>
      <c r="AV1376" s="13" t="s">
        <v>88</v>
      </c>
      <c r="AW1376" s="13" t="s">
        <v>33</v>
      </c>
      <c r="AX1376" s="13" t="s">
        <v>79</v>
      </c>
      <c r="AY1376" s="165" t="s">
        <v>207</v>
      </c>
    </row>
    <row r="1377" spans="1:65" s="14" customFormat="1" ht="22.5">
      <c r="B1377" s="172"/>
      <c r="D1377" s="164" t="s">
        <v>237</v>
      </c>
      <c r="E1377" s="173" t="s">
        <v>1</v>
      </c>
      <c r="F1377" s="174" t="s">
        <v>1474</v>
      </c>
      <c r="H1377" s="173" t="s">
        <v>1</v>
      </c>
      <c r="I1377" s="175"/>
      <c r="L1377" s="172"/>
      <c r="M1377" s="176"/>
      <c r="N1377" s="177"/>
      <c r="O1377" s="177"/>
      <c r="P1377" s="177"/>
      <c r="Q1377" s="177"/>
      <c r="R1377" s="177"/>
      <c r="S1377" s="177"/>
      <c r="T1377" s="178"/>
      <c r="AT1377" s="173" t="s">
        <v>237</v>
      </c>
      <c r="AU1377" s="173" t="s">
        <v>88</v>
      </c>
      <c r="AV1377" s="14" t="s">
        <v>86</v>
      </c>
      <c r="AW1377" s="14" t="s">
        <v>33</v>
      </c>
      <c r="AX1377" s="14" t="s">
        <v>79</v>
      </c>
      <c r="AY1377" s="173" t="s">
        <v>207</v>
      </c>
    </row>
    <row r="1378" spans="1:65" s="15" customFormat="1" ht="11.25">
      <c r="B1378" s="179"/>
      <c r="D1378" s="164" t="s">
        <v>237</v>
      </c>
      <c r="E1378" s="180" t="s">
        <v>1</v>
      </c>
      <c r="F1378" s="181" t="s">
        <v>242</v>
      </c>
      <c r="H1378" s="182">
        <v>21.900000000000002</v>
      </c>
      <c r="I1378" s="183"/>
      <c r="L1378" s="179"/>
      <c r="M1378" s="184"/>
      <c r="N1378" s="185"/>
      <c r="O1378" s="185"/>
      <c r="P1378" s="185"/>
      <c r="Q1378" s="185"/>
      <c r="R1378" s="185"/>
      <c r="S1378" s="185"/>
      <c r="T1378" s="186"/>
      <c r="AT1378" s="180" t="s">
        <v>237</v>
      </c>
      <c r="AU1378" s="180" t="s">
        <v>88</v>
      </c>
      <c r="AV1378" s="15" t="s">
        <v>213</v>
      </c>
      <c r="AW1378" s="15" t="s">
        <v>33</v>
      </c>
      <c r="AX1378" s="15" t="s">
        <v>86</v>
      </c>
      <c r="AY1378" s="180" t="s">
        <v>207</v>
      </c>
    </row>
    <row r="1379" spans="1:65" s="2" customFormat="1" ht="24.2" customHeight="1">
      <c r="A1379" s="31"/>
      <c r="B1379" s="148"/>
      <c r="C1379" s="149" t="s">
        <v>1480</v>
      </c>
      <c r="D1379" s="149" t="s">
        <v>209</v>
      </c>
      <c r="E1379" s="150" t="s">
        <v>1481</v>
      </c>
      <c r="F1379" s="151" t="s">
        <v>1482</v>
      </c>
      <c r="G1379" s="152" t="s">
        <v>220</v>
      </c>
      <c r="H1379" s="153">
        <v>3.3</v>
      </c>
      <c r="I1379" s="154"/>
      <c r="J1379" s="155">
        <f>ROUND(I1379*H1379,2)</f>
        <v>0</v>
      </c>
      <c r="K1379" s="156"/>
      <c r="L1379" s="32"/>
      <c r="M1379" s="157" t="s">
        <v>1</v>
      </c>
      <c r="N1379" s="158" t="s">
        <v>44</v>
      </c>
      <c r="O1379" s="57"/>
      <c r="P1379" s="159">
        <f>O1379*H1379</f>
        <v>0</v>
      </c>
      <c r="Q1379" s="159">
        <v>0</v>
      </c>
      <c r="R1379" s="159">
        <f>Q1379*H1379</f>
        <v>0</v>
      </c>
      <c r="S1379" s="159">
        <v>0</v>
      </c>
      <c r="T1379" s="160">
        <f>S1379*H1379</f>
        <v>0</v>
      </c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R1379" s="161" t="s">
        <v>245</v>
      </c>
      <c r="AT1379" s="161" t="s">
        <v>209</v>
      </c>
      <c r="AU1379" s="161" t="s">
        <v>88</v>
      </c>
      <c r="AY1379" s="17" t="s">
        <v>207</v>
      </c>
      <c r="BE1379" s="162">
        <f>IF(N1379="základní",J1379,0)</f>
        <v>0</v>
      </c>
      <c r="BF1379" s="162">
        <f>IF(N1379="snížená",J1379,0)</f>
        <v>0</v>
      </c>
      <c r="BG1379" s="162">
        <f>IF(N1379="zákl. přenesená",J1379,0)</f>
        <v>0</v>
      </c>
      <c r="BH1379" s="162">
        <f>IF(N1379="sníž. přenesená",J1379,0)</f>
        <v>0</v>
      </c>
      <c r="BI1379" s="162">
        <f>IF(N1379="nulová",J1379,0)</f>
        <v>0</v>
      </c>
      <c r="BJ1379" s="17" t="s">
        <v>86</v>
      </c>
      <c r="BK1379" s="162">
        <f>ROUND(I1379*H1379,2)</f>
        <v>0</v>
      </c>
      <c r="BL1379" s="17" t="s">
        <v>245</v>
      </c>
      <c r="BM1379" s="161" t="s">
        <v>1483</v>
      </c>
    </row>
    <row r="1380" spans="1:65" s="13" customFormat="1" ht="22.5">
      <c r="B1380" s="163"/>
      <c r="D1380" s="164" t="s">
        <v>237</v>
      </c>
      <c r="E1380" s="165" t="s">
        <v>1</v>
      </c>
      <c r="F1380" s="166" t="s">
        <v>1484</v>
      </c>
      <c r="H1380" s="167">
        <v>3.3</v>
      </c>
      <c r="I1380" s="168"/>
      <c r="L1380" s="163"/>
      <c r="M1380" s="169"/>
      <c r="N1380" s="170"/>
      <c r="O1380" s="170"/>
      <c r="P1380" s="170"/>
      <c r="Q1380" s="170"/>
      <c r="R1380" s="170"/>
      <c r="S1380" s="170"/>
      <c r="T1380" s="171"/>
      <c r="AT1380" s="165" t="s">
        <v>237</v>
      </c>
      <c r="AU1380" s="165" t="s">
        <v>88</v>
      </c>
      <c r="AV1380" s="13" t="s">
        <v>88</v>
      </c>
      <c r="AW1380" s="13" t="s">
        <v>33</v>
      </c>
      <c r="AX1380" s="13" t="s">
        <v>79</v>
      </c>
      <c r="AY1380" s="165" t="s">
        <v>207</v>
      </c>
    </row>
    <row r="1381" spans="1:65" s="14" customFormat="1" ht="22.5">
      <c r="B1381" s="172"/>
      <c r="D1381" s="164" t="s">
        <v>237</v>
      </c>
      <c r="E1381" s="173" t="s">
        <v>1</v>
      </c>
      <c r="F1381" s="174" t="s">
        <v>1474</v>
      </c>
      <c r="H1381" s="173" t="s">
        <v>1</v>
      </c>
      <c r="I1381" s="175"/>
      <c r="L1381" s="172"/>
      <c r="M1381" s="176"/>
      <c r="N1381" s="177"/>
      <c r="O1381" s="177"/>
      <c r="P1381" s="177"/>
      <c r="Q1381" s="177"/>
      <c r="R1381" s="177"/>
      <c r="S1381" s="177"/>
      <c r="T1381" s="178"/>
      <c r="AT1381" s="173" t="s">
        <v>237</v>
      </c>
      <c r="AU1381" s="173" t="s">
        <v>88</v>
      </c>
      <c r="AV1381" s="14" t="s">
        <v>86</v>
      </c>
      <c r="AW1381" s="14" t="s">
        <v>33</v>
      </c>
      <c r="AX1381" s="14" t="s">
        <v>79</v>
      </c>
      <c r="AY1381" s="173" t="s">
        <v>207</v>
      </c>
    </row>
    <row r="1382" spans="1:65" s="14" customFormat="1" ht="22.5">
      <c r="B1382" s="172"/>
      <c r="D1382" s="164" t="s">
        <v>237</v>
      </c>
      <c r="E1382" s="173" t="s">
        <v>1</v>
      </c>
      <c r="F1382" s="174" t="s">
        <v>1485</v>
      </c>
      <c r="H1382" s="173" t="s">
        <v>1</v>
      </c>
      <c r="I1382" s="175"/>
      <c r="L1382" s="172"/>
      <c r="M1382" s="176"/>
      <c r="N1382" s="177"/>
      <c r="O1382" s="177"/>
      <c r="P1382" s="177"/>
      <c r="Q1382" s="177"/>
      <c r="R1382" s="177"/>
      <c r="S1382" s="177"/>
      <c r="T1382" s="178"/>
      <c r="AT1382" s="173" t="s">
        <v>237</v>
      </c>
      <c r="AU1382" s="173" t="s">
        <v>88</v>
      </c>
      <c r="AV1382" s="14" t="s">
        <v>86</v>
      </c>
      <c r="AW1382" s="14" t="s">
        <v>33</v>
      </c>
      <c r="AX1382" s="14" t="s">
        <v>79</v>
      </c>
      <c r="AY1382" s="173" t="s">
        <v>207</v>
      </c>
    </row>
    <row r="1383" spans="1:65" s="15" customFormat="1" ht="11.25">
      <c r="B1383" s="179"/>
      <c r="D1383" s="164" t="s">
        <v>237</v>
      </c>
      <c r="E1383" s="180" t="s">
        <v>1</v>
      </c>
      <c r="F1383" s="181" t="s">
        <v>242</v>
      </c>
      <c r="H1383" s="182">
        <v>3.3</v>
      </c>
      <c r="I1383" s="183"/>
      <c r="L1383" s="179"/>
      <c r="M1383" s="184"/>
      <c r="N1383" s="185"/>
      <c r="O1383" s="185"/>
      <c r="P1383" s="185"/>
      <c r="Q1383" s="185"/>
      <c r="R1383" s="185"/>
      <c r="S1383" s="185"/>
      <c r="T1383" s="186"/>
      <c r="AT1383" s="180" t="s">
        <v>237</v>
      </c>
      <c r="AU1383" s="180" t="s">
        <v>88</v>
      </c>
      <c r="AV1383" s="15" t="s">
        <v>213</v>
      </c>
      <c r="AW1383" s="15" t="s">
        <v>33</v>
      </c>
      <c r="AX1383" s="15" t="s">
        <v>86</v>
      </c>
      <c r="AY1383" s="180" t="s">
        <v>207</v>
      </c>
    </row>
    <row r="1384" spans="1:65" s="2" customFormat="1" ht="33" customHeight="1">
      <c r="A1384" s="31"/>
      <c r="B1384" s="148"/>
      <c r="C1384" s="149" t="s">
        <v>809</v>
      </c>
      <c r="D1384" s="149" t="s">
        <v>209</v>
      </c>
      <c r="E1384" s="150" t="s">
        <v>1486</v>
      </c>
      <c r="F1384" s="151" t="s">
        <v>1487</v>
      </c>
      <c r="G1384" s="152" t="s">
        <v>415</v>
      </c>
      <c r="H1384" s="153">
        <v>19.47</v>
      </c>
      <c r="I1384" s="154"/>
      <c r="J1384" s="155">
        <f>ROUND(I1384*H1384,2)</f>
        <v>0</v>
      </c>
      <c r="K1384" s="156"/>
      <c r="L1384" s="32"/>
      <c r="M1384" s="157" t="s">
        <v>1</v>
      </c>
      <c r="N1384" s="158" t="s">
        <v>44</v>
      </c>
      <c r="O1384" s="57"/>
      <c r="P1384" s="159">
        <f>O1384*H1384</f>
        <v>0</v>
      </c>
      <c r="Q1384" s="159">
        <v>0</v>
      </c>
      <c r="R1384" s="159">
        <f>Q1384*H1384</f>
        <v>0</v>
      </c>
      <c r="S1384" s="159">
        <v>0</v>
      </c>
      <c r="T1384" s="160">
        <f>S1384*H1384</f>
        <v>0</v>
      </c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R1384" s="161" t="s">
        <v>245</v>
      </c>
      <c r="AT1384" s="161" t="s">
        <v>209</v>
      </c>
      <c r="AU1384" s="161" t="s">
        <v>88</v>
      </c>
      <c r="AY1384" s="17" t="s">
        <v>207</v>
      </c>
      <c r="BE1384" s="162">
        <f>IF(N1384="základní",J1384,0)</f>
        <v>0</v>
      </c>
      <c r="BF1384" s="162">
        <f>IF(N1384="snížená",J1384,0)</f>
        <v>0</v>
      </c>
      <c r="BG1384" s="162">
        <f>IF(N1384="zákl. přenesená",J1384,0)</f>
        <v>0</v>
      </c>
      <c r="BH1384" s="162">
        <f>IF(N1384="sníž. přenesená",J1384,0)</f>
        <v>0</v>
      </c>
      <c r="BI1384" s="162">
        <f>IF(N1384="nulová",J1384,0)</f>
        <v>0</v>
      </c>
      <c r="BJ1384" s="17" t="s">
        <v>86</v>
      </c>
      <c r="BK1384" s="162">
        <f>ROUND(I1384*H1384,2)</f>
        <v>0</v>
      </c>
      <c r="BL1384" s="17" t="s">
        <v>245</v>
      </c>
      <c r="BM1384" s="161" t="s">
        <v>1488</v>
      </c>
    </row>
    <row r="1385" spans="1:65" s="13" customFormat="1" ht="22.5">
      <c r="B1385" s="163"/>
      <c r="D1385" s="164" t="s">
        <v>237</v>
      </c>
      <c r="E1385" s="165" t="s">
        <v>1</v>
      </c>
      <c r="F1385" s="166" t="s">
        <v>1489</v>
      </c>
      <c r="H1385" s="167">
        <v>19.47</v>
      </c>
      <c r="I1385" s="168"/>
      <c r="L1385" s="163"/>
      <c r="M1385" s="169"/>
      <c r="N1385" s="170"/>
      <c r="O1385" s="170"/>
      <c r="P1385" s="170"/>
      <c r="Q1385" s="170"/>
      <c r="R1385" s="170"/>
      <c r="S1385" s="170"/>
      <c r="T1385" s="171"/>
      <c r="AT1385" s="165" t="s">
        <v>237</v>
      </c>
      <c r="AU1385" s="165" t="s">
        <v>88</v>
      </c>
      <c r="AV1385" s="13" t="s">
        <v>88</v>
      </c>
      <c r="AW1385" s="13" t="s">
        <v>33</v>
      </c>
      <c r="AX1385" s="13" t="s">
        <v>79</v>
      </c>
      <c r="AY1385" s="165" t="s">
        <v>207</v>
      </c>
    </row>
    <row r="1386" spans="1:65" s="15" customFormat="1" ht="11.25">
      <c r="B1386" s="179"/>
      <c r="D1386" s="164" t="s">
        <v>237</v>
      </c>
      <c r="E1386" s="180" t="s">
        <v>1</v>
      </c>
      <c r="F1386" s="181" t="s">
        <v>242</v>
      </c>
      <c r="H1386" s="182">
        <v>19.47</v>
      </c>
      <c r="I1386" s="183"/>
      <c r="L1386" s="179"/>
      <c r="M1386" s="184"/>
      <c r="N1386" s="185"/>
      <c r="O1386" s="185"/>
      <c r="P1386" s="185"/>
      <c r="Q1386" s="185"/>
      <c r="R1386" s="185"/>
      <c r="S1386" s="185"/>
      <c r="T1386" s="186"/>
      <c r="AT1386" s="180" t="s">
        <v>237</v>
      </c>
      <c r="AU1386" s="180" t="s">
        <v>88</v>
      </c>
      <c r="AV1386" s="15" t="s">
        <v>213</v>
      </c>
      <c r="AW1386" s="15" t="s">
        <v>33</v>
      </c>
      <c r="AX1386" s="15" t="s">
        <v>86</v>
      </c>
      <c r="AY1386" s="180" t="s">
        <v>207</v>
      </c>
    </row>
    <row r="1387" spans="1:65" s="2" customFormat="1" ht="24.2" customHeight="1">
      <c r="A1387" s="31"/>
      <c r="B1387" s="148"/>
      <c r="C1387" s="149" t="s">
        <v>1490</v>
      </c>
      <c r="D1387" s="149" t="s">
        <v>209</v>
      </c>
      <c r="E1387" s="150" t="s">
        <v>1491</v>
      </c>
      <c r="F1387" s="151" t="s">
        <v>1492</v>
      </c>
      <c r="G1387" s="152" t="s">
        <v>415</v>
      </c>
      <c r="H1387" s="153">
        <v>38.770000000000003</v>
      </c>
      <c r="I1387" s="154"/>
      <c r="J1387" s="155">
        <f>ROUND(I1387*H1387,2)</f>
        <v>0</v>
      </c>
      <c r="K1387" s="156"/>
      <c r="L1387" s="32"/>
      <c r="M1387" s="157" t="s">
        <v>1</v>
      </c>
      <c r="N1387" s="158" t="s">
        <v>44</v>
      </c>
      <c r="O1387" s="57"/>
      <c r="P1387" s="159">
        <f>O1387*H1387</f>
        <v>0</v>
      </c>
      <c r="Q1387" s="159">
        <v>0</v>
      </c>
      <c r="R1387" s="159">
        <f>Q1387*H1387</f>
        <v>0</v>
      </c>
      <c r="S1387" s="159">
        <v>0</v>
      </c>
      <c r="T1387" s="160">
        <f>S1387*H1387</f>
        <v>0</v>
      </c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R1387" s="161" t="s">
        <v>245</v>
      </c>
      <c r="AT1387" s="161" t="s">
        <v>209</v>
      </c>
      <c r="AU1387" s="161" t="s">
        <v>88</v>
      </c>
      <c r="AY1387" s="17" t="s">
        <v>207</v>
      </c>
      <c r="BE1387" s="162">
        <f>IF(N1387="základní",J1387,0)</f>
        <v>0</v>
      </c>
      <c r="BF1387" s="162">
        <f>IF(N1387="snížená",J1387,0)</f>
        <v>0</v>
      </c>
      <c r="BG1387" s="162">
        <f>IF(N1387="zákl. přenesená",J1387,0)</f>
        <v>0</v>
      </c>
      <c r="BH1387" s="162">
        <f>IF(N1387="sníž. přenesená",J1387,0)</f>
        <v>0</v>
      </c>
      <c r="BI1387" s="162">
        <f>IF(N1387="nulová",J1387,0)</f>
        <v>0</v>
      </c>
      <c r="BJ1387" s="17" t="s">
        <v>86</v>
      </c>
      <c r="BK1387" s="162">
        <f>ROUND(I1387*H1387,2)</f>
        <v>0</v>
      </c>
      <c r="BL1387" s="17" t="s">
        <v>245</v>
      </c>
      <c r="BM1387" s="161" t="s">
        <v>1493</v>
      </c>
    </row>
    <row r="1388" spans="1:65" s="13" customFormat="1" ht="22.5">
      <c r="B1388" s="163"/>
      <c r="D1388" s="164" t="s">
        <v>237</v>
      </c>
      <c r="E1388" s="165" t="s">
        <v>1</v>
      </c>
      <c r="F1388" s="166" t="s">
        <v>1494</v>
      </c>
      <c r="H1388" s="167">
        <v>38.770000000000003</v>
      </c>
      <c r="I1388" s="168"/>
      <c r="L1388" s="163"/>
      <c r="M1388" s="169"/>
      <c r="N1388" s="170"/>
      <c r="O1388" s="170"/>
      <c r="P1388" s="170"/>
      <c r="Q1388" s="170"/>
      <c r="R1388" s="170"/>
      <c r="S1388" s="170"/>
      <c r="T1388" s="171"/>
      <c r="AT1388" s="165" t="s">
        <v>237</v>
      </c>
      <c r="AU1388" s="165" t="s">
        <v>88</v>
      </c>
      <c r="AV1388" s="13" t="s">
        <v>88</v>
      </c>
      <c r="AW1388" s="13" t="s">
        <v>33</v>
      </c>
      <c r="AX1388" s="13" t="s">
        <v>79</v>
      </c>
      <c r="AY1388" s="165" t="s">
        <v>207</v>
      </c>
    </row>
    <row r="1389" spans="1:65" s="15" customFormat="1" ht="11.25">
      <c r="B1389" s="179"/>
      <c r="D1389" s="164" t="s">
        <v>237</v>
      </c>
      <c r="E1389" s="180" t="s">
        <v>1</v>
      </c>
      <c r="F1389" s="181" t="s">
        <v>242</v>
      </c>
      <c r="H1389" s="182">
        <v>38.770000000000003</v>
      </c>
      <c r="I1389" s="183"/>
      <c r="L1389" s="179"/>
      <c r="M1389" s="184"/>
      <c r="N1389" s="185"/>
      <c r="O1389" s="185"/>
      <c r="P1389" s="185"/>
      <c r="Q1389" s="185"/>
      <c r="R1389" s="185"/>
      <c r="S1389" s="185"/>
      <c r="T1389" s="186"/>
      <c r="AT1389" s="180" t="s">
        <v>237</v>
      </c>
      <c r="AU1389" s="180" t="s">
        <v>88</v>
      </c>
      <c r="AV1389" s="15" t="s">
        <v>213</v>
      </c>
      <c r="AW1389" s="15" t="s">
        <v>33</v>
      </c>
      <c r="AX1389" s="15" t="s">
        <v>86</v>
      </c>
      <c r="AY1389" s="180" t="s">
        <v>207</v>
      </c>
    </row>
    <row r="1390" spans="1:65" s="2" customFormat="1" ht="24.2" customHeight="1">
      <c r="A1390" s="31"/>
      <c r="B1390" s="148"/>
      <c r="C1390" s="149" t="s">
        <v>813</v>
      </c>
      <c r="D1390" s="149" t="s">
        <v>209</v>
      </c>
      <c r="E1390" s="150" t="s">
        <v>1495</v>
      </c>
      <c r="F1390" s="151" t="s">
        <v>1496</v>
      </c>
      <c r="G1390" s="152" t="s">
        <v>415</v>
      </c>
      <c r="H1390" s="153">
        <v>58.674999999999997</v>
      </c>
      <c r="I1390" s="154"/>
      <c r="J1390" s="155">
        <f>ROUND(I1390*H1390,2)</f>
        <v>0</v>
      </c>
      <c r="K1390" s="156"/>
      <c r="L1390" s="32"/>
      <c r="M1390" s="157" t="s">
        <v>1</v>
      </c>
      <c r="N1390" s="158" t="s">
        <v>44</v>
      </c>
      <c r="O1390" s="57"/>
      <c r="P1390" s="159">
        <f>O1390*H1390</f>
        <v>0</v>
      </c>
      <c r="Q1390" s="159">
        <v>0</v>
      </c>
      <c r="R1390" s="159">
        <f>Q1390*H1390</f>
        <v>0</v>
      </c>
      <c r="S1390" s="159">
        <v>0</v>
      </c>
      <c r="T1390" s="160">
        <f>S1390*H1390</f>
        <v>0</v>
      </c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R1390" s="161" t="s">
        <v>245</v>
      </c>
      <c r="AT1390" s="161" t="s">
        <v>209</v>
      </c>
      <c r="AU1390" s="161" t="s">
        <v>88</v>
      </c>
      <c r="AY1390" s="17" t="s">
        <v>207</v>
      </c>
      <c r="BE1390" s="162">
        <f>IF(N1390="základní",J1390,0)</f>
        <v>0</v>
      </c>
      <c r="BF1390" s="162">
        <f>IF(N1390="snížená",J1390,0)</f>
        <v>0</v>
      </c>
      <c r="BG1390" s="162">
        <f>IF(N1390="zákl. přenesená",J1390,0)</f>
        <v>0</v>
      </c>
      <c r="BH1390" s="162">
        <f>IF(N1390="sníž. přenesená",J1390,0)</f>
        <v>0</v>
      </c>
      <c r="BI1390" s="162">
        <f>IF(N1390="nulová",J1390,0)</f>
        <v>0</v>
      </c>
      <c r="BJ1390" s="17" t="s">
        <v>86</v>
      </c>
      <c r="BK1390" s="162">
        <f>ROUND(I1390*H1390,2)</f>
        <v>0</v>
      </c>
      <c r="BL1390" s="17" t="s">
        <v>245</v>
      </c>
      <c r="BM1390" s="161" t="s">
        <v>1497</v>
      </c>
    </row>
    <row r="1391" spans="1:65" s="13" customFormat="1" ht="22.5">
      <c r="B1391" s="163"/>
      <c r="D1391" s="164" t="s">
        <v>237</v>
      </c>
      <c r="E1391" s="165" t="s">
        <v>1</v>
      </c>
      <c r="F1391" s="166" t="s">
        <v>1498</v>
      </c>
      <c r="H1391" s="167">
        <v>54.8</v>
      </c>
      <c r="I1391" s="168"/>
      <c r="L1391" s="163"/>
      <c r="M1391" s="169"/>
      <c r="N1391" s="170"/>
      <c r="O1391" s="170"/>
      <c r="P1391" s="170"/>
      <c r="Q1391" s="170"/>
      <c r="R1391" s="170"/>
      <c r="S1391" s="170"/>
      <c r="T1391" s="171"/>
      <c r="AT1391" s="165" t="s">
        <v>237</v>
      </c>
      <c r="AU1391" s="165" t="s">
        <v>88</v>
      </c>
      <c r="AV1391" s="13" t="s">
        <v>88</v>
      </c>
      <c r="AW1391" s="13" t="s">
        <v>33</v>
      </c>
      <c r="AX1391" s="13" t="s">
        <v>79</v>
      </c>
      <c r="AY1391" s="165" t="s">
        <v>207</v>
      </c>
    </row>
    <row r="1392" spans="1:65" s="13" customFormat="1" ht="22.5">
      <c r="B1392" s="163"/>
      <c r="D1392" s="164" t="s">
        <v>237</v>
      </c>
      <c r="E1392" s="165" t="s">
        <v>1</v>
      </c>
      <c r="F1392" s="166" t="s">
        <v>1499</v>
      </c>
      <c r="H1392" s="167">
        <v>3.875</v>
      </c>
      <c r="I1392" s="168"/>
      <c r="L1392" s="163"/>
      <c r="M1392" s="169"/>
      <c r="N1392" s="170"/>
      <c r="O1392" s="170"/>
      <c r="P1392" s="170"/>
      <c r="Q1392" s="170"/>
      <c r="R1392" s="170"/>
      <c r="S1392" s="170"/>
      <c r="T1392" s="171"/>
      <c r="AT1392" s="165" t="s">
        <v>237</v>
      </c>
      <c r="AU1392" s="165" t="s">
        <v>88</v>
      </c>
      <c r="AV1392" s="13" t="s">
        <v>88</v>
      </c>
      <c r="AW1392" s="13" t="s">
        <v>33</v>
      </c>
      <c r="AX1392" s="13" t="s">
        <v>79</v>
      </c>
      <c r="AY1392" s="165" t="s">
        <v>207</v>
      </c>
    </row>
    <row r="1393" spans="1:65" s="14" customFormat="1" ht="22.5">
      <c r="B1393" s="172"/>
      <c r="D1393" s="164" t="s">
        <v>237</v>
      </c>
      <c r="E1393" s="173" t="s">
        <v>1</v>
      </c>
      <c r="F1393" s="174" t="s">
        <v>1500</v>
      </c>
      <c r="H1393" s="173" t="s">
        <v>1</v>
      </c>
      <c r="I1393" s="175"/>
      <c r="L1393" s="172"/>
      <c r="M1393" s="176"/>
      <c r="N1393" s="177"/>
      <c r="O1393" s="177"/>
      <c r="P1393" s="177"/>
      <c r="Q1393" s="177"/>
      <c r="R1393" s="177"/>
      <c r="S1393" s="177"/>
      <c r="T1393" s="178"/>
      <c r="AT1393" s="173" t="s">
        <v>237</v>
      </c>
      <c r="AU1393" s="173" t="s">
        <v>88</v>
      </c>
      <c r="AV1393" s="14" t="s">
        <v>86</v>
      </c>
      <c r="AW1393" s="14" t="s">
        <v>33</v>
      </c>
      <c r="AX1393" s="14" t="s">
        <v>79</v>
      </c>
      <c r="AY1393" s="173" t="s">
        <v>207</v>
      </c>
    </row>
    <row r="1394" spans="1:65" s="15" customFormat="1" ht="11.25">
      <c r="B1394" s="179"/>
      <c r="D1394" s="164" t="s">
        <v>237</v>
      </c>
      <c r="E1394" s="180" t="s">
        <v>1</v>
      </c>
      <c r="F1394" s="181" t="s">
        <v>242</v>
      </c>
      <c r="H1394" s="182">
        <v>58.674999999999997</v>
      </c>
      <c r="I1394" s="183"/>
      <c r="L1394" s="179"/>
      <c r="M1394" s="184"/>
      <c r="N1394" s="185"/>
      <c r="O1394" s="185"/>
      <c r="P1394" s="185"/>
      <c r="Q1394" s="185"/>
      <c r="R1394" s="185"/>
      <c r="S1394" s="185"/>
      <c r="T1394" s="186"/>
      <c r="AT1394" s="180" t="s">
        <v>237</v>
      </c>
      <c r="AU1394" s="180" t="s">
        <v>88</v>
      </c>
      <c r="AV1394" s="15" t="s">
        <v>213</v>
      </c>
      <c r="AW1394" s="15" t="s">
        <v>33</v>
      </c>
      <c r="AX1394" s="15" t="s">
        <v>86</v>
      </c>
      <c r="AY1394" s="180" t="s">
        <v>207</v>
      </c>
    </row>
    <row r="1395" spans="1:65" s="2" customFormat="1" ht="16.5" customHeight="1">
      <c r="A1395" s="31"/>
      <c r="B1395" s="148"/>
      <c r="C1395" s="149" t="s">
        <v>1501</v>
      </c>
      <c r="D1395" s="149" t="s">
        <v>209</v>
      </c>
      <c r="E1395" s="150" t="s">
        <v>1252</v>
      </c>
      <c r="F1395" s="151" t="s">
        <v>1253</v>
      </c>
      <c r="G1395" s="152" t="s">
        <v>212</v>
      </c>
      <c r="H1395" s="153">
        <v>5</v>
      </c>
      <c r="I1395" s="154"/>
      <c r="J1395" s="155">
        <f>ROUND(I1395*H1395,2)</f>
        <v>0</v>
      </c>
      <c r="K1395" s="156"/>
      <c r="L1395" s="32"/>
      <c r="M1395" s="157" t="s">
        <v>1</v>
      </c>
      <c r="N1395" s="158" t="s">
        <v>44</v>
      </c>
      <c r="O1395" s="57"/>
      <c r="P1395" s="159">
        <f>O1395*H1395</f>
        <v>0</v>
      </c>
      <c r="Q1395" s="159">
        <v>0</v>
      </c>
      <c r="R1395" s="159">
        <f>Q1395*H1395</f>
        <v>0</v>
      </c>
      <c r="S1395" s="159">
        <v>0</v>
      </c>
      <c r="T1395" s="160">
        <f>S1395*H1395</f>
        <v>0</v>
      </c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R1395" s="161" t="s">
        <v>245</v>
      </c>
      <c r="AT1395" s="161" t="s">
        <v>209</v>
      </c>
      <c r="AU1395" s="161" t="s">
        <v>88</v>
      </c>
      <c r="AY1395" s="17" t="s">
        <v>207</v>
      </c>
      <c r="BE1395" s="162">
        <f>IF(N1395="základní",J1395,0)</f>
        <v>0</v>
      </c>
      <c r="BF1395" s="162">
        <f>IF(N1395="snížená",J1395,0)</f>
        <v>0</v>
      </c>
      <c r="BG1395" s="162">
        <f>IF(N1395="zákl. přenesená",J1395,0)</f>
        <v>0</v>
      </c>
      <c r="BH1395" s="162">
        <f>IF(N1395="sníž. přenesená",J1395,0)</f>
        <v>0</v>
      </c>
      <c r="BI1395" s="162">
        <f>IF(N1395="nulová",J1395,0)</f>
        <v>0</v>
      </c>
      <c r="BJ1395" s="17" t="s">
        <v>86</v>
      </c>
      <c r="BK1395" s="162">
        <f>ROUND(I1395*H1395,2)</f>
        <v>0</v>
      </c>
      <c r="BL1395" s="17" t="s">
        <v>245</v>
      </c>
      <c r="BM1395" s="161" t="s">
        <v>1502</v>
      </c>
    </row>
    <row r="1396" spans="1:65" s="12" customFormat="1" ht="22.9" customHeight="1">
      <c r="B1396" s="135"/>
      <c r="D1396" s="136" t="s">
        <v>78</v>
      </c>
      <c r="E1396" s="146" t="s">
        <v>1503</v>
      </c>
      <c r="F1396" s="146" t="s">
        <v>1504</v>
      </c>
      <c r="I1396" s="138"/>
      <c r="J1396" s="147">
        <f>BK1396</f>
        <v>0</v>
      </c>
      <c r="L1396" s="135"/>
      <c r="M1396" s="140"/>
      <c r="N1396" s="141"/>
      <c r="O1396" s="141"/>
      <c r="P1396" s="142">
        <f>SUM(P1397:P1425)</f>
        <v>0</v>
      </c>
      <c r="Q1396" s="141"/>
      <c r="R1396" s="142">
        <f>SUM(R1397:R1425)</f>
        <v>0</v>
      </c>
      <c r="S1396" s="141"/>
      <c r="T1396" s="143">
        <f>SUM(T1397:T1425)</f>
        <v>0</v>
      </c>
      <c r="AR1396" s="136" t="s">
        <v>88</v>
      </c>
      <c r="AT1396" s="144" t="s">
        <v>78</v>
      </c>
      <c r="AU1396" s="144" t="s">
        <v>86</v>
      </c>
      <c r="AY1396" s="136" t="s">
        <v>207</v>
      </c>
      <c r="BK1396" s="145">
        <f>SUM(BK1397:BK1425)</f>
        <v>0</v>
      </c>
    </row>
    <row r="1397" spans="1:65" s="2" customFormat="1" ht="24.2" customHeight="1">
      <c r="A1397" s="31"/>
      <c r="B1397" s="148"/>
      <c r="C1397" s="149" t="s">
        <v>816</v>
      </c>
      <c r="D1397" s="149" t="s">
        <v>209</v>
      </c>
      <c r="E1397" s="150" t="s">
        <v>1505</v>
      </c>
      <c r="F1397" s="151" t="s">
        <v>1506</v>
      </c>
      <c r="G1397" s="152" t="s">
        <v>415</v>
      </c>
      <c r="H1397" s="153">
        <v>117.13</v>
      </c>
      <c r="I1397" s="154"/>
      <c r="J1397" s="155">
        <f>ROUND(I1397*H1397,2)</f>
        <v>0</v>
      </c>
      <c r="K1397" s="156"/>
      <c r="L1397" s="32"/>
      <c r="M1397" s="157" t="s">
        <v>1</v>
      </c>
      <c r="N1397" s="158" t="s">
        <v>44</v>
      </c>
      <c r="O1397" s="57"/>
      <c r="P1397" s="159">
        <f>O1397*H1397</f>
        <v>0</v>
      </c>
      <c r="Q1397" s="159">
        <v>0</v>
      </c>
      <c r="R1397" s="159">
        <f>Q1397*H1397</f>
        <v>0</v>
      </c>
      <c r="S1397" s="159">
        <v>0</v>
      </c>
      <c r="T1397" s="160">
        <f>S1397*H1397</f>
        <v>0</v>
      </c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R1397" s="161" t="s">
        <v>245</v>
      </c>
      <c r="AT1397" s="161" t="s">
        <v>209</v>
      </c>
      <c r="AU1397" s="161" t="s">
        <v>88</v>
      </c>
      <c r="AY1397" s="17" t="s">
        <v>207</v>
      </c>
      <c r="BE1397" s="162">
        <f>IF(N1397="základní",J1397,0)</f>
        <v>0</v>
      </c>
      <c r="BF1397" s="162">
        <f>IF(N1397="snížená",J1397,0)</f>
        <v>0</v>
      </c>
      <c r="BG1397" s="162">
        <f>IF(N1397="zákl. přenesená",J1397,0)</f>
        <v>0</v>
      </c>
      <c r="BH1397" s="162">
        <f>IF(N1397="sníž. přenesená",J1397,0)</f>
        <v>0</v>
      </c>
      <c r="BI1397" s="162">
        <f>IF(N1397="nulová",J1397,0)</f>
        <v>0</v>
      </c>
      <c r="BJ1397" s="17" t="s">
        <v>86</v>
      </c>
      <c r="BK1397" s="162">
        <f>ROUND(I1397*H1397,2)</f>
        <v>0</v>
      </c>
      <c r="BL1397" s="17" t="s">
        <v>245</v>
      </c>
      <c r="BM1397" s="161" t="s">
        <v>1507</v>
      </c>
    </row>
    <row r="1398" spans="1:65" s="13" customFormat="1" ht="11.25">
      <c r="B1398" s="163"/>
      <c r="D1398" s="164" t="s">
        <v>237</v>
      </c>
      <c r="E1398" s="165" t="s">
        <v>1</v>
      </c>
      <c r="F1398" s="166" t="s">
        <v>1508</v>
      </c>
      <c r="H1398" s="167">
        <v>117.13</v>
      </c>
      <c r="I1398" s="168"/>
      <c r="L1398" s="163"/>
      <c r="M1398" s="169"/>
      <c r="N1398" s="170"/>
      <c r="O1398" s="170"/>
      <c r="P1398" s="170"/>
      <c r="Q1398" s="170"/>
      <c r="R1398" s="170"/>
      <c r="S1398" s="170"/>
      <c r="T1398" s="171"/>
      <c r="AT1398" s="165" t="s">
        <v>237</v>
      </c>
      <c r="AU1398" s="165" t="s">
        <v>88</v>
      </c>
      <c r="AV1398" s="13" t="s">
        <v>88</v>
      </c>
      <c r="AW1398" s="13" t="s">
        <v>33</v>
      </c>
      <c r="AX1398" s="13" t="s">
        <v>79</v>
      </c>
      <c r="AY1398" s="165" t="s">
        <v>207</v>
      </c>
    </row>
    <row r="1399" spans="1:65" s="14" customFormat="1" ht="22.5">
      <c r="B1399" s="172"/>
      <c r="D1399" s="164" t="s">
        <v>237</v>
      </c>
      <c r="E1399" s="173" t="s">
        <v>1</v>
      </c>
      <c r="F1399" s="174" t="s">
        <v>1509</v>
      </c>
      <c r="H1399" s="173" t="s">
        <v>1</v>
      </c>
      <c r="I1399" s="175"/>
      <c r="L1399" s="172"/>
      <c r="M1399" s="176"/>
      <c r="N1399" s="177"/>
      <c r="O1399" s="177"/>
      <c r="P1399" s="177"/>
      <c r="Q1399" s="177"/>
      <c r="R1399" s="177"/>
      <c r="S1399" s="177"/>
      <c r="T1399" s="178"/>
      <c r="AT1399" s="173" t="s">
        <v>237</v>
      </c>
      <c r="AU1399" s="173" t="s">
        <v>88</v>
      </c>
      <c r="AV1399" s="14" t="s">
        <v>86</v>
      </c>
      <c r="AW1399" s="14" t="s">
        <v>33</v>
      </c>
      <c r="AX1399" s="14" t="s">
        <v>79</v>
      </c>
      <c r="AY1399" s="173" t="s">
        <v>207</v>
      </c>
    </row>
    <row r="1400" spans="1:65" s="15" customFormat="1" ht="11.25">
      <c r="B1400" s="179"/>
      <c r="D1400" s="164" t="s">
        <v>237</v>
      </c>
      <c r="E1400" s="180" t="s">
        <v>1</v>
      </c>
      <c r="F1400" s="181" t="s">
        <v>242</v>
      </c>
      <c r="H1400" s="182">
        <v>117.13</v>
      </c>
      <c r="I1400" s="183"/>
      <c r="L1400" s="179"/>
      <c r="M1400" s="184"/>
      <c r="N1400" s="185"/>
      <c r="O1400" s="185"/>
      <c r="P1400" s="185"/>
      <c r="Q1400" s="185"/>
      <c r="R1400" s="185"/>
      <c r="S1400" s="185"/>
      <c r="T1400" s="186"/>
      <c r="AT1400" s="180" t="s">
        <v>237</v>
      </c>
      <c r="AU1400" s="180" t="s">
        <v>88</v>
      </c>
      <c r="AV1400" s="15" t="s">
        <v>213</v>
      </c>
      <c r="AW1400" s="15" t="s">
        <v>33</v>
      </c>
      <c r="AX1400" s="15" t="s">
        <v>86</v>
      </c>
      <c r="AY1400" s="180" t="s">
        <v>207</v>
      </c>
    </row>
    <row r="1401" spans="1:65" s="2" customFormat="1" ht="24.2" customHeight="1">
      <c r="A1401" s="31"/>
      <c r="B1401" s="148"/>
      <c r="C1401" s="149" t="s">
        <v>1510</v>
      </c>
      <c r="D1401" s="149" t="s">
        <v>209</v>
      </c>
      <c r="E1401" s="150" t="s">
        <v>1511</v>
      </c>
      <c r="F1401" s="151" t="s">
        <v>1512</v>
      </c>
      <c r="G1401" s="152" t="s">
        <v>415</v>
      </c>
      <c r="H1401" s="153">
        <v>28.876000000000001</v>
      </c>
      <c r="I1401" s="154"/>
      <c r="J1401" s="155">
        <f>ROUND(I1401*H1401,2)</f>
        <v>0</v>
      </c>
      <c r="K1401" s="156"/>
      <c r="L1401" s="32"/>
      <c r="M1401" s="157" t="s">
        <v>1</v>
      </c>
      <c r="N1401" s="158" t="s">
        <v>44</v>
      </c>
      <c r="O1401" s="57"/>
      <c r="P1401" s="159">
        <f>O1401*H1401</f>
        <v>0</v>
      </c>
      <c r="Q1401" s="159">
        <v>0</v>
      </c>
      <c r="R1401" s="159">
        <f>Q1401*H1401</f>
        <v>0</v>
      </c>
      <c r="S1401" s="159">
        <v>0</v>
      </c>
      <c r="T1401" s="160">
        <f>S1401*H1401</f>
        <v>0</v>
      </c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R1401" s="161" t="s">
        <v>245</v>
      </c>
      <c r="AT1401" s="161" t="s">
        <v>209</v>
      </c>
      <c r="AU1401" s="161" t="s">
        <v>88</v>
      </c>
      <c r="AY1401" s="17" t="s">
        <v>207</v>
      </c>
      <c r="BE1401" s="162">
        <f>IF(N1401="základní",J1401,0)</f>
        <v>0</v>
      </c>
      <c r="BF1401" s="162">
        <f>IF(N1401="snížená",J1401,0)</f>
        <v>0</v>
      </c>
      <c r="BG1401" s="162">
        <f>IF(N1401="zákl. přenesená",J1401,0)</f>
        <v>0</v>
      </c>
      <c r="BH1401" s="162">
        <f>IF(N1401="sníž. přenesená",J1401,0)</f>
        <v>0</v>
      </c>
      <c r="BI1401" s="162">
        <f>IF(N1401="nulová",J1401,0)</f>
        <v>0</v>
      </c>
      <c r="BJ1401" s="17" t="s">
        <v>86</v>
      </c>
      <c r="BK1401" s="162">
        <f>ROUND(I1401*H1401,2)</f>
        <v>0</v>
      </c>
      <c r="BL1401" s="17" t="s">
        <v>245</v>
      </c>
      <c r="BM1401" s="161" t="s">
        <v>1513</v>
      </c>
    </row>
    <row r="1402" spans="1:65" s="13" customFormat="1" ht="11.25">
      <c r="B1402" s="163"/>
      <c r="D1402" s="164" t="s">
        <v>237</v>
      </c>
      <c r="E1402" s="165" t="s">
        <v>1</v>
      </c>
      <c r="F1402" s="166" t="s">
        <v>1514</v>
      </c>
      <c r="H1402" s="167">
        <v>12.756</v>
      </c>
      <c r="I1402" s="168"/>
      <c r="L1402" s="163"/>
      <c r="M1402" s="169"/>
      <c r="N1402" s="170"/>
      <c r="O1402" s="170"/>
      <c r="P1402" s="170"/>
      <c r="Q1402" s="170"/>
      <c r="R1402" s="170"/>
      <c r="S1402" s="170"/>
      <c r="T1402" s="171"/>
      <c r="AT1402" s="165" t="s">
        <v>237</v>
      </c>
      <c r="AU1402" s="165" t="s">
        <v>88</v>
      </c>
      <c r="AV1402" s="13" t="s">
        <v>88</v>
      </c>
      <c r="AW1402" s="13" t="s">
        <v>33</v>
      </c>
      <c r="AX1402" s="13" t="s">
        <v>79</v>
      </c>
      <c r="AY1402" s="165" t="s">
        <v>207</v>
      </c>
    </row>
    <row r="1403" spans="1:65" s="13" customFormat="1" ht="11.25">
      <c r="B1403" s="163"/>
      <c r="D1403" s="164" t="s">
        <v>237</v>
      </c>
      <c r="E1403" s="165" t="s">
        <v>1</v>
      </c>
      <c r="F1403" s="166" t="s">
        <v>1515</v>
      </c>
      <c r="H1403" s="167">
        <v>8.06</v>
      </c>
      <c r="I1403" s="168"/>
      <c r="L1403" s="163"/>
      <c r="M1403" s="169"/>
      <c r="N1403" s="170"/>
      <c r="O1403" s="170"/>
      <c r="P1403" s="170"/>
      <c r="Q1403" s="170"/>
      <c r="R1403" s="170"/>
      <c r="S1403" s="170"/>
      <c r="T1403" s="171"/>
      <c r="AT1403" s="165" t="s">
        <v>237</v>
      </c>
      <c r="AU1403" s="165" t="s">
        <v>88</v>
      </c>
      <c r="AV1403" s="13" t="s">
        <v>88</v>
      </c>
      <c r="AW1403" s="13" t="s">
        <v>33</v>
      </c>
      <c r="AX1403" s="13" t="s">
        <v>79</v>
      </c>
      <c r="AY1403" s="165" t="s">
        <v>207</v>
      </c>
    </row>
    <row r="1404" spans="1:65" s="13" customFormat="1" ht="11.25">
      <c r="B1404" s="163"/>
      <c r="D1404" s="164" t="s">
        <v>237</v>
      </c>
      <c r="E1404" s="165" t="s">
        <v>1</v>
      </c>
      <c r="F1404" s="166" t="s">
        <v>1516</v>
      </c>
      <c r="H1404" s="167">
        <v>8.06</v>
      </c>
      <c r="I1404" s="168"/>
      <c r="L1404" s="163"/>
      <c r="M1404" s="169"/>
      <c r="N1404" s="170"/>
      <c r="O1404" s="170"/>
      <c r="P1404" s="170"/>
      <c r="Q1404" s="170"/>
      <c r="R1404" s="170"/>
      <c r="S1404" s="170"/>
      <c r="T1404" s="171"/>
      <c r="AT1404" s="165" t="s">
        <v>237</v>
      </c>
      <c r="AU1404" s="165" t="s">
        <v>88</v>
      </c>
      <c r="AV1404" s="13" t="s">
        <v>88</v>
      </c>
      <c r="AW1404" s="13" t="s">
        <v>33</v>
      </c>
      <c r="AX1404" s="13" t="s">
        <v>79</v>
      </c>
      <c r="AY1404" s="165" t="s">
        <v>207</v>
      </c>
    </row>
    <row r="1405" spans="1:65" s="14" customFormat="1" ht="22.5">
      <c r="B1405" s="172"/>
      <c r="D1405" s="164" t="s">
        <v>237</v>
      </c>
      <c r="E1405" s="173" t="s">
        <v>1</v>
      </c>
      <c r="F1405" s="174" t="s">
        <v>1509</v>
      </c>
      <c r="H1405" s="173" t="s">
        <v>1</v>
      </c>
      <c r="I1405" s="175"/>
      <c r="L1405" s="172"/>
      <c r="M1405" s="176"/>
      <c r="N1405" s="177"/>
      <c r="O1405" s="177"/>
      <c r="P1405" s="177"/>
      <c r="Q1405" s="177"/>
      <c r="R1405" s="177"/>
      <c r="S1405" s="177"/>
      <c r="T1405" s="178"/>
      <c r="AT1405" s="173" t="s">
        <v>237</v>
      </c>
      <c r="AU1405" s="173" t="s">
        <v>88</v>
      </c>
      <c r="AV1405" s="14" t="s">
        <v>86</v>
      </c>
      <c r="AW1405" s="14" t="s">
        <v>33</v>
      </c>
      <c r="AX1405" s="14" t="s">
        <v>79</v>
      </c>
      <c r="AY1405" s="173" t="s">
        <v>207</v>
      </c>
    </row>
    <row r="1406" spans="1:65" s="15" customFormat="1" ht="11.25">
      <c r="B1406" s="179"/>
      <c r="D1406" s="164" t="s">
        <v>237</v>
      </c>
      <c r="E1406" s="180" t="s">
        <v>1</v>
      </c>
      <c r="F1406" s="181" t="s">
        <v>242</v>
      </c>
      <c r="H1406" s="182">
        <v>28.876000000000005</v>
      </c>
      <c r="I1406" s="183"/>
      <c r="L1406" s="179"/>
      <c r="M1406" s="184"/>
      <c r="N1406" s="185"/>
      <c r="O1406" s="185"/>
      <c r="P1406" s="185"/>
      <c r="Q1406" s="185"/>
      <c r="R1406" s="185"/>
      <c r="S1406" s="185"/>
      <c r="T1406" s="186"/>
      <c r="AT1406" s="180" t="s">
        <v>237</v>
      </c>
      <c r="AU1406" s="180" t="s">
        <v>88</v>
      </c>
      <c r="AV1406" s="15" t="s">
        <v>213</v>
      </c>
      <c r="AW1406" s="15" t="s">
        <v>33</v>
      </c>
      <c r="AX1406" s="15" t="s">
        <v>86</v>
      </c>
      <c r="AY1406" s="180" t="s">
        <v>207</v>
      </c>
    </row>
    <row r="1407" spans="1:65" s="2" customFormat="1" ht="33" customHeight="1">
      <c r="A1407" s="31"/>
      <c r="B1407" s="148"/>
      <c r="C1407" s="149" t="s">
        <v>822</v>
      </c>
      <c r="D1407" s="149" t="s">
        <v>209</v>
      </c>
      <c r="E1407" s="150" t="s">
        <v>1517</v>
      </c>
      <c r="F1407" s="151" t="s">
        <v>1518</v>
      </c>
      <c r="G1407" s="152" t="s">
        <v>415</v>
      </c>
      <c r="H1407" s="153">
        <v>10.75</v>
      </c>
      <c r="I1407" s="154"/>
      <c r="J1407" s="155">
        <f>ROUND(I1407*H1407,2)</f>
        <v>0</v>
      </c>
      <c r="K1407" s="156"/>
      <c r="L1407" s="32"/>
      <c r="M1407" s="157" t="s">
        <v>1</v>
      </c>
      <c r="N1407" s="158" t="s">
        <v>44</v>
      </c>
      <c r="O1407" s="57"/>
      <c r="P1407" s="159">
        <f>O1407*H1407</f>
        <v>0</v>
      </c>
      <c r="Q1407" s="159">
        <v>0</v>
      </c>
      <c r="R1407" s="159">
        <f>Q1407*H1407</f>
        <v>0</v>
      </c>
      <c r="S1407" s="159">
        <v>0</v>
      </c>
      <c r="T1407" s="160">
        <f>S1407*H1407</f>
        <v>0</v>
      </c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R1407" s="161" t="s">
        <v>245</v>
      </c>
      <c r="AT1407" s="161" t="s">
        <v>209</v>
      </c>
      <c r="AU1407" s="161" t="s">
        <v>88</v>
      </c>
      <c r="AY1407" s="17" t="s">
        <v>207</v>
      </c>
      <c r="BE1407" s="162">
        <f>IF(N1407="základní",J1407,0)</f>
        <v>0</v>
      </c>
      <c r="BF1407" s="162">
        <f>IF(N1407="snížená",J1407,0)</f>
        <v>0</v>
      </c>
      <c r="BG1407" s="162">
        <f>IF(N1407="zákl. přenesená",J1407,0)</f>
        <v>0</v>
      </c>
      <c r="BH1407" s="162">
        <f>IF(N1407="sníž. přenesená",J1407,0)</f>
        <v>0</v>
      </c>
      <c r="BI1407" s="162">
        <f>IF(N1407="nulová",J1407,0)</f>
        <v>0</v>
      </c>
      <c r="BJ1407" s="17" t="s">
        <v>86</v>
      </c>
      <c r="BK1407" s="162">
        <f>ROUND(I1407*H1407,2)</f>
        <v>0</v>
      </c>
      <c r="BL1407" s="17" t="s">
        <v>245</v>
      </c>
      <c r="BM1407" s="161" t="s">
        <v>1519</v>
      </c>
    </row>
    <row r="1408" spans="1:65" s="13" customFormat="1" ht="22.5">
      <c r="B1408" s="163"/>
      <c r="D1408" s="164" t="s">
        <v>237</v>
      </c>
      <c r="E1408" s="165" t="s">
        <v>1</v>
      </c>
      <c r="F1408" s="166" t="s">
        <v>1520</v>
      </c>
      <c r="H1408" s="167">
        <v>10.75</v>
      </c>
      <c r="I1408" s="168"/>
      <c r="L1408" s="163"/>
      <c r="M1408" s="169"/>
      <c r="N1408" s="170"/>
      <c r="O1408" s="170"/>
      <c r="P1408" s="170"/>
      <c r="Q1408" s="170"/>
      <c r="R1408" s="170"/>
      <c r="S1408" s="170"/>
      <c r="T1408" s="171"/>
      <c r="AT1408" s="165" t="s">
        <v>237</v>
      </c>
      <c r="AU1408" s="165" t="s">
        <v>88</v>
      </c>
      <c r="AV1408" s="13" t="s">
        <v>88</v>
      </c>
      <c r="AW1408" s="13" t="s">
        <v>33</v>
      </c>
      <c r="AX1408" s="13" t="s">
        <v>79</v>
      </c>
      <c r="AY1408" s="165" t="s">
        <v>207</v>
      </c>
    </row>
    <row r="1409" spans="1:65" s="14" customFormat="1" ht="22.5">
      <c r="B1409" s="172"/>
      <c r="D1409" s="164" t="s">
        <v>237</v>
      </c>
      <c r="E1409" s="173" t="s">
        <v>1</v>
      </c>
      <c r="F1409" s="174" t="s">
        <v>1509</v>
      </c>
      <c r="H1409" s="173" t="s">
        <v>1</v>
      </c>
      <c r="I1409" s="175"/>
      <c r="L1409" s="172"/>
      <c r="M1409" s="176"/>
      <c r="N1409" s="177"/>
      <c r="O1409" s="177"/>
      <c r="P1409" s="177"/>
      <c r="Q1409" s="177"/>
      <c r="R1409" s="177"/>
      <c r="S1409" s="177"/>
      <c r="T1409" s="178"/>
      <c r="AT1409" s="173" t="s">
        <v>237</v>
      </c>
      <c r="AU1409" s="173" t="s">
        <v>88</v>
      </c>
      <c r="AV1409" s="14" t="s">
        <v>86</v>
      </c>
      <c r="AW1409" s="14" t="s">
        <v>33</v>
      </c>
      <c r="AX1409" s="14" t="s">
        <v>79</v>
      </c>
      <c r="AY1409" s="173" t="s">
        <v>207</v>
      </c>
    </row>
    <row r="1410" spans="1:65" s="15" customFormat="1" ht="11.25">
      <c r="B1410" s="179"/>
      <c r="D1410" s="164" t="s">
        <v>237</v>
      </c>
      <c r="E1410" s="180" t="s">
        <v>1</v>
      </c>
      <c r="F1410" s="181" t="s">
        <v>242</v>
      </c>
      <c r="H1410" s="182">
        <v>10.75</v>
      </c>
      <c r="I1410" s="183"/>
      <c r="L1410" s="179"/>
      <c r="M1410" s="184"/>
      <c r="N1410" s="185"/>
      <c r="O1410" s="185"/>
      <c r="P1410" s="185"/>
      <c r="Q1410" s="185"/>
      <c r="R1410" s="185"/>
      <c r="S1410" s="185"/>
      <c r="T1410" s="186"/>
      <c r="AT1410" s="180" t="s">
        <v>237</v>
      </c>
      <c r="AU1410" s="180" t="s">
        <v>88</v>
      </c>
      <c r="AV1410" s="15" t="s">
        <v>213</v>
      </c>
      <c r="AW1410" s="15" t="s">
        <v>33</v>
      </c>
      <c r="AX1410" s="15" t="s">
        <v>86</v>
      </c>
      <c r="AY1410" s="180" t="s">
        <v>207</v>
      </c>
    </row>
    <row r="1411" spans="1:65" s="2" customFormat="1" ht="24.2" customHeight="1">
      <c r="A1411" s="31"/>
      <c r="B1411" s="148"/>
      <c r="C1411" s="149" t="s">
        <v>1521</v>
      </c>
      <c r="D1411" s="149" t="s">
        <v>209</v>
      </c>
      <c r="E1411" s="150" t="s">
        <v>1522</v>
      </c>
      <c r="F1411" s="151" t="s">
        <v>1523</v>
      </c>
      <c r="G1411" s="152" t="s">
        <v>415</v>
      </c>
      <c r="H1411" s="153">
        <v>285.14</v>
      </c>
      <c r="I1411" s="154"/>
      <c r="J1411" s="155">
        <f>ROUND(I1411*H1411,2)</f>
        <v>0</v>
      </c>
      <c r="K1411" s="156"/>
      <c r="L1411" s="32"/>
      <c r="M1411" s="157" t="s">
        <v>1</v>
      </c>
      <c r="N1411" s="158" t="s">
        <v>44</v>
      </c>
      <c r="O1411" s="57"/>
      <c r="P1411" s="159">
        <f>O1411*H1411</f>
        <v>0</v>
      </c>
      <c r="Q1411" s="159">
        <v>0</v>
      </c>
      <c r="R1411" s="159">
        <f>Q1411*H1411</f>
        <v>0</v>
      </c>
      <c r="S1411" s="159">
        <v>0</v>
      </c>
      <c r="T1411" s="160">
        <f>S1411*H1411</f>
        <v>0</v>
      </c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R1411" s="161" t="s">
        <v>245</v>
      </c>
      <c r="AT1411" s="161" t="s">
        <v>209</v>
      </c>
      <c r="AU1411" s="161" t="s">
        <v>88</v>
      </c>
      <c r="AY1411" s="17" t="s">
        <v>207</v>
      </c>
      <c r="BE1411" s="162">
        <f>IF(N1411="základní",J1411,0)</f>
        <v>0</v>
      </c>
      <c r="BF1411" s="162">
        <f>IF(N1411="snížená",J1411,0)</f>
        <v>0</v>
      </c>
      <c r="BG1411" s="162">
        <f>IF(N1411="zákl. přenesená",J1411,0)</f>
        <v>0</v>
      </c>
      <c r="BH1411" s="162">
        <f>IF(N1411="sníž. přenesená",J1411,0)</f>
        <v>0</v>
      </c>
      <c r="BI1411" s="162">
        <f>IF(N1411="nulová",J1411,0)</f>
        <v>0</v>
      </c>
      <c r="BJ1411" s="17" t="s">
        <v>86</v>
      </c>
      <c r="BK1411" s="162">
        <f>ROUND(I1411*H1411,2)</f>
        <v>0</v>
      </c>
      <c r="BL1411" s="17" t="s">
        <v>245</v>
      </c>
      <c r="BM1411" s="161" t="s">
        <v>1524</v>
      </c>
    </row>
    <row r="1412" spans="1:65" s="14" customFormat="1" ht="11.25">
      <c r="B1412" s="172"/>
      <c r="D1412" s="164" t="s">
        <v>237</v>
      </c>
      <c r="E1412" s="173" t="s">
        <v>1</v>
      </c>
      <c r="F1412" s="174" t="s">
        <v>1525</v>
      </c>
      <c r="H1412" s="173" t="s">
        <v>1</v>
      </c>
      <c r="I1412" s="175"/>
      <c r="L1412" s="172"/>
      <c r="M1412" s="176"/>
      <c r="N1412" s="177"/>
      <c r="O1412" s="177"/>
      <c r="P1412" s="177"/>
      <c r="Q1412" s="177"/>
      <c r="R1412" s="177"/>
      <c r="S1412" s="177"/>
      <c r="T1412" s="178"/>
      <c r="AT1412" s="173" t="s">
        <v>237</v>
      </c>
      <c r="AU1412" s="173" t="s">
        <v>88</v>
      </c>
      <c r="AV1412" s="14" t="s">
        <v>86</v>
      </c>
      <c r="AW1412" s="14" t="s">
        <v>33</v>
      </c>
      <c r="AX1412" s="14" t="s">
        <v>79</v>
      </c>
      <c r="AY1412" s="173" t="s">
        <v>207</v>
      </c>
    </row>
    <row r="1413" spans="1:65" s="13" customFormat="1" ht="11.25">
      <c r="B1413" s="163"/>
      <c r="D1413" s="164" t="s">
        <v>237</v>
      </c>
      <c r="E1413" s="165" t="s">
        <v>1</v>
      </c>
      <c r="F1413" s="166" t="s">
        <v>1526</v>
      </c>
      <c r="H1413" s="167">
        <v>11.13</v>
      </c>
      <c r="I1413" s="168"/>
      <c r="L1413" s="163"/>
      <c r="M1413" s="169"/>
      <c r="N1413" s="170"/>
      <c r="O1413" s="170"/>
      <c r="P1413" s="170"/>
      <c r="Q1413" s="170"/>
      <c r="R1413" s="170"/>
      <c r="S1413" s="170"/>
      <c r="T1413" s="171"/>
      <c r="AT1413" s="165" t="s">
        <v>237</v>
      </c>
      <c r="AU1413" s="165" t="s">
        <v>88</v>
      </c>
      <c r="AV1413" s="13" t="s">
        <v>88</v>
      </c>
      <c r="AW1413" s="13" t="s">
        <v>33</v>
      </c>
      <c r="AX1413" s="13" t="s">
        <v>79</v>
      </c>
      <c r="AY1413" s="165" t="s">
        <v>207</v>
      </c>
    </row>
    <row r="1414" spans="1:65" s="13" customFormat="1" ht="11.25">
      <c r="B1414" s="163"/>
      <c r="D1414" s="164" t="s">
        <v>237</v>
      </c>
      <c r="E1414" s="165" t="s">
        <v>1</v>
      </c>
      <c r="F1414" s="166" t="s">
        <v>1527</v>
      </c>
      <c r="H1414" s="167">
        <v>17.670000000000002</v>
      </c>
      <c r="I1414" s="168"/>
      <c r="L1414" s="163"/>
      <c r="M1414" s="169"/>
      <c r="N1414" s="170"/>
      <c r="O1414" s="170"/>
      <c r="P1414" s="170"/>
      <c r="Q1414" s="170"/>
      <c r="R1414" s="170"/>
      <c r="S1414" s="170"/>
      <c r="T1414" s="171"/>
      <c r="AT1414" s="165" t="s">
        <v>237</v>
      </c>
      <c r="AU1414" s="165" t="s">
        <v>88</v>
      </c>
      <c r="AV1414" s="13" t="s">
        <v>88</v>
      </c>
      <c r="AW1414" s="13" t="s">
        <v>33</v>
      </c>
      <c r="AX1414" s="13" t="s">
        <v>79</v>
      </c>
      <c r="AY1414" s="165" t="s">
        <v>207</v>
      </c>
    </row>
    <row r="1415" spans="1:65" s="13" customFormat="1" ht="11.25">
      <c r="B1415" s="163"/>
      <c r="D1415" s="164" t="s">
        <v>237</v>
      </c>
      <c r="E1415" s="165" t="s">
        <v>1</v>
      </c>
      <c r="F1415" s="166" t="s">
        <v>1528</v>
      </c>
      <c r="H1415" s="167">
        <v>256.33999999999997</v>
      </c>
      <c r="I1415" s="168"/>
      <c r="L1415" s="163"/>
      <c r="M1415" s="169"/>
      <c r="N1415" s="170"/>
      <c r="O1415" s="170"/>
      <c r="P1415" s="170"/>
      <c r="Q1415" s="170"/>
      <c r="R1415" s="170"/>
      <c r="S1415" s="170"/>
      <c r="T1415" s="171"/>
      <c r="AT1415" s="165" t="s">
        <v>237</v>
      </c>
      <c r="AU1415" s="165" t="s">
        <v>88</v>
      </c>
      <c r="AV1415" s="13" t="s">
        <v>88</v>
      </c>
      <c r="AW1415" s="13" t="s">
        <v>33</v>
      </c>
      <c r="AX1415" s="13" t="s">
        <v>79</v>
      </c>
      <c r="AY1415" s="165" t="s">
        <v>207</v>
      </c>
    </row>
    <row r="1416" spans="1:65" s="14" customFormat="1" ht="22.5">
      <c r="B1416" s="172"/>
      <c r="D1416" s="164" t="s">
        <v>237</v>
      </c>
      <c r="E1416" s="173" t="s">
        <v>1</v>
      </c>
      <c r="F1416" s="174" t="s">
        <v>1529</v>
      </c>
      <c r="H1416" s="173" t="s">
        <v>1</v>
      </c>
      <c r="I1416" s="175"/>
      <c r="L1416" s="172"/>
      <c r="M1416" s="176"/>
      <c r="N1416" s="177"/>
      <c r="O1416" s="177"/>
      <c r="P1416" s="177"/>
      <c r="Q1416" s="177"/>
      <c r="R1416" s="177"/>
      <c r="S1416" s="177"/>
      <c r="T1416" s="178"/>
      <c r="AT1416" s="173" t="s">
        <v>237</v>
      </c>
      <c r="AU1416" s="173" t="s">
        <v>88</v>
      </c>
      <c r="AV1416" s="14" t="s">
        <v>86</v>
      </c>
      <c r="AW1416" s="14" t="s">
        <v>33</v>
      </c>
      <c r="AX1416" s="14" t="s">
        <v>79</v>
      </c>
      <c r="AY1416" s="173" t="s">
        <v>207</v>
      </c>
    </row>
    <row r="1417" spans="1:65" s="15" customFormat="1" ht="11.25">
      <c r="B1417" s="179"/>
      <c r="D1417" s="164" t="s">
        <v>237</v>
      </c>
      <c r="E1417" s="180" t="s">
        <v>1</v>
      </c>
      <c r="F1417" s="181" t="s">
        <v>242</v>
      </c>
      <c r="H1417" s="182">
        <v>285.14</v>
      </c>
      <c r="I1417" s="183"/>
      <c r="L1417" s="179"/>
      <c r="M1417" s="184"/>
      <c r="N1417" s="185"/>
      <c r="O1417" s="185"/>
      <c r="P1417" s="185"/>
      <c r="Q1417" s="185"/>
      <c r="R1417" s="185"/>
      <c r="S1417" s="185"/>
      <c r="T1417" s="186"/>
      <c r="AT1417" s="180" t="s">
        <v>237</v>
      </c>
      <c r="AU1417" s="180" t="s">
        <v>88</v>
      </c>
      <c r="AV1417" s="15" t="s">
        <v>213</v>
      </c>
      <c r="AW1417" s="15" t="s">
        <v>33</v>
      </c>
      <c r="AX1417" s="15" t="s">
        <v>86</v>
      </c>
      <c r="AY1417" s="180" t="s">
        <v>207</v>
      </c>
    </row>
    <row r="1418" spans="1:65" s="2" customFormat="1" ht="24.2" customHeight="1">
      <c r="A1418" s="31"/>
      <c r="B1418" s="148"/>
      <c r="C1418" s="149" t="s">
        <v>825</v>
      </c>
      <c r="D1418" s="149" t="s">
        <v>209</v>
      </c>
      <c r="E1418" s="150" t="s">
        <v>1530</v>
      </c>
      <c r="F1418" s="151" t="s">
        <v>1531</v>
      </c>
      <c r="G1418" s="152" t="s">
        <v>415</v>
      </c>
      <c r="H1418" s="153">
        <v>171.21</v>
      </c>
      <c r="I1418" s="154"/>
      <c r="J1418" s="155">
        <f>ROUND(I1418*H1418,2)</f>
        <v>0</v>
      </c>
      <c r="K1418" s="156"/>
      <c r="L1418" s="32"/>
      <c r="M1418" s="157" t="s">
        <v>1</v>
      </c>
      <c r="N1418" s="158" t="s">
        <v>44</v>
      </c>
      <c r="O1418" s="57"/>
      <c r="P1418" s="159">
        <f>O1418*H1418</f>
        <v>0</v>
      </c>
      <c r="Q1418" s="159">
        <v>0</v>
      </c>
      <c r="R1418" s="159">
        <f>Q1418*H1418</f>
        <v>0</v>
      </c>
      <c r="S1418" s="159">
        <v>0</v>
      </c>
      <c r="T1418" s="160">
        <f>S1418*H1418</f>
        <v>0</v>
      </c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R1418" s="161" t="s">
        <v>245</v>
      </c>
      <c r="AT1418" s="161" t="s">
        <v>209</v>
      </c>
      <c r="AU1418" s="161" t="s">
        <v>88</v>
      </c>
      <c r="AY1418" s="17" t="s">
        <v>207</v>
      </c>
      <c r="BE1418" s="162">
        <f>IF(N1418="základní",J1418,0)</f>
        <v>0</v>
      </c>
      <c r="BF1418" s="162">
        <f>IF(N1418="snížená",J1418,0)</f>
        <v>0</v>
      </c>
      <c r="BG1418" s="162">
        <f>IF(N1418="zákl. přenesená",J1418,0)</f>
        <v>0</v>
      </c>
      <c r="BH1418" s="162">
        <f>IF(N1418="sníž. přenesená",J1418,0)</f>
        <v>0</v>
      </c>
      <c r="BI1418" s="162">
        <f>IF(N1418="nulová",J1418,0)</f>
        <v>0</v>
      </c>
      <c r="BJ1418" s="17" t="s">
        <v>86</v>
      </c>
      <c r="BK1418" s="162">
        <f>ROUND(I1418*H1418,2)</f>
        <v>0</v>
      </c>
      <c r="BL1418" s="17" t="s">
        <v>245</v>
      </c>
      <c r="BM1418" s="161" t="s">
        <v>1532</v>
      </c>
    </row>
    <row r="1419" spans="1:65" s="13" customFormat="1" ht="11.25">
      <c r="B1419" s="163"/>
      <c r="D1419" s="164" t="s">
        <v>237</v>
      </c>
      <c r="E1419" s="165" t="s">
        <v>1</v>
      </c>
      <c r="F1419" s="166" t="s">
        <v>1533</v>
      </c>
      <c r="H1419" s="167">
        <v>4.9800000000000004</v>
      </c>
      <c r="I1419" s="168"/>
      <c r="L1419" s="163"/>
      <c r="M1419" s="169"/>
      <c r="N1419" s="170"/>
      <c r="O1419" s="170"/>
      <c r="P1419" s="170"/>
      <c r="Q1419" s="170"/>
      <c r="R1419" s="170"/>
      <c r="S1419" s="170"/>
      <c r="T1419" s="171"/>
      <c r="AT1419" s="165" t="s">
        <v>237</v>
      </c>
      <c r="AU1419" s="165" t="s">
        <v>88</v>
      </c>
      <c r="AV1419" s="13" t="s">
        <v>88</v>
      </c>
      <c r="AW1419" s="13" t="s">
        <v>33</v>
      </c>
      <c r="AX1419" s="13" t="s">
        <v>79</v>
      </c>
      <c r="AY1419" s="165" t="s">
        <v>207</v>
      </c>
    </row>
    <row r="1420" spans="1:65" s="13" customFormat="1" ht="22.5">
      <c r="B1420" s="163"/>
      <c r="D1420" s="164" t="s">
        <v>237</v>
      </c>
      <c r="E1420" s="165" t="s">
        <v>1</v>
      </c>
      <c r="F1420" s="166" t="s">
        <v>1534</v>
      </c>
      <c r="H1420" s="167">
        <v>62.31</v>
      </c>
      <c r="I1420" s="168"/>
      <c r="L1420" s="163"/>
      <c r="M1420" s="169"/>
      <c r="N1420" s="170"/>
      <c r="O1420" s="170"/>
      <c r="P1420" s="170"/>
      <c r="Q1420" s="170"/>
      <c r="R1420" s="170"/>
      <c r="S1420" s="170"/>
      <c r="T1420" s="171"/>
      <c r="AT1420" s="165" t="s">
        <v>237</v>
      </c>
      <c r="AU1420" s="165" t="s">
        <v>88</v>
      </c>
      <c r="AV1420" s="13" t="s">
        <v>88</v>
      </c>
      <c r="AW1420" s="13" t="s">
        <v>33</v>
      </c>
      <c r="AX1420" s="13" t="s">
        <v>79</v>
      </c>
      <c r="AY1420" s="165" t="s">
        <v>207</v>
      </c>
    </row>
    <row r="1421" spans="1:65" s="13" customFormat="1" ht="22.5">
      <c r="B1421" s="163"/>
      <c r="D1421" s="164" t="s">
        <v>237</v>
      </c>
      <c r="E1421" s="165" t="s">
        <v>1</v>
      </c>
      <c r="F1421" s="166" t="s">
        <v>1535</v>
      </c>
      <c r="H1421" s="167">
        <v>51.96</v>
      </c>
      <c r="I1421" s="168"/>
      <c r="L1421" s="163"/>
      <c r="M1421" s="169"/>
      <c r="N1421" s="170"/>
      <c r="O1421" s="170"/>
      <c r="P1421" s="170"/>
      <c r="Q1421" s="170"/>
      <c r="R1421" s="170"/>
      <c r="S1421" s="170"/>
      <c r="T1421" s="171"/>
      <c r="AT1421" s="165" t="s">
        <v>237</v>
      </c>
      <c r="AU1421" s="165" t="s">
        <v>88</v>
      </c>
      <c r="AV1421" s="13" t="s">
        <v>88</v>
      </c>
      <c r="AW1421" s="13" t="s">
        <v>33</v>
      </c>
      <c r="AX1421" s="13" t="s">
        <v>79</v>
      </c>
      <c r="AY1421" s="165" t="s">
        <v>207</v>
      </c>
    </row>
    <row r="1422" spans="1:65" s="13" customFormat="1" ht="22.5">
      <c r="B1422" s="163"/>
      <c r="D1422" s="164" t="s">
        <v>237</v>
      </c>
      <c r="E1422" s="165" t="s">
        <v>1</v>
      </c>
      <c r="F1422" s="166" t="s">
        <v>1536</v>
      </c>
      <c r="H1422" s="167">
        <v>51.96</v>
      </c>
      <c r="I1422" s="168"/>
      <c r="L1422" s="163"/>
      <c r="M1422" s="169"/>
      <c r="N1422" s="170"/>
      <c r="O1422" s="170"/>
      <c r="P1422" s="170"/>
      <c r="Q1422" s="170"/>
      <c r="R1422" s="170"/>
      <c r="S1422" s="170"/>
      <c r="T1422" s="171"/>
      <c r="AT1422" s="165" t="s">
        <v>237</v>
      </c>
      <c r="AU1422" s="165" t="s">
        <v>88</v>
      </c>
      <c r="AV1422" s="13" t="s">
        <v>88</v>
      </c>
      <c r="AW1422" s="13" t="s">
        <v>33</v>
      </c>
      <c r="AX1422" s="13" t="s">
        <v>79</v>
      </c>
      <c r="AY1422" s="165" t="s">
        <v>207</v>
      </c>
    </row>
    <row r="1423" spans="1:65" s="14" customFormat="1" ht="22.5">
      <c r="B1423" s="172"/>
      <c r="D1423" s="164" t="s">
        <v>237</v>
      </c>
      <c r="E1423" s="173" t="s">
        <v>1</v>
      </c>
      <c r="F1423" s="174" t="s">
        <v>1509</v>
      </c>
      <c r="H1423" s="173" t="s">
        <v>1</v>
      </c>
      <c r="I1423" s="175"/>
      <c r="L1423" s="172"/>
      <c r="M1423" s="176"/>
      <c r="N1423" s="177"/>
      <c r="O1423" s="177"/>
      <c r="P1423" s="177"/>
      <c r="Q1423" s="177"/>
      <c r="R1423" s="177"/>
      <c r="S1423" s="177"/>
      <c r="T1423" s="178"/>
      <c r="AT1423" s="173" t="s">
        <v>237</v>
      </c>
      <c r="AU1423" s="173" t="s">
        <v>88</v>
      </c>
      <c r="AV1423" s="14" t="s">
        <v>86</v>
      </c>
      <c r="AW1423" s="14" t="s">
        <v>33</v>
      </c>
      <c r="AX1423" s="14" t="s">
        <v>79</v>
      </c>
      <c r="AY1423" s="173" t="s">
        <v>207</v>
      </c>
    </row>
    <row r="1424" spans="1:65" s="15" customFormat="1" ht="11.25">
      <c r="B1424" s="179"/>
      <c r="D1424" s="164" t="s">
        <v>237</v>
      </c>
      <c r="E1424" s="180" t="s">
        <v>1</v>
      </c>
      <c r="F1424" s="181" t="s">
        <v>242</v>
      </c>
      <c r="H1424" s="182">
        <v>171.21</v>
      </c>
      <c r="I1424" s="183"/>
      <c r="L1424" s="179"/>
      <c r="M1424" s="184"/>
      <c r="N1424" s="185"/>
      <c r="O1424" s="185"/>
      <c r="P1424" s="185"/>
      <c r="Q1424" s="185"/>
      <c r="R1424" s="185"/>
      <c r="S1424" s="185"/>
      <c r="T1424" s="186"/>
      <c r="AT1424" s="180" t="s">
        <v>237</v>
      </c>
      <c r="AU1424" s="180" t="s">
        <v>88</v>
      </c>
      <c r="AV1424" s="15" t="s">
        <v>213</v>
      </c>
      <c r="AW1424" s="15" t="s">
        <v>33</v>
      </c>
      <c r="AX1424" s="15" t="s">
        <v>86</v>
      </c>
      <c r="AY1424" s="180" t="s">
        <v>207</v>
      </c>
    </row>
    <row r="1425" spans="1:65" s="2" customFormat="1" ht="16.5" customHeight="1">
      <c r="A1425" s="31"/>
      <c r="B1425" s="148"/>
      <c r="C1425" s="149" t="s">
        <v>1537</v>
      </c>
      <c r="D1425" s="149" t="s">
        <v>209</v>
      </c>
      <c r="E1425" s="150" t="s">
        <v>1252</v>
      </c>
      <c r="F1425" s="151" t="s">
        <v>1253</v>
      </c>
      <c r="G1425" s="152" t="s">
        <v>212</v>
      </c>
      <c r="H1425" s="153">
        <v>5</v>
      </c>
      <c r="I1425" s="154"/>
      <c r="J1425" s="155">
        <f>ROUND(I1425*H1425,2)</f>
        <v>0</v>
      </c>
      <c r="K1425" s="156"/>
      <c r="L1425" s="32"/>
      <c r="M1425" s="157" t="s">
        <v>1</v>
      </c>
      <c r="N1425" s="158" t="s">
        <v>44</v>
      </c>
      <c r="O1425" s="57"/>
      <c r="P1425" s="159">
        <f>O1425*H1425</f>
        <v>0</v>
      </c>
      <c r="Q1425" s="159">
        <v>0</v>
      </c>
      <c r="R1425" s="159">
        <f>Q1425*H1425</f>
        <v>0</v>
      </c>
      <c r="S1425" s="159">
        <v>0</v>
      </c>
      <c r="T1425" s="160">
        <f>S1425*H1425</f>
        <v>0</v>
      </c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R1425" s="161" t="s">
        <v>245</v>
      </c>
      <c r="AT1425" s="161" t="s">
        <v>209</v>
      </c>
      <c r="AU1425" s="161" t="s">
        <v>88</v>
      </c>
      <c r="AY1425" s="17" t="s">
        <v>207</v>
      </c>
      <c r="BE1425" s="162">
        <f>IF(N1425="základní",J1425,0)</f>
        <v>0</v>
      </c>
      <c r="BF1425" s="162">
        <f>IF(N1425="snížená",J1425,0)</f>
        <v>0</v>
      </c>
      <c r="BG1425" s="162">
        <f>IF(N1425="zákl. přenesená",J1425,0)</f>
        <v>0</v>
      </c>
      <c r="BH1425" s="162">
        <f>IF(N1425="sníž. přenesená",J1425,0)</f>
        <v>0</v>
      </c>
      <c r="BI1425" s="162">
        <f>IF(N1425="nulová",J1425,0)</f>
        <v>0</v>
      </c>
      <c r="BJ1425" s="17" t="s">
        <v>86</v>
      </c>
      <c r="BK1425" s="162">
        <f>ROUND(I1425*H1425,2)</f>
        <v>0</v>
      </c>
      <c r="BL1425" s="17" t="s">
        <v>245</v>
      </c>
      <c r="BM1425" s="161" t="s">
        <v>1538</v>
      </c>
    </row>
    <row r="1426" spans="1:65" s="12" customFormat="1" ht="22.9" customHeight="1">
      <c r="B1426" s="135"/>
      <c r="D1426" s="136" t="s">
        <v>78</v>
      </c>
      <c r="E1426" s="146" t="s">
        <v>1539</v>
      </c>
      <c r="F1426" s="146" t="s">
        <v>1540</v>
      </c>
      <c r="I1426" s="138"/>
      <c r="J1426" s="147">
        <f>BK1426</f>
        <v>0</v>
      </c>
      <c r="L1426" s="135"/>
      <c r="M1426" s="140"/>
      <c r="N1426" s="141"/>
      <c r="O1426" s="141"/>
      <c r="P1426" s="142">
        <f>SUM(P1427:P1481)</f>
        <v>0</v>
      </c>
      <c r="Q1426" s="141"/>
      <c r="R1426" s="142">
        <f>SUM(R1427:R1481)</f>
        <v>0</v>
      </c>
      <c r="S1426" s="141"/>
      <c r="T1426" s="143">
        <f>SUM(T1427:T1481)</f>
        <v>0</v>
      </c>
      <c r="AR1426" s="136" t="s">
        <v>88</v>
      </c>
      <c r="AT1426" s="144" t="s">
        <v>78</v>
      </c>
      <c r="AU1426" s="144" t="s">
        <v>86</v>
      </c>
      <c r="AY1426" s="136" t="s">
        <v>207</v>
      </c>
      <c r="BK1426" s="145">
        <f>SUM(BK1427:BK1481)</f>
        <v>0</v>
      </c>
    </row>
    <row r="1427" spans="1:65" s="2" customFormat="1" ht="16.5" customHeight="1">
      <c r="A1427" s="31"/>
      <c r="B1427" s="148"/>
      <c r="C1427" s="149" t="s">
        <v>843</v>
      </c>
      <c r="D1427" s="149" t="s">
        <v>209</v>
      </c>
      <c r="E1427" s="150" t="s">
        <v>1541</v>
      </c>
      <c r="F1427" s="151" t="s">
        <v>1542</v>
      </c>
      <c r="G1427" s="152" t="s">
        <v>415</v>
      </c>
      <c r="H1427" s="153">
        <v>333.86</v>
      </c>
      <c r="I1427" s="154"/>
      <c r="J1427" s="155">
        <f>ROUND(I1427*H1427,2)</f>
        <v>0</v>
      </c>
      <c r="K1427" s="156"/>
      <c r="L1427" s="32"/>
      <c r="M1427" s="157" t="s">
        <v>1</v>
      </c>
      <c r="N1427" s="158" t="s">
        <v>44</v>
      </c>
      <c r="O1427" s="57"/>
      <c r="P1427" s="159">
        <f>O1427*H1427</f>
        <v>0</v>
      </c>
      <c r="Q1427" s="159">
        <v>0</v>
      </c>
      <c r="R1427" s="159">
        <f>Q1427*H1427</f>
        <v>0</v>
      </c>
      <c r="S1427" s="159">
        <v>0</v>
      </c>
      <c r="T1427" s="160">
        <f>S1427*H1427</f>
        <v>0</v>
      </c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R1427" s="161" t="s">
        <v>245</v>
      </c>
      <c r="AT1427" s="161" t="s">
        <v>209</v>
      </c>
      <c r="AU1427" s="161" t="s">
        <v>88</v>
      </c>
      <c r="AY1427" s="17" t="s">
        <v>207</v>
      </c>
      <c r="BE1427" s="162">
        <f>IF(N1427="základní",J1427,0)</f>
        <v>0</v>
      </c>
      <c r="BF1427" s="162">
        <f>IF(N1427="snížená",J1427,0)</f>
        <v>0</v>
      </c>
      <c r="BG1427" s="162">
        <f>IF(N1427="zákl. přenesená",J1427,0)</f>
        <v>0</v>
      </c>
      <c r="BH1427" s="162">
        <f>IF(N1427="sníž. přenesená",J1427,0)</f>
        <v>0</v>
      </c>
      <c r="BI1427" s="162">
        <f>IF(N1427="nulová",J1427,0)</f>
        <v>0</v>
      </c>
      <c r="BJ1427" s="17" t="s">
        <v>86</v>
      </c>
      <c r="BK1427" s="162">
        <f>ROUND(I1427*H1427,2)</f>
        <v>0</v>
      </c>
      <c r="BL1427" s="17" t="s">
        <v>245</v>
      </c>
      <c r="BM1427" s="161" t="s">
        <v>1543</v>
      </c>
    </row>
    <row r="1428" spans="1:65" s="14" customFormat="1" ht="11.25">
      <c r="B1428" s="172"/>
      <c r="D1428" s="164" t="s">
        <v>237</v>
      </c>
      <c r="E1428" s="173" t="s">
        <v>1</v>
      </c>
      <c r="F1428" s="174" t="s">
        <v>1544</v>
      </c>
      <c r="H1428" s="173" t="s">
        <v>1</v>
      </c>
      <c r="I1428" s="175"/>
      <c r="L1428" s="172"/>
      <c r="M1428" s="176"/>
      <c r="N1428" s="177"/>
      <c r="O1428" s="177"/>
      <c r="P1428" s="177"/>
      <c r="Q1428" s="177"/>
      <c r="R1428" s="177"/>
      <c r="S1428" s="177"/>
      <c r="T1428" s="178"/>
      <c r="AT1428" s="173" t="s">
        <v>237</v>
      </c>
      <c r="AU1428" s="173" t="s">
        <v>88</v>
      </c>
      <c r="AV1428" s="14" t="s">
        <v>86</v>
      </c>
      <c r="AW1428" s="14" t="s">
        <v>33</v>
      </c>
      <c r="AX1428" s="14" t="s">
        <v>79</v>
      </c>
      <c r="AY1428" s="173" t="s">
        <v>207</v>
      </c>
    </row>
    <row r="1429" spans="1:65" s="13" customFormat="1" ht="11.25">
      <c r="B1429" s="163"/>
      <c r="D1429" s="164" t="s">
        <v>237</v>
      </c>
      <c r="E1429" s="165" t="s">
        <v>1</v>
      </c>
      <c r="F1429" s="166" t="s">
        <v>1545</v>
      </c>
      <c r="H1429" s="167">
        <v>80.56</v>
      </c>
      <c r="I1429" s="168"/>
      <c r="L1429" s="163"/>
      <c r="M1429" s="169"/>
      <c r="N1429" s="170"/>
      <c r="O1429" s="170"/>
      <c r="P1429" s="170"/>
      <c r="Q1429" s="170"/>
      <c r="R1429" s="170"/>
      <c r="S1429" s="170"/>
      <c r="T1429" s="171"/>
      <c r="AT1429" s="165" t="s">
        <v>237</v>
      </c>
      <c r="AU1429" s="165" t="s">
        <v>88</v>
      </c>
      <c r="AV1429" s="13" t="s">
        <v>88</v>
      </c>
      <c r="AW1429" s="13" t="s">
        <v>33</v>
      </c>
      <c r="AX1429" s="13" t="s">
        <v>79</v>
      </c>
      <c r="AY1429" s="165" t="s">
        <v>207</v>
      </c>
    </row>
    <row r="1430" spans="1:65" s="13" customFormat="1" ht="22.5">
      <c r="B1430" s="163"/>
      <c r="D1430" s="164" t="s">
        <v>237</v>
      </c>
      <c r="E1430" s="165" t="s">
        <v>1</v>
      </c>
      <c r="F1430" s="166" t="s">
        <v>1546</v>
      </c>
      <c r="H1430" s="167">
        <v>251.3</v>
      </c>
      <c r="I1430" s="168"/>
      <c r="L1430" s="163"/>
      <c r="M1430" s="169"/>
      <c r="N1430" s="170"/>
      <c r="O1430" s="170"/>
      <c r="P1430" s="170"/>
      <c r="Q1430" s="170"/>
      <c r="R1430" s="170"/>
      <c r="S1430" s="170"/>
      <c r="T1430" s="171"/>
      <c r="AT1430" s="165" t="s">
        <v>237</v>
      </c>
      <c r="AU1430" s="165" t="s">
        <v>88</v>
      </c>
      <c r="AV1430" s="13" t="s">
        <v>88</v>
      </c>
      <c r="AW1430" s="13" t="s">
        <v>33</v>
      </c>
      <c r="AX1430" s="13" t="s">
        <v>79</v>
      </c>
      <c r="AY1430" s="165" t="s">
        <v>207</v>
      </c>
    </row>
    <row r="1431" spans="1:65" s="13" customFormat="1" ht="11.25">
      <c r="B1431" s="163"/>
      <c r="D1431" s="164" t="s">
        <v>237</v>
      </c>
      <c r="E1431" s="165" t="s">
        <v>1</v>
      </c>
      <c r="F1431" s="166" t="s">
        <v>1547</v>
      </c>
      <c r="H1431" s="167">
        <v>2</v>
      </c>
      <c r="I1431" s="168"/>
      <c r="L1431" s="163"/>
      <c r="M1431" s="169"/>
      <c r="N1431" s="170"/>
      <c r="O1431" s="170"/>
      <c r="P1431" s="170"/>
      <c r="Q1431" s="170"/>
      <c r="R1431" s="170"/>
      <c r="S1431" s="170"/>
      <c r="T1431" s="171"/>
      <c r="AT1431" s="165" t="s">
        <v>237</v>
      </c>
      <c r="AU1431" s="165" t="s">
        <v>88</v>
      </c>
      <c r="AV1431" s="13" t="s">
        <v>88</v>
      </c>
      <c r="AW1431" s="13" t="s">
        <v>33</v>
      </c>
      <c r="AX1431" s="13" t="s">
        <v>79</v>
      </c>
      <c r="AY1431" s="165" t="s">
        <v>207</v>
      </c>
    </row>
    <row r="1432" spans="1:65" s="15" customFormat="1" ht="11.25">
      <c r="B1432" s="179"/>
      <c r="D1432" s="164" t="s">
        <v>237</v>
      </c>
      <c r="E1432" s="180" t="s">
        <v>1</v>
      </c>
      <c r="F1432" s="181" t="s">
        <v>242</v>
      </c>
      <c r="H1432" s="182">
        <v>333.86</v>
      </c>
      <c r="I1432" s="183"/>
      <c r="L1432" s="179"/>
      <c r="M1432" s="184"/>
      <c r="N1432" s="185"/>
      <c r="O1432" s="185"/>
      <c r="P1432" s="185"/>
      <c r="Q1432" s="185"/>
      <c r="R1432" s="185"/>
      <c r="S1432" s="185"/>
      <c r="T1432" s="186"/>
      <c r="AT1432" s="180" t="s">
        <v>237</v>
      </c>
      <c r="AU1432" s="180" t="s">
        <v>88</v>
      </c>
      <c r="AV1432" s="15" t="s">
        <v>213</v>
      </c>
      <c r="AW1432" s="15" t="s">
        <v>33</v>
      </c>
      <c r="AX1432" s="15" t="s">
        <v>86</v>
      </c>
      <c r="AY1432" s="180" t="s">
        <v>207</v>
      </c>
    </row>
    <row r="1433" spans="1:65" s="2" customFormat="1" ht="16.5" customHeight="1">
      <c r="A1433" s="31"/>
      <c r="B1433" s="148"/>
      <c r="C1433" s="149" t="s">
        <v>1548</v>
      </c>
      <c r="D1433" s="149" t="s">
        <v>209</v>
      </c>
      <c r="E1433" s="150" t="s">
        <v>1549</v>
      </c>
      <c r="F1433" s="151" t="s">
        <v>1550</v>
      </c>
      <c r="G1433" s="152" t="s">
        <v>220</v>
      </c>
      <c r="H1433" s="153">
        <v>8.9</v>
      </c>
      <c r="I1433" s="154"/>
      <c r="J1433" s="155">
        <f>ROUND(I1433*H1433,2)</f>
        <v>0</v>
      </c>
      <c r="K1433" s="156"/>
      <c r="L1433" s="32"/>
      <c r="M1433" s="157" t="s">
        <v>1</v>
      </c>
      <c r="N1433" s="158" t="s">
        <v>44</v>
      </c>
      <c r="O1433" s="57"/>
      <c r="P1433" s="159">
        <f>O1433*H1433</f>
        <v>0</v>
      </c>
      <c r="Q1433" s="159">
        <v>0</v>
      </c>
      <c r="R1433" s="159">
        <f>Q1433*H1433</f>
        <v>0</v>
      </c>
      <c r="S1433" s="159">
        <v>0</v>
      </c>
      <c r="T1433" s="160">
        <f>S1433*H1433</f>
        <v>0</v>
      </c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R1433" s="161" t="s">
        <v>245</v>
      </c>
      <c r="AT1433" s="161" t="s">
        <v>209</v>
      </c>
      <c r="AU1433" s="161" t="s">
        <v>88</v>
      </c>
      <c r="AY1433" s="17" t="s">
        <v>207</v>
      </c>
      <c r="BE1433" s="162">
        <f>IF(N1433="základní",J1433,0)</f>
        <v>0</v>
      </c>
      <c r="BF1433" s="162">
        <f>IF(N1433="snížená",J1433,0)</f>
        <v>0</v>
      </c>
      <c r="BG1433" s="162">
        <f>IF(N1433="zákl. přenesená",J1433,0)</f>
        <v>0</v>
      </c>
      <c r="BH1433" s="162">
        <f>IF(N1433="sníž. přenesená",J1433,0)</f>
        <v>0</v>
      </c>
      <c r="BI1433" s="162">
        <f>IF(N1433="nulová",J1433,0)</f>
        <v>0</v>
      </c>
      <c r="BJ1433" s="17" t="s">
        <v>86</v>
      </c>
      <c r="BK1433" s="162">
        <f>ROUND(I1433*H1433,2)</f>
        <v>0</v>
      </c>
      <c r="BL1433" s="17" t="s">
        <v>245</v>
      </c>
      <c r="BM1433" s="161" t="s">
        <v>1551</v>
      </c>
    </row>
    <row r="1434" spans="1:65" s="13" customFormat="1" ht="22.5">
      <c r="B1434" s="163"/>
      <c r="D1434" s="164" t="s">
        <v>237</v>
      </c>
      <c r="E1434" s="165" t="s">
        <v>1</v>
      </c>
      <c r="F1434" s="166" t="s">
        <v>1552</v>
      </c>
      <c r="H1434" s="167">
        <v>8.9</v>
      </c>
      <c r="I1434" s="168"/>
      <c r="L1434" s="163"/>
      <c r="M1434" s="169"/>
      <c r="N1434" s="170"/>
      <c r="O1434" s="170"/>
      <c r="P1434" s="170"/>
      <c r="Q1434" s="170"/>
      <c r="R1434" s="170"/>
      <c r="S1434" s="170"/>
      <c r="T1434" s="171"/>
      <c r="AT1434" s="165" t="s">
        <v>237</v>
      </c>
      <c r="AU1434" s="165" t="s">
        <v>88</v>
      </c>
      <c r="AV1434" s="13" t="s">
        <v>88</v>
      </c>
      <c r="AW1434" s="13" t="s">
        <v>33</v>
      </c>
      <c r="AX1434" s="13" t="s">
        <v>79</v>
      </c>
      <c r="AY1434" s="165" t="s">
        <v>207</v>
      </c>
    </row>
    <row r="1435" spans="1:65" s="15" customFormat="1" ht="11.25">
      <c r="B1435" s="179"/>
      <c r="D1435" s="164" t="s">
        <v>237</v>
      </c>
      <c r="E1435" s="180" t="s">
        <v>1</v>
      </c>
      <c r="F1435" s="181" t="s">
        <v>242</v>
      </c>
      <c r="H1435" s="182">
        <v>8.9</v>
      </c>
      <c r="I1435" s="183"/>
      <c r="L1435" s="179"/>
      <c r="M1435" s="184"/>
      <c r="N1435" s="185"/>
      <c r="O1435" s="185"/>
      <c r="P1435" s="185"/>
      <c r="Q1435" s="185"/>
      <c r="R1435" s="185"/>
      <c r="S1435" s="185"/>
      <c r="T1435" s="186"/>
      <c r="AT1435" s="180" t="s">
        <v>237</v>
      </c>
      <c r="AU1435" s="180" t="s">
        <v>88</v>
      </c>
      <c r="AV1435" s="15" t="s">
        <v>213</v>
      </c>
      <c r="AW1435" s="15" t="s">
        <v>33</v>
      </c>
      <c r="AX1435" s="15" t="s">
        <v>86</v>
      </c>
      <c r="AY1435" s="180" t="s">
        <v>207</v>
      </c>
    </row>
    <row r="1436" spans="1:65" s="2" customFormat="1" ht="16.5" customHeight="1">
      <c r="A1436" s="31"/>
      <c r="B1436" s="148"/>
      <c r="C1436" s="149" t="s">
        <v>857</v>
      </c>
      <c r="D1436" s="149" t="s">
        <v>209</v>
      </c>
      <c r="E1436" s="150" t="s">
        <v>1553</v>
      </c>
      <c r="F1436" s="151" t="s">
        <v>1554</v>
      </c>
      <c r="G1436" s="152" t="s">
        <v>220</v>
      </c>
      <c r="H1436" s="153">
        <v>12.4</v>
      </c>
      <c r="I1436" s="154"/>
      <c r="J1436" s="155">
        <f>ROUND(I1436*H1436,2)</f>
        <v>0</v>
      </c>
      <c r="K1436" s="156"/>
      <c r="L1436" s="32"/>
      <c r="M1436" s="157" t="s">
        <v>1</v>
      </c>
      <c r="N1436" s="158" t="s">
        <v>44</v>
      </c>
      <c r="O1436" s="57"/>
      <c r="P1436" s="159">
        <f>O1436*H1436</f>
        <v>0</v>
      </c>
      <c r="Q1436" s="159">
        <v>0</v>
      </c>
      <c r="R1436" s="159">
        <f>Q1436*H1436</f>
        <v>0</v>
      </c>
      <c r="S1436" s="159">
        <v>0</v>
      </c>
      <c r="T1436" s="160">
        <f>S1436*H1436</f>
        <v>0</v>
      </c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R1436" s="161" t="s">
        <v>245</v>
      </c>
      <c r="AT1436" s="161" t="s">
        <v>209</v>
      </c>
      <c r="AU1436" s="161" t="s">
        <v>88</v>
      </c>
      <c r="AY1436" s="17" t="s">
        <v>207</v>
      </c>
      <c r="BE1436" s="162">
        <f>IF(N1436="základní",J1436,0)</f>
        <v>0</v>
      </c>
      <c r="BF1436" s="162">
        <f>IF(N1436="snížená",J1436,0)</f>
        <v>0</v>
      </c>
      <c r="BG1436" s="162">
        <f>IF(N1436="zákl. přenesená",J1436,0)</f>
        <v>0</v>
      </c>
      <c r="BH1436" s="162">
        <f>IF(N1436="sníž. přenesená",J1436,0)</f>
        <v>0</v>
      </c>
      <c r="BI1436" s="162">
        <f>IF(N1436="nulová",J1436,0)</f>
        <v>0</v>
      </c>
      <c r="BJ1436" s="17" t="s">
        <v>86</v>
      </c>
      <c r="BK1436" s="162">
        <f>ROUND(I1436*H1436,2)</f>
        <v>0</v>
      </c>
      <c r="BL1436" s="17" t="s">
        <v>245</v>
      </c>
      <c r="BM1436" s="161" t="s">
        <v>1555</v>
      </c>
    </row>
    <row r="1437" spans="1:65" s="13" customFormat="1" ht="22.5">
      <c r="B1437" s="163"/>
      <c r="D1437" s="164" t="s">
        <v>237</v>
      </c>
      <c r="E1437" s="165" t="s">
        <v>1</v>
      </c>
      <c r="F1437" s="166" t="s">
        <v>1556</v>
      </c>
      <c r="H1437" s="167">
        <v>12.4</v>
      </c>
      <c r="I1437" s="168"/>
      <c r="L1437" s="163"/>
      <c r="M1437" s="169"/>
      <c r="N1437" s="170"/>
      <c r="O1437" s="170"/>
      <c r="P1437" s="170"/>
      <c r="Q1437" s="170"/>
      <c r="R1437" s="170"/>
      <c r="S1437" s="170"/>
      <c r="T1437" s="171"/>
      <c r="AT1437" s="165" t="s">
        <v>237</v>
      </c>
      <c r="AU1437" s="165" t="s">
        <v>88</v>
      </c>
      <c r="AV1437" s="13" t="s">
        <v>88</v>
      </c>
      <c r="AW1437" s="13" t="s">
        <v>33</v>
      </c>
      <c r="AX1437" s="13" t="s">
        <v>79</v>
      </c>
      <c r="AY1437" s="165" t="s">
        <v>207</v>
      </c>
    </row>
    <row r="1438" spans="1:65" s="15" customFormat="1" ht="11.25">
      <c r="B1438" s="179"/>
      <c r="D1438" s="164" t="s">
        <v>237</v>
      </c>
      <c r="E1438" s="180" t="s">
        <v>1</v>
      </c>
      <c r="F1438" s="181" t="s">
        <v>242</v>
      </c>
      <c r="H1438" s="182">
        <v>12.4</v>
      </c>
      <c r="I1438" s="183"/>
      <c r="L1438" s="179"/>
      <c r="M1438" s="184"/>
      <c r="N1438" s="185"/>
      <c r="O1438" s="185"/>
      <c r="P1438" s="185"/>
      <c r="Q1438" s="185"/>
      <c r="R1438" s="185"/>
      <c r="S1438" s="185"/>
      <c r="T1438" s="186"/>
      <c r="AT1438" s="180" t="s">
        <v>237</v>
      </c>
      <c r="AU1438" s="180" t="s">
        <v>88</v>
      </c>
      <c r="AV1438" s="15" t="s">
        <v>213</v>
      </c>
      <c r="AW1438" s="15" t="s">
        <v>33</v>
      </c>
      <c r="AX1438" s="15" t="s">
        <v>86</v>
      </c>
      <c r="AY1438" s="180" t="s">
        <v>207</v>
      </c>
    </row>
    <row r="1439" spans="1:65" s="2" customFormat="1" ht="24.2" customHeight="1">
      <c r="A1439" s="31"/>
      <c r="B1439" s="148"/>
      <c r="C1439" s="149" t="s">
        <v>1557</v>
      </c>
      <c r="D1439" s="149" t="s">
        <v>209</v>
      </c>
      <c r="E1439" s="150" t="s">
        <v>1558</v>
      </c>
      <c r="F1439" s="151" t="s">
        <v>1559</v>
      </c>
      <c r="G1439" s="152" t="s">
        <v>220</v>
      </c>
      <c r="H1439" s="153">
        <v>59.4</v>
      </c>
      <c r="I1439" s="154"/>
      <c r="J1439" s="155">
        <f>ROUND(I1439*H1439,2)</f>
        <v>0</v>
      </c>
      <c r="K1439" s="156"/>
      <c r="L1439" s="32"/>
      <c r="M1439" s="157" t="s">
        <v>1</v>
      </c>
      <c r="N1439" s="158" t="s">
        <v>44</v>
      </c>
      <c r="O1439" s="57"/>
      <c r="P1439" s="159">
        <f>O1439*H1439</f>
        <v>0</v>
      </c>
      <c r="Q1439" s="159">
        <v>0</v>
      </c>
      <c r="R1439" s="159">
        <f>Q1439*H1439</f>
        <v>0</v>
      </c>
      <c r="S1439" s="159">
        <v>0</v>
      </c>
      <c r="T1439" s="160">
        <f>S1439*H1439</f>
        <v>0</v>
      </c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R1439" s="161" t="s">
        <v>245</v>
      </c>
      <c r="AT1439" s="161" t="s">
        <v>209</v>
      </c>
      <c r="AU1439" s="161" t="s">
        <v>88</v>
      </c>
      <c r="AY1439" s="17" t="s">
        <v>207</v>
      </c>
      <c r="BE1439" s="162">
        <f>IF(N1439="základní",J1439,0)</f>
        <v>0</v>
      </c>
      <c r="BF1439" s="162">
        <f>IF(N1439="snížená",J1439,0)</f>
        <v>0</v>
      </c>
      <c r="BG1439" s="162">
        <f>IF(N1439="zákl. přenesená",J1439,0)</f>
        <v>0</v>
      </c>
      <c r="BH1439" s="162">
        <f>IF(N1439="sníž. přenesená",J1439,0)</f>
        <v>0</v>
      </c>
      <c r="BI1439" s="162">
        <f>IF(N1439="nulová",J1439,0)</f>
        <v>0</v>
      </c>
      <c r="BJ1439" s="17" t="s">
        <v>86</v>
      </c>
      <c r="BK1439" s="162">
        <f>ROUND(I1439*H1439,2)</f>
        <v>0</v>
      </c>
      <c r="BL1439" s="17" t="s">
        <v>245</v>
      </c>
      <c r="BM1439" s="161" t="s">
        <v>1560</v>
      </c>
    </row>
    <row r="1440" spans="1:65" s="2" customFormat="1" ht="21.75" customHeight="1">
      <c r="A1440" s="31"/>
      <c r="B1440" s="148"/>
      <c r="C1440" s="149" t="s">
        <v>888</v>
      </c>
      <c r="D1440" s="149" t="s">
        <v>209</v>
      </c>
      <c r="E1440" s="150" t="s">
        <v>1561</v>
      </c>
      <c r="F1440" s="151" t="s">
        <v>1562</v>
      </c>
      <c r="G1440" s="152" t="s">
        <v>220</v>
      </c>
      <c r="H1440" s="153">
        <v>301.25</v>
      </c>
      <c r="I1440" s="154"/>
      <c r="J1440" s="155">
        <f>ROUND(I1440*H1440,2)</f>
        <v>0</v>
      </c>
      <c r="K1440" s="156"/>
      <c r="L1440" s="32"/>
      <c r="M1440" s="157" t="s">
        <v>1</v>
      </c>
      <c r="N1440" s="158" t="s">
        <v>44</v>
      </c>
      <c r="O1440" s="57"/>
      <c r="P1440" s="159">
        <f>O1440*H1440</f>
        <v>0</v>
      </c>
      <c r="Q1440" s="159">
        <v>0</v>
      </c>
      <c r="R1440" s="159">
        <f>Q1440*H1440</f>
        <v>0</v>
      </c>
      <c r="S1440" s="159">
        <v>0</v>
      </c>
      <c r="T1440" s="160">
        <f>S1440*H1440</f>
        <v>0</v>
      </c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R1440" s="161" t="s">
        <v>245</v>
      </c>
      <c r="AT1440" s="161" t="s">
        <v>209</v>
      </c>
      <c r="AU1440" s="161" t="s">
        <v>88</v>
      </c>
      <c r="AY1440" s="17" t="s">
        <v>207</v>
      </c>
      <c r="BE1440" s="162">
        <f>IF(N1440="základní",J1440,0)</f>
        <v>0</v>
      </c>
      <c r="BF1440" s="162">
        <f>IF(N1440="snížená",J1440,0)</f>
        <v>0</v>
      </c>
      <c r="BG1440" s="162">
        <f>IF(N1440="zákl. přenesená",J1440,0)</f>
        <v>0</v>
      </c>
      <c r="BH1440" s="162">
        <f>IF(N1440="sníž. přenesená",J1440,0)</f>
        <v>0</v>
      </c>
      <c r="BI1440" s="162">
        <f>IF(N1440="nulová",J1440,0)</f>
        <v>0</v>
      </c>
      <c r="BJ1440" s="17" t="s">
        <v>86</v>
      </c>
      <c r="BK1440" s="162">
        <f>ROUND(I1440*H1440,2)</f>
        <v>0</v>
      </c>
      <c r="BL1440" s="17" t="s">
        <v>245</v>
      </c>
      <c r="BM1440" s="161" t="s">
        <v>1563</v>
      </c>
    </row>
    <row r="1441" spans="1:65" s="14" customFormat="1" ht="11.25">
      <c r="B1441" s="172"/>
      <c r="D1441" s="164" t="s">
        <v>237</v>
      </c>
      <c r="E1441" s="173" t="s">
        <v>1</v>
      </c>
      <c r="F1441" s="174" t="s">
        <v>1564</v>
      </c>
      <c r="H1441" s="173" t="s">
        <v>1</v>
      </c>
      <c r="I1441" s="175"/>
      <c r="L1441" s="172"/>
      <c r="M1441" s="176"/>
      <c r="N1441" s="177"/>
      <c r="O1441" s="177"/>
      <c r="P1441" s="177"/>
      <c r="Q1441" s="177"/>
      <c r="R1441" s="177"/>
      <c r="S1441" s="177"/>
      <c r="T1441" s="178"/>
      <c r="AT1441" s="173" t="s">
        <v>237</v>
      </c>
      <c r="AU1441" s="173" t="s">
        <v>88</v>
      </c>
      <c r="AV1441" s="14" t="s">
        <v>86</v>
      </c>
      <c r="AW1441" s="14" t="s">
        <v>33</v>
      </c>
      <c r="AX1441" s="14" t="s">
        <v>79</v>
      </c>
      <c r="AY1441" s="173" t="s">
        <v>207</v>
      </c>
    </row>
    <row r="1442" spans="1:65" s="13" customFormat="1" ht="22.5">
      <c r="B1442" s="163"/>
      <c r="D1442" s="164" t="s">
        <v>237</v>
      </c>
      <c r="E1442" s="165" t="s">
        <v>1</v>
      </c>
      <c r="F1442" s="166" t="s">
        <v>1565</v>
      </c>
      <c r="H1442" s="167">
        <v>75.2</v>
      </c>
      <c r="I1442" s="168"/>
      <c r="L1442" s="163"/>
      <c r="M1442" s="169"/>
      <c r="N1442" s="170"/>
      <c r="O1442" s="170"/>
      <c r="P1442" s="170"/>
      <c r="Q1442" s="170"/>
      <c r="R1442" s="170"/>
      <c r="S1442" s="170"/>
      <c r="T1442" s="171"/>
      <c r="AT1442" s="165" t="s">
        <v>237</v>
      </c>
      <c r="AU1442" s="165" t="s">
        <v>88</v>
      </c>
      <c r="AV1442" s="13" t="s">
        <v>88</v>
      </c>
      <c r="AW1442" s="13" t="s">
        <v>33</v>
      </c>
      <c r="AX1442" s="13" t="s">
        <v>79</v>
      </c>
      <c r="AY1442" s="165" t="s">
        <v>207</v>
      </c>
    </row>
    <row r="1443" spans="1:65" s="13" customFormat="1" ht="22.5">
      <c r="B1443" s="163"/>
      <c r="D1443" s="164" t="s">
        <v>237</v>
      </c>
      <c r="E1443" s="165" t="s">
        <v>1</v>
      </c>
      <c r="F1443" s="166" t="s">
        <v>1566</v>
      </c>
      <c r="H1443" s="167">
        <v>26.4</v>
      </c>
      <c r="I1443" s="168"/>
      <c r="L1443" s="163"/>
      <c r="M1443" s="169"/>
      <c r="N1443" s="170"/>
      <c r="O1443" s="170"/>
      <c r="P1443" s="170"/>
      <c r="Q1443" s="170"/>
      <c r="R1443" s="170"/>
      <c r="S1443" s="170"/>
      <c r="T1443" s="171"/>
      <c r="AT1443" s="165" t="s">
        <v>237</v>
      </c>
      <c r="AU1443" s="165" t="s">
        <v>88</v>
      </c>
      <c r="AV1443" s="13" t="s">
        <v>88</v>
      </c>
      <c r="AW1443" s="13" t="s">
        <v>33</v>
      </c>
      <c r="AX1443" s="13" t="s">
        <v>79</v>
      </c>
      <c r="AY1443" s="165" t="s">
        <v>207</v>
      </c>
    </row>
    <row r="1444" spans="1:65" s="13" customFormat="1" ht="22.5">
      <c r="B1444" s="163"/>
      <c r="D1444" s="164" t="s">
        <v>237</v>
      </c>
      <c r="E1444" s="165" t="s">
        <v>1</v>
      </c>
      <c r="F1444" s="166" t="s">
        <v>1567</v>
      </c>
      <c r="H1444" s="167">
        <v>59.9</v>
      </c>
      <c r="I1444" s="168"/>
      <c r="L1444" s="163"/>
      <c r="M1444" s="169"/>
      <c r="N1444" s="170"/>
      <c r="O1444" s="170"/>
      <c r="P1444" s="170"/>
      <c r="Q1444" s="170"/>
      <c r="R1444" s="170"/>
      <c r="S1444" s="170"/>
      <c r="T1444" s="171"/>
      <c r="AT1444" s="165" t="s">
        <v>237</v>
      </c>
      <c r="AU1444" s="165" t="s">
        <v>88</v>
      </c>
      <c r="AV1444" s="13" t="s">
        <v>88</v>
      </c>
      <c r="AW1444" s="13" t="s">
        <v>33</v>
      </c>
      <c r="AX1444" s="13" t="s">
        <v>79</v>
      </c>
      <c r="AY1444" s="165" t="s">
        <v>207</v>
      </c>
    </row>
    <row r="1445" spans="1:65" s="13" customFormat="1" ht="11.25">
      <c r="B1445" s="163"/>
      <c r="D1445" s="164" t="s">
        <v>237</v>
      </c>
      <c r="E1445" s="165" t="s">
        <v>1</v>
      </c>
      <c r="F1445" s="166" t="s">
        <v>1568</v>
      </c>
      <c r="H1445" s="167">
        <v>2.1</v>
      </c>
      <c r="I1445" s="168"/>
      <c r="L1445" s="163"/>
      <c r="M1445" s="169"/>
      <c r="N1445" s="170"/>
      <c r="O1445" s="170"/>
      <c r="P1445" s="170"/>
      <c r="Q1445" s="170"/>
      <c r="R1445" s="170"/>
      <c r="S1445" s="170"/>
      <c r="T1445" s="171"/>
      <c r="AT1445" s="165" t="s">
        <v>237</v>
      </c>
      <c r="AU1445" s="165" t="s">
        <v>88</v>
      </c>
      <c r="AV1445" s="13" t="s">
        <v>88</v>
      </c>
      <c r="AW1445" s="13" t="s">
        <v>33</v>
      </c>
      <c r="AX1445" s="13" t="s">
        <v>79</v>
      </c>
      <c r="AY1445" s="165" t="s">
        <v>207</v>
      </c>
    </row>
    <row r="1446" spans="1:65" s="13" customFormat="1" ht="11.25">
      <c r="B1446" s="163"/>
      <c r="D1446" s="164" t="s">
        <v>237</v>
      </c>
      <c r="E1446" s="165" t="s">
        <v>1</v>
      </c>
      <c r="F1446" s="166" t="s">
        <v>1569</v>
      </c>
      <c r="H1446" s="167">
        <v>33.200000000000003</v>
      </c>
      <c r="I1446" s="168"/>
      <c r="L1446" s="163"/>
      <c r="M1446" s="169"/>
      <c r="N1446" s="170"/>
      <c r="O1446" s="170"/>
      <c r="P1446" s="170"/>
      <c r="Q1446" s="170"/>
      <c r="R1446" s="170"/>
      <c r="S1446" s="170"/>
      <c r="T1446" s="171"/>
      <c r="AT1446" s="165" t="s">
        <v>237</v>
      </c>
      <c r="AU1446" s="165" t="s">
        <v>88</v>
      </c>
      <c r="AV1446" s="13" t="s">
        <v>88</v>
      </c>
      <c r="AW1446" s="13" t="s">
        <v>33</v>
      </c>
      <c r="AX1446" s="13" t="s">
        <v>79</v>
      </c>
      <c r="AY1446" s="165" t="s">
        <v>207</v>
      </c>
    </row>
    <row r="1447" spans="1:65" s="13" customFormat="1" ht="11.25">
      <c r="B1447" s="163"/>
      <c r="D1447" s="164" t="s">
        <v>237</v>
      </c>
      <c r="E1447" s="165" t="s">
        <v>1</v>
      </c>
      <c r="F1447" s="166" t="s">
        <v>1570</v>
      </c>
      <c r="H1447" s="167">
        <v>7.4</v>
      </c>
      <c r="I1447" s="168"/>
      <c r="L1447" s="163"/>
      <c r="M1447" s="169"/>
      <c r="N1447" s="170"/>
      <c r="O1447" s="170"/>
      <c r="P1447" s="170"/>
      <c r="Q1447" s="170"/>
      <c r="R1447" s="170"/>
      <c r="S1447" s="170"/>
      <c r="T1447" s="171"/>
      <c r="AT1447" s="165" t="s">
        <v>237</v>
      </c>
      <c r="AU1447" s="165" t="s">
        <v>88</v>
      </c>
      <c r="AV1447" s="13" t="s">
        <v>88</v>
      </c>
      <c r="AW1447" s="13" t="s">
        <v>33</v>
      </c>
      <c r="AX1447" s="13" t="s">
        <v>79</v>
      </c>
      <c r="AY1447" s="165" t="s">
        <v>207</v>
      </c>
    </row>
    <row r="1448" spans="1:65" s="13" customFormat="1" ht="11.25">
      <c r="B1448" s="163"/>
      <c r="D1448" s="164" t="s">
        <v>237</v>
      </c>
      <c r="E1448" s="165" t="s">
        <v>1</v>
      </c>
      <c r="F1448" s="166" t="s">
        <v>1571</v>
      </c>
      <c r="H1448" s="167">
        <v>30.8</v>
      </c>
      <c r="I1448" s="168"/>
      <c r="L1448" s="163"/>
      <c r="M1448" s="169"/>
      <c r="N1448" s="170"/>
      <c r="O1448" s="170"/>
      <c r="P1448" s="170"/>
      <c r="Q1448" s="170"/>
      <c r="R1448" s="170"/>
      <c r="S1448" s="170"/>
      <c r="T1448" s="171"/>
      <c r="AT1448" s="165" t="s">
        <v>237</v>
      </c>
      <c r="AU1448" s="165" t="s">
        <v>88</v>
      </c>
      <c r="AV1448" s="13" t="s">
        <v>88</v>
      </c>
      <c r="AW1448" s="13" t="s">
        <v>33</v>
      </c>
      <c r="AX1448" s="13" t="s">
        <v>79</v>
      </c>
      <c r="AY1448" s="165" t="s">
        <v>207</v>
      </c>
    </row>
    <row r="1449" spans="1:65" s="13" customFormat="1" ht="11.25">
      <c r="B1449" s="163"/>
      <c r="D1449" s="164" t="s">
        <v>237</v>
      </c>
      <c r="E1449" s="165" t="s">
        <v>1</v>
      </c>
      <c r="F1449" s="166" t="s">
        <v>1572</v>
      </c>
      <c r="H1449" s="167">
        <v>17</v>
      </c>
      <c r="I1449" s="168"/>
      <c r="L1449" s="163"/>
      <c r="M1449" s="169"/>
      <c r="N1449" s="170"/>
      <c r="O1449" s="170"/>
      <c r="P1449" s="170"/>
      <c r="Q1449" s="170"/>
      <c r="R1449" s="170"/>
      <c r="S1449" s="170"/>
      <c r="T1449" s="171"/>
      <c r="AT1449" s="165" t="s">
        <v>237</v>
      </c>
      <c r="AU1449" s="165" t="s">
        <v>88</v>
      </c>
      <c r="AV1449" s="13" t="s">
        <v>88</v>
      </c>
      <c r="AW1449" s="13" t="s">
        <v>33</v>
      </c>
      <c r="AX1449" s="13" t="s">
        <v>79</v>
      </c>
      <c r="AY1449" s="165" t="s">
        <v>207</v>
      </c>
    </row>
    <row r="1450" spans="1:65" s="13" customFormat="1" ht="22.5">
      <c r="B1450" s="163"/>
      <c r="D1450" s="164" t="s">
        <v>237</v>
      </c>
      <c r="E1450" s="165" t="s">
        <v>1</v>
      </c>
      <c r="F1450" s="166" t="s">
        <v>1573</v>
      </c>
      <c r="H1450" s="167">
        <v>49.25</v>
      </c>
      <c r="I1450" s="168"/>
      <c r="L1450" s="163"/>
      <c r="M1450" s="169"/>
      <c r="N1450" s="170"/>
      <c r="O1450" s="170"/>
      <c r="P1450" s="170"/>
      <c r="Q1450" s="170"/>
      <c r="R1450" s="170"/>
      <c r="S1450" s="170"/>
      <c r="T1450" s="171"/>
      <c r="AT1450" s="165" t="s">
        <v>237</v>
      </c>
      <c r="AU1450" s="165" t="s">
        <v>88</v>
      </c>
      <c r="AV1450" s="13" t="s">
        <v>88</v>
      </c>
      <c r="AW1450" s="13" t="s">
        <v>33</v>
      </c>
      <c r="AX1450" s="13" t="s">
        <v>79</v>
      </c>
      <c r="AY1450" s="165" t="s">
        <v>207</v>
      </c>
    </row>
    <row r="1451" spans="1:65" s="15" customFormat="1" ht="11.25">
      <c r="B1451" s="179"/>
      <c r="D1451" s="164" t="s">
        <v>237</v>
      </c>
      <c r="E1451" s="180" t="s">
        <v>1</v>
      </c>
      <c r="F1451" s="181" t="s">
        <v>242</v>
      </c>
      <c r="H1451" s="182">
        <v>301.25</v>
      </c>
      <c r="I1451" s="183"/>
      <c r="L1451" s="179"/>
      <c r="M1451" s="184"/>
      <c r="N1451" s="185"/>
      <c r="O1451" s="185"/>
      <c r="P1451" s="185"/>
      <c r="Q1451" s="185"/>
      <c r="R1451" s="185"/>
      <c r="S1451" s="185"/>
      <c r="T1451" s="186"/>
      <c r="AT1451" s="180" t="s">
        <v>237</v>
      </c>
      <c r="AU1451" s="180" t="s">
        <v>88</v>
      </c>
      <c r="AV1451" s="15" t="s">
        <v>213</v>
      </c>
      <c r="AW1451" s="15" t="s">
        <v>33</v>
      </c>
      <c r="AX1451" s="15" t="s">
        <v>86</v>
      </c>
      <c r="AY1451" s="180" t="s">
        <v>207</v>
      </c>
    </row>
    <row r="1452" spans="1:65" s="2" customFormat="1" ht="16.5" customHeight="1">
      <c r="A1452" s="31"/>
      <c r="B1452" s="148"/>
      <c r="C1452" s="149" t="s">
        <v>1574</v>
      </c>
      <c r="D1452" s="149" t="s">
        <v>209</v>
      </c>
      <c r="E1452" s="150" t="s">
        <v>1575</v>
      </c>
      <c r="F1452" s="151" t="s">
        <v>1576</v>
      </c>
      <c r="G1452" s="152" t="s">
        <v>415</v>
      </c>
      <c r="H1452" s="153">
        <v>5.76</v>
      </c>
      <c r="I1452" s="154"/>
      <c r="J1452" s="155">
        <f>ROUND(I1452*H1452,2)</f>
        <v>0</v>
      </c>
      <c r="K1452" s="156"/>
      <c r="L1452" s="32"/>
      <c r="M1452" s="157" t="s">
        <v>1</v>
      </c>
      <c r="N1452" s="158" t="s">
        <v>44</v>
      </c>
      <c r="O1452" s="57"/>
      <c r="P1452" s="159">
        <f>O1452*H1452</f>
        <v>0</v>
      </c>
      <c r="Q1452" s="159">
        <v>0</v>
      </c>
      <c r="R1452" s="159">
        <f>Q1452*H1452</f>
        <v>0</v>
      </c>
      <c r="S1452" s="159">
        <v>0</v>
      </c>
      <c r="T1452" s="160">
        <f>S1452*H1452</f>
        <v>0</v>
      </c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R1452" s="161" t="s">
        <v>245</v>
      </c>
      <c r="AT1452" s="161" t="s">
        <v>209</v>
      </c>
      <c r="AU1452" s="161" t="s">
        <v>88</v>
      </c>
      <c r="AY1452" s="17" t="s">
        <v>207</v>
      </c>
      <c r="BE1452" s="162">
        <f>IF(N1452="základní",J1452,0)</f>
        <v>0</v>
      </c>
      <c r="BF1452" s="162">
        <f>IF(N1452="snížená",J1452,0)</f>
        <v>0</v>
      </c>
      <c r="BG1452" s="162">
        <f>IF(N1452="zákl. přenesená",J1452,0)</f>
        <v>0</v>
      </c>
      <c r="BH1452" s="162">
        <f>IF(N1452="sníž. přenesená",J1452,0)</f>
        <v>0</v>
      </c>
      <c r="BI1452" s="162">
        <f>IF(N1452="nulová",J1452,0)</f>
        <v>0</v>
      </c>
      <c r="BJ1452" s="17" t="s">
        <v>86</v>
      </c>
      <c r="BK1452" s="162">
        <f>ROUND(I1452*H1452,2)</f>
        <v>0</v>
      </c>
      <c r="BL1452" s="17" t="s">
        <v>245</v>
      </c>
      <c r="BM1452" s="161" t="s">
        <v>1577</v>
      </c>
    </row>
    <row r="1453" spans="1:65" s="13" customFormat="1" ht="22.5">
      <c r="B1453" s="163"/>
      <c r="D1453" s="164" t="s">
        <v>237</v>
      </c>
      <c r="E1453" s="165" t="s">
        <v>1</v>
      </c>
      <c r="F1453" s="166" t="s">
        <v>1578</v>
      </c>
      <c r="H1453" s="167">
        <v>5.76</v>
      </c>
      <c r="I1453" s="168"/>
      <c r="L1453" s="163"/>
      <c r="M1453" s="169"/>
      <c r="N1453" s="170"/>
      <c r="O1453" s="170"/>
      <c r="P1453" s="170"/>
      <c r="Q1453" s="170"/>
      <c r="R1453" s="170"/>
      <c r="S1453" s="170"/>
      <c r="T1453" s="171"/>
      <c r="AT1453" s="165" t="s">
        <v>237</v>
      </c>
      <c r="AU1453" s="165" t="s">
        <v>88</v>
      </c>
      <c r="AV1453" s="13" t="s">
        <v>88</v>
      </c>
      <c r="AW1453" s="13" t="s">
        <v>33</v>
      </c>
      <c r="AX1453" s="13" t="s">
        <v>79</v>
      </c>
      <c r="AY1453" s="165" t="s">
        <v>207</v>
      </c>
    </row>
    <row r="1454" spans="1:65" s="15" customFormat="1" ht="11.25">
      <c r="B1454" s="179"/>
      <c r="D1454" s="164" t="s">
        <v>237</v>
      </c>
      <c r="E1454" s="180" t="s">
        <v>1</v>
      </c>
      <c r="F1454" s="181" t="s">
        <v>242</v>
      </c>
      <c r="H1454" s="182">
        <v>5.76</v>
      </c>
      <c r="I1454" s="183"/>
      <c r="L1454" s="179"/>
      <c r="M1454" s="184"/>
      <c r="N1454" s="185"/>
      <c r="O1454" s="185"/>
      <c r="P1454" s="185"/>
      <c r="Q1454" s="185"/>
      <c r="R1454" s="185"/>
      <c r="S1454" s="185"/>
      <c r="T1454" s="186"/>
      <c r="AT1454" s="180" t="s">
        <v>237</v>
      </c>
      <c r="AU1454" s="180" t="s">
        <v>88</v>
      </c>
      <c r="AV1454" s="15" t="s">
        <v>213</v>
      </c>
      <c r="AW1454" s="15" t="s">
        <v>33</v>
      </c>
      <c r="AX1454" s="15" t="s">
        <v>86</v>
      </c>
      <c r="AY1454" s="180" t="s">
        <v>207</v>
      </c>
    </row>
    <row r="1455" spans="1:65" s="2" customFormat="1" ht="16.5" customHeight="1">
      <c r="A1455" s="31"/>
      <c r="B1455" s="148"/>
      <c r="C1455" s="149" t="s">
        <v>898</v>
      </c>
      <c r="D1455" s="149" t="s">
        <v>209</v>
      </c>
      <c r="E1455" s="150" t="s">
        <v>1579</v>
      </c>
      <c r="F1455" s="151" t="s">
        <v>1580</v>
      </c>
      <c r="G1455" s="152" t="s">
        <v>220</v>
      </c>
      <c r="H1455" s="153">
        <v>50</v>
      </c>
      <c r="I1455" s="154"/>
      <c r="J1455" s="155">
        <f>ROUND(I1455*H1455,2)</f>
        <v>0</v>
      </c>
      <c r="K1455" s="156"/>
      <c r="L1455" s="32"/>
      <c r="M1455" s="157" t="s">
        <v>1</v>
      </c>
      <c r="N1455" s="158" t="s">
        <v>44</v>
      </c>
      <c r="O1455" s="57"/>
      <c r="P1455" s="159">
        <f>O1455*H1455</f>
        <v>0</v>
      </c>
      <c r="Q1455" s="159">
        <v>0</v>
      </c>
      <c r="R1455" s="159">
        <f>Q1455*H1455</f>
        <v>0</v>
      </c>
      <c r="S1455" s="159">
        <v>0</v>
      </c>
      <c r="T1455" s="160">
        <f>S1455*H1455</f>
        <v>0</v>
      </c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R1455" s="161" t="s">
        <v>245</v>
      </c>
      <c r="AT1455" s="161" t="s">
        <v>209</v>
      </c>
      <c r="AU1455" s="161" t="s">
        <v>88</v>
      </c>
      <c r="AY1455" s="17" t="s">
        <v>207</v>
      </c>
      <c r="BE1455" s="162">
        <f>IF(N1455="základní",J1455,0)</f>
        <v>0</v>
      </c>
      <c r="BF1455" s="162">
        <f>IF(N1455="snížená",J1455,0)</f>
        <v>0</v>
      </c>
      <c r="BG1455" s="162">
        <f>IF(N1455="zákl. přenesená",J1455,0)</f>
        <v>0</v>
      </c>
      <c r="BH1455" s="162">
        <f>IF(N1455="sníž. přenesená",J1455,0)</f>
        <v>0</v>
      </c>
      <c r="BI1455" s="162">
        <f>IF(N1455="nulová",J1455,0)</f>
        <v>0</v>
      </c>
      <c r="BJ1455" s="17" t="s">
        <v>86</v>
      </c>
      <c r="BK1455" s="162">
        <f>ROUND(I1455*H1455,2)</f>
        <v>0</v>
      </c>
      <c r="BL1455" s="17" t="s">
        <v>245</v>
      </c>
      <c r="BM1455" s="161" t="s">
        <v>1581</v>
      </c>
    </row>
    <row r="1456" spans="1:65" s="14" customFormat="1" ht="11.25">
      <c r="B1456" s="172"/>
      <c r="D1456" s="164" t="s">
        <v>237</v>
      </c>
      <c r="E1456" s="173" t="s">
        <v>1</v>
      </c>
      <c r="F1456" s="174" t="s">
        <v>1582</v>
      </c>
      <c r="H1456" s="173" t="s">
        <v>1</v>
      </c>
      <c r="I1456" s="175"/>
      <c r="L1456" s="172"/>
      <c r="M1456" s="176"/>
      <c r="N1456" s="177"/>
      <c r="O1456" s="177"/>
      <c r="P1456" s="177"/>
      <c r="Q1456" s="177"/>
      <c r="R1456" s="177"/>
      <c r="S1456" s="177"/>
      <c r="T1456" s="178"/>
      <c r="AT1456" s="173" t="s">
        <v>237</v>
      </c>
      <c r="AU1456" s="173" t="s">
        <v>88</v>
      </c>
      <c r="AV1456" s="14" t="s">
        <v>86</v>
      </c>
      <c r="AW1456" s="14" t="s">
        <v>33</v>
      </c>
      <c r="AX1456" s="14" t="s">
        <v>79</v>
      </c>
      <c r="AY1456" s="173" t="s">
        <v>207</v>
      </c>
    </row>
    <row r="1457" spans="1:65" s="13" customFormat="1" ht="11.25">
      <c r="B1457" s="163"/>
      <c r="D1457" s="164" t="s">
        <v>237</v>
      </c>
      <c r="E1457" s="165" t="s">
        <v>1</v>
      </c>
      <c r="F1457" s="166" t="s">
        <v>1583</v>
      </c>
      <c r="H1457" s="167">
        <v>19.149999999999999</v>
      </c>
      <c r="I1457" s="168"/>
      <c r="L1457" s="163"/>
      <c r="M1457" s="169"/>
      <c r="N1457" s="170"/>
      <c r="O1457" s="170"/>
      <c r="P1457" s="170"/>
      <c r="Q1457" s="170"/>
      <c r="R1457" s="170"/>
      <c r="S1457" s="170"/>
      <c r="T1457" s="171"/>
      <c r="AT1457" s="165" t="s">
        <v>237</v>
      </c>
      <c r="AU1457" s="165" t="s">
        <v>88</v>
      </c>
      <c r="AV1457" s="13" t="s">
        <v>88</v>
      </c>
      <c r="AW1457" s="13" t="s">
        <v>33</v>
      </c>
      <c r="AX1457" s="13" t="s">
        <v>79</v>
      </c>
      <c r="AY1457" s="165" t="s">
        <v>207</v>
      </c>
    </row>
    <row r="1458" spans="1:65" s="13" customFormat="1" ht="11.25">
      <c r="B1458" s="163"/>
      <c r="D1458" s="164" t="s">
        <v>237</v>
      </c>
      <c r="E1458" s="165" t="s">
        <v>1</v>
      </c>
      <c r="F1458" s="166" t="s">
        <v>1584</v>
      </c>
      <c r="H1458" s="167">
        <v>12.05</v>
      </c>
      <c r="I1458" s="168"/>
      <c r="L1458" s="163"/>
      <c r="M1458" s="169"/>
      <c r="N1458" s="170"/>
      <c r="O1458" s="170"/>
      <c r="P1458" s="170"/>
      <c r="Q1458" s="170"/>
      <c r="R1458" s="170"/>
      <c r="S1458" s="170"/>
      <c r="T1458" s="171"/>
      <c r="AT1458" s="165" t="s">
        <v>237</v>
      </c>
      <c r="AU1458" s="165" t="s">
        <v>88</v>
      </c>
      <c r="AV1458" s="13" t="s">
        <v>88</v>
      </c>
      <c r="AW1458" s="13" t="s">
        <v>33</v>
      </c>
      <c r="AX1458" s="13" t="s">
        <v>79</v>
      </c>
      <c r="AY1458" s="165" t="s">
        <v>207</v>
      </c>
    </row>
    <row r="1459" spans="1:65" s="13" customFormat="1" ht="11.25">
      <c r="B1459" s="163"/>
      <c r="D1459" s="164" t="s">
        <v>237</v>
      </c>
      <c r="E1459" s="165" t="s">
        <v>1</v>
      </c>
      <c r="F1459" s="166" t="s">
        <v>1585</v>
      </c>
      <c r="H1459" s="167">
        <v>18.8</v>
      </c>
      <c r="I1459" s="168"/>
      <c r="L1459" s="163"/>
      <c r="M1459" s="169"/>
      <c r="N1459" s="170"/>
      <c r="O1459" s="170"/>
      <c r="P1459" s="170"/>
      <c r="Q1459" s="170"/>
      <c r="R1459" s="170"/>
      <c r="S1459" s="170"/>
      <c r="T1459" s="171"/>
      <c r="AT1459" s="165" t="s">
        <v>237</v>
      </c>
      <c r="AU1459" s="165" t="s">
        <v>88</v>
      </c>
      <c r="AV1459" s="13" t="s">
        <v>88</v>
      </c>
      <c r="AW1459" s="13" t="s">
        <v>33</v>
      </c>
      <c r="AX1459" s="13" t="s">
        <v>79</v>
      </c>
      <c r="AY1459" s="165" t="s">
        <v>207</v>
      </c>
    </row>
    <row r="1460" spans="1:65" s="15" customFormat="1" ht="11.25">
      <c r="B1460" s="179"/>
      <c r="D1460" s="164" t="s">
        <v>237</v>
      </c>
      <c r="E1460" s="180" t="s">
        <v>1</v>
      </c>
      <c r="F1460" s="181" t="s">
        <v>242</v>
      </c>
      <c r="H1460" s="182">
        <v>50</v>
      </c>
      <c r="I1460" s="183"/>
      <c r="L1460" s="179"/>
      <c r="M1460" s="184"/>
      <c r="N1460" s="185"/>
      <c r="O1460" s="185"/>
      <c r="P1460" s="185"/>
      <c r="Q1460" s="185"/>
      <c r="R1460" s="185"/>
      <c r="S1460" s="185"/>
      <c r="T1460" s="186"/>
      <c r="AT1460" s="180" t="s">
        <v>237</v>
      </c>
      <c r="AU1460" s="180" t="s">
        <v>88</v>
      </c>
      <c r="AV1460" s="15" t="s">
        <v>213</v>
      </c>
      <c r="AW1460" s="15" t="s">
        <v>33</v>
      </c>
      <c r="AX1460" s="15" t="s">
        <v>86</v>
      </c>
      <c r="AY1460" s="180" t="s">
        <v>207</v>
      </c>
    </row>
    <row r="1461" spans="1:65" s="2" customFormat="1" ht="16.5" customHeight="1">
      <c r="A1461" s="31"/>
      <c r="B1461" s="148"/>
      <c r="C1461" s="149" t="s">
        <v>1586</v>
      </c>
      <c r="D1461" s="149" t="s">
        <v>209</v>
      </c>
      <c r="E1461" s="150" t="s">
        <v>1587</v>
      </c>
      <c r="F1461" s="151" t="s">
        <v>1588</v>
      </c>
      <c r="G1461" s="152" t="s">
        <v>220</v>
      </c>
      <c r="H1461" s="153">
        <v>9.1</v>
      </c>
      <c r="I1461" s="154"/>
      <c r="J1461" s="155">
        <f>ROUND(I1461*H1461,2)</f>
        <v>0</v>
      </c>
      <c r="K1461" s="156"/>
      <c r="L1461" s="32"/>
      <c r="M1461" s="157" t="s">
        <v>1</v>
      </c>
      <c r="N1461" s="158" t="s">
        <v>44</v>
      </c>
      <c r="O1461" s="57"/>
      <c r="P1461" s="159">
        <f>O1461*H1461</f>
        <v>0</v>
      </c>
      <c r="Q1461" s="159">
        <v>0</v>
      </c>
      <c r="R1461" s="159">
        <f>Q1461*H1461</f>
        <v>0</v>
      </c>
      <c r="S1461" s="159">
        <v>0</v>
      </c>
      <c r="T1461" s="160">
        <f>S1461*H1461</f>
        <v>0</v>
      </c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R1461" s="161" t="s">
        <v>245</v>
      </c>
      <c r="AT1461" s="161" t="s">
        <v>209</v>
      </c>
      <c r="AU1461" s="161" t="s">
        <v>88</v>
      </c>
      <c r="AY1461" s="17" t="s">
        <v>207</v>
      </c>
      <c r="BE1461" s="162">
        <f>IF(N1461="základní",J1461,0)</f>
        <v>0</v>
      </c>
      <c r="BF1461" s="162">
        <f>IF(N1461="snížená",J1461,0)</f>
        <v>0</v>
      </c>
      <c r="BG1461" s="162">
        <f>IF(N1461="zákl. přenesená",J1461,0)</f>
        <v>0</v>
      </c>
      <c r="BH1461" s="162">
        <f>IF(N1461="sníž. přenesená",J1461,0)</f>
        <v>0</v>
      </c>
      <c r="BI1461" s="162">
        <f>IF(N1461="nulová",J1461,0)</f>
        <v>0</v>
      </c>
      <c r="BJ1461" s="17" t="s">
        <v>86</v>
      </c>
      <c r="BK1461" s="162">
        <f>ROUND(I1461*H1461,2)</f>
        <v>0</v>
      </c>
      <c r="BL1461" s="17" t="s">
        <v>245</v>
      </c>
      <c r="BM1461" s="161" t="s">
        <v>1589</v>
      </c>
    </row>
    <row r="1462" spans="1:65" s="13" customFormat="1" ht="22.5">
      <c r="B1462" s="163"/>
      <c r="D1462" s="164" t="s">
        <v>237</v>
      </c>
      <c r="E1462" s="165" t="s">
        <v>1</v>
      </c>
      <c r="F1462" s="166" t="s">
        <v>1590</v>
      </c>
      <c r="H1462" s="167">
        <v>9.1</v>
      </c>
      <c r="I1462" s="168"/>
      <c r="L1462" s="163"/>
      <c r="M1462" s="169"/>
      <c r="N1462" s="170"/>
      <c r="O1462" s="170"/>
      <c r="P1462" s="170"/>
      <c r="Q1462" s="170"/>
      <c r="R1462" s="170"/>
      <c r="S1462" s="170"/>
      <c r="T1462" s="171"/>
      <c r="AT1462" s="165" t="s">
        <v>237</v>
      </c>
      <c r="AU1462" s="165" t="s">
        <v>88</v>
      </c>
      <c r="AV1462" s="13" t="s">
        <v>88</v>
      </c>
      <c r="AW1462" s="13" t="s">
        <v>33</v>
      </c>
      <c r="AX1462" s="13" t="s">
        <v>79</v>
      </c>
      <c r="AY1462" s="165" t="s">
        <v>207</v>
      </c>
    </row>
    <row r="1463" spans="1:65" s="15" customFormat="1" ht="11.25">
      <c r="B1463" s="179"/>
      <c r="D1463" s="164" t="s">
        <v>237</v>
      </c>
      <c r="E1463" s="180" t="s">
        <v>1</v>
      </c>
      <c r="F1463" s="181" t="s">
        <v>242</v>
      </c>
      <c r="H1463" s="182">
        <v>9.1</v>
      </c>
      <c r="I1463" s="183"/>
      <c r="L1463" s="179"/>
      <c r="M1463" s="184"/>
      <c r="N1463" s="185"/>
      <c r="O1463" s="185"/>
      <c r="P1463" s="185"/>
      <c r="Q1463" s="185"/>
      <c r="R1463" s="185"/>
      <c r="S1463" s="185"/>
      <c r="T1463" s="186"/>
      <c r="AT1463" s="180" t="s">
        <v>237</v>
      </c>
      <c r="AU1463" s="180" t="s">
        <v>88</v>
      </c>
      <c r="AV1463" s="15" t="s">
        <v>213</v>
      </c>
      <c r="AW1463" s="15" t="s">
        <v>33</v>
      </c>
      <c r="AX1463" s="15" t="s">
        <v>86</v>
      </c>
      <c r="AY1463" s="180" t="s">
        <v>207</v>
      </c>
    </row>
    <row r="1464" spans="1:65" s="2" customFormat="1" ht="16.5" customHeight="1">
      <c r="A1464" s="31"/>
      <c r="B1464" s="148"/>
      <c r="C1464" s="149" t="s">
        <v>919</v>
      </c>
      <c r="D1464" s="149" t="s">
        <v>209</v>
      </c>
      <c r="E1464" s="150" t="s">
        <v>1591</v>
      </c>
      <c r="F1464" s="151" t="s">
        <v>1592</v>
      </c>
      <c r="G1464" s="152" t="s">
        <v>220</v>
      </c>
      <c r="H1464" s="153">
        <v>89.9</v>
      </c>
      <c r="I1464" s="154"/>
      <c r="J1464" s="155">
        <f>ROUND(I1464*H1464,2)</f>
        <v>0</v>
      </c>
      <c r="K1464" s="156"/>
      <c r="L1464" s="32"/>
      <c r="M1464" s="157" t="s">
        <v>1</v>
      </c>
      <c r="N1464" s="158" t="s">
        <v>44</v>
      </c>
      <c r="O1464" s="57"/>
      <c r="P1464" s="159">
        <f>O1464*H1464</f>
        <v>0</v>
      </c>
      <c r="Q1464" s="159">
        <v>0</v>
      </c>
      <c r="R1464" s="159">
        <f>Q1464*H1464</f>
        <v>0</v>
      </c>
      <c r="S1464" s="159">
        <v>0</v>
      </c>
      <c r="T1464" s="160">
        <f>S1464*H1464</f>
        <v>0</v>
      </c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R1464" s="161" t="s">
        <v>245</v>
      </c>
      <c r="AT1464" s="161" t="s">
        <v>209</v>
      </c>
      <c r="AU1464" s="161" t="s">
        <v>88</v>
      </c>
      <c r="AY1464" s="17" t="s">
        <v>207</v>
      </c>
      <c r="BE1464" s="162">
        <f>IF(N1464="základní",J1464,0)</f>
        <v>0</v>
      </c>
      <c r="BF1464" s="162">
        <f>IF(N1464="snížená",J1464,0)</f>
        <v>0</v>
      </c>
      <c r="BG1464" s="162">
        <f>IF(N1464="zákl. přenesená",J1464,0)</f>
        <v>0</v>
      </c>
      <c r="BH1464" s="162">
        <f>IF(N1464="sníž. přenesená",J1464,0)</f>
        <v>0</v>
      </c>
      <c r="BI1464" s="162">
        <f>IF(N1464="nulová",J1464,0)</f>
        <v>0</v>
      </c>
      <c r="BJ1464" s="17" t="s">
        <v>86</v>
      </c>
      <c r="BK1464" s="162">
        <f>ROUND(I1464*H1464,2)</f>
        <v>0</v>
      </c>
      <c r="BL1464" s="17" t="s">
        <v>245</v>
      </c>
      <c r="BM1464" s="161" t="s">
        <v>1593</v>
      </c>
    </row>
    <row r="1465" spans="1:65" s="14" customFormat="1" ht="11.25">
      <c r="B1465" s="172"/>
      <c r="D1465" s="164" t="s">
        <v>237</v>
      </c>
      <c r="E1465" s="173" t="s">
        <v>1</v>
      </c>
      <c r="F1465" s="174" t="s">
        <v>1594</v>
      </c>
      <c r="H1465" s="173" t="s">
        <v>1</v>
      </c>
      <c r="I1465" s="175"/>
      <c r="L1465" s="172"/>
      <c r="M1465" s="176"/>
      <c r="N1465" s="177"/>
      <c r="O1465" s="177"/>
      <c r="P1465" s="177"/>
      <c r="Q1465" s="177"/>
      <c r="R1465" s="177"/>
      <c r="S1465" s="177"/>
      <c r="T1465" s="178"/>
      <c r="AT1465" s="173" t="s">
        <v>237</v>
      </c>
      <c r="AU1465" s="173" t="s">
        <v>88</v>
      </c>
      <c r="AV1465" s="14" t="s">
        <v>86</v>
      </c>
      <c r="AW1465" s="14" t="s">
        <v>33</v>
      </c>
      <c r="AX1465" s="14" t="s">
        <v>79</v>
      </c>
      <c r="AY1465" s="173" t="s">
        <v>207</v>
      </c>
    </row>
    <row r="1466" spans="1:65" s="13" customFormat="1" ht="11.25">
      <c r="B1466" s="163"/>
      <c r="D1466" s="164" t="s">
        <v>237</v>
      </c>
      <c r="E1466" s="165" t="s">
        <v>1</v>
      </c>
      <c r="F1466" s="166" t="s">
        <v>1595</v>
      </c>
      <c r="H1466" s="167">
        <v>75.2</v>
      </c>
      <c r="I1466" s="168"/>
      <c r="L1466" s="163"/>
      <c r="M1466" s="169"/>
      <c r="N1466" s="170"/>
      <c r="O1466" s="170"/>
      <c r="P1466" s="170"/>
      <c r="Q1466" s="170"/>
      <c r="R1466" s="170"/>
      <c r="S1466" s="170"/>
      <c r="T1466" s="171"/>
      <c r="AT1466" s="165" t="s">
        <v>237</v>
      </c>
      <c r="AU1466" s="165" t="s">
        <v>88</v>
      </c>
      <c r="AV1466" s="13" t="s">
        <v>88</v>
      </c>
      <c r="AW1466" s="13" t="s">
        <v>33</v>
      </c>
      <c r="AX1466" s="13" t="s">
        <v>79</v>
      </c>
      <c r="AY1466" s="165" t="s">
        <v>207</v>
      </c>
    </row>
    <row r="1467" spans="1:65" s="13" customFormat="1" ht="11.25">
      <c r="B1467" s="163"/>
      <c r="D1467" s="164" t="s">
        <v>237</v>
      </c>
      <c r="E1467" s="165" t="s">
        <v>1</v>
      </c>
      <c r="F1467" s="166" t="s">
        <v>1596</v>
      </c>
      <c r="H1467" s="167">
        <v>14.7</v>
      </c>
      <c r="I1467" s="168"/>
      <c r="L1467" s="163"/>
      <c r="M1467" s="169"/>
      <c r="N1467" s="170"/>
      <c r="O1467" s="170"/>
      <c r="P1467" s="170"/>
      <c r="Q1467" s="170"/>
      <c r="R1467" s="170"/>
      <c r="S1467" s="170"/>
      <c r="T1467" s="171"/>
      <c r="AT1467" s="165" t="s">
        <v>237</v>
      </c>
      <c r="AU1467" s="165" t="s">
        <v>88</v>
      </c>
      <c r="AV1467" s="13" t="s">
        <v>88</v>
      </c>
      <c r="AW1467" s="13" t="s">
        <v>33</v>
      </c>
      <c r="AX1467" s="13" t="s">
        <v>79</v>
      </c>
      <c r="AY1467" s="165" t="s">
        <v>207</v>
      </c>
    </row>
    <row r="1468" spans="1:65" s="14" customFormat="1" ht="11.25">
      <c r="B1468" s="172"/>
      <c r="D1468" s="164" t="s">
        <v>237</v>
      </c>
      <c r="E1468" s="173" t="s">
        <v>1</v>
      </c>
      <c r="F1468" s="174" t="s">
        <v>1597</v>
      </c>
      <c r="H1468" s="173" t="s">
        <v>1</v>
      </c>
      <c r="I1468" s="175"/>
      <c r="L1468" s="172"/>
      <c r="M1468" s="176"/>
      <c r="N1468" s="177"/>
      <c r="O1468" s="177"/>
      <c r="P1468" s="177"/>
      <c r="Q1468" s="177"/>
      <c r="R1468" s="177"/>
      <c r="S1468" s="177"/>
      <c r="T1468" s="178"/>
      <c r="AT1468" s="173" t="s">
        <v>237</v>
      </c>
      <c r="AU1468" s="173" t="s">
        <v>88</v>
      </c>
      <c r="AV1468" s="14" t="s">
        <v>86</v>
      </c>
      <c r="AW1468" s="14" t="s">
        <v>33</v>
      </c>
      <c r="AX1468" s="14" t="s">
        <v>79</v>
      </c>
      <c r="AY1468" s="173" t="s">
        <v>207</v>
      </c>
    </row>
    <row r="1469" spans="1:65" s="15" customFormat="1" ht="11.25">
      <c r="B1469" s="179"/>
      <c r="D1469" s="164" t="s">
        <v>237</v>
      </c>
      <c r="E1469" s="180" t="s">
        <v>1</v>
      </c>
      <c r="F1469" s="181" t="s">
        <v>242</v>
      </c>
      <c r="H1469" s="182">
        <v>89.9</v>
      </c>
      <c r="I1469" s="183"/>
      <c r="L1469" s="179"/>
      <c r="M1469" s="184"/>
      <c r="N1469" s="185"/>
      <c r="O1469" s="185"/>
      <c r="P1469" s="185"/>
      <c r="Q1469" s="185"/>
      <c r="R1469" s="185"/>
      <c r="S1469" s="185"/>
      <c r="T1469" s="186"/>
      <c r="AT1469" s="180" t="s">
        <v>237</v>
      </c>
      <c r="AU1469" s="180" t="s">
        <v>88</v>
      </c>
      <c r="AV1469" s="15" t="s">
        <v>213</v>
      </c>
      <c r="AW1469" s="15" t="s">
        <v>33</v>
      </c>
      <c r="AX1469" s="15" t="s">
        <v>86</v>
      </c>
      <c r="AY1469" s="180" t="s">
        <v>207</v>
      </c>
    </row>
    <row r="1470" spans="1:65" s="2" customFormat="1" ht="16.5" customHeight="1">
      <c r="A1470" s="31"/>
      <c r="B1470" s="148"/>
      <c r="C1470" s="149" t="s">
        <v>1598</v>
      </c>
      <c r="D1470" s="149" t="s">
        <v>209</v>
      </c>
      <c r="E1470" s="150" t="s">
        <v>1599</v>
      </c>
      <c r="F1470" s="151" t="s">
        <v>1600</v>
      </c>
      <c r="G1470" s="152" t="s">
        <v>220</v>
      </c>
      <c r="H1470" s="153">
        <v>9.9</v>
      </c>
      <c r="I1470" s="154"/>
      <c r="J1470" s="155">
        <f>ROUND(I1470*H1470,2)</f>
        <v>0</v>
      </c>
      <c r="K1470" s="156"/>
      <c r="L1470" s="32"/>
      <c r="M1470" s="157" t="s">
        <v>1</v>
      </c>
      <c r="N1470" s="158" t="s">
        <v>44</v>
      </c>
      <c r="O1470" s="57"/>
      <c r="P1470" s="159">
        <f>O1470*H1470</f>
        <v>0</v>
      </c>
      <c r="Q1470" s="159">
        <v>0</v>
      </c>
      <c r="R1470" s="159">
        <f>Q1470*H1470</f>
        <v>0</v>
      </c>
      <c r="S1470" s="159">
        <v>0</v>
      </c>
      <c r="T1470" s="160">
        <f>S1470*H1470</f>
        <v>0</v>
      </c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R1470" s="161" t="s">
        <v>245</v>
      </c>
      <c r="AT1470" s="161" t="s">
        <v>209</v>
      </c>
      <c r="AU1470" s="161" t="s">
        <v>88</v>
      </c>
      <c r="AY1470" s="17" t="s">
        <v>207</v>
      </c>
      <c r="BE1470" s="162">
        <f>IF(N1470="základní",J1470,0)</f>
        <v>0</v>
      </c>
      <c r="BF1470" s="162">
        <f>IF(N1470="snížená",J1470,0)</f>
        <v>0</v>
      </c>
      <c r="BG1470" s="162">
        <f>IF(N1470="zákl. přenesená",J1470,0)</f>
        <v>0</v>
      </c>
      <c r="BH1470" s="162">
        <f>IF(N1470="sníž. přenesená",J1470,0)</f>
        <v>0</v>
      </c>
      <c r="BI1470" s="162">
        <f>IF(N1470="nulová",J1470,0)</f>
        <v>0</v>
      </c>
      <c r="BJ1470" s="17" t="s">
        <v>86</v>
      </c>
      <c r="BK1470" s="162">
        <f>ROUND(I1470*H1470,2)</f>
        <v>0</v>
      </c>
      <c r="BL1470" s="17" t="s">
        <v>245</v>
      </c>
      <c r="BM1470" s="161" t="s">
        <v>1601</v>
      </c>
    </row>
    <row r="1471" spans="1:65" s="14" customFormat="1" ht="11.25">
      <c r="B1471" s="172"/>
      <c r="D1471" s="164" t="s">
        <v>237</v>
      </c>
      <c r="E1471" s="173" t="s">
        <v>1</v>
      </c>
      <c r="F1471" s="174" t="s">
        <v>1602</v>
      </c>
      <c r="H1471" s="173" t="s">
        <v>1</v>
      </c>
      <c r="I1471" s="175"/>
      <c r="L1471" s="172"/>
      <c r="M1471" s="176"/>
      <c r="N1471" s="177"/>
      <c r="O1471" s="177"/>
      <c r="P1471" s="177"/>
      <c r="Q1471" s="177"/>
      <c r="R1471" s="177"/>
      <c r="S1471" s="177"/>
      <c r="T1471" s="178"/>
      <c r="AT1471" s="173" t="s">
        <v>237</v>
      </c>
      <c r="AU1471" s="173" t="s">
        <v>88</v>
      </c>
      <c r="AV1471" s="14" t="s">
        <v>86</v>
      </c>
      <c r="AW1471" s="14" t="s">
        <v>33</v>
      </c>
      <c r="AX1471" s="14" t="s">
        <v>79</v>
      </c>
      <c r="AY1471" s="173" t="s">
        <v>207</v>
      </c>
    </row>
    <row r="1472" spans="1:65" s="13" customFormat="1" ht="11.25">
      <c r="B1472" s="163"/>
      <c r="D1472" s="164" t="s">
        <v>237</v>
      </c>
      <c r="E1472" s="165" t="s">
        <v>1</v>
      </c>
      <c r="F1472" s="166" t="s">
        <v>1603</v>
      </c>
      <c r="H1472" s="167">
        <v>2.9</v>
      </c>
      <c r="I1472" s="168"/>
      <c r="L1472" s="163"/>
      <c r="M1472" s="169"/>
      <c r="N1472" s="170"/>
      <c r="O1472" s="170"/>
      <c r="P1472" s="170"/>
      <c r="Q1472" s="170"/>
      <c r="R1472" s="170"/>
      <c r="S1472" s="170"/>
      <c r="T1472" s="171"/>
      <c r="AT1472" s="165" t="s">
        <v>237</v>
      </c>
      <c r="AU1472" s="165" t="s">
        <v>88</v>
      </c>
      <c r="AV1472" s="13" t="s">
        <v>88</v>
      </c>
      <c r="AW1472" s="13" t="s">
        <v>33</v>
      </c>
      <c r="AX1472" s="13" t="s">
        <v>79</v>
      </c>
      <c r="AY1472" s="165" t="s">
        <v>207</v>
      </c>
    </row>
    <row r="1473" spans="1:65" s="13" customFormat="1" ht="11.25">
      <c r="B1473" s="163"/>
      <c r="D1473" s="164" t="s">
        <v>237</v>
      </c>
      <c r="E1473" s="165" t="s">
        <v>1</v>
      </c>
      <c r="F1473" s="166" t="s">
        <v>1604</v>
      </c>
      <c r="H1473" s="167">
        <v>7</v>
      </c>
      <c r="I1473" s="168"/>
      <c r="L1473" s="163"/>
      <c r="M1473" s="169"/>
      <c r="N1473" s="170"/>
      <c r="O1473" s="170"/>
      <c r="P1473" s="170"/>
      <c r="Q1473" s="170"/>
      <c r="R1473" s="170"/>
      <c r="S1473" s="170"/>
      <c r="T1473" s="171"/>
      <c r="AT1473" s="165" t="s">
        <v>237</v>
      </c>
      <c r="AU1473" s="165" t="s">
        <v>88</v>
      </c>
      <c r="AV1473" s="13" t="s">
        <v>88</v>
      </c>
      <c r="AW1473" s="13" t="s">
        <v>33</v>
      </c>
      <c r="AX1473" s="13" t="s">
        <v>79</v>
      </c>
      <c r="AY1473" s="165" t="s">
        <v>207</v>
      </c>
    </row>
    <row r="1474" spans="1:65" s="15" customFormat="1" ht="11.25">
      <c r="B1474" s="179"/>
      <c r="D1474" s="164" t="s">
        <v>237</v>
      </c>
      <c r="E1474" s="180" t="s">
        <v>1</v>
      </c>
      <c r="F1474" s="181" t="s">
        <v>242</v>
      </c>
      <c r="H1474" s="182">
        <v>9.9</v>
      </c>
      <c r="I1474" s="183"/>
      <c r="L1474" s="179"/>
      <c r="M1474" s="184"/>
      <c r="N1474" s="185"/>
      <c r="O1474" s="185"/>
      <c r="P1474" s="185"/>
      <c r="Q1474" s="185"/>
      <c r="R1474" s="185"/>
      <c r="S1474" s="185"/>
      <c r="T1474" s="186"/>
      <c r="AT1474" s="180" t="s">
        <v>237</v>
      </c>
      <c r="AU1474" s="180" t="s">
        <v>88</v>
      </c>
      <c r="AV1474" s="15" t="s">
        <v>213</v>
      </c>
      <c r="AW1474" s="15" t="s">
        <v>33</v>
      </c>
      <c r="AX1474" s="15" t="s">
        <v>86</v>
      </c>
      <c r="AY1474" s="180" t="s">
        <v>207</v>
      </c>
    </row>
    <row r="1475" spans="1:65" s="2" customFormat="1" ht="16.5" customHeight="1">
      <c r="A1475" s="31"/>
      <c r="B1475" s="148"/>
      <c r="C1475" s="149" t="s">
        <v>923</v>
      </c>
      <c r="D1475" s="149" t="s">
        <v>209</v>
      </c>
      <c r="E1475" s="150" t="s">
        <v>1605</v>
      </c>
      <c r="F1475" s="151" t="s">
        <v>1606</v>
      </c>
      <c r="G1475" s="152" t="s">
        <v>220</v>
      </c>
      <c r="H1475" s="153">
        <v>29.85</v>
      </c>
      <c r="I1475" s="154"/>
      <c r="J1475" s="155">
        <f>ROUND(I1475*H1475,2)</f>
        <v>0</v>
      </c>
      <c r="K1475" s="156"/>
      <c r="L1475" s="32"/>
      <c r="M1475" s="157" t="s">
        <v>1</v>
      </c>
      <c r="N1475" s="158" t="s">
        <v>44</v>
      </c>
      <c r="O1475" s="57"/>
      <c r="P1475" s="159">
        <f>O1475*H1475</f>
        <v>0</v>
      </c>
      <c r="Q1475" s="159">
        <v>0</v>
      </c>
      <c r="R1475" s="159">
        <f>Q1475*H1475</f>
        <v>0</v>
      </c>
      <c r="S1475" s="159">
        <v>0</v>
      </c>
      <c r="T1475" s="160">
        <f>S1475*H1475</f>
        <v>0</v>
      </c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R1475" s="161" t="s">
        <v>245</v>
      </c>
      <c r="AT1475" s="161" t="s">
        <v>209</v>
      </c>
      <c r="AU1475" s="161" t="s">
        <v>88</v>
      </c>
      <c r="AY1475" s="17" t="s">
        <v>207</v>
      </c>
      <c r="BE1475" s="162">
        <f>IF(N1475="základní",J1475,0)</f>
        <v>0</v>
      </c>
      <c r="BF1475" s="162">
        <f>IF(N1475="snížená",J1475,0)</f>
        <v>0</v>
      </c>
      <c r="BG1475" s="162">
        <f>IF(N1475="zákl. přenesená",J1475,0)</f>
        <v>0</v>
      </c>
      <c r="BH1475" s="162">
        <f>IF(N1475="sníž. přenesená",J1475,0)</f>
        <v>0</v>
      </c>
      <c r="BI1475" s="162">
        <f>IF(N1475="nulová",J1475,0)</f>
        <v>0</v>
      </c>
      <c r="BJ1475" s="17" t="s">
        <v>86</v>
      </c>
      <c r="BK1475" s="162">
        <f>ROUND(I1475*H1475,2)</f>
        <v>0</v>
      </c>
      <c r="BL1475" s="17" t="s">
        <v>245</v>
      </c>
      <c r="BM1475" s="161" t="s">
        <v>1607</v>
      </c>
    </row>
    <row r="1476" spans="1:65" s="14" customFormat="1" ht="11.25">
      <c r="B1476" s="172"/>
      <c r="D1476" s="164" t="s">
        <v>237</v>
      </c>
      <c r="E1476" s="173" t="s">
        <v>1</v>
      </c>
      <c r="F1476" s="174" t="s">
        <v>1608</v>
      </c>
      <c r="H1476" s="173" t="s">
        <v>1</v>
      </c>
      <c r="I1476" s="175"/>
      <c r="L1476" s="172"/>
      <c r="M1476" s="176"/>
      <c r="N1476" s="177"/>
      <c r="O1476" s="177"/>
      <c r="P1476" s="177"/>
      <c r="Q1476" s="177"/>
      <c r="R1476" s="177"/>
      <c r="S1476" s="177"/>
      <c r="T1476" s="178"/>
      <c r="AT1476" s="173" t="s">
        <v>237</v>
      </c>
      <c r="AU1476" s="173" t="s">
        <v>88</v>
      </c>
      <c r="AV1476" s="14" t="s">
        <v>86</v>
      </c>
      <c r="AW1476" s="14" t="s">
        <v>33</v>
      </c>
      <c r="AX1476" s="14" t="s">
        <v>79</v>
      </c>
      <c r="AY1476" s="173" t="s">
        <v>207</v>
      </c>
    </row>
    <row r="1477" spans="1:65" s="13" customFormat="1" ht="11.25">
      <c r="B1477" s="163"/>
      <c r="D1477" s="164" t="s">
        <v>237</v>
      </c>
      <c r="E1477" s="165" t="s">
        <v>1</v>
      </c>
      <c r="F1477" s="166" t="s">
        <v>1609</v>
      </c>
      <c r="H1477" s="167">
        <v>3</v>
      </c>
      <c r="I1477" s="168"/>
      <c r="L1477" s="163"/>
      <c r="M1477" s="169"/>
      <c r="N1477" s="170"/>
      <c r="O1477" s="170"/>
      <c r="P1477" s="170"/>
      <c r="Q1477" s="170"/>
      <c r="R1477" s="170"/>
      <c r="S1477" s="170"/>
      <c r="T1477" s="171"/>
      <c r="AT1477" s="165" t="s">
        <v>237</v>
      </c>
      <c r="AU1477" s="165" t="s">
        <v>88</v>
      </c>
      <c r="AV1477" s="13" t="s">
        <v>88</v>
      </c>
      <c r="AW1477" s="13" t="s">
        <v>33</v>
      </c>
      <c r="AX1477" s="13" t="s">
        <v>79</v>
      </c>
      <c r="AY1477" s="165" t="s">
        <v>207</v>
      </c>
    </row>
    <row r="1478" spans="1:65" s="13" customFormat="1" ht="11.25">
      <c r="B1478" s="163"/>
      <c r="D1478" s="164" t="s">
        <v>237</v>
      </c>
      <c r="E1478" s="165" t="s">
        <v>1</v>
      </c>
      <c r="F1478" s="166" t="s">
        <v>1610</v>
      </c>
      <c r="H1478" s="167">
        <v>26.85</v>
      </c>
      <c r="I1478" s="168"/>
      <c r="L1478" s="163"/>
      <c r="M1478" s="169"/>
      <c r="N1478" s="170"/>
      <c r="O1478" s="170"/>
      <c r="P1478" s="170"/>
      <c r="Q1478" s="170"/>
      <c r="R1478" s="170"/>
      <c r="S1478" s="170"/>
      <c r="T1478" s="171"/>
      <c r="AT1478" s="165" t="s">
        <v>237</v>
      </c>
      <c r="AU1478" s="165" t="s">
        <v>88</v>
      </c>
      <c r="AV1478" s="13" t="s">
        <v>88</v>
      </c>
      <c r="AW1478" s="13" t="s">
        <v>33</v>
      </c>
      <c r="AX1478" s="13" t="s">
        <v>79</v>
      </c>
      <c r="AY1478" s="165" t="s">
        <v>207</v>
      </c>
    </row>
    <row r="1479" spans="1:65" s="15" customFormat="1" ht="11.25">
      <c r="B1479" s="179"/>
      <c r="D1479" s="164" t="s">
        <v>237</v>
      </c>
      <c r="E1479" s="180" t="s">
        <v>1</v>
      </c>
      <c r="F1479" s="181" t="s">
        <v>242</v>
      </c>
      <c r="H1479" s="182">
        <v>29.85</v>
      </c>
      <c r="I1479" s="183"/>
      <c r="L1479" s="179"/>
      <c r="M1479" s="184"/>
      <c r="N1479" s="185"/>
      <c r="O1479" s="185"/>
      <c r="P1479" s="185"/>
      <c r="Q1479" s="185"/>
      <c r="R1479" s="185"/>
      <c r="S1479" s="185"/>
      <c r="T1479" s="186"/>
      <c r="AT1479" s="180" t="s">
        <v>237</v>
      </c>
      <c r="AU1479" s="180" t="s">
        <v>88</v>
      </c>
      <c r="AV1479" s="15" t="s">
        <v>213</v>
      </c>
      <c r="AW1479" s="15" t="s">
        <v>33</v>
      </c>
      <c r="AX1479" s="15" t="s">
        <v>86</v>
      </c>
      <c r="AY1479" s="180" t="s">
        <v>207</v>
      </c>
    </row>
    <row r="1480" spans="1:65" s="2" customFormat="1" ht="37.9" customHeight="1">
      <c r="A1480" s="31"/>
      <c r="B1480" s="148"/>
      <c r="C1480" s="149" t="s">
        <v>1611</v>
      </c>
      <c r="D1480" s="149" t="s">
        <v>209</v>
      </c>
      <c r="E1480" s="150" t="s">
        <v>1612</v>
      </c>
      <c r="F1480" s="151" t="s">
        <v>1613</v>
      </c>
      <c r="G1480" s="152" t="s">
        <v>662</v>
      </c>
      <c r="H1480" s="153">
        <v>1</v>
      </c>
      <c r="I1480" s="154"/>
      <c r="J1480" s="155">
        <f>ROUND(I1480*H1480,2)</f>
        <v>0</v>
      </c>
      <c r="K1480" s="156"/>
      <c r="L1480" s="32"/>
      <c r="M1480" s="157" t="s">
        <v>1</v>
      </c>
      <c r="N1480" s="158" t="s">
        <v>44</v>
      </c>
      <c r="O1480" s="57"/>
      <c r="P1480" s="159">
        <f>O1480*H1480</f>
        <v>0</v>
      </c>
      <c r="Q1480" s="159">
        <v>0</v>
      </c>
      <c r="R1480" s="159">
        <f>Q1480*H1480</f>
        <v>0</v>
      </c>
      <c r="S1480" s="159">
        <v>0</v>
      </c>
      <c r="T1480" s="160">
        <f>S1480*H1480</f>
        <v>0</v>
      </c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R1480" s="161" t="s">
        <v>245</v>
      </c>
      <c r="AT1480" s="161" t="s">
        <v>209</v>
      </c>
      <c r="AU1480" s="161" t="s">
        <v>88</v>
      </c>
      <c r="AY1480" s="17" t="s">
        <v>207</v>
      </c>
      <c r="BE1480" s="162">
        <f>IF(N1480="základní",J1480,0)</f>
        <v>0</v>
      </c>
      <c r="BF1480" s="162">
        <f>IF(N1480="snížená",J1480,0)</f>
        <v>0</v>
      </c>
      <c r="BG1480" s="162">
        <f>IF(N1480="zákl. přenesená",J1480,0)</f>
        <v>0</v>
      </c>
      <c r="BH1480" s="162">
        <f>IF(N1480="sníž. přenesená",J1480,0)</f>
        <v>0</v>
      </c>
      <c r="BI1480" s="162">
        <f>IF(N1480="nulová",J1480,0)</f>
        <v>0</v>
      </c>
      <c r="BJ1480" s="17" t="s">
        <v>86</v>
      </c>
      <c r="BK1480" s="162">
        <f>ROUND(I1480*H1480,2)</f>
        <v>0</v>
      </c>
      <c r="BL1480" s="17" t="s">
        <v>245</v>
      </c>
      <c r="BM1480" s="161" t="s">
        <v>1614</v>
      </c>
    </row>
    <row r="1481" spans="1:65" s="2" customFormat="1" ht="16.5" customHeight="1">
      <c r="A1481" s="31"/>
      <c r="B1481" s="148"/>
      <c r="C1481" s="149" t="s">
        <v>927</v>
      </c>
      <c r="D1481" s="149" t="s">
        <v>209</v>
      </c>
      <c r="E1481" s="150" t="s">
        <v>1252</v>
      </c>
      <c r="F1481" s="151" t="s">
        <v>1253</v>
      </c>
      <c r="G1481" s="152" t="s">
        <v>212</v>
      </c>
      <c r="H1481" s="153">
        <v>20</v>
      </c>
      <c r="I1481" s="154"/>
      <c r="J1481" s="155">
        <f>ROUND(I1481*H1481,2)</f>
        <v>0</v>
      </c>
      <c r="K1481" s="156"/>
      <c r="L1481" s="32"/>
      <c r="M1481" s="157" t="s">
        <v>1</v>
      </c>
      <c r="N1481" s="158" t="s">
        <v>44</v>
      </c>
      <c r="O1481" s="57"/>
      <c r="P1481" s="159">
        <f>O1481*H1481</f>
        <v>0</v>
      </c>
      <c r="Q1481" s="159">
        <v>0</v>
      </c>
      <c r="R1481" s="159">
        <f>Q1481*H1481</f>
        <v>0</v>
      </c>
      <c r="S1481" s="159">
        <v>0</v>
      </c>
      <c r="T1481" s="160">
        <f>S1481*H1481</f>
        <v>0</v>
      </c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R1481" s="161" t="s">
        <v>245</v>
      </c>
      <c r="AT1481" s="161" t="s">
        <v>209</v>
      </c>
      <c r="AU1481" s="161" t="s">
        <v>88</v>
      </c>
      <c r="AY1481" s="17" t="s">
        <v>207</v>
      </c>
      <c r="BE1481" s="162">
        <f>IF(N1481="základní",J1481,0)</f>
        <v>0</v>
      </c>
      <c r="BF1481" s="162">
        <f>IF(N1481="snížená",J1481,0)</f>
        <v>0</v>
      </c>
      <c r="BG1481" s="162">
        <f>IF(N1481="zákl. přenesená",J1481,0)</f>
        <v>0</v>
      </c>
      <c r="BH1481" s="162">
        <f>IF(N1481="sníž. přenesená",J1481,0)</f>
        <v>0</v>
      </c>
      <c r="BI1481" s="162">
        <f>IF(N1481="nulová",J1481,0)</f>
        <v>0</v>
      </c>
      <c r="BJ1481" s="17" t="s">
        <v>86</v>
      </c>
      <c r="BK1481" s="162">
        <f>ROUND(I1481*H1481,2)</f>
        <v>0</v>
      </c>
      <c r="BL1481" s="17" t="s">
        <v>245</v>
      </c>
      <c r="BM1481" s="161" t="s">
        <v>1615</v>
      </c>
    </row>
    <row r="1482" spans="1:65" s="12" customFormat="1" ht="22.9" customHeight="1">
      <c r="B1482" s="135"/>
      <c r="D1482" s="136" t="s">
        <v>78</v>
      </c>
      <c r="E1482" s="146" t="s">
        <v>1616</v>
      </c>
      <c r="F1482" s="146" t="s">
        <v>1617</v>
      </c>
      <c r="I1482" s="138"/>
      <c r="J1482" s="147">
        <f>BK1482</f>
        <v>0</v>
      </c>
      <c r="L1482" s="135"/>
      <c r="M1482" s="140"/>
      <c r="N1482" s="141"/>
      <c r="O1482" s="141"/>
      <c r="P1482" s="142">
        <f>SUM(P1483:P1496)</f>
        <v>0</v>
      </c>
      <c r="Q1482" s="141"/>
      <c r="R1482" s="142">
        <f>SUM(R1483:R1496)</f>
        <v>0</v>
      </c>
      <c r="S1482" s="141"/>
      <c r="T1482" s="143">
        <f>SUM(T1483:T1496)</f>
        <v>0</v>
      </c>
      <c r="AR1482" s="136" t="s">
        <v>88</v>
      </c>
      <c r="AT1482" s="144" t="s">
        <v>78</v>
      </c>
      <c r="AU1482" s="144" t="s">
        <v>86</v>
      </c>
      <c r="AY1482" s="136" t="s">
        <v>207</v>
      </c>
      <c r="BK1482" s="145">
        <f>SUM(BK1483:BK1496)</f>
        <v>0</v>
      </c>
    </row>
    <row r="1483" spans="1:65" s="2" customFormat="1" ht="16.5" customHeight="1">
      <c r="A1483" s="31"/>
      <c r="B1483" s="148"/>
      <c r="C1483" s="149" t="s">
        <v>1618</v>
      </c>
      <c r="D1483" s="149" t="s">
        <v>209</v>
      </c>
      <c r="E1483" s="150" t="s">
        <v>1619</v>
      </c>
      <c r="F1483" s="151" t="s">
        <v>1620</v>
      </c>
      <c r="G1483" s="152" t="s">
        <v>415</v>
      </c>
      <c r="H1483" s="153">
        <v>515.65800000000002</v>
      </c>
      <c r="I1483" s="154"/>
      <c r="J1483" s="155">
        <f>ROUND(I1483*H1483,2)</f>
        <v>0</v>
      </c>
      <c r="K1483" s="156"/>
      <c r="L1483" s="32"/>
      <c r="M1483" s="157" t="s">
        <v>1</v>
      </c>
      <c r="N1483" s="158" t="s">
        <v>44</v>
      </c>
      <c r="O1483" s="57"/>
      <c r="P1483" s="159">
        <f>O1483*H1483</f>
        <v>0</v>
      </c>
      <c r="Q1483" s="159">
        <v>0</v>
      </c>
      <c r="R1483" s="159">
        <f>Q1483*H1483</f>
        <v>0</v>
      </c>
      <c r="S1483" s="159">
        <v>0</v>
      </c>
      <c r="T1483" s="160">
        <f>S1483*H1483</f>
        <v>0</v>
      </c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R1483" s="161" t="s">
        <v>245</v>
      </c>
      <c r="AT1483" s="161" t="s">
        <v>209</v>
      </c>
      <c r="AU1483" s="161" t="s">
        <v>88</v>
      </c>
      <c r="AY1483" s="17" t="s">
        <v>207</v>
      </c>
      <c r="BE1483" s="162">
        <f>IF(N1483="základní",J1483,0)</f>
        <v>0</v>
      </c>
      <c r="BF1483" s="162">
        <f>IF(N1483="snížená",J1483,0)</f>
        <v>0</v>
      </c>
      <c r="BG1483" s="162">
        <f>IF(N1483="zákl. přenesená",J1483,0)</f>
        <v>0</v>
      </c>
      <c r="BH1483" s="162">
        <f>IF(N1483="sníž. přenesená",J1483,0)</f>
        <v>0</v>
      </c>
      <c r="BI1483" s="162">
        <f>IF(N1483="nulová",J1483,0)</f>
        <v>0</v>
      </c>
      <c r="BJ1483" s="17" t="s">
        <v>86</v>
      </c>
      <c r="BK1483" s="162">
        <f>ROUND(I1483*H1483,2)</f>
        <v>0</v>
      </c>
      <c r="BL1483" s="17" t="s">
        <v>245</v>
      </c>
      <c r="BM1483" s="161" t="s">
        <v>1621</v>
      </c>
    </row>
    <row r="1484" spans="1:65" s="14" customFormat="1" ht="22.5">
      <c r="B1484" s="172"/>
      <c r="D1484" s="164" t="s">
        <v>237</v>
      </c>
      <c r="E1484" s="173" t="s">
        <v>1</v>
      </c>
      <c r="F1484" s="174" t="s">
        <v>1622</v>
      </c>
      <c r="H1484" s="173" t="s">
        <v>1</v>
      </c>
      <c r="I1484" s="175"/>
      <c r="L1484" s="172"/>
      <c r="M1484" s="176"/>
      <c r="N1484" s="177"/>
      <c r="O1484" s="177"/>
      <c r="P1484" s="177"/>
      <c r="Q1484" s="177"/>
      <c r="R1484" s="177"/>
      <c r="S1484" s="177"/>
      <c r="T1484" s="178"/>
      <c r="AT1484" s="173" t="s">
        <v>237</v>
      </c>
      <c r="AU1484" s="173" t="s">
        <v>88</v>
      </c>
      <c r="AV1484" s="14" t="s">
        <v>86</v>
      </c>
      <c r="AW1484" s="14" t="s">
        <v>33</v>
      </c>
      <c r="AX1484" s="14" t="s">
        <v>79</v>
      </c>
      <c r="AY1484" s="173" t="s">
        <v>207</v>
      </c>
    </row>
    <row r="1485" spans="1:65" s="13" customFormat="1" ht="11.25">
      <c r="B1485" s="163"/>
      <c r="D1485" s="164" t="s">
        <v>237</v>
      </c>
      <c r="E1485" s="165" t="s">
        <v>1</v>
      </c>
      <c r="F1485" s="166" t="s">
        <v>1623</v>
      </c>
      <c r="H1485" s="167">
        <v>88.616</v>
      </c>
      <c r="I1485" s="168"/>
      <c r="L1485" s="163"/>
      <c r="M1485" s="169"/>
      <c r="N1485" s="170"/>
      <c r="O1485" s="170"/>
      <c r="P1485" s="170"/>
      <c r="Q1485" s="170"/>
      <c r="R1485" s="170"/>
      <c r="S1485" s="170"/>
      <c r="T1485" s="171"/>
      <c r="AT1485" s="165" t="s">
        <v>237</v>
      </c>
      <c r="AU1485" s="165" t="s">
        <v>88</v>
      </c>
      <c r="AV1485" s="13" t="s">
        <v>88</v>
      </c>
      <c r="AW1485" s="13" t="s">
        <v>33</v>
      </c>
      <c r="AX1485" s="13" t="s">
        <v>79</v>
      </c>
      <c r="AY1485" s="165" t="s">
        <v>207</v>
      </c>
    </row>
    <row r="1486" spans="1:65" s="13" customFormat="1" ht="22.5">
      <c r="B1486" s="163"/>
      <c r="D1486" s="164" t="s">
        <v>237</v>
      </c>
      <c r="E1486" s="165" t="s">
        <v>1</v>
      </c>
      <c r="F1486" s="166" t="s">
        <v>1624</v>
      </c>
      <c r="H1486" s="167">
        <v>150.61199999999999</v>
      </c>
      <c r="I1486" s="168"/>
      <c r="L1486" s="163"/>
      <c r="M1486" s="169"/>
      <c r="N1486" s="170"/>
      <c r="O1486" s="170"/>
      <c r="P1486" s="170"/>
      <c r="Q1486" s="170"/>
      <c r="R1486" s="170"/>
      <c r="S1486" s="170"/>
      <c r="T1486" s="171"/>
      <c r="AT1486" s="165" t="s">
        <v>237</v>
      </c>
      <c r="AU1486" s="165" t="s">
        <v>88</v>
      </c>
      <c r="AV1486" s="13" t="s">
        <v>88</v>
      </c>
      <c r="AW1486" s="13" t="s">
        <v>33</v>
      </c>
      <c r="AX1486" s="13" t="s">
        <v>79</v>
      </c>
      <c r="AY1486" s="165" t="s">
        <v>207</v>
      </c>
    </row>
    <row r="1487" spans="1:65" s="13" customFormat="1" ht="11.25">
      <c r="B1487" s="163"/>
      <c r="D1487" s="164" t="s">
        <v>237</v>
      </c>
      <c r="E1487" s="165" t="s">
        <v>1</v>
      </c>
      <c r="F1487" s="166" t="s">
        <v>1625</v>
      </c>
      <c r="H1487" s="167">
        <v>276.43</v>
      </c>
      <c r="I1487" s="168"/>
      <c r="L1487" s="163"/>
      <c r="M1487" s="169"/>
      <c r="N1487" s="170"/>
      <c r="O1487" s="170"/>
      <c r="P1487" s="170"/>
      <c r="Q1487" s="170"/>
      <c r="R1487" s="170"/>
      <c r="S1487" s="170"/>
      <c r="T1487" s="171"/>
      <c r="AT1487" s="165" t="s">
        <v>237</v>
      </c>
      <c r="AU1487" s="165" t="s">
        <v>88</v>
      </c>
      <c r="AV1487" s="13" t="s">
        <v>88</v>
      </c>
      <c r="AW1487" s="13" t="s">
        <v>33</v>
      </c>
      <c r="AX1487" s="13" t="s">
        <v>79</v>
      </c>
      <c r="AY1487" s="165" t="s">
        <v>207</v>
      </c>
    </row>
    <row r="1488" spans="1:65" s="14" customFormat="1" ht="33.75">
      <c r="B1488" s="172"/>
      <c r="D1488" s="164" t="s">
        <v>237</v>
      </c>
      <c r="E1488" s="173" t="s">
        <v>1</v>
      </c>
      <c r="F1488" s="174" t="s">
        <v>1626</v>
      </c>
      <c r="H1488" s="173" t="s">
        <v>1</v>
      </c>
      <c r="I1488" s="175"/>
      <c r="L1488" s="172"/>
      <c r="M1488" s="176"/>
      <c r="N1488" s="177"/>
      <c r="O1488" s="177"/>
      <c r="P1488" s="177"/>
      <c r="Q1488" s="177"/>
      <c r="R1488" s="177"/>
      <c r="S1488" s="177"/>
      <c r="T1488" s="178"/>
      <c r="AT1488" s="173" t="s">
        <v>237</v>
      </c>
      <c r="AU1488" s="173" t="s">
        <v>88</v>
      </c>
      <c r="AV1488" s="14" t="s">
        <v>86</v>
      </c>
      <c r="AW1488" s="14" t="s">
        <v>33</v>
      </c>
      <c r="AX1488" s="14" t="s">
        <v>79</v>
      </c>
      <c r="AY1488" s="173" t="s">
        <v>207</v>
      </c>
    </row>
    <row r="1489" spans="1:65" s="14" customFormat="1" ht="11.25">
      <c r="B1489" s="172"/>
      <c r="D1489" s="164" t="s">
        <v>237</v>
      </c>
      <c r="E1489" s="173" t="s">
        <v>1</v>
      </c>
      <c r="F1489" s="174" t="s">
        <v>1627</v>
      </c>
      <c r="H1489" s="173" t="s">
        <v>1</v>
      </c>
      <c r="I1489" s="175"/>
      <c r="L1489" s="172"/>
      <c r="M1489" s="176"/>
      <c r="N1489" s="177"/>
      <c r="O1489" s="177"/>
      <c r="P1489" s="177"/>
      <c r="Q1489" s="177"/>
      <c r="R1489" s="177"/>
      <c r="S1489" s="177"/>
      <c r="T1489" s="178"/>
      <c r="AT1489" s="173" t="s">
        <v>237</v>
      </c>
      <c r="AU1489" s="173" t="s">
        <v>88</v>
      </c>
      <c r="AV1489" s="14" t="s">
        <v>86</v>
      </c>
      <c r="AW1489" s="14" t="s">
        <v>33</v>
      </c>
      <c r="AX1489" s="14" t="s">
        <v>79</v>
      </c>
      <c r="AY1489" s="173" t="s">
        <v>207</v>
      </c>
    </row>
    <row r="1490" spans="1:65" s="15" customFormat="1" ht="11.25">
      <c r="B1490" s="179"/>
      <c r="D1490" s="164" t="s">
        <v>237</v>
      </c>
      <c r="E1490" s="180" t="s">
        <v>1</v>
      </c>
      <c r="F1490" s="181" t="s">
        <v>242</v>
      </c>
      <c r="H1490" s="182">
        <v>515.65800000000002</v>
      </c>
      <c r="I1490" s="183"/>
      <c r="L1490" s="179"/>
      <c r="M1490" s="184"/>
      <c r="N1490" s="185"/>
      <c r="O1490" s="185"/>
      <c r="P1490" s="185"/>
      <c r="Q1490" s="185"/>
      <c r="R1490" s="185"/>
      <c r="S1490" s="185"/>
      <c r="T1490" s="186"/>
      <c r="AT1490" s="180" t="s">
        <v>237</v>
      </c>
      <c r="AU1490" s="180" t="s">
        <v>88</v>
      </c>
      <c r="AV1490" s="15" t="s">
        <v>213</v>
      </c>
      <c r="AW1490" s="15" t="s">
        <v>33</v>
      </c>
      <c r="AX1490" s="15" t="s">
        <v>86</v>
      </c>
      <c r="AY1490" s="180" t="s">
        <v>207</v>
      </c>
    </row>
    <row r="1491" spans="1:65" s="2" customFormat="1" ht="16.5" customHeight="1">
      <c r="A1491" s="31"/>
      <c r="B1491" s="148"/>
      <c r="C1491" s="149" t="s">
        <v>932</v>
      </c>
      <c r="D1491" s="149" t="s">
        <v>209</v>
      </c>
      <c r="E1491" s="150" t="s">
        <v>1628</v>
      </c>
      <c r="F1491" s="151" t="s">
        <v>1629</v>
      </c>
      <c r="G1491" s="152" t="s">
        <v>301</v>
      </c>
      <c r="H1491" s="153">
        <v>1</v>
      </c>
      <c r="I1491" s="154"/>
      <c r="J1491" s="155">
        <f>ROUND(I1491*H1491,2)</f>
        <v>0</v>
      </c>
      <c r="K1491" s="156"/>
      <c r="L1491" s="32"/>
      <c r="M1491" s="157" t="s">
        <v>1</v>
      </c>
      <c r="N1491" s="158" t="s">
        <v>44</v>
      </c>
      <c r="O1491" s="57"/>
      <c r="P1491" s="159">
        <f>O1491*H1491</f>
        <v>0</v>
      </c>
      <c r="Q1491" s="159">
        <v>0</v>
      </c>
      <c r="R1491" s="159">
        <f>Q1491*H1491</f>
        <v>0</v>
      </c>
      <c r="S1491" s="159">
        <v>0</v>
      </c>
      <c r="T1491" s="160">
        <f>S1491*H1491</f>
        <v>0</v>
      </c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R1491" s="161" t="s">
        <v>245</v>
      </c>
      <c r="AT1491" s="161" t="s">
        <v>209</v>
      </c>
      <c r="AU1491" s="161" t="s">
        <v>88</v>
      </c>
      <c r="AY1491" s="17" t="s">
        <v>207</v>
      </c>
      <c r="BE1491" s="162">
        <f>IF(N1491="základní",J1491,0)</f>
        <v>0</v>
      </c>
      <c r="BF1491" s="162">
        <f>IF(N1491="snížená",J1491,0)</f>
        <v>0</v>
      </c>
      <c r="BG1491" s="162">
        <f>IF(N1491="zákl. přenesená",J1491,0)</f>
        <v>0</v>
      </c>
      <c r="BH1491" s="162">
        <f>IF(N1491="sníž. přenesená",J1491,0)</f>
        <v>0</v>
      </c>
      <c r="BI1491" s="162">
        <f>IF(N1491="nulová",J1491,0)</f>
        <v>0</v>
      </c>
      <c r="BJ1491" s="17" t="s">
        <v>86</v>
      </c>
      <c r="BK1491" s="162">
        <f>ROUND(I1491*H1491,2)</f>
        <v>0</v>
      </c>
      <c r="BL1491" s="17" t="s">
        <v>245</v>
      </c>
      <c r="BM1491" s="161" t="s">
        <v>1630</v>
      </c>
    </row>
    <row r="1492" spans="1:65" s="13" customFormat="1" ht="11.25">
      <c r="B1492" s="163"/>
      <c r="D1492" s="164" t="s">
        <v>237</v>
      </c>
      <c r="E1492" s="165" t="s">
        <v>1</v>
      </c>
      <c r="F1492" s="166" t="s">
        <v>1631</v>
      </c>
      <c r="H1492" s="167">
        <v>1</v>
      </c>
      <c r="I1492" s="168"/>
      <c r="L1492" s="163"/>
      <c r="M1492" s="169"/>
      <c r="N1492" s="170"/>
      <c r="O1492" s="170"/>
      <c r="P1492" s="170"/>
      <c r="Q1492" s="170"/>
      <c r="R1492" s="170"/>
      <c r="S1492" s="170"/>
      <c r="T1492" s="171"/>
      <c r="AT1492" s="165" t="s">
        <v>237</v>
      </c>
      <c r="AU1492" s="165" t="s">
        <v>88</v>
      </c>
      <c r="AV1492" s="13" t="s">
        <v>88</v>
      </c>
      <c r="AW1492" s="13" t="s">
        <v>33</v>
      </c>
      <c r="AX1492" s="13" t="s">
        <v>79</v>
      </c>
      <c r="AY1492" s="165" t="s">
        <v>207</v>
      </c>
    </row>
    <row r="1493" spans="1:65" s="14" customFormat="1" ht="22.5">
      <c r="B1493" s="172"/>
      <c r="D1493" s="164" t="s">
        <v>237</v>
      </c>
      <c r="E1493" s="173" t="s">
        <v>1</v>
      </c>
      <c r="F1493" s="174" t="s">
        <v>1632</v>
      </c>
      <c r="H1493" s="173" t="s">
        <v>1</v>
      </c>
      <c r="I1493" s="175"/>
      <c r="L1493" s="172"/>
      <c r="M1493" s="176"/>
      <c r="N1493" s="177"/>
      <c r="O1493" s="177"/>
      <c r="P1493" s="177"/>
      <c r="Q1493" s="177"/>
      <c r="R1493" s="177"/>
      <c r="S1493" s="177"/>
      <c r="T1493" s="178"/>
      <c r="AT1493" s="173" t="s">
        <v>237</v>
      </c>
      <c r="AU1493" s="173" t="s">
        <v>88</v>
      </c>
      <c r="AV1493" s="14" t="s">
        <v>86</v>
      </c>
      <c r="AW1493" s="14" t="s">
        <v>33</v>
      </c>
      <c r="AX1493" s="14" t="s">
        <v>79</v>
      </c>
      <c r="AY1493" s="173" t="s">
        <v>207</v>
      </c>
    </row>
    <row r="1494" spans="1:65" s="15" customFormat="1" ht="11.25">
      <c r="B1494" s="179"/>
      <c r="D1494" s="164" t="s">
        <v>237</v>
      </c>
      <c r="E1494" s="180" t="s">
        <v>1</v>
      </c>
      <c r="F1494" s="181" t="s">
        <v>242</v>
      </c>
      <c r="H1494" s="182">
        <v>1</v>
      </c>
      <c r="I1494" s="183"/>
      <c r="L1494" s="179"/>
      <c r="M1494" s="184"/>
      <c r="N1494" s="185"/>
      <c r="O1494" s="185"/>
      <c r="P1494" s="185"/>
      <c r="Q1494" s="185"/>
      <c r="R1494" s="185"/>
      <c r="S1494" s="185"/>
      <c r="T1494" s="186"/>
      <c r="AT1494" s="180" t="s">
        <v>237</v>
      </c>
      <c r="AU1494" s="180" t="s">
        <v>88</v>
      </c>
      <c r="AV1494" s="15" t="s">
        <v>213</v>
      </c>
      <c r="AW1494" s="15" t="s">
        <v>33</v>
      </c>
      <c r="AX1494" s="15" t="s">
        <v>86</v>
      </c>
      <c r="AY1494" s="180" t="s">
        <v>207</v>
      </c>
    </row>
    <row r="1495" spans="1:65" s="2" customFormat="1" ht="24.2" customHeight="1">
      <c r="A1495" s="31"/>
      <c r="B1495" s="148"/>
      <c r="C1495" s="149" t="s">
        <v>1633</v>
      </c>
      <c r="D1495" s="149" t="s">
        <v>209</v>
      </c>
      <c r="E1495" s="150" t="s">
        <v>1634</v>
      </c>
      <c r="F1495" s="151" t="s">
        <v>1635</v>
      </c>
      <c r="G1495" s="152" t="s">
        <v>1636</v>
      </c>
      <c r="H1495" s="187"/>
      <c r="I1495" s="154"/>
      <c r="J1495" s="155">
        <f>ROUND(I1495*H1495,2)</f>
        <v>0</v>
      </c>
      <c r="K1495" s="156"/>
      <c r="L1495" s="32"/>
      <c r="M1495" s="157" t="s">
        <v>1</v>
      </c>
      <c r="N1495" s="158" t="s">
        <v>44</v>
      </c>
      <c r="O1495" s="57"/>
      <c r="P1495" s="159">
        <f>O1495*H1495</f>
        <v>0</v>
      </c>
      <c r="Q1495" s="159">
        <v>0</v>
      </c>
      <c r="R1495" s="159">
        <f>Q1495*H1495</f>
        <v>0</v>
      </c>
      <c r="S1495" s="159">
        <v>0</v>
      </c>
      <c r="T1495" s="160">
        <f>S1495*H1495</f>
        <v>0</v>
      </c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R1495" s="161" t="s">
        <v>245</v>
      </c>
      <c r="AT1495" s="161" t="s">
        <v>209</v>
      </c>
      <c r="AU1495" s="161" t="s">
        <v>88</v>
      </c>
      <c r="AY1495" s="17" t="s">
        <v>207</v>
      </c>
      <c r="BE1495" s="162">
        <f>IF(N1495="základní",J1495,0)</f>
        <v>0</v>
      </c>
      <c r="BF1495" s="162">
        <f>IF(N1495="snížená",J1495,0)</f>
        <v>0</v>
      </c>
      <c r="BG1495" s="162">
        <f>IF(N1495="zákl. přenesená",J1495,0)</f>
        <v>0</v>
      </c>
      <c r="BH1495" s="162">
        <f>IF(N1495="sníž. přenesená",J1495,0)</f>
        <v>0</v>
      </c>
      <c r="BI1495" s="162">
        <f>IF(N1495="nulová",J1495,0)</f>
        <v>0</v>
      </c>
      <c r="BJ1495" s="17" t="s">
        <v>86</v>
      </c>
      <c r="BK1495" s="162">
        <f>ROUND(I1495*H1495,2)</f>
        <v>0</v>
      </c>
      <c r="BL1495" s="17" t="s">
        <v>245</v>
      </c>
      <c r="BM1495" s="161" t="s">
        <v>1637</v>
      </c>
    </row>
    <row r="1496" spans="1:65" s="2" customFormat="1" ht="16.5" customHeight="1">
      <c r="A1496" s="31"/>
      <c r="B1496" s="148"/>
      <c r="C1496" s="149" t="s">
        <v>936</v>
      </c>
      <c r="D1496" s="149" t="s">
        <v>209</v>
      </c>
      <c r="E1496" s="150" t="s">
        <v>1252</v>
      </c>
      <c r="F1496" s="151" t="s">
        <v>1253</v>
      </c>
      <c r="G1496" s="152" t="s">
        <v>212</v>
      </c>
      <c r="H1496" s="153">
        <v>2</v>
      </c>
      <c r="I1496" s="154"/>
      <c r="J1496" s="155">
        <f>ROUND(I1496*H1496,2)</f>
        <v>0</v>
      </c>
      <c r="K1496" s="156"/>
      <c r="L1496" s="32"/>
      <c r="M1496" s="157" t="s">
        <v>1</v>
      </c>
      <c r="N1496" s="158" t="s">
        <v>44</v>
      </c>
      <c r="O1496" s="57"/>
      <c r="P1496" s="159">
        <f>O1496*H1496</f>
        <v>0</v>
      </c>
      <c r="Q1496" s="159">
        <v>0</v>
      </c>
      <c r="R1496" s="159">
        <f>Q1496*H1496</f>
        <v>0</v>
      </c>
      <c r="S1496" s="159">
        <v>0</v>
      </c>
      <c r="T1496" s="160">
        <f>S1496*H1496</f>
        <v>0</v>
      </c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R1496" s="161" t="s">
        <v>245</v>
      </c>
      <c r="AT1496" s="161" t="s">
        <v>209</v>
      </c>
      <c r="AU1496" s="161" t="s">
        <v>88</v>
      </c>
      <c r="AY1496" s="17" t="s">
        <v>207</v>
      </c>
      <c r="BE1496" s="162">
        <f>IF(N1496="základní",J1496,0)</f>
        <v>0</v>
      </c>
      <c r="BF1496" s="162">
        <f>IF(N1496="snížená",J1496,0)</f>
        <v>0</v>
      </c>
      <c r="BG1496" s="162">
        <f>IF(N1496="zákl. přenesená",J1496,0)</f>
        <v>0</v>
      </c>
      <c r="BH1496" s="162">
        <f>IF(N1496="sníž. přenesená",J1496,0)</f>
        <v>0</v>
      </c>
      <c r="BI1496" s="162">
        <f>IF(N1496="nulová",J1496,0)</f>
        <v>0</v>
      </c>
      <c r="BJ1496" s="17" t="s">
        <v>86</v>
      </c>
      <c r="BK1496" s="162">
        <f>ROUND(I1496*H1496,2)</f>
        <v>0</v>
      </c>
      <c r="BL1496" s="17" t="s">
        <v>245</v>
      </c>
      <c r="BM1496" s="161" t="s">
        <v>1638</v>
      </c>
    </row>
    <row r="1497" spans="1:65" s="12" customFormat="1" ht="22.9" customHeight="1">
      <c r="B1497" s="135"/>
      <c r="D1497" s="136" t="s">
        <v>78</v>
      </c>
      <c r="E1497" s="146" t="s">
        <v>1639</v>
      </c>
      <c r="F1497" s="146" t="s">
        <v>1640</v>
      </c>
      <c r="I1497" s="138"/>
      <c r="J1497" s="147">
        <f>BK1497</f>
        <v>0</v>
      </c>
      <c r="L1497" s="135"/>
      <c r="M1497" s="140"/>
      <c r="N1497" s="141"/>
      <c r="O1497" s="141"/>
      <c r="P1497" s="142">
        <f>SUM(P1498:P1563)</f>
        <v>0</v>
      </c>
      <c r="Q1497" s="141"/>
      <c r="R1497" s="142">
        <f>SUM(R1498:R1563)</f>
        <v>0</v>
      </c>
      <c r="S1497" s="141"/>
      <c r="T1497" s="143">
        <f>SUM(T1498:T1563)</f>
        <v>0</v>
      </c>
      <c r="AR1497" s="136" t="s">
        <v>88</v>
      </c>
      <c r="AT1497" s="144" t="s">
        <v>78</v>
      </c>
      <c r="AU1497" s="144" t="s">
        <v>86</v>
      </c>
      <c r="AY1497" s="136" t="s">
        <v>207</v>
      </c>
      <c r="BK1497" s="145">
        <f>SUM(BK1498:BK1563)</f>
        <v>0</v>
      </c>
    </row>
    <row r="1498" spans="1:65" s="2" customFormat="1" ht="24.2" customHeight="1">
      <c r="A1498" s="31"/>
      <c r="B1498" s="148"/>
      <c r="C1498" s="149" t="s">
        <v>1641</v>
      </c>
      <c r="D1498" s="149" t="s">
        <v>209</v>
      </c>
      <c r="E1498" s="150" t="s">
        <v>1642</v>
      </c>
      <c r="F1498" s="151" t="s">
        <v>1643</v>
      </c>
      <c r="G1498" s="152" t="s">
        <v>415</v>
      </c>
      <c r="H1498" s="153">
        <v>310.88</v>
      </c>
      <c r="I1498" s="154"/>
      <c r="J1498" s="155">
        <f>ROUND(I1498*H1498,2)</f>
        <v>0</v>
      </c>
      <c r="K1498" s="156"/>
      <c r="L1498" s="32"/>
      <c r="M1498" s="157" t="s">
        <v>1</v>
      </c>
      <c r="N1498" s="158" t="s">
        <v>44</v>
      </c>
      <c r="O1498" s="57"/>
      <c r="P1498" s="159">
        <f>O1498*H1498</f>
        <v>0</v>
      </c>
      <c r="Q1498" s="159">
        <v>0</v>
      </c>
      <c r="R1498" s="159">
        <f>Q1498*H1498</f>
        <v>0</v>
      </c>
      <c r="S1498" s="159">
        <v>0</v>
      </c>
      <c r="T1498" s="160">
        <f>S1498*H1498</f>
        <v>0</v>
      </c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R1498" s="161" t="s">
        <v>245</v>
      </c>
      <c r="AT1498" s="161" t="s">
        <v>209</v>
      </c>
      <c r="AU1498" s="161" t="s">
        <v>88</v>
      </c>
      <c r="AY1498" s="17" t="s">
        <v>207</v>
      </c>
      <c r="BE1498" s="162">
        <f>IF(N1498="základní",J1498,0)</f>
        <v>0</v>
      </c>
      <c r="BF1498" s="162">
        <f>IF(N1498="snížená",J1498,0)</f>
        <v>0</v>
      </c>
      <c r="BG1498" s="162">
        <f>IF(N1498="zákl. přenesená",J1498,0)</f>
        <v>0</v>
      </c>
      <c r="BH1498" s="162">
        <f>IF(N1498="sníž. přenesená",J1498,0)</f>
        <v>0</v>
      </c>
      <c r="BI1498" s="162">
        <f>IF(N1498="nulová",J1498,0)</f>
        <v>0</v>
      </c>
      <c r="BJ1498" s="17" t="s">
        <v>86</v>
      </c>
      <c r="BK1498" s="162">
        <f>ROUND(I1498*H1498,2)</f>
        <v>0</v>
      </c>
      <c r="BL1498" s="17" t="s">
        <v>245</v>
      </c>
      <c r="BM1498" s="161" t="s">
        <v>1644</v>
      </c>
    </row>
    <row r="1499" spans="1:65" s="14" customFormat="1" ht="11.25">
      <c r="B1499" s="172"/>
      <c r="D1499" s="164" t="s">
        <v>237</v>
      </c>
      <c r="E1499" s="173" t="s">
        <v>1</v>
      </c>
      <c r="F1499" s="174" t="s">
        <v>1645</v>
      </c>
      <c r="H1499" s="173" t="s">
        <v>1</v>
      </c>
      <c r="I1499" s="175"/>
      <c r="L1499" s="172"/>
      <c r="M1499" s="176"/>
      <c r="N1499" s="177"/>
      <c r="O1499" s="177"/>
      <c r="P1499" s="177"/>
      <c r="Q1499" s="177"/>
      <c r="R1499" s="177"/>
      <c r="S1499" s="177"/>
      <c r="T1499" s="178"/>
      <c r="AT1499" s="173" t="s">
        <v>237</v>
      </c>
      <c r="AU1499" s="173" t="s">
        <v>88</v>
      </c>
      <c r="AV1499" s="14" t="s">
        <v>86</v>
      </c>
      <c r="AW1499" s="14" t="s">
        <v>33</v>
      </c>
      <c r="AX1499" s="14" t="s">
        <v>79</v>
      </c>
      <c r="AY1499" s="173" t="s">
        <v>207</v>
      </c>
    </row>
    <row r="1500" spans="1:65" s="13" customFormat="1" ht="11.25">
      <c r="B1500" s="163"/>
      <c r="D1500" s="164" t="s">
        <v>237</v>
      </c>
      <c r="E1500" s="165" t="s">
        <v>1</v>
      </c>
      <c r="F1500" s="166" t="s">
        <v>1646</v>
      </c>
      <c r="H1500" s="167">
        <v>301.68</v>
      </c>
      <c r="I1500" s="168"/>
      <c r="L1500" s="163"/>
      <c r="M1500" s="169"/>
      <c r="N1500" s="170"/>
      <c r="O1500" s="170"/>
      <c r="P1500" s="170"/>
      <c r="Q1500" s="170"/>
      <c r="R1500" s="170"/>
      <c r="S1500" s="170"/>
      <c r="T1500" s="171"/>
      <c r="AT1500" s="165" t="s">
        <v>237</v>
      </c>
      <c r="AU1500" s="165" t="s">
        <v>88</v>
      </c>
      <c r="AV1500" s="13" t="s">
        <v>88</v>
      </c>
      <c r="AW1500" s="13" t="s">
        <v>33</v>
      </c>
      <c r="AX1500" s="13" t="s">
        <v>79</v>
      </c>
      <c r="AY1500" s="165" t="s">
        <v>207</v>
      </c>
    </row>
    <row r="1501" spans="1:65" s="13" customFormat="1" ht="11.25">
      <c r="B1501" s="163"/>
      <c r="D1501" s="164" t="s">
        <v>237</v>
      </c>
      <c r="E1501" s="165" t="s">
        <v>1</v>
      </c>
      <c r="F1501" s="166" t="s">
        <v>1647</v>
      </c>
      <c r="H1501" s="167">
        <v>9.1999999999999993</v>
      </c>
      <c r="I1501" s="168"/>
      <c r="L1501" s="163"/>
      <c r="M1501" s="169"/>
      <c r="N1501" s="170"/>
      <c r="O1501" s="170"/>
      <c r="P1501" s="170"/>
      <c r="Q1501" s="170"/>
      <c r="R1501" s="170"/>
      <c r="S1501" s="170"/>
      <c r="T1501" s="171"/>
      <c r="AT1501" s="165" t="s">
        <v>237</v>
      </c>
      <c r="AU1501" s="165" t="s">
        <v>88</v>
      </c>
      <c r="AV1501" s="13" t="s">
        <v>88</v>
      </c>
      <c r="AW1501" s="13" t="s">
        <v>33</v>
      </c>
      <c r="AX1501" s="13" t="s">
        <v>79</v>
      </c>
      <c r="AY1501" s="165" t="s">
        <v>207</v>
      </c>
    </row>
    <row r="1502" spans="1:65" s="14" customFormat="1" ht="22.5">
      <c r="B1502" s="172"/>
      <c r="D1502" s="164" t="s">
        <v>237</v>
      </c>
      <c r="E1502" s="173" t="s">
        <v>1</v>
      </c>
      <c r="F1502" s="174" t="s">
        <v>1648</v>
      </c>
      <c r="H1502" s="173" t="s">
        <v>1</v>
      </c>
      <c r="I1502" s="175"/>
      <c r="L1502" s="172"/>
      <c r="M1502" s="176"/>
      <c r="N1502" s="177"/>
      <c r="O1502" s="177"/>
      <c r="P1502" s="177"/>
      <c r="Q1502" s="177"/>
      <c r="R1502" s="177"/>
      <c r="S1502" s="177"/>
      <c r="T1502" s="178"/>
      <c r="AT1502" s="173" t="s">
        <v>237</v>
      </c>
      <c r="AU1502" s="173" t="s">
        <v>88</v>
      </c>
      <c r="AV1502" s="14" t="s">
        <v>86</v>
      </c>
      <c r="AW1502" s="14" t="s">
        <v>33</v>
      </c>
      <c r="AX1502" s="14" t="s">
        <v>79</v>
      </c>
      <c r="AY1502" s="173" t="s">
        <v>207</v>
      </c>
    </row>
    <row r="1503" spans="1:65" s="15" customFormat="1" ht="11.25">
      <c r="B1503" s="179"/>
      <c r="D1503" s="164" t="s">
        <v>237</v>
      </c>
      <c r="E1503" s="180" t="s">
        <v>1</v>
      </c>
      <c r="F1503" s="181" t="s">
        <v>242</v>
      </c>
      <c r="H1503" s="182">
        <v>310.88</v>
      </c>
      <c r="I1503" s="183"/>
      <c r="L1503" s="179"/>
      <c r="M1503" s="184"/>
      <c r="N1503" s="185"/>
      <c r="O1503" s="185"/>
      <c r="P1503" s="185"/>
      <c r="Q1503" s="185"/>
      <c r="R1503" s="185"/>
      <c r="S1503" s="185"/>
      <c r="T1503" s="186"/>
      <c r="AT1503" s="180" t="s">
        <v>237</v>
      </c>
      <c r="AU1503" s="180" t="s">
        <v>88</v>
      </c>
      <c r="AV1503" s="15" t="s">
        <v>213</v>
      </c>
      <c r="AW1503" s="15" t="s">
        <v>33</v>
      </c>
      <c r="AX1503" s="15" t="s">
        <v>86</v>
      </c>
      <c r="AY1503" s="180" t="s">
        <v>207</v>
      </c>
    </row>
    <row r="1504" spans="1:65" s="2" customFormat="1" ht="16.5" customHeight="1">
      <c r="A1504" s="31"/>
      <c r="B1504" s="148"/>
      <c r="C1504" s="149" t="s">
        <v>939</v>
      </c>
      <c r="D1504" s="149" t="s">
        <v>209</v>
      </c>
      <c r="E1504" s="150" t="s">
        <v>1649</v>
      </c>
      <c r="F1504" s="151" t="s">
        <v>1650</v>
      </c>
      <c r="G1504" s="152" t="s">
        <v>415</v>
      </c>
      <c r="H1504" s="153">
        <v>45.454000000000001</v>
      </c>
      <c r="I1504" s="154"/>
      <c r="J1504" s="155">
        <f>ROUND(I1504*H1504,2)</f>
        <v>0</v>
      </c>
      <c r="K1504" s="156"/>
      <c r="L1504" s="32"/>
      <c r="M1504" s="157" t="s">
        <v>1</v>
      </c>
      <c r="N1504" s="158" t="s">
        <v>44</v>
      </c>
      <c r="O1504" s="57"/>
      <c r="P1504" s="159">
        <f>O1504*H1504</f>
        <v>0</v>
      </c>
      <c r="Q1504" s="159">
        <v>0</v>
      </c>
      <c r="R1504" s="159">
        <f>Q1504*H1504</f>
        <v>0</v>
      </c>
      <c r="S1504" s="159">
        <v>0</v>
      </c>
      <c r="T1504" s="160">
        <f>S1504*H1504</f>
        <v>0</v>
      </c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R1504" s="161" t="s">
        <v>245</v>
      </c>
      <c r="AT1504" s="161" t="s">
        <v>209</v>
      </c>
      <c r="AU1504" s="161" t="s">
        <v>88</v>
      </c>
      <c r="AY1504" s="17" t="s">
        <v>207</v>
      </c>
      <c r="BE1504" s="162">
        <f>IF(N1504="základní",J1504,0)</f>
        <v>0</v>
      </c>
      <c r="BF1504" s="162">
        <f>IF(N1504="snížená",J1504,0)</f>
        <v>0</v>
      </c>
      <c r="BG1504" s="162">
        <f>IF(N1504="zákl. přenesená",J1504,0)</f>
        <v>0</v>
      </c>
      <c r="BH1504" s="162">
        <f>IF(N1504="sníž. přenesená",J1504,0)</f>
        <v>0</v>
      </c>
      <c r="BI1504" s="162">
        <f>IF(N1504="nulová",J1504,0)</f>
        <v>0</v>
      </c>
      <c r="BJ1504" s="17" t="s">
        <v>86</v>
      </c>
      <c r="BK1504" s="162">
        <f>ROUND(I1504*H1504,2)</f>
        <v>0</v>
      </c>
      <c r="BL1504" s="17" t="s">
        <v>245</v>
      </c>
      <c r="BM1504" s="161" t="s">
        <v>1651</v>
      </c>
    </row>
    <row r="1505" spans="1:65" s="13" customFormat="1" ht="22.5">
      <c r="B1505" s="163"/>
      <c r="D1505" s="164" t="s">
        <v>237</v>
      </c>
      <c r="E1505" s="165" t="s">
        <v>1</v>
      </c>
      <c r="F1505" s="166" t="s">
        <v>1652</v>
      </c>
      <c r="H1505" s="167">
        <v>6.45</v>
      </c>
      <c r="I1505" s="168"/>
      <c r="L1505" s="163"/>
      <c r="M1505" s="169"/>
      <c r="N1505" s="170"/>
      <c r="O1505" s="170"/>
      <c r="P1505" s="170"/>
      <c r="Q1505" s="170"/>
      <c r="R1505" s="170"/>
      <c r="S1505" s="170"/>
      <c r="T1505" s="171"/>
      <c r="AT1505" s="165" t="s">
        <v>237</v>
      </c>
      <c r="AU1505" s="165" t="s">
        <v>88</v>
      </c>
      <c r="AV1505" s="13" t="s">
        <v>88</v>
      </c>
      <c r="AW1505" s="13" t="s">
        <v>33</v>
      </c>
      <c r="AX1505" s="13" t="s">
        <v>79</v>
      </c>
      <c r="AY1505" s="165" t="s">
        <v>207</v>
      </c>
    </row>
    <row r="1506" spans="1:65" s="13" customFormat="1" ht="22.5">
      <c r="B1506" s="163"/>
      <c r="D1506" s="164" t="s">
        <v>237</v>
      </c>
      <c r="E1506" s="165" t="s">
        <v>1</v>
      </c>
      <c r="F1506" s="166" t="s">
        <v>1653</v>
      </c>
      <c r="H1506" s="167">
        <v>38.08</v>
      </c>
      <c r="I1506" s="168"/>
      <c r="L1506" s="163"/>
      <c r="M1506" s="169"/>
      <c r="N1506" s="170"/>
      <c r="O1506" s="170"/>
      <c r="P1506" s="170"/>
      <c r="Q1506" s="170"/>
      <c r="R1506" s="170"/>
      <c r="S1506" s="170"/>
      <c r="T1506" s="171"/>
      <c r="AT1506" s="165" t="s">
        <v>237</v>
      </c>
      <c r="AU1506" s="165" t="s">
        <v>88</v>
      </c>
      <c r="AV1506" s="13" t="s">
        <v>88</v>
      </c>
      <c r="AW1506" s="13" t="s">
        <v>33</v>
      </c>
      <c r="AX1506" s="13" t="s">
        <v>79</v>
      </c>
      <c r="AY1506" s="165" t="s">
        <v>207</v>
      </c>
    </row>
    <row r="1507" spans="1:65" s="13" customFormat="1" ht="22.5">
      <c r="B1507" s="163"/>
      <c r="D1507" s="164" t="s">
        <v>237</v>
      </c>
      <c r="E1507" s="165" t="s">
        <v>1</v>
      </c>
      <c r="F1507" s="166" t="s">
        <v>1654</v>
      </c>
      <c r="H1507" s="167">
        <v>0.92400000000000004</v>
      </c>
      <c r="I1507" s="168"/>
      <c r="L1507" s="163"/>
      <c r="M1507" s="169"/>
      <c r="N1507" s="170"/>
      <c r="O1507" s="170"/>
      <c r="P1507" s="170"/>
      <c r="Q1507" s="170"/>
      <c r="R1507" s="170"/>
      <c r="S1507" s="170"/>
      <c r="T1507" s="171"/>
      <c r="AT1507" s="165" t="s">
        <v>237</v>
      </c>
      <c r="AU1507" s="165" t="s">
        <v>88</v>
      </c>
      <c r="AV1507" s="13" t="s">
        <v>88</v>
      </c>
      <c r="AW1507" s="13" t="s">
        <v>33</v>
      </c>
      <c r="AX1507" s="13" t="s">
        <v>79</v>
      </c>
      <c r="AY1507" s="165" t="s">
        <v>207</v>
      </c>
    </row>
    <row r="1508" spans="1:65" s="14" customFormat="1" ht="22.5">
      <c r="B1508" s="172"/>
      <c r="D1508" s="164" t="s">
        <v>237</v>
      </c>
      <c r="E1508" s="173" t="s">
        <v>1</v>
      </c>
      <c r="F1508" s="174" t="s">
        <v>1648</v>
      </c>
      <c r="H1508" s="173" t="s">
        <v>1</v>
      </c>
      <c r="I1508" s="175"/>
      <c r="L1508" s="172"/>
      <c r="M1508" s="176"/>
      <c r="N1508" s="177"/>
      <c r="O1508" s="177"/>
      <c r="P1508" s="177"/>
      <c r="Q1508" s="177"/>
      <c r="R1508" s="177"/>
      <c r="S1508" s="177"/>
      <c r="T1508" s="178"/>
      <c r="AT1508" s="173" t="s">
        <v>237</v>
      </c>
      <c r="AU1508" s="173" t="s">
        <v>88</v>
      </c>
      <c r="AV1508" s="14" t="s">
        <v>86</v>
      </c>
      <c r="AW1508" s="14" t="s">
        <v>33</v>
      </c>
      <c r="AX1508" s="14" t="s">
        <v>79</v>
      </c>
      <c r="AY1508" s="173" t="s">
        <v>207</v>
      </c>
    </row>
    <row r="1509" spans="1:65" s="15" customFormat="1" ht="11.25">
      <c r="B1509" s="179"/>
      <c r="D1509" s="164" t="s">
        <v>237</v>
      </c>
      <c r="E1509" s="180" t="s">
        <v>1</v>
      </c>
      <c r="F1509" s="181" t="s">
        <v>242</v>
      </c>
      <c r="H1509" s="182">
        <v>45.454000000000001</v>
      </c>
      <c r="I1509" s="183"/>
      <c r="L1509" s="179"/>
      <c r="M1509" s="184"/>
      <c r="N1509" s="185"/>
      <c r="O1509" s="185"/>
      <c r="P1509" s="185"/>
      <c r="Q1509" s="185"/>
      <c r="R1509" s="185"/>
      <c r="S1509" s="185"/>
      <c r="T1509" s="186"/>
      <c r="AT1509" s="180" t="s">
        <v>237</v>
      </c>
      <c r="AU1509" s="180" t="s">
        <v>88</v>
      </c>
      <c r="AV1509" s="15" t="s">
        <v>213</v>
      </c>
      <c r="AW1509" s="15" t="s">
        <v>33</v>
      </c>
      <c r="AX1509" s="15" t="s">
        <v>86</v>
      </c>
      <c r="AY1509" s="180" t="s">
        <v>207</v>
      </c>
    </row>
    <row r="1510" spans="1:65" s="2" customFormat="1" ht="24.2" customHeight="1">
      <c r="A1510" s="31"/>
      <c r="B1510" s="148"/>
      <c r="C1510" s="149" t="s">
        <v>1655</v>
      </c>
      <c r="D1510" s="149" t="s">
        <v>209</v>
      </c>
      <c r="E1510" s="150" t="s">
        <v>1656</v>
      </c>
      <c r="F1510" s="151" t="s">
        <v>1657</v>
      </c>
      <c r="G1510" s="152" t="s">
        <v>415</v>
      </c>
      <c r="H1510" s="153">
        <v>353.10899999999998</v>
      </c>
      <c r="I1510" s="154"/>
      <c r="J1510" s="155">
        <f>ROUND(I1510*H1510,2)</f>
        <v>0</v>
      </c>
      <c r="K1510" s="156"/>
      <c r="L1510" s="32"/>
      <c r="M1510" s="157" t="s">
        <v>1</v>
      </c>
      <c r="N1510" s="158" t="s">
        <v>44</v>
      </c>
      <c r="O1510" s="57"/>
      <c r="P1510" s="159">
        <f>O1510*H1510</f>
        <v>0</v>
      </c>
      <c r="Q1510" s="159">
        <v>0</v>
      </c>
      <c r="R1510" s="159">
        <f>Q1510*H1510</f>
        <v>0</v>
      </c>
      <c r="S1510" s="159">
        <v>0</v>
      </c>
      <c r="T1510" s="160">
        <f>S1510*H1510</f>
        <v>0</v>
      </c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R1510" s="161" t="s">
        <v>245</v>
      </c>
      <c r="AT1510" s="161" t="s">
        <v>209</v>
      </c>
      <c r="AU1510" s="161" t="s">
        <v>88</v>
      </c>
      <c r="AY1510" s="17" t="s">
        <v>207</v>
      </c>
      <c r="BE1510" s="162">
        <f>IF(N1510="základní",J1510,0)</f>
        <v>0</v>
      </c>
      <c r="BF1510" s="162">
        <f>IF(N1510="snížená",J1510,0)</f>
        <v>0</v>
      </c>
      <c r="BG1510" s="162">
        <f>IF(N1510="zákl. přenesená",J1510,0)</f>
        <v>0</v>
      </c>
      <c r="BH1510" s="162">
        <f>IF(N1510="sníž. přenesená",J1510,0)</f>
        <v>0</v>
      </c>
      <c r="BI1510" s="162">
        <f>IF(N1510="nulová",J1510,0)</f>
        <v>0</v>
      </c>
      <c r="BJ1510" s="17" t="s">
        <v>86</v>
      </c>
      <c r="BK1510" s="162">
        <f>ROUND(I1510*H1510,2)</f>
        <v>0</v>
      </c>
      <c r="BL1510" s="17" t="s">
        <v>245</v>
      </c>
      <c r="BM1510" s="161" t="s">
        <v>1658</v>
      </c>
    </row>
    <row r="1511" spans="1:65" s="14" customFormat="1" ht="11.25">
      <c r="B1511" s="172"/>
      <c r="D1511" s="164" t="s">
        <v>237</v>
      </c>
      <c r="E1511" s="173" t="s">
        <v>1</v>
      </c>
      <c r="F1511" s="174" t="s">
        <v>1659</v>
      </c>
      <c r="H1511" s="173" t="s">
        <v>1</v>
      </c>
      <c r="I1511" s="175"/>
      <c r="L1511" s="172"/>
      <c r="M1511" s="176"/>
      <c r="N1511" s="177"/>
      <c r="O1511" s="177"/>
      <c r="P1511" s="177"/>
      <c r="Q1511" s="177"/>
      <c r="R1511" s="177"/>
      <c r="S1511" s="177"/>
      <c r="T1511" s="178"/>
      <c r="AT1511" s="173" t="s">
        <v>237</v>
      </c>
      <c r="AU1511" s="173" t="s">
        <v>88</v>
      </c>
      <c r="AV1511" s="14" t="s">
        <v>86</v>
      </c>
      <c r="AW1511" s="14" t="s">
        <v>33</v>
      </c>
      <c r="AX1511" s="14" t="s">
        <v>79</v>
      </c>
      <c r="AY1511" s="173" t="s">
        <v>207</v>
      </c>
    </row>
    <row r="1512" spans="1:65" s="13" customFormat="1" ht="11.25">
      <c r="B1512" s="163"/>
      <c r="D1512" s="164" t="s">
        <v>237</v>
      </c>
      <c r="E1512" s="165" t="s">
        <v>1</v>
      </c>
      <c r="F1512" s="166" t="s">
        <v>1646</v>
      </c>
      <c r="H1512" s="167">
        <v>301.68</v>
      </c>
      <c r="I1512" s="168"/>
      <c r="L1512" s="163"/>
      <c r="M1512" s="169"/>
      <c r="N1512" s="170"/>
      <c r="O1512" s="170"/>
      <c r="P1512" s="170"/>
      <c r="Q1512" s="170"/>
      <c r="R1512" s="170"/>
      <c r="S1512" s="170"/>
      <c r="T1512" s="171"/>
      <c r="AT1512" s="165" t="s">
        <v>237</v>
      </c>
      <c r="AU1512" s="165" t="s">
        <v>88</v>
      </c>
      <c r="AV1512" s="13" t="s">
        <v>88</v>
      </c>
      <c r="AW1512" s="13" t="s">
        <v>33</v>
      </c>
      <c r="AX1512" s="13" t="s">
        <v>79</v>
      </c>
      <c r="AY1512" s="165" t="s">
        <v>207</v>
      </c>
    </row>
    <row r="1513" spans="1:65" s="13" customFormat="1" ht="11.25">
      <c r="B1513" s="163"/>
      <c r="D1513" s="164" t="s">
        <v>237</v>
      </c>
      <c r="E1513" s="165" t="s">
        <v>1</v>
      </c>
      <c r="F1513" s="166" t="s">
        <v>1647</v>
      </c>
      <c r="H1513" s="167">
        <v>9.1999999999999993</v>
      </c>
      <c r="I1513" s="168"/>
      <c r="L1513" s="163"/>
      <c r="M1513" s="169"/>
      <c r="N1513" s="170"/>
      <c r="O1513" s="170"/>
      <c r="P1513" s="170"/>
      <c r="Q1513" s="170"/>
      <c r="R1513" s="170"/>
      <c r="S1513" s="170"/>
      <c r="T1513" s="171"/>
      <c r="AT1513" s="165" t="s">
        <v>237</v>
      </c>
      <c r="AU1513" s="165" t="s">
        <v>88</v>
      </c>
      <c r="AV1513" s="13" t="s">
        <v>88</v>
      </c>
      <c r="AW1513" s="13" t="s">
        <v>33</v>
      </c>
      <c r="AX1513" s="13" t="s">
        <v>79</v>
      </c>
      <c r="AY1513" s="165" t="s">
        <v>207</v>
      </c>
    </row>
    <row r="1514" spans="1:65" s="14" customFormat="1" ht="11.25">
      <c r="B1514" s="172"/>
      <c r="D1514" s="164" t="s">
        <v>237</v>
      </c>
      <c r="E1514" s="173" t="s">
        <v>1</v>
      </c>
      <c r="F1514" s="174" t="s">
        <v>1660</v>
      </c>
      <c r="H1514" s="173" t="s">
        <v>1</v>
      </c>
      <c r="I1514" s="175"/>
      <c r="L1514" s="172"/>
      <c r="M1514" s="176"/>
      <c r="N1514" s="177"/>
      <c r="O1514" s="177"/>
      <c r="P1514" s="177"/>
      <c r="Q1514" s="177"/>
      <c r="R1514" s="177"/>
      <c r="S1514" s="177"/>
      <c r="T1514" s="178"/>
      <c r="AT1514" s="173" t="s">
        <v>237</v>
      </c>
      <c r="AU1514" s="173" t="s">
        <v>88</v>
      </c>
      <c r="AV1514" s="14" t="s">
        <v>86</v>
      </c>
      <c r="AW1514" s="14" t="s">
        <v>33</v>
      </c>
      <c r="AX1514" s="14" t="s">
        <v>79</v>
      </c>
      <c r="AY1514" s="173" t="s">
        <v>207</v>
      </c>
    </row>
    <row r="1515" spans="1:65" s="13" customFormat="1" ht="11.25">
      <c r="B1515" s="163"/>
      <c r="D1515" s="164" t="s">
        <v>237</v>
      </c>
      <c r="E1515" s="165" t="s">
        <v>1</v>
      </c>
      <c r="F1515" s="166" t="s">
        <v>1661</v>
      </c>
      <c r="H1515" s="167">
        <v>3.2250000000000001</v>
      </c>
      <c r="I1515" s="168"/>
      <c r="L1515" s="163"/>
      <c r="M1515" s="169"/>
      <c r="N1515" s="170"/>
      <c r="O1515" s="170"/>
      <c r="P1515" s="170"/>
      <c r="Q1515" s="170"/>
      <c r="R1515" s="170"/>
      <c r="S1515" s="170"/>
      <c r="T1515" s="171"/>
      <c r="AT1515" s="165" t="s">
        <v>237</v>
      </c>
      <c r="AU1515" s="165" t="s">
        <v>88</v>
      </c>
      <c r="AV1515" s="13" t="s">
        <v>88</v>
      </c>
      <c r="AW1515" s="13" t="s">
        <v>33</v>
      </c>
      <c r="AX1515" s="13" t="s">
        <v>79</v>
      </c>
      <c r="AY1515" s="165" t="s">
        <v>207</v>
      </c>
    </row>
    <row r="1516" spans="1:65" s="13" customFormat="1" ht="11.25">
      <c r="B1516" s="163"/>
      <c r="D1516" s="164" t="s">
        <v>237</v>
      </c>
      <c r="E1516" s="165" t="s">
        <v>1</v>
      </c>
      <c r="F1516" s="166" t="s">
        <v>1662</v>
      </c>
      <c r="H1516" s="167">
        <v>39.003999999999998</v>
      </c>
      <c r="I1516" s="168"/>
      <c r="L1516" s="163"/>
      <c r="M1516" s="169"/>
      <c r="N1516" s="170"/>
      <c r="O1516" s="170"/>
      <c r="P1516" s="170"/>
      <c r="Q1516" s="170"/>
      <c r="R1516" s="170"/>
      <c r="S1516" s="170"/>
      <c r="T1516" s="171"/>
      <c r="AT1516" s="165" t="s">
        <v>237</v>
      </c>
      <c r="AU1516" s="165" t="s">
        <v>88</v>
      </c>
      <c r="AV1516" s="13" t="s">
        <v>88</v>
      </c>
      <c r="AW1516" s="13" t="s">
        <v>33</v>
      </c>
      <c r="AX1516" s="13" t="s">
        <v>79</v>
      </c>
      <c r="AY1516" s="165" t="s">
        <v>207</v>
      </c>
    </row>
    <row r="1517" spans="1:65" s="15" customFormat="1" ht="11.25">
      <c r="B1517" s="179"/>
      <c r="D1517" s="164" t="s">
        <v>237</v>
      </c>
      <c r="E1517" s="180" t="s">
        <v>1</v>
      </c>
      <c r="F1517" s="181" t="s">
        <v>242</v>
      </c>
      <c r="H1517" s="182">
        <v>353.10900000000004</v>
      </c>
      <c r="I1517" s="183"/>
      <c r="L1517" s="179"/>
      <c r="M1517" s="184"/>
      <c r="N1517" s="185"/>
      <c r="O1517" s="185"/>
      <c r="P1517" s="185"/>
      <c r="Q1517" s="185"/>
      <c r="R1517" s="185"/>
      <c r="S1517" s="185"/>
      <c r="T1517" s="186"/>
      <c r="AT1517" s="180" t="s">
        <v>237</v>
      </c>
      <c r="AU1517" s="180" t="s">
        <v>88</v>
      </c>
      <c r="AV1517" s="15" t="s">
        <v>213</v>
      </c>
      <c r="AW1517" s="15" t="s">
        <v>33</v>
      </c>
      <c r="AX1517" s="15" t="s">
        <v>86</v>
      </c>
      <c r="AY1517" s="180" t="s">
        <v>207</v>
      </c>
    </row>
    <row r="1518" spans="1:65" s="2" customFormat="1" ht="24.2" customHeight="1">
      <c r="A1518" s="31"/>
      <c r="B1518" s="148"/>
      <c r="C1518" s="149" t="s">
        <v>943</v>
      </c>
      <c r="D1518" s="149" t="s">
        <v>209</v>
      </c>
      <c r="E1518" s="150" t="s">
        <v>1663</v>
      </c>
      <c r="F1518" s="151" t="s">
        <v>1664</v>
      </c>
      <c r="G1518" s="152" t="s">
        <v>415</v>
      </c>
      <c r="H1518" s="153">
        <v>651.55999999999995</v>
      </c>
      <c r="I1518" s="154"/>
      <c r="J1518" s="155">
        <f>ROUND(I1518*H1518,2)</f>
        <v>0</v>
      </c>
      <c r="K1518" s="156"/>
      <c r="L1518" s="32"/>
      <c r="M1518" s="157" t="s">
        <v>1</v>
      </c>
      <c r="N1518" s="158" t="s">
        <v>44</v>
      </c>
      <c r="O1518" s="57"/>
      <c r="P1518" s="159">
        <f>O1518*H1518</f>
        <v>0</v>
      </c>
      <c r="Q1518" s="159">
        <v>0</v>
      </c>
      <c r="R1518" s="159">
        <f>Q1518*H1518</f>
        <v>0</v>
      </c>
      <c r="S1518" s="159">
        <v>0</v>
      </c>
      <c r="T1518" s="160">
        <f>S1518*H1518</f>
        <v>0</v>
      </c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R1518" s="161" t="s">
        <v>245</v>
      </c>
      <c r="AT1518" s="161" t="s">
        <v>209</v>
      </c>
      <c r="AU1518" s="161" t="s">
        <v>88</v>
      </c>
      <c r="AY1518" s="17" t="s">
        <v>207</v>
      </c>
      <c r="BE1518" s="162">
        <f>IF(N1518="základní",J1518,0)</f>
        <v>0</v>
      </c>
      <c r="BF1518" s="162">
        <f>IF(N1518="snížená",J1518,0)</f>
        <v>0</v>
      </c>
      <c r="BG1518" s="162">
        <f>IF(N1518="zákl. přenesená",J1518,0)</f>
        <v>0</v>
      </c>
      <c r="BH1518" s="162">
        <f>IF(N1518="sníž. přenesená",J1518,0)</f>
        <v>0</v>
      </c>
      <c r="BI1518" s="162">
        <f>IF(N1518="nulová",J1518,0)</f>
        <v>0</v>
      </c>
      <c r="BJ1518" s="17" t="s">
        <v>86</v>
      </c>
      <c r="BK1518" s="162">
        <f>ROUND(I1518*H1518,2)</f>
        <v>0</v>
      </c>
      <c r="BL1518" s="17" t="s">
        <v>245</v>
      </c>
      <c r="BM1518" s="161" t="s">
        <v>1665</v>
      </c>
    </row>
    <row r="1519" spans="1:65" s="13" customFormat="1" ht="22.5">
      <c r="B1519" s="163"/>
      <c r="D1519" s="164" t="s">
        <v>237</v>
      </c>
      <c r="E1519" s="165" t="s">
        <v>1</v>
      </c>
      <c r="F1519" s="166" t="s">
        <v>1666</v>
      </c>
      <c r="H1519" s="167">
        <v>83.54</v>
      </c>
      <c r="I1519" s="168"/>
      <c r="L1519" s="163"/>
      <c r="M1519" s="169"/>
      <c r="N1519" s="170"/>
      <c r="O1519" s="170"/>
      <c r="P1519" s="170"/>
      <c r="Q1519" s="170"/>
      <c r="R1519" s="170"/>
      <c r="S1519" s="170"/>
      <c r="T1519" s="171"/>
      <c r="AT1519" s="165" t="s">
        <v>237</v>
      </c>
      <c r="AU1519" s="165" t="s">
        <v>88</v>
      </c>
      <c r="AV1519" s="13" t="s">
        <v>88</v>
      </c>
      <c r="AW1519" s="13" t="s">
        <v>33</v>
      </c>
      <c r="AX1519" s="13" t="s">
        <v>79</v>
      </c>
      <c r="AY1519" s="165" t="s">
        <v>207</v>
      </c>
    </row>
    <row r="1520" spans="1:65" s="13" customFormat="1" ht="22.5">
      <c r="B1520" s="163"/>
      <c r="D1520" s="164" t="s">
        <v>237</v>
      </c>
      <c r="E1520" s="165" t="s">
        <v>1</v>
      </c>
      <c r="F1520" s="166" t="s">
        <v>1667</v>
      </c>
      <c r="H1520" s="167">
        <v>83.27</v>
      </c>
      <c r="I1520" s="168"/>
      <c r="L1520" s="163"/>
      <c r="M1520" s="169"/>
      <c r="N1520" s="170"/>
      <c r="O1520" s="170"/>
      <c r="P1520" s="170"/>
      <c r="Q1520" s="170"/>
      <c r="R1520" s="170"/>
      <c r="S1520" s="170"/>
      <c r="T1520" s="171"/>
      <c r="AT1520" s="165" t="s">
        <v>237</v>
      </c>
      <c r="AU1520" s="165" t="s">
        <v>88</v>
      </c>
      <c r="AV1520" s="13" t="s">
        <v>88</v>
      </c>
      <c r="AW1520" s="13" t="s">
        <v>33</v>
      </c>
      <c r="AX1520" s="13" t="s">
        <v>79</v>
      </c>
      <c r="AY1520" s="165" t="s">
        <v>207</v>
      </c>
    </row>
    <row r="1521" spans="1:65" s="13" customFormat="1" ht="33.75">
      <c r="B1521" s="163"/>
      <c r="D1521" s="164" t="s">
        <v>237</v>
      </c>
      <c r="E1521" s="165" t="s">
        <v>1</v>
      </c>
      <c r="F1521" s="166" t="s">
        <v>1668</v>
      </c>
      <c r="H1521" s="167">
        <v>71.5</v>
      </c>
      <c r="I1521" s="168"/>
      <c r="L1521" s="163"/>
      <c r="M1521" s="169"/>
      <c r="N1521" s="170"/>
      <c r="O1521" s="170"/>
      <c r="P1521" s="170"/>
      <c r="Q1521" s="170"/>
      <c r="R1521" s="170"/>
      <c r="S1521" s="170"/>
      <c r="T1521" s="171"/>
      <c r="AT1521" s="165" t="s">
        <v>237</v>
      </c>
      <c r="AU1521" s="165" t="s">
        <v>88</v>
      </c>
      <c r="AV1521" s="13" t="s">
        <v>88</v>
      </c>
      <c r="AW1521" s="13" t="s">
        <v>33</v>
      </c>
      <c r="AX1521" s="13" t="s">
        <v>79</v>
      </c>
      <c r="AY1521" s="165" t="s">
        <v>207</v>
      </c>
    </row>
    <row r="1522" spans="1:65" s="13" customFormat="1" ht="22.5">
      <c r="B1522" s="163"/>
      <c r="D1522" s="164" t="s">
        <v>237</v>
      </c>
      <c r="E1522" s="165" t="s">
        <v>1</v>
      </c>
      <c r="F1522" s="166" t="s">
        <v>1669</v>
      </c>
      <c r="H1522" s="167">
        <v>88.27</v>
      </c>
      <c r="I1522" s="168"/>
      <c r="L1522" s="163"/>
      <c r="M1522" s="169"/>
      <c r="N1522" s="170"/>
      <c r="O1522" s="170"/>
      <c r="P1522" s="170"/>
      <c r="Q1522" s="170"/>
      <c r="R1522" s="170"/>
      <c r="S1522" s="170"/>
      <c r="T1522" s="171"/>
      <c r="AT1522" s="165" t="s">
        <v>237</v>
      </c>
      <c r="AU1522" s="165" t="s">
        <v>88</v>
      </c>
      <c r="AV1522" s="13" t="s">
        <v>88</v>
      </c>
      <c r="AW1522" s="13" t="s">
        <v>33</v>
      </c>
      <c r="AX1522" s="13" t="s">
        <v>79</v>
      </c>
      <c r="AY1522" s="165" t="s">
        <v>207</v>
      </c>
    </row>
    <row r="1523" spans="1:65" s="13" customFormat="1" ht="33.75">
      <c r="B1523" s="163"/>
      <c r="D1523" s="164" t="s">
        <v>237</v>
      </c>
      <c r="E1523" s="165" t="s">
        <v>1</v>
      </c>
      <c r="F1523" s="166" t="s">
        <v>1670</v>
      </c>
      <c r="H1523" s="167">
        <v>72.8</v>
      </c>
      <c r="I1523" s="168"/>
      <c r="L1523" s="163"/>
      <c r="M1523" s="169"/>
      <c r="N1523" s="170"/>
      <c r="O1523" s="170"/>
      <c r="P1523" s="170"/>
      <c r="Q1523" s="170"/>
      <c r="R1523" s="170"/>
      <c r="S1523" s="170"/>
      <c r="T1523" s="171"/>
      <c r="AT1523" s="165" t="s">
        <v>237</v>
      </c>
      <c r="AU1523" s="165" t="s">
        <v>88</v>
      </c>
      <c r="AV1523" s="13" t="s">
        <v>88</v>
      </c>
      <c r="AW1523" s="13" t="s">
        <v>33</v>
      </c>
      <c r="AX1523" s="13" t="s">
        <v>79</v>
      </c>
      <c r="AY1523" s="165" t="s">
        <v>207</v>
      </c>
    </row>
    <row r="1524" spans="1:65" s="13" customFormat="1" ht="22.5">
      <c r="B1524" s="163"/>
      <c r="D1524" s="164" t="s">
        <v>237</v>
      </c>
      <c r="E1524" s="165" t="s">
        <v>1</v>
      </c>
      <c r="F1524" s="166" t="s">
        <v>1671</v>
      </c>
      <c r="H1524" s="167">
        <v>88.92</v>
      </c>
      <c r="I1524" s="168"/>
      <c r="L1524" s="163"/>
      <c r="M1524" s="169"/>
      <c r="N1524" s="170"/>
      <c r="O1524" s="170"/>
      <c r="P1524" s="170"/>
      <c r="Q1524" s="170"/>
      <c r="R1524" s="170"/>
      <c r="S1524" s="170"/>
      <c r="T1524" s="171"/>
      <c r="AT1524" s="165" t="s">
        <v>237</v>
      </c>
      <c r="AU1524" s="165" t="s">
        <v>88</v>
      </c>
      <c r="AV1524" s="13" t="s">
        <v>88</v>
      </c>
      <c r="AW1524" s="13" t="s">
        <v>33</v>
      </c>
      <c r="AX1524" s="13" t="s">
        <v>79</v>
      </c>
      <c r="AY1524" s="165" t="s">
        <v>207</v>
      </c>
    </row>
    <row r="1525" spans="1:65" s="13" customFormat="1" ht="22.5">
      <c r="B1525" s="163"/>
      <c r="D1525" s="164" t="s">
        <v>237</v>
      </c>
      <c r="E1525" s="165" t="s">
        <v>1</v>
      </c>
      <c r="F1525" s="166" t="s">
        <v>1672</v>
      </c>
      <c r="H1525" s="167">
        <v>72.8</v>
      </c>
      <c r="I1525" s="168"/>
      <c r="L1525" s="163"/>
      <c r="M1525" s="169"/>
      <c r="N1525" s="170"/>
      <c r="O1525" s="170"/>
      <c r="P1525" s="170"/>
      <c r="Q1525" s="170"/>
      <c r="R1525" s="170"/>
      <c r="S1525" s="170"/>
      <c r="T1525" s="171"/>
      <c r="AT1525" s="165" t="s">
        <v>237</v>
      </c>
      <c r="AU1525" s="165" t="s">
        <v>88</v>
      </c>
      <c r="AV1525" s="13" t="s">
        <v>88</v>
      </c>
      <c r="AW1525" s="13" t="s">
        <v>33</v>
      </c>
      <c r="AX1525" s="13" t="s">
        <v>79</v>
      </c>
      <c r="AY1525" s="165" t="s">
        <v>207</v>
      </c>
    </row>
    <row r="1526" spans="1:65" s="13" customFormat="1" ht="22.5">
      <c r="B1526" s="163"/>
      <c r="D1526" s="164" t="s">
        <v>237</v>
      </c>
      <c r="E1526" s="165" t="s">
        <v>1</v>
      </c>
      <c r="F1526" s="166" t="s">
        <v>1673</v>
      </c>
      <c r="H1526" s="167">
        <v>90.46</v>
      </c>
      <c r="I1526" s="168"/>
      <c r="L1526" s="163"/>
      <c r="M1526" s="169"/>
      <c r="N1526" s="170"/>
      <c r="O1526" s="170"/>
      <c r="P1526" s="170"/>
      <c r="Q1526" s="170"/>
      <c r="R1526" s="170"/>
      <c r="S1526" s="170"/>
      <c r="T1526" s="171"/>
      <c r="AT1526" s="165" t="s">
        <v>237</v>
      </c>
      <c r="AU1526" s="165" t="s">
        <v>88</v>
      </c>
      <c r="AV1526" s="13" t="s">
        <v>88</v>
      </c>
      <c r="AW1526" s="13" t="s">
        <v>33</v>
      </c>
      <c r="AX1526" s="13" t="s">
        <v>79</v>
      </c>
      <c r="AY1526" s="165" t="s">
        <v>207</v>
      </c>
    </row>
    <row r="1527" spans="1:65" s="15" customFormat="1" ht="11.25">
      <c r="B1527" s="179"/>
      <c r="D1527" s="164" t="s">
        <v>237</v>
      </c>
      <c r="E1527" s="180" t="s">
        <v>1</v>
      </c>
      <c r="F1527" s="181" t="s">
        <v>242</v>
      </c>
      <c r="H1527" s="182">
        <v>651.56000000000006</v>
      </c>
      <c r="I1527" s="183"/>
      <c r="L1527" s="179"/>
      <c r="M1527" s="184"/>
      <c r="N1527" s="185"/>
      <c r="O1527" s="185"/>
      <c r="P1527" s="185"/>
      <c r="Q1527" s="185"/>
      <c r="R1527" s="185"/>
      <c r="S1527" s="185"/>
      <c r="T1527" s="186"/>
      <c r="AT1527" s="180" t="s">
        <v>237</v>
      </c>
      <c r="AU1527" s="180" t="s">
        <v>88</v>
      </c>
      <c r="AV1527" s="15" t="s">
        <v>213</v>
      </c>
      <c r="AW1527" s="15" t="s">
        <v>33</v>
      </c>
      <c r="AX1527" s="15" t="s">
        <v>86</v>
      </c>
      <c r="AY1527" s="180" t="s">
        <v>207</v>
      </c>
    </row>
    <row r="1528" spans="1:65" s="2" customFormat="1" ht="24.2" customHeight="1">
      <c r="A1528" s="31"/>
      <c r="B1528" s="148"/>
      <c r="C1528" s="149" t="s">
        <v>1674</v>
      </c>
      <c r="D1528" s="149" t="s">
        <v>209</v>
      </c>
      <c r="E1528" s="150" t="s">
        <v>1675</v>
      </c>
      <c r="F1528" s="151" t="s">
        <v>1676</v>
      </c>
      <c r="G1528" s="152" t="s">
        <v>415</v>
      </c>
      <c r="H1528" s="153">
        <v>651.55999999999995</v>
      </c>
      <c r="I1528" s="154"/>
      <c r="J1528" s="155">
        <f>ROUND(I1528*H1528,2)</f>
        <v>0</v>
      </c>
      <c r="K1528" s="156"/>
      <c r="L1528" s="32"/>
      <c r="M1528" s="157" t="s">
        <v>1</v>
      </c>
      <c r="N1528" s="158" t="s">
        <v>44</v>
      </c>
      <c r="O1528" s="57"/>
      <c r="P1528" s="159">
        <f>O1528*H1528</f>
        <v>0</v>
      </c>
      <c r="Q1528" s="159">
        <v>0</v>
      </c>
      <c r="R1528" s="159">
        <f>Q1528*H1528</f>
        <v>0</v>
      </c>
      <c r="S1528" s="159">
        <v>0</v>
      </c>
      <c r="T1528" s="160">
        <f>S1528*H1528</f>
        <v>0</v>
      </c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R1528" s="161" t="s">
        <v>245</v>
      </c>
      <c r="AT1528" s="161" t="s">
        <v>209</v>
      </c>
      <c r="AU1528" s="161" t="s">
        <v>88</v>
      </c>
      <c r="AY1528" s="17" t="s">
        <v>207</v>
      </c>
      <c r="BE1528" s="162">
        <f>IF(N1528="základní",J1528,0)</f>
        <v>0</v>
      </c>
      <c r="BF1528" s="162">
        <f>IF(N1528="snížená",J1528,0)</f>
        <v>0</v>
      </c>
      <c r="BG1528" s="162">
        <f>IF(N1528="zákl. přenesená",J1528,0)</f>
        <v>0</v>
      </c>
      <c r="BH1528" s="162">
        <f>IF(N1528="sníž. přenesená",J1528,0)</f>
        <v>0</v>
      </c>
      <c r="BI1528" s="162">
        <f>IF(N1528="nulová",J1528,0)</f>
        <v>0</v>
      </c>
      <c r="BJ1528" s="17" t="s">
        <v>86</v>
      </c>
      <c r="BK1528" s="162">
        <f>ROUND(I1528*H1528,2)</f>
        <v>0</v>
      </c>
      <c r="BL1528" s="17" t="s">
        <v>245</v>
      </c>
      <c r="BM1528" s="161" t="s">
        <v>1677</v>
      </c>
    </row>
    <row r="1529" spans="1:65" s="13" customFormat="1" ht="22.5">
      <c r="B1529" s="163"/>
      <c r="D1529" s="164" t="s">
        <v>237</v>
      </c>
      <c r="E1529" s="165" t="s">
        <v>1</v>
      </c>
      <c r="F1529" s="166" t="s">
        <v>1678</v>
      </c>
      <c r="H1529" s="167">
        <v>83.54</v>
      </c>
      <c r="I1529" s="168"/>
      <c r="L1529" s="163"/>
      <c r="M1529" s="169"/>
      <c r="N1529" s="170"/>
      <c r="O1529" s="170"/>
      <c r="P1529" s="170"/>
      <c r="Q1529" s="170"/>
      <c r="R1529" s="170"/>
      <c r="S1529" s="170"/>
      <c r="T1529" s="171"/>
      <c r="AT1529" s="165" t="s">
        <v>237</v>
      </c>
      <c r="AU1529" s="165" t="s">
        <v>88</v>
      </c>
      <c r="AV1529" s="13" t="s">
        <v>88</v>
      </c>
      <c r="AW1529" s="13" t="s">
        <v>33</v>
      </c>
      <c r="AX1529" s="13" t="s">
        <v>79</v>
      </c>
      <c r="AY1529" s="165" t="s">
        <v>207</v>
      </c>
    </row>
    <row r="1530" spans="1:65" s="13" customFormat="1" ht="33.75">
      <c r="B1530" s="163"/>
      <c r="D1530" s="164" t="s">
        <v>237</v>
      </c>
      <c r="E1530" s="165" t="s">
        <v>1</v>
      </c>
      <c r="F1530" s="166" t="s">
        <v>1679</v>
      </c>
      <c r="H1530" s="167">
        <v>83.27</v>
      </c>
      <c r="I1530" s="168"/>
      <c r="L1530" s="163"/>
      <c r="M1530" s="169"/>
      <c r="N1530" s="170"/>
      <c r="O1530" s="170"/>
      <c r="P1530" s="170"/>
      <c r="Q1530" s="170"/>
      <c r="R1530" s="170"/>
      <c r="S1530" s="170"/>
      <c r="T1530" s="171"/>
      <c r="AT1530" s="165" t="s">
        <v>237</v>
      </c>
      <c r="AU1530" s="165" t="s">
        <v>88</v>
      </c>
      <c r="AV1530" s="13" t="s">
        <v>88</v>
      </c>
      <c r="AW1530" s="13" t="s">
        <v>33</v>
      </c>
      <c r="AX1530" s="13" t="s">
        <v>79</v>
      </c>
      <c r="AY1530" s="165" t="s">
        <v>207</v>
      </c>
    </row>
    <row r="1531" spans="1:65" s="13" customFormat="1" ht="33.75">
      <c r="B1531" s="163"/>
      <c r="D1531" s="164" t="s">
        <v>237</v>
      </c>
      <c r="E1531" s="165" t="s">
        <v>1</v>
      </c>
      <c r="F1531" s="166" t="s">
        <v>1680</v>
      </c>
      <c r="H1531" s="167">
        <v>71.5</v>
      </c>
      <c r="I1531" s="168"/>
      <c r="L1531" s="163"/>
      <c r="M1531" s="169"/>
      <c r="N1531" s="170"/>
      <c r="O1531" s="170"/>
      <c r="P1531" s="170"/>
      <c r="Q1531" s="170"/>
      <c r="R1531" s="170"/>
      <c r="S1531" s="170"/>
      <c r="T1531" s="171"/>
      <c r="AT1531" s="165" t="s">
        <v>237</v>
      </c>
      <c r="AU1531" s="165" t="s">
        <v>88</v>
      </c>
      <c r="AV1531" s="13" t="s">
        <v>88</v>
      </c>
      <c r="AW1531" s="13" t="s">
        <v>33</v>
      </c>
      <c r="AX1531" s="13" t="s">
        <v>79</v>
      </c>
      <c r="AY1531" s="165" t="s">
        <v>207</v>
      </c>
    </row>
    <row r="1532" spans="1:65" s="13" customFormat="1" ht="33.75">
      <c r="B1532" s="163"/>
      <c r="D1532" s="164" t="s">
        <v>237</v>
      </c>
      <c r="E1532" s="165" t="s">
        <v>1</v>
      </c>
      <c r="F1532" s="166" t="s">
        <v>1681</v>
      </c>
      <c r="H1532" s="167">
        <v>88.27</v>
      </c>
      <c r="I1532" s="168"/>
      <c r="L1532" s="163"/>
      <c r="M1532" s="169"/>
      <c r="N1532" s="170"/>
      <c r="O1532" s="170"/>
      <c r="P1532" s="170"/>
      <c r="Q1532" s="170"/>
      <c r="R1532" s="170"/>
      <c r="S1532" s="170"/>
      <c r="T1532" s="171"/>
      <c r="AT1532" s="165" t="s">
        <v>237</v>
      </c>
      <c r="AU1532" s="165" t="s">
        <v>88</v>
      </c>
      <c r="AV1532" s="13" t="s">
        <v>88</v>
      </c>
      <c r="AW1532" s="13" t="s">
        <v>33</v>
      </c>
      <c r="AX1532" s="13" t="s">
        <v>79</v>
      </c>
      <c r="AY1532" s="165" t="s">
        <v>207</v>
      </c>
    </row>
    <row r="1533" spans="1:65" s="13" customFormat="1" ht="33.75">
      <c r="B1533" s="163"/>
      <c r="D1533" s="164" t="s">
        <v>237</v>
      </c>
      <c r="E1533" s="165" t="s">
        <v>1</v>
      </c>
      <c r="F1533" s="166" t="s">
        <v>1682</v>
      </c>
      <c r="H1533" s="167">
        <v>72.8</v>
      </c>
      <c r="I1533" s="168"/>
      <c r="L1533" s="163"/>
      <c r="M1533" s="169"/>
      <c r="N1533" s="170"/>
      <c r="O1533" s="170"/>
      <c r="P1533" s="170"/>
      <c r="Q1533" s="170"/>
      <c r="R1533" s="170"/>
      <c r="S1533" s="170"/>
      <c r="T1533" s="171"/>
      <c r="AT1533" s="165" t="s">
        <v>237</v>
      </c>
      <c r="AU1533" s="165" t="s">
        <v>88</v>
      </c>
      <c r="AV1533" s="13" t="s">
        <v>88</v>
      </c>
      <c r="AW1533" s="13" t="s">
        <v>33</v>
      </c>
      <c r="AX1533" s="13" t="s">
        <v>79</v>
      </c>
      <c r="AY1533" s="165" t="s">
        <v>207</v>
      </c>
    </row>
    <row r="1534" spans="1:65" s="13" customFormat="1" ht="33.75">
      <c r="B1534" s="163"/>
      <c r="D1534" s="164" t="s">
        <v>237</v>
      </c>
      <c r="E1534" s="165" t="s">
        <v>1</v>
      </c>
      <c r="F1534" s="166" t="s">
        <v>1683</v>
      </c>
      <c r="H1534" s="167">
        <v>88.92</v>
      </c>
      <c r="I1534" s="168"/>
      <c r="L1534" s="163"/>
      <c r="M1534" s="169"/>
      <c r="N1534" s="170"/>
      <c r="O1534" s="170"/>
      <c r="P1534" s="170"/>
      <c r="Q1534" s="170"/>
      <c r="R1534" s="170"/>
      <c r="S1534" s="170"/>
      <c r="T1534" s="171"/>
      <c r="AT1534" s="165" t="s">
        <v>237</v>
      </c>
      <c r="AU1534" s="165" t="s">
        <v>88</v>
      </c>
      <c r="AV1534" s="13" t="s">
        <v>88</v>
      </c>
      <c r="AW1534" s="13" t="s">
        <v>33</v>
      </c>
      <c r="AX1534" s="13" t="s">
        <v>79</v>
      </c>
      <c r="AY1534" s="165" t="s">
        <v>207</v>
      </c>
    </row>
    <row r="1535" spans="1:65" s="13" customFormat="1" ht="33.75">
      <c r="B1535" s="163"/>
      <c r="D1535" s="164" t="s">
        <v>237</v>
      </c>
      <c r="E1535" s="165" t="s">
        <v>1</v>
      </c>
      <c r="F1535" s="166" t="s">
        <v>1684</v>
      </c>
      <c r="H1535" s="167">
        <v>72.8</v>
      </c>
      <c r="I1535" s="168"/>
      <c r="L1535" s="163"/>
      <c r="M1535" s="169"/>
      <c r="N1535" s="170"/>
      <c r="O1535" s="170"/>
      <c r="P1535" s="170"/>
      <c r="Q1535" s="170"/>
      <c r="R1535" s="170"/>
      <c r="S1535" s="170"/>
      <c r="T1535" s="171"/>
      <c r="AT1535" s="165" t="s">
        <v>237</v>
      </c>
      <c r="AU1535" s="165" t="s">
        <v>88</v>
      </c>
      <c r="AV1535" s="13" t="s">
        <v>88</v>
      </c>
      <c r="AW1535" s="13" t="s">
        <v>33</v>
      </c>
      <c r="AX1535" s="13" t="s">
        <v>79</v>
      </c>
      <c r="AY1535" s="165" t="s">
        <v>207</v>
      </c>
    </row>
    <row r="1536" spans="1:65" s="13" customFormat="1" ht="33.75">
      <c r="B1536" s="163"/>
      <c r="D1536" s="164" t="s">
        <v>237</v>
      </c>
      <c r="E1536" s="165" t="s">
        <v>1</v>
      </c>
      <c r="F1536" s="166" t="s">
        <v>1685</v>
      </c>
      <c r="H1536" s="167">
        <v>90.46</v>
      </c>
      <c r="I1536" s="168"/>
      <c r="L1536" s="163"/>
      <c r="M1536" s="169"/>
      <c r="N1536" s="170"/>
      <c r="O1536" s="170"/>
      <c r="P1536" s="170"/>
      <c r="Q1536" s="170"/>
      <c r="R1536" s="170"/>
      <c r="S1536" s="170"/>
      <c r="T1536" s="171"/>
      <c r="AT1536" s="165" t="s">
        <v>237</v>
      </c>
      <c r="AU1536" s="165" t="s">
        <v>88</v>
      </c>
      <c r="AV1536" s="13" t="s">
        <v>88</v>
      </c>
      <c r="AW1536" s="13" t="s">
        <v>33</v>
      </c>
      <c r="AX1536" s="13" t="s">
        <v>79</v>
      </c>
      <c r="AY1536" s="165" t="s">
        <v>207</v>
      </c>
    </row>
    <row r="1537" spans="1:65" s="15" customFormat="1" ht="11.25">
      <c r="B1537" s="179"/>
      <c r="D1537" s="164" t="s">
        <v>237</v>
      </c>
      <c r="E1537" s="180" t="s">
        <v>1</v>
      </c>
      <c r="F1537" s="181" t="s">
        <v>242</v>
      </c>
      <c r="H1537" s="182">
        <v>651.56000000000006</v>
      </c>
      <c r="I1537" s="183"/>
      <c r="L1537" s="179"/>
      <c r="M1537" s="184"/>
      <c r="N1537" s="185"/>
      <c r="O1537" s="185"/>
      <c r="P1537" s="185"/>
      <c r="Q1537" s="185"/>
      <c r="R1537" s="185"/>
      <c r="S1537" s="185"/>
      <c r="T1537" s="186"/>
      <c r="AT1537" s="180" t="s">
        <v>237</v>
      </c>
      <c r="AU1537" s="180" t="s">
        <v>88</v>
      </c>
      <c r="AV1537" s="15" t="s">
        <v>213</v>
      </c>
      <c r="AW1537" s="15" t="s">
        <v>33</v>
      </c>
      <c r="AX1537" s="15" t="s">
        <v>86</v>
      </c>
      <c r="AY1537" s="180" t="s">
        <v>207</v>
      </c>
    </row>
    <row r="1538" spans="1:65" s="2" customFormat="1" ht="21.75" customHeight="1">
      <c r="A1538" s="31"/>
      <c r="B1538" s="148"/>
      <c r="C1538" s="149" t="s">
        <v>946</v>
      </c>
      <c r="D1538" s="149" t="s">
        <v>209</v>
      </c>
      <c r="E1538" s="150" t="s">
        <v>1686</v>
      </c>
      <c r="F1538" s="151" t="s">
        <v>1687</v>
      </c>
      <c r="G1538" s="152" t="s">
        <v>301</v>
      </c>
      <c r="H1538" s="153">
        <v>6</v>
      </c>
      <c r="I1538" s="154"/>
      <c r="J1538" s="155">
        <f>ROUND(I1538*H1538,2)</f>
        <v>0</v>
      </c>
      <c r="K1538" s="156"/>
      <c r="L1538" s="32"/>
      <c r="M1538" s="157" t="s">
        <v>1</v>
      </c>
      <c r="N1538" s="158" t="s">
        <v>44</v>
      </c>
      <c r="O1538" s="57"/>
      <c r="P1538" s="159">
        <f>O1538*H1538</f>
        <v>0</v>
      </c>
      <c r="Q1538" s="159">
        <v>0</v>
      </c>
      <c r="R1538" s="159">
        <f>Q1538*H1538</f>
        <v>0</v>
      </c>
      <c r="S1538" s="159">
        <v>0</v>
      </c>
      <c r="T1538" s="160">
        <f>S1538*H1538</f>
        <v>0</v>
      </c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R1538" s="161" t="s">
        <v>245</v>
      </c>
      <c r="AT1538" s="161" t="s">
        <v>209</v>
      </c>
      <c r="AU1538" s="161" t="s">
        <v>88</v>
      </c>
      <c r="AY1538" s="17" t="s">
        <v>207</v>
      </c>
      <c r="BE1538" s="162">
        <f>IF(N1538="základní",J1538,0)</f>
        <v>0</v>
      </c>
      <c r="BF1538" s="162">
        <f>IF(N1538="snížená",J1538,0)</f>
        <v>0</v>
      </c>
      <c r="BG1538" s="162">
        <f>IF(N1538="zákl. přenesená",J1538,0)</f>
        <v>0</v>
      </c>
      <c r="BH1538" s="162">
        <f>IF(N1538="sníž. přenesená",J1538,0)</f>
        <v>0</v>
      </c>
      <c r="BI1538" s="162">
        <f>IF(N1538="nulová",J1538,0)</f>
        <v>0</v>
      </c>
      <c r="BJ1538" s="17" t="s">
        <v>86</v>
      </c>
      <c r="BK1538" s="162">
        <f>ROUND(I1538*H1538,2)</f>
        <v>0</v>
      </c>
      <c r="BL1538" s="17" t="s">
        <v>245</v>
      </c>
      <c r="BM1538" s="161" t="s">
        <v>1688</v>
      </c>
    </row>
    <row r="1539" spans="1:65" s="13" customFormat="1" ht="11.25">
      <c r="B1539" s="163"/>
      <c r="D1539" s="164" t="s">
        <v>237</v>
      </c>
      <c r="E1539" s="165" t="s">
        <v>1</v>
      </c>
      <c r="F1539" s="166" t="s">
        <v>1689</v>
      </c>
      <c r="H1539" s="167">
        <v>6</v>
      </c>
      <c r="I1539" s="168"/>
      <c r="L1539" s="163"/>
      <c r="M1539" s="169"/>
      <c r="N1539" s="170"/>
      <c r="O1539" s="170"/>
      <c r="P1539" s="170"/>
      <c r="Q1539" s="170"/>
      <c r="R1539" s="170"/>
      <c r="S1539" s="170"/>
      <c r="T1539" s="171"/>
      <c r="AT1539" s="165" t="s">
        <v>237</v>
      </c>
      <c r="AU1539" s="165" t="s">
        <v>88</v>
      </c>
      <c r="AV1539" s="13" t="s">
        <v>88</v>
      </c>
      <c r="AW1539" s="13" t="s">
        <v>33</v>
      </c>
      <c r="AX1539" s="13" t="s">
        <v>79</v>
      </c>
      <c r="AY1539" s="165" t="s">
        <v>207</v>
      </c>
    </row>
    <row r="1540" spans="1:65" s="15" customFormat="1" ht="11.25">
      <c r="B1540" s="179"/>
      <c r="D1540" s="164" t="s">
        <v>237</v>
      </c>
      <c r="E1540" s="180" t="s">
        <v>1</v>
      </c>
      <c r="F1540" s="181" t="s">
        <v>242</v>
      </c>
      <c r="H1540" s="182">
        <v>6</v>
      </c>
      <c r="I1540" s="183"/>
      <c r="L1540" s="179"/>
      <c r="M1540" s="184"/>
      <c r="N1540" s="185"/>
      <c r="O1540" s="185"/>
      <c r="P1540" s="185"/>
      <c r="Q1540" s="185"/>
      <c r="R1540" s="185"/>
      <c r="S1540" s="185"/>
      <c r="T1540" s="186"/>
      <c r="AT1540" s="180" t="s">
        <v>237</v>
      </c>
      <c r="AU1540" s="180" t="s">
        <v>88</v>
      </c>
      <c r="AV1540" s="15" t="s">
        <v>213</v>
      </c>
      <c r="AW1540" s="15" t="s">
        <v>33</v>
      </c>
      <c r="AX1540" s="15" t="s">
        <v>86</v>
      </c>
      <c r="AY1540" s="180" t="s">
        <v>207</v>
      </c>
    </row>
    <row r="1541" spans="1:65" s="2" customFormat="1" ht="33" customHeight="1">
      <c r="A1541" s="31"/>
      <c r="B1541" s="148"/>
      <c r="C1541" s="149" t="s">
        <v>1690</v>
      </c>
      <c r="D1541" s="149" t="s">
        <v>209</v>
      </c>
      <c r="E1541" s="150" t="s">
        <v>1691</v>
      </c>
      <c r="F1541" s="151" t="s">
        <v>1692</v>
      </c>
      <c r="G1541" s="152" t="s">
        <v>415</v>
      </c>
      <c r="H1541" s="153">
        <v>20.28</v>
      </c>
      <c r="I1541" s="154"/>
      <c r="J1541" s="155">
        <f>ROUND(I1541*H1541,2)</f>
        <v>0</v>
      </c>
      <c r="K1541" s="156"/>
      <c r="L1541" s="32"/>
      <c r="M1541" s="157" t="s">
        <v>1</v>
      </c>
      <c r="N1541" s="158" t="s">
        <v>44</v>
      </c>
      <c r="O1541" s="57"/>
      <c r="P1541" s="159">
        <f>O1541*H1541</f>
        <v>0</v>
      </c>
      <c r="Q1541" s="159">
        <v>0</v>
      </c>
      <c r="R1541" s="159">
        <f>Q1541*H1541</f>
        <v>0</v>
      </c>
      <c r="S1541" s="159">
        <v>0</v>
      </c>
      <c r="T1541" s="160">
        <f>S1541*H1541</f>
        <v>0</v>
      </c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R1541" s="161" t="s">
        <v>245</v>
      </c>
      <c r="AT1541" s="161" t="s">
        <v>209</v>
      </c>
      <c r="AU1541" s="161" t="s">
        <v>88</v>
      </c>
      <c r="AY1541" s="17" t="s">
        <v>207</v>
      </c>
      <c r="BE1541" s="162">
        <f>IF(N1541="základní",J1541,0)</f>
        <v>0</v>
      </c>
      <c r="BF1541" s="162">
        <f>IF(N1541="snížená",J1541,0)</f>
        <v>0</v>
      </c>
      <c r="BG1541" s="162">
        <f>IF(N1541="zákl. přenesená",J1541,0)</f>
        <v>0</v>
      </c>
      <c r="BH1541" s="162">
        <f>IF(N1541="sníž. přenesená",J1541,0)</f>
        <v>0</v>
      </c>
      <c r="BI1541" s="162">
        <f>IF(N1541="nulová",J1541,0)</f>
        <v>0</v>
      </c>
      <c r="BJ1541" s="17" t="s">
        <v>86</v>
      </c>
      <c r="BK1541" s="162">
        <f>ROUND(I1541*H1541,2)</f>
        <v>0</v>
      </c>
      <c r="BL1541" s="17" t="s">
        <v>245</v>
      </c>
      <c r="BM1541" s="161" t="s">
        <v>1693</v>
      </c>
    </row>
    <row r="1542" spans="1:65" s="14" customFormat="1" ht="22.5">
      <c r="B1542" s="172"/>
      <c r="D1542" s="164" t="s">
        <v>237</v>
      </c>
      <c r="E1542" s="173" t="s">
        <v>1</v>
      </c>
      <c r="F1542" s="174" t="s">
        <v>1694</v>
      </c>
      <c r="H1542" s="173" t="s">
        <v>1</v>
      </c>
      <c r="I1542" s="175"/>
      <c r="L1542" s="172"/>
      <c r="M1542" s="176"/>
      <c r="N1542" s="177"/>
      <c r="O1542" s="177"/>
      <c r="P1542" s="177"/>
      <c r="Q1542" s="177"/>
      <c r="R1542" s="177"/>
      <c r="S1542" s="177"/>
      <c r="T1542" s="178"/>
      <c r="AT1542" s="173" t="s">
        <v>237</v>
      </c>
      <c r="AU1542" s="173" t="s">
        <v>88</v>
      </c>
      <c r="AV1542" s="14" t="s">
        <v>86</v>
      </c>
      <c r="AW1542" s="14" t="s">
        <v>33</v>
      </c>
      <c r="AX1542" s="14" t="s">
        <v>79</v>
      </c>
      <c r="AY1542" s="173" t="s">
        <v>207</v>
      </c>
    </row>
    <row r="1543" spans="1:65" s="13" customFormat="1" ht="11.25">
      <c r="B1543" s="163"/>
      <c r="D1543" s="164" t="s">
        <v>237</v>
      </c>
      <c r="E1543" s="165" t="s">
        <v>1</v>
      </c>
      <c r="F1543" s="166" t="s">
        <v>1695</v>
      </c>
      <c r="H1543" s="167">
        <v>7.79</v>
      </c>
      <c r="I1543" s="168"/>
      <c r="L1543" s="163"/>
      <c r="M1543" s="169"/>
      <c r="N1543" s="170"/>
      <c r="O1543" s="170"/>
      <c r="P1543" s="170"/>
      <c r="Q1543" s="170"/>
      <c r="R1543" s="170"/>
      <c r="S1543" s="170"/>
      <c r="T1543" s="171"/>
      <c r="AT1543" s="165" t="s">
        <v>237</v>
      </c>
      <c r="AU1543" s="165" t="s">
        <v>88</v>
      </c>
      <c r="AV1543" s="13" t="s">
        <v>88</v>
      </c>
      <c r="AW1543" s="13" t="s">
        <v>33</v>
      </c>
      <c r="AX1543" s="13" t="s">
        <v>79</v>
      </c>
      <c r="AY1543" s="165" t="s">
        <v>207</v>
      </c>
    </row>
    <row r="1544" spans="1:65" s="13" customFormat="1" ht="11.25">
      <c r="B1544" s="163"/>
      <c r="D1544" s="164" t="s">
        <v>237</v>
      </c>
      <c r="E1544" s="165" t="s">
        <v>1</v>
      </c>
      <c r="F1544" s="166" t="s">
        <v>1696</v>
      </c>
      <c r="H1544" s="167">
        <v>7.79</v>
      </c>
      <c r="I1544" s="168"/>
      <c r="L1544" s="163"/>
      <c r="M1544" s="169"/>
      <c r="N1544" s="170"/>
      <c r="O1544" s="170"/>
      <c r="P1544" s="170"/>
      <c r="Q1544" s="170"/>
      <c r="R1544" s="170"/>
      <c r="S1544" s="170"/>
      <c r="T1544" s="171"/>
      <c r="AT1544" s="165" t="s">
        <v>237</v>
      </c>
      <c r="AU1544" s="165" t="s">
        <v>88</v>
      </c>
      <c r="AV1544" s="13" t="s">
        <v>88</v>
      </c>
      <c r="AW1544" s="13" t="s">
        <v>33</v>
      </c>
      <c r="AX1544" s="13" t="s">
        <v>79</v>
      </c>
      <c r="AY1544" s="165" t="s">
        <v>207</v>
      </c>
    </row>
    <row r="1545" spans="1:65" s="13" customFormat="1" ht="11.25">
      <c r="B1545" s="163"/>
      <c r="D1545" s="164" t="s">
        <v>237</v>
      </c>
      <c r="E1545" s="165" t="s">
        <v>1</v>
      </c>
      <c r="F1545" s="166" t="s">
        <v>1697</v>
      </c>
      <c r="H1545" s="167">
        <v>2.35</v>
      </c>
      <c r="I1545" s="168"/>
      <c r="L1545" s="163"/>
      <c r="M1545" s="169"/>
      <c r="N1545" s="170"/>
      <c r="O1545" s="170"/>
      <c r="P1545" s="170"/>
      <c r="Q1545" s="170"/>
      <c r="R1545" s="170"/>
      <c r="S1545" s="170"/>
      <c r="T1545" s="171"/>
      <c r="AT1545" s="165" t="s">
        <v>237</v>
      </c>
      <c r="AU1545" s="165" t="s">
        <v>88</v>
      </c>
      <c r="AV1545" s="13" t="s">
        <v>88</v>
      </c>
      <c r="AW1545" s="13" t="s">
        <v>33</v>
      </c>
      <c r="AX1545" s="13" t="s">
        <v>79</v>
      </c>
      <c r="AY1545" s="165" t="s">
        <v>207</v>
      </c>
    </row>
    <row r="1546" spans="1:65" s="13" customFormat="1" ht="11.25">
      <c r="B1546" s="163"/>
      <c r="D1546" s="164" t="s">
        <v>237</v>
      </c>
      <c r="E1546" s="165" t="s">
        <v>1</v>
      </c>
      <c r="F1546" s="166" t="s">
        <v>1698</v>
      </c>
      <c r="H1546" s="167">
        <v>2.35</v>
      </c>
      <c r="I1546" s="168"/>
      <c r="L1546" s="163"/>
      <c r="M1546" s="169"/>
      <c r="N1546" s="170"/>
      <c r="O1546" s="170"/>
      <c r="P1546" s="170"/>
      <c r="Q1546" s="170"/>
      <c r="R1546" s="170"/>
      <c r="S1546" s="170"/>
      <c r="T1546" s="171"/>
      <c r="AT1546" s="165" t="s">
        <v>237</v>
      </c>
      <c r="AU1546" s="165" t="s">
        <v>88</v>
      </c>
      <c r="AV1546" s="13" t="s">
        <v>88</v>
      </c>
      <c r="AW1546" s="13" t="s">
        <v>33</v>
      </c>
      <c r="AX1546" s="13" t="s">
        <v>79</v>
      </c>
      <c r="AY1546" s="165" t="s">
        <v>207</v>
      </c>
    </row>
    <row r="1547" spans="1:65" s="14" customFormat="1" ht="11.25">
      <c r="B1547" s="172"/>
      <c r="D1547" s="164" t="s">
        <v>237</v>
      </c>
      <c r="E1547" s="173" t="s">
        <v>1</v>
      </c>
      <c r="F1547" s="174" t="s">
        <v>1699</v>
      </c>
      <c r="H1547" s="173" t="s">
        <v>1</v>
      </c>
      <c r="I1547" s="175"/>
      <c r="L1547" s="172"/>
      <c r="M1547" s="176"/>
      <c r="N1547" s="177"/>
      <c r="O1547" s="177"/>
      <c r="P1547" s="177"/>
      <c r="Q1547" s="177"/>
      <c r="R1547" s="177"/>
      <c r="S1547" s="177"/>
      <c r="T1547" s="178"/>
      <c r="AT1547" s="173" t="s">
        <v>237</v>
      </c>
      <c r="AU1547" s="173" t="s">
        <v>88</v>
      </c>
      <c r="AV1547" s="14" t="s">
        <v>86</v>
      </c>
      <c r="AW1547" s="14" t="s">
        <v>33</v>
      </c>
      <c r="AX1547" s="14" t="s">
        <v>79</v>
      </c>
      <c r="AY1547" s="173" t="s">
        <v>207</v>
      </c>
    </row>
    <row r="1548" spans="1:65" s="14" customFormat="1" ht="11.25">
      <c r="B1548" s="172"/>
      <c r="D1548" s="164" t="s">
        <v>237</v>
      </c>
      <c r="E1548" s="173" t="s">
        <v>1</v>
      </c>
      <c r="F1548" s="174" t="s">
        <v>769</v>
      </c>
      <c r="H1548" s="173" t="s">
        <v>1</v>
      </c>
      <c r="I1548" s="175"/>
      <c r="L1548" s="172"/>
      <c r="M1548" s="176"/>
      <c r="N1548" s="177"/>
      <c r="O1548" s="177"/>
      <c r="P1548" s="177"/>
      <c r="Q1548" s="177"/>
      <c r="R1548" s="177"/>
      <c r="S1548" s="177"/>
      <c r="T1548" s="178"/>
      <c r="AT1548" s="173" t="s">
        <v>237</v>
      </c>
      <c r="AU1548" s="173" t="s">
        <v>88</v>
      </c>
      <c r="AV1548" s="14" t="s">
        <v>86</v>
      </c>
      <c r="AW1548" s="14" t="s">
        <v>33</v>
      </c>
      <c r="AX1548" s="14" t="s">
        <v>79</v>
      </c>
      <c r="AY1548" s="173" t="s">
        <v>207</v>
      </c>
    </row>
    <row r="1549" spans="1:65" s="14" customFormat="1" ht="22.5">
      <c r="B1549" s="172"/>
      <c r="D1549" s="164" t="s">
        <v>237</v>
      </c>
      <c r="E1549" s="173" t="s">
        <v>1</v>
      </c>
      <c r="F1549" s="174" t="s">
        <v>621</v>
      </c>
      <c r="H1549" s="173" t="s">
        <v>1</v>
      </c>
      <c r="I1549" s="175"/>
      <c r="L1549" s="172"/>
      <c r="M1549" s="176"/>
      <c r="N1549" s="177"/>
      <c r="O1549" s="177"/>
      <c r="P1549" s="177"/>
      <c r="Q1549" s="177"/>
      <c r="R1549" s="177"/>
      <c r="S1549" s="177"/>
      <c r="T1549" s="178"/>
      <c r="AT1549" s="173" t="s">
        <v>237</v>
      </c>
      <c r="AU1549" s="173" t="s">
        <v>88</v>
      </c>
      <c r="AV1549" s="14" t="s">
        <v>86</v>
      </c>
      <c r="AW1549" s="14" t="s">
        <v>33</v>
      </c>
      <c r="AX1549" s="14" t="s">
        <v>79</v>
      </c>
      <c r="AY1549" s="173" t="s">
        <v>207</v>
      </c>
    </row>
    <row r="1550" spans="1:65" s="14" customFormat="1" ht="33.75">
      <c r="B1550" s="172"/>
      <c r="D1550" s="164" t="s">
        <v>237</v>
      </c>
      <c r="E1550" s="173" t="s">
        <v>1</v>
      </c>
      <c r="F1550" s="174" t="s">
        <v>1431</v>
      </c>
      <c r="H1550" s="173" t="s">
        <v>1</v>
      </c>
      <c r="I1550" s="175"/>
      <c r="L1550" s="172"/>
      <c r="M1550" s="176"/>
      <c r="N1550" s="177"/>
      <c r="O1550" s="177"/>
      <c r="P1550" s="177"/>
      <c r="Q1550" s="177"/>
      <c r="R1550" s="177"/>
      <c r="S1550" s="177"/>
      <c r="T1550" s="178"/>
      <c r="AT1550" s="173" t="s">
        <v>237</v>
      </c>
      <c r="AU1550" s="173" t="s">
        <v>88</v>
      </c>
      <c r="AV1550" s="14" t="s">
        <v>86</v>
      </c>
      <c r="AW1550" s="14" t="s">
        <v>33</v>
      </c>
      <c r="AX1550" s="14" t="s">
        <v>79</v>
      </c>
      <c r="AY1550" s="173" t="s">
        <v>207</v>
      </c>
    </row>
    <row r="1551" spans="1:65" s="14" customFormat="1" ht="22.5">
      <c r="B1551" s="172"/>
      <c r="D1551" s="164" t="s">
        <v>237</v>
      </c>
      <c r="E1551" s="173" t="s">
        <v>1</v>
      </c>
      <c r="F1551" s="174" t="s">
        <v>624</v>
      </c>
      <c r="H1551" s="173" t="s">
        <v>1</v>
      </c>
      <c r="I1551" s="175"/>
      <c r="L1551" s="172"/>
      <c r="M1551" s="176"/>
      <c r="N1551" s="177"/>
      <c r="O1551" s="177"/>
      <c r="P1551" s="177"/>
      <c r="Q1551" s="177"/>
      <c r="R1551" s="177"/>
      <c r="S1551" s="177"/>
      <c r="T1551" s="178"/>
      <c r="AT1551" s="173" t="s">
        <v>237</v>
      </c>
      <c r="AU1551" s="173" t="s">
        <v>88</v>
      </c>
      <c r="AV1551" s="14" t="s">
        <v>86</v>
      </c>
      <c r="AW1551" s="14" t="s">
        <v>33</v>
      </c>
      <c r="AX1551" s="14" t="s">
        <v>79</v>
      </c>
      <c r="AY1551" s="173" t="s">
        <v>207</v>
      </c>
    </row>
    <row r="1552" spans="1:65" s="14" customFormat="1" ht="22.5">
      <c r="B1552" s="172"/>
      <c r="D1552" s="164" t="s">
        <v>237</v>
      </c>
      <c r="E1552" s="173" t="s">
        <v>1</v>
      </c>
      <c r="F1552" s="174" t="s">
        <v>625</v>
      </c>
      <c r="H1552" s="173" t="s">
        <v>1</v>
      </c>
      <c r="I1552" s="175"/>
      <c r="L1552" s="172"/>
      <c r="M1552" s="176"/>
      <c r="N1552" s="177"/>
      <c r="O1552" s="177"/>
      <c r="P1552" s="177"/>
      <c r="Q1552" s="177"/>
      <c r="R1552" s="177"/>
      <c r="S1552" s="177"/>
      <c r="T1552" s="178"/>
      <c r="AT1552" s="173" t="s">
        <v>237</v>
      </c>
      <c r="AU1552" s="173" t="s">
        <v>88</v>
      </c>
      <c r="AV1552" s="14" t="s">
        <v>86</v>
      </c>
      <c r="AW1552" s="14" t="s">
        <v>33</v>
      </c>
      <c r="AX1552" s="14" t="s">
        <v>79</v>
      </c>
      <c r="AY1552" s="173" t="s">
        <v>207</v>
      </c>
    </row>
    <row r="1553" spans="1:65" s="15" customFormat="1" ht="11.25">
      <c r="B1553" s="179"/>
      <c r="D1553" s="164" t="s">
        <v>237</v>
      </c>
      <c r="E1553" s="180" t="s">
        <v>1</v>
      </c>
      <c r="F1553" s="181" t="s">
        <v>242</v>
      </c>
      <c r="H1553" s="182">
        <v>20.28</v>
      </c>
      <c r="I1553" s="183"/>
      <c r="L1553" s="179"/>
      <c r="M1553" s="184"/>
      <c r="N1553" s="185"/>
      <c r="O1553" s="185"/>
      <c r="P1553" s="185"/>
      <c r="Q1553" s="185"/>
      <c r="R1553" s="185"/>
      <c r="S1553" s="185"/>
      <c r="T1553" s="186"/>
      <c r="AT1553" s="180" t="s">
        <v>237</v>
      </c>
      <c r="AU1553" s="180" t="s">
        <v>88</v>
      </c>
      <c r="AV1553" s="15" t="s">
        <v>213</v>
      </c>
      <c r="AW1553" s="15" t="s">
        <v>33</v>
      </c>
      <c r="AX1553" s="15" t="s">
        <v>86</v>
      </c>
      <c r="AY1553" s="180" t="s">
        <v>207</v>
      </c>
    </row>
    <row r="1554" spans="1:65" s="2" customFormat="1" ht="24.2" customHeight="1">
      <c r="A1554" s="31"/>
      <c r="B1554" s="148"/>
      <c r="C1554" s="149" t="s">
        <v>950</v>
      </c>
      <c r="D1554" s="149" t="s">
        <v>209</v>
      </c>
      <c r="E1554" s="150" t="s">
        <v>1700</v>
      </c>
      <c r="F1554" s="151" t="s">
        <v>1701</v>
      </c>
      <c r="G1554" s="152" t="s">
        <v>415</v>
      </c>
      <c r="H1554" s="153">
        <v>2.52</v>
      </c>
      <c r="I1554" s="154"/>
      <c r="J1554" s="155">
        <f>ROUND(I1554*H1554,2)</f>
        <v>0</v>
      </c>
      <c r="K1554" s="156"/>
      <c r="L1554" s="32"/>
      <c r="M1554" s="157" t="s">
        <v>1</v>
      </c>
      <c r="N1554" s="158" t="s">
        <v>44</v>
      </c>
      <c r="O1554" s="57"/>
      <c r="P1554" s="159">
        <f>O1554*H1554</f>
        <v>0</v>
      </c>
      <c r="Q1554" s="159">
        <v>0</v>
      </c>
      <c r="R1554" s="159">
        <f>Q1554*H1554</f>
        <v>0</v>
      </c>
      <c r="S1554" s="159">
        <v>0</v>
      </c>
      <c r="T1554" s="160">
        <f>S1554*H1554</f>
        <v>0</v>
      </c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R1554" s="161" t="s">
        <v>245</v>
      </c>
      <c r="AT1554" s="161" t="s">
        <v>209</v>
      </c>
      <c r="AU1554" s="161" t="s">
        <v>88</v>
      </c>
      <c r="AY1554" s="17" t="s">
        <v>207</v>
      </c>
      <c r="BE1554" s="162">
        <f>IF(N1554="základní",J1554,0)</f>
        <v>0</v>
      </c>
      <c r="BF1554" s="162">
        <f>IF(N1554="snížená",J1554,0)</f>
        <v>0</v>
      </c>
      <c r="BG1554" s="162">
        <f>IF(N1554="zákl. přenesená",J1554,0)</f>
        <v>0</v>
      </c>
      <c r="BH1554" s="162">
        <f>IF(N1554="sníž. přenesená",J1554,0)</f>
        <v>0</v>
      </c>
      <c r="BI1554" s="162">
        <f>IF(N1554="nulová",J1554,0)</f>
        <v>0</v>
      </c>
      <c r="BJ1554" s="17" t="s">
        <v>86</v>
      </c>
      <c r="BK1554" s="162">
        <f>ROUND(I1554*H1554,2)</f>
        <v>0</v>
      </c>
      <c r="BL1554" s="17" t="s">
        <v>245</v>
      </c>
      <c r="BM1554" s="161" t="s">
        <v>1702</v>
      </c>
    </row>
    <row r="1555" spans="1:65" s="13" customFormat="1" ht="22.5">
      <c r="B1555" s="163"/>
      <c r="D1555" s="164" t="s">
        <v>237</v>
      </c>
      <c r="E1555" s="165" t="s">
        <v>1</v>
      </c>
      <c r="F1555" s="166" t="s">
        <v>1703</v>
      </c>
      <c r="H1555" s="167">
        <v>2.52</v>
      </c>
      <c r="I1555" s="168"/>
      <c r="L1555" s="163"/>
      <c r="M1555" s="169"/>
      <c r="N1555" s="170"/>
      <c r="O1555" s="170"/>
      <c r="P1555" s="170"/>
      <c r="Q1555" s="170"/>
      <c r="R1555" s="170"/>
      <c r="S1555" s="170"/>
      <c r="T1555" s="171"/>
      <c r="AT1555" s="165" t="s">
        <v>237</v>
      </c>
      <c r="AU1555" s="165" t="s">
        <v>88</v>
      </c>
      <c r="AV1555" s="13" t="s">
        <v>88</v>
      </c>
      <c r="AW1555" s="13" t="s">
        <v>33</v>
      </c>
      <c r="AX1555" s="13" t="s">
        <v>79</v>
      </c>
      <c r="AY1555" s="165" t="s">
        <v>207</v>
      </c>
    </row>
    <row r="1556" spans="1:65" s="14" customFormat="1" ht="11.25">
      <c r="B1556" s="172"/>
      <c r="D1556" s="164" t="s">
        <v>237</v>
      </c>
      <c r="E1556" s="173" t="s">
        <v>1</v>
      </c>
      <c r="F1556" s="174" t="s">
        <v>1704</v>
      </c>
      <c r="H1556" s="173" t="s">
        <v>1</v>
      </c>
      <c r="I1556" s="175"/>
      <c r="L1556" s="172"/>
      <c r="M1556" s="176"/>
      <c r="N1556" s="177"/>
      <c r="O1556" s="177"/>
      <c r="P1556" s="177"/>
      <c r="Q1556" s="177"/>
      <c r="R1556" s="177"/>
      <c r="S1556" s="177"/>
      <c r="T1556" s="178"/>
      <c r="AT1556" s="173" t="s">
        <v>237</v>
      </c>
      <c r="AU1556" s="173" t="s">
        <v>88</v>
      </c>
      <c r="AV1556" s="14" t="s">
        <v>86</v>
      </c>
      <c r="AW1556" s="14" t="s">
        <v>33</v>
      </c>
      <c r="AX1556" s="14" t="s">
        <v>79</v>
      </c>
      <c r="AY1556" s="173" t="s">
        <v>207</v>
      </c>
    </row>
    <row r="1557" spans="1:65" s="14" customFormat="1" ht="11.25">
      <c r="B1557" s="172"/>
      <c r="D1557" s="164" t="s">
        <v>237</v>
      </c>
      <c r="E1557" s="173" t="s">
        <v>1</v>
      </c>
      <c r="F1557" s="174" t="s">
        <v>769</v>
      </c>
      <c r="H1557" s="173" t="s">
        <v>1</v>
      </c>
      <c r="I1557" s="175"/>
      <c r="L1557" s="172"/>
      <c r="M1557" s="176"/>
      <c r="N1557" s="177"/>
      <c r="O1557" s="177"/>
      <c r="P1557" s="177"/>
      <c r="Q1557" s="177"/>
      <c r="R1557" s="177"/>
      <c r="S1557" s="177"/>
      <c r="T1557" s="178"/>
      <c r="AT1557" s="173" t="s">
        <v>237</v>
      </c>
      <c r="AU1557" s="173" t="s">
        <v>88</v>
      </c>
      <c r="AV1557" s="14" t="s">
        <v>86</v>
      </c>
      <c r="AW1557" s="14" t="s">
        <v>33</v>
      </c>
      <c r="AX1557" s="14" t="s">
        <v>79</v>
      </c>
      <c r="AY1557" s="173" t="s">
        <v>207</v>
      </c>
    </row>
    <row r="1558" spans="1:65" s="14" customFormat="1" ht="22.5">
      <c r="B1558" s="172"/>
      <c r="D1558" s="164" t="s">
        <v>237</v>
      </c>
      <c r="E1558" s="173" t="s">
        <v>1</v>
      </c>
      <c r="F1558" s="174" t="s">
        <v>621</v>
      </c>
      <c r="H1558" s="173" t="s">
        <v>1</v>
      </c>
      <c r="I1558" s="175"/>
      <c r="L1558" s="172"/>
      <c r="M1558" s="176"/>
      <c r="N1558" s="177"/>
      <c r="O1558" s="177"/>
      <c r="P1558" s="177"/>
      <c r="Q1558" s="177"/>
      <c r="R1558" s="177"/>
      <c r="S1558" s="177"/>
      <c r="T1558" s="178"/>
      <c r="AT1558" s="173" t="s">
        <v>237</v>
      </c>
      <c r="AU1558" s="173" t="s">
        <v>88</v>
      </c>
      <c r="AV1558" s="14" t="s">
        <v>86</v>
      </c>
      <c r="AW1558" s="14" t="s">
        <v>33</v>
      </c>
      <c r="AX1558" s="14" t="s">
        <v>79</v>
      </c>
      <c r="AY1558" s="173" t="s">
        <v>207</v>
      </c>
    </row>
    <row r="1559" spans="1:65" s="14" customFormat="1" ht="33.75">
      <c r="B1559" s="172"/>
      <c r="D1559" s="164" t="s">
        <v>237</v>
      </c>
      <c r="E1559" s="173" t="s">
        <v>1</v>
      </c>
      <c r="F1559" s="174" t="s">
        <v>1431</v>
      </c>
      <c r="H1559" s="173" t="s">
        <v>1</v>
      </c>
      <c r="I1559" s="175"/>
      <c r="L1559" s="172"/>
      <c r="M1559" s="176"/>
      <c r="N1559" s="177"/>
      <c r="O1559" s="177"/>
      <c r="P1559" s="177"/>
      <c r="Q1559" s="177"/>
      <c r="R1559" s="177"/>
      <c r="S1559" s="177"/>
      <c r="T1559" s="178"/>
      <c r="AT1559" s="173" t="s">
        <v>237</v>
      </c>
      <c r="AU1559" s="173" t="s">
        <v>88</v>
      </c>
      <c r="AV1559" s="14" t="s">
        <v>86</v>
      </c>
      <c r="AW1559" s="14" t="s">
        <v>33</v>
      </c>
      <c r="AX1559" s="14" t="s">
        <v>79</v>
      </c>
      <c r="AY1559" s="173" t="s">
        <v>207</v>
      </c>
    </row>
    <row r="1560" spans="1:65" s="14" customFormat="1" ht="22.5">
      <c r="B1560" s="172"/>
      <c r="D1560" s="164" t="s">
        <v>237</v>
      </c>
      <c r="E1560" s="173" t="s">
        <v>1</v>
      </c>
      <c r="F1560" s="174" t="s">
        <v>624</v>
      </c>
      <c r="H1560" s="173" t="s">
        <v>1</v>
      </c>
      <c r="I1560" s="175"/>
      <c r="L1560" s="172"/>
      <c r="M1560" s="176"/>
      <c r="N1560" s="177"/>
      <c r="O1560" s="177"/>
      <c r="P1560" s="177"/>
      <c r="Q1560" s="177"/>
      <c r="R1560" s="177"/>
      <c r="S1560" s="177"/>
      <c r="T1560" s="178"/>
      <c r="AT1560" s="173" t="s">
        <v>237</v>
      </c>
      <c r="AU1560" s="173" t="s">
        <v>88</v>
      </c>
      <c r="AV1560" s="14" t="s">
        <v>86</v>
      </c>
      <c r="AW1560" s="14" t="s">
        <v>33</v>
      </c>
      <c r="AX1560" s="14" t="s">
        <v>79</v>
      </c>
      <c r="AY1560" s="173" t="s">
        <v>207</v>
      </c>
    </row>
    <row r="1561" spans="1:65" s="14" customFormat="1" ht="22.5">
      <c r="B1561" s="172"/>
      <c r="D1561" s="164" t="s">
        <v>237</v>
      </c>
      <c r="E1561" s="173" t="s">
        <v>1</v>
      </c>
      <c r="F1561" s="174" t="s">
        <v>625</v>
      </c>
      <c r="H1561" s="173" t="s">
        <v>1</v>
      </c>
      <c r="I1561" s="175"/>
      <c r="L1561" s="172"/>
      <c r="M1561" s="176"/>
      <c r="N1561" s="177"/>
      <c r="O1561" s="177"/>
      <c r="P1561" s="177"/>
      <c r="Q1561" s="177"/>
      <c r="R1561" s="177"/>
      <c r="S1561" s="177"/>
      <c r="T1561" s="178"/>
      <c r="AT1561" s="173" t="s">
        <v>237</v>
      </c>
      <c r="AU1561" s="173" t="s">
        <v>88</v>
      </c>
      <c r="AV1561" s="14" t="s">
        <v>86</v>
      </c>
      <c r="AW1561" s="14" t="s">
        <v>33</v>
      </c>
      <c r="AX1561" s="14" t="s">
        <v>79</v>
      </c>
      <c r="AY1561" s="173" t="s">
        <v>207</v>
      </c>
    </row>
    <row r="1562" spans="1:65" s="15" customFormat="1" ht="11.25">
      <c r="B1562" s="179"/>
      <c r="D1562" s="164" t="s">
        <v>237</v>
      </c>
      <c r="E1562" s="180" t="s">
        <v>1</v>
      </c>
      <c r="F1562" s="181" t="s">
        <v>242</v>
      </c>
      <c r="H1562" s="182">
        <v>2.52</v>
      </c>
      <c r="I1562" s="183"/>
      <c r="L1562" s="179"/>
      <c r="M1562" s="184"/>
      <c r="N1562" s="185"/>
      <c r="O1562" s="185"/>
      <c r="P1562" s="185"/>
      <c r="Q1562" s="185"/>
      <c r="R1562" s="185"/>
      <c r="S1562" s="185"/>
      <c r="T1562" s="186"/>
      <c r="AT1562" s="180" t="s">
        <v>237</v>
      </c>
      <c r="AU1562" s="180" t="s">
        <v>88</v>
      </c>
      <c r="AV1562" s="15" t="s">
        <v>213</v>
      </c>
      <c r="AW1562" s="15" t="s">
        <v>33</v>
      </c>
      <c r="AX1562" s="15" t="s">
        <v>86</v>
      </c>
      <c r="AY1562" s="180" t="s">
        <v>207</v>
      </c>
    </row>
    <row r="1563" spans="1:65" s="2" customFormat="1" ht="16.5" customHeight="1">
      <c r="A1563" s="31"/>
      <c r="B1563" s="148"/>
      <c r="C1563" s="149" t="s">
        <v>1705</v>
      </c>
      <c r="D1563" s="149" t="s">
        <v>209</v>
      </c>
      <c r="E1563" s="150" t="s">
        <v>1252</v>
      </c>
      <c r="F1563" s="151" t="s">
        <v>1253</v>
      </c>
      <c r="G1563" s="152" t="s">
        <v>212</v>
      </c>
      <c r="H1563" s="153">
        <v>5</v>
      </c>
      <c r="I1563" s="154"/>
      <c r="J1563" s="155">
        <f>ROUND(I1563*H1563,2)</f>
        <v>0</v>
      </c>
      <c r="K1563" s="156"/>
      <c r="L1563" s="32"/>
      <c r="M1563" s="157" t="s">
        <v>1</v>
      </c>
      <c r="N1563" s="158" t="s">
        <v>44</v>
      </c>
      <c r="O1563" s="57"/>
      <c r="P1563" s="159">
        <f>O1563*H1563</f>
        <v>0</v>
      </c>
      <c r="Q1563" s="159">
        <v>0</v>
      </c>
      <c r="R1563" s="159">
        <f>Q1563*H1563</f>
        <v>0</v>
      </c>
      <c r="S1563" s="159">
        <v>0</v>
      </c>
      <c r="T1563" s="160">
        <f>S1563*H1563</f>
        <v>0</v>
      </c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R1563" s="161" t="s">
        <v>245</v>
      </c>
      <c r="AT1563" s="161" t="s">
        <v>209</v>
      </c>
      <c r="AU1563" s="161" t="s">
        <v>88</v>
      </c>
      <c r="AY1563" s="17" t="s">
        <v>207</v>
      </c>
      <c r="BE1563" s="162">
        <f>IF(N1563="základní",J1563,0)</f>
        <v>0</v>
      </c>
      <c r="BF1563" s="162">
        <f>IF(N1563="snížená",J1563,0)</f>
        <v>0</v>
      </c>
      <c r="BG1563" s="162">
        <f>IF(N1563="zákl. přenesená",J1563,0)</f>
        <v>0</v>
      </c>
      <c r="BH1563" s="162">
        <f>IF(N1563="sníž. přenesená",J1563,0)</f>
        <v>0</v>
      </c>
      <c r="BI1563" s="162">
        <f>IF(N1563="nulová",J1563,0)</f>
        <v>0</v>
      </c>
      <c r="BJ1563" s="17" t="s">
        <v>86</v>
      </c>
      <c r="BK1563" s="162">
        <f>ROUND(I1563*H1563,2)</f>
        <v>0</v>
      </c>
      <c r="BL1563" s="17" t="s">
        <v>245</v>
      </c>
      <c r="BM1563" s="161" t="s">
        <v>1706</v>
      </c>
    </row>
    <row r="1564" spans="1:65" s="12" customFormat="1" ht="22.9" customHeight="1">
      <c r="B1564" s="135"/>
      <c r="D1564" s="136" t="s">
        <v>78</v>
      </c>
      <c r="E1564" s="146" t="s">
        <v>1707</v>
      </c>
      <c r="F1564" s="146" t="s">
        <v>1708</v>
      </c>
      <c r="I1564" s="138"/>
      <c r="J1564" s="147">
        <f>BK1564</f>
        <v>0</v>
      </c>
      <c r="L1564" s="135"/>
      <c r="M1564" s="140"/>
      <c r="N1564" s="141"/>
      <c r="O1564" s="141"/>
      <c r="P1564" s="142">
        <f>SUM(P1565:P1593)</f>
        <v>0</v>
      </c>
      <c r="Q1564" s="141"/>
      <c r="R1564" s="142">
        <f>SUM(R1565:R1593)</f>
        <v>0</v>
      </c>
      <c r="S1564" s="141"/>
      <c r="T1564" s="143">
        <f>SUM(T1565:T1593)</f>
        <v>0</v>
      </c>
      <c r="AR1564" s="136" t="s">
        <v>88</v>
      </c>
      <c r="AT1564" s="144" t="s">
        <v>78</v>
      </c>
      <c r="AU1564" s="144" t="s">
        <v>86</v>
      </c>
      <c r="AY1564" s="136" t="s">
        <v>207</v>
      </c>
      <c r="BK1564" s="145">
        <f>SUM(BK1565:BK1593)</f>
        <v>0</v>
      </c>
    </row>
    <row r="1565" spans="1:65" s="2" customFormat="1" ht="16.5" customHeight="1">
      <c r="A1565" s="31"/>
      <c r="B1565" s="148"/>
      <c r="C1565" s="149" t="s">
        <v>957</v>
      </c>
      <c r="D1565" s="149" t="s">
        <v>209</v>
      </c>
      <c r="E1565" s="150" t="s">
        <v>1709</v>
      </c>
      <c r="F1565" s="151" t="s">
        <v>1710</v>
      </c>
      <c r="G1565" s="152" t="s">
        <v>415</v>
      </c>
      <c r="H1565" s="153">
        <v>12.73</v>
      </c>
      <c r="I1565" s="154"/>
      <c r="J1565" s="155">
        <f>ROUND(I1565*H1565,2)</f>
        <v>0</v>
      </c>
      <c r="K1565" s="156"/>
      <c r="L1565" s="32"/>
      <c r="M1565" s="157" t="s">
        <v>1</v>
      </c>
      <c r="N1565" s="158" t="s">
        <v>44</v>
      </c>
      <c r="O1565" s="57"/>
      <c r="P1565" s="159">
        <f>O1565*H1565</f>
        <v>0</v>
      </c>
      <c r="Q1565" s="159">
        <v>0</v>
      </c>
      <c r="R1565" s="159">
        <f>Q1565*H1565</f>
        <v>0</v>
      </c>
      <c r="S1565" s="159">
        <v>0</v>
      </c>
      <c r="T1565" s="160">
        <f>S1565*H1565</f>
        <v>0</v>
      </c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R1565" s="161" t="s">
        <v>245</v>
      </c>
      <c r="AT1565" s="161" t="s">
        <v>209</v>
      </c>
      <c r="AU1565" s="161" t="s">
        <v>88</v>
      </c>
      <c r="AY1565" s="17" t="s">
        <v>207</v>
      </c>
      <c r="BE1565" s="162">
        <f>IF(N1565="základní",J1565,0)</f>
        <v>0</v>
      </c>
      <c r="BF1565" s="162">
        <f>IF(N1565="snížená",J1565,0)</f>
        <v>0</v>
      </c>
      <c r="BG1565" s="162">
        <f>IF(N1565="zákl. přenesená",J1565,0)</f>
        <v>0</v>
      </c>
      <c r="BH1565" s="162">
        <f>IF(N1565="sníž. přenesená",J1565,0)</f>
        <v>0</v>
      </c>
      <c r="BI1565" s="162">
        <f>IF(N1565="nulová",J1565,0)</f>
        <v>0</v>
      </c>
      <c r="BJ1565" s="17" t="s">
        <v>86</v>
      </c>
      <c r="BK1565" s="162">
        <f>ROUND(I1565*H1565,2)</f>
        <v>0</v>
      </c>
      <c r="BL1565" s="17" t="s">
        <v>245</v>
      </c>
      <c r="BM1565" s="161" t="s">
        <v>1711</v>
      </c>
    </row>
    <row r="1566" spans="1:65" s="13" customFormat="1" ht="22.5">
      <c r="B1566" s="163"/>
      <c r="D1566" s="164" t="s">
        <v>237</v>
      </c>
      <c r="E1566" s="165" t="s">
        <v>1</v>
      </c>
      <c r="F1566" s="166" t="s">
        <v>1712</v>
      </c>
      <c r="H1566" s="167">
        <v>6</v>
      </c>
      <c r="I1566" s="168"/>
      <c r="L1566" s="163"/>
      <c r="M1566" s="169"/>
      <c r="N1566" s="170"/>
      <c r="O1566" s="170"/>
      <c r="P1566" s="170"/>
      <c r="Q1566" s="170"/>
      <c r="R1566" s="170"/>
      <c r="S1566" s="170"/>
      <c r="T1566" s="171"/>
      <c r="AT1566" s="165" t="s">
        <v>237</v>
      </c>
      <c r="AU1566" s="165" t="s">
        <v>88</v>
      </c>
      <c r="AV1566" s="13" t="s">
        <v>88</v>
      </c>
      <c r="AW1566" s="13" t="s">
        <v>33</v>
      </c>
      <c r="AX1566" s="13" t="s">
        <v>79</v>
      </c>
      <c r="AY1566" s="165" t="s">
        <v>207</v>
      </c>
    </row>
    <row r="1567" spans="1:65" s="13" customFormat="1" ht="22.5">
      <c r="B1567" s="163"/>
      <c r="D1567" s="164" t="s">
        <v>237</v>
      </c>
      <c r="E1567" s="165" t="s">
        <v>1</v>
      </c>
      <c r="F1567" s="166" t="s">
        <v>1713</v>
      </c>
      <c r="H1567" s="167">
        <v>3.43</v>
      </c>
      <c r="I1567" s="168"/>
      <c r="L1567" s="163"/>
      <c r="M1567" s="169"/>
      <c r="N1567" s="170"/>
      <c r="O1567" s="170"/>
      <c r="P1567" s="170"/>
      <c r="Q1567" s="170"/>
      <c r="R1567" s="170"/>
      <c r="S1567" s="170"/>
      <c r="T1567" s="171"/>
      <c r="AT1567" s="165" t="s">
        <v>237</v>
      </c>
      <c r="AU1567" s="165" t="s">
        <v>88</v>
      </c>
      <c r="AV1567" s="13" t="s">
        <v>88</v>
      </c>
      <c r="AW1567" s="13" t="s">
        <v>33</v>
      </c>
      <c r="AX1567" s="13" t="s">
        <v>79</v>
      </c>
      <c r="AY1567" s="165" t="s">
        <v>207</v>
      </c>
    </row>
    <row r="1568" spans="1:65" s="13" customFormat="1" ht="11.25">
      <c r="B1568" s="163"/>
      <c r="D1568" s="164" t="s">
        <v>237</v>
      </c>
      <c r="E1568" s="165" t="s">
        <v>1</v>
      </c>
      <c r="F1568" s="166" t="s">
        <v>1714</v>
      </c>
      <c r="H1568" s="167">
        <v>3.3</v>
      </c>
      <c r="I1568" s="168"/>
      <c r="L1568" s="163"/>
      <c r="M1568" s="169"/>
      <c r="N1568" s="170"/>
      <c r="O1568" s="170"/>
      <c r="P1568" s="170"/>
      <c r="Q1568" s="170"/>
      <c r="R1568" s="170"/>
      <c r="S1568" s="170"/>
      <c r="T1568" s="171"/>
      <c r="AT1568" s="165" t="s">
        <v>237</v>
      </c>
      <c r="AU1568" s="165" t="s">
        <v>88</v>
      </c>
      <c r="AV1568" s="13" t="s">
        <v>88</v>
      </c>
      <c r="AW1568" s="13" t="s">
        <v>33</v>
      </c>
      <c r="AX1568" s="13" t="s">
        <v>79</v>
      </c>
      <c r="AY1568" s="165" t="s">
        <v>207</v>
      </c>
    </row>
    <row r="1569" spans="1:65" s="14" customFormat="1" ht="22.5">
      <c r="B1569" s="172"/>
      <c r="D1569" s="164" t="s">
        <v>237</v>
      </c>
      <c r="E1569" s="173" t="s">
        <v>1</v>
      </c>
      <c r="F1569" s="174" t="s">
        <v>1715</v>
      </c>
      <c r="H1569" s="173" t="s">
        <v>1</v>
      </c>
      <c r="I1569" s="175"/>
      <c r="L1569" s="172"/>
      <c r="M1569" s="176"/>
      <c r="N1569" s="177"/>
      <c r="O1569" s="177"/>
      <c r="P1569" s="177"/>
      <c r="Q1569" s="177"/>
      <c r="R1569" s="177"/>
      <c r="S1569" s="177"/>
      <c r="T1569" s="178"/>
      <c r="AT1569" s="173" t="s">
        <v>237</v>
      </c>
      <c r="AU1569" s="173" t="s">
        <v>88</v>
      </c>
      <c r="AV1569" s="14" t="s">
        <v>86</v>
      </c>
      <c r="AW1569" s="14" t="s">
        <v>33</v>
      </c>
      <c r="AX1569" s="14" t="s">
        <v>79</v>
      </c>
      <c r="AY1569" s="173" t="s">
        <v>207</v>
      </c>
    </row>
    <row r="1570" spans="1:65" s="15" customFormat="1" ht="11.25">
      <c r="B1570" s="179"/>
      <c r="D1570" s="164" t="s">
        <v>237</v>
      </c>
      <c r="E1570" s="180" t="s">
        <v>1</v>
      </c>
      <c r="F1570" s="181" t="s">
        <v>242</v>
      </c>
      <c r="H1570" s="182">
        <v>12.73</v>
      </c>
      <c r="I1570" s="183"/>
      <c r="L1570" s="179"/>
      <c r="M1570" s="184"/>
      <c r="N1570" s="185"/>
      <c r="O1570" s="185"/>
      <c r="P1570" s="185"/>
      <c r="Q1570" s="185"/>
      <c r="R1570" s="185"/>
      <c r="S1570" s="185"/>
      <c r="T1570" s="186"/>
      <c r="AT1570" s="180" t="s">
        <v>237</v>
      </c>
      <c r="AU1570" s="180" t="s">
        <v>88</v>
      </c>
      <c r="AV1570" s="15" t="s">
        <v>213</v>
      </c>
      <c r="AW1570" s="15" t="s">
        <v>33</v>
      </c>
      <c r="AX1570" s="15" t="s">
        <v>86</v>
      </c>
      <c r="AY1570" s="180" t="s">
        <v>207</v>
      </c>
    </row>
    <row r="1571" spans="1:65" s="2" customFormat="1" ht="24.2" customHeight="1">
      <c r="A1571" s="31"/>
      <c r="B1571" s="148"/>
      <c r="C1571" s="149" t="s">
        <v>1716</v>
      </c>
      <c r="D1571" s="149" t="s">
        <v>209</v>
      </c>
      <c r="E1571" s="150" t="s">
        <v>1717</v>
      </c>
      <c r="F1571" s="151" t="s">
        <v>1718</v>
      </c>
      <c r="G1571" s="152" t="s">
        <v>415</v>
      </c>
      <c r="H1571" s="153">
        <v>2.5880000000000001</v>
      </c>
      <c r="I1571" s="154"/>
      <c r="J1571" s="155">
        <f>ROUND(I1571*H1571,2)</f>
        <v>0</v>
      </c>
      <c r="K1571" s="156"/>
      <c r="L1571" s="32"/>
      <c r="M1571" s="157" t="s">
        <v>1</v>
      </c>
      <c r="N1571" s="158" t="s">
        <v>44</v>
      </c>
      <c r="O1571" s="57"/>
      <c r="P1571" s="159">
        <f>O1571*H1571</f>
        <v>0</v>
      </c>
      <c r="Q1571" s="159">
        <v>0</v>
      </c>
      <c r="R1571" s="159">
        <f>Q1571*H1571</f>
        <v>0</v>
      </c>
      <c r="S1571" s="159">
        <v>0</v>
      </c>
      <c r="T1571" s="160">
        <f>S1571*H1571</f>
        <v>0</v>
      </c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R1571" s="161" t="s">
        <v>245</v>
      </c>
      <c r="AT1571" s="161" t="s">
        <v>209</v>
      </c>
      <c r="AU1571" s="161" t="s">
        <v>88</v>
      </c>
      <c r="AY1571" s="17" t="s">
        <v>207</v>
      </c>
      <c r="BE1571" s="162">
        <f>IF(N1571="základní",J1571,0)</f>
        <v>0</v>
      </c>
      <c r="BF1571" s="162">
        <f>IF(N1571="snížená",J1571,0)</f>
        <v>0</v>
      </c>
      <c r="BG1571" s="162">
        <f>IF(N1571="zákl. přenesená",J1571,0)</f>
        <v>0</v>
      </c>
      <c r="BH1571" s="162">
        <f>IF(N1571="sníž. přenesená",J1571,0)</f>
        <v>0</v>
      </c>
      <c r="BI1571" s="162">
        <f>IF(N1571="nulová",J1571,0)</f>
        <v>0</v>
      </c>
      <c r="BJ1571" s="17" t="s">
        <v>86</v>
      </c>
      <c r="BK1571" s="162">
        <f>ROUND(I1571*H1571,2)</f>
        <v>0</v>
      </c>
      <c r="BL1571" s="17" t="s">
        <v>245</v>
      </c>
      <c r="BM1571" s="161" t="s">
        <v>1719</v>
      </c>
    </row>
    <row r="1572" spans="1:65" s="13" customFormat="1" ht="22.5">
      <c r="B1572" s="163"/>
      <c r="D1572" s="164" t="s">
        <v>237</v>
      </c>
      <c r="E1572" s="165" t="s">
        <v>1</v>
      </c>
      <c r="F1572" s="166" t="s">
        <v>1720</v>
      </c>
      <c r="H1572" s="167">
        <v>2.5880000000000001</v>
      </c>
      <c r="I1572" s="168"/>
      <c r="L1572" s="163"/>
      <c r="M1572" s="169"/>
      <c r="N1572" s="170"/>
      <c r="O1572" s="170"/>
      <c r="P1572" s="170"/>
      <c r="Q1572" s="170"/>
      <c r="R1572" s="170"/>
      <c r="S1572" s="170"/>
      <c r="T1572" s="171"/>
      <c r="AT1572" s="165" t="s">
        <v>237</v>
      </c>
      <c r="AU1572" s="165" t="s">
        <v>88</v>
      </c>
      <c r="AV1572" s="13" t="s">
        <v>88</v>
      </c>
      <c r="AW1572" s="13" t="s">
        <v>33</v>
      </c>
      <c r="AX1572" s="13" t="s">
        <v>79</v>
      </c>
      <c r="AY1572" s="165" t="s">
        <v>207</v>
      </c>
    </row>
    <row r="1573" spans="1:65" s="14" customFormat="1" ht="22.5">
      <c r="B1573" s="172"/>
      <c r="D1573" s="164" t="s">
        <v>237</v>
      </c>
      <c r="E1573" s="173" t="s">
        <v>1</v>
      </c>
      <c r="F1573" s="174" t="s">
        <v>1721</v>
      </c>
      <c r="H1573" s="173" t="s">
        <v>1</v>
      </c>
      <c r="I1573" s="175"/>
      <c r="L1573" s="172"/>
      <c r="M1573" s="176"/>
      <c r="N1573" s="177"/>
      <c r="O1573" s="177"/>
      <c r="P1573" s="177"/>
      <c r="Q1573" s="177"/>
      <c r="R1573" s="177"/>
      <c r="S1573" s="177"/>
      <c r="T1573" s="178"/>
      <c r="AT1573" s="173" t="s">
        <v>237</v>
      </c>
      <c r="AU1573" s="173" t="s">
        <v>88</v>
      </c>
      <c r="AV1573" s="14" t="s">
        <v>86</v>
      </c>
      <c r="AW1573" s="14" t="s">
        <v>33</v>
      </c>
      <c r="AX1573" s="14" t="s">
        <v>79</v>
      </c>
      <c r="AY1573" s="173" t="s">
        <v>207</v>
      </c>
    </row>
    <row r="1574" spans="1:65" s="15" customFormat="1" ht="11.25">
      <c r="B1574" s="179"/>
      <c r="D1574" s="164" t="s">
        <v>237</v>
      </c>
      <c r="E1574" s="180" t="s">
        <v>1</v>
      </c>
      <c r="F1574" s="181" t="s">
        <v>242</v>
      </c>
      <c r="H1574" s="182">
        <v>2.5880000000000001</v>
      </c>
      <c r="I1574" s="183"/>
      <c r="L1574" s="179"/>
      <c r="M1574" s="184"/>
      <c r="N1574" s="185"/>
      <c r="O1574" s="185"/>
      <c r="P1574" s="185"/>
      <c r="Q1574" s="185"/>
      <c r="R1574" s="185"/>
      <c r="S1574" s="185"/>
      <c r="T1574" s="186"/>
      <c r="AT1574" s="180" t="s">
        <v>237</v>
      </c>
      <c r="AU1574" s="180" t="s">
        <v>88</v>
      </c>
      <c r="AV1574" s="15" t="s">
        <v>213</v>
      </c>
      <c r="AW1574" s="15" t="s">
        <v>33</v>
      </c>
      <c r="AX1574" s="15" t="s">
        <v>86</v>
      </c>
      <c r="AY1574" s="180" t="s">
        <v>207</v>
      </c>
    </row>
    <row r="1575" spans="1:65" s="2" customFormat="1" ht="24.2" customHeight="1">
      <c r="A1575" s="31"/>
      <c r="B1575" s="148"/>
      <c r="C1575" s="149" t="s">
        <v>963</v>
      </c>
      <c r="D1575" s="149" t="s">
        <v>209</v>
      </c>
      <c r="E1575" s="150" t="s">
        <v>1722</v>
      </c>
      <c r="F1575" s="151" t="s">
        <v>1710</v>
      </c>
      <c r="G1575" s="152" t="s">
        <v>415</v>
      </c>
      <c r="H1575" s="153">
        <v>32.774999999999999</v>
      </c>
      <c r="I1575" s="154"/>
      <c r="J1575" s="155">
        <f>ROUND(I1575*H1575,2)</f>
        <v>0</v>
      </c>
      <c r="K1575" s="156"/>
      <c r="L1575" s="32"/>
      <c r="M1575" s="157" t="s">
        <v>1</v>
      </c>
      <c r="N1575" s="158" t="s">
        <v>44</v>
      </c>
      <c r="O1575" s="57"/>
      <c r="P1575" s="159">
        <f>O1575*H1575</f>
        <v>0</v>
      </c>
      <c r="Q1575" s="159">
        <v>0</v>
      </c>
      <c r="R1575" s="159">
        <f>Q1575*H1575</f>
        <v>0</v>
      </c>
      <c r="S1575" s="159">
        <v>0</v>
      </c>
      <c r="T1575" s="160">
        <f>S1575*H1575</f>
        <v>0</v>
      </c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R1575" s="161" t="s">
        <v>245</v>
      </c>
      <c r="AT1575" s="161" t="s">
        <v>209</v>
      </c>
      <c r="AU1575" s="161" t="s">
        <v>88</v>
      </c>
      <c r="AY1575" s="17" t="s">
        <v>207</v>
      </c>
      <c r="BE1575" s="162">
        <f>IF(N1575="základní",J1575,0)</f>
        <v>0</v>
      </c>
      <c r="BF1575" s="162">
        <f>IF(N1575="snížená",J1575,0)</f>
        <v>0</v>
      </c>
      <c r="BG1575" s="162">
        <f>IF(N1575="zákl. přenesená",J1575,0)</f>
        <v>0</v>
      </c>
      <c r="BH1575" s="162">
        <f>IF(N1575="sníž. přenesená",J1575,0)</f>
        <v>0</v>
      </c>
      <c r="BI1575" s="162">
        <f>IF(N1575="nulová",J1575,0)</f>
        <v>0</v>
      </c>
      <c r="BJ1575" s="17" t="s">
        <v>86</v>
      </c>
      <c r="BK1575" s="162">
        <f>ROUND(I1575*H1575,2)</f>
        <v>0</v>
      </c>
      <c r="BL1575" s="17" t="s">
        <v>245</v>
      </c>
      <c r="BM1575" s="161" t="s">
        <v>1723</v>
      </c>
    </row>
    <row r="1576" spans="1:65" s="13" customFormat="1" ht="22.5">
      <c r="B1576" s="163"/>
      <c r="D1576" s="164" t="s">
        <v>237</v>
      </c>
      <c r="E1576" s="165" t="s">
        <v>1</v>
      </c>
      <c r="F1576" s="166" t="s">
        <v>1724</v>
      </c>
      <c r="H1576" s="167">
        <v>32.774999999999999</v>
      </c>
      <c r="I1576" s="168"/>
      <c r="L1576" s="163"/>
      <c r="M1576" s="169"/>
      <c r="N1576" s="170"/>
      <c r="O1576" s="170"/>
      <c r="P1576" s="170"/>
      <c r="Q1576" s="170"/>
      <c r="R1576" s="170"/>
      <c r="S1576" s="170"/>
      <c r="T1576" s="171"/>
      <c r="AT1576" s="165" t="s">
        <v>237</v>
      </c>
      <c r="AU1576" s="165" t="s">
        <v>88</v>
      </c>
      <c r="AV1576" s="13" t="s">
        <v>88</v>
      </c>
      <c r="AW1576" s="13" t="s">
        <v>33</v>
      </c>
      <c r="AX1576" s="13" t="s">
        <v>79</v>
      </c>
      <c r="AY1576" s="165" t="s">
        <v>207</v>
      </c>
    </row>
    <row r="1577" spans="1:65" s="14" customFormat="1" ht="22.5">
      <c r="B1577" s="172"/>
      <c r="D1577" s="164" t="s">
        <v>237</v>
      </c>
      <c r="E1577" s="173" t="s">
        <v>1</v>
      </c>
      <c r="F1577" s="174" t="s">
        <v>1725</v>
      </c>
      <c r="H1577" s="173" t="s">
        <v>1</v>
      </c>
      <c r="I1577" s="175"/>
      <c r="L1577" s="172"/>
      <c r="M1577" s="176"/>
      <c r="N1577" s="177"/>
      <c r="O1577" s="177"/>
      <c r="P1577" s="177"/>
      <c r="Q1577" s="177"/>
      <c r="R1577" s="177"/>
      <c r="S1577" s="177"/>
      <c r="T1577" s="178"/>
      <c r="AT1577" s="173" t="s">
        <v>237</v>
      </c>
      <c r="AU1577" s="173" t="s">
        <v>88</v>
      </c>
      <c r="AV1577" s="14" t="s">
        <v>86</v>
      </c>
      <c r="AW1577" s="14" t="s">
        <v>33</v>
      </c>
      <c r="AX1577" s="14" t="s">
        <v>79</v>
      </c>
      <c r="AY1577" s="173" t="s">
        <v>207</v>
      </c>
    </row>
    <row r="1578" spans="1:65" s="14" customFormat="1" ht="22.5">
      <c r="B1578" s="172"/>
      <c r="D1578" s="164" t="s">
        <v>237</v>
      </c>
      <c r="E1578" s="173" t="s">
        <v>1</v>
      </c>
      <c r="F1578" s="174" t="s">
        <v>1715</v>
      </c>
      <c r="H1578" s="173" t="s">
        <v>1</v>
      </c>
      <c r="I1578" s="175"/>
      <c r="L1578" s="172"/>
      <c r="M1578" s="176"/>
      <c r="N1578" s="177"/>
      <c r="O1578" s="177"/>
      <c r="P1578" s="177"/>
      <c r="Q1578" s="177"/>
      <c r="R1578" s="177"/>
      <c r="S1578" s="177"/>
      <c r="T1578" s="178"/>
      <c r="AT1578" s="173" t="s">
        <v>237</v>
      </c>
      <c r="AU1578" s="173" t="s">
        <v>88</v>
      </c>
      <c r="AV1578" s="14" t="s">
        <v>86</v>
      </c>
      <c r="AW1578" s="14" t="s">
        <v>33</v>
      </c>
      <c r="AX1578" s="14" t="s">
        <v>79</v>
      </c>
      <c r="AY1578" s="173" t="s">
        <v>207</v>
      </c>
    </row>
    <row r="1579" spans="1:65" s="15" customFormat="1" ht="11.25">
      <c r="B1579" s="179"/>
      <c r="D1579" s="164" t="s">
        <v>237</v>
      </c>
      <c r="E1579" s="180" t="s">
        <v>1</v>
      </c>
      <c r="F1579" s="181" t="s">
        <v>242</v>
      </c>
      <c r="H1579" s="182">
        <v>32.774999999999999</v>
      </c>
      <c r="I1579" s="183"/>
      <c r="L1579" s="179"/>
      <c r="M1579" s="184"/>
      <c r="N1579" s="185"/>
      <c r="O1579" s="185"/>
      <c r="P1579" s="185"/>
      <c r="Q1579" s="185"/>
      <c r="R1579" s="185"/>
      <c r="S1579" s="185"/>
      <c r="T1579" s="186"/>
      <c r="AT1579" s="180" t="s">
        <v>237</v>
      </c>
      <c r="AU1579" s="180" t="s">
        <v>88</v>
      </c>
      <c r="AV1579" s="15" t="s">
        <v>213</v>
      </c>
      <c r="AW1579" s="15" t="s">
        <v>33</v>
      </c>
      <c r="AX1579" s="15" t="s">
        <v>86</v>
      </c>
      <c r="AY1579" s="180" t="s">
        <v>207</v>
      </c>
    </row>
    <row r="1580" spans="1:65" s="2" customFormat="1" ht="24.2" customHeight="1">
      <c r="A1580" s="31"/>
      <c r="B1580" s="148"/>
      <c r="C1580" s="149" t="s">
        <v>1726</v>
      </c>
      <c r="D1580" s="149" t="s">
        <v>209</v>
      </c>
      <c r="E1580" s="150" t="s">
        <v>1727</v>
      </c>
      <c r="F1580" s="151" t="s">
        <v>1728</v>
      </c>
      <c r="G1580" s="152" t="s">
        <v>301</v>
      </c>
      <c r="H1580" s="153">
        <v>24</v>
      </c>
      <c r="I1580" s="154"/>
      <c r="J1580" s="155">
        <f>ROUND(I1580*H1580,2)</f>
        <v>0</v>
      </c>
      <c r="K1580" s="156"/>
      <c r="L1580" s="32"/>
      <c r="M1580" s="157" t="s">
        <v>1</v>
      </c>
      <c r="N1580" s="158" t="s">
        <v>44</v>
      </c>
      <c r="O1580" s="57"/>
      <c r="P1580" s="159">
        <f>O1580*H1580</f>
        <v>0</v>
      </c>
      <c r="Q1580" s="159">
        <v>0</v>
      </c>
      <c r="R1580" s="159">
        <f>Q1580*H1580</f>
        <v>0</v>
      </c>
      <c r="S1580" s="159">
        <v>0</v>
      </c>
      <c r="T1580" s="160">
        <f>S1580*H1580</f>
        <v>0</v>
      </c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R1580" s="161" t="s">
        <v>245</v>
      </c>
      <c r="AT1580" s="161" t="s">
        <v>209</v>
      </c>
      <c r="AU1580" s="161" t="s">
        <v>88</v>
      </c>
      <c r="AY1580" s="17" t="s">
        <v>207</v>
      </c>
      <c r="BE1580" s="162">
        <f>IF(N1580="základní",J1580,0)</f>
        <v>0</v>
      </c>
      <c r="BF1580" s="162">
        <f>IF(N1580="snížená",J1580,0)</f>
        <v>0</v>
      </c>
      <c r="BG1580" s="162">
        <f>IF(N1580="zákl. přenesená",J1580,0)</f>
        <v>0</v>
      </c>
      <c r="BH1580" s="162">
        <f>IF(N1580="sníž. přenesená",J1580,0)</f>
        <v>0</v>
      </c>
      <c r="BI1580" s="162">
        <f>IF(N1580="nulová",J1580,0)</f>
        <v>0</v>
      </c>
      <c r="BJ1580" s="17" t="s">
        <v>86</v>
      </c>
      <c r="BK1580" s="162">
        <f>ROUND(I1580*H1580,2)</f>
        <v>0</v>
      </c>
      <c r="BL1580" s="17" t="s">
        <v>245</v>
      </c>
      <c r="BM1580" s="161" t="s">
        <v>1729</v>
      </c>
    </row>
    <row r="1581" spans="1:65" s="13" customFormat="1" ht="22.5">
      <c r="B1581" s="163"/>
      <c r="D1581" s="164" t="s">
        <v>237</v>
      </c>
      <c r="E1581" s="165" t="s">
        <v>1</v>
      </c>
      <c r="F1581" s="166" t="s">
        <v>1730</v>
      </c>
      <c r="H1581" s="167">
        <v>17</v>
      </c>
      <c r="I1581" s="168"/>
      <c r="L1581" s="163"/>
      <c r="M1581" s="169"/>
      <c r="N1581" s="170"/>
      <c r="O1581" s="170"/>
      <c r="P1581" s="170"/>
      <c r="Q1581" s="170"/>
      <c r="R1581" s="170"/>
      <c r="S1581" s="170"/>
      <c r="T1581" s="171"/>
      <c r="AT1581" s="165" t="s">
        <v>237</v>
      </c>
      <c r="AU1581" s="165" t="s">
        <v>88</v>
      </c>
      <c r="AV1581" s="13" t="s">
        <v>88</v>
      </c>
      <c r="AW1581" s="13" t="s">
        <v>33</v>
      </c>
      <c r="AX1581" s="13" t="s">
        <v>79</v>
      </c>
      <c r="AY1581" s="165" t="s">
        <v>207</v>
      </c>
    </row>
    <row r="1582" spans="1:65" s="13" customFormat="1" ht="22.5">
      <c r="B1582" s="163"/>
      <c r="D1582" s="164" t="s">
        <v>237</v>
      </c>
      <c r="E1582" s="165" t="s">
        <v>1</v>
      </c>
      <c r="F1582" s="166" t="s">
        <v>1731</v>
      </c>
      <c r="H1582" s="167">
        <v>7</v>
      </c>
      <c r="I1582" s="168"/>
      <c r="L1582" s="163"/>
      <c r="M1582" s="169"/>
      <c r="N1582" s="170"/>
      <c r="O1582" s="170"/>
      <c r="P1582" s="170"/>
      <c r="Q1582" s="170"/>
      <c r="R1582" s="170"/>
      <c r="S1582" s="170"/>
      <c r="T1582" s="171"/>
      <c r="AT1582" s="165" t="s">
        <v>237</v>
      </c>
      <c r="AU1582" s="165" t="s">
        <v>88</v>
      </c>
      <c r="AV1582" s="13" t="s">
        <v>88</v>
      </c>
      <c r="AW1582" s="13" t="s">
        <v>33</v>
      </c>
      <c r="AX1582" s="13" t="s">
        <v>79</v>
      </c>
      <c r="AY1582" s="165" t="s">
        <v>207</v>
      </c>
    </row>
    <row r="1583" spans="1:65" s="15" customFormat="1" ht="11.25">
      <c r="B1583" s="179"/>
      <c r="D1583" s="164" t="s">
        <v>237</v>
      </c>
      <c r="E1583" s="180" t="s">
        <v>1</v>
      </c>
      <c r="F1583" s="181" t="s">
        <v>242</v>
      </c>
      <c r="H1583" s="182">
        <v>24</v>
      </c>
      <c r="I1583" s="183"/>
      <c r="L1583" s="179"/>
      <c r="M1583" s="184"/>
      <c r="N1583" s="185"/>
      <c r="O1583" s="185"/>
      <c r="P1583" s="185"/>
      <c r="Q1583" s="185"/>
      <c r="R1583" s="185"/>
      <c r="S1583" s="185"/>
      <c r="T1583" s="186"/>
      <c r="AT1583" s="180" t="s">
        <v>237</v>
      </c>
      <c r="AU1583" s="180" t="s">
        <v>88</v>
      </c>
      <c r="AV1583" s="15" t="s">
        <v>213</v>
      </c>
      <c r="AW1583" s="15" t="s">
        <v>33</v>
      </c>
      <c r="AX1583" s="15" t="s">
        <v>86</v>
      </c>
      <c r="AY1583" s="180" t="s">
        <v>207</v>
      </c>
    </row>
    <row r="1584" spans="1:65" s="2" customFormat="1" ht="16.5" customHeight="1">
      <c r="A1584" s="31"/>
      <c r="B1584" s="148"/>
      <c r="C1584" s="149" t="s">
        <v>971</v>
      </c>
      <c r="D1584" s="149" t="s">
        <v>209</v>
      </c>
      <c r="E1584" s="150" t="s">
        <v>1732</v>
      </c>
      <c r="F1584" s="151" t="s">
        <v>1733</v>
      </c>
      <c r="G1584" s="152" t="s">
        <v>220</v>
      </c>
      <c r="H1584" s="153">
        <v>113.6</v>
      </c>
      <c r="I1584" s="154"/>
      <c r="J1584" s="155">
        <f>ROUND(I1584*H1584,2)</f>
        <v>0</v>
      </c>
      <c r="K1584" s="156"/>
      <c r="L1584" s="32"/>
      <c r="M1584" s="157" t="s">
        <v>1</v>
      </c>
      <c r="N1584" s="158" t="s">
        <v>44</v>
      </c>
      <c r="O1584" s="57"/>
      <c r="P1584" s="159">
        <f>O1584*H1584</f>
        <v>0</v>
      </c>
      <c r="Q1584" s="159">
        <v>0</v>
      </c>
      <c r="R1584" s="159">
        <f>Q1584*H1584</f>
        <v>0</v>
      </c>
      <c r="S1584" s="159">
        <v>0</v>
      </c>
      <c r="T1584" s="160">
        <f>S1584*H1584</f>
        <v>0</v>
      </c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R1584" s="161" t="s">
        <v>245</v>
      </c>
      <c r="AT1584" s="161" t="s">
        <v>209</v>
      </c>
      <c r="AU1584" s="161" t="s">
        <v>88</v>
      </c>
      <c r="AY1584" s="17" t="s">
        <v>207</v>
      </c>
      <c r="BE1584" s="162">
        <f>IF(N1584="základní",J1584,0)</f>
        <v>0</v>
      </c>
      <c r="BF1584" s="162">
        <f>IF(N1584="snížená",J1584,0)</f>
        <v>0</v>
      </c>
      <c r="BG1584" s="162">
        <f>IF(N1584="zákl. přenesená",J1584,0)</f>
        <v>0</v>
      </c>
      <c r="BH1584" s="162">
        <f>IF(N1584="sníž. přenesená",J1584,0)</f>
        <v>0</v>
      </c>
      <c r="BI1584" s="162">
        <f>IF(N1584="nulová",J1584,0)</f>
        <v>0</v>
      </c>
      <c r="BJ1584" s="17" t="s">
        <v>86</v>
      </c>
      <c r="BK1584" s="162">
        <f>ROUND(I1584*H1584,2)</f>
        <v>0</v>
      </c>
      <c r="BL1584" s="17" t="s">
        <v>245</v>
      </c>
      <c r="BM1584" s="161" t="s">
        <v>1734</v>
      </c>
    </row>
    <row r="1585" spans="1:65" s="13" customFormat="1" ht="22.5">
      <c r="B1585" s="163"/>
      <c r="D1585" s="164" t="s">
        <v>237</v>
      </c>
      <c r="E1585" s="165" t="s">
        <v>1</v>
      </c>
      <c r="F1585" s="166" t="s">
        <v>1735</v>
      </c>
      <c r="H1585" s="167">
        <v>45.75</v>
      </c>
      <c r="I1585" s="168"/>
      <c r="L1585" s="163"/>
      <c r="M1585" s="169"/>
      <c r="N1585" s="170"/>
      <c r="O1585" s="170"/>
      <c r="P1585" s="170"/>
      <c r="Q1585" s="170"/>
      <c r="R1585" s="170"/>
      <c r="S1585" s="170"/>
      <c r="T1585" s="171"/>
      <c r="AT1585" s="165" t="s">
        <v>237</v>
      </c>
      <c r="AU1585" s="165" t="s">
        <v>88</v>
      </c>
      <c r="AV1585" s="13" t="s">
        <v>88</v>
      </c>
      <c r="AW1585" s="13" t="s">
        <v>33</v>
      </c>
      <c r="AX1585" s="13" t="s">
        <v>79</v>
      </c>
      <c r="AY1585" s="165" t="s">
        <v>207</v>
      </c>
    </row>
    <row r="1586" spans="1:65" s="13" customFormat="1" ht="11.25">
      <c r="B1586" s="163"/>
      <c r="D1586" s="164" t="s">
        <v>237</v>
      </c>
      <c r="E1586" s="165" t="s">
        <v>1</v>
      </c>
      <c r="F1586" s="166" t="s">
        <v>1736</v>
      </c>
      <c r="H1586" s="167">
        <v>4.2</v>
      </c>
      <c r="I1586" s="168"/>
      <c r="L1586" s="163"/>
      <c r="M1586" s="169"/>
      <c r="N1586" s="170"/>
      <c r="O1586" s="170"/>
      <c r="P1586" s="170"/>
      <c r="Q1586" s="170"/>
      <c r="R1586" s="170"/>
      <c r="S1586" s="170"/>
      <c r="T1586" s="171"/>
      <c r="AT1586" s="165" t="s">
        <v>237</v>
      </c>
      <c r="AU1586" s="165" t="s">
        <v>88</v>
      </c>
      <c r="AV1586" s="13" t="s">
        <v>88</v>
      </c>
      <c r="AW1586" s="13" t="s">
        <v>33</v>
      </c>
      <c r="AX1586" s="13" t="s">
        <v>79</v>
      </c>
      <c r="AY1586" s="165" t="s">
        <v>207</v>
      </c>
    </row>
    <row r="1587" spans="1:65" s="13" customFormat="1" ht="22.5">
      <c r="B1587" s="163"/>
      <c r="D1587" s="164" t="s">
        <v>237</v>
      </c>
      <c r="E1587" s="165" t="s">
        <v>1</v>
      </c>
      <c r="F1587" s="166" t="s">
        <v>1737</v>
      </c>
      <c r="H1587" s="167">
        <v>53.9</v>
      </c>
      <c r="I1587" s="168"/>
      <c r="L1587" s="163"/>
      <c r="M1587" s="169"/>
      <c r="N1587" s="170"/>
      <c r="O1587" s="170"/>
      <c r="P1587" s="170"/>
      <c r="Q1587" s="170"/>
      <c r="R1587" s="170"/>
      <c r="S1587" s="170"/>
      <c r="T1587" s="171"/>
      <c r="AT1587" s="165" t="s">
        <v>237</v>
      </c>
      <c r="AU1587" s="165" t="s">
        <v>88</v>
      </c>
      <c r="AV1587" s="13" t="s">
        <v>88</v>
      </c>
      <c r="AW1587" s="13" t="s">
        <v>33</v>
      </c>
      <c r="AX1587" s="13" t="s">
        <v>79</v>
      </c>
      <c r="AY1587" s="165" t="s">
        <v>207</v>
      </c>
    </row>
    <row r="1588" spans="1:65" s="13" customFormat="1" ht="22.5">
      <c r="B1588" s="163"/>
      <c r="D1588" s="164" t="s">
        <v>237</v>
      </c>
      <c r="E1588" s="165" t="s">
        <v>1</v>
      </c>
      <c r="F1588" s="166" t="s">
        <v>1738</v>
      </c>
      <c r="H1588" s="167">
        <v>9.75</v>
      </c>
      <c r="I1588" s="168"/>
      <c r="L1588" s="163"/>
      <c r="M1588" s="169"/>
      <c r="N1588" s="170"/>
      <c r="O1588" s="170"/>
      <c r="P1588" s="170"/>
      <c r="Q1588" s="170"/>
      <c r="R1588" s="170"/>
      <c r="S1588" s="170"/>
      <c r="T1588" s="171"/>
      <c r="AT1588" s="165" t="s">
        <v>237</v>
      </c>
      <c r="AU1588" s="165" t="s">
        <v>88</v>
      </c>
      <c r="AV1588" s="13" t="s">
        <v>88</v>
      </c>
      <c r="AW1588" s="13" t="s">
        <v>33</v>
      </c>
      <c r="AX1588" s="13" t="s">
        <v>79</v>
      </c>
      <c r="AY1588" s="165" t="s">
        <v>207</v>
      </c>
    </row>
    <row r="1589" spans="1:65" s="15" customFormat="1" ht="11.25">
      <c r="B1589" s="179"/>
      <c r="D1589" s="164" t="s">
        <v>237</v>
      </c>
      <c r="E1589" s="180" t="s">
        <v>1</v>
      </c>
      <c r="F1589" s="181" t="s">
        <v>242</v>
      </c>
      <c r="H1589" s="182">
        <v>113.6</v>
      </c>
      <c r="I1589" s="183"/>
      <c r="L1589" s="179"/>
      <c r="M1589" s="184"/>
      <c r="N1589" s="185"/>
      <c r="O1589" s="185"/>
      <c r="P1589" s="185"/>
      <c r="Q1589" s="185"/>
      <c r="R1589" s="185"/>
      <c r="S1589" s="185"/>
      <c r="T1589" s="186"/>
      <c r="AT1589" s="180" t="s">
        <v>237</v>
      </c>
      <c r="AU1589" s="180" t="s">
        <v>88</v>
      </c>
      <c r="AV1589" s="15" t="s">
        <v>213</v>
      </c>
      <c r="AW1589" s="15" t="s">
        <v>33</v>
      </c>
      <c r="AX1589" s="15" t="s">
        <v>86</v>
      </c>
      <c r="AY1589" s="180" t="s">
        <v>207</v>
      </c>
    </row>
    <row r="1590" spans="1:65" s="2" customFormat="1" ht="37.9" customHeight="1">
      <c r="A1590" s="31"/>
      <c r="B1590" s="148"/>
      <c r="C1590" s="149" t="s">
        <v>1739</v>
      </c>
      <c r="D1590" s="149" t="s">
        <v>209</v>
      </c>
      <c r="E1590" s="150" t="s">
        <v>1740</v>
      </c>
      <c r="F1590" s="151" t="s">
        <v>1741</v>
      </c>
      <c r="G1590" s="152" t="s">
        <v>662</v>
      </c>
      <c r="H1590" s="153">
        <v>1</v>
      </c>
      <c r="I1590" s="154"/>
      <c r="J1590" s="155">
        <f>ROUND(I1590*H1590,2)</f>
        <v>0</v>
      </c>
      <c r="K1590" s="156"/>
      <c r="L1590" s="32"/>
      <c r="M1590" s="157" t="s">
        <v>1</v>
      </c>
      <c r="N1590" s="158" t="s">
        <v>44</v>
      </c>
      <c r="O1590" s="57"/>
      <c r="P1590" s="159">
        <f>O1590*H1590</f>
        <v>0</v>
      </c>
      <c r="Q1590" s="159">
        <v>0</v>
      </c>
      <c r="R1590" s="159">
        <f>Q1590*H1590</f>
        <v>0</v>
      </c>
      <c r="S1590" s="159">
        <v>0</v>
      </c>
      <c r="T1590" s="160">
        <f>S1590*H1590</f>
        <v>0</v>
      </c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R1590" s="161" t="s">
        <v>245</v>
      </c>
      <c r="AT1590" s="161" t="s">
        <v>209</v>
      </c>
      <c r="AU1590" s="161" t="s">
        <v>88</v>
      </c>
      <c r="AY1590" s="17" t="s">
        <v>207</v>
      </c>
      <c r="BE1590" s="162">
        <f>IF(N1590="základní",J1590,0)</f>
        <v>0</v>
      </c>
      <c r="BF1590" s="162">
        <f>IF(N1590="snížená",J1590,0)</f>
        <v>0</v>
      </c>
      <c r="BG1590" s="162">
        <f>IF(N1590="zákl. přenesená",J1590,0)</f>
        <v>0</v>
      </c>
      <c r="BH1590" s="162">
        <f>IF(N1590="sníž. přenesená",J1590,0)</f>
        <v>0</v>
      </c>
      <c r="BI1590" s="162">
        <f>IF(N1590="nulová",J1590,0)</f>
        <v>0</v>
      </c>
      <c r="BJ1590" s="17" t="s">
        <v>86</v>
      </c>
      <c r="BK1590" s="162">
        <f>ROUND(I1590*H1590,2)</f>
        <v>0</v>
      </c>
      <c r="BL1590" s="17" t="s">
        <v>245</v>
      </c>
      <c r="BM1590" s="161" t="s">
        <v>1742</v>
      </c>
    </row>
    <row r="1591" spans="1:65" s="2" customFormat="1" ht="24.2" customHeight="1">
      <c r="A1591" s="31"/>
      <c r="B1591" s="148"/>
      <c r="C1591" s="149" t="s">
        <v>982</v>
      </c>
      <c r="D1591" s="149" t="s">
        <v>209</v>
      </c>
      <c r="E1591" s="150" t="s">
        <v>1743</v>
      </c>
      <c r="F1591" s="151" t="s">
        <v>1744</v>
      </c>
      <c r="G1591" s="152" t="s">
        <v>301</v>
      </c>
      <c r="H1591" s="153">
        <v>1</v>
      </c>
      <c r="I1591" s="154"/>
      <c r="J1591" s="155">
        <f>ROUND(I1591*H1591,2)</f>
        <v>0</v>
      </c>
      <c r="K1591" s="156"/>
      <c r="L1591" s="32"/>
      <c r="M1591" s="157" t="s">
        <v>1</v>
      </c>
      <c r="N1591" s="158" t="s">
        <v>44</v>
      </c>
      <c r="O1591" s="57"/>
      <c r="P1591" s="159">
        <f>O1591*H1591</f>
        <v>0</v>
      </c>
      <c r="Q1591" s="159">
        <v>0</v>
      </c>
      <c r="R1591" s="159">
        <f>Q1591*H1591</f>
        <v>0</v>
      </c>
      <c r="S1591" s="159">
        <v>0</v>
      </c>
      <c r="T1591" s="160">
        <f>S1591*H1591</f>
        <v>0</v>
      </c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R1591" s="161" t="s">
        <v>245</v>
      </c>
      <c r="AT1591" s="161" t="s">
        <v>209</v>
      </c>
      <c r="AU1591" s="161" t="s">
        <v>88</v>
      </c>
      <c r="AY1591" s="17" t="s">
        <v>207</v>
      </c>
      <c r="BE1591" s="162">
        <f>IF(N1591="základní",J1591,0)</f>
        <v>0</v>
      </c>
      <c r="BF1591" s="162">
        <f>IF(N1591="snížená",J1591,0)</f>
        <v>0</v>
      </c>
      <c r="BG1591" s="162">
        <f>IF(N1591="zákl. přenesená",J1591,0)</f>
        <v>0</v>
      </c>
      <c r="BH1591" s="162">
        <f>IF(N1591="sníž. přenesená",J1591,0)</f>
        <v>0</v>
      </c>
      <c r="BI1591" s="162">
        <f>IF(N1591="nulová",J1591,0)</f>
        <v>0</v>
      </c>
      <c r="BJ1591" s="17" t="s">
        <v>86</v>
      </c>
      <c r="BK1591" s="162">
        <f>ROUND(I1591*H1591,2)</f>
        <v>0</v>
      </c>
      <c r="BL1591" s="17" t="s">
        <v>245</v>
      </c>
      <c r="BM1591" s="161" t="s">
        <v>1745</v>
      </c>
    </row>
    <row r="1592" spans="1:65" s="2" customFormat="1" ht="37.9" customHeight="1">
      <c r="A1592" s="31"/>
      <c r="B1592" s="148"/>
      <c r="C1592" s="149" t="s">
        <v>1746</v>
      </c>
      <c r="D1592" s="149" t="s">
        <v>209</v>
      </c>
      <c r="E1592" s="150" t="s">
        <v>1747</v>
      </c>
      <c r="F1592" s="151" t="s">
        <v>1748</v>
      </c>
      <c r="G1592" s="152" t="s">
        <v>662</v>
      </c>
      <c r="H1592" s="153">
        <v>1</v>
      </c>
      <c r="I1592" s="154"/>
      <c r="J1592" s="155">
        <f>ROUND(I1592*H1592,2)</f>
        <v>0</v>
      </c>
      <c r="K1592" s="156"/>
      <c r="L1592" s="32"/>
      <c r="M1592" s="157" t="s">
        <v>1</v>
      </c>
      <c r="N1592" s="158" t="s">
        <v>44</v>
      </c>
      <c r="O1592" s="57"/>
      <c r="P1592" s="159">
        <f>O1592*H1592</f>
        <v>0</v>
      </c>
      <c r="Q1592" s="159">
        <v>0</v>
      </c>
      <c r="R1592" s="159">
        <f>Q1592*H1592</f>
        <v>0</v>
      </c>
      <c r="S1592" s="159">
        <v>0</v>
      </c>
      <c r="T1592" s="160">
        <f>S1592*H1592</f>
        <v>0</v>
      </c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R1592" s="161" t="s">
        <v>245</v>
      </c>
      <c r="AT1592" s="161" t="s">
        <v>209</v>
      </c>
      <c r="AU1592" s="161" t="s">
        <v>88</v>
      </c>
      <c r="AY1592" s="17" t="s">
        <v>207</v>
      </c>
      <c r="BE1592" s="162">
        <f>IF(N1592="základní",J1592,0)</f>
        <v>0</v>
      </c>
      <c r="BF1592" s="162">
        <f>IF(N1592="snížená",J1592,0)</f>
        <v>0</v>
      </c>
      <c r="BG1592" s="162">
        <f>IF(N1592="zákl. přenesená",J1592,0)</f>
        <v>0</v>
      </c>
      <c r="BH1592" s="162">
        <f>IF(N1592="sníž. přenesená",J1592,0)</f>
        <v>0</v>
      </c>
      <c r="BI1592" s="162">
        <f>IF(N1592="nulová",J1592,0)</f>
        <v>0</v>
      </c>
      <c r="BJ1592" s="17" t="s">
        <v>86</v>
      </c>
      <c r="BK1592" s="162">
        <f>ROUND(I1592*H1592,2)</f>
        <v>0</v>
      </c>
      <c r="BL1592" s="17" t="s">
        <v>245</v>
      </c>
      <c r="BM1592" s="161" t="s">
        <v>1749</v>
      </c>
    </row>
    <row r="1593" spans="1:65" s="2" customFormat="1" ht="16.5" customHeight="1">
      <c r="A1593" s="31"/>
      <c r="B1593" s="148"/>
      <c r="C1593" s="149" t="s">
        <v>987</v>
      </c>
      <c r="D1593" s="149" t="s">
        <v>209</v>
      </c>
      <c r="E1593" s="150" t="s">
        <v>1252</v>
      </c>
      <c r="F1593" s="151" t="s">
        <v>1253</v>
      </c>
      <c r="G1593" s="152" t="s">
        <v>212</v>
      </c>
      <c r="H1593" s="153">
        <v>5</v>
      </c>
      <c r="I1593" s="154"/>
      <c r="J1593" s="155">
        <f>ROUND(I1593*H1593,2)</f>
        <v>0</v>
      </c>
      <c r="K1593" s="156"/>
      <c r="L1593" s="32"/>
      <c r="M1593" s="157" t="s">
        <v>1</v>
      </c>
      <c r="N1593" s="158" t="s">
        <v>44</v>
      </c>
      <c r="O1593" s="57"/>
      <c r="P1593" s="159">
        <f>O1593*H1593</f>
        <v>0</v>
      </c>
      <c r="Q1593" s="159">
        <v>0</v>
      </c>
      <c r="R1593" s="159">
        <f>Q1593*H1593</f>
        <v>0</v>
      </c>
      <c r="S1593" s="159">
        <v>0</v>
      </c>
      <c r="T1593" s="160">
        <f>S1593*H1593</f>
        <v>0</v>
      </c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R1593" s="161" t="s">
        <v>245</v>
      </c>
      <c r="AT1593" s="161" t="s">
        <v>209</v>
      </c>
      <c r="AU1593" s="161" t="s">
        <v>88</v>
      </c>
      <c r="AY1593" s="17" t="s">
        <v>207</v>
      </c>
      <c r="BE1593" s="162">
        <f>IF(N1593="základní",J1593,0)</f>
        <v>0</v>
      </c>
      <c r="BF1593" s="162">
        <f>IF(N1593="snížená",J1593,0)</f>
        <v>0</v>
      </c>
      <c r="BG1593" s="162">
        <f>IF(N1593="zákl. přenesená",J1593,0)</f>
        <v>0</v>
      </c>
      <c r="BH1593" s="162">
        <f>IF(N1593="sníž. přenesená",J1593,0)</f>
        <v>0</v>
      </c>
      <c r="BI1593" s="162">
        <f>IF(N1593="nulová",J1593,0)</f>
        <v>0</v>
      </c>
      <c r="BJ1593" s="17" t="s">
        <v>86</v>
      </c>
      <c r="BK1593" s="162">
        <f>ROUND(I1593*H1593,2)</f>
        <v>0</v>
      </c>
      <c r="BL1593" s="17" t="s">
        <v>245</v>
      </c>
      <c r="BM1593" s="161" t="s">
        <v>1750</v>
      </c>
    </row>
    <row r="1594" spans="1:65" s="12" customFormat="1" ht="22.9" customHeight="1">
      <c r="B1594" s="135"/>
      <c r="D1594" s="136" t="s">
        <v>78</v>
      </c>
      <c r="E1594" s="146" t="s">
        <v>1751</v>
      </c>
      <c r="F1594" s="146" t="s">
        <v>1752</v>
      </c>
      <c r="I1594" s="138"/>
      <c r="J1594" s="147">
        <f>BK1594</f>
        <v>0</v>
      </c>
      <c r="L1594" s="135"/>
      <c r="M1594" s="140"/>
      <c r="N1594" s="141"/>
      <c r="O1594" s="141"/>
      <c r="P1594" s="142">
        <f>SUM(P1595:P1598)</f>
        <v>0</v>
      </c>
      <c r="Q1594" s="141"/>
      <c r="R1594" s="142">
        <f>SUM(R1595:R1598)</f>
        <v>0</v>
      </c>
      <c r="S1594" s="141"/>
      <c r="T1594" s="143">
        <f>SUM(T1595:T1598)</f>
        <v>0</v>
      </c>
      <c r="AR1594" s="136" t="s">
        <v>88</v>
      </c>
      <c r="AT1594" s="144" t="s">
        <v>78</v>
      </c>
      <c r="AU1594" s="144" t="s">
        <v>86</v>
      </c>
      <c r="AY1594" s="136" t="s">
        <v>207</v>
      </c>
      <c r="BK1594" s="145">
        <f>SUM(BK1595:BK1598)</f>
        <v>0</v>
      </c>
    </row>
    <row r="1595" spans="1:65" s="2" customFormat="1" ht="24.2" customHeight="1">
      <c r="A1595" s="31"/>
      <c r="B1595" s="148"/>
      <c r="C1595" s="149" t="s">
        <v>1753</v>
      </c>
      <c r="D1595" s="149" t="s">
        <v>209</v>
      </c>
      <c r="E1595" s="150" t="s">
        <v>1754</v>
      </c>
      <c r="F1595" s="151" t="s">
        <v>1755</v>
      </c>
      <c r="G1595" s="152" t="s">
        <v>415</v>
      </c>
      <c r="H1595" s="153">
        <v>25.29</v>
      </c>
      <c r="I1595" s="154"/>
      <c r="J1595" s="155">
        <f>ROUND(I1595*H1595,2)</f>
        <v>0</v>
      </c>
      <c r="K1595" s="156"/>
      <c r="L1595" s="32"/>
      <c r="M1595" s="157" t="s">
        <v>1</v>
      </c>
      <c r="N1595" s="158" t="s">
        <v>44</v>
      </c>
      <c r="O1595" s="57"/>
      <c r="P1595" s="159">
        <f>O1595*H1595</f>
        <v>0</v>
      </c>
      <c r="Q1595" s="159">
        <v>0</v>
      </c>
      <c r="R1595" s="159">
        <f>Q1595*H1595</f>
        <v>0</v>
      </c>
      <c r="S1595" s="159">
        <v>0</v>
      </c>
      <c r="T1595" s="160">
        <f>S1595*H1595</f>
        <v>0</v>
      </c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R1595" s="161" t="s">
        <v>245</v>
      </c>
      <c r="AT1595" s="161" t="s">
        <v>209</v>
      </c>
      <c r="AU1595" s="161" t="s">
        <v>88</v>
      </c>
      <c r="AY1595" s="17" t="s">
        <v>207</v>
      </c>
      <c r="BE1595" s="162">
        <f>IF(N1595="základní",J1595,0)</f>
        <v>0</v>
      </c>
      <c r="BF1595" s="162">
        <f>IF(N1595="snížená",J1595,0)</f>
        <v>0</v>
      </c>
      <c r="BG1595" s="162">
        <f>IF(N1595="zákl. přenesená",J1595,0)</f>
        <v>0</v>
      </c>
      <c r="BH1595" s="162">
        <f>IF(N1595="sníž. přenesená",J1595,0)</f>
        <v>0</v>
      </c>
      <c r="BI1595" s="162">
        <f>IF(N1595="nulová",J1595,0)</f>
        <v>0</v>
      </c>
      <c r="BJ1595" s="17" t="s">
        <v>86</v>
      </c>
      <c r="BK1595" s="162">
        <f>ROUND(I1595*H1595,2)</f>
        <v>0</v>
      </c>
      <c r="BL1595" s="17" t="s">
        <v>245</v>
      </c>
      <c r="BM1595" s="161" t="s">
        <v>1756</v>
      </c>
    </row>
    <row r="1596" spans="1:65" s="13" customFormat="1" ht="22.5">
      <c r="B1596" s="163"/>
      <c r="D1596" s="164" t="s">
        <v>237</v>
      </c>
      <c r="E1596" s="165" t="s">
        <v>1</v>
      </c>
      <c r="F1596" s="166" t="s">
        <v>1757</v>
      </c>
      <c r="H1596" s="167">
        <v>25.29</v>
      </c>
      <c r="I1596" s="168"/>
      <c r="L1596" s="163"/>
      <c r="M1596" s="169"/>
      <c r="N1596" s="170"/>
      <c r="O1596" s="170"/>
      <c r="P1596" s="170"/>
      <c r="Q1596" s="170"/>
      <c r="R1596" s="170"/>
      <c r="S1596" s="170"/>
      <c r="T1596" s="171"/>
      <c r="AT1596" s="165" t="s">
        <v>237</v>
      </c>
      <c r="AU1596" s="165" t="s">
        <v>88</v>
      </c>
      <c r="AV1596" s="13" t="s">
        <v>88</v>
      </c>
      <c r="AW1596" s="13" t="s">
        <v>33</v>
      </c>
      <c r="AX1596" s="13" t="s">
        <v>79</v>
      </c>
      <c r="AY1596" s="165" t="s">
        <v>207</v>
      </c>
    </row>
    <row r="1597" spans="1:65" s="15" customFormat="1" ht="11.25">
      <c r="B1597" s="179"/>
      <c r="D1597" s="164" t="s">
        <v>237</v>
      </c>
      <c r="E1597" s="180" t="s">
        <v>1</v>
      </c>
      <c r="F1597" s="181" t="s">
        <v>242</v>
      </c>
      <c r="H1597" s="182">
        <v>25.29</v>
      </c>
      <c r="I1597" s="183"/>
      <c r="L1597" s="179"/>
      <c r="M1597" s="184"/>
      <c r="N1597" s="185"/>
      <c r="O1597" s="185"/>
      <c r="P1597" s="185"/>
      <c r="Q1597" s="185"/>
      <c r="R1597" s="185"/>
      <c r="S1597" s="185"/>
      <c r="T1597" s="186"/>
      <c r="AT1597" s="180" t="s">
        <v>237</v>
      </c>
      <c r="AU1597" s="180" t="s">
        <v>88</v>
      </c>
      <c r="AV1597" s="15" t="s">
        <v>213</v>
      </c>
      <c r="AW1597" s="15" t="s">
        <v>33</v>
      </c>
      <c r="AX1597" s="15" t="s">
        <v>86</v>
      </c>
      <c r="AY1597" s="180" t="s">
        <v>207</v>
      </c>
    </row>
    <row r="1598" spans="1:65" s="2" customFormat="1" ht="16.5" customHeight="1">
      <c r="A1598" s="31"/>
      <c r="B1598" s="148"/>
      <c r="C1598" s="149" t="s">
        <v>998</v>
      </c>
      <c r="D1598" s="149" t="s">
        <v>209</v>
      </c>
      <c r="E1598" s="150" t="s">
        <v>1252</v>
      </c>
      <c r="F1598" s="151" t="s">
        <v>1253</v>
      </c>
      <c r="G1598" s="152" t="s">
        <v>212</v>
      </c>
      <c r="H1598" s="153">
        <v>1</v>
      </c>
      <c r="I1598" s="154"/>
      <c r="J1598" s="155">
        <f>ROUND(I1598*H1598,2)</f>
        <v>0</v>
      </c>
      <c r="K1598" s="156"/>
      <c r="L1598" s="32"/>
      <c r="M1598" s="157" t="s">
        <v>1</v>
      </c>
      <c r="N1598" s="158" t="s">
        <v>44</v>
      </c>
      <c r="O1598" s="57"/>
      <c r="P1598" s="159">
        <f>O1598*H1598</f>
        <v>0</v>
      </c>
      <c r="Q1598" s="159">
        <v>0</v>
      </c>
      <c r="R1598" s="159">
        <f>Q1598*H1598</f>
        <v>0</v>
      </c>
      <c r="S1598" s="159">
        <v>0</v>
      </c>
      <c r="T1598" s="160">
        <f>S1598*H1598</f>
        <v>0</v>
      </c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R1598" s="161" t="s">
        <v>245</v>
      </c>
      <c r="AT1598" s="161" t="s">
        <v>209</v>
      </c>
      <c r="AU1598" s="161" t="s">
        <v>88</v>
      </c>
      <c r="AY1598" s="17" t="s">
        <v>207</v>
      </c>
      <c r="BE1598" s="162">
        <f>IF(N1598="základní",J1598,0)</f>
        <v>0</v>
      </c>
      <c r="BF1598" s="162">
        <f>IF(N1598="snížená",J1598,0)</f>
        <v>0</v>
      </c>
      <c r="BG1598" s="162">
        <f>IF(N1598="zákl. přenesená",J1598,0)</f>
        <v>0</v>
      </c>
      <c r="BH1598" s="162">
        <f>IF(N1598="sníž. přenesená",J1598,0)</f>
        <v>0</v>
      </c>
      <c r="BI1598" s="162">
        <f>IF(N1598="nulová",J1598,0)</f>
        <v>0</v>
      </c>
      <c r="BJ1598" s="17" t="s">
        <v>86</v>
      </c>
      <c r="BK1598" s="162">
        <f>ROUND(I1598*H1598,2)</f>
        <v>0</v>
      </c>
      <c r="BL1598" s="17" t="s">
        <v>245</v>
      </c>
      <c r="BM1598" s="161" t="s">
        <v>1758</v>
      </c>
    </row>
    <row r="1599" spans="1:65" s="12" customFormat="1" ht="22.9" customHeight="1">
      <c r="B1599" s="135"/>
      <c r="D1599" s="136" t="s">
        <v>78</v>
      </c>
      <c r="E1599" s="146" t="s">
        <v>1759</v>
      </c>
      <c r="F1599" s="146" t="s">
        <v>1760</v>
      </c>
      <c r="I1599" s="138"/>
      <c r="J1599" s="147">
        <f>BK1599</f>
        <v>0</v>
      </c>
      <c r="L1599" s="135"/>
      <c r="M1599" s="140"/>
      <c r="N1599" s="141"/>
      <c r="O1599" s="141"/>
      <c r="P1599" s="142">
        <f>SUM(P1600:P1606)</f>
        <v>0</v>
      </c>
      <c r="Q1599" s="141"/>
      <c r="R1599" s="142">
        <f>SUM(R1600:R1606)</f>
        <v>0</v>
      </c>
      <c r="S1599" s="141"/>
      <c r="T1599" s="143">
        <f>SUM(T1600:T1606)</f>
        <v>0</v>
      </c>
      <c r="AR1599" s="136" t="s">
        <v>88</v>
      </c>
      <c r="AT1599" s="144" t="s">
        <v>78</v>
      </c>
      <c r="AU1599" s="144" t="s">
        <v>86</v>
      </c>
      <c r="AY1599" s="136" t="s">
        <v>207</v>
      </c>
      <c r="BK1599" s="145">
        <f>SUM(BK1600:BK1606)</f>
        <v>0</v>
      </c>
    </row>
    <row r="1600" spans="1:65" s="2" customFormat="1" ht="24.2" customHeight="1">
      <c r="A1600" s="31"/>
      <c r="B1600" s="148"/>
      <c r="C1600" s="149" t="s">
        <v>1761</v>
      </c>
      <c r="D1600" s="149" t="s">
        <v>209</v>
      </c>
      <c r="E1600" s="150" t="s">
        <v>1762</v>
      </c>
      <c r="F1600" s="151" t="s">
        <v>1763</v>
      </c>
      <c r="G1600" s="152" t="s">
        <v>415</v>
      </c>
      <c r="H1600" s="153">
        <v>323.27</v>
      </c>
      <c r="I1600" s="154"/>
      <c r="J1600" s="155">
        <f>ROUND(I1600*H1600,2)</f>
        <v>0</v>
      </c>
      <c r="K1600" s="156"/>
      <c r="L1600" s="32"/>
      <c r="M1600" s="157" t="s">
        <v>1</v>
      </c>
      <c r="N1600" s="158" t="s">
        <v>44</v>
      </c>
      <c r="O1600" s="57"/>
      <c r="P1600" s="159">
        <f>O1600*H1600</f>
        <v>0</v>
      </c>
      <c r="Q1600" s="159">
        <v>0</v>
      </c>
      <c r="R1600" s="159">
        <f>Q1600*H1600</f>
        <v>0</v>
      </c>
      <c r="S1600" s="159">
        <v>0</v>
      </c>
      <c r="T1600" s="160">
        <f>S1600*H1600</f>
        <v>0</v>
      </c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R1600" s="161" t="s">
        <v>245</v>
      </c>
      <c r="AT1600" s="161" t="s">
        <v>209</v>
      </c>
      <c r="AU1600" s="161" t="s">
        <v>88</v>
      </c>
      <c r="AY1600" s="17" t="s">
        <v>207</v>
      </c>
      <c r="BE1600" s="162">
        <f>IF(N1600="základní",J1600,0)</f>
        <v>0</v>
      </c>
      <c r="BF1600" s="162">
        <f>IF(N1600="snížená",J1600,0)</f>
        <v>0</v>
      </c>
      <c r="BG1600" s="162">
        <f>IF(N1600="zákl. přenesená",J1600,0)</f>
        <v>0</v>
      </c>
      <c r="BH1600" s="162">
        <f>IF(N1600="sníž. přenesená",J1600,0)</f>
        <v>0</v>
      </c>
      <c r="BI1600" s="162">
        <f>IF(N1600="nulová",J1600,0)</f>
        <v>0</v>
      </c>
      <c r="BJ1600" s="17" t="s">
        <v>86</v>
      </c>
      <c r="BK1600" s="162">
        <f>ROUND(I1600*H1600,2)</f>
        <v>0</v>
      </c>
      <c r="BL1600" s="17" t="s">
        <v>245</v>
      </c>
      <c r="BM1600" s="161" t="s">
        <v>1764</v>
      </c>
    </row>
    <row r="1601" spans="1:65" s="14" customFormat="1" ht="22.5">
      <c r="B1601" s="172"/>
      <c r="D1601" s="164" t="s">
        <v>237</v>
      </c>
      <c r="E1601" s="173" t="s">
        <v>1</v>
      </c>
      <c r="F1601" s="174" t="s">
        <v>1765</v>
      </c>
      <c r="H1601" s="173" t="s">
        <v>1</v>
      </c>
      <c r="I1601" s="175"/>
      <c r="L1601" s="172"/>
      <c r="M1601" s="176"/>
      <c r="N1601" s="177"/>
      <c r="O1601" s="177"/>
      <c r="P1601" s="177"/>
      <c r="Q1601" s="177"/>
      <c r="R1601" s="177"/>
      <c r="S1601" s="177"/>
      <c r="T1601" s="178"/>
      <c r="AT1601" s="173" t="s">
        <v>237</v>
      </c>
      <c r="AU1601" s="173" t="s">
        <v>88</v>
      </c>
      <c r="AV1601" s="14" t="s">
        <v>86</v>
      </c>
      <c r="AW1601" s="14" t="s">
        <v>33</v>
      </c>
      <c r="AX1601" s="14" t="s">
        <v>79</v>
      </c>
      <c r="AY1601" s="173" t="s">
        <v>207</v>
      </c>
    </row>
    <row r="1602" spans="1:65" s="13" customFormat="1" ht="11.25">
      <c r="B1602" s="163"/>
      <c r="D1602" s="164" t="s">
        <v>237</v>
      </c>
      <c r="E1602" s="165" t="s">
        <v>1</v>
      </c>
      <c r="F1602" s="166" t="s">
        <v>1766</v>
      </c>
      <c r="H1602" s="167">
        <v>300.16000000000003</v>
      </c>
      <c r="I1602" s="168"/>
      <c r="L1602" s="163"/>
      <c r="M1602" s="169"/>
      <c r="N1602" s="170"/>
      <c r="O1602" s="170"/>
      <c r="P1602" s="170"/>
      <c r="Q1602" s="170"/>
      <c r="R1602" s="170"/>
      <c r="S1602" s="170"/>
      <c r="T1602" s="171"/>
      <c r="AT1602" s="165" t="s">
        <v>237</v>
      </c>
      <c r="AU1602" s="165" t="s">
        <v>88</v>
      </c>
      <c r="AV1602" s="13" t="s">
        <v>88</v>
      </c>
      <c r="AW1602" s="13" t="s">
        <v>33</v>
      </c>
      <c r="AX1602" s="13" t="s">
        <v>79</v>
      </c>
      <c r="AY1602" s="165" t="s">
        <v>207</v>
      </c>
    </row>
    <row r="1603" spans="1:65" s="13" customFormat="1" ht="11.25">
      <c r="B1603" s="163"/>
      <c r="D1603" s="164" t="s">
        <v>237</v>
      </c>
      <c r="E1603" s="165" t="s">
        <v>1</v>
      </c>
      <c r="F1603" s="166" t="s">
        <v>1767</v>
      </c>
      <c r="H1603" s="167">
        <v>23.11</v>
      </c>
      <c r="I1603" s="168"/>
      <c r="L1603" s="163"/>
      <c r="M1603" s="169"/>
      <c r="N1603" s="170"/>
      <c r="O1603" s="170"/>
      <c r="P1603" s="170"/>
      <c r="Q1603" s="170"/>
      <c r="R1603" s="170"/>
      <c r="S1603" s="170"/>
      <c r="T1603" s="171"/>
      <c r="AT1603" s="165" t="s">
        <v>237</v>
      </c>
      <c r="AU1603" s="165" t="s">
        <v>88</v>
      </c>
      <c r="AV1603" s="13" t="s">
        <v>88</v>
      </c>
      <c r="AW1603" s="13" t="s">
        <v>33</v>
      </c>
      <c r="AX1603" s="13" t="s">
        <v>79</v>
      </c>
      <c r="AY1603" s="165" t="s">
        <v>207</v>
      </c>
    </row>
    <row r="1604" spans="1:65" s="15" customFormat="1" ht="11.25">
      <c r="B1604" s="179"/>
      <c r="D1604" s="164" t="s">
        <v>237</v>
      </c>
      <c r="E1604" s="180" t="s">
        <v>1</v>
      </c>
      <c r="F1604" s="181" t="s">
        <v>242</v>
      </c>
      <c r="H1604" s="182">
        <v>323.27000000000004</v>
      </c>
      <c r="I1604" s="183"/>
      <c r="L1604" s="179"/>
      <c r="M1604" s="184"/>
      <c r="N1604" s="185"/>
      <c r="O1604" s="185"/>
      <c r="P1604" s="185"/>
      <c r="Q1604" s="185"/>
      <c r="R1604" s="185"/>
      <c r="S1604" s="185"/>
      <c r="T1604" s="186"/>
      <c r="AT1604" s="180" t="s">
        <v>237</v>
      </c>
      <c r="AU1604" s="180" t="s">
        <v>88</v>
      </c>
      <c r="AV1604" s="15" t="s">
        <v>213</v>
      </c>
      <c r="AW1604" s="15" t="s">
        <v>33</v>
      </c>
      <c r="AX1604" s="15" t="s">
        <v>86</v>
      </c>
      <c r="AY1604" s="180" t="s">
        <v>207</v>
      </c>
    </row>
    <row r="1605" spans="1:65" s="2" customFormat="1" ht="16.5" customHeight="1">
      <c r="A1605" s="31"/>
      <c r="B1605" s="148"/>
      <c r="C1605" s="149" t="s">
        <v>1002</v>
      </c>
      <c r="D1605" s="149" t="s">
        <v>209</v>
      </c>
      <c r="E1605" s="150" t="s">
        <v>1768</v>
      </c>
      <c r="F1605" s="151" t="s">
        <v>1769</v>
      </c>
      <c r="G1605" s="152" t="s">
        <v>415</v>
      </c>
      <c r="H1605" s="153">
        <v>1571.74</v>
      </c>
      <c r="I1605" s="154"/>
      <c r="J1605" s="155">
        <f>ROUND(I1605*H1605,2)</f>
        <v>0</v>
      </c>
      <c r="K1605" s="156"/>
      <c r="L1605" s="32"/>
      <c r="M1605" s="157" t="s">
        <v>1</v>
      </c>
      <c r="N1605" s="158" t="s">
        <v>44</v>
      </c>
      <c r="O1605" s="57"/>
      <c r="P1605" s="159">
        <f>O1605*H1605</f>
        <v>0</v>
      </c>
      <c r="Q1605" s="159">
        <v>0</v>
      </c>
      <c r="R1605" s="159">
        <f>Q1605*H1605</f>
        <v>0</v>
      </c>
      <c r="S1605" s="159">
        <v>0</v>
      </c>
      <c r="T1605" s="160">
        <f>S1605*H1605</f>
        <v>0</v>
      </c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R1605" s="161" t="s">
        <v>245</v>
      </c>
      <c r="AT1605" s="161" t="s">
        <v>209</v>
      </c>
      <c r="AU1605" s="161" t="s">
        <v>88</v>
      </c>
      <c r="AY1605" s="17" t="s">
        <v>207</v>
      </c>
      <c r="BE1605" s="162">
        <f>IF(N1605="základní",J1605,0)</f>
        <v>0</v>
      </c>
      <c r="BF1605" s="162">
        <f>IF(N1605="snížená",J1605,0)</f>
        <v>0</v>
      </c>
      <c r="BG1605" s="162">
        <f>IF(N1605="zákl. přenesená",J1605,0)</f>
        <v>0</v>
      </c>
      <c r="BH1605" s="162">
        <f>IF(N1605="sníž. přenesená",J1605,0)</f>
        <v>0</v>
      </c>
      <c r="BI1605" s="162">
        <f>IF(N1605="nulová",J1605,0)</f>
        <v>0</v>
      </c>
      <c r="BJ1605" s="17" t="s">
        <v>86</v>
      </c>
      <c r="BK1605" s="162">
        <f>ROUND(I1605*H1605,2)</f>
        <v>0</v>
      </c>
      <c r="BL1605" s="17" t="s">
        <v>245</v>
      </c>
      <c r="BM1605" s="161" t="s">
        <v>1770</v>
      </c>
    </row>
    <row r="1606" spans="1:65" s="2" customFormat="1" ht="16.5" customHeight="1">
      <c r="A1606" s="31"/>
      <c r="B1606" s="148"/>
      <c r="C1606" s="149" t="s">
        <v>1771</v>
      </c>
      <c r="D1606" s="149" t="s">
        <v>209</v>
      </c>
      <c r="E1606" s="150" t="s">
        <v>1252</v>
      </c>
      <c r="F1606" s="151" t="s">
        <v>1253</v>
      </c>
      <c r="G1606" s="152" t="s">
        <v>212</v>
      </c>
      <c r="H1606" s="153">
        <v>10</v>
      </c>
      <c r="I1606" s="154"/>
      <c r="J1606" s="155">
        <f>ROUND(I1606*H1606,2)</f>
        <v>0</v>
      </c>
      <c r="K1606" s="156"/>
      <c r="L1606" s="32"/>
      <c r="M1606" s="157" t="s">
        <v>1</v>
      </c>
      <c r="N1606" s="158" t="s">
        <v>44</v>
      </c>
      <c r="O1606" s="57"/>
      <c r="P1606" s="159">
        <f>O1606*H1606</f>
        <v>0</v>
      </c>
      <c r="Q1606" s="159">
        <v>0</v>
      </c>
      <c r="R1606" s="159">
        <f>Q1606*H1606</f>
        <v>0</v>
      </c>
      <c r="S1606" s="159">
        <v>0</v>
      </c>
      <c r="T1606" s="160">
        <f>S1606*H1606</f>
        <v>0</v>
      </c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R1606" s="161" t="s">
        <v>245</v>
      </c>
      <c r="AT1606" s="161" t="s">
        <v>209</v>
      </c>
      <c r="AU1606" s="161" t="s">
        <v>88</v>
      </c>
      <c r="AY1606" s="17" t="s">
        <v>207</v>
      </c>
      <c r="BE1606" s="162">
        <f>IF(N1606="základní",J1606,0)</f>
        <v>0</v>
      </c>
      <c r="BF1606" s="162">
        <f>IF(N1606="snížená",J1606,0)</f>
        <v>0</v>
      </c>
      <c r="BG1606" s="162">
        <f>IF(N1606="zákl. přenesená",J1606,0)</f>
        <v>0</v>
      </c>
      <c r="BH1606" s="162">
        <f>IF(N1606="sníž. přenesená",J1606,0)</f>
        <v>0</v>
      </c>
      <c r="BI1606" s="162">
        <f>IF(N1606="nulová",J1606,0)</f>
        <v>0</v>
      </c>
      <c r="BJ1606" s="17" t="s">
        <v>86</v>
      </c>
      <c r="BK1606" s="162">
        <f>ROUND(I1606*H1606,2)</f>
        <v>0</v>
      </c>
      <c r="BL1606" s="17" t="s">
        <v>245</v>
      </c>
      <c r="BM1606" s="161" t="s">
        <v>1772</v>
      </c>
    </row>
    <row r="1607" spans="1:65" s="12" customFormat="1" ht="22.9" customHeight="1">
      <c r="B1607" s="135"/>
      <c r="D1607" s="136" t="s">
        <v>78</v>
      </c>
      <c r="E1607" s="146" t="s">
        <v>1773</v>
      </c>
      <c r="F1607" s="146" t="s">
        <v>1774</v>
      </c>
      <c r="I1607" s="138"/>
      <c r="J1607" s="147">
        <f>BK1607</f>
        <v>0</v>
      </c>
      <c r="L1607" s="135"/>
      <c r="M1607" s="140"/>
      <c r="N1607" s="141"/>
      <c r="O1607" s="141"/>
      <c r="P1607" s="142">
        <f>SUM(P1608:P1684)</f>
        <v>0</v>
      </c>
      <c r="Q1607" s="141"/>
      <c r="R1607" s="142">
        <f>SUM(R1608:R1684)</f>
        <v>0</v>
      </c>
      <c r="S1607" s="141"/>
      <c r="T1607" s="143">
        <f>SUM(T1608:T1684)</f>
        <v>0</v>
      </c>
      <c r="AR1607" s="136" t="s">
        <v>88</v>
      </c>
      <c r="AT1607" s="144" t="s">
        <v>78</v>
      </c>
      <c r="AU1607" s="144" t="s">
        <v>86</v>
      </c>
      <c r="AY1607" s="136" t="s">
        <v>207</v>
      </c>
      <c r="BK1607" s="145">
        <f>SUM(BK1608:BK1684)</f>
        <v>0</v>
      </c>
    </row>
    <row r="1608" spans="1:65" s="2" customFormat="1" ht="24.2" customHeight="1">
      <c r="A1608" s="31"/>
      <c r="B1608" s="148"/>
      <c r="C1608" s="149" t="s">
        <v>1009</v>
      </c>
      <c r="D1608" s="149" t="s">
        <v>209</v>
      </c>
      <c r="E1608" s="150" t="s">
        <v>1775</v>
      </c>
      <c r="F1608" s="151" t="s">
        <v>1776</v>
      </c>
      <c r="G1608" s="152" t="s">
        <v>415</v>
      </c>
      <c r="H1608" s="153">
        <v>7.2</v>
      </c>
      <c r="I1608" s="154"/>
      <c r="J1608" s="155">
        <f>ROUND(I1608*H1608,2)</f>
        <v>0</v>
      </c>
      <c r="K1608" s="156"/>
      <c r="L1608" s="32"/>
      <c r="M1608" s="157" t="s">
        <v>1</v>
      </c>
      <c r="N1608" s="158" t="s">
        <v>44</v>
      </c>
      <c r="O1608" s="57"/>
      <c r="P1608" s="159">
        <f>O1608*H1608</f>
        <v>0</v>
      </c>
      <c r="Q1608" s="159">
        <v>0</v>
      </c>
      <c r="R1608" s="159">
        <f>Q1608*H1608</f>
        <v>0</v>
      </c>
      <c r="S1608" s="159">
        <v>0</v>
      </c>
      <c r="T1608" s="160">
        <f>S1608*H1608</f>
        <v>0</v>
      </c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R1608" s="161" t="s">
        <v>245</v>
      </c>
      <c r="AT1608" s="161" t="s">
        <v>209</v>
      </c>
      <c r="AU1608" s="161" t="s">
        <v>88</v>
      </c>
      <c r="AY1608" s="17" t="s">
        <v>207</v>
      </c>
      <c r="BE1608" s="162">
        <f>IF(N1608="základní",J1608,0)</f>
        <v>0</v>
      </c>
      <c r="BF1608" s="162">
        <f>IF(N1608="snížená",J1608,0)</f>
        <v>0</v>
      </c>
      <c r="BG1608" s="162">
        <f>IF(N1608="zákl. přenesená",J1608,0)</f>
        <v>0</v>
      </c>
      <c r="BH1608" s="162">
        <f>IF(N1608="sníž. přenesená",J1608,0)</f>
        <v>0</v>
      </c>
      <c r="BI1608" s="162">
        <f>IF(N1608="nulová",J1608,0)</f>
        <v>0</v>
      </c>
      <c r="BJ1608" s="17" t="s">
        <v>86</v>
      </c>
      <c r="BK1608" s="162">
        <f>ROUND(I1608*H1608,2)</f>
        <v>0</v>
      </c>
      <c r="BL1608" s="17" t="s">
        <v>245</v>
      </c>
      <c r="BM1608" s="161" t="s">
        <v>1777</v>
      </c>
    </row>
    <row r="1609" spans="1:65" s="13" customFormat="1" ht="11.25">
      <c r="B1609" s="163"/>
      <c r="D1609" s="164" t="s">
        <v>237</v>
      </c>
      <c r="E1609" s="165" t="s">
        <v>1</v>
      </c>
      <c r="F1609" s="166" t="s">
        <v>1778</v>
      </c>
      <c r="H1609" s="167">
        <v>7.2</v>
      </c>
      <c r="I1609" s="168"/>
      <c r="L1609" s="163"/>
      <c r="M1609" s="169"/>
      <c r="N1609" s="170"/>
      <c r="O1609" s="170"/>
      <c r="P1609" s="170"/>
      <c r="Q1609" s="170"/>
      <c r="R1609" s="170"/>
      <c r="S1609" s="170"/>
      <c r="T1609" s="171"/>
      <c r="AT1609" s="165" t="s">
        <v>237</v>
      </c>
      <c r="AU1609" s="165" t="s">
        <v>88</v>
      </c>
      <c r="AV1609" s="13" t="s">
        <v>88</v>
      </c>
      <c r="AW1609" s="13" t="s">
        <v>33</v>
      </c>
      <c r="AX1609" s="13" t="s">
        <v>79</v>
      </c>
      <c r="AY1609" s="165" t="s">
        <v>207</v>
      </c>
    </row>
    <row r="1610" spans="1:65" s="15" customFormat="1" ht="11.25">
      <c r="B1610" s="179"/>
      <c r="D1610" s="164" t="s">
        <v>237</v>
      </c>
      <c r="E1610" s="180" t="s">
        <v>1</v>
      </c>
      <c r="F1610" s="181" t="s">
        <v>242</v>
      </c>
      <c r="H1610" s="182">
        <v>7.2</v>
      </c>
      <c r="I1610" s="183"/>
      <c r="L1610" s="179"/>
      <c r="M1610" s="184"/>
      <c r="N1610" s="185"/>
      <c r="O1610" s="185"/>
      <c r="P1610" s="185"/>
      <c r="Q1610" s="185"/>
      <c r="R1610" s="185"/>
      <c r="S1610" s="185"/>
      <c r="T1610" s="186"/>
      <c r="AT1610" s="180" t="s">
        <v>237</v>
      </c>
      <c r="AU1610" s="180" t="s">
        <v>88</v>
      </c>
      <c r="AV1610" s="15" t="s">
        <v>213</v>
      </c>
      <c r="AW1610" s="15" t="s">
        <v>33</v>
      </c>
      <c r="AX1610" s="15" t="s">
        <v>86</v>
      </c>
      <c r="AY1610" s="180" t="s">
        <v>207</v>
      </c>
    </row>
    <row r="1611" spans="1:65" s="2" customFormat="1" ht="24.2" customHeight="1">
      <c r="A1611" s="31"/>
      <c r="B1611" s="148"/>
      <c r="C1611" s="149" t="s">
        <v>1779</v>
      </c>
      <c r="D1611" s="149" t="s">
        <v>209</v>
      </c>
      <c r="E1611" s="150" t="s">
        <v>1780</v>
      </c>
      <c r="F1611" s="151" t="s">
        <v>1781</v>
      </c>
      <c r="G1611" s="152" t="s">
        <v>415</v>
      </c>
      <c r="H1611" s="153">
        <v>3655.69</v>
      </c>
      <c r="I1611" s="154"/>
      <c r="J1611" s="155">
        <f>ROUND(I1611*H1611,2)</f>
        <v>0</v>
      </c>
      <c r="K1611" s="156"/>
      <c r="L1611" s="32"/>
      <c r="M1611" s="157" t="s">
        <v>1</v>
      </c>
      <c r="N1611" s="158" t="s">
        <v>44</v>
      </c>
      <c r="O1611" s="57"/>
      <c r="P1611" s="159">
        <f>O1611*H1611</f>
        <v>0</v>
      </c>
      <c r="Q1611" s="159">
        <v>0</v>
      </c>
      <c r="R1611" s="159">
        <f>Q1611*H1611</f>
        <v>0</v>
      </c>
      <c r="S1611" s="159">
        <v>0</v>
      </c>
      <c r="T1611" s="160">
        <f>S1611*H1611</f>
        <v>0</v>
      </c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R1611" s="161" t="s">
        <v>245</v>
      </c>
      <c r="AT1611" s="161" t="s">
        <v>209</v>
      </c>
      <c r="AU1611" s="161" t="s">
        <v>88</v>
      </c>
      <c r="AY1611" s="17" t="s">
        <v>207</v>
      </c>
      <c r="BE1611" s="162">
        <f>IF(N1611="základní",J1611,0)</f>
        <v>0</v>
      </c>
      <c r="BF1611" s="162">
        <f>IF(N1611="snížená",J1611,0)</f>
        <v>0</v>
      </c>
      <c r="BG1611" s="162">
        <f>IF(N1611="zákl. přenesená",J1611,0)</f>
        <v>0</v>
      </c>
      <c r="BH1611" s="162">
        <f>IF(N1611="sníž. přenesená",J1611,0)</f>
        <v>0</v>
      </c>
      <c r="BI1611" s="162">
        <f>IF(N1611="nulová",J1611,0)</f>
        <v>0</v>
      </c>
      <c r="BJ1611" s="17" t="s">
        <v>86</v>
      </c>
      <c r="BK1611" s="162">
        <f>ROUND(I1611*H1611,2)</f>
        <v>0</v>
      </c>
      <c r="BL1611" s="17" t="s">
        <v>245</v>
      </c>
      <c r="BM1611" s="161" t="s">
        <v>1782</v>
      </c>
    </row>
    <row r="1612" spans="1:65" s="2" customFormat="1" ht="24.2" customHeight="1">
      <c r="A1612" s="31"/>
      <c r="B1612" s="148"/>
      <c r="C1612" s="149" t="s">
        <v>1015</v>
      </c>
      <c r="D1612" s="149" t="s">
        <v>209</v>
      </c>
      <c r="E1612" s="150" t="s">
        <v>1783</v>
      </c>
      <c r="F1612" s="151" t="s">
        <v>1784</v>
      </c>
      <c r="G1612" s="152" t="s">
        <v>415</v>
      </c>
      <c r="H1612" s="153">
        <v>18.7</v>
      </c>
      <c r="I1612" s="154"/>
      <c r="J1612" s="155">
        <f>ROUND(I1612*H1612,2)</f>
        <v>0</v>
      </c>
      <c r="K1612" s="156"/>
      <c r="L1612" s="32"/>
      <c r="M1612" s="157" t="s">
        <v>1</v>
      </c>
      <c r="N1612" s="158" t="s">
        <v>44</v>
      </c>
      <c r="O1612" s="57"/>
      <c r="P1612" s="159">
        <f>O1612*H1612</f>
        <v>0</v>
      </c>
      <c r="Q1612" s="159">
        <v>0</v>
      </c>
      <c r="R1612" s="159">
        <f>Q1612*H1612</f>
        <v>0</v>
      </c>
      <c r="S1612" s="159">
        <v>0</v>
      </c>
      <c r="T1612" s="160">
        <f>S1612*H1612</f>
        <v>0</v>
      </c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R1612" s="161" t="s">
        <v>245</v>
      </c>
      <c r="AT1612" s="161" t="s">
        <v>209</v>
      </c>
      <c r="AU1612" s="161" t="s">
        <v>88</v>
      </c>
      <c r="AY1612" s="17" t="s">
        <v>207</v>
      </c>
      <c r="BE1612" s="162">
        <f>IF(N1612="základní",J1612,0)</f>
        <v>0</v>
      </c>
      <c r="BF1612" s="162">
        <f>IF(N1612="snížená",J1612,0)</f>
        <v>0</v>
      </c>
      <c r="BG1612" s="162">
        <f>IF(N1612="zákl. přenesená",J1612,0)</f>
        <v>0</v>
      </c>
      <c r="BH1612" s="162">
        <f>IF(N1612="sníž. přenesená",J1612,0)</f>
        <v>0</v>
      </c>
      <c r="BI1612" s="162">
        <f>IF(N1612="nulová",J1612,0)</f>
        <v>0</v>
      </c>
      <c r="BJ1612" s="17" t="s">
        <v>86</v>
      </c>
      <c r="BK1612" s="162">
        <f>ROUND(I1612*H1612,2)</f>
        <v>0</v>
      </c>
      <c r="BL1612" s="17" t="s">
        <v>245</v>
      </c>
      <c r="BM1612" s="161" t="s">
        <v>1785</v>
      </c>
    </row>
    <row r="1613" spans="1:65" s="13" customFormat="1" ht="11.25">
      <c r="B1613" s="163"/>
      <c r="D1613" s="164" t="s">
        <v>237</v>
      </c>
      <c r="E1613" s="165" t="s">
        <v>1</v>
      </c>
      <c r="F1613" s="166" t="s">
        <v>1786</v>
      </c>
      <c r="H1613" s="167">
        <v>18.7</v>
      </c>
      <c r="I1613" s="168"/>
      <c r="L1613" s="163"/>
      <c r="M1613" s="169"/>
      <c r="N1613" s="170"/>
      <c r="O1613" s="170"/>
      <c r="P1613" s="170"/>
      <c r="Q1613" s="170"/>
      <c r="R1613" s="170"/>
      <c r="S1613" s="170"/>
      <c r="T1613" s="171"/>
      <c r="AT1613" s="165" t="s">
        <v>237</v>
      </c>
      <c r="AU1613" s="165" t="s">
        <v>88</v>
      </c>
      <c r="AV1613" s="13" t="s">
        <v>88</v>
      </c>
      <c r="AW1613" s="13" t="s">
        <v>33</v>
      </c>
      <c r="AX1613" s="13" t="s">
        <v>79</v>
      </c>
      <c r="AY1613" s="165" t="s">
        <v>207</v>
      </c>
    </row>
    <row r="1614" spans="1:65" s="14" customFormat="1" ht="11.25">
      <c r="B1614" s="172"/>
      <c r="D1614" s="164" t="s">
        <v>237</v>
      </c>
      <c r="E1614" s="173" t="s">
        <v>1</v>
      </c>
      <c r="F1614" s="174" t="s">
        <v>769</v>
      </c>
      <c r="H1614" s="173" t="s">
        <v>1</v>
      </c>
      <c r="I1614" s="175"/>
      <c r="L1614" s="172"/>
      <c r="M1614" s="176"/>
      <c r="N1614" s="177"/>
      <c r="O1614" s="177"/>
      <c r="P1614" s="177"/>
      <c r="Q1614" s="177"/>
      <c r="R1614" s="177"/>
      <c r="S1614" s="177"/>
      <c r="T1614" s="178"/>
      <c r="AT1614" s="173" t="s">
        <v>237</v>
      </c>
      <c r="AU1614" s="173" t="s">
        <v>88</v>
      </c>
      <c r="AV1614" s="14" t="s">
        <v>86</v>
      </c>
      <c r="AW1614" s="14" t="s">
        <v>33</v>
      </c>
      <c r="AX1614" s="14" t="s">
        <v>79</v>
      </c>
      <c r="AY1614" s="173" t="s">
        <v>207</v>
      </c>
    </row>
    <row r="1615" spans="1:65" s="14" customFormat="1" ht="22.5">
      <c r="B1615" s="172"/>
      <c r="D1615" s="164" t="s">
        <v>237</v>
      </c>
      <c r="E1615" s="173" t="s">
        <v>1</v>
      </c>
      <c r="F1615" s="174" t="s">
        <v>621</v>
      </c>
      <c r="H1615" s="173" t="s">
        <v>1</v>
      </c>
      <c r="I1615" s="175"/>
      <c r="L1615" s="172"/>
      <c r="M1615" s="176"/>
      <c r="N1615" s="177"/>
      <c r="O1615" s="177"/>
      <c r="P1615" s="177"/>
      <c r="Q1615" s="177"/>
      <c r="R1615" s="177"/>
      <c r="S1615" s="177"/>
      <c r="T1615" s="178"/>
      <c r="AT1615" s="173" t="s">
        <v>237</v>
      </c>
      <c r="AU1615" s="173" t="s">
        <v>88</v>
      </c>
      <c r="AV1615" s="14" t="s">
        <v>86</v>
      </c>
      <c r="AW1615" s="14" t="s">
        <v>33</v>
      </c>
      <c r="AX1615" s="14" t="s">
        <v>79</v>
      </c>
      <c r="AY1615" s="173" t="s">
        <v>207</v>
      </c>
    </row>
    <row r="1616" spans="1:65" s="14" customFormat="1" ht="33.75">
      <c r="B1616" s="172"/>
      <c r="D1616" s="164" t="s">
        <v>237</v>
      </c>
      <c r="E1616" s="173" t="s">
        <v>1</v>
      </c>
      <c r="F1616" s="174" t="s">
        <v>1431</v>
      </c>
      <c r="H1616" s="173" t="s">
        <v>1</v>
      </c>
      <c r="I1616" s="175"/>
      <c r="L1616" s="172"/>
      <c r="M1616" s="176"/>
      <c r="N1616" s="177"/>
      <c r="O1616" s="177"/>
      <c r="P1616" s="177"/>
      <c r="Q1616" s="177"/>
      <c r="R1616" s="177"/>
      <c r="S1616" s="177"/>
      <c r="T1616" s="178"/>
      <c r="AT1616" s="173" t="s">
        <v>237</v>
      </c>
      <c r="AU1616" s="173" t="s">
        <v>88</v>
      </c>
      <c r="AV1616" s="14" t="s">
        <v>86</v>
      </c>
      <c r="AW1616" s="14" t="s">
        <v>33</v>
      </c>
      <c r="AX1616" s="14" t="s">
        <v>79</v>
      </c>
      <c r="AY1616" s="173" t="s">
        <v>207</v>
      </c>
    </row>
    <row r="1617" spans="1:65" s="14" customFormat="1" ht="22.5">
      <c r="B1617" s="172"/>
      <c r="D1617" s="164" t="s">
        <v>237</v>
      </c>
      <c r="E1617" s="173" t="s">
        <v>1</v>
      </c>
      <c r="F1617" s="174" t="s">
        <v>624</v>
      </c>
      <c r="H1617" s="173" t="s">
        <v>1</v>
      </c>
      <c r="I1617" s="175"/>
      <c r="L1617" s="172"/>
      <c r="M1617" s="176"/>
      <c r="N1617" s="177"/>
      <c r="O1617" s="177"/>
      <c r="P1617" s="177"/>
      <c r="Q1617" s="177"/>
      <c r="R1617" s="177"/>
      <c r="S1617" s="177"/>
      <c r="T1617" s="178"/>
      <c r="AT1617" s="173" t="s">
        <v>237</v>
      </c>
      <c r="AU1617" s="173" t="s">
        <v>88</v>
      </c>
      <c r="AV1617" s="14" t="s">
        <v>86</v>
      </c>
      <c r="AW1617" s="14" t="s">
        <v>33</v>
      </c>
      <c r="AX1617" s="14" t="s">
        <v>79</v>
      </c>
      <c r="AY1617" s="173" t="s">
        <v>207</v>
      </c>
    </row>
    <row r="1618" spans="1:65" s="14" customFormat="1" ht="22.5">
      <c r="B1618" s="172"/>
      <c r="D1618" s="164" t="s">
        <v>237</v>
      </c>
      <c r="E1618" s="173" t="s">
        <v>1</v>
      </c>
      <c r="F1618" s="174" t="s">
        <v>625</v>
      </c>
      <c r="H1618" s="173" t="s">
        <v>1</v>
      </c>
      <c r="I1618" s="175"/>
      <c r="L1618" s="172"/>
      <c r="M1618" s="176"/>
      <c r="N1618" s="177"/>
      <c r="O1618" s="177"/>
      <c r="P1618" s="177"/>
      <c r="Q1618" s="177"/>
      <c r="R1618" s="177"/>
      <c r="S1618" s="177"/>
      <c r="T1618" s="178"/>
      <c r="AT1618" s="173" t="s">
        <v>237</v>
      </c>
      <c r="AU1618" s="173" t="s">
        <v>88</v>
      </c>
      <c r="AV1618" s="14" t="s">
        <v>86</v>
      </c>
      <c r="AW1618" s="14" t="s">
        <v>33</v>
      </c>
      <c r="AX1618" s="14" t="s">
        <v>79</v>
      </c>
      <c r="AY1618" s="173" t="s">
        <v>207</v>
      </c>
    </row>
    <row r="1619" spans="1:65" s="15" customFormat="1" ht="11.25">
      <c r="B1619" s="179"/>
      <c r="D1619" s="164" t="s">
        <v>237</v>
      </c>
      <c r="E1619" s="180" t="s">
        <v>1</v>
      </c>
      <c r="F1619" s="181" t="s">
        <v>242</v>
      </c>
      <c r="H1619" s="182">
        <v>18.7</v>
      </c>
      <c r="I1619" s="183"/>
      <c r="L1619" s="179"/>
      <c r="M1619" s="184"/>
      <c r="N1619" s="185"/>
      <c r="O1619" s="185"/>
      <c r="P1619" s="185"/>
      <c r="Q1619" s="185"/>
      <c r="R1619" s="185"/>
      <c r="S1619" s="185"/>
      <c r="T1619" s="186"/>
      <c r="AT1619" s="180" t="s">
        <v>237</v>
      </c>
      <c r="AU1619" s="180" t="s">
        <v>88</v>
      </c>
      <c r="AV1619" s="15" t="s">
        <v>213</v>
      </c>
      <c r="AW1619" s="15" t="s">
        <v>33</v>
      </c>
      <c r="AX1619" s="15" t="s">
        <v>86</v>
      </c>
      <c r="AY1619" s="180" t="s">
        <v>207</v>
      </c>
    </row>
    <row r="1620" spans="1:65" s="2" customFormat="1" ht="24.2" customHeight="1">
      <c r="A1620" s="31"/>
      <c r="B1620" s="148"/>
      <c r="C1620" s="149" t="s">
        <v>1787</v>
      </c>
      <c r="D1620" s="149" t="s">
        <v>209</v>
      </c>
      <c r="E1620" s="150" t="s">
        <v>1788</v>
      </c>
      <c r="F1620" s="151" t="s">
        <v>1789</v>
      </c>
      <c r="G1620" s="152" t="s">
        <v>220</v>
      </c>
      <c r="H1620" s="153">
        <v>170.17500000000001</v>
      </c>
      <c r="I1620" s="154"/>
      <c r="J1620" s="155">
        <f>ROUND(I1620*H1620,2)</f>
        <v>0</v>
      </c>
      <c r="K1620" s="156"/>
      <c r="L1620" s="32"/>
      <c r="M1620" s="157" t="s">
        <v>1</v>
      </c>
      <c r="N1620" s="158" t="s">
        <v>44</v>
      </c>
      <c r="O1620" s="57"/>
      <c r="P1620" s="159">
        <f>O1620*H1620</f>
        <v>0</v>
      </c>
      <c r="Q1620" s="159">
        <v>0</v>
      </c>
      <c r="R1620" s="159">
        <f>Q1620*H1620</f>
        <v>0</v>
      </c>
      <c r="S1620" s="159">
        <v>0</v>
      </c>
      <c r="T1620" s="160">
        <f>S1620*H1620</f>
        <v>0</v>
      </c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R1620" s="161" t="s">
        <v>245</v>
      </c>
      <c r="AT1620" s="161" t="s">
        <v>209</v>
      </c>
      <c r="AU1620" s="161" t="s">
        <v>88</v>
      </c>
      <c r="AY1620" s="17" t="s">
        <v>207</v>
      </c>
      <c r="BE1620" s="162">
        <f>IF(N1620="základní",J1620,0)</f>
        <v>0</v>
      </c>
      <c r="BF1620" s="162">
        <f>IF(N1620="snížená",J1620,0)</f>
        <v>0</v>
      </c>
      <c r="BG1620" s="162">
        <f>IF(N1620="zákl. přenesená",J1620,0)</f>
        <v>0</v>
      </c>
      <c r="BH1620" s="162">
        <f>IF(N1620="sníž. přenesená",J1620,0)</f>
        <v>0</v>
      </c>
      <c r="BI1620" s="162">
        <f>IF(N1620="nulová",J1620,0)</f>
        <v>0</v>
      </c>
      <c r="BJ1620" s="17" t="s">
        <v>86</v>
      </c>
      <c r="BK1620" s="162">
        <f>ROUND(I1620*H1620,2)</f>
        <v>0</v>
      </c>
      <c r="BL1620" s="17" t="s">
        <v>245</v>
      </c>
      <c r="BM1620" s="161" t="s">
        <v>1790</v>
      </c>
    </row>
    <row r="1621" spans="1:65" s="14" customFormat="1" ht="11.25">
      <c r="B1621" s="172"/>
      <c r="D1621" s="164" t="s">
        <v>237</v>
      </c>
      <c r="E1621" s="173" t="s">
        <v>1</v>
      </c>
      <c r="F1621" s="174" t="s">
        <v>1791</v>
      </c>
      <c r="H1621" s="173" t="s">
        <v>1</v>
      </c>
      <c r="I1621" s="175"/>
      <c r="L1621" s="172"/>
      <c r="M1621" s="176"/>
      <c r="N1621" s="177"/>
      <c r="O1621" s="177"/>
      <c r="P1621" s="177"/>
      <c r="Q1621" s="177"/>
      <c r="R1621" s="177"/>
      <c r="S1621" s="177"/>
      <c r="T1621" s="178"/>
      <c r="AT1621" s="173" t="s">
        <v>237</v>
      </c>
      <c r="AU1621" s="173" t="s">
        <v>88</v>
      </c>
      <c r="AV1621" s="14" t="s">
        <v>86</v>
      </c>
      <c r="AW1621" s="14" t="s">
        <v>33</v>
      </c>
      <c r="AX1621" s="14" t="s">
        <v>79</v>
      </c>
      <c r="AY1621" s="173" t="s">
        <v>207</v>
      </c>
    </row>
    <row r="1622" spans="1:65" s="13" customFormat="1" ht="22.5">
      <c r="B1622" s="163"/>
      <c r="D1622" s="164" t="s">
        <v>237</v>
      </c>
      <c r="E1622" s="165" t="s">
        <v>1</v>
      </c>
      <c r="F1622" s="166" t="s">
        <v>1792</v>
      </c>
      <c r="H1622" s="167">
        <v>6.0750000000000002</v>
      </c>
      <c r="I1622" s="168"/>
      <c r="L1622" s="163"/>
      <c r="M1622" s="169"/>
      <c r="N1622" s="170"/>
      <c r="O1622" s="170"/>
      <c r="P1622" s="170"/>
      <c r="Q1622" s="170"/>
      <c r="R1622" s="170"/>
      <c r="S1622" s="170"/>
      <c r="T1622" s="171"/>
      <c r="AT1622" s="165" t="s">
        <v>237</v>
      </c>
      <c r="AU1622" s="165" t="s">
        <v>88</v>
      </c>
      <c r="AV1622" s="13" t="s">
        <v>88</v>
      </c>
      <c r="AW1622" s="13" t="s">
        <v>33</v>
      </c>
      <c r="AX1622" s="13" t="s">
        <v>79</v>
      </c>
      <c r="AY1622" s="165" t="s">
        <v>207</v>
      </c>
    </row>
    <row r="1623" spans="1:65" s="13" customFormat="1" ht="11.25">
      <c r="B1623" s="163"/>
      <c r="D1623" s="164" t="s">
        <v>237</v>
      </c>
      <c r="E1623" s="165" t="s">
        <v>1</v>
      </c>
      <c r="F1623" s="166" t="s">
        <v>1793</v>
      </c>
      <c r="H1623" s="167">
        <v>13.3</v>
      </c>
      <c r="I1623" s="168"/>
      <c r="L1623" s="163"/>
      <c r="M1623" s="169"/>
      <c r="N1623" s="170"/>
      <c r="O1623" s="170"/>
      <c r="P1623" s="170"/>
      <c r="Q1623" s="170"/>
      <c r="R1623" s="170"/>
      <c r="S1623" s="170"/>
      <c r="T1623" s="171"/>
      <c r="AT1623" s="165" t="s">
        <v>237</v>
      </c>
      <c r="AU1623" s="165" t="s">
        <v>88</v>
      </c>
      <c r="AV1623" s="13" t="s">
        <v>88</v>
      </c>
      <c r="AW1623" s="13" t="s">
        <v>33</v>
      </c>
      <c r="AX1623" s="13" t="s">
        <v>79</v>
      </c>
      <c r="AY1623" s="165" t="s">
        <v>207</v>
      </c>
    </row>
    <row r="1624" spans="1:65" s="13" customFormat="1" ht="11.25">
      <c r="B1624" s="163"/>
      <c r="D1624" s="164" t="s">
        <v>237</v>
      </c>
      <c r="E1624" s="165" t="s">
        <v>1</v>
      </c>
      <c r="F1624" s="166" t="s">
        <v>1794</v>
      </c>
      <c r="H1624" s="167">
        <v>44.1</v>
      </c>
      <c r="I1624" s="168"/>
      <c r="L1624" s="163"/>
      <c r="M1624" s="169"/>
      <c r="N1624" s="170"/>
      <c r="O1624" s="170"/>
      <c r="P1624" s="170"/>
      <c r="Q1624" s="170"/>
      <c r="R1624" s="170"/>
      <c r="S1624" s="170"/>
      <c r="T1624" s="171"/>
      <c r="AT1624" s="165" t="s">
        <v>237</v>
      </c>
      <c r="AU1624" s="165" t="s">
        <v>88</v>
      </c>
      <c r="AV1624" s="13" t="s">
        <v>88</v>
      </c>
      <c r="AW1624" s="13" t="s">
        <v>33</v>
      </c>
      <c r="AX1624" s="13" t="s">
        <v>79</v>
      </c>
      <c r="AY1624" s="165" t="s">
        <v>207</v>
      </c>
    </row>
    <row r="1625" spans="1:65" s="13" customFormat="1" ht="11.25">
      <c r="B1625" s="163"/>
      <c r="D1625" s="164" t="s">
        <v>237</v>
      </c>
      <c r="E1625" s="165" t="s">
        <v>1</v>
      </c>
      <c r="F1625" s="166" t="s">
        <v>1795</v>
      </c>
      <c r="H1625" s="167">
        <v>10.4</v>
      </c>
      <c r="I1625" s="168"/>
      <c r="L1625" s="163"/>
      <c r="M1625" s="169"/>
      <c r="N1625" s="170"/>
      <c r="O1625" s="170"/>
      <c r="P1625" s="170"/>
      <c r="Q1625" s="170"/>
      <c r="R1625" s="170"/>
      <c r="S1625" s="170"/>
      <c r="T1625" s="171"/>
      <c r="AT1625" s="165" t="s">
        <v>237</v>
      </c>
      <c r="AU1625" s="165" t="s">
        <v>88</v>
      </c>
      <c r="AV1625" s="13" t="s">
        <v>88</v>
      </c>
      <c r="AW1625" s="13" t="s">
        <v>33</v>
      </c>
      <c r="AX1625" s="13" t="s">
        <v>79</v>
      </c>
      <c r="AY1625" s="165" t="s">
        <v>207</v>
      </c>
    </row>
    <row r="1626" spans="1:65" s="13" customFormat="1" ht="11.25">
      <c r="B1626" s="163"/>
      <c r="D1626" s="164" t="s">
        <v>237</v>
      </c>
      <c r="E1626" s="165" t="s">
        <v>1</v>
      </c>
      <c r="F1626" s="166" t="s">
        <v>1796</v>
      </c>
      <c r="H1626" s="167">
        <v>13.3</v>
      </c>
      <c r="I1626" s="168"/>
      <c r="L1626" s="163"/>
      <c r="M1626" s="169"/>
      <c r="N1626" s="170"/>
      <c r="O1626" s="170"/>
      <c r="P1626" s="170"/>
      <c r="Q1626" s="170"/>
      <c r="R1626" s="170"/>
      <c r="S1626" s="170"/>
      <c r="T1626" s="171"/>
      <c r="AT1626" s="165" t="s">
        <v>237</v>
      </c>
      <c r="AU1626" s="165" t="s">
        <v>88</v>
      </c>
      <c r="AV1626" s="13" t="s">
        <v>88</v>
      </c>
      <c r="AW1626" s="13" t="s">
        <v>33</v>
      </c>
      <c r="AX1626" s="13" t="s">
        <v>79</v>
      </c>
      <c r="AY1626" s="165" t="s">
        <v>207</v>
      </c>
    </row>
    <row r="1627" spans="1:65" s="13" customFormat="1" ht="11.25">
      <c r="B1627" s="163"/>
      <c r="D1627" s="164" t="s">
        <v>237</v>
      </c>
      <c r="E1627" s="165" t="s">
        <v>1</v>
      </c>
      <c r="F1627" s="166" t="s">
        <v>1797</v>
      </c>
      <c r="H1627" s="167">
        <v>31.5</v>
      </c>
      <c r="I1627" s="168"/>
      <c r="L1627" s="163"/>
      <c r="M1627" s="169"/>
      <c r="N1627" s="170"/>
      <c r="O1627" s="170"/>
      <c r="P1627" s="170"/>
      <c r="Q1627" s="170"/>
      <c r="R1627" s="170"/>
      <c r="S1627" s="170"/>
      <c r="T1627" s="171"/>
      <c r="AT1627" s="165" t="s">
        <v>237</v>
      </c>
      <c r="AU1627" s="165" t="s">
        <v>88</v>
      </c>
      <c r="AV1627" s="13" t="s">
        <v>88</v>
      </c>
      <c r="AW1627" s="13" t="s">
        <v>33</v>
      </c>
      <c r="AX1627" s="13" t="s">
        <v>79</v>
      </c>
      <c r="AY1627" s="165" t="s">
        <v>207</v>
      </c>
    </row>
    <row r="1628" spans="1:65" s="13" customFormat="1" ht="11.25">
      <c r="B1628" s="163"/>
      <c r="D1628" s="164" t="s">
        <v>237</v>
      </c>
      <c r="E1628" s="165" t="s">
        <v>1</v>
      </c>
      <c r="F1628" s="166" t="s">
        <v>1798</v>
      </c>
      <c r="H1628" s="167">
        <v>7</v>
      </c>
      <c r="I1628" s="168"/>
      <c r="L1628" s="163"/>
      <c r="M1628" s="169"/>
      <c r="N1628" s="170"/>
      <c r="O1628" s="170"/>
      <c r="P1628" s="170"/>
      <c r="Q1628" s="170"/>
      <c r="R1628" s="170"/>
      <c r="S1628" s="170"/>
      <c r="T1628" s="171"/>
      <c r="AT1628" s="165" t="s">
        <v>237</v>
      </c>
      <c r="AU1628" s="165" t="s">
        <v>88</v>
      </c>
      <c r="AV1628" s="13" t="s">
        <v>88</v>
      </c>
      <c r="AW1628" s="13" t="s">
        <v>33</v>
      </c>
      <c r="AX1628" s="13" t="s">
        <v>79</v>
      </c>
      <c r="AY1628" s="165" t="s">
        <v>207</v>
      </c>
    </row>
    <row r="1629" spans="1:65" s="13" customFormat="1" ht="11.25">
      <c r="B1629" s="163"/>
      <c r="D1629" s="164" t="s">
        <v>237</v>
      </c>
      <c r="E1629" s="165" t="s">
        <v>1</v>
      </c>
      <c r="F1629" s="166" t="s">
        <v>1799</v>
      </c>
      <c r="H1629" s="167">
        <v>12</v>
      </c>
      <c r="I1629" s="168"/>
      <c r="L1629" s="163"/>
      <c r="M1629" s="169"/>
      <c r="N1629" s="170"/>
      <c r="O1629" s="170"/>
      <c r="P1629" s="170"/>
      <c r="Q1629" s="170"/>
      <c r="R1629" s="170"/>
      <c r="S1629" s="170"/>
      <c r="T1629" s="171"/>
      <c r="AT1629" s="165" t="s">
        <v>237</v>
      </c>
      <c r="AU1629" s="165" t="s">
        <v>88</v>
      </c>
      <c r="AV1629" s="13" t="s">
        <v>88</v>
      </c>
      <c r="AW1629" s="13" t="s">
        <v>33</v>
      </c>
      <c r="AX1629" s="13" t="s">
        <v>79</v>
      </c>
      <c r="AY1629" s="165" t="s">
        <v>207</v>
      </c>
    </row>
    <row r="1630" spans="1:65" s="13" customFormat="1" ht="22.5">
      <c r="B1630" s="163"/>
      <c r="D1630" s="164" t="s">
        <v>237</v>
      </c>
      <c r="E1630" s="165" t="s">
        <v>1</v>
      </c>
      <c r="F1630" s="166" t="s">
        <v>1800</v>
      </c>
      <c r="H1630" s="167">
        <v>10.1</v>
      </c>
      <c r="I1630" s="168"/>
      <c r="L1630" s="163"/>
      <c r="M1630" s="169"/>
      <c r="N1630" s="170"/>
      <c r="O1630" s="170"/>
      <c r="P1630" s="170"/>
      <c r="Q1630" s="170"/>
      <c r="R1630" s="170"/>
      <c r="S1630" s="170"/>
      <c r="T1630" s="171"/>
      <c r="AT1630" s="165" t="s">
        <v>237</v>
      </c>
      <c r="AU1630" s="165" t="s">
        <v>88</v>
      </c>
      <c r="AV1630" s="13" t="s">
        <v>88</v>
      </c>
      <c r="AW1630" s="13" t="s">
        <v>33</v>
      </c>
      <c r="AX1630" s="13" t="s">
        <v>79</v>
      </c>
      <c r="AY1630" s="165" t="s">
        <v>207</v>
      </c>
    </row>
    <row r="1631" spans="1:65" s="14" customFormat="1" ht="11.25">
      <c r="B1631" s="172"/>
      <c r="D1631" s="164" t="s">
        <v>237</v>
      </c>
      <c r="E1631" s="173" t="s">
        <v>1</v>
      </c>
      <c r="F1631" s="174" t="s">
        <v>1801</v>
      </c>
      <c r="H1631" s="173" t="s">
        <v>1</v>
      </c>
      <c r="I1631" s="175"/>
      <c r="L1631" s="172"/>
      <c r="M1631" s="176"/>
      <c r="N1631" s="177"/>
      <c r="O1631" s="177"/>
      <c r="P1631" s="177"/>
      <c r="Q1631" s="177"/>
      <c r="R1631" s="177"/>
      <c r="S1631" s="177"/>
      <c r="T1631" s="178"/>
      <c r="AT1631" s="173" t="s">
        <v>237</v>
      </c>
      <c r="AU1631" s="173" t="s">
        <v>88</v>
      </c>
      <c r="AV1631" s="14" t="s">
        <v>86</v>
      </c>
      <c r="AW1631" s="14" t="s">
        <v>33</v>
      </c>
      <c r="AX1631" s="14" t="s">
        <v>79</v>
      </c>
      <c r="AY1631" s="173" t="s">
        <v>207</v>
      </c>
    </row>
    <row r="1632" spans="1:65" s="13" customFormat="1" ht="11.25">
      <c r="B1632" s="163"/>
      <c r="D1632" s="164" t="s">
        <v>237</v>
      </c>
      <c r="E1632" s="165" t="s">
        <v>1</v>
      </c>
      <c r="F1632" s="166" t="s">
        <v>1802</v>
      </c>
      <c r="H1632" s="167">
        <v>22.4</v>
      </c>
      <c r="I1632" s="168"/>
      <c r="L1632" s="163"/>
      <c r="M1632" s="169"/>
      <c r="N1632" s="170"/>
      <c r="O1632" s="170"/>
      <c r="P1632" s="170"/>
      <c r="Q1632" s="170"/>
      <c r="R1632" s="170"/>
      <c r="S1632" s="170"/>
      <c r="T1632" s="171"/>
      <c r="AT1632" s="165" t="s">
        <v>237</v>
      </c>
      <c r="AU1632" s="165" t="s">
        <v>88</v>
      </c>
      <c r="AV1632" s="13" t="s">
        <v>88</v>
      </c>
      <c r="AW1632" s="13" t="s">
        <v>33</v>
      </c>
      <c r="AX1632" s="13" t="s">
        <v>79</v>
      </c>
      <c r="AY1632" s="165" t="s">
        <v>207</v>
      </c>
    </row>
    <row r="1633" spans="1:65" s="15" customFormat="1" ht="11.25">
      <c r="B1633" s="179"/>
      <c r="D1633" s="164" t="s">
        <v>237</v>
      </c>
      <c r="E1633" s="180" t="s">
        <v>1</v>
      </c>
      <c r="F1633" s="181" t="s">
        <v>242</v>
      </c>
      <c r="H1633" s="182">
        <v>170.17500000000001</v>
      </c>
      <c r="I1633" s="183"/>
      <c r="L1633" s="179"/>
      <c r="M1633" s="184"/>
      <c r="N1633" s="185"/>
      <c r="O1633" s="185"/>
      <c r="P1633" s="185"/>
      <c r="Q1633" s="185"/>
      <c r="R1633" s="185"/>
      <c r="S1633" s="185"/>
      <c r="T1633" s="186"/>
      <c r="AT1633" s="180" t="s">
        <v>237</v>
      </c>
      <c r="AU1633" s="180" t="s">
        <v>88</v>
      </c>
      <c r="AV1633" s="15" t="s">
        <v>213</v>
      </c>
      <c r="AW1633" s="15" t="s">
        <v>33</v>
      </c>
      <c r="AX1633" s="15" t="s">
        <v>86</v>
      </c>
      <c r="AY1633" s="180" t="s">
        <v>207</v>
      </c>
    </row>
    <row r="1634" spans="1:65" s="2" customFormat="1" ht="21.75" customHeight="1">
      <c r="A1634" s="31"/>
      <c r="B1634" s="148"/>
      <c r="C1634" s="149" t="s">
        <v>1022</v>
      </c>
      <c r="D1634" s="149" t="s">
        <v>209</v>
      </c>
      <c r="E1634" s="150" t="s">
        <v>1803</v>
      </c>
      <c r="F1634" s="151" t="s">
        <v>1804</v>
      </c>
      <c r="G1634" s="152" t="s">
        <v>220</v>
      </c>
      <c r="H1634" s="153">
        <v>2780.67</v>
      </c>
      <c r="I1634" s="154"/>
      <c r="J1634" s="155">
        <f>ROUND(I1634*H1634,2)</f>
        <v>0</v>
      </c>
      <c r="K1634" s="156"/>
      <c r="L1634" s="32"/>
      <c r="M1634" s="157" t="s">
        <v>1</v>
      </c>
      <c r="N1634" s="158" t="s">
        <v>44</v>
      </c>
      <c r="O1634" s="57"/>
      <c r="P1634" s="159">
        <f>O1634*H1634</f>
        <v>0</v>
      </c>
      <c r="Q1634" s="159">
        <v>0</v>
      </c>
      <c r="R1634" s="159">
        <f>Q1634*H1634</f>
        <v>0</v>
      </c>
      <c r="S1634" s="159">
        <v>0</v>
      </c>
      <c r="T1634" s="160">
        <f>S1634*H1634</f>
        <v>0</v>
      </c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R1634" s="161" t="s">
        <v>245</v>
      </c>
      <c r="AT1634" s="161" t="s">
        <v>209</v>
      </c>
      <c r="AU1634" s="161" t="s">
        <v>88</v>
      </c>
      <c r="AY1634" s="17" t="s">
        <v>207</v>
      </c>
      <c r="BE1634" s="162">
        <f>IF(N1634="základní",J1634,0)</f>
        <v>0</v>
      </c>
      <c r="BF1634" s="162">
        <f>IF(N1634="snížená",J1634,0)</f>
        <v>0</v>
      </c>
      <c r="BG1634" s="162">
        <f>IF(N1634="zákl. přenesená",J1634,0)</f>
        <v>0</v>
      </c>
      <c r="BH1634" s="162">
        <f>IF(N1634="sníž. přenesená",J1634,0)</f>
        <v>0</v>
      </c>
      <c r="BI1634" s="162">
        <f>IF(N1634="nulová",J1634,0)</f>
        <v>0</v>
      </c>
      <c r="BJ1634" s="17" t="s">
        <v>86</v>
      </c>
      <c r="BK1634" s="162">
        <f>ROUND(I1634*H1634,2)</f>
        <v>0</v>
      </c>
      <c r="BL1634" s="17" t="s">
        <v>245</v>
      </c>
      <c r="BM1634" s="161" t="s">
        <v>1805</v>
      </c>
    </row>
    <row r="1635" spans="1:65" s="14" customFormat="1" ht="11.25">
      <c r="B1635" s="172"/>
      <c r="D1635" s="164" t="s">
        <v>237</v>
      </c>
      <c r="E1635" s="173" t="s">
        <v>1</v>
      </c>
      <c r="F1635" s="174" t="s">
        <v>1806</v>
      </c>
      <c r="H1635" s="173" t="s">
        <v>1</v>
      </c>
      <c r="I1635" s="175"/>
      <c r="L1635" s="172"/>
      <c r="M1635" s="176"/>
      <c r="N1635" s="177"/>
      <c r="O1635" s="177"/>
      <c r="P1635" s="177"/>
      <c r="Q1635" s="177"/>
      <c r="R1635" s="177"/>
      <c r="S1635" s="177"/>
      <c r="T1635" s="178"/>
      <c r="AT1635" s="173" t="s">
        <v>237</v>
      </c>
      <c r="AU1635" s="173" t="s">
        <v>88</v>
      </c>
      <c r="AV1635" s="14" t="s">
        <v>86</v>
      </c>
      <c r="AW1635" s="14" t="s">
        <v>33</v>
      </c>
      <c r="AX1635" s="14" t="s">
        <v>79</v>
      </c>
      <c r="AY1635" s="173" t="s">
        <v>207</v>
      </c>
    </row>
    <row r="1636" spans="1:65" s="13" customFormat="1" ht="33.75">
      <c r="B1636" s="163"/>
      <c r="D1636" s="164" t="s">
        <v>237</v>
      </c>
      <c r="E1636" s="165" t="s">
        <v>1</v>
      </c>
      <c r="F1636" s="166" t="s">
        <v>1807</v>
      </c>
      <c r="H1636" s="167">
        <v>415.85</v>
      </c>
      <c r="I1636" s="168"/>
      <c r="L1636" s="163"/>
      <c r="M1636" s="169"/>
      <c r="N1636" s="170"/>
      <c r="O1636" s="170"/>
      <c r="P1636" s="170"/>
      <c r="Q1636" s="170"/>
      <c r="R1636" s="170"/>
      <c r="S1636" s="170"/>
      <c r="T1636" s="171"/>
      <c r="AT1636" s="165" t="s">
        <v>237</v>
      </c>
      <c r="AU1636" s="165" t="s">
        <v>88</v>
      </c>
      <c r="AV1636" s="13" t="s">
        <v>88</v>
      </c>
      <c r="AW1636" s="13" t="s">
        <v>33</v>
      </c>
      <c r="AX1636" s="13" t="s">
        <v>79</v>
      </c>
      <c r="AY1636" s="165" t="s">
        <v>207</v>
      </c>
    </row>
    <row r="1637" spans="1:65" s="14" customFormat="1" ht="11.25">
      <c r="B1637" s="172"/>
      <c r="D1637" s="164" t="s">
        <v>237</v>
      </c>
      <c r="E1637" s="173" t="s">
        <v>1</v>
      </c>
      <c r="F1637" s="174" t="s">
        <v>1808</v>
      </c>
      <c r="H1637" s="173" t="s">
        <v>1</v>
      </c>
      <c r="I1637" s="175"/>
      <c r="L1637" s="172"/>
      <c r="M1637" s="176"/>
      <c r="N1637" s="177"/>
      <c r="O1637" s="177"/>
      <c r="P1637" s="177"/>
      <c r="Q1637" s="177"/>
      <c r="R1637" s="177"/>
      <c r="S1637" s="177"/>
      <c r="T1637" s="178"/>
      <c r="AT1637" s="173" t="s">
        <v>237</v>
      </c>
      <c r="AU1637" s="173" t="s">
        <v>88</v>
      </c>
      <c r="AV1637" s="14" t="s">
        <v>86</v>
      </c>
      <c r="AW1637" s="14" t="s">
        <v>33</v>
      </c>
      <c r="AX1637" s="14" t="s">
        <v>79</v>
      </c>
      <c r="AY1637" s="173" t="s">
        <v>207</v>
      </c>
    </row>
    <row r="1638" spans="1:65" s="13" customFormat="1" ht="33.75">
      <c r="B1638" s="163"/>
      <c r="D1638" s="164" t="s">
        <v>237</v>
      </c>
      <c r="E1638" s="165" t="s">
        <v>1</v>
      </c>
      <c r="F1638" s="166" t="s">
        <v>1809</v>
      </c>
      <c r="H1638" s="167">
        <v>616.5</v>
      </c>
      <c r="I1638" s="168"/>
      <c r="L1638" s="163"/>
      <c r="M1638" s="169"/>
      <c r="N1638" s="170"/>
      <c r="O1638" s="170"/>
      <c r="P1638" s="170"/>
      <c r="Q1638" s="170"/>
      <c r="R1638" s="170"/>
      <c r="S1638" s="170"/>
      <c r="T1638" s="171"/>
      <c r="AT1638" s="165" t="s">
        <v>237</v>
      </c>
      <c r="AU1638" s="165" t="s">
        <v>88</v>
      </c>
      <c r="AV1638" s="13" t="s">
        <v>88</v>
      </c>
      <c r="AW1638" s="13" t="s">
        <v>33</v>
      </c>
      <c r="AX1638" s="13" t="s">
        <v>79</v>
      </c>
      <c r="AY1638" s="165" t="s">
        <v>207</v>
      </c>
    </row>
    <row r="1639" spans="1:65" s="13" customFormat="1" ht="22.5">
      <c r="B1639" s="163"/>
      <c r="D1639" s="164" t="s">
        <v>237</v>
      </c>
      <c r="E1639" s="165" t="s">
        <v>1</v>
      </c>
      <c r="F1639" s="166" t="s">
        <v>1810</v>
      </c>
      <c r="H1639" s="167">
        <v>50.3</v>
      </c>
      <c r="I1639" s="168"/>
      <c r="L1639" s="163"/>
      <c r="M1639" s="169"/>
      <c r="N1639" s="170"/>
      <c r="O1639" s="170"/>
      <c r="P1639" s="170"/>
      <c r="Q1639" s="170"/>
      <c r="R1639" s="170"/>
      <c r="S1639" s="170"/>
      <c r="T1639" s="171"/>
      <c r="AT1639" s="165" t="s">
        <v>237</v>
      </c>
      <c r="AU1639" s="165" t="s">
        <v>88</v>
      </c>
      <c r="AV1639" s="13" t="s">
        <v>88</v>
      </c>
      <c r="AW1639" s="13" t="s">
        <v>33</v>
      </c>
      <c r="AX1639" s="13" t="s">
        <v>79</v>
      </c>
      <c r="AY1639" s="165" t="s">
        <v>207</v>
      </c>
    </row>
    <row r="1640" spans="1:65" s="13" customFormat="1" ht="33.75">
      <c r="B1640" s="163"/>
      <c r="D1640" s="164" t="s">
        <v>237</v>
      </c>
      <c r="E1640" s="165" t="s">
        <v>1</v>
      </c>
      <c r="F1640" s="166" t="s">
        <v>1811</v>
      </c>
      <c r="H1640" s="167">
        <v>257.60000000000002</v>
      </c>
      <c r="I1640" s="168"/>
      <c r="L1640" s="163"/>
      <c r="M1640" s="169"/>
      <c r="N1640" s="170"/>
      <c r="O1640" s="170"/>
      <c r="P1640" s="170"/>
      <c r="Q1640" s="170"/>
      <c r="R1640" s="170"/>
      <c r="S1640" s="170"/>
      <c r="T1640" s="171"/>
      <c r="AT1640" s="165" t="s">
        <v>237</v>
      </c>
      <c r="AU1640" s="165" t="s">
        <v>88</v>
      </c>
      <c r="AV1640" s="13" t="s">
        <v>88</v>
      </c>
      <c r="AW1640" s="13" t="s">
        <v>33</v>
      </c>
      <c r="AX1640" s="13" t="s">
        <v>79</v>
      </c>
      <c r="AY1640" s="165" t="s">
        <v>207</v>
      </c>
    </row>
    <row r="1641" spans="1:65" s="14" customFormat="1" ht="11.25">
      <c r="B1641" s="172"/>
      <c r="D1641" s="164" t="s">
        <v>237</v>
      </c>
      <c r="E1641" s="173" t="s">
        <v>1</v>
      </c>
      <c r="F1641" s="174" t="s">
        <v>1812</v>
      </c>
      <c r="H1641" s="173" t="s">
        <v>1</v>
      </c>
      <c r="I1641" s="175"/>
      <c r="L1641" s="172"/>
      <c r="M1641" s="176"/>
      <c r="N1641" s="177"/>
      <c r="O1641" s="177"/>
      <c r="P1641" s="177"/>
      <c r="Q1641" s="177"/>
      <c r="R1641" s="177"/>
      <c r="S1641" s="177"/>
      <c r="T1641" s="178"/>
      <c r="AT1641" s="173" t="s">
        <v>237</v>
      </c>
      <c r="AU1641" s="173" t="s">
        <v>88</v>
      </c>
      <c r="AV1641" s="14" t="s">
        <v>86</v>
      </c>
      <c r="AW1641" s="14" t="s">
        <v>33</v>
      </c>
      <c r="AX1641" s="14" t="s">
        <v>79</v>
      </c>
      <c r="AY1641" s="173" t="s">
        <v>207</v>
      </c>
    </row>
    <row r="1642" spans="1:65" s="13" customFormat="1" ht="22.5">
      <c r="B1642" s="163"/>
      <c r="D1642" s="164" t="s">
        <v>237</v>
      </c>
      <c r="E1642" s="165" t="s">
        <v>1</v>
      </c>
      <c r="F1642" s="166" t="s">
        <v>1813</v>
      </c>
      <c r="H1642" s="167">
        <v>440.4</v>
      </c>
      <c r="I1642" s="168"/>
      <c r="L1642" s="163"/>
      <c r="M1642" s="169"/>
      <c r="N1642" s="170"/>
      <c r="O1642" s="170"/>
      <c r="P1642" s="170"/>
      <c r="Q1642" s="170"/>
      <c r="R1642" s="170"/>
      <c r="S1642" s="170"/>
      <c r="T1642" s="171"/>
      <c r="AT1642" s="165" t="s">
        <v>237</v>
      </c>
      <c r="AU1642" s="165" t="s">
        <v>88</v>
      </c>
      <c r="AV1642" s="13" t="s">
        <v>88</v>
      </c>
      <c r="AW1642" s="13" t="s">
        <v>33</v>
      </c>
      <c r="AX1642" s="13" t="s">
        <v>79</v>
      </c>
      <c r="AY1642" s="165" t="s">
        <v>207</v>
      </c>
    </row>
    <row r="1643" spans="1:65" s="13" customFormat="1" ht="22.5">
      <c r="B1643" s="163"/>
      <c r="D1643" s="164" t="s">
        <v>237</v>
      </c>
      <c r="E1643" s="165" t="s">
        <v>1</v>
      </c>
      <c r="F1643" s="166" t="s">
        <v>1814</v>
      </c>
      <c r="H1643" s="167">
        <v>134.5</v>
      </c>
      <c r="I1643" s="168"/>
      <c r="L1643" s="163"/>
      <c r="M1643" s="169"/>
      <c r="N1643" s="170"/>
      <c r="O1643" s="170"/>
      <c r="P1643" s="170"/>
      <c r="Q1643" s="170"/>
      <c r="R1643" s="170"/>
      <c r="S1643" s="170"/>
      <c r="T1643" s="171"/>
      <c r="AT1643" s="165" t="s">
        <v>237</v>
      </c>
      <c r="AU1643" s="165" t="s">
        <v>88</v>
      </c>
      <c r="AV1643" s="13" t="s">
        <v>88</v>
      </c>
      <c r="AW1643" s="13" t="s">
        <v>33</v>
      </c>
      <c r="AX1643" s="13" t="s">
        <v>79</v>
      </c>
      <c r="AY1643" s="165" t="s">
        <v>207</v>
      </c>
    </row>
    <row r="1644" spans="1:65" s="13" customFormat="1" ht="33.75">
      <c r="B1644" s="163"/>
      <c r="D1644" s="164" t="s">
        <v>237</v>
      </c>
      <c r="E1644" s="165" t="s">
        <v>1</v>
      </c>
      <c r="F1644" s="166" t="s">
        <v>1815</v>
      </c>
      <c r="H1644" s="167">
        <v>460.35</v>
      </c>
      <c r="I1644" s="168"/>
      <c r="L1644" s="163"/>
      <c r="M1644" s="169"/>
      <c r="N1644" s="170"/>
      <c r="O1644" s="170"/>
      <c r="P1644" s="170"/>
      <c r="Q1644" s="170"/>
      <c r="R1644" s="170"/>
      <c r="S1644" s="170"/>
      <c r="T1644" s="171"/>
      <c r="AT1644" s="165" t="s">
        <v>237</v>
      </c>
      <c r="AU1644" s="165" t="s">
        <v>88</v>
      </c>
      <c r="AV1644" s="13" t="s">
        <v>88</v>
      </c>
      <c r="AW1644" s="13" t="s">
        <v>33</v>
      </c>
      <c r="AX1644" s="13" t="s">
        <v>79</v>
      </c>
      <c r="AY1644" s="165" t="s">
        <v>207</v>
      </c>
    </row>
    <row r="1645" spans="1:65" s="13" customFormat="1" ht="22.5">
      <c r="B1645" s="163"/>
      <c r="D1645" s="164" t="s">
        <v>237</v>
      </c>
      <c r="E1645" s="165" t="s">
        <v>1</v>
      </c>
      <c r="F1645" s="166" t="s">
        <v>1816</v>
      </c>
      <c r="H1645" s="167">
        <v>141.1</v>
      </c>
      <c r="I1645" s="168"/>
      <c r="L1645" s="163"/>
      <c r="M1645" s="169"/>
      <c r="N1645" s="170"/>
      <c r="O1645" s="170"/>
      <c r="P1645" s="170"/>
      <c r="Q1645" s="170"/>
      <c r="R1645" s="170"/>
      <c r="S1645" s="170"/>
      <c r="T1645" s="171"/>
      <c r="AT1645" s="165" t="s">
        <v>237</v>
      </c>
      <c r="AU1645" s="165" t="s">
        <v>88</v>
      </c>
      <c r="AV1645" s="13" t="s">
        <v>88</v>
      </c>
      <c r="AW1645" s="13" t="s">
        <v>33</v>
      </c>
      <c r="AX1645" s="13" t="s">
        <v>79</v>
      </c>
      <c r="AY1645" s="165" t="s">
        <v>207</v>
      </c>
    </row>
    <row r="1646" spans="1:65" s="13" customFormat="1" ht="22.5">
      <c r="B1646" s="163"/>
      <c r="D1646" s="164" t="s">
        <v>237</v>
      </c>
      <c r="E1646" s="165" t="s">
        <v>1</v>
      </c>
      <c r="F1646" s="166" t="s">
        <v>1817</v>
      </c>
      <c r="H1646" s="167">
        <v>19.100000000000001</v>
      </c>
      <c r="I1646" s="168"/>
      <c r="L1646" s="163"/>
      <c r="M1646" s="169"/>
      <c r="N1646" s="170"/>
      <c r="O1646" s="170"/>
      <c r="P1646" s="170"/>
      <c r="Q1646" s="170"/>
      <c r="R1646" s="170"/>
      <c r="S1646" s="170"/>
      <c r="T1646" s="171"/>
      <c r="AT1646" s="165" t="s">
        <v>237</v>
      </c>
      <c r="AU1646" s="165" t="s">
        <v>88</v>
      </c>
      <c r="AV1646" s="13" t="s">
        <v>88</v>
      </c>
      <c r="AW1646" s="13" t="s">
        <v>33</v>
      </c>
      <c r="AX1646" s="13" t="s">
        <v>79</v>
      </c>
      <c r="AY1646" s="165" t="s">
        <v>207</v>
      </c>
    </row>
    <row r="1647" spans="1:65" s="13" customFormat="1" ht="22.5">
      <c r="B1647" s="163"/>
      <c r="D1647" s="164" t="s">
        <v>237</v>
      </c>
      <c r="E1647" s="165" t="s">
        <v>1</v>
      </c>
      <c r="F1647" s="166" t="s">
        <v>1818</v>
      </c>
      <c r="H1647" s="167">
        <v>151</v>
      </c>
      <c r="I1647" s="168"/>
      <c r="L1647" s="163"/>
      <c r="M1647" s="169"/>
      <c r="N1647" s="170"/>
      <c r="O1647" s="170"/>
      <c r="P1647" s="170"/>
      <c r="Q1647" s="170"/>
      <c r="R1647" s="170"/>
      <c r="S1647" s="170"/>
      <c r="T1647" s="171"/>
      <c r="AT1647" s="165" t="s">
        <v>237</v>
      </c>
      <c r="AU1647" s="165" t="s">
        <v>88</v>
      </c>
      <c r="AV1647" s="13" t="s">
        <v>88</v>
      </c>
      <c r="AW1647" s="13" t="s">
        <v>33</v>
      </c>
      <c r="AX1647" s="13" t="s">
        <v>79</v>
      </c>
      <c r="AY1647" s="165" t="s">
        <v>207</v>
      </c>
    </row>
    <row r="1648" spans="1:65" s="13" customFormat="1" ht="22.5">
      <c r="B1648" s="163"/>
      <c r="D1648" s="164" t="s">
        <v>237</v>
      </c>
      <c r="E1648" s="165" t="s">
        <v>1</v>
      </c>
      <c r="F1648" s="166" t="s">
        <v>1819</v>
      </c>
      <c r="H1648" s="167">
        <v>87.2</v>
      </c>
      <c r="I1648" s="168"/>
      <c r="L1648" s="163"/>
      <c r="M1648" s="169"/>
      <c r="N1648" s="170"/>
      <c r="O1648" s="170"/>
      <c r="P1648" s="170"/>
      <c r="Q1648" s="170"/>
      <c r="R1648" s="170"/>
      <c r="S1648" s="170"/>
      <c r="T1648" s="171"/>
      <c r="AT1648" s="165" t="s">
        <v>237</v>
      </c>
      <c r="AU1648" s="165" t="s">
        <v>88</v>
      </c>
      <c r="AV1648" s="13" t="s">
        <v>88</v>
      </c>
      <c r="AW1648" s="13" t="s">
        <v>33</v>
      </c>
      <c r="AX1648" s="13" t="s">
        <v>79</v>
      </c>
      <c r="AY1648" s="165" t="s">
        <v>207</v>
      </c>
    </row>
    <row r="1649" spans="1:65" s="14" customFormat="1" ht="11.25">
      <c r="B1649" s="172"/>
      <c r="D1649" s="164" t="s">
        <v>237</v>
      </c>
      <c r="E1649" s="173" t="s">
        <v>1</v>
      </c>
      <c r="F1649" s="174" t="s">
        <v>1820</v>
      </c>
      <c r="H1649" s="173" t="s">
        <v>1</v>
      </c>
      <c r="I1649" s="175"/>
      <c r="L1649" s="172"/>
      <c r="M1649" s="176"/>
      <c r="N1649" s="177"/>
      <c r="O1649" s="177"/>
      <c r="P1649" s="177"/>
      <c r="Q1649" s="177"/>
      <c r="R1649" s="177"/>
      <c r="S1649" s="177"/>
      <c r="T1649" s="178"/>
      <c r="AT1649" s="173" t="s">
        <v>237</v>
      </c>
      <c r="AU1649" s="173" t="s">
        <v>88</v>
      </c>
      <c r="AV1649" s="14" t="s">
        <v>86</v>
      </c>
      <c r="AW1649" s="14" t="s">
        <v>33</v>
      </c>
      <c r="AX1649" s="14" t="s">
        <v>79</v>
      </c>
      <c r="AY1649" s="173" t="s">
        <v>207</v>
      </c>
    </row>
    <row r="1650" spans="1:65" s="13" customFormat="1" ht="22.5">
      <c r="B1650" s="163"/>
      <c r="D1650" s="164" t="s">
        <v>237</v>
      </c>
      <c r="E1650" s="165" t="s">
        <v>1</v>
      </c>
      <c r="F1650" s="166" t="s">
        <v>1821</v>
      </c>
      <c r="H1650" s="167">
        <v>3.73</v>
      </c>
      <c r="I1650" s="168"/>
      <c r="L1650" s="163"/>
      <c r="M1650" s="169"/>
      <c r="N1650" s="170"/>
      <c r="O1650" s="170"/>
      <c r="P1650" s="170"/>
      <c r="Q1650" s="170"/>
      <c r="R1650" s="170"/>
      <c r="S1650" s="170"/>
      <c r="T1650" s="171"/>
      <c r="AT1650" s="165" t="s">
        <v>237</v>
      </c>
      <c r="AU1650" s="165" t="s">
        <v>88</v>
      </c>
      <c r="AV1650" s="13" t="s">
        <v>88</v>
      </c>
      <c r="AW1650" s="13" t="s">
        <v>33</v>
      </c>
      <c r="AX1650" s="13" t="s">
        <v>79</v>
      </c>
      <c r="AY1650" s="165" t="s">
        <v>207</v>
      </c>
    </row>
    <row r="1651" spans="1:65" s="13" customFormat="1" ht="11.25">
      <c r="B1651" s="163"/>
      <c r="D1651" s="164" t="s">
        <v>237</v>
      </c>
      <c r="E1651" s="165" t="s">
        <v>1</v>
      </c>
      <c r="F1651" s="166" t="s">
        <v>1822</v>
      </c>
      <c r="H1651" s="167">
        <v>1.2</v>
      </c>
      <c r="I1651" s="168"/>
      <c r="L1651" s="163"/>
      <c r="M1651" s="169"/>
      <c r="N1651" s="170"/>
      <c r="O1651" s="170"/>
      <c r="P1651" s="170"/>
      <c r="Q1651" s="170"/>
      <c r="R1651" s="170"/>
      <c r="S1651" s="170"/>
      <c r="T1651" s="171"/>
      <c r="AT1651" s="165" t="s">
        <v>237</v>
      </c>
      <c r="AU1651" s="165" t="s">
        <v>88</v>
      </c>
      <c r="AV1651" s="13" t="s">
        <v>88</v>
      </c>
      <c r="AW1651" s="13" t="s">
        <v>33</v>
      </c>
      <c r="AX1651" s="13" t="s">
        <v>79</v>
      </c>
      <c r="AY1651" s="165" t="s">
        <v>207</v>
      </c>
    </row>
    <row r="1652" spans="1:65" s="13" customFormat="1" ht="11.25">
      <c r="B1652" s="163"/>
      <c r="D1652" s="164" t="s">
        <v>237</v>
      </c>
      <c r="E1652" s="165" t="s">
        <v>1</v>
      </c>
      <c r="F1652" s="166" t="s">
        <v>1823</v>
      </c>
      <c r="H1652" s="167">
        <v>1.84</v>
      </c>
      <c r="I1652" s="168"/>
      <c r="L1652" s="163"/>
      <c r="M1652" s="169"/>
      <c r="N1652" s="170"/>
      <c r="O1652" s="170"/>
      <c r="P1652" s="170"/>
      <c r="Q1652" s="170"/>
      <c r="R1652" s="170"/>
      <c r="S1652" s="170"/>
      <c r="T1652" s="171"/>
      <c r="AT1652" s="165" t="s">
        <v>237</v>
      </c>
      <c r="AU1652" s="165" t="s">
        <v>88</v>
      </c>
      <c r="AV1652" s="13" t="s">
        <v>88</v>
      </c>
      <c r="AW1652" s="13" t="s">
        <v>33</v>
      </c>
      <c r="AX1652" s="13" t="s">
        <v>79</v>
      </c>
      <c r="AY1652" s="165" t="s">
        <v>207</v>
      </c>
    </row>
    <row r="1653" spans="1:65" s="14" customFormat="1" ht="11.25">
      <c r="B1653" s="172"/>
      <c r="D1653" s="164" t="s">
        <v>237</v>
      </c>
      <c r="E1653" s="173" t="s">
        <v>1</v>
      </c>
      <c r="F1653" s="174" t="s">
        <v>1824</v>
      </c>
      <c r="H1653" s="173" t="s">
        <v>1</v>
      </c>
      <c r="I1653" s="175"/>
      <c r="L1653" s="172"/>
      <c r="M1653" s="176"/>
      <c r="N1653" s="177"/>
      <c r="O1653" s="177"/>
      <c r="P1653" s="177"/>
      <c r="Q1653" s="177"/>
      <c r="R1653" s="177"/>
      <c r="S1653" s="177"/>
      <c r="T1653" s="178"/>
      <c r="AT1653" s="173" t="s">
        <v>237</v>
      </c>
      <c r="AU1653" s="173" t="s">
        <v>88</v>
      </c>
      <c r="AV1653" s="14" t="s">
        <v>86</v>
      </c>
      <c r="AW1653" s="14" t="s">
        <v>33</v>
      </c>
      <c r="AX1653" s="14" t="s">
        <v>79</v>
      </c>
      <c r="AY1653" s="173" t="s">
        <v>207</v>
      </c>
    </row>
    <row r="1654" spans="1:65" s="15" customFormat="1" ht="11.25">
      <c r="B1654" s="179"/>
      <c r="D1654" s="164" t="s">
        <v>237</v>
      </c>
      <c r="E1654" s="180" t="s">
        <v>1</v>
      </c>
      <c r="F1654" s="181" t="s">
        <v>242</v>
      </c>
      <c r="H1654" s="182">
        <v>2780.6699999999996</v>
      </c>
      <c r="I1654" s="183"/>
      <c r="L1654" s="179"/>
      <c r="M1654" s="184"/>
      <c r="N1654" s="185"/>
      <c r="O1654" s="185"/>
      <c r="P1654" s="185"/>
      <c r="Q1654" s="185"/>
      <c r="R1654" s="185"/>
      <c r="S1654" s="185"/>
      <c r="T1654" s="186"/>
      <c r="AT1654" s="180" t="s">
        <v>237</v>
      </c>
      <c r="AU1654" s="180" t="s">
        <v>88</v>
      </c>
      <c r="AV1654" s="15" t="s">
        <v>213</v>
      </c>
      <c r="AW1654" s="15" t="s">
        <v>33</v>
      </c>
      <c r="AX1654" s="15" t="s">
        <v>86</v>
      </c>
      <c r="AY1654" s="180" t="s">
        <v>207</v>
      </c>
    </row>
    <row r="1655" spans="1:65" s="2" customFormat="1" ht="16.5" customHeight="1">
      <c r="A1655" s="31"/>
      <c r="B1655" s="148"/>
      <c r="C1655" s="149" t="s">
        <v>1825</v>
      </c>
      <c r="D1655" s="149" t="s">
        <v>209</v>
      </c>
      <c r="E1655" s="150" t="s">
        <v>1826</v>
      </c>
      <c r="F1655" s="151" t="s">
        <v>1827</v>
      </c>
      <c r="G1655" s="152" t="s">
        <v>220</v>
      </c>
      <c r="H1655" s="153">
        <v>65.25</v>
      </c>
      <c r="I1655" s="154"/>
      <c r="J1655" s="155">
        <f>ROUND(I1655*H1655,2)</f>
        <v>0</v>
      </c>
      <c r="K1655" s="156"/>
      <c r="L1655" s="32"/>
      <c r="M1655" s="157" t="s">
        <v>1</v>
      </c>
      <c r="N1655" s="158" t="s">
        <v>44</v>
      </c>
      <c r="O1655" s="57"/>
      <c r="P1655" s="159">
        <f>O1655*H1655</f>
        <v>0</v>
      </c>
      <c r="Q1655" s="159">
        <v>0</v>
      </c>
      <c r="R1655" s="159">
        <f>Q1655*H1655</f>
        <v>0</v>
      </c>
      <c r="S1655" s="159">
        <v>0</v>
      </c>
      <c r="T1655" s="160">
        <f>S1655*H1655</f>
        <v>0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R1655" s="161" t="s">
        <v>245</v>
      </c>
      <c r="AT1655" s="161" t="s">
        <v>209</v>
      </c>
      <c r="AU1655" s="161" t="s">
        <v>88</v>
      </c>
      <c r="AY1655" s="17" t="s">
        <v>207</v>
      </c>
      <c r="BE1655" s="162">
        <f>IF(N1655="základní",J1655,0)</f>
        <v>0</v>
      </c>
      <c r="BF1655" s="162">
        <f>IF(N1655="snížená",J1655,0)</f>
        <v>0</v>
      </c>
      <c r="BG1655" s="162">
        <f>IF(N1655="zákl. přenesená",J1655,0)</f>
        <v>0</v>
      </c>
      <c r="BH1655" s="162">
        <f>IF(N1655="sníž. přenesená",J1655,0)</f>
        <v>0</v>
      </c>
      <c r="BI1655" s="162">
        <f>IF(N1655="nulová",J1655,0)</f>
        <v>0</v>
      </c>
      <c r="BJ1655" s="17" t="s">
        <v>86</v>
      </c>
      <c r="BK1655" s="162">
        <f>ROUND(I1655*H1655,2)</f>
        <v>0</v>
      </c>
      <c r="BL1655" s="17" t="s">
        <v>245</v>
      </c>
      <c r="BM1655" s="161" t="s">
        <v>1828</v>
      </c>
    </row>
    <row r="1656" spans="1:65" s="14" customFormat="1" ht="11.25">
      <c r="B1656" s="172"/>
      <c r="D1656" s="164" t="s">
        <v>237</v>
      </c>
      <c r="E1656" s="173" t="s">
        <v>1</v>
      </c>
      <c r="F1656" s="174" t="s">
        <v>1829</v>
      </c>
      <c r="H1656" s="173" t="s">
        <v>1</v>
      </c>
      <c r="I1656" s="175"/>
      <c r="L1656" s="172"/>
      <c r="M1656" s="176"/>
      <c r="N1656" s="177"/>
      <c r="O1656" s="177"/>
      <c r="P1656" s="177"/>
      <c r="Q1656" s="177"/>
      <c r="R1656" s="177"/>
      <c r="S1656" s="177"/>
      <c r="T1656" s="178"/>
      <c r="AT1656" s="173" t="s">
        <v>237</v>
      </c>
      <c r="AU1656" s="173" t="s">
        <v>88</v>
      </c>
      <c r="AV1656" s="14" t="s">
        <v>86</v>
      </c>
      <c r="AW1656" s="14" t="s">
        <v>33</v>
      </c>
      <c r="AX1656" s="14" t="s">
        <v>79</v>
      </c>
      <c r="AY1656" s="173" t="s">
        <v>207</v>
      </c>
    </row>
    <row r="1657" spans="1:65" s="13" customFormat="1" ht="11.25">
      <c r="B1657" s="163"/>
      <c r="D1657" s="164" t="s">
        <v>237</v>
      </c>
      <c r="E1657" s="165" t="s">
        <v>1</v>
      </c>
      <c r="F1657" s="166" t="s">
        <v>1830</v>
      </c>
      <c r="H1657" s="167">
        <v>4.05</v>
      </c>
      <c r="I1657" s="168"/>
      <c r="L1657" s="163"/>
      <c r="M1657" s="169"/>
      <c r="N1657" s="170"/>
      <c r="O1657" s="170"/>
      <c r="P1657" s="170"/>
      <c r="Q1657" s="170"/>
      <c r="R1657" s="170"/>
      <c r="S1657" s="170"/>
      <c r="T1657" s="171"/>
      <c r="AT1657" s="165" t="s">
        <v>237</v>
      </c>
      <c r="AU1657" s="165" t="s">
        <v>88</v>
      </c>
      <c r="AV1657" s="13" t="s">
        <v>88</v>
      </c>
      <c r="AW1657" s="13" t="s">
        <v>33</v>
      </c>
      <c r="AX1657" s="13" t="s">
        <v>79</v>
      </c>
      <c r="AY1657" s="165" t="s">
        <v>207</v>
      </c>
    </row>
    <row r="1658" spans="1:65" s="13" customFormat="1" ht="11.25">
      <c r="B1658" s="163"/>
      <c r="D1658" s="164" t="s">
        <v>237</v>
      </c>
      <c r="E1658" s="165" t="s">
        <v>1</v>
      </c>
      <c r="F1658" s="166" t="s">
        <v>1831</v>
      </c>
      <c r="H1658" s="167">
        <v>18</v>
      </c>
      <c r="I1658" s="168"/>
      <c r="L1658" s="163"/>
      <c r="M1658" s="169"/>
      <c r="N1658" s="170"/>
      <c r="O1658" s="170"/>
      <c r="P1658" s="170"/>
      <c r="Q1658" s="170"/>
      <c r="R1658" s="170"/>
      <c r="S1658" s="170"/>
      <c r="T1658" s="171"/>
      <c r="AT1658" s="165" t="s">
        <v>237</v>
      </c>
      <c r="AU1658" s="165" t="s">
        <v>88</v>
      </c>
      <c r="AV1658" s="13" t="s">
        <v>88</v>
      </c>
      <c r="AW1658" s="13" t="s">
        <v>33</v>
      </c>
      <c r="AX1658" s="13" t="s">
        <v>79</v>
      </c>
      <c r="AY1658" s="165" t="s">
        <v>207</v>
      </c>
    </row>
    <row r="1659" spans="1:65" s="13" customFormat="1" ht="11.25">
      <c r="B1659" s="163"/>
      <c r="D1659" s="164" t="s">
        <v>237</v>
      </c>
      <c r="E1659" s="165" t="s">
        <v>1</v>
      </c>
      <c r="F1659" s="166" t="s">
        <v>1832</v>
      </c>
      <c r="H1659" s="167">
        <v>37.5</v>
      </c>
      <c r="I1659" s="168"/>
      <c r="L1659" s="163"/>
      <c r="M1659" s="169"/>
      <c r="N1659" s="170"/>
      <c r="O1659" s="170"/>
      <c r="P1659" s="170"/>
      <c r="Q1659" s="170"/>
      <c r="R1659" s="170"/>
      <c r="S1659" s="170"/>
      <c r="T1659" s="171"/>
      <c r="AT1659" s="165" t="s">
        <v>237</v>
      </c>
      <c r="AU1659" s="165" t="s">
        <v>88</v>
      </c>
      <c r="AV1659" s="13" t="s">
        <v>88</v>
      </c>
      <c r="AW1659" s="13" t="s">
        <v>33</v>
      </c>
      <c r="AX1659" s="13" t="s">
        <v>79</v>
      </c>
      <c r="AY1659" s="165" t="s">
        <v>207</v>
      </c>
    </row>
    <row r="1660" spans="1:65" s="13" customFormat="1" ht="11.25">
      <c r="B1660" s="163"/>
      <c r="D1660" s="164" t="s">
        <v>237</v>
      </c>
      <c r="E1660" s="165" t="s">
        <v>1</v>
      </c>
      <c r="F1660" s="166" t="s">
        <v>1833</v>
      </c>
      <c r="H1660" s="167">
        <v>5.7</v>
      </c>
      <c r="I1660" s="168"/>
      <c r="L1660" s="163"/>
      <c r="M1660" s="169"/>
      <c r="N1660" s="170"/>
      <c r="O1660" s="170"/>
      <c r="P1660" s="170"/>
      <c r="Q1660" s="170"/>
      <c r="R1660" s="170"/>
      <c r="S1660" s="170"/>
      <c r="T1660" s="171"/>
      <c r="AT1660" s="165" t="s">
        <v>237</v>
      </c>
      <c r="AU1660" s="165" t="s">
        <v>88</v>
      </c>
      <c r="AV1660" s="13" t="s">
        <v>88</v>
      </c>
      <c r="AW1660" s="13" t="s">
        <v>33</v>
      </c>
      <c r="AX1660" s="13" t="s">
        <v>79</v>
      </c>
      <c r="AY1660" s="165" t="s">
        <v>207</v>
      </c>
    </row>
    <row r="1661" spans="1:65" s="15" customFormat="1" ht="11.25">
      <c r="B1661" s="179"/>
      <c r="D1661" s="164" t="s">
        <v>237</v>
      </c>
      <c r="E1661" s="180" t="s">
        <v>1</v>
      </c>
      <c r="F1661" s="181" t="s">
        <v>242</v>
      </c>
      <c r="H1661" s="182">
        <v>65.25</v>
      </c>
      <c r="I1661" s="183"/>
      <c r="L1661" s="179"/>
      <c r="M1661" s="184"/>
      <c r="N1661" s="185"/>
      <c r="O1661" s="185"/>
      <c r="P1661" s="185"/>
      <c r="Q1661" s="185"/>
      <c r="R1661" s="185"/>
      <c r="S1661" s="185"/>
      <c r="T1661" s="186"/>
      <c r="AT1661" s="180" t="s">
        <v>237</v>
      </c>
      <c r="AU1661" s="180" t="s">
        <v>88</v>
      </c>
      <c r="AV1661" s="15" t="s">
        <v>213</v>
      </c>
      <c r="AW1661" s="15" t="s">
        <v>33</v>
      </c>
      <c r="AX1661" s="15" t="s">
        <v>86</v>
      </c>
      <c r="AY1661" s="180" t="s">
        <v>207</v>
      </c>
    </row>
    <row r="1662" spans="1:65" s="2" customFormat="1" ht="21.75" customHeight="1">
      <c r="A1662" s="31"/>
      <c r="B1662" s="148"/>
      <c r="C1662" s="149" t="s">
        <v>1025</v>
      </c>
      <c r="D1662" s="149" t="s">
        <v>209</v>
      </c>
      <c r="E1662" s="150" t="s">
        <v>1834</v>
      </c>
      <c r="F1662" s="151" t="s">
        <v>1835</v>
      </c>
      <c r="G1662" s="152" t="s">
        <v>415</v>
      </c>
      <c r="H1662" s="153">
        <v>2.0489999999999999</v>
      </c>
      <c r="I1662" s="154"/>
      <c r="J1662" s="155">
        <f>ROUND(I1662*H1662,2)</f>
        <v>0</v>
      </c>
      <c r="K1662" s="156"/>
      <c r="L1662" s="32"/>
      <c r="M1662" s="157" t="s">
        <v>1</v>
      </c>
      <c r="N1662" s="158" t="s">
        <v>44</v>
      </c>
      <c r="O1662" s="57"/>
      <c r="P1662" s="159">
        <f>O1662*H1662</f>
        <v>0</v>
      </c>
      <c r="Q1662" s="159">
        <v>0</v>
      </c>
      <c r="R1662" s="159">
        <f>Q1662*H1662</f>
        <v>0</v>
      </c>
      <c r="S1662" s="159">
        <v>0</v>
      </c>
      <c r="T1662" s="160">
        <f>S1662*H1662</f>
        <v>0</v>
      </c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R1662" s="161" t="s">
        <v>245</v>
      </c>
      <c r="AT1662" s="161" t="s">
        <v>209</v>
      </c>
      <c r="AU1662" s="161" t="s">
        <v>88</v>
      </c>
      <c r="AY1662" s="17" t="s">
        <v>207</v>
      </c>
      <c r="BE1662" s="162">
        <f>IF(N1662="základní",J1662,0)</f>
        <v>0</v>
      </c>
      <c r="BF1662" s="162">
        <f>IF(N1662="snížená",J1662,0)</f>
        <v>0</v>
      </c>
      <c r="BG1662" s="162">
        <f>IF(N1662="zákl. přenesená",J1662,0)</f>
        <v>0</v>
      </c>
      <c r="BH1662" s="162">
        <f>IF(N1662="sníž. přenesená",J1662,0)</f>
        <v>0</v>
      </c>
      <c r="BI1662" s="162">
        <f>IF(N1662="nulová",J1662,0)</f>
        <v>0</v>
      </c>
      <c r="BJ1662" s="17" t="s">
        <v>86</v>
      </c>
      <c r="BK1662" s="162">
        <f>ROUND(I1662*H1662,2)</f>
        <v>0</v>
      </c>
      <c r="BL1662" s="17" t="s">
        <v>245</v>
      </c>
      <c r="BM1662" s="161" t="s">
        <v>1836</v>
      </c>
    </row>
    <row r="1663" spans="1:65" s="14" customFormat="1" ht="22.5">
      <c r="B1663" s="172"/>
      <c r="D1663" s="164" t="s">
        <v>237</v>
      </c>
      <c r="E1663" s="173" t="s">
        <v>1</v>
      </c>
      <c r="F1663" s="174" t="s">
        <v>1837</v>
      </c>
      <c r="H1663" s="173" t="s">
        <v>1</v>
      </c>
      <c r="I1663" s="175"/>
      <c r="L1663" s="172"/>
      <c r="M1663" s="176"/>
      <c r="N1663" s="177"/>
      <c r="O1663" s="177"/>
      <c r="P1663" s="177"/>
      <c r="Q1663" s="177"/>
      <c r="R1663" s="177"/>
      <c r="S1663" s="177"/>
      <c r="T1663" s="178"/>
      <c r="AT1663" s="173" t="s">
        <v>237</v>
      </c>
      <c r="AU1663" s="173" t="s">
        <v>88</v>
      </c>
      <c r="AV1663" s="14" t="s">
        <v>86</v>
      </c>
      <c r="AW1663" s="14" t="s">
        <v>33</v>
      </c>
      <c r="AX1663" s="14" t="s">
        <v>79</v>
      </c>
      <c r="AY1663" s="173" t="s">
        <v>207</v>
      </c>
    </row>
    <row r="1664" spans="1:65" s="13" customFormat="1" ht="11.25">
      <c r="B1664" s="163"/>
      <c r="D1664" s="164" t="s">
        <v>237</v>
      </c>
      <c r="E1664" s="165" t="s">
        <v>1</v>
      </c>
      <c r="F1664" s="166" t="s">
        <v>1838</v>
      </c>
      <c r="H1664" s="167">
        <v>0.92400000000000004</v>
      </c>
      <c r="I1664" s="168"/>
      <c r="L1664" s="163"/>
      <c r="M1664" s="169"/>
      <c r="N1664" s="170"/>
      <c r="O1664" s="170"/>
      <c r="P1664" s="170"/>
      <c r="Q1664" s="170"/>
      <c r="R1664" s="170"/>
      <c r="S1664" s="170"/>
      <c r="T1664" s="171"/>
      <c r="AT1664" s="165" t="s">
        <v>237</v>
      </c>
      <c r="AU1664" s="165" t="s">
        <v>88</v>
      </c>
      <c r="AV1664" s="13" t="s">
        <v>88</v>
      </c>
      <c r="AW1664" s="13" t="s">
        <v>33</v>
      </c>
      <c r="AX1664" s="13" t="s">
        <v>79</v>
      </c>
      <c r="AY1664" s="165" t="s">
        <v>207</v>
      </c>
    </row>
    <row r="1665" spans="1:65" s="13" customFormat="1" ht="11.25">
      <c r="B1665" s="163"/>
      <c r="D1665" s="164" t="s">
        <v>237</v>
      </c>
      <c r="E1665" s="165" t="s">
        <v>1</v>
      </c>
      <c r="F1665" s="166" t="s">
        <v>1839</v>
      </c>
      <c r="H1665" s="167">
        <v>1.125</v>
      </c>
      <c r="I1665" s="168"/>
      <c r="L1665" s="163"/>
      <c r="M1665" s="169"/>
      <c r="N1665" s="170"/>
      <c r="O1665" s="170"/>
      <c r="P1665" s="170"/>
      <c r="Q1665" s="170"/>
      <c r="R1665" s="170"/>
      <c r="S1665" s="170"/>
      <c r="T1665" s="171"/>
      <c r="AT1665" s="165" t="s">
        <v>237</v>
      </c>
      <c r="AU1665" s="165" t="s">
        <v>88</v>
      </c>
      <c r="AV1665" s="13" t="s">
        <v>88</v>
      </c>
      <c r="AW1665" s="13" t="s">
        <v>33</v>
      </c>
      <c r="AX1665" s="13" t="s">
        <v>79</v>
      </c>
      <c r="AY1665" s="165" t="s">
        <v>207</v>
      </c>
    </row>
    <row r="1666" spans="1:65" s="15" customFormat="1" ht="11.25">
      <c r="B1666" s="179"/>
      <c r="D1666" s="164" t="s">
        <v>237</v>
      </c>
      <c r="E1666" s="180" t="s">
        <v>1</v>
      </c>
      <c r="F1666" s="181" t="s">
        <v>242</v>
      </c>
      <c r="H1666" s="182">
        <v>2.0489999999999999</v>
      </c>
      <c r="I1666" s="183"/>
      <c r="L1666" s="179"/>
      <c r="M1666" s="184"/>
      <c r="N1666" s="185"/>
      <c r="O1666" s="185"/>
      <c r="P1666" s="185"/>
      <c r="Q1666" s="185"/>
      <c r="R1666" s="185"/>
      <c r="S1666" s="185"/>
      <c r="T1666" s="186"/>
      <c r="AT1666" s="180" t="s">
        <v>237</v>
      </c>
      <c r="AU1666" s="180" t="s">
        <v>88</v>
      </c>
      <c r="AV1666" s="15" t="s">
        <v>213</v>
      </c>
      <c r="AW1666" s="15" t="s">
        <v>33</v>
      </c>
      <c r="AX1666" s="15" t="s">
        <v>86</v>
      </c>
      <c r="AY1666" s="180" t="s">
        <v>207</v>
      </c>
    </row>
    <row r="1667" spans="1:65" s="2" customFormat="1" ht="16.5" customHeight="1">
      <c r="A1667" s="31"/>
      <c r="B1667" s="148"/>
      <c r="C1667" s="149" t="s">
        <v>1840</v>
      </c>
      <c r="D1667" s="149" t="s">
        <v>209</v>
      </c>
      <c r="E1667" s="150" t="s">
        <v>1841</v>
      </c>
      <c r="F1667" s="151" t="s">
        <v>1842</v>
      </c>
      <c r="G1667" s="152" t="s">
        <v>415</v>
      </c>
      <c r="H1667" s="153">
        <v>254.53</v>
      </c>
      <c r="I1667" s="154"/>
      <c r="J1667" s="155">
        <f>ROUND(I1667*H1667,2)</f>
        <v>0</v>
      </c>
      <c r="K1667" s="156"/>
      <c r="L1667" s="32"/>
      <c r="M1667" s="157" t="s">
        <v>1</v>
      </c>
      <c r="N1667" s="158" t="s">
        <v>44</v>
      </c>
      <c r="O1667" s="57"/>
      <c r="P1667" s="159">
        <f>O1667*H1667</f>
        <v>0</v>
      </c>
      <c r="Q1667" s="159">
        <v>0</v>
      </c>
      <c r="R1667" s="159">
        <f>Q1667*H1667</f>
        <v>0</v>
      </c>
      <c r="S1667" s="159">
        <v>0</v>
      </c>
      <c r="T1667" s="160">
        <f>S1667*H1667</f>
        <v>0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R1667" s="161" t="s">
        <v>245</v>
      </c>
      <c r="AT1667" s="161" t="s">
        <v>209</v>
      </c>
      <c r="AU1667" s="161" t="s">
        <v>88</v>
      </c>
      <c r="AY1667" s="17" t="s">
        <v>207</v>
      </c>
      <c r="BE1667" s="162">
        <f>IF(N1667="základní",J1667,0)</f>
        <v>0</v>
      </c>
      <c r="BF1667" s="162">
        <f>IF(N1667="snížená",J1667,0)</f>
        <v>0</v>
      </c>
      <c r="BG1667" s="162">
        <f>IF(N1667="zákl. přenesená",J1667,0)</f>
        <v>0</v>
      </c>
      <c r="BH1667" s="162">
        <f>IF(N1667="sníž. přenesená",J1667,0)</f>
        <v>0</v>
      </c>
      <c r="BI1667" s="162">
        <f>IF(N1667="nulová",J1667,0)</f>
        <v>0</v>
      </c>
      <c r="BJ1667" s="17" t="s">
        <v>86</v>
      </c>
      <c r="BK1667" s="162">
        <f>ROUND(I1667*H1667,2)</f>
        <v>0</v>
      </c>
      <c r="BL1667" s="17" t="s">
        <v>245</v>
      </c>
      <c r="BM1667" s="161" t="s">
        <v>1843</v>
      </c>
    </row>
    <row r="1668" spans="1:65" s="14" customFormat="1" ht="22.5">
      <c r="B1668" s="172"/>
      <c r="D1668" s="164" t="s">
        <v>237</v>
      </c>
      <c r="E1668" s="173" t="s">
        <v>1</v>
      </c>
      <c r="F1668" s="174" t="s">
        <v>1844</v>
      </c>
      <c r="H1668" s="173" t="s">
        <v>1</v>
      </c>
      <c r="I1668" s="175"/>
      <c r="L1668" s="172"/>
      <c r="M1668" s="176"/>
      <c r="N1668" s="177"/>
      <c r="O1668" s="177"/>
      <c r="P1668" s="177"/>
      <c r="Q1668" s="177"/>
      <c r="R1668" s="177"/>
      <c r="S1668" s="177"/>
      <c r="T1668" s="178"/>
      <c r="AT1668" s="173" t="s">
        <v>237</v>
      </c>
      <c r="AU1668" s="173" t="s">
        <v>88</v>
      </c>
      <c r="AV1668" s="14" t="s">
        <v>86</v>
      </c>
      <c r="AW1668" s="14" t="s">
        <v>33</v>
      </c>
      <c r="AX1668" s="14" t="s">
        <v>79</v>
      </c>
      <c r="AY1668" s="173" t="s">
        <v>207</v>
      </c>
    </row>
    <row r="1669" spans="1:65" s="13" customFormat="1" ht="22.5">
      <c r="B1669" s="163"/>
      <c r="D1669" s="164" t="s">
        <v>237</v>
      </c>
      <c r="E1669" s="165" t="s">
        <v>1</v>
      </c>
      <c r="F1669" s="166" t="s">
        <v>1845</v>
      </c>
      <c r="H1669" s="167">
        <v>40.71</v>
      </c>
      <c r="I1669" s="168"/>
      <c r="L1669" s="163"/>
      <c r="M1669" s="169"/>
      <c r="N1669" s="170"/>
      <c r="O1669" s="170"/>
      <c r="P1669" s="170"/>
      <c r="Q1669" s="170"/>
      <c r="R1669" s="170"/>
      <c r="S1669" s="170"/>
      <c r="T1669" s="171"/>
      <c r="AT1669" s="165" t="s">
        <v>237</v>
      </c>
      <c r="AU1669" s="165" t="s">
        <v>88</v>
      </c>
      <c r="AV1669" s="13" t="s">
        <v>88</v>
      </c>
      <c r="AW1669" s="13" t="s">
        <v>33</v>
      </c>
      <c r="AX1669" s="13" t="s">
        <v>79</v>
      </c>
      <c r="AY1669" s="165" t="s">
        <v>207</v>
      </c>
    </row>
    <row r="1670" spans="1:65" s="13" customFormat="1" ht="22.5">
      <c r="B1670" s="163"/>
      <c r="D1670" s="164" t="s">
        <v>237</v>
      </c>
      <c r="E1670" s="165" t="s">
        <v>1</v>
      </c>
      <c r="F1670" s="166" t="s">
        <v>1846</v>
      </c>
      <c r="H1670" s="167">
        <v>125.46</v>
      </c>
      <c r="I1670" s="168"/>
      <c r="L1670" s="163"/>
      <c r="M1670" s="169"/>
      <c r="N1670" s="170"/>
      <c r="O1670" s="170"/>
      <c r="P1670" s="170"/>
      <c r="Q1670" s="170"/>
      <c r="R1670" s="170"/>
      <c r="S1670" s="170"/>
      <c r="T1670" s="171"/>
      <c r="AT1670" s="165" t="s">
        <v>237</v>
      </c>
      <c r="AU1670" s="165" t="s">
        <v>88</v>
      </c>
      <c r="AV1670" s="13" t="s">
        <v>88</v>
      </c>
      <c r="AW1670" s="13" t="s">
        <v>33</v>
      </c>
      <c r="AX1670" s="13" t="s">
        <v>79</v>
      </c>
      <c r="AY1670" s="165" t="s">
        <v>207</v>
      </c>
    </row>
    <row r="1671" spans="1:65" s="13" customFormat="1" ht="22.5">
      <c r="B1671" s="163"/>
      <c r="D1671" s="164" t="s">
        <v>237</v>
      </c>
      <c r="E1671" s="165" t="s">
        <v>1</v>
      </c>
      <c r="F1671" s="166" t="s">
        <v>1847</v>
      </c>
      <c r="H1671" s="167">
        <v>88.36</v>
      </c>
      <c r="I1671" s="168"/>
      <c r="L1671" s="163"/>
      <c r="M1671" s="169"/>
      <c r="N1671" s="170"/>
      <c r="O1671" s="170"/>
      <c r="P1671" s="170"/>
      <c r="Q1671" s="170"/>
      <c r="R1671" s="170"/>
      <c r="S1671" s="170"/>
      <c r="T1671" s="171"/>
      <c r="AT1671" s="165" t="s">
        <v>237</v>
      </c>
      <c r="AU1671" s="165" t="s">
        <v>88</v>
      </c>
      <c r="AV1671" s="13" t="s">
        <v>88</v>
      </c>
      <c r="AW1671" s="13" t="s">
        <v>33</v>
      </c>
      <c r="AX1671" s="13" t="s">
        <v>79</v>
      </c>
      <c r="AY1671" s="165" t="s">
        <v>207</v>
      </c>
    </row>
    <row r="1672" spans="1:65" s="15" customFormat="1" ht="11.25">
      <c r="B1672" s="179"/>
      <c r="D1672" s="164" t="s">
        <v>237</v>
      </c>
      <c r="E1672" s="180" t="s">
        <v>1</v>
      </c>
      <c r="F1672" s="181" t="s">
        <v>242</v>
      </c>
      <c r="H1672" s="182">
        <v>254.52999999999997</v>
      </c>
      <c r="I1672" s="183"/>
      <c r="L1672" s="179"/>
      <c r="M1672" s="184"/>
      <c r="N1672" s="185"/>
      <c r="O1672" s="185"/>
      <c r="P1672" s="185"/>
      <c r="Q1672" s="185"/>
      <c r="R1672" s="185"/>
      <c r="S1672" s="185"/>
      <c r="T1672" s="186"/>
      <c r="AT1672" s="180" t="s">
        <v>237</v>
      </c>
      <c r="AU1672" s="180" t="s">
        <v>88</v>
      </c>
      <c r="AV1672" s="15" t="s">
        <v>213</v>
      </c>
      <c r="AW1672" s="15" t="s">
        <v>33</v>
      </c>
      <c r="AX1672" s="15" t="s">
        <v>86</v>
      </c>
      <c r="AY1672" s="180" t="s">
        <v>207</v>
      </c>
    </row>
    <row r="1673" spans="1:65" s="2" customFormat="1" ht="16.5" customHeight="1">
      <c r="A1673" s="31"/>
      <c r="B1673" s="148"/>
      <c r="C1673" s="149" t="s">
        <v>1035</v>
      </c>
      <c r="D1673" s="149" t="s">
        <v>209</v>
      </c>
      <c r="E1673" s="150" t="s">
        <v>1848</v>
      </c>
      <c r="F1673" s="151" t="s">
        <v>1849</v>
      </c>
      <c r="G1673" s="152" t="s">
        <v>220</v>
      </c>
      <c r="H1673" s="153">
        <v>18.302</v>
      </c>
      <c r="I1673" s="154"/>
      <c r="J1673" s="155">
        <f>ROUND(I1673*H1673,2)</f>
        <v>0</v>
      </c>
      <c r="K1673" s="156"/>
      <c r="L1673" s="32"/>
      <c r="M1673" s="157" t="s">
        <v>1</v>
      </c>
      <c r="N1673" s="158" t="s">
        <v>44</v>
      </c>
      <c r="O1673" s="57"/>
      <c r="P1673" s="159">
        <f>O1673*H1673</f>
        <v>0</v>
      </c>
      <c r="Q1673" s="159">
        <v>0</v>
      </c>
      <c r="R1673" s="159">
        <f>Q1673*H1673</f>
        <v>0</v>
      </c>
      <c r="S1673" s="159">
        <v>0</v>
      </c>
      <c r="T1673" s="160">
        <f>S1673*H1673</f>
        <v>0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R1673" s="161" t="s">
        <v>245</v>
      </c>
      <c r="AT1673" s="161" t="s">
        <v>209</v>
      </c>
      <c r="AU1673" s="161" t="s">
        <v>88</v>
      </c>
      <c r="AY1673" s="17" t="s">
        <v>207</v>
      </c>
      <c r="BE1673" s="162">
        <f>IF(N1673="základní",J1673,0)</f>
        <v>0</v>
      </c>
      <c r="BF1673" s="162">
        <f>IF(N1673="snížená",J1673,0)</f>
        <v>0</v>
      </c>
      <c r="BG1673" s="162">
        <f>IF(N1673="zákl. přenesená",J1673,0)</f>
        <v>0</v>
      </c>
      <c r="BH1673" s="162">
        <f>IF(N1673="sníž. přenesená",J1673,0)</f>
        <v>0</v>
      </c>
      <c r="BI1673" s="162">
        <f>IF(N1673="nulová",J1673,0)</f>
        <v>0</v>
      </c>
      <c r="BJ1673" s="17" t="s">
        <v>86</v>
      </c>
      <c r="BK1673" s="162">
        <f>ROUND(I1673*H1673,2)</f>
        <v>0</v>
      </c>
      <c r="BL1673" s="17" t="s">
        <v>245</v>
      </c>
      <c r="BM1673" s="161" t="s">
        <v>1850</v>
      </c>
    </row>
    <row r="1674" spans="1:65" s="14" customFormat="1" ht="22.5">
      <c r="B1674" s="172"/>
      <c r="D1674" s="164" t="s">
        <v>237</v>
      </c>
      <c r="E1674" s="173" t="s">
        <v>1</v>
      </c>
      <c r="F1674" s="174" t="s">
        <v>1851</v>
      </c>
      <c r="H1674" s="173" t="s">
        <v>1</v>
      </c>
      <c r="I1674" s="175"/>
      <c r="L1674" s="172"/>
      <c r="M1674" s="176"/>
      <c r="N1674" s="177"/>
      <c r="O1674" s="177"/>
      <c r="P1674" s="177"/>
      <c r="Q1674" s="177"/>
      <c r="R1674" s="177"/>
      <c r="S1674" s="177"/>
      <c r="T1674" s="178"/>
      <c r="AT1674" s="173" t="s">
        <v>237</v>
      </c>
      <c r="AU1674" s="173" t="s">
        <v>88</v>
      </c>
      <c r="AV1674" s="14" t="s">
        <v>86</v>
      </c>
      <c r="AW1674" s="14" t="s">
        <v>33</v>
      </c>
      <c r="AX1674" s="14" t="s">
        <v>79</v>
      </c>
      <c r="AY1674" s="173" t="s">
        <v>207</v>
      </c>
    </row>
    <row r="1675" spans="1:65" s="14" customFormat="1" ht="11.25">
      <c r="B1675" s="172"/>
      <c r="D1675" s="164" t="s">
        <v>237</v>
      </c>
      <c r="E1675" s="173" t="s">
        <v>1</v>
      </c>
      <c r="F1675" s="174" t="s">
        <v>1852</v>
      </c>
      <c r="H1675" s="173" t="s">
        <v>1</v>
      </c>
      <c r="I1675" s="175"/>
      <c r="L1675" s="172"/>
      <c r="M1675" s="176"/>
      <c r="N1675" s="177"/>
      <c r="O1675" s="177"/>
      <c r="P1675" s="177"/>
      <c r="Q1675" s="177"/>
      <c r="R1675" s="177"/>
      <c r="S1675" s="177"/>
      <c r="T1675" s="178"/>
      <c r="AT1675" s="173" t="s">
        <v>237</v>
      </c>
      <c r="AU1675" s="173" t="s">
        <v>88</v>
      </c>
      <c r="AV1675" s="14" t="s">
        <v>86</v>
      </c>
      <c r="AW1675" s="14" t="s">
        <v>33</v>
      </c>
      <c r="AX1675" s="14" t="s">
        <v>79</v>
      </c>
      <c r="AY1675" s="173" t="s">
        <v>207</v>
      </c>
    </row>
    <row r="1676" spans="1:65" s="13" customFormat="1" ht="11.25">
      <c r="B1676" s="163"/>
      <c r="D1676" s="164" t="s">
        <v>237</v>
      </c>
      <c r="E1676" s="165" t="s">
        <v>1</v>
      </c>
      <c r="F1676" s="166" t="s">
        <v>1853</v>
      </c>
      <c r="H1676" s="167">
        <v>3.1619999999999999</v>
      </c>
      <c r="I1676" s="168"/>
      <c r="L1676" s="163"/>
      <c r="M1676" s="169"/>
      <c r="N1676" s="170"/>
      <c r="O1676" s="170"/>
      <c r="P1676" s="170"/>
      <c r="Q1676" s="170"/>
      <c r="R1676" s="170"/>
      <c r="S1676" s="170"/>
      <c r="T1676" s="171"/>
      <c r="AT1676" s="165" t="s">
        <v>237</v>
      </c>
      <c r="AU1676" s="165" t="s">
        <v>88</v>
      </c>
      <c r="AV1676" s="13" t="s">
        <v>88</v>
      </c>
      <c r="AW1676" s="13" t="s">
        <v>33</v>
      </c>
      <c r="AX1676" s="13" t="s">
        <v>79</v>
      </c>
      <c r="AY1676" s="165" t="s">
        <v>207</v>
      </c>
    </row>
    <row r="1677" spans="1:65" s="13" customFormat="1" ht="11.25">
      <c r="B1677" s="163"/>
      <c r="D1677" s="164" t="s">
        <v>237</v>
      </c>
      <c r="E1677" s="165" t="s">
        <v>1</v>
      </c>
      <c r="F1677" s="166" t="s">
        <v>1854</v>
      </c>
      <c r="H1677" s="167">
        <v>10.1</v>
      </c>
      <c r="I1677" s="168"/>
      <c r="L1677" s="163"/>
      <c r="M1677" s="169"/>
      <c r="N1677" s="170"/>
      <c r="O1677" s="170"/>
      <c r="P1677" s="170"/>
      <c r="Q1677" s="170"/>
      <c r="R1677" s="170"/>
      <c r="S1677" s="170"/>
      <c r="T1677" s="171"/>
      <c r="AT1677" s="165" t="s">
        <v>237</v>
      </c>
      <c r="AU1677" s="165" t="s">
        <v>88</v>
      </c>
      <c r="AV1677" s="13" t="s">
        <v>88</v>
      </c>
      <c r="AW1677" s="13" t="s">
        <v>33</v>
      </c>
      <c r="AX1677" s="13" t="s">
        <v>79</v>
      </c>
      <c r="AY1677" s="165" t="s">
        <v>207</v>
      </c>
    </row>
    <row r="1678" spans="1:65" s="14" customFormat="1" ht="11.25">
      <c r="B1678" s="172"/>
      <c r="D1678" s="164" t="s">
        <v>237</v>
      </c>
      <c r="E1678" s="173" t="s">
        <v>1</v>
      </c>
      <c r="F1678" s="174" t="s">
        <v>1855</v>
      </c>
      <c r="H1678" s="173" t="s">
        <v>1</v>
      </c>
      <c r="I1678" s="175"/>
      <c r="L1678" s="172"/>
      <c r="M1678" s="176"/>
      <c r="N1678" s="177"/>
      <c r="O1678" s="177"/>
      <c r="P1678" s="177"/>
      <c r="Q1678" s="177"/>
      <c r="R1678" s="177"/>
      <c r="S1678" s="177"/>
      <c r="T1678" s="178"/>
      <c r="AT1678" s="173" t="s">
        <v>237</v>
      </c>
      <c r="AU1678" s="173" t="s">
        <v>88</v>
      </c>
      <c r="AV1678" s="14" t="s">
        <v>86</v>
      </c>
      <c r="AW1678" s="14" t="s">
        <v>33</v>
      </c>
      <c r="AX1678" s="14" t="s">
        <v>79</v>
      </c>
      <c r="AY1678" s="173" t="s">
        <v>207</v>
      </c>
    </row>
    <row r="1679" spans="1:65" s="13" customFormat="1" ht="11.25">
      <c r="B1679" s="163"/>
      <c r="D1679" s="164" t="s">
        <v>237</v>
      </c>
      <c r="E1679" s="165" t="s">
        <v>1</v>
      </c>
      <c r="F1679" s="166" t="s">
        <v>1856</v>
      </c>
      <c r="H1679" s="167">
        <v>5.04</v>
      </c>
      <c r="I1679" s="168"/>
      <c r="L1679" s="163"/>
      <c r="M1679" s="169"/>
      <c r="N1679" s="170"/>
      <c r="O1679" s="170"/>
      <c r="P1679" s="170"/>
      <c r="Q1679" s="170"/>
      <c r="R1679" s="170"/>
      <c r="S1679" s="170"/>
      <c r="T1679" s="171"/>
      <c r="AT1679" s="165" t="s">
        <v>237</v>
      </c>
      <c r="AU1679" s="165" t="s">
        <v>88</v>
      </c>
      <c r="AV1679" s="13" t="s">
        <v>88</v>
      </c>
      <c r="AW1679" s="13" t="s">
        <v>33</v>
      </c>
      <c r="AX1679" s="13" t="s">
        <v>79</v>
      </c>
      <c r="AY1679" s="165" t="s">
        <v>207</v>
      </c>
    </row>
    <row r="1680" spans="1:65" s="15" customFormat="1" ht="11.25">
      <c r="B1680" s="179"/>
      <c r="D1680" s="164" t="s">
        <v>237</v>
      </c>
      <c r="E1680" s="180" t="s">
        <v>1</v>
      </c>
      <c r="F1680" s="181" t="s">
        <v>242</v>
      </c>
      <c r="H1680" s="182">
        <v>18.302</v>
      </c>
      <c r="I1680" s="183"/>
      <c r="L1680" s="179"/>
      <c r="M1680" s="184"/>
      <c r="N1680" s="185"/>
      <c r="O1680" s="185"/>
      <c r="P1680" s="185"/>
      <c r="Q1680" s="185"/>
      <c r="R1680" s="185"/>
      <c r="S1680" s="185"/>
      <c r="T1680" s="186"/>
      <c r="AT1680" s="180" t="s">
        <v>237</v>
      </c>
      <c r="AU1680" s="180" t="s">
        <v>88</v>
      </c>
      <c r="AV1680" s="15" t="s">
        <v>213</v>
      </c>
      <c r="AW1680" s="15" t="s">
        <v>33</v>
      </c>
      <c r="AX1680" s="15" t="s">
        <v>86</v>
      </c>
      <c r="AY1680" s="180" t="s">
        <v>207</v>
      </c>
    </row>
    <row r="1681" spans="1:65" s="2" customFormat="1" ht="16.5" customHeight="1">
      <c r="A1681" s="31"/>
      <c r="B1681" s="148"/>
      <c r="C1681" s="149" t="s">
        <v>1857</v>
      </c>
      <c r="D1681" s="149" t="s">
        <v>209</v>
      </c>
      <c r="E1681" s="150" t="s">
        <v>1252</v>
      </c>
      <c r="F1681" s="151" t="s">
        <v>1253</v>
      </c>
      <c r="G1681" s="152" t="s">
        <v>212</v>
      </c>
      <c r="H1681" s="153">
        <v>5</v>
      </c>
      <c r="I1681" s="154"/>
      <c r="J1681" s="155">
        <f>ROUND(I1681*H1681,2)</f>
        <v>0</v>
      </c>
      <c r="K1681" s="156"/>
      <c r="L1681" s="32"/>
      <c r="M1681" s="157" t="s">
        <v>1</v>
      </c>
      <c r="N1681" s="158" t="s">
        <v>44</v>
      </c>
      <c r="O1681" s="57"/>
      <c r="P1681" s="159">
        <f>O1681*H1681</f>
        <v>0</v>
      </c>
      <c r="Q1681" s="159">
        <v>0</v>
      </c>
      <c r="R1681" s="159">
        <f>Q1681*H1681</f>
        <v>0</v>
      </c>
      <c r="S1681" s="159">
        <v>0</v>
      </c>
      <c r="T1681" s="160">
        <f>S1681*H1681</f>
        <v>0</v>
      </c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R1681" s="161" t="s">
        <v>245</v>
      </c>
      <c r="AT1681" s="161" t="s">
        <v>209</v>
      </c>
      <c r="AU1681" s="161" t="s">
        <v>88</v>
      </c>
      <c r="AY1681" s="17" t="s">
        <v>207</v>
      </c>
      <c r="BE1681" s="162">
        <f>IF(N1681="základní",J1681,0)</f>
        <v>0</v>
      </c>
      <c r="BF1681" s="162">
        <f>IF(N1681="snížená",J1681,0)</f>
        <v>0</v>
      </c>
      <c r="BG1681" s="162">
        <f>IF(N1681="zákl. přenesená",J1681,0)</f>
        <v>0</v>
      </c>
      <c r="BH1681" s="162">
        <f>IF(N1681="sníž. přenesená",J1681,0)</f>
        <v>0</v>
      </c>
      <c r="BI1681" s="162">
        <f>IF(N1681="nulová",J1681,0)</f>
        <v>0</v>
      </c>
      <c r="BJ1681" s="17" t="s">
        <v>86</v>
      </c>
      <c r="BK1681" s="162">
        <f>ROUND(I1681*H1681,2)</f>
        <v>0</v>
      </c>
      <c r="BL1681" s="17" t="s">
        <v>245</v>
      </c>
      <c r="BM1681" s="161" t="s">
        <v>1858</v>
      </c>
    </row>
    <row r="1682" spans="1:65" s="13" customFormat="1" ht="22.5">
      <c r="B1682" s="163"/>
      <c r="D1682" s="164" t="s">
        <v>237</v>
      </c>
      <c r="E1682" s="165" t="s">
        <v>1</v>
      </c>
      <c r="F1682" s="166" t="s">
        <v>1859</v>
      </c>
      <c r="H1682" s="167">
        <v>5</v>
      </c>
      <c r="I1682" s="168"/>
      <c r="L1682" s="163"/>
      <c r="M1682" s="169"/>
      <c r="N1682" s="170"/>
      <c r="O1682" s="170"/>
      <c r="P1682" s="170"/>
      <c r="Q1682" s="170"/>
      <c r="R1682" s="170"/>
      <c r="S1682" s="170"/>
      <c r="T1682" s="171"/>
      <c r="AT1682" s="165" t="s">
        <v>237</v>
      </c>
      <c r="AU1682" s="165" t="s">
        <v>88</v>
      </c>
      <c r="AV1682" s="13" t="s">
        <v>88</v>
      </c>
      <c r="AW1682" s="13" t="s">
        <v>33</v>
      </c>
      <c r="AX1682" s="13" t="s">
        <v>79</v>
      </c>
      <c r="AY1682" s="165" t="s">
        <v>207</v>
      </c>
    </row>
    <row r="1683" spans="1:65" s="14" customFormat="1" ht="22.5">
      <c r="B1683" s="172"/>
      <c r="D1683" s="164" t="s">
        <v>237</v>
      </c>
      <c r="E1683" s="173" t="s">
        <v>1</v>
      </c>
      <c r="F1683" s="174" t="s">
        <v>1270</v>
      </c>
      <c r="H1683" s="173" t="s">
        <v>1</v>
      </c>
      <c r="I1683" s="175"/>
      <c r="L1683" s="172"/>
      <c r="M1683" s="176"/>
      <c r="N1683" s="177"/>
      <c r="O1683" s="177"/>
      <c r="P1683" s="177"/>
      <c r="Q1683" s="177"/>
      <c r="R1683" s="177"/>
      <c r="S1683" s="177"/>
      <c r="T1683" s="178"/>
      <c r="AT1683" s="173" t="s">
        <v>237</v>
      </c>
      <c r="AU1683" s="173" t="s">
        <v>88</v>
      </c>
      <c r="AV1683" s="14" t="s">
        <v>86</v>
      </c>
      <c r="AW1683" s="14" t="s">
        <v>33</v>
      </c>
      <c r="AX1683" s="14" t="s">
        <v>79</v>
      </c>
      <c r="AY1683" s="173" t="s">
        <v>207</v>
      </c>
    </row>
    <row r="1684" spans="1:65" s="15" customFormat="1" ht="11.25">
      <c r="B1684" s="179"/>
      <c r="D1684" s="164" t="s">
        <v>237</v>
      </c>
      <c r="E1684" s="180" t="s">
        <v>1</v>
      </c>
      <c r="F1684" s="181" t="s">
        <v>242</v>
      </c>
      <c r="H1684" s="182">
        <v>5</v>
      </c>
      <c r="I1684" s="183"/>
      <c r="L1684" s="179"/>
      <c r="M1684" s="184"/>
      <c r="N1684" s="185"/>
      <c r="O1684" s="185"/>
      <c r="P1684" s="185"/>
      <c r="Q1684" s="185"/>
      <c r="R1684" s="185"/>
      <c r="S1684" s="185"/>
      <c r="T1684" s="186"/>
      <c r="AT1684" s="180" t="s">
        <v>237</v>
      </c>
      <c r="AU1684" s="180" t="s">
        <v>88</v>
      </c>
      <c r="AV1684" s="15" t="s">
        <v>213</v>
      </c>
      <c r="AW1684" s="15" t="s">
        <v>33</v>
      </c>
      <c r="AX1684" s="15" t="s">
        <v>86</v>
      </c>
      <c r="AY1684" s="180" t="s">
        <v>207</v>
      </c>
    </row>
    <row r="1685" spans="1:65" s="12" customFormat="1" ht="22.9" customHeight="1">
      <c r="B1685" s="135"/>
      <c r="D1685" s="136" t="s">
        <v>78</v>
      </c>
      <c r="E1685" s="146" t="s">
        <v>1860</v>
      </c>
      <c r="F1685" s="146" t="s">
        <v>1861</v>
      </c>
      <c r="I1685" s="138"/>
      <c r="J1685" s="147">
        <f>BK1685</f>
        <v>0</v>
      </c>
      <c r="L1685" s="135"/>
      <c r="M1685" s="140"/>
      <c r="N1685" s="141"/>
      <c r="O1685" s="141"/>
      <c r="P1685" s="142">
        <f>SUM(P1686:P1705)</f>
        <v>0</v>
      </c>
      <c r="Q1685" s="141"/>
      <c r="R1685" s="142">
        <f>SUM(R1686:R1705)</f>
        <v>0</v>
      </c>
      <c r="S1685" s="141"/>
      <c r="T1685" s="143">
        <f>SUM(T1686:T1705)</f>
        <v>0</v>
      </c>
      <c r="AR1685" s="136" t="s">
        <v>88</v>
      </c>
      <c r="AT1685" s="144" t="s">
        <v>78</v>
      </c>
      <c r="AU1685" s="144" t="s">
        <v>86</v>
      </c>
      <c r="AY1685" s="136" t="s">
        <v>207</v>
      </c>
      <c r="BK1685" s="145">
        <f>SUM(BK1686:BK1705)</f>
        <v>0</v>
      </c>
    </row>
    <row r="1686" spans="1:65" s="2" customFormat="1" ht="24.2" customHeight="1">
      <c r="A1686" s="31"/>
      <c r="B1686" s="148"/>
      <c r="C1686" s="149" t="s">
        <v>1039</v>
      </c>
      <c r="D1686" s="149" t="s">
        <v>209</v>
      </c>
      <c r="E1686" s="150" t="s">
        <v>1862</v>
      </c>
      <c r="F1686" s="151" t="s">
        <v>1863</v>
      </c>
      <c r="G1686" s="152" t="s">
        <v>415</v>
      </c>
      <c r="H1686" s="153">
        <v>738.34</v>
      </c>
      <c r="I1686" s="154"/>
      <c r="J1686" s="155">
        <f>ROUND(I1686*H1686,2)</f>
        <v>0</v>
      </c>
      <c r="K1686" s="156"/>
      <c r="L1686" s="32"/>
      <c r="M1686" s="157" t="s">
        <v>1</v>
      </c>
      <c r="N1686" s="158" t="s">
        <v>44</v>
      </c>
      <c r="O1686" s="57"/>
      <c r="P1686" s="159">
        <f>O1686*H1686</f>
        <v>0</v>
      </c>
      <c r="Q1686" s="159">
        <v>0</v>
      </c>
      <c r="R1686" s="159">
        <f>Q1686*H1686</f>
        <v>0</v>
      </c>
      <c r="S1686" s="159">
        <v>0</v>
      </c>
      <c r="T1686" s="160">
        <f>S1686*H1686</f>
        <v>0</v>
      </c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R1686" s="161" t="s">
        <v>245</v>
      </c>
      <c r="AT1686" s="161" t="s">
        <v>209</v>
      </c>
      <c r="AU1686" s="161" t="s">
        <v>88</v>
      </c>
      <c r="AY1686" s="17" t="s">
        <v>207</v>
      </c>
      <c r="BE1686" s="162">
        <f>IF(N1686="základní",J1686,0)</f>
        <v>0</v>
      </c>
      <c r="BF1686" s="162">
        <f>IF(N1686="snížená",J1686,0)</f>
        <v>0</v>
      </c>
      <c r="BG1686" s="162">
        <f>IF(N1686="zákl. přenesená",J1686,0)</f>
        <v>0</v>
      </c>
      <c r="BH1686" s="162">
        <f>IF(N1686="sníž. přenesená",J1686,0)</f>
        <v>0</v>
      </c>
      <c r="BI1686" s="162">
        <f>IF(N1686="nulová",J1686,0)</f>
        <v>0</v>
      </c>
      <c r="BJ1686" s="17" t="s">
        <v>86</v>
      </c>
      <c r="BK1686" s="162">
        <f>ROUND(I1686*H1686,2)</f>
        <v>0</v>
      </c>
      <c r="BL1686" s="17" t="s">
        <v>245</v>
      </c>
      <c r="BM1686" s="161" t="s">
        <v>1864</v>
      </c>
    </row>
    <row r="1687" spans="1:65" s="2" customFormat="1" ht="21.75" customHeight="1">
      <c r="A1687" s="31"/>
      <c r="B1687" s="148"/>
      <c r="C1687" s="149" t="s">
        <v>1865</v>
      </c>
      <c r="D1687" s="149" t="s">
        <v>209</v>
      </c>
      <c r="E1687" s="150" t="s">
        <v>1866</v>
      </c>
      <c r="F1687" s="151" t="s">
        <v>1867</v>
      </c>
      <c r="G1687" s="152" t="s">
        <v>415</v>
      </c>
      <c r="H1687" s="153">
        <v>671.71500000000003</v>
      </c>
      <c r="I1687" s="154"/>
      <c r="J1687" s="155">
        <f>ROUND(I1687*H1687,2)</f>
        <v>0</v>
      </c>
      <c r="K1687" s="156"/>
      <c r="L1687" s="32"/>
      <c r="M1687" s="157" t="s">
        <v>1</v>
      </c>
      <c r="N1687" s="158" t="s">
        <v>44</v>
      </c>
      <c r="O1687" s="57"/>
      <c r="P1687" s="159">
        <f>O1687*H1687</f>
        <v>0</v>
      </c>
      <c r="Q1687" s="159">
        <v>0</v>
      </c>
      <c r="R1687" s="159">
        <f>Q1687*H1687</f>
        <v>0</v>
      </c>
      <c r="S1687" s="159">
        <v>0</v>
      </c>
      <c r="T1687" s="160">
        <f>S1687*H1687</f>
        <v>0</v>
      </c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R1687" s="161" t="s">
        <v>245</v>
      </c>
      <c r="AT1687" s="161" t="s">
        <v>209</v>
      </c>
      <c r="AU1687" s="161" t="s">
        <v>88</v>
      </c>
      <c r="AY1687" s="17" t="s">
        <v>207</v>
      </c>
      <c r="BE1687" s="162">
        <f>IF(N1687="základní",J1687,0)</f>
        <v>0</v>
      </c>
      <c r="BF1687" s="162">
        <f>IF(N1687="snížená",J1687,0)</f>
        <v>0</v>
      </c>
      <c r="BG1687" s="162">
        <f>IF(N1687="zákl. přenesená",J1687,0)</f>
        <v>0</v>
      </c>
      <c r="BH1687" s="162">
        <f>IF(N1687="sníž. přenesená",J1687,0)</f>
        <v>0</v>
      </c>
      <c r="BI1687" s="162">
        <f>IF(N1687="nulová",J1687,0)</f>
        <v>0</v>
      </c>
      <c r="BJ1687" s="17" t="s">
        <v>86</v>
      </c>
      <c r="BK1687" s="162">
        <f>ROUND(I1687*H1687,2)</f>
        <v>0</v>
      </c>
      <c r="BL1687" s="17" t="s">
        <v>245</v>
      </c>
      <c r="BM1687" s="161" t="s">
        <v>1868</v>
      </c>
    </row>
    <row r="1688" spans="1:65" s="14" customFormat="1" ht="22.5">
      <c r="B1688" s="172"/>
      <c r="D1688" s="164" t="s">
        <v>237</v>
      </c>
      <c r="E1688" s="173" t="s">
        <v>1</v>
      </c>
      <c r="F1688" s="174" t="s">
        <v>1869</v>
      </c>
      <c r="H1688" s="173" t="s">
        <v>1</v>
      </c>
      <c r="I1688" s="175"/>
      <c r="L1688" s="172"/>
      <c r="M1688" s="176"/>
      <c r="N1688" s="177"/>
      <c r="O1688" s="177"/>
      <c r="P1688" s="177"/>
      <c r="Q1688" s="177"/>
      <c r="R1688" s="177"/>
      <c r="S1688" s="177"/>
      <c r="T1688" s="178"/>
      <c r="AT1688" s="173" t="s">
        <v>237</v>
      </c>
      <c r="AU1688" s="173" t="s">
        <v>88</v>
      </c>
      <c r="AV1688" s="14" t="s">
        <v>86</v>
      </c>
      <c r="AW1688" s="14" t="s">
        <v>33</v>
      </c>
      <c r="AX1688" s="14" t="s">
        <v>79</v>
      </c>
      <c r="AY1688" s="173" t="s">
        <v>207</v>
      </c>
    </row>
    <row r="1689" spans="1:65" s="13" customFormat="1" ht="11.25">
      <c r="B1689" s="163"/>
      <c r="D1689" s="164" t="s">
        <v>237</v>
      </c>
      <c r="E1689" s="165" t="s">
        <v>1</v>
      </c>
      <c r="F1689" s="166" t="s">
        <v>1870</v>
      </c>
      <c r="H1689" s="167">
        <v>5.7949999999999999</v>
      </c>
      <c r="I1689" s="168"/>
      <c r="L1689" s="163"/>
      <c r="M1689" s="169"/>
      <c r="N1689" s="170"/>
      <c r="O1689" s="170"/>
      <c r="P1689" s="170"/>
      <c r="Q1689" s="170"/>
      <c r="R1689" s="170"/>
      <c r="S1689" s="170"/>
      <c r="T1689" s="171"/>
      <c r="AT1689" s="165" t="s">
        <v>237</v>
      </c>
      <c r="AU1689" s="165" t="s">
        <v>88</v>
      </c>
      <c r="AV1689" s="13" t="s">
        <v>88</v>
      </c>
      <c r="AW1689" s="13" t="s">
        <v>33</v>
      </c>
      <c r="AX1689" s="13" t="s">
        <v>79</v>
      </c>
      <c r="AY1689" s="165" t="s">
        <v>207</v>
      </c>
    </row>
    <row r="1690" spans="1:65" s="13" customFormat="1" ht="11.25">
      <c r="B1690" s="163"/>
      <c r="D1690" s="164" t="s">
        <v>237</v>
      </c>
      <c r="E1690" s="165" t="s">
        <v>1</v>
      </c>
      <c r="F1690" s="166" t="s">
        <v>1871</v>
      </c>
      <c r="H1690" s="167">
        <v>11.8</v>
      </c>
      <c r="I1690" s="168"/>
      <c r="L1690" s="163"/>
      <c r="M1690" s="169"/>
      <c r="N1690" s="170"/>
      <c r="O1690" s="170"/>
      <c r="P1690" s="170"/>
      <c r="Q1690" s="170"/>
      <c r="R1690" s="170"/>
      <c r="S1690" s="170"/>
      <c r="T1690" s="171"/>
      <c r="AT1690" s="165" t="s">
        <v>237</v>
      </c>
      <c r="AU1690" s="165" t="s">
        <v>88</v>
      </c>
      <c r="AV1690" s="13" t="s">
        <v>88</v>
      </c>
      <c r="AW1690" s="13" t="s">
        <v>33</v>
      </c>
      <c r="AX1690" s="13" t="s">
        <v>79</v>
      </c>
      <c r="AY1690" s="165" t="s">
        <v>207</v>
      </c>
    </row>
    <row r="1691" spans="1:65" s="13" customFormat="1" ht="22.5">
      <c r="B1691" s="163"/>
      <c r="D1691" s="164" t="s">
        <v>237</v>
      </c>
      <c r="E1691" s="165" t="s">
        <v>1</v>
      </c>
      <c r="F1691" s="166" t="s">
        <v>1872</v>
      </c>
      <c r="H1691" s="167">
        <v>240.48</v>
      </c>
      <c r="I1691" s="168"/>
      <c r="L1691" s="163"/>
      <c r="M1691" s="169"/>
      <c r="N1691" s="170"/>
      <c r="O1691" s="170"/>
      <c r="P1691" s="170"/>
      <c r="Q1691" s="170"/>
      <c r="R1691" s="170"/>
      <c r="S1691" s="170"/>
      <c r="T1691" s="171"/>
      <c r="AT1691" s="165" t="s">
        <v>237</v>
      </c>
      <c r="AU1691" s="165" t="s">
        <v>88</v>
      </c>
      <c r="AV1691" s="13" t="s">
        <v>88</v>
      </c>
      <c r="AW1691" s="13" t="s">
        <v>33</v>
      </c>
      <c r="AX1691" s="13" t="s">
        <v>79</v>
      </c>
      <c r="AY1691" s="165" t="s">
        <v>207</v>
      </c>
    </row>
    <row r="1692" spans="1:65" s="13" customFormat="1" ht="22.5">
      <c r="B1692" s="163"/>
      <c r="D1692" s="164" t="s">
        <v>237</v>
      </c>
      <c r="E1692" s="165" t="s">
        <v>1</v>
      </c>
      <c r="F1692" s="166" t="s">
        <v>1873</v>
      </c>
      <c r="H1692" s="167">
        <v>206.28</v>
      </c>
      <c r="I1692" s="168"/>
      <c r="L1692" s="163"/>
      <c r="M1692" s="169"/>
      <c r="N1692" s="170"/>
      <c r="O1692" s="170"/>
      <c r="P1692" s="170"/>
      <c r="Q1692" s="170"/>
      <c r="R1692" s="170"/>
      <c r="S1692" s="170"/>
      <c r="T1692" s="171"/>
      <c r="AT1692" s="165" t="s">
        <v>237</v>
      </c>
      <c r="AU1692" s="165" t="s">
        <v>88</v>
      </c>
      <c r="AV1692" s="13" t="s">
        <v>88</v>
      </c>
      <c r="AW1692" s="13" t="s">
        <v>33</v>
      </c>
      <c r="AX1692" s="13" t="s">
        <v>79</v>
      </c>
      <c r="AY1692" s="165" t="s">
        <v>207</v>
      </c>
    </row>
    <row r="1693" spans="1:65" s="13" customFormat="1" ht="22.5">
      <c r="B1693" s="163"/>
      <c r="D1693" s="164" t="s">
        <v>237</v>
      </c>
      <c r="E1693" s="165" t="s">
        <v>1</v>
      </c>
      <c r="F1693" s="166" t="s">
        <v>1874</v>
      </c>
      <c r="H1693" s="167">
        <v>207.36</v>
      </c>
      <c r="I1693" s="168"/>
      <c r="L1693" s="163"/>
      <c r="M1693" s="169"/>
      <c r="N1693" s="170"/>
      <c r="O1693" s="170"/>
      <c r="P1693" s="170"/>
      <c r="Q1693" s="170"/>
      <c r="R1693" s="170"/>
      <c r="S1693" s="170"/>
      <c r="T1693" s="171"/>
      <c r="AT1693" s="165" t="s">
        <v>237</v>
      </c>
      <c r="AU1693" s="165" t="s">
        <v>88</v>
      </c>
      <c r="AV1693" s="13" t="s">
        <v>88</v>
      </c>
      <c r="AW1693" s="13" t="s">
        <v>33</v>
      </c>
      <c r="AX1693" s="13" t="s">
        <v>79</v>
      </c>
      <c r="AY1693" s="165" t="s">
        <v>207</v>
      </c>
    </row>
    <row r="1694" spans="1:65" s="15" customFormat="1" ht="11.25">
      <c r="B1694" s="179"/>
      <c r="D1694" s="164" t="s">
        <v>237</v>
      </c>
      <c r="E1694" s="180" t="s">
        <v>1</v>
      </c>
      <c r="F1694" s="181" t="s">
        <v>242</v>
      </c>
      <c r="H1694" s="182">
        <v>671.71500000000003</v>
      </c>
      <c r="I1694" s="183"/>
      <c r="L1694" s="179"/>
      <c r="M1694" s="184"/>
      <c r="N1694" s="185"/>
      <c r="O1694" s="185"/>
      <c r="P1694" s="185"/>
      <c r="Q1694" s="185"/>
      <c r="R1694" s="185"/>
      <c r="S1694" s="185"/>
      <c r="T1694" s="186"/>
      <c r="AT1694" s="180" t="s">
        <v>237</v>
      </c>
      <c r="AU1694" s="180" t="s">
        <v>88</v>
      </c>
      <c r="AV1694" s="15" t="s">
        <v>213</v>
      </c>
      <c r="AW1694" s="15" t="s">
        <v>33</v>
      </c>
      <c r="AX1694" s="15" t="s">
        <v>86</v>
      </c>
      <c r="AY1694" s="180" t="s">
        <v>207</v>
      </c>
    </row>
    <row r="1695" spans="1:65" s="2" customFormat="1" ht="21.75" customHeight="1">
      <c r="A1695" s="31"/>
      <c r="B1695" s="148"/>
      <c r="C1695" s="149" t="s">
        <v>1045</v>
      </c>
      <c r="D1695" s="149" t="s">
        <v>209</v>
      </c>
      <c r="E1695" s="150" t="s">
        <v>1875</v>
      </c>
      <c r="F1695" s="151" t="s">
        <v>1876</v>
      </c>
      <c r="G1695" s="152" t="s">
        <v>415</v>
      </c>
      <c r="H1695" s="153">
        <v>47.24</v>
      </c>
      <c r="I1695" s="154"/>
      <c r="J1695" s="155">
        <f>ROUND(I1695*H1695,2)</f>
        <v>0</v>
      </c>
      <c r="K1695" s="156"/>
      <c r="L1695" s="32"/>
      <c r="M1695" s="157" t="s">
        <v>1</v>
      </c>
      <c r="N1695" s="158" t="s">
        <v>44</v>
      </c>
      <c r="O1695" s="57"/>
      <c r="P1695" s="159">
        <f>O1695*H1695</f>
        <v>0</v>
      </c>
      <c r="Q1695" s="159">
        <v>0</v>
      </c>
      <c r="R1695" s="159">
        <f>Q1695*H1695</f>
        <v>0</v>
      </c>
      <c r="S1695" s="159">
        <v>0</v>
      </c>
      <c r="T1695" s="160">
        <f>S1695*H1695</f>
        <v>0</v>
      </c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R1695" s="161" t="s">
        <v>245</v>
      </c>
      <c r="AT1695" s="161" t="s">
        <v>209</v>
      </c>
      <c r="AU1695" s="161" t="s">
        <v>88</v>
      </c>
      <c r="AY1695" s="17" t="s">
        <v>207</v>
      </c>
      <c r="BE1695" s="162">
        <f>IF(N1695="základní",J1695,0)</f>
        <v>0</v>
      </c>
      <c r="BF1695" s="162">
        <f>IF(N1695="snížená",J1695,0)</f>
        <v>0</v>
      </c>
      <c r="BG1695" s="162">
        <f>IF(N1695="zákl. přenesená",J1695,0)</f>
        <v>0</v>
      </c>
      <c r="BH1695" s="162">
        <f>IF(N1695="sníž. přenesená",J1695,0)</f>
        <v>0</v>
      </c>
      <c r="BI1695" s="162">
        <f>IF(N1695="nulová",J1695,0)</f>
        <v>0</v>
      </c>
      <c r="BJ1695" s="17" t="s">
        <v>86</v>
      </c>
      <c r="BK1695" s="162">
        <f>ROUND(I1695*H1695,2)</f>
        <v>0</v>
      </c>
      <c r="BL1695" s="17" t="s">
        <v>245</v>
      </c>
      <c r="BM1695" s="161" t="s">
        <v>1877</v>
      </c>
    </row>
    <row r="1696" spans="1:65" s="14" customFormat="1" ht="22.5">
      <c r="B1696" s="172"/>
      <c r="D1696" s="164" t="s">
        <v>237</v>
      </c>
      <c r="E1696" s="173" t="s">
        <v>1</v>
      </c>
      <c r="F1696" s="174" t="s">
        <v>1878</v>
      </c>
      <c r="H1696" s="173" t="s">
        <v>1</v>
      </c>
      <c r="I1696" s="175"/>
      <c r="L1696" s="172"/>
      <c r="M1696" s="176"/>
      <c r="N1696" s="177"/>
      <c r="O1696" s="177"/>
      <c r="P1696" s="177"/>
      <c r="Q1696" s="177"/>
      <c r="R1696" s="177"/>
      <c r="S1696" s="177"/>
      <c r="T1696" s="178"/>
      <c r="AT1696" s="173" t="s">
        <v>237</v>
      </c>
      <c r="AU1696" s="173" t="s">
        <v>88</v>
      </c>
      <c r="AV1696" s="14" t="s">
        <v>86</v>
      </c>
      <c r="AW1696" s="14" t="s">
        <v>33</v>
      </c>
      <c r="AX1696" s="14" t="s">
        <v>79</v>
      </c>
      <c r="AY1696" s="173" t="s">
        <v>207</v>
      </c>
    </row>
    <row r="1697" spans="1:65" s="13" customFormat="1" ht="22.5">
      <c r="B1697" s="163"/>
      <c r="D1697" s="164" t="s">
        <v>237</v>
      </c>
      <c r="E1697" s="165" t="s">
        <v>1</v>
      </c>
      <c r="F1697" s="166" t="s">
        <v>1879</v>
      </c>
      <c r="H1697" s="167">
        <v>10.24</v>
      </c>
      <c r="I1697" s="168"/>
      <c r="L1697" s="163"/>
      <c r="M1697" s="169"/>
      <c r="N1697" s="170"/>
      <c r="O1697" s="170"/>
      <c r="P1697" s="170"/>
      <c r="Q1697" s="170"/>
      <c r="R1697" s="170"/>
      <c r="S1697" s="170"/>
      <c r="T1697" s="171"/>
      <c r="AT1697" s="165" t="s">
        <v>237</v>
      </c>
      <c r="AU1697" s="165" t="s">
        <v>88</v>
      </c>
      <c r="AV1697" s="13" t="s">
        <v>88</v>
      </c>
      <c r="AW1697" s="13" t="s">
        <v>33</v>
      </c>
      <c r="AX1697" s="13" t="s">
        <v>79</v>
      </c>
      <c r="AY1697" s="165" t="s">
        <v>207</v>
      </c>
    </row>
    <row r="1698" spans="1:65" s="13" customFormat="1" ht="11.25">
      <c r="B1698" s="163"/>
      <c r="D1698" s="164" t="s">
        <v>237</v>
      </c>
      <c r="E1698" s="165" t="s">
        <v>1</v>
      </c>
      <c r="F1698" s="166" t="s">
        <v>1880</v>
      </c>
      <c r="H1698" s="167">
        <v>12.45</v>
      </c>
      <c r="I1698" s="168"/>
      <c r="L1698" s="163"/>
      <c r="M1698" s="169"/>
      <c r="N1698" s="170"/>
      <c r="O1698" s="170"/>
      <c r="P1698" s="170"/>
      <c r="Q1698" s="170"/>
      <c r="R1698" s="170"/>
      <c r="S1698" s="170"/>
      <c r="T1698" s="171"/>
      <c r="AT1698" s="165" t="s">
        <v>237</v>
      </c>
      <c r="AU1698" s="165" t="s">
        <v>88</v>
      </c>
      <c r="AV1698" s="13" t="s">
        <v>88</v>
      </c>
      <c r="AW1698" s="13" t="s">
        <v>33</v>
      </c>
      <c r="AX1698" s="13" t="s">
        <v>79</v>
      </c>
      <c r="AY1698" s="165" t="s">
        <v>207</v>
      </c>
    </row>
    <row r="1699" spans="1:65" s="13" customFormat="1" ht="11.25">
      <c r="B1699" s="163"/>
      <c r="D1699" s="164" t="s">
        <v>237</v>
      </c>
      <c r="E1699" s="165" t="s">
        <v>1</v>
      </c>
      <c r="F1699" s="166" t="s">
        <v>1881</v>
      </c>
      <c r="H1699" s="167">
        <v>12.3</v>
      </c>
      <c r="I1699" s="168"/>
      <c r="L1699" s="163"/>
      <c r="M1699" s="169"/>
      <c r="N1699" s="170"/>
      <c r="O1699" s="170"/>
      <c r="P1699" s="170"/>
      <c r="Q1699" s="170"/>
      <c r="R1699" s="170"/>
      <c r="S1699" s="170"/>
      <c r="T1699" s="171"/>
      <c r="AT1699" s="165" t="s">
        <v>237</v>
      </c>
      <c r="AU1699" s="165" t="s">
        <v>88</v>
      </c>
      <c r="AV1699" s="13" t="s">
        <v>88</v>
      </c>
      <c r="AW1699" s="13" t="s">
        <v>33</v>
      </c>
      <c r="AX1699" s="13" t="s">
        <v>79</v>
      </c>
      <c r="AY1699" s="165" t="s">
        <v>207</v>
      </c>
    </row>
    <row r="1700" spans="1:65" s="13" customFormat="1" ht="22.5">
      <c r="B1700" s="163"/>
      <c r="D1700" s="164" t="s">
        <v>237</v>
      </c>
      <c r="E1700" s="165" t="s">
        <v>1</v>
      </c>
      <c r="F1700" s="166" t="s">
        <v>1882</v>
      </c>
      <c r="H1700" s="167">
        <v>12.25</v>
      </c>
      <c r="I1700" s="168"/>
      <c r="L1700" s="163"/>
      <c r="M1700" s="169"/>
      <c r="N1700" s="170"/>
      <c r="O1700" s="170"/>
      <c r="P1700" s="170"/>
      <c r="Q1700" s="170"/>
      <c r="R1700" s="170"/>
      <c r="S1700" s="170"/>
      <c r="T1700" s="171"/>
      <c r="AT1700" s="165" t="s">
        <v>237</v>
      </c>
      <c r="AU1700" s="165" t="s">
        <v>88</v>
      </c>
      <c r="AV1700" s="13" t="s">
        <v>88</v>
      </c>
      <c r="AW1700" s="13" t="s">
        <v>33</v>
      </c>
      <c r="AX1700" s="13" t="s">
        <v>79</v>
      </c>
      <c r="AY1700" s="165" t="s">
        <v>207</v>
      </c>
    </row>
    <row r="1701" spans="1:65" s="15" customFormat="1" ht="11.25">
      <c r="B1701" s="179"/>
      <c r="D1701" s="164" t="s">
        <v>237</v>
      </c>
      <c r="E1701" s="180" t="s">
        <v>1</v>
      </c>
      <c r="F1701" s="181" t="s">
        <v>242</v>
      </c>
      <c r="H1701" s="182">
        <v>47.239999999999995</v>
      </c>
      <c r="I1701" s="183"/>
      <c r="L1701" s="179"/>
      <c r="M1701" s="184"/>
      <c r="N1701" s="185"/>
      <c r="O1701" s="185"/>
      <c r="P1701" s="185"/>
      <c r="Q1701" s="185"/>
      <c r="R1701" s="185"/>
      <c r="S1701" s="185"/>
      <c r="T1701" s="186"/>
      <c r="AT1701" s="180" t="s">
        <v>237</v>
      </c>
      <c r="AU1701" s="180" t="s">
        <v>88</v>
      </c>
      <c r="AV1701" s="15" t="s">
        <v>213</v>
      </c>
      <c r="AW1701" s="15" t="s">
        <v>33</v>
      </c>
      <c r="AX1701" s="15" t="s">
        <v>86</v>
      </c>
      <c r="AY1701" s="180" t="s">
        <v>207</v>
      </c>
    </row>
    <row r="1702" spans="1:65" s="2" customFormat="1" ht="16.5" customHeight="1">
      <c r="A1702" s="31"/>
      <c r="B1702" s="148"/>
      <c r="C1702" s="149" t="s">
        <v>1883</v>
      </c>
      <c r="D1702" s="149" t="s">
        <v>209</v>
      </c>
      <c r="E1702" s="150" t="s">
        <v>1252</v>
      </c>
      <c r="F1702" s="151" t="s">
        <v>1253</v>
      </c>
      <c r="G1702" s="152" t="s">
        <v>212</v>
      </c>
      <c r="H1702" s="153">
        <v>5</v>
      </c>
      <c r="I1702" s="154"/>
      <c r="J1702" s="155">
        <f>ROUND(I1702*H1702,2)</f>
        <v>0</v>
      </c>
      <c r="K1702" s="156"/>
      <c r="L1702" s="32"/>
      <c r="M1702" s="157" t="s">
        <v>1</v>
      </c>
      <c r="N1702" s="158" t="s">
        <v>44</v>
      </c>
      <c r="O1702" s="57"/>
      <c r="P1702" s="159">
        <f>O1702*H1702</f>
        <v>0</v>
      </c>
      <c r="Q1702" s="159">
        <v>0</v>
      </c>
      <c r="R1702" s="159">
        <f>Q1702*H1702</f>
        <v>0</v>
      </c>
      <c r="S1702" s="159">
        <v>0</v>
      </c>
      <c r="T1702" s="160">
        <f>S1702*H1702</f>
        <v>0</v>
      </c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R1702" s="161" t="s">
        <v>245</v>
      </c>
      <c r="AT1702" s="161" t="s">
        <v>209</v>
      </c>
      <c r="AU1702" s="161" t="s">
        <v>88</v>
      </c>
      <c r="AY1702" s="17" t="s">
        <v>207</v>
      </c>
      <c r="BE1702" s="162">
        <f>IF(N1702="základní",J1702,0)</f>
        <v>0</v>
      </c>
      <c r="BF1702" s="162">
        <f>IF(N1702="snížená",J1702,0)</f>
        <v>0</v>
      </c>
      <c r="BG1702" s="162">
        <f>IF(N1702="zákl. přenesená",J1702,0)</f>
        <v>0</v>
      </c>
      <c r="BH1702" s="162">
        <f>IF(N1702="sníž. přenesená",J1702,0)</f>
        <v>0</v>
      </c>
      <c r="BI1702" s="162">
        <f>IF(N1702="nulová",J1702,0)</f>
        <v>0</v>
      </c>
      <c r="BJ1702" s="17" t="s">
        <v>86</v>
      </c>
      <c r="BK1702" s="162">
        <f>ROUND(I1702*H1702,2)</f>
        <v>0</v>
      </c>
      <c r="BL1702" s="17" t="s">
        <v>245</v>
      </c>
      <c r="BM1702" s="161" t="s">
        <v>1884</v>
      </c>
    </row>
    <row r="1703" spans="1:65" s="13" customFormat="1" ht="22.5">
      <c r="B1703" s="163"/>
      <c r="D1703" s="164" t="s">
        <v>237</v>
      </c>
      <c r="E1703" s="165" t="s">
        <v>1</v>
      </c>
      <c r="F1703" s="166" t="s">
        <v>1885</v>
      </c>
      <c r="H1703" s="167">
        <v>5</v>
      </c>
      <c r="I1703" s="168"/>
      <c r="L1703" s="163"/>
      <c r="M1703" s="169"/>
      <c r="N1703" s="170"/>
      <c r="O1703" s="170"/>
      <c r="P1703" s="170"/>
      <c r="Q1703" s="170"/>
      <c r="R1703" s="170"/>
      <c r="S1703" s="170"/>
      <c r="T1703" s="171"/>
      <c r="AT1703" s="165" t="s">
        <v>237</v>
      </c>
      <c r="AU1703" s="165" t="s">
        <v>88</v>
      </c>
      <c r="AV1703" s="13" t="s">
        <v>88</v>
      </c>
      <c r="AW1703" s="13" t="s">
        <v>33</v>
      </c>
      <c r="AX1703" s="13" t="s">
        <v>79</v>
      </c>
      <c r="AY1703" s="165" t="s">
        <v>207</v>
      </c>
    </row>
    <row r="1704" spans="1:65" s="14" customFormat="1" ht="22.5">
      <c r="B1704" s="172"/>
      <c r="D1704" s="164" t="s">
        <v>237</v>
      </c>
      <c r="E1704" s="173" t="s">
        <v>1</v>
      </c>
      <c r="F1704" s="174" t="s">
        <v>1270</v>
      </c>
      <c r="H1704" s="173" t="s">
        <v>1</v>
      </c>
      <c r="I1704" s="175"/>
      <c r="L1704" s="172"/>
      <c r="M1704" s="176"/>
      <c r="N1704" s="177"/>
      <c r="O1704" s="177"/>
      <c r="P1704" s="177"/>
      <c r="Q1704" s="177"/>
      <c r="R1704" s="177"/>
      <c r="S1704" s="177"/>
      <c r="T1704" s="178"/>
      <c r="AT1704" s="173" t="s">
        <v>237</v>
      </c>
      <c r="AU1704" s="173" t="s">
        <v>88</v>
      </c>
      <c r="AV1704" s="14" t="s">
        <v>86</v>
      </c>
      <c r="AW1704" s="14" t="s">
        <v>33</v>
      </c>
      <c r="AX1704" s="14" t="s">
        <v>79</v>
      </c>
      <c r="AY1704" s="173" t="s">
        <v>207</v>
      </c>
    </row>
    <row r="1705" spans="1:65" s="15" customFormat="1" ht="11.25">
      <c r="B1705" s="179"/>
      <c r="D1705" s="164" t="s">
        <v>237</v>
      </c>
      <c r="E1705" s="180" t="s">
        <v>1</v>
      </c>
      <c r="F1705" s="181" t="s">
        <v>242</v>
      </c>
      <c r="H1705" s="182">
        <v>5</v>
      </c>
      <c r="I1705" s="183"/>
      <c r="L1705" s="179"/>
      <c r="M1705" s="184"/>
      <c r="N1705" s="185"/>
      <c r="O1705" s="185"/>
      <c r="P1705" s="185"/>
      <c r="Q1705" s="185"/>
      <c r="R1705" s="185"/>
      <c r="S1705" s="185"/>
      <c r="T1705" s="186"/>
      <c r="AT1705" s="180" t="s">
        <v>237</v>
      </c>
      <c r="AU1705" s="180" t="s">
        <v>88</v>
      </c>
      <c r="AV1705" s="15" t="s">
        <v>213</v>
      </c>
      <c r="AW1705" s="15" t="s">
        <v>33</v>
      </c>
      <c r="AX1705" s="15" t="s">
        <v>86</v>
      </c>
      <c r="AY1705" s="180" t="s">
        <v>207</v>
      </c>
    </row>
    <row r="1706" spans="1:65" s="12" customFormat="1" ht="22.9" customHeight="1">
      <c r="B1706" s="135"/>
      <c r="D1706" s="136" t="s">
        <v>78</v>
      </c>
      <c r="E1706" s="146" t="s">
        <v>1886</v>
      </c>
      <c r="F1706" s="146" t="s">
        <v>1887</v>
      </c>
      <c r="I1706" s="138"/>
      <c r="J1706" s="147">
        <f>BK1706</f>
        <v>0</v>
      </c>
      <c r="L1706" s="135"/>
      <c r="M1706" s="140"/>
      <c r="N1706" s="141"/>
      <c r="O1706" s="141"/>
      <c r="P1706" s="142">
        <v>0</v>
      </c>
      <c r="Q1706" s="141"/>
      <c r="R1706" s="142">
        <v>0</v>
      </c>
      <c r="S1706" s="141"/>
      <c r="T1706" s="143">
        <v>0</v>
      </c>
      <c r="AR1706" s="136" t="s">
        <v>217</v>
      </c>
      <c r="AT1706" s="144" t="s">
        <v>78</v>
      </c>
      <c r="AU1706" s="144" t="s">
        <v>86</v>
      </c>
      <c r="AY1706" s="136" t="s">
        <v>207</v>
      </c>
      <c r="BK1706" s="145">
        <v>0</v>
      </c>
    </row>
    <row r="1707" spans="1:65" s="12" customFormat="1" ht="22.9" customHeight="1">
      <c r="B1707" s="135"/>
      <c r="D1707" s="136" t="s">
        <v>78</v>
      </c>
      <c r="E1707" s="146" t="s">
        <v>1888</v>
      </c>
      <c r="F1707" s="146" t="s">
        <v>1889</v>
      </c>
      <c r="I1707" s="138"/>
      <c r="J1707" s="147">
        <f>BK1707</f>
        <v>0</v>
      </c>
      <c r="L1707" s="135"/>
      <c r="M1707" s="140"/>
      <c r="N1707" s="141"/>
      <c r="O1707" s="141"/>
      <c r="P1707" s="142">
        <f>SUM(P1708:P1731)</f>
        <v>0</v>
      </c>
      <c r="Q1707" s="141"/>
      <c r="R1707" s="142">
        <f>SUM(R1708:R1731)</f>
        <v>0</v>
      </c>
      <c r="S1707" s="141"/>
      <c r="T1707" s="143">
        <f>SUM(T1708:T1731)</f>
        <v>0</v>
      </c>
      <c r="AR1707" s="136" t="s">
        <v>217</v>
      </c>
      <c r="AT1707" s="144" t="s">
        <v>78</v>
      </c>
      <c r="AU1707" s="144" t="s">
        <v>86</v>
      </c>
      <c r="AY1707" s="136" t="s">
        <v>207</v>
      </c>
      <c r="BK1707" s="145">
        <f>SUM(BK1708:BK1731)</f>
        <v>0</v>
      </c>
    </row>
    <row r="1708" spans="1:65" s="2" customFormat="1" ht="24.2" customHeight="1">
      <c r="A1708" s="31"/>
      <c r="B1708" s="148"/>
      <c r="C1708" s="149" t="s">
        <v>1050</v>
      </c>
      <c r="D1708" s="149" t="s">
        <v>209</v>
      </c>
      <c r="E1708" s="150" t="s">
        <v>1890</v>
      </c>
      <c r="F1708" s="151" t="s">
        <v>1891</v>
      </c>
      <c r="G1708" s="152" t="s">
        <v>662</v>
      </c>
      <c r="H1708" s="153">
        <v>1</v>
      </c>
      <c r="I1708" s="154"/>
      <c r="J1708" s="155">
        <f>ROUND(I1708*H1708,2)</f>
        <v>0</v>
      </c>
      <c r="K1708" s="156"/>
      <c r="L1708" s="32"/>
      <c r="M1708" s="157" t="s">
        <v>1</v>
      </c>
      <c r="N1708" s="158" t="s">
        <v>44</v>
      </c>
      <c r="O1708" s="57"/>
      <c r="P1708" s="159">
        <f>O1708*H1708</f>
        <v>0</v>
      </c>
      <c r="Q1708" s="159">
        <v>0</v>
      </c>
      <c r="R1708" s="159">
        <f>Q1708*H1708</f>
        <v>0</v>
      </c>
      <c r="S1708" s="159">
        <v>0</v>
      </c>
      <c r="T1708" s="160">
        <f>S1708*H1708</f>
        <v>0</v>
      </c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R1708" s="161" t="s">
        <v>356</v>
      </c>
      <c r="AT1708" s="161" t="s">
        <v>209</v>
      </c>
      <c r="AU1708" s="161" t="s">
        <v>88</v>
      </c>
      <c r="AY1708" s="17" t="s">
        <v>207</v>
      </c>
      <c r="BE1708" s="162">
        <f>IF(N1708="základní",J1708,0)</f>
        <v>0</v>
      </c>
      <c r="BF1708" s="162">
        <f>IF(N1708="snížená",J1708,0)</f>
        <v>0</v>
      </c>
      <c r="BG1708" s="162">
        <f>IF(N1708="zákl. přenesená",J1708,0)</f>
        <v>0</v>
      </c>
      <c r="BH1708" s="162">
        <f>IF(N1708="sníž. přenesená",J1708,0)</f>
        <v>0</v>
      </c>
      <c r="BI1708" s="162">
        <f>IF(N1708="nulová",J1708,0)</f>
        <v>0</v>
      </c>
      <c r="BJ1708" s="17" t="s">
        <v>86</v>
      </c>
      <c r="BK1708" s="162">
        <f>ROUND(I1708*H1708,2)</f>
        <v>0</v>
      </c>
      <c r="BL1708" s="17" t="s">
        <v>356</v>
      </c>
      <c r="BM1708" s="161" t="s">
        <v>1892</v>
      </c>
    </row>
    <row r="1709" spans="1:65" s="13" customFormat="1" ht="22.5">
      <c r="B1709" s="163"/>
      <c r="D1709" s="164" t="s">
        <v>237</v>
      </c>
      <c r="E1709" s="165" t="s">
        <v>1</v>
      </c>
      <c r="F1709" s="166" t="s">
        <v>1893</v>
      </c>
      <c r="H1709" s="167">
        <v>1</v>
      </c>
      <c r="I1709" s="168"/>
      <c r="L1709" s="163"/>
      <c r="M1709" s="169"/>
      <c r="N1709" s="170"/>
      <c r="O1709" s="170"/>
      <c r="P1709" s="170"/>
      <c r="Q1709" s="170"/>
      <c r="R1709" s="170"/>
      <c r="S1709" s="170"/>
      <c r="T1709" s="171"/>
      <c r="AT1709" s="165" t="s">
        <v>237</v>
      </c>
      <c r="AU1709" s="165" t="s">
        <v>88</v>
      </c>
      <c r="AV1709" s="13" t="s">
        <v>88</v>
      </c>
      <c r="AW1709" s="13" t="s">
        <v>33</v>
      </c>
      <c r="AX1709" s="13" t="s">
        <v>79</v>
      </c>
      <c r="AY1709" s="165" t="s">
        <v>207</v>
      </c>
    </row>
    <row r="1710" spans="1:65" s="14" customFormat="1" ht="22.5">
      <c r="B1710" s="172"/>
      <c r="D1710" s="164" t="s">
        <v>237</v>
      </c>
      <c r="E1710" s="173" t="s">
        <v>1</v>
      </c>
      <c r="F1710" s="174" t="s">
        <v>1894</v>
      </c>
      <c r="H1710" s="173" t="s">
        <v>1</v>
      </c>
      <c r="I1710" s="175"/>
      <c r="L1710" s="172"/>
      <c r="M1710" s="176"/>
      <c r="N1710" s="177"/>
      <c r="O1710" s="177"/>
      <c r="P1710" s="177"/>
      <c r="Q1710" s="177"/>
      <c r="R1710" s="177"/>
      <c r="S1710" s="177"/>
      <c r="T1710" s="178"/>
      <c r="AT1710" s="173" t="s">
        <v>237</v>
      </c>
      <c r="AU1710" s="173" t="s">
        <v>88</v>
      </c>
      <c r="AV1710" s="14" t="s">
        <v>86</v>
      </c>
      <c r="AW1710" s="14" t="s">
        <v>33</v>
      </c>
      <c r="AX1710" s="14" t="s">
        <v>79</v>
      </c>
      <c r="AY1710" s="173" t="s">
        <v>207</v>
      </c>
    </row>
    <row r="1711" spans="1:65" s="14" customFormat="1" ht="22.5">
      <c r="B1711" s="172"/>
      <c r="D1711" s="164" t="s">
        <v>237</v>
      </c>
      <c r="E1711" s="173" t="s">
        <v>1</v>
      </c>
      <c r="F1711" s="174" t="s">
        <v>1895</v>
      </c>
      <c r="H1711" s="173" t="s">
        <v>1</v>
      </c>
      <c r="I1711" s="175"/>
      <c r="L1711" s="172"/>
      <c r="M1711" s="176"/>
      <c r="N1711" s="177"/>
      <c r="O1711" s="177"/>
      <c r="P1711" s="177"/>
      <c r="Q1711" s="177"/>
      <c r="R1711" s="177"/>
      <c r="S1711" s="177"/>
      <c r="T1711" s="178"/>
      <c r="AT1711" s="173" t="s">
        <v>237</v>
      </c>
      <c r="AU1711" s="173" t="s">
        <v>88</v>
      </c>
      <c r="AV1711" s="14" t="s">
        <v>86</v>
      </c>
      <c r="AW1711" s="14" t="s">
        <v>33</v>
      </c>
      <c r="AX1711" s="14" t="s">
        <v>79</v>
      </c>
      <c r="AY1711" s="173" t="s">
        <v>207</v>
      </c>
    </row>
    <row r="1712" spans="1:65" s="14" customFormat="1" ht="22.5">
      <c r="B1712" s="172"/>
      <c r="D1712" s="164" t="s">
        <v>237</v>
      </c>
      <c r="E1712" s="173" t="s">
        <v>1</v>
      </c>
      <c r="F1712" s="174" t="s">
        <v>621</v>
      </c>
      <c r="H1712" s="173" t="s">
        <v>1</v>
      </c>
      <c r="I1712" s="175"/>
      <c r="L1712" s="172"/>
      <c r="M1712" s="176"/>
      <c r="N1712" s="177"/>
      <c r="O1712" s="177"/>
      <c r="P1712" s="177"/>
      <c r="Q1712" s="177"/>
      <c r="R1712" s="177"/>
      <c r="S1712" s="177"/>
      <c r="T1712" s="178"/>
      <c r="AT1712" s="173" t="s">
        <v>237</v>
      </c>
      <c r="AU1712" s="173" t="s">
        <v>88</v>
      </c>
      <c r="AV1712" s="14" t="s">
        <v>86</v>
      </c>
      <c r="AW1712" s="14" t="s">
        <v>33</v>
      </c>
      <c r="AX1712" s="14" t="s">
        <v>79</v>
      </c>
      <c r="AY1712" s="173" t="s">
        <v>207</v>
      </c>
    </row>
    <row r="1713" spans="1:65" s="14" customFormat="1" ht="11.25">
      <c r="B1713" s="172"/>
      <c r="D1713" s="164" t="s">
        <v>237</v>
      </c>
      <c r="E1713" s="173" t="s">
        <v>1</v>
      </c>
      <c r="F1713" s="174" t="s">
        <v>622</v>
      </c>
      <c r="H1713" s="173" t="s">
        <v>1</v>
      </c>
      <c r="I1713" s="175"/>
      <c r="L1713" s="172"/>
      <c r="M1713" s="176"/>
      <c r="N1713" s="177"/>
      <c r="O1713" s="177"/>
      <c r="P1713" s="177"/>
      <c r="Q1713" s="177"/>
      <c r="R1713" s="177"/>
      <c r="S1713" s="177"/>
      <c r="T1713" s="178"/>
      <c r="AT1713" s="173" t="s">
        <v>237</v>
      </c>
      <c r="AU1713" s="173" t="s">
        <v>88</v>
      </c>
      <c r="AV1713" s="14" t="s">
        <v>86</v>
      </c>
      <c r="AW1713" s="14" t="s">
        <v>33</v>
      </c>
      <c r="AX1713" s="14" t="s">
        <v>79</v>
      </c>
      <c r="AY1713" s="173" t="s">
        <v>207</v>
      </c>
    </row>
    <row r="1714" spans="1:65" s="14" customFormat="1" ht="22.5">
      <c r="B1714" s="172"/>
      <c r="D1714" s="164" t="s">
        <v>237</v>
      </c>
      <c r="E1714" s="173" t="s">
        <v>1</v>
      </c>
      <c r="F1714" s="174" t="s">
        <v>623</v>
      </c>
      <c r="H1714" s="173" t="s">
        <v>1</v>
      </c>
      <c r="I1714" s="175"/>
      <c r="L1714" s="172"/>
      <c r="M1714" s="176"/>
      <c r="N1714" s="177"/>
      <c r="O1714" s="177"/>
      <c r="P1714" s="177"/>
      <c r="Q1714" s="177"/>
      <c r="R1714" s="177"/>
      <c r="S1714" s="177"/>
      <c r="T1714" s="178"/>
      <c r="AT1714" s="173" t="s">
        <v>237</v>
      </c>
      <c r="AU1714" s="173" t="s">
        <v>88</v>
      </c>
      <c r="AV1714" s="14" t="s">
        <v>86</v>
      </c>
      <c r="AW1714" s="14" t="s">
        <v>33</v>
      </c>
      <c r="AX1714" s="14" t="s">
        <v>79</v>
      </c>
      <c r="AY1714" s="173" t="s">
        <v>207</v>
      </c>
    </row>
    <row r="1715" spans="1:65" s="14" customFormat="1" ht="22.5">
      <c r="B1715" s="172"/>
      <c r="D1715" s="164" t="s">
        <v>237</v>
      </c>
      <c r="E1715" s="173" t="s">
        <v>1</v>
      </c>
      <c r="F1715" s="174" t="s">
        <v>624</v>
      </c>
      <c r="H1715" s="173" t="s">
        <v>1</v>
      </c>
      <c r="I1715" s="175"/>
      <c r="L1715" s="172"/>
      <c r="M1715" s="176"/>
      <c r="N1715" s="177"/>
      <c r="O1715" s="177"/>
      <c r="P1715" s="177"/>
      <c r="Q1715" s="177"/>
      <c r="R1715" s="177"/>
      <c r="S1715" s="177"/>
      <c r="T1715" s="178"/>
      <c r="AT1715" s="173" t="s">
        <v>237</v>
      </c>
      <c r="AU1715" s="173" t="s">
        <v>88</v>
      </c>
      <c r="AV1715" s="14" t="s">
        <v>86</v>
      </c>
      <c r="AW1715" s="14" t="s">
        <v>33</v>
      </c>
      <c r="AX1715" s="14" t="s">
        <v>79</v>
      </c>
      <c r="AY1715" s="173" t="s">
        <v>207</v>
      </c>
    </row>
    <row r="1716" spans="1:65" s="14" customFormat="1" ht="22.5">
      <c r="B1716" s="172"/>
      <c r="D1716" s="164" t="s">
        <v>237</v>
      </c>
      <c r="E1716" s="173" t="s">
        <v>1</v>
      </c>
      <c r="F1716" s="174" t="s">
        <v>625</v>
      </c>
      <c r="H1716" s="173" t="s">
        <v>1</v>
      </c>
      <c r="I1716" s="175"/>
      <c r="L1716" s="172"/>
      <c r="M1716" s="176"/>
      <c r="N1716" s="177"/>
      <c r="O1716" s="177"/>
      <c r="P1716" s="177"/>
      <c r="Q1716" s="177"/>
      <c r="R1716" s="177"/>
      <c r="S1716" s="177"/>
      <c r="T1716" s="178"/>
      <c r="AT1716" s="173" t="s">
        <v>237</v>
      </c>
      <c r="AU1716" s="173" t="s">
        <v>88</v>
      </c>
      <c r="AV1716" s="14" t="s">
        <v>86</v>
      </c>
      <c r="AW1716" s="14" t="s">
        <v>33</v>
      </c>
      <c r="AX1716" s="14" t="s">
        <v>79</v>
      </c>
      <c r="AY1716" s="173" t="s">
        <v>207</v>
      </c>
    </row>
    <row r="1717" spans="1:65" s="15" customFormat="1" ht="11.25">
      <c r="B1717" s="179"/>
      <c r="D1717" s="164" t="s">
        <v>237</v>
      </c>
      <c r="E1717" s="180" t="s">
        <v>1</v>
      </c>
      <c r="F1717" s="181" t="s">
        <v>242</v>
      </c>
      <c r="H1717" s="182">
        <v>1</v>
      </c>
      <c r="I1717" s="183"/>
      <c r="L1717" s="179"/>
      <c r="M1717" s="184"/>
      <c r="N1717" s="185"/>
      <c r="O1717" s="185"/>
      <c r="P1717" s="185"/>
      <c r="Q1717" s="185"/>
      <c r="R1717" s="185"/>
      <c r="S1717" s="185"/>
      <c r="T1717" s="186"/>
      <c r="AT1717" s="180" t="s">
        <v>237</v>
      </c>
      <c r="AU1717" s="180" t="s">
        <v>88</v>
      </c>
      <c r="AV1717" s="15" t="s">
        <v>213</v>
      </c>
      <c r="AW1717" s="15" t="s">
        <v>33</v>
      </c>
      <c r="AX1717" s="15" t="s">
        <v>86</v>
      </c>
      <c r="AY1717" s="180" t="s">
        <v>207</v>
      </c>
    </row>
    <row r="1718" spans="1:65" s="2" customFormat="1" ht="24.2" customHeight="1">
      <c r="A1718" s="31"/>
      <c r="B1718" s="148"/>
      <c r="C1718" s="149" t="s">
        <v>1896</v>
      </c>
      <c r="D1718" s="149" t="s">
        <v>209</v>
      </c>
      <c r="E1718" s="150" t="s">
        <v>1897</v>
      </c>
      <c r="F1718" s="151" t="s">
        <v>1898</v>
      </c>
      <c r="G1718" s="152" t="s">
        <v>662</v>
      </c>
      <c r="H1718" s="153">
        <v>1</v>
      </c>
      <c r="I1718" s="154"/>
      <c r="J1718" s="155">
        <f>ROUND(I1718*H1718,2)</f>
        <v>0</v>
      </c>
      <c r="K1718" s="156"/>
      <c r="L1718" s="32"/>
      <c r="M1718" s="157" t="s">
        <v>1</v>
      </c>
      <c r="N1718" s="158" t="s">
        <v>44</v>
      </c>
      <c r="O1718" s="57"/>
      <c r="P1718" s="159">
        <f>O1718*H1718</f>
        <v>0</v>
      </c>
      <c r="Q1718" s="159">
        <v>0</v>
      </c>
      <c r="R1718" s="159">
        <f>Q1718*H1718</f>
        <v>0</v>
      </c>
      <c r="S1718" s="159">
        <v>0</v>
      </c>
      <c r="T1718" s="160">
        <f>S1718*H1718</f>
        <v>0</v>
      </c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R1718" s="161" t="s">
        <v>356</v>
      </c>
      <c r="AT1718" s="161" t="s">
        <v>209</v>
      </c>
      <c r="AU1718" s="161" t="s">
        <v>88</v>
      </c>
      <c r="AY1718" s="17" t="s">
        <v>207</v>
      </c>
      <c r="BE1718" s="162">
        <f>IF(N1718="základní",J1718,0)</f>
        <v>0</v>
      </c>
      <c r="BF1718" s="162">
        <f>IF(N1718="snížená",J1718,0)</f>
        <v>0</v>
      </c>
      <c r="BG1718" s="162">
        <f>IF(N1718="zákl. přenesená",J1718,0)</f>
        <v>0</v>
      </c>
      <c r="BH1718" s="162">
        <f>IF(N1718="sníž. přenesená",J1718,0)</f>
        <v>0</v>
      </c>
      <c r="BI1718" s="162">
        <f>IF(N1718="nulová",J1718,0)</f>
        <v>0</v>
      </c>
      <c r="BJ1718" s="17" t="s">
        <v>86</v>
      </c>
      <c r="BK1718" s="162">
        <f>ROUND(I1718*H1718,2)</f>
        <v>0</v>
      </c>
      <c r="BL1718" s="17" t="s">
        <v>356</v>
      </c>
      <c r="BM1718" s="161" t="s">
        <v>1899</v>
      </c>
    </row>
    <row r="1719" spans="1:65" s="13" customFormat="1" ht="22.5">
      <c r="B1719" s="163"/>
      <c r="D1719" s="164" t="s">
        <v>237</v>
      </c>
      <c r="E1719" s="165" t="s">
        <v>1</v>
      </c>
      <c r="F1719" s="166" t="s">
        <v>1900</v>
      </c>
      <c r="H1719" s="167">
        <v>1</v>
      </c>
      <c r="I1719" s="168"/>
      <c r="L1719" s="163"/>
      <c r="M1719" s="169"/>
      <c r="N1719" s="170"/>
      <c r="O1719" s="170"/>
      <c r="P1719" s="170"/>
      <c r="Q1719" s="170"/>
      <c r="R1719" s="170"/>
      <c r="S1719" s="170"/>
      <c r="T1719" s="171"/>
      <c r="AT1719" s="165" t="s">
        <v>237</v>
      </c>
      <c r="AU1719" s="165" t="s">
        <v>88</v>
      </c>
      <c r="AV1719" s="13" t="s">
        <v>88</v>
      </c>
      <c r="AW1719" s="13" t="s">
        <v>33</v>
      </c>
      <c r="AX1719" s="13" t="s">
        <v>79</v>
      </c>
      <c r="AY1719" s="165" t="s">
        <v>207</v>
      </c>
    </row>
    <row r="1720" spans="1:65" s="14" customFormat="1" ht="11.25">
      <c r="B1720" s="172"/>
      <c r="D1720" s="164" t="s">
        <v>237</v>
      </c>
      <c r="E1720" s="173" t="s">
        <v>1</v>
      </c>
      <c r="F1720" s="174" t="s">
        <v>1901</v>
      </c>
      <c r="H1720" s="173" t="s">
        <v>1</v>
      </c>
      <c r="I1720" s="175"/>
      <c r="L1720" s="172"/>
      <c r="M1720" s="176"/>
      <c r="N1720" s="177"/>
      <c r="O1720" s="177"/>
      <c r="P1720" s="177"/>
      <c r="Q1720" s="177"/>
      <c r="R1720" s="177"/>
      <c r="S1720" s="177"/>
      <c r="T1720" s="178"/>
      <c r="AT1720" s="173" t="s">
        <v>237</v>
      </c>
      <c r="AU1720" s="173" t="s">
        <v>88</v>
      </c>
      <c r="AV1720" s="14" t="s">
        <v>86</v>
      </c>
      <c r="AW1720" s="14" t="s">
        <v>33</v>
      </c>
      <c r="AX1720" s="14" t="s">
        <v>79</v>
      </c>
      <c r="AY1720" s="173" t="s">
        <v>207</v>
      </c>
    </row>
    <row r="1721" spans="1:65" s="14" customFormat="1" ht="22.5">
      <c r="B1721" s="172"/>
      <c r="D1721" s="164" t="s">
        <v>237</v>
      </c>
      <c r="E1721" s="173" t="s">
        <v>1</v>
      </c>
      <c r="F1721" s="174" t="s">
        <v>1902</v>
      </c>
      <c r="H1721" s="173" t="s">
        <v>1</v>
      </c>
      <c r="I1721" s="175"/>
      <c r="L1721" s="172"/>
      <c r="M1721" s="176"/>
      <c r="N1721" s="177"/>
      <c r="O1721" s="177"/>
      <c r="P1721" s="177"/>
      <c r="Q1721" s="177"/>
      <c r="R1721" s="177"/>
      <c r="S1721" s="177"/>
      <c r="T1721" s="178"/>
      <c r="AT1721" s="173" t="s">
        <v>237</v>
      </c>
      <c r="AU1721" s="173" t="s">
        <v>88</v>
      </c>
      <c r="AV1721" s="14" t="s">
        <v>86</v>
      </c>
      <c r="AW1721" s="14" t="s">
        <v>33</v>
      </c>
      <c r="AX1721" s="14" t="s">
        <v>79</v>
      </c>
      <c r="AY1721" s="173" t="s">
        <v>207</v>
      </c>
    </row>
    <row r="1722" spans="1:65" s="14" customFormat="1" ht="22.5">
      <c r="B1722" s="172"/>
      <c r="D1722" s="164" t="s">
        <v>237</v>
      </c>
      <c r="E1722" s="173" t="s">
        <v>1</v>
      </c>
      <c r="F1722" s="174" t="s">
        <v>621</v>
      </c>
      <c r="H1722" s="173" t="s">
        <v>1</v>
      </c>
      <c r="I1722" s="175"/>
      <c r="L1722" s="172"/>
      <c r="M1722" s="176"/>
      <c r="N1722" s="177"/>
      <c r="O1722" s="177"/>
      <c r="P1722" s="177"/>
      <c r="Q1722" s="177"/>
      <c r="R1722" s="177"/>
      <c r="S1722" s="177"/>
      <c r="T1722" s="178"/>
      <c r="AT1722" s="173" t="s">
        <v>237</v>
      </c>
      <c r="AU1722" s="173" t="s">
        <v>88</v>
      </c>
      <c r="AV1722" s="14" t="s">
        <v>86</v>
      </c>
      <c r="AW1722" s="14" t="s">
        <v>33</v>
      </c>
      <c r="AX1722" s="14" t="s">
        <v>79</v>
      </c>
      <c r="AY1722" s="173" t="s">
        <v>207</v>
      </c>
    </row>
    <row r="1723" spans="1:65" s="14" customFormat="1" ht="11.25">
      <c r="B1723" s="172"/>
      <c r="D1723" s="164" t="s">
        <v>237</v>
      </c>
      <c r="E1723" s="173" t="s">
        <v>1</v>
      </c>
      <c r="F1723" s="174" t="s">
        <v>622</v>
      </c>
      <c r="H1723" s="173" t="s">
        <v>1</v>
      </c>
      <c r="I1723" s="175"/>
      <c r="L1723" s="172"/>
      <c r="M1723" s="176"/>
      <c r="N1723" s="177"/>
      <c r="O1723" s="177"/>
      <c r="P1723" s="177"/>
      <c r="Q1723" s="177"/>
      <c r="R1723" s="177"/>
      <c r="S1723" s="177"/>
      <c r="T1723" s="178"/>
      <c r="AT1723" s="173" t="s">
        <v>237</v>
      </c>
      <c r="AU1723" s="173" t="s">
        <v>88</v>
      </c>
      <c r="AV1723" s="14" t="s">
        <v>86</v>
      </c>
      <c r="AW1723" s="14" t="s">
        <v>33</v>
      </c>
      <c r="AX1723" s="14" t="s">
        <v>79</v>
      </c>
      <c r="AY1723" s="173" t="s">
        <v>207</v>
      </c>
    </row>
    <row r="1724" spans="1:65" s="14" customFormat="1" ht="22.5">
      <c r="B1724" s="172"/>
      <c r="D1724" s="164" t="s">
        <v>237</v>
      </c>
      <c r="E1724" s="173" t="s">
        <v>1</v>
      </c>
      <c r="F1724" s="174" t="s">
        <v>623</v>
      </c>
      <c r="H1724" s="173" t="s">
        <v>1</v>
      </c>
      <c r="I1724" s="175"/>
      <c r="L1724" s="172"/>
      <c r="M1724" s="176"/>
      <c r="N1724" s="177"/>
      <c r="O1724" s="177"/>
      <c r="P1724" s="177"/>
      <c r="Q1724" s="177"/>
      <c r="R1724" s="177"/>
      <c r="S1724" s="177"/>
      <c r="T1724" s="178"/>
      <c r="AT1724" s="173" t="s">
        <v>237</v>
      </c>
      <c r="AU1724" s="173" t="s">
        <v>88</v>
      </c>
      <c r="AV1724" s="14" t="s">
        <v>86</v>
      </c>
      <c r="AW1724" s="14" t="s">
        <v>33</v>
      </c>
      <c r="AX1724" s="14" t="s">
        <v>79</v>
      </c>
      <c r="AY1724" s="173" t="s">
        <v>207</v>
      </c>
    </row>
    <row r="1725" spans="1:65" s="14" customFormat="1" ht="22.5">
      <c r="B1725" s="172"/>
      <c r="D1725" s="164" t="s">
        <v>237</v>
      </c>
      <c r="E1725" s="173" t="s">
        <v>1</v>
      </c>
      <c r="F1725" s="174" t="s">
        <v>624</v>
      </c>
      <c r="H1725" s="173" t="s">
        <v>1</v>
      </c>
      <c r="I1725" s="175"/>
      <c r="L1725" s="172"/>
      <c r="M1725" s="176"/>
      <c r="N1725" s="177"/>
      <c r="O1725" s="177"/>
      <c r="P1725" s="177"/>
      <c r="Q1725" s="177"/>
      <c r="R1725" s="177"/>
      <c r="S1725" s="177"/>
      <c r="T1725" s="178"/>
      <c r="AT1725" s="173" t="s">
        <v>237</v>
      </c>
      <c r="AU1725" s="173" t="s">
        <v>88</v>
      </c>
      <c r="AV1725" s="14" t="s">
        <v>86</v>
      </c>
      <c r="AW1725" s="14" t="s">
        <v>33</v>
      </c>
      <c r="AX1725" s="14" t="s">
        <v>79</v>
      </c>
      <c r="AY1725" s="173" t="s">
        <v>207</v>
      </c>
    </row>
    <row r="1726" spans="1:65" s="14" customFormat="1" ht="22.5">
      <c r="B1726" s="172"/>
      <c r="D1726" s="164" t="s">
        <v>237</v>
      </c>
      <c r="E1726" s="173" t="s">
        <v>1</v>
      </c>
      <c r="F1726" s="174" t="s">
        <v>625</v>
      </c>
      <c r="H1726" s="173" t="s">
        <v>1</v>
      </c>
      <c r="I1726" s="175"/>
      <c r="L1726" s="172"/>
      <c r="M1726" s="176"/>
      <c r="N1726" s="177"/>
      <c r="O1726" s="177"/>
      <c r="P1726" s="177"/>
      <c r="Q1726" s="177"/>
      <c r="R1726" s="177"/>
      <c r="S1726" s="177"/>
      <c r="T1726" s="178"/>
      <c r="AT1726" s="173" t="s">
        <v>237</v>
      </c>
      <c r="AU1726" s="173" t="s">
        <v>88</v>
      </c>
      <c r="AV1726" s="14" t="s">
        <v>86</v>
      </c>
      <c r="AW1726" s="14" t="s">
        <v>33</v>
      </c>
      <c r="AX1726" s="14" t="s">
        <v>79</v>
      </c>
      <c r="AY1726" s="173" t="s">
        <v>207</v>
      </c>
    </row>
    <row r="1727" spans="1:65" s="15" customFormat="1" ht="11.25">
      <c r="B1727" s="179"/>
      <c r="D1727" s="164" t="s">
        <v>237</v>
      </c>
      <c r="E1727" s="180" t="s">
        <v>1</v>
      </c>
      <c r="F1727" s="181" t="s">
        <v>242</v>
      </c>
      <c r="H1727" s="182">
        <v>1</v>
      </c>
      <c r="I1727" s="183"/>
      <c r="L1727" s="179"/>
      <c r="M1727" s="184"/>
      <c r="N1727" s="185"/>
      <c r="O1727" s="185"/>
      <c r="P1727" s="185"/>
      <c r="Q1727" s="185"/>
      <c r="R1727" s="185"/>
      <c r="S1727" s="185"/>
      <c r="T1727" s="186"/>
      <c r="AT1727" s="180" t="s">
        <v>237</v>
      </c>
      <c r="AU1727" s="180" t="s">
        <v>88</v>
      </c>
      <c r="AV1727" s="15" t="s">
        <v>213</v>
      </c>
      <c r="AW1727" s="15" t="s">
        <v>33</v>
      </c>
      <c r="AX1727" s="15" t="s">
        <v>86</v>
      </c>
      <c r="AY1727" s="180" t="s">
        <v>207</v>
      </c>
    </row>
    <row r="1728" spans="1:65" s="2" customFormat="1" ht="16.5" customHeight="1">
      <c r="A1728" s="31"/>
      <c r="B1728" s="148"/>
      <c r="C1728" s="149" t="s">
        <v>1054</v>
      </c>
      <c r="D1728" s="149" t="s">
        <v>209</v>
      </c>
      <c r="E1728" s="150" t="s">
        <v>1252</v>
      </c>
      <c r="F1728" s="151" t="s">
        <v>1253</v>
      </c>
      <c r="G1728" s="152" t="s">
        <v>212</v>
      </c>
      <c r="H1728" s="153">
        <v>5</v>
      </c>
      <c r="I1728" s="154"/>
      <c r="J1728" s="155">
        <f>ROUND(I1728*H1728,2)</f>
        <v>0</v>
      </c>
      <c r="K1728" s="156"/>
      <c r="L1728" s="32"/>
      <c r="M1728" s="157" t="s">
        <v>1</v>
      </c>
      <c r="N1728" s="158" t="s">
        <v>44</v>
      </c>
      <c r="O1728" s="57"/>
      <c r="P1728" s="159">
        <f>O1728*H1728</f>
        <v>0</v>
      </c>
      <c r="Q1728" s="159">
        <v>0</v>
      </c>
      <c r="R1728" s="159">
        <f>Q1728*H1728</f>
        <v>0</v>
      </c>
      <c r="S1728" s="159">
        <v>0</v>
      </c>
      <c r="T1728" s="160">
        <f>S1728*H1728</f>
        <v>0</v>
      </c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R1728" s="161" t="s">
        <v>356</v>
      </c>
      <c r="AT1728" s="161" t="s">
        <v>209</v>
      </c>
      <c r="AU1728" s="161" t="s">
        <v>88</v>
      </c>
      <c r="AY1728" s="17" t="s">
        <v>207</v>
      </c>
      <c r="BE1728" s="162">
        <f>IF(N1728="základní",J1728,0)</f>
        <v>0</v>
      </c>
      <c r="BF1728" s="162">
        <f>IF(N1728="snížená",J1728,0)</f>
        <v>0</v>
      </c>
      <c r="BG1728" s="162">
        <f>IF(N1728="zákl. přenesená",J1728,0)</f>
        <v>0</v>
      </c>
      <c r="BH1728" s="162">
        <f>IF(N1728="sníž. přenesená",J1728,0)</f>
        <v>0</v>
      </c>
      <c r="BI1728" s="162">
        <f>IF(N1728="nulová",J1728,0)</f>
        <v>0</v>
      </c>
      <c r="BJ1728" s="17" t="s">
        <v>86</v>
      </c>
      <c r="BK1728" s="162">
        <f>ROUND(I1728*H1728,2)</f>
        <v>0</v>
      </c>
      <c r="BL1728" s="17" t="s">
        <v>356</v>
      </c>
      <c r="BM1728" s="161" t="s">
        <v>1903</v>
      </c>
    </row>
    <row r="1729" spans="1:51" s="13" customFormat="1" ht="22.5">
      <c r="B1729" s="163"/>
      <c r="D1729" s="164" t="s">
        <v>237</v>
      </c>
      <c r="E1729" s="165" t="s">
        <v>1</v>
      </c>
      <c r="F1729" s="166" t="s">
        <v>1904</v>
      </c>
      <c r="H1729" s="167">
        <v>5</v>
      </c>
      <c r="I1729" s="168"/>
      <c r="L1729" s="163"/>
      <c r="M1729" s="169"/>
      <c r="N1729" s="170"/>
      <c r="O1729" s="170"/>
      <c r="P1729" s="170"/>
      <c r="Q1729" s="170"/>
      <c r="R1729" s="170"/>
      <c r="S1729" s="170"/>
      <c r="T1729" s="171"/>
      <c r="AT1729" s="165" t="s">
        <v>237</v>
      </c>
      <c r="AU1729" s="165" t="s">
        <v>88</v>
      </c>
      <c r="AV1729" s="13" t="s">
        <v>88</v>
      </c>
      <c r="AW1729" s="13" t="s">
        <v>33</v>
      </c>
      <c r="AX1729" s="13" t="s">
        <v>79</v>
      </c>
      <c r="AY1729" s="165" t="s">
        <v>207</v>
      </c>
    </row>
    <row r="1730" spans="1:51" s="14" customFormat="1" ht="22.5">
      <c r="B1730" s="172"/>
      <c r="D1730" s="164" t="s">
        <v>237</v>
      </c>
      <c r="E1730" s="173" t="s">
        <v>1</v>
      </c>
      <c r="F1730" s="174" t="s">
        <v>1270</v>
      </c>
      <c r="H1730" s="173" t="s">
        <v>1</v>
      </c>
      <c r="I1730" s="175"/>
      <c r="L1730" s="172"/>
      <c r="M1730" s="176"/>
      <c r="N1730" s="177"/>
      <c r="O1730" s="177"/>
      <c r="P1730" s="177"/>
      <c r="Q1730" s="177"/>
      <c r="R1730" s="177"/>
      <c r="S1730" s="177"/>
      <c r="T1730" s="178"/>
      <c r="AT1730" s="173" t="s">
        <v>237</v>
      </c>
      <c r="AU1730" s="173" t="s">
        <v>88</v>
      </c>
      <c r="AV1730" s="14" t="s">
        <v>86</v>
      </c>
      <c r="AW1730" s="14" t="s">
        <v>33</v>
      </c>
      <c r="AX1730" s="14" t="s">
        <v>79</v>
      </c>
      <c r="AY1730" s="173" t="s">
        <v>207</v>
      </c>
    </row>
    <row r="1731" spans="1:51" s="15" customFormat="1" ht="11.25">
      <c r="B1731" s="179"/>
      <c r="D1731" s="164" t="s">
        <v>237</v>
      </c>
      <c r="E1731" s="180" t="s">
        <v>1</v>
      </c>
      <c r="F1731" s="181" t="s">
        <v>242</v>
      </c>
      <c r="H1731" s="182">
        <v>5</v>
      </c>
      <c r="I1731" s="183"/>
      <c r="L1731" s="179"/>
      <c r="M1731" s="188"/>
      <c r="N1731" s="189"/>
      <c r="O1731" s="189"/>
      <c r="P1731" s="189"/>
      <c r="Q1731" s="189"/>
      <c r="R1731" s="189"/>
      <c r="S1731" s="189"/>
      <c r="T1731" s="190"/>
      <c r="AT1731" s="180" t="s">
        <v>237</v>
      </c>
      <c r="AU1731" s="180" t="s">
        <v>88</v>
      </c>
      <c r="AV1731" s="15" t="s">
        <v>213</v>
      </c>
      <c r="AW1731" s="15" t="s">
        <v>33</v>
      </c>
      <c r="AX1731" s="15" t="s">
        <v>86</v>
      </c>
      <c r="AY1731" s="180" t="s">
        <v>207</v>
      </c>
    </row>
    <row r="1732" spans="1:51" s="2" customFormat="1" ht="6.95" customHeight="1">
      <c r="A1732" s="31"/>
      <c r="B1732" s="46"/>
      <c r="C1732" s="47"/>
      <c r="D1732" s="47"/>
      <c r="E1732" s="47"/>
      <c r="F1732" s="47"/>
      <c r="G1732" s="47"/>
      <c r="H1732" s="47"/>
      <c r="I1732" s="47"/>
      <c r="J1732" s="47"/>
      <c r="K1732" s="47"/>
      <c r="L1732" s="32"/>
      <c r="M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</row>
  </sheetData>
  <autoFilter ref="C147:K1731" xr:uid="{00000000-0009-0000-0000-000001000000}"/>
  <mergeCells count="12">
    <mergeCell ref="E140:H140"/>
    <mergeCell ref="L2:V2"/>
    <mergeCell ref="E85:H85"/>
    <mergeCell ref="E87:H87"/>
    <mergeCell ref="E89:H89"/>
    <mergeCell ref="E136:H136"/>
    <mergeCell ref="E138:H13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17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147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7969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ROUND(J123,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ROUND((SUM(BE123:BE170)),  2)</f>
        <v>0</v>
      </c>
      <c r="G35" s="31"/>
      <c r="H35" s="31"/>
      <c r="I35" s="104">
        <v>0.21</v>
      </c>
      <c r="J35" s="103">
        <f>ROUND(((SUM(BE123:BE170))*I35),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ROUND((SUM(BF123:BF170)),  2)</f>
        <v>0</v>
      </c>
      <c r="G36" s="31"/>
      <c r="H36" s="31"/>
      <c r="I36" s="104">
        <v>0.15</v>
      </c>
      <c r="J36" s="103">
        <f>ROUND(((SUM(BF123:BF170))*I36),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ROUND((SUM(BG123:BG170)),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ROUND((SUM(BH123:BH170)),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ROUND((SUM(BI123:BI170)),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Objekt20 - SO D.1.4.8.EL.komunikace-CH+K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J123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J124</f>
        <v>0</v>
      </c>
      <c r="L99" s="116"/>
    </row>
    <row r="100" spans="1:47" s="10" customFormat="1" ht="19.899999999999999" customHeight="1">
      <c r="B100" s="120"/>
      <c r="D100" s="121" t="s">
        <v>7970</v>
      </c>
      <c r="E100" s="122"/>
      <c r="F100" s="122"/>
      <c r="G100" s="122"/>
      <c r="H100" s="122"/>
      <c r="I100" s="122"/>
      <c r="J100" s="123">
        <f>J125</f>
        <v>0</v>
      </c>
      <c r="L100" s="120"/>
    </row>
    <row r="101" spans="1:47" s="10" customFormat="1" ht="19.899999999999999" customHeight="1">
      <c r="B101" s="120"/>
      <c r="D101" s="121" t="s">
        <v>7971</v>
      </c>
      <c r="E101" s="122"/>
      <c r="F101" s="122"/>
      <c r="G101" s="122"/>
      <c r="H101" s="122"/>
      <c r="I101" s="122"/>
      <c r="J101" s="123">
        <f>J149</f>
        <v>0</v>
      </c>
      <c r="L101" s="120"/>
    </row>
    <row r="102" spans="1:47" s="2" customFormat="1" ht="21.75" customHeight="1">
      <c r="A102" s="31"/>
      <c r="B102" s="32"/>
      <c r="C102" s="31"/>
      <c r="D102" s="31"/>
      <c r="E102" s="31"/>
      <c r="F102" s="31"/>
      <c r="G102" s="31"/>
      <c r="H102" s="31"/>
      <c r="I102" s="31"/>
      <c r="J102" s="31"/>
      <c r="K102" s="31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47" s="2" customFormat="1" ht="6.95" customHeight="1">
      <c r="A103" s="31"/>
      <c r="B103" s="46"/>
      <c r="C103" s="47"/>
      <c r="D103" s="47"/>
      <c r="E103" s="47"/>
      <c r="F103" s="47"/>
      <c r="G103" s="47"/>
      <c r="H103" s="47"/>
      <c r="I103" s="47"/>
      <c r="J103" s="47"/>
      <c r="K103" s="47"/>
      <c r="L103" s="4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7" spans="1:47" s="2" customFormat="1" ht="6.95" customHeight="1">
      <c r="A107" s="31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24.95" customHeight="1">
      <c r="A108" s="31"/>
      <c r="B108" s="32"/>
      <c r="C108" s="21" t="s">
        <v>192</v>
      </c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6.95" customHeight="1">
      <c r="A109" s="31"/>
      <c r="B109" s="32"/>
      <c r="C109" s="31"/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2" customHeight="1">
      <c r="A110" s="31"/>
      <c r="B110" s="32"/>
      <c r="C110" s="27" t="s">
        <v>16</v>
      </c>
      <c r="D110" s="31"/>
      <c r="E110" s="31"/>
      <c r="F110" s="31"/>
      <c r="G110" s="31"/>
      <c r="H110" s="31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16.5" customHeight="1">
      <c r="A111" s="31"/>
      <c r="B111" s="32"/>
      <c r="C111" s="31"/>
      <c r="D111" s="31"/>
      <c r="E111" s="237" t="str">
        <f>E7</f>
        <v>ZU - rekonstrukce objektu Klatovská 51/ Chodské náměstí 1</v>
      </c>
      <c r="F111" s="238"/>
      <c r="G111" s="238"/>
      <c r="H111" s="238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1" customFormat="1" ht="12" customHeight="1">
      <c r="B112" s="20"/>
      <c r="C112" s="27" t="s">
        <v>155</v>
      </c>
      <c r="L112" s="20"/>
    </row>
    <row r="113" spans="1:65" s="2" customFormat="1" ht="16.5" customHeight="1">
      <c r="A113" s="31"/>
      <c r="B113" s="32"/>
      <c r="C113" s="31"/>
      <c r="D113" s="31"/>
      <c r="E113" s="237" t="s">
        <v>156</v>
      </c>
      <c r="F113" s="239"/>
      <c r="G113" s="239"/>
      <c r="H113" s="239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2" customHeight="1">
      <c r="A114" s="31"/>
      <c r="B114" s="32"/>
      <c r="C114" s="27" t="s">
        <v>157</v>
      </c>
      <c r="D114" s="31"/>
      <c r="E114" s="31"/>
      <c r="F114" s="31"/>
      <c r="G114" s="31"/>
      <c r="H114" s="31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16.5" customHeight="1">
      <c r="A115" s="31"/>
      <c r="B115" s="32"/>
      <c r="C115" s="31"/>
      <c r="D115" s="31"/>
      <c r="E115" s="196" t="str">
        <f>E11</f>
        <v>Objekt20 - SO D.1.4.8.EL.komunikace-CH+K</v>
      </c>
      <c r="F115" s="239"/>
      <c r="G115" s="239"/>
      <c r="H115" s="239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6.95" customHeight="1">
      <c r="A116" s="31"/>
      <c r="B116" s="32"/>
      <c r="C116" s="31"/>
      <c r="D116" s="31"/>
      <c r="E116" s="31"/>
      <c r="F116" s="31"/>
      <c r="G116" s="31"/>
      <c r="H116" s="31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12" customHeight="1">
      <c r="A117" s="31"/>
      <c r="B117" s="32"/>
      <c r="C117" s="27" t="s">
        <v>20</v>
      </c>
      <c r="D117" s="31"/>
      <c r="E117" s="31"/>
      <c r="F117" s="25" t="str">
        <f>F14</f>
        <v>Plzeň</v>
      </c>
      <c r="G117" s="31"/>
      <c r="H117" s="31"/>
      <c r="I117" s="27" t="s">
        <v>22</v>
      </c>
      <c r="J117" s="54" t="str">
        <f>IF(J14="","",J14)</f>
        <v>17. 11. 2022</v>
      </c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6.9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24</v>
      </c>
      <c r="D119" s="31"/>
      <c r="E119" s="31"/>
      <c r="F119" s="25" t="str">
        <f>E17</f>
        <v>Západočeská univerzita v Plzni</v>
      </c>
      <c r="G119" s="31"/>
      <c r="H119" s="31"/>
      <c r="I119" s="27" t="s">
        <v>31</v>
      </c>
      <c r="J119" s="29" t="str">
        <f>E23</f>
        <v xml:space="preserve"> 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5.2" customHeight="1">
      <c r="A120" s="31"/>
      <c r="B120" s="32"/>
      <c r="C120" s="27" t="s">
        <v>30</v>
      </c>
      <c r="D120" s="31"/>
      <c r="E120" s="31"/>
      <c r="F120" s="25">
        <f>IF(E20="","",E20)</f>
        <v>0</v>
      </c>
      <c r="G120" s="31"/>
      <c r="H120" s="31"/>
      <c r="I120" s="27" t="s">
        <v>34</v>
      </c>
      <c r="J120" s="29" t="str">
        <f>E26</f>
        <v>BAUING KV, s.r.o.</v>
      </c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10.35" customHeight="1">
      <c r="A121" s="31"/>
      <c r="B121" s="32"/>
      <c r="C121" s="31"/>
      <c r="D121" s="31"/>
      <c r="E121" s="31"/>
      <c r="F121" s="31"/>
      <c r="G121" s="31"/>
      <c r="H121" s="31"/>
      <c r="I121" s="31"/>
      <c r="J121" s="31"/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11" customFormat="1" ht="29.25" customHeight="1">
      <c r="A122" s="124"/>
      <c r="B122" s="125"/>
      <c r="C122" s="126" t="s">
        <v>193</v>
      </c>
      <c r="D122" s="127" t="s">
        <v>64</v>
      </c>
      <c r="E122" s="127" t="s">
        <v>60</v>
      </c>
      <c r="F122" s="127" t="s">
        <v>61</v>
      </c>
      <c r="G122" s="127" t="s">
        <v>194</v>
      </c>
      <c r="H122" s="127" t="s">
        <v>195</v>
      </c>
      <c r="I122" s="127" t="s">
        <v>196</v>
      </c>
      <c r="J122" s="128" t="s">
        <v>161</v>
      </c>
      <c r="K122" s="129" t="s">
        <v>197</v>
      </c>
      <c r="L122" s="130"/>
      <c r="M122" s="61" t="s">
        <v>1</v>
      </c>
      <c r="N122" s="62" t="s">
        <v>43</v>
      </c>
      <c r="O122" s="62" t="s">
        <v>198</v>
      </c>
      <c r="P122" s="62" t="s">
        <v>199</v>
      </c>
      <c r="Q122" s="62" t="s">
        <v>200</v>
      </c>
      <c r="R122" s="62" t="s">
        <v>201</v>
      </c>
      <c r="S122" s="62" t="s">
        <v>202</v>
      </c>
      <c r="T122" s="63" t="s">
        <v>203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</row>
    <row r="123" spans="1:65" s="2" customFormat="1" ht="22.9" customHeight="1">
      <c r="A123" s="31"/>
      <c r="B123" s="32"/>
      <c r="C123" s="68" t="s">
        <v>204</v>
      </c>
      <c r="D123" s="31"/>
      <c r="E123" s="31"/>
      <c r="F123" s="31"/>
      <c r="G123" s="31"/>
      <c r="H123" s="31"/>
      <c r="I123" s="31"/>
      <c r="J123" s="131">
        <f>BK123</f>
        <v>0</v>
      </c>
      <c r="K123" s="31"/>
      <c r="L123" s="32"/>
      <c r="M123" s="64"/>
      <c r="N123" s="55"/>
      <c r="O123" s="65"/>
      <c r="P123" s="132">
        <f>P124</f>
        <v>0</v>
      </c>
      <c r="Q123" s="65"/>
      <c r="R123" s="132">
        <f>R124</f>
        <v>0</v>
      </c>
      <c r="S123" s="65"/>
      <c r="T123" s="133">
        <f>T124</f>
        <v>0</v>
      </c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T123" s="17" t="s">
        <v>78</v>
      </c>
      <c r="AU123" s="17" t="s">
        <v>163</v>
      </c>
      <c r="BK123" s="134">
        <f>BK124</f>
        <v>0</v>
      </c>
    </row>
    <row r="124" spans="1:65" s="12" customFormat="1" ht="25.9" customHeight="1">
      <c r="B124" s="135"/>
      <c r="D124" s="136" t="s">
        <v>78</v>
      </c>
      <c r="E124" s="137" t="s">
        <v>1240</v>
      </c>
      <c r="F124" s="137" t="s">
        <v>1241</v>
      </c>
      <c r="I124" s="138"/>
      <c r="J124" s="139">
        <f>BK124</f>
        <v>0</v>
      </c>
      <c r="L124" s="135"/>
      <c r="M124" s="140"/>
      <c r="N124" s="141"/>
      <c r="O124" s="141"/>
      <c r="P124" s="142">
        <f>P125+P149</f>
        <v>0</v>
      </c>
      <c r="Q124" s="141"/>
      <c r="R124" s="142">
        <f>R125+R149</f>
        <v>0</v>
      </c>
      <c r="S124" s="141"/>
      <c r="T124" s="143">
        <f>T125+T149</f>
        <v>0</v>
      </c>
      <c r="AR124" s="136" t="s">
        <v>88</v>
      </c>
      <c r="AT124" s="144" t="s">
        <v>78</v>
      </c>
      <c r="AU124" s="144" t="s">
        <v>79</v>
      </c>
      <c r="AY124" s="136" t="s">
        <v>207</v>
      </c>
      <c r="BK124" s="145">
        <f>BK125+BK149</f>
        <v>0</v>
      </c>
    </row>
    <row r="125" spans="1:65" s="12" customFormat="1" ht="22.9" customHeight="1">
      <c r="B125" s="135"/>
      <c r="D125" s="136" t="s">
        <v>78</v>
      </c>
      <c r="E125" s="146" t="s">
        <v>3502</v>
      </c>
      <c r="F125" s="146" t="s">
        <v>7972</v>
      </c>
      <c r="I125" s="138"/>
      <c r="J125" s="147">
        <f>BK125</f>
        <v>0</v>
      </c>
      <c r="L125" s="135"/>
      <c r="M125" s="140"/>
      <c r="N125" s="141"/>
      <c r="O125" s="141"/>
      <c r="P125" s="142">
        <f>SUM(P126:P148)</f>
        <v>0</v>
      </c>
      <c r="Q125" s="141"/>
      <c r="R125" s="142">
        <f>SUM(R126:R148)</f>
        <v>0</v>
      </c>
      <c r="S125" s="141"/>
      <c r="T125" s="143">
        <f>SUM(T126:T148)</f>
        <v>0</v>
      </c>
      <c r="AR125" s="136" t="s">
        <v>88</v>
      </c>
      <c r="AT125" s="144" t="s">
        <v>78</v>
      </c>
      <c r="AU125" s="144" t="s">
        <v>86</v>
      </c>
      <c r="AY125" s="136" t="s">
        <v>207</v>
      </c>
      <c r="BK125" s="145">
        <f>SUM(BK126:BK148)</f>
        <v>0</v>
      </c>
    </row>
    <row r="126" spans="1:65" s="2" customFormat="1" ht="24.2" customHeight="1">
      <c r="A126" s="31"/>
      <c r="B126" s="148"/>
      <c r="C126" s="149" t="s">
        <v>86</v>
      </c>
      <c r="D126" s="149" t="s">
        <v>209</v>
      </c>
      <c r="E126" s="150" t="s">
        <v>7838</v>
      </c>
      <c r="F126" s="151" t="s">
        <v>7973</v>
      </c>
      <c r="G126" s="152" t="s">
        <v>301</v>
      </c>
      <c r="H126" s="153">
        <v>1</v>
      </c>
      <c r="I126" s="154"/>
      <c r="J126" s="155">
        <f>ROUND(I126*H126,2)</f>
        <v>0</v>
      </c>
      <c r="K126" s="156"/>
      <c r="L126" s="32"/>
      <c r="M126" s="157" t="s">
        <v>1</v>
      </c>
      <c r="N126" s="158" t="s">
        <v>44</v>
      </c>
      <c r="O126" s="57"/>
      <c r="P126" s="159">
        <f>O126*H126</f>
        <v>0</v>
      </c>
      <c r="Q126" s="159">
        <v>0</v>
      </c>
      <c r="R126" s="159">
        <f>Q126*H126</f>
        <v>0</v>
      </c>
      <c r="S126" s="159">
        <v>0</v>
      </c>
      <c r="T126" s="160">
        <f>S126*H126</f>
        <v>0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R126" s="161" t="s">
        <v>245</v>
      </c>
      <c r="AT126" s="161" t="s">
        <v>209</v>
      </c>
      <c r="AU126" s="161" t="s">
        <v>88</v>
      </c>
      <c r="AY126" s="17" t="s">
        <v>207</v>
      </c>
      <c r="BE126" s="162">
        <f>IF(N126="základní",J126,0)</f>
        <v>0</v>
      </c>
      <c r="BF126" s="162">
        <f>IF(N126="snížená",J126,0)</f>
        <v>0</v>
      </c>
      <c r="BG126" s="162">
        <f>IF(N126="zákl. přenesená",J126,0)</f>
        <v>0</v>
      </c>
      <c r="BH126" s="162">
        <f>IF(N126="sníž. přenesená",J126,0)</f>
        <v>0</v>
      </c>
      <c r="BI126" s="162">
        <f>IF(N126="nulová",J126,0)</f>
        <v>0</v>
      </c>
      <c r="BJ126" s="17" t="s">
        <v>86</v>
      </c>
      <c r="BK126" s="162">
        <f>ROUND(I126*H126,2)</f>
        <v>0</v>
      </c>
      <c r="BL126" s="17" t="s">
        <v>245</v>
      </c>
      <c r="BM126" s="161" t="s">
        <v>88</v>
      </c>
    </row>
    <row r="127" spans="1:65" s="13" customFormat="1" ht="11.25">
      <c r="B127" s="163"/>
      <c r="D127" s="164" t="s">
        <v>237</v>
      </c>
      <c r="E127" s="165" t="s">
        <v>1</v>
      </c>
      <c r="F127" s="166" t="s">
        <v>7974</v>
      </c>
      <c r="H127" s="167">
        <v>1</v>
      </c>
      <c r="I127" s="168"/>
      <c r="L127" s="163"/>
      <c r="M127" s="169"/>
      <c r="N127" s="170"/>
      <c r="O127" s="170"/>
      <c r="P127" s="170"/>
      <c r="Q127" s="170"/>
      <c r="R127" s="170"/>
      <c r="S127" s="170"/>
      <c r="T127" s="171"/>
      <c r="AT127" s="165" t="s">
        <v>237</v>
      </c>
      <c r="AU127" s="165" t="s">
        <v>88</v>
      </c>
      <c r="AV127" s="13" t="s">
        <v>88</v>
      </c>
      <c r="AW127" s="13" t="s">
        <v>33</v>
      </c>
      <c r="AX127" s="13" t="s">
        <v>79</v>
      </c>
      <c r="AY127" s="165" t="s">
        <v>207</v>
      </c>
    </row>
    <row r="128" spans="1:65" s="14" customFormat="1" ht="22.5">
      <c r="B128" s="172"/>
      <c r="D128" s="164" t="s">
        <v>237</v>
      </c>
      <c r="E128" s="173" t="s">
        <v>1</v>
      </c>
      <c r="F128" s="174" t="s">
        <v>7975</v>
      </c>
      <c r="H128" s="173" t="s">
        <v>1</v>
      </c>
      <c r="I128" s="175"/>
      <c r="L128" s="172"/>
      <c r="M128" s="176"/>
      <c r="N128" s="177"/>
      <c r="O128" s="177"/>
      <c r="P128" s="177"/>
      <c r="Q128" s="177"/>
      <c r="R128" s="177"/>
      <c r="S128" s="177"/>
      <c r="T128" s="178"/>
      <c r="AT128" s="173" t="s">
        <v>237</v>
      </c>
      <c r="AU128" s="173" t="s">
        <v>88</v>
      </c>
      <c r="AV128" s="14" t="s">
        <v>86</v>
      </c>
      <c r="AW128" s="14" t="s">
        <v>33</v>
      </c>
      <c r="AX128" s="14" t="s">
        <v>79</v>
      </c>
      <c r="AY128" s="173" t="s">
        <v>207</v>
      </c>
    </row>
    <row r="129" spans="1:65" s="15" customFormat="1" ht="11.25">
      <c r="B129" s="179"/>
      <c r="D129" s="164" t="s">
        <v>237</v>
      </c>
      <c r="E129" s="180" t="s">
        <v>1</v>
      </c>
      <c r="F129" s="181" t="s">
        <v>242</v>
      </c>
      <c r="H129" s="182">
        <v>1</v>
      </c>
      <c r="I129" s="183"/>
      <c r="L129" s="179"/>
      <c r="M129" s="184"/>
      <c r="N129" s="185"/>
      <c r="O129" s="185"/>
      <c r="P129" s="185"/>
      <c r="Q129" s="185"/>
      <c r="R129" s="185"/>
      <c r="S129" s="185"/>
      <c r="T129" s="186"/>
      <c r="AT129" s="180" t="s">
        <v>237</v>
      </c>
      <c r="AU129" s="180" t="s">
        <v>88</v>
      </c>
      <c r="AV129" s="15" t="s">
        <v>213</v>
      </c>
      <c r="AW129" s="15" t="s">
        <v>33</v>
      </c>
      <c r="AX129" s="15" t="s">
        <v>86</v>
      </c>
      <c r="AY129" s="180" t="s">
        <v>207</v>
      </c>
    </row>
    <row r="130" spans="1:65" s="2" customFormat="1" ht="24.2" customHeight="1">
      <c r="A130" s="31"/>
      <c r="B130" s="148"/>
      <c r="C130" s="149" t="s">
        <v>88</v>
      </c>
      <c r="D130" s="149" t="s">
        <v>209</v>
      </c>
      <c r="E130" s="150" t="s">
        <v>7841</v>
      </c>
      <c r="F130" s="151" t="s">
        <v>7976</v>
      </c>
      <c r="G130" s="152" t="s">
        <v>301</v>
      </c>
      <c r="H130" s="153">
        <v>175</v>
      </c>
      <c r="I130" s="154"/>
      <c r="J130" s="155">
        <f>ROUND(I130*H130,2)</f>
        <v>0</v>
      </c>
      <c r="K130" s="156"/>
      <c r="L130" s="32"/>
      <c r="M130" s="157" t="s">
        <v>1</v>
      </c>
      <c r="N130" s="158" t="s">
        <v>44</v>
      </c>
      <c r="O130" s="57"/>
      <c r="P130" s="159">
        <f>O130*H130</f>
        <v>0</v>
      </c>
      <c r="Q130" s="159">
        <v>0</v>
      </c>
      <c r="R130" s="159">
        <f>Q130*H130</f>
        <v>0</v>
      </c>
      <c r="S130" s="159">
        <v>0</v>
      </c>
      <c r="T130" s="160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61" t="s">
        <v>245</v>
      </c>
      <c r="AT130" s="161" t="s">
        <v>209</v>
      </c>
      <c r="AU130" s="161" t="s">
        <v>88</v>
      </c>
      <c r="AY130" s="17" t="s">
        <v>207</v>
      </c>
      <c r="BE130" s="162">
        <f>IF(N130="základní",J130,0)</f>
        <v>0</v>
      </c>
      <c r="BF130" s="162">
        <f>IF(N130="snížená",J130,0)</f>
        <v>0</v>
      </c>
      <c r="BG130" s="162">
        <f>IF(N130="zákl. přenesená",J130,0)</f>
        <v>0</v>
      </c>
      <c r="BH130" s="162">
        <f>IF(N130="sníž. přenesená",J130,0)</f>
        <v>0</v>
      </c>
      <c r="BI130" s="162">
        <f>IF(N130="nulová",J130,0)</f>
        <v>0</v>
      </c>
      <c r="BJ130" s="17" t="s">
        <v>86</v>
      </c>
      <c r="BK130" s="162">
        <f>ROUND(I130*H130,2)</f>
        <v>0</v>
      </c>
      <c r="BL130" s="17" t="s">
        <v>245</v>
      </c>
      <c r="BM130" s="161" t="s">
        <v>213</v>
      </c>
    </row>
    <row r="131" spans="1:65" s="13" customFormat="1" ht="22.5">
      <c r="B131" s="163"/>
      <c r="D131" s="164" t="s">
        <v>237</v>
      </c>
      <c r="E131" s="165" t="s">
        <v>1</v>
      </c>
      <c r="F131" s="166" t="s">
        <v>7977</v>
      </c>
      <c r="H131" s="167">
        <v>175</v>
      </c>
      <c r="I131" s="168"/>
      <c r="L131" s="163"/>
      <c r="M131" s="169"/>
      <c r="N131" s="170"/>
      <c r="O131" s="170"/>
      <c r="P131" s="170"/>
      <c r="Q131" s="170"/>
      <c r="R131" s="170"/>
      <c r="S131" s="170"/>
      <c r="T131" s="171"/>
      <c r="AT131" s="165" t="s">
        <v>237</v>
      </c>
      <c r="AU131" s="165" t="s">
        <v>88</v>
      </c>
      <c r="AV131" s="13" t="s">
        <v>88</v>
      </c>
      <c r="AW131" s="13" t="s">
        <v>33</v>
      </c>
      <c r="AX131" s="13" t="s">
        <v>79</v>
      </c>
      <c r="AY131" s="165" t="s">
        <v>207</v>
      </c>
    </row>
    <row r="132" spans="1:65" s="15" customFormat="1" ht="11.25">
      <c r="B132" s="179"/>
      <c r="D132" s="164" t="s">
        <v>237</v>
      </c>
      <c r="E132" s="180" t="s">
        <v>1</v>
      </c>
      <c r="F132" s="181" t="s">
        <v>242</v>
      </c>
      <c r="H132" s="182">
        <v>175</v>
      </c>
      <c r="I132" s="183"/>
      <c r="L132" s="179"/>
      <c r="M132" s="184"/>
      <c r="N132" s="185"/>
      <c r="O132" s="185"/>
      <c r="P132" s="185"/>
      <c r="Q132" s="185"/>
      <c r="R132" s="185"/>
      <c r="S132" s="185"/>
      <c r="T132" s="186"/>
      <c r="AT132" s="180" t="s">
        <v>237</v>
      </c>
      <c r="AU132" s="180" t="s">
        <v>88</v>
      </c>
      <c r="AV132" s="15" t="s">
        <v>213</v>
      </c>
      <c r="AW132" s="15" t="s">
        <v>33</v>
      </c>
      <c r="AX132" s="15" t="s">
        <v>86</v>
      </c>
      <c r="AY132" s="180" t="s">
        <v>207</v>
      </c>
    </row>
    <row r="133" spans="1:65" s="2" customFormat="1" ht="24.2" customHeight="1">
      <c r="A133" s="31"/>
      <c r="B133" s="148"/>
      <c r="C133" s="149" t="s">
        <v>217</v>
      </c>
      <c r="D133" s="149" t="s">
        <v>209</v>
      </c>
      <c r="E133" s="150" t="s">
        <v>7844</v>
      </c>
      <c r="F133" s="151" t="s">
        <v>7978</v>
      </c>
      <c r="G133" s="152" t="s">
        <v>301</v>
      </c>
      <c r="H133" s="153">
        <v>76</v>
      </c>
      <c r="I133" s="154"/>
      <c r="J133" s="155">
        <f>ROUND(I133*H133,2)</f>
        <v>0</v>
      </c>
      <c r="K133" s="156"/>
      <c r="L133" s="32"/>
      <c r="M133" s="157" t="s">
        <v>1</v>
      </c>
      <c r="N133" s="158" t="s">
        <v>44</v>
      </c>
      <c r="O133" s="57"/>
      <c r="P133" s="159">
        <f>O133*H133</f>
        <v>0</v>
      </c>
      <c r="Q133" s="159">
        <v>0</v>
      </c>
      <c r="R133" s="159">
        <f>Q133*H133</f>
        <v>0</v>
      </c>
      <c r="S133" s="159">
        <v>0</v>
      </c>
      <c r="T133" s="160">
        <f>S133*H133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245</v>
      </c>
      <c r="AT133" s="161" t="s">
        <v>209</v>
      </c>
      <c r="AU133" s="161" t="s">
        <v>88</v>
      </c>
      <c r="AY133" s="17" t="s">
        <v>207</v>
      </c>
      <c r="BE133" s="162">
        <f>IF(N133="základní",J133,0)</f>
        <v>0</v>
      </c>
      <c r="BF133" s="162">
        <f>IF(N133="snížená",J133,0)</f>
        <v>0</v>
      </c>
      <c r="BG133" s="162">
        <f>IF(N133="zákl. přenesená",J133,0)</f>
        <v>0</v>
      </c>
      <c r="BH133" s="162">
        <f>IF(N133="sníž. přenesená",J133,0)</f>
        <v>0</v>
      </c>
      <c r="BI133" s="162">
        <f>IF(N133="nulová",J133,0)</f>
        <v>0</v>
      </c>
      <c r="BJ133" s="17" t="s">
        <v>86</v>
      </c>
      <c r="BK133" s="162">
        <f>ROUND(I133*H133,2)</f>
        <v>0</v>
      </c>
      <c r="BL133" s="17" t="s">
        <v>245</v>
      </c>
      <c r="BM133" s="161" t="s">
        <v>221</v>
      </c>
    </row>
    <row r="134" spans="1:65" s="13" customFormat="1" ht="22.5">
      <c r="B134" s="163"/>
      <c r="D134" s="164" t="s">
        <v>237</v>
      </c>
      <c r="E134" s="165" t="s">
        <v>1</v>
      </c>
      <c r="F134" s="166" t="s">
        <v>7979</v>
      </c>
      <c r="H134" s="167">
        <v>76</v>
      </c>
      <c r="I134" s="168"/>
      <c r="L134" s="163"/>
      <c r="M134" s="169"/>
      <c r="N134" s="170"/>
      <c r="O134" s="170"/>
      <c r="P134" s="170"/>
      <c r="Q134" s="170"/>
      <c r="R134" s="170"/>
      <c r="S134" s="170"/>
      <c r="T134" s="171"/>
      <c r="AT134" s="165" t="s">
        <v>237</v>
      </c>
      <c r="AU134" s="165" t="s">
        <v>88</v>
      </c>
      <c r="AV134" s="13" t="s">
        <v>88</v>
      </c>
      <c r="AW134" s="13" t="s">
        <v>33</v>
      </c>
      <c r="AX134" s="13" t="s">
        <v>79</v>
      </c>
      <c r="AY134" s="165" t="s">
        <v>207</v>
      </c>
    </row>
    <row r="135" spans="1:65" s="15" customFormat="1" ht="11.25">
      <c r="B135" s="179"/>
      <c r="D135" s="164" t="s">
        <v>237</v>
      </c>
      <c r="E135" s="180" t="s">
        <v>1</v>
      </c>
      <c r="F135" s="181" t="s">
        <v>242</v>
      </c>
      <c r="H135" s="182">
        <v>76</v>
      </c>
      <c r="I135" s="183"/>
      <c r="L135" s="179"/>
      <c r="M135" s="184"/>
      <c r="N135" s="185"/>
      <c r="O135" s="185"/>
      <c r="P135" s="185"/>
      <c r="Q135" s="185"/>
      <c r="R135" s="185"/>
      <c r="S135" s="185"/>
      <c r="T135" s="186"/>
      <c r="AT135" s="180" t="s">
        <v>237</v>
      </c>
      <c r="AU135" s="180" t="s">
        <v>88</v>
      </c>
      <c r="AV135" s="15" t="s">
        <v>213</v>
      </c>
      <c r="AW135" s="15" t="s">
        <v>33</v>
      </c>
      <c r="AX135" s="15" t="s">
        <v>86</v>
      </c>
      <c r="AY135" s="180" t="s">
        <v>207</v>
      </c>
    </row>
    <row r="136" spans="1:65" s="2" customFormat="1" ht="24.2" customHeight="1">
      <c r="A136" s="31"/>
      <c r="B136" s="148"/>
      <c r="C136" s="149" t="s">
        <v>213</v>
      </c>
      <c r="D136" s="149" t="s">
        <v>209</v>
      </c>
      <c r="E136" s="150" t="s">
        <v>7846</v>
      </c>
      <c r="F136" s="151" t="s">
        <v>7980</v>
      </c>
      <c r="G136" s="152" t="s">
        <v>301</v>
      </c>
      <c r="H136" s="153">
        <v>13</v>
      </c>
      <c r="I136" s="154"/>
      <c r="J136" s="155">
        <f>ROUND(I136*H136,2)</f>
        <v>0</v>
      </c>
      <c r="K136" s="156"/>
      <c r="L136" s="32"/>
      <c r="M136" s="157" t="s">
        <v>1</v>
      </c>
      <c r="N136" s="158" t="s">
        <v>44</v>
      </c>
      <c r="O136" s="57"/>
      <c r="P136" s="159">
        <f>O136*H136</f>
        <v>0</v>
      </c>
      <c r="Q136" s="159">
        <v>0</v>
      </c>
      <c r="R136" s="159">
        <f>Q136*H136</f>
        <v>0</v>
      </c>
      <c r="S136" s="159">
        <v>0</v>
      </c>
      <c r="T136" s="160">
        <f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61" t="s">
        <v>245</v>
      </c>
      <c r="AT136" s="161" t="s">
        <v>209</v>
      </c>
      <c r="AU136" s="161" t="s">
        <v>88</v>
      </c>
      <c r="AY136" s="17" t="s">
        <v>207</v>
      </c>
      <c r="BE136" s="162">
        <f>IF(N136="základní",J136,0)</f>
        <v>0</v>
      </c>
      <c r="BF136" s="162">
        <f>IF(N136="snížená",J136,0)</f>
        <v>0</v>
      </c>
      <c r="BG136" s="162">
        <f>IF(N136="zákl. přenesená",J136,0)</f>
        <v>0</v>
      </c>
      <c r="BH136" s="162">
        <f>IF(N136="sníž. přenesená",J136,0)</f>
        <v>0</v>
      </c>
      <c r="BI136" s="162">
        <f>IF(N136="nulová",J136,0)</f>
        <v>0</v>
      </c>
      <c r="BJ136" s="17" t="s">
        <v>86</v>
      </c>
      <c r="BK136" s="162">
        <f>ROUND(I136*H136,2)</f>
        <v>0</v>
      </c>
      <c r="BL136" s="17" t="s">
        <v>245</v>
      </c>
      <c r="BM136" s="161" t="s">
        <v>224</v>
      </c>
    </row>
    <row r="137" spans="1:65" s="13" customFormat="1" ht="22.5">
      <c r="B137" s="163"/>
      <c r="D137" s="164" t="s">
        <v>237</v>
      </c>
      <c r="E137" s="165" t="s">
        <v>1</v>
      </c>
      <c r="F137" s="166" t="s">
        <v>7981</v>
      </c>
      <c r="H137" s="167">
        <v>13</v>
      </c>
      <c r="I137" s="168"/>
      <c r="L137" s="163"/>
      <c r="M137" s="169"/>
      <c r="N137" s="170"/>
      <c r="O137" s="170"/>
      <c r="P137" s="170"/>
      <c r="Q137" s="170"/>
      <c r="R137" s="170"/>
      <c r="S137" s="170"/>
      <c r="T137" s="171"/>
      <c r="AT137" s="165" t="s">
        <v>237</v>
      </c>
      <c r="AU137" s="165" t="s">
        <v>88</v>
      </c>
      <c r="AV137" s="13" t="s">
        <v>88</v>
      </c>
      <c r="AW137" s="13" t="s">
        <v>33</v>
      </c>
      <c r="AX137" s="13" t="s">
        <v>79</v>
      </c>
      <c r="AY137" s="165" t="s">
        <v>207</v>
      </c>
    </row>
    <row r="138" spans="1:65" s="15" customFormat="1" ht="11.25">
      <c r="B138" s="179"/>
      <c r="D138" s="164" t="s">
        <v>237</v>
      </c>
      <c r="E138" s="180" t="s">
        <v>1</v>
      </c>
      <c r="F138" s="181" t="s">
        <v>242</v>
      </c>
      <c r="H138" s="182">
        <v>13</v>
      </c>
      <c r="I138" s="183"/>
      <c r="L138" s="179"/>
      <c r="M138" s="184"/>
      <c r="N138" s="185"/>
      <c r="O138" s="185"/>
      <c r="P138" s="185"/>
      <c r="Q138" s="185"/>
      <c r="R138" s="185"/>
      <c r="S138" s="185"/>
      <c r="T138" s="186"/>
      <c r="AT138" s="180" t="s">
        <v>237</v>
      </c>
      <c r="AU138" s="180" t="s">
        <v>88</v>
      </c>
      <c r="AV138" s="15" t="s">
        <v>213</v>
      </c>
      <c r="AW138" s="15" t="s">
        <v>33</v>
      </c>
      <c r="AX138" s="15" t="s">
        <v>86</v>
      </c>
      <c r="AY138" s="180" t="s">
        <v>207</v>
      </c>
    </row>
    <row r="139" spans="1:65" s="2" customFormat="1" ht="24.2" customHeight="1">
      <c r="A139" s="31"/>
      <c r="B139" s="148"/>
      <c r="C139" s="149" t="s">
        <v>225</v>
      </c>
      <c r="D139" s="149" t="s">
        <v>209</v>
      </c>
      <c r="E139" s="150" t="s">
        <v>7849</v>
      </c>
      <c r="F139" s="151" t="s">
        <v>7982</v>
      </c>
      <c r="G139" s="152" t="s">
        <v>301</v>
      </c>
      <c r="H139" s="153">
        <v>36</v>
      </c>
      <c r="I139" s="154"/>
      <c r="J139" s="155">
        <f>ROUND(I139*H139,2)</f>
        <v>0</v>
      </c>
      <c r="K139" s="156"/>
      <c r="L139" s="32"/>
      <c r="M139" s="157" t="s">
        <v>1</v>
      </c>
      <c r="N139" s="158" t="s">
        <v>44</v>
      </c>
      <c r="O139" s="57"/>
      <c r="P139" s="159">
        <f>O139*H139</f>
        <v>0</v>
      </c>
      <c r="Q139" s="159">
        <v>0</v>
      </c>
      <c r="R139" s="159">
        <f>Q139*H139</f>
        <v>0</v>
      </c>
      <c r="S139" s="159">
        <v>0</v>
      </c>
      <c r="T139" s="160">
        <f>S139*H139</f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61" t="s">
        <v>245</v>
      </c>
      <c r="AT139" s="161" t="s">
        <v>209</v>
      </c>
      <c r="AU139" s="161" t="s">
        <v>88</v>
      </c>
      <c r="AY139" s="17" t="s">
        <v>207</v>
      </c>
      <c r="BE139" s="162">
        <f>IF(N139="základní",J139,0)</f>
        <v>0</v>
      </c>
      <c r="BF139" s="162">
        <f>IF(N139="snížená",J139,0)</f>
        <v>0</v>
      </c>
      <c r="BG139" s="162">
        <f>IF(N139="zákl. přenesená",J139,0)</f>
        <v>0</v>
      </c>
      <c r="BH139" s="162">
        <f>IF(N139="sníž. přenesená",J139,0)</f>
        <v>0</v>
      </c>
      <c r="BI139" s="162">
        <f>IF(N139="nulová",J139,0)</f>
        <v>0</v>
      </c>
      <c r="BJ139" s="17" t="s">
        <v>86</v>
      </c>
      <c r="BK139" s="162">
        <f>ROUND(I139*H139,2)</f>
        <v>0</v>
      </c>
      <c r="BL139" s="17" t="s">
        <v>245</v>
      </c>
      <c r="BM139" s="161" t="s">
        <v>228</v>
      </c>
    </row>
    <row r="140" spans="1:65" s="13" customFormat="1" ht="22.5">
      <c r="B140" s="163"/>
      <c r="D140" s="164" t="s">
        <v>237</v>
      </c>
      <c r="E140" s="165" t="s">
        <v>1</v>
      </c>
      <c r="F140" s="166" t="s">
        <v>7983</v>
      </c>
      <c r="H140" s="167">
        <v>36</v>
      </c>
      <c r="I140" s="168"/>
      <c r="L140" s="163"/>
      <c r="M140" s="169"/>
      <c r="N140" s="170"/>
      <c r="O140" s="170"/>
      <c r="P140" s="170"/>
      <c r="Q140" s="170"/>
      <c r="R140" s="170"/>
      <c r="S140" s="170"/>
      <c r="T140" s="171"/>
      <c r="AT140" s="165" t="s">
        <v>237</v>
      </c>
      <c r="AU140" s="165" t="s">
        <v>88</v>
      </c>
      <c r="AV140" s="13" t="s">
        <v>88</v>
      </c>
      <c r="AW140" s="13" t="s">
        <v>33</v>
      </c>
      <c r="AX140" s="13" t="s">
        <v>79</v>
      </c>
      <c r="AY140" s="165" t="s">
        <v>207</v>
      </c>
    </row>
    <row r="141" spans="1:65" s="15" customFormat="1" ht="11.25">
      <c r="B141" s="179"/>
      <c r="D141" s="164" t="s">
        <v>237</v>
      </c>
      <c r="E141" s="180" t="s">
        <v>1</v>
      </c>
      <c r="F141" s="181" t="s">
        <v>242</v>
      </c>
      <c r="H141" s="182">
        <v>36</v>
      </c>
      <c r="I141" s="183"/>
      <c r="L141" s="179"/>
      <c r="M141" s="184"/>
      <c r="N141" s="185"/>
      <c r="O141" s="185"/>
      <c r="P141" s="185"/>
      <c r="Q141" s="185"/>
      <c r="R141" s="185"/>
      <c r="S141" s="185"/>
      <c r="T141" s="186"/>
      <c r="AT141" s="180" t="s">
        <v>237</v>
      </c>
      <c r="AU141" s="180" t="s">
        <v>88</v>
      </c>
      <c r="AV141" s="15" t="s">
        <v>213</v>
      </c>
      <c r="AW141" s="15" t="s">
        <v>33</v>
      </c>
      <c r="AX141" s="15" t="s">
        <v>86</v>
      </c>
      <c r="AY141" s="180" t="s">
        <v>207</v>
      </c>
    </row>
    <row r="142" spans="1:65" s="2" customFormat="1" ht="24.2" customHeight="1">
      <c r="A142" s="31"/>
      <c r="B142" s="148"/>
      <c r="C142" s="149" t="s">
        <v>221</v>
      </c>
      <c r="D142" s="149" t="s">
        <v>209</v>
      </c>
      <c r="E142" s="150" t="s">
        <v>7852</v>
      </c>
      <c r="F142" s="151" t="s">
        <v>7984</v>
      </c>
      <c r="G142" s="152" t="s">
        <v>220</v>
      </c>
      <c r="H142" s="153">
        <v>13250</v>
      </c>
      <c r="I142" s="154"/>
      <c r="J142" s="155">
        <f>ROUND(I142*H142,2)</f>
        <v>0</v>
      </c>
      <c r="K142" s="156"/>
      <c r="L142" s="32"/>
      <c r="M142" s="157" t="s">
        <v>1</v>
      </c>
      <c r="N142" s="158" t="s">
        <v>44</v>
      </c>
      <c r="O142" s="57"/>
      <c r="P142" s="159">
        <f>O142*H142</f>
        <v>0</v>
      </c>
      <c r="Q142" s="159">
        <v>0</v>
      </c>
      <c r="R142" s="159">
        <f>Q142*H142</f>
        <v>0</v>
      </c>
      <c r="S142" s="159">
        <v>0</v>
      </c>
      <c r="T142" s="160">
        <f>S142*H142</f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61" t="s">
        <v>245</v>
      </c>
      <c r="AT142" s="161" t="s">
        <v>209</v>
      </c>
      <c r="AU142" s="161" t="s">
        <v>88</v>
      </c>
      <c r="AY142" s="17" t="s">
        <v>207</v>
      </c>
      <c r="BE142" s="162">
        <f>IF(N142="základní",J142,0)</f>
        <v>0</v>
      </c>
      <c r="BF142" s="162">
        <f>IF(N142="snížená",J142,0)</f>
        <v>0</v>
      </c>
      <c r="BG142" s="162">
        <f>IF(N142="zákl. přenesená",J142,0)</f>
        <v>0</v>
      </c>
      <c r="BH142" s="162">
        <f>IF(N142="sníž. přenesená",J142,0)</f>
        <v>0</v>
      </c>
      <c r="BI142" s="162">
        <f>IF(N142="nulová",J142,0)</f>
        <v>0</v>
      </c>
      <c r="BJ142" s="17" t="s">
        <v>86</v>
      </c>
      <c r="BK142" s="162">
        <f>ROUND(I142*H142,2)</f>
        <v>0</v>
      </c>
      <c r="BL142" s="17" t="s">
        <v>245</v>
      </c>
      <c r="BM142" s="161" t="s">
        <v>231</v>
      </c>
    </row>
    <row r="143" spans="1:65" s="2" customFormat="1" ht="16.5" customHeight="1">
      <c r="A143" s="31"/>
      <c r="B143" s="148"/>
      <c r="C143" s="149" t="s">
        <v>79</v>
      </c>
      <c r="D143" s="149" t="s">
        <v>209</v>
      </c>
      <c r="E143" s="150" t="s">
        <v>7985</v>
      </c>
      <c r="F143" s="151" t="s">
        <v>7986</v>
      </c>
      <c r="G143" s="152" t="s">
        <v>1</v>
      </c>
      <c r="H143" s="153">
        <v>13250</v>
      </c>
      <c r="I143" s="154"/>
      <c r="J143" s="155">
        <f>ROUND(I143*H143,2)</f>
        <v>0</v>
      </c>
      <c r="K143" s="156"/>
      <c r="L143" s="32"/>
      <c r="M143" s="157" t="s">
        <v>1</v>
      </c>
      <c r="N143" s="158" t="s">
        <v>44</v>
      </c>
      <c r="O143" s="57"/>
      <c r="P143" s="159">
        <f>O143*H143</f>
        <v>0</v>
      </c>
      <c r="Q143" s="159">
        <v>0</v>
      </c>
      <c r="R143" s="159">
        <f>Q143*H143</f>
        <v>0</v>
      </c>
      <c r="S143" s="159">
        <v>0</v>
      </c>
      <c r="T143" s="160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245</v>
      </c>
      <c r="AT143" s="161" t="s">
        <v>209</v>
      </c>
      <c r="AU143" s="161" t="s">
        <v>88</v>
      </c>
      <c r="AY143" s="17" t="s">
        <v>207</v>
      </c>
      <c r="BE143" s="162">
        <f>IF(N143="základní",J143,0)</f>
        <v>0</v>
      </c>
      <c r="BF143" s="162">
        <f>IF(N143="snížená",J143,0)</f>
        <v>0</v>
      </c>
      <c r="BG143" s="162">
        <f>IF(N143="zákl. přenesená",J143,0)</f>
        <v>0</v>
      </c>
      <c r="BH143" s="162">
        <f>IF(N143="sníž. přenesená",J143,0)</f>
        <v>0</v>
      </c>
      <c r="BI143" s="162">
        <f>IF(N143="nulová",J143,0)</f>
        <v>0</v>
      </c>
      <c r="BJ143" s="17" t="s">
        <v>86</v>
      </c>
      <c r="BK143" s="162">
        <f>ROUND(I143*H143,2)</f>
        <v>0</v>
      </c>
      <c r="BL143" s="17" t="s">
        <v>245</v>
      </c>
      <c r="BM143" s="161" t="s">
        <v>236</v>
      </c>
    </row>
    <row r="144" spans="1:65" s="2" customFormat="1" ht="24.2" customHeight="1">
      <c r="A144" s="31"/>
      <c r="B144" s="148"/>
      <c r="C144" s="149" t="s">
        <v>232</v>
      </c>
      <c r="D144" s="149" t="s">
        <v>209</v>
      </c>
      <c r="E144" s="150" t="s">
        <v>7855</v>
      </c>
      <c r="F144" s="151" t="s">
        <v>7987</v>
      </c>
      <c r="G144" s="152" t="s">
        <v>220</v>
      </c>
      <c r="H144" s="153">
        <v>6250</v>
      </c>
      <c r="I144" s="154"/>
      <c r="J144" s="155">
        <f>ROUND(I144*H144,2)</f>
        <v>0</v>
      </c>
      <c r="K144" s="156"/>
      <c r="L144" s="32"/>
      <c r="M144" s="157" t="s">
        <v>1</v>
      </c>
      <c r="N144" s="158" t="s">
        <v>44</v>
      </c>
      <c r="O144" s="57"/>
      <c r="P144" s="159">
        <f>O144*H144</f>
        <v>0</v>
      </c>
      <c r="Q144" s="159">
        <v>0</v>
      </c>
      <c r="R144" s="159">
        <f>Q144*H144</f>
        <v>0</v>
      </c>
      <c r="S144" s="159">
        <v>0</v>
      </c>
      <c r="T144" s="160">
        <f>S144*H144</f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61" t="s">
        <v>245</v>
      </c>
      <c r="AT144" s="161" t="s">
        <v>209</v>
      </c>
      <c r="AU144" s="161" t="s">
        <v>88</v>
      </c>
      <c r="AY144" s="17" t="s">
        <v>207</v>
      </c>
      <c r="BE144" s="162">
        <f>IF(N144="základní",J144,0)</f>
        <v>0</v>
      </c>
      <c r="BF144" s="162">
        <f>IF(N144="snížená",J144,0)</f>
        <v>0</v>
      </c>
      <c r="BG144" s="162">
        <f>IF(N144="zákl. přenesená",J144,0)</f>
        <v>0</v>
      </c>
      <c r="BH144" s="162">
        <f>IF(N144="sníž. přenesená",J144,0)</f>
        <v>0</v>
      </c>
      <c r="BI144" s="162">
        <f>IF(N144="nulová",J144,0)</f>
        <v>0</v>
      </c>
      <c r="BJ144" s="17" t="s">
        <v>86</v>
      </c>
      <c r="BK144" s="162">
        <f>ROUND(I144*H144,2)</f>
        <v>0</v>
      </c>
      <c r="BL144" s="17" t="s">
        <v>245</v>
      </c>
      <c r="BM144" s="161" t="s">
        <v>245</v>
      </c>
    </row>
    <row r="145" spans="1:65" s="2" customFormat="1" ht="16.5" customHeight="1">
      <c r="A145" s="31"/>
      <c r="B145" s="148"/>
      <c r="C145" s="149" t="s">
        <v>79</v>
      </c>
      <c r="D145" s="149" t="s">
        <v>209</v>
      </c>
      <c r="E145" s="150" t="s">
        <v>7988</v>
      </c>
      <c r="F145" s="151" t="s">
        <v>7989</v>
      </c>
      <c r="G145" s="152" t="s">
        <v>1</v>
      </c>
      <c r="H145" s="153">
        <v>6250</v>
      </c>
      <c r="I145" s="154"/>
      <c r="J145" s="155">
        <f>ROUND(I145*H145,2)</f>
        <v>0</v>
      </c>
      <c r="K145" s="156"/>
      <c r="L145" s="32"/>
      <c r="M145" s="157" t="s">
        <v>1</v>
      </c>
      <c r="N145" s="158" t="s">
        <v>44</v>
      </c>
      <c r="O145" s="57"/>
      <c r="P145" s="159">
        <f>O145*H145</f>
        <v>0</v>
      </c>
      <c r="Q145" s="159">
        <v>0</v>
      </c>
      <c r="R145" s="159">
        <f>Q145*H145</f>
        <v>0</v>
      </c>
      <c r="S145" s="159">
        <v>0</v>
      </c>
      <c r="T145" s="160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245</v>
      </c>
      <c r="AT145" s="161" t="s">
        <v>209</v>
      </c>
      <c r="AU145" s="161" t="s">
        <v>88</v>
      </c>
      <c r="AY145" s="17" t="s">
        <v>207</v>
      </c>
      <c r="BE145" s="162">
        <f>IF(N145="základní",J145,0)</f>
        <v>0</v>
      </c>
      <c r="BF145" s="162">
        <f>IF(N145="snížená",J145,0)</f>
        <v>0</v>
      </c>
      <c r="BG145" s="162">
        <f>IF(N145="zákl. přenesená",J145,0)</f>
        <v>0</v>
      </c>
      <c r="BH145" s="162">
        <f>IF(N145="sníž. přenesená",J145,0)</f>
        <v>0</v>
      </c>
      <c r="BI145" s="162">
        <f>IF(N145="nulová",J145,0)</f>
        <v>0</v>
      </c>
      <c r="BJ145" s="17" t="s">
        <v>86</v>
      </c>
      <c r="BK145" s="162">
        <f>ROUND(I145*H145,2)</f>
        <v>0</v>
      </c>
      <c r="BL145" s="17" t="s">
        <v>245</v>
      </c>
      <c r="BM145" s="161" t="s">
        <v>249</v>
      </c>
    </row>
    <row r="146" spans="1:65" s="2" customFormat="1" ht="24.2" customHeight="1">
      <c r="A146" s="31"/>
      <c r="B146" s="148"/>
      <c r="C146" s="149" t="s">
        <v>224</v>
      </c>
      <c r="D146" s="149" t="s">
        <v>209</v>
      </c>
      <c r="E146" s="150" t="s">
        <v>7858</v>
      </c>
      <c r="F146" s="151" t="s">
        <v>7990</v>
      </c>
      <c r="G146" s="152" t="s">
        <v>301</v>
      </c>
      <c r="H146" s="153">
        <v>1</v>
      </c>
      <c r="I146" s="154"/>
      <c r="J146" s="155">
        <f>ROUND(I146*H146,2)</f>
        <v>0</v>
      </c>
      <c r="K146" s="156"/>
      <c r="L146" s="32"/>
      <c r="M146" s="157" t="s">
        <v>1</v>
      </c>
      <c r="N146" s="158" t="s">
        <v>44</v>
      </c>
      <c r="O146" s="57"/>
      <c r="P146" s="159">
        <f>O146*H146</f>
        <v>0</v>
      </c>
      <c r="Q146" s="159">
        <v>0</v>
      </c>
      <c r="R146" s="159">
        <f>Q146*H146</f>
        <v>0</v>
      </c>
      <c r="S146" s="159">
        <v>0</v>
      </c>
      <c r="T146" s="160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61" t="s">
        <v>245</v>
      </c>
      <c r="AT146" s="161" t="s">
        <v>209</v>
      </c>
      <c r="AU146" s="161" t="s">
        <v>88</v>
      </c>
      <c r="AY146" s="17" t="s">
        <v>207</v>
      </c>
      <c r="BE146" s="162">
        <f>IF(N146="základní",J146,0)</f>
        <v>0</v>
      </c>
      <c r="BF146" s="162">
        <f>IF(N146="snížená",J146,0)</f>
        <v>0</v>
      </c>
      <c r="BG146" s="162">
        <f>IF(N146="zákl. přenesená",J146,0)</f>
        <v>0</v>
      </c>
      <c r="BH146" s="162">
        <f>IF(N146="sníž. přenesená",J146,0)</f>
        <v>0</v>
      </c>
      <c r="BI146" s="162">
        <f>IF(N146="nulová",J146,0)</f>
        <v>0</v>
      </c>
      <c r="BJ146" s="17" t="s">
        <v>86</v>
      </c>
      <c r="BK146" s="162">
        <f>ROUND(I146*H146,2)</f>
        <v>0</v>
      </c>
      <c r="BL146" s="17" t="s">
        <v>245</v>
      </c>
      <c r="BM146" s="161" t="s">
        <v>253</v>
      </c>
    </row>
    <row r="147" spans="1:65" s="13" customFormat="1" ht="22.5">
      <c r="B147" s="163"/>
      <c r="D147" s="164" t="s">
        <v>237</v>
      </c>
      <c r="E147" s="165" t="s">
        <v>1</v>
      </c>
      <c r="F147" s="166" t="s">
        <v>7991</v>
      </c>
      <c r="H147" s="167">
        <v>1</v>
      </c>
      <c r="I147" s="168"/>
      <c r="L147" s="163"/>
      <c r="M147" s="169"/>
      <c r="N147" s="170"/>
      <c r="O147" s="170"/>
      <c r="P147" s="170"/>
      <c r="Q147" s="170"/>
      <c r="R147" s="170"/>
      <c r="S147" s="170"/>
      <c r="T147" s="171"/>
      <c r="AT147" s="165" t="s">
        <v>237</v>
      </c>
      <c r="AU147" s="165" t="s">
        <v>88</v>
      </c>
      <c r="AV147" s="13" t="s">
        <v>88</v>
      </c>
      <c r="AW147" s="13" t="s">
        <v>33</v>
      </c>
      <c r="AX147" s="13" t="s">
        <v>79</v>
      </c>
      <c r="AY147" s="165" t="s">
        <v>207</v>
      </c>
    </row>
    <row r="148" spans="1:65" s="15" customFormat="1" ht="11.25">
      <c r="B148" s="179"/>
      <c r="D148" s="164" t="s">
        <v>237</v>
      </c>
      <c r="E148" s="180" t="s">
        <v>1</v>
      </c>
      <c r="F148" s="181" t="s">
        <v>242</v>
      </c>
      <c r="H148" s="182">
        <v>1</v>
      </c>
      <c r="I148" s="183"/>
      <c r="L148" s="179"/>
      <c r="M148" s="184"/>
      <c r="N148" s="185"/>
      <c r="O148" s="185"/>
      <c r="P148" s="185"/>
      <c r="Q148" s="185"/>
      <c r="R148" s="185"/>
      <c r="S148" s="185"/>
      <c r="T148" s="186"/>
      <c r="AT148" s="180" t="s">
        <v>237</v>
      </c>
      <c r="AU148" s="180" t="s">
        <v>88</v>
      </c>
      <c r="AV148" s="15" t="s">
        <v>213</v>
      </c>
      <c r="AW148" s="15" t="s">
        <v>33</v>
      </c>
      <c r="AX148" s="15" t="s">
        <v>86</v>
      </c>
      <c r="AY148" s="180" t="s">
        <v>207</v>
      </c>
    </row>
    <row r="149" spans="1:65" s="12" customFormat="1" ht="22.9" customHeight="1">
      <c r="B149" s="135"/>
      <c r="D149" s="136" t="s">
        <v>78</v>
      </c>
      <c r="E149" s="146" t="s">
        <v>3713</v>
      </c>
      <c r="F149" s="146" t="s">
        <v>7790</v>
      </c>
      <c r="I149" s="138"/>
      <c r="J149" s="147">
        <f>BK149</f>
        <v>0</v>
      </c>
      <c r="L149" s="135"/>
      <c r="M149" s="140"/>
      <c r="N149" s="141"/>
      <c r="O149" s="141"/>
      <c r="P149" s="142">
        <f>SUM(P150:P170)</f>
        <v>0</v>
      </c>
      <c r="Q149" s="141"/>
      <c r="R149" s="142">
        <f>SUM(R150:R170)</f>
        <v>0</v>
      </c>
      <c r="S149" s="141"/>
      <c r="T149" s="143">
        <f>SUM(T150:T170)</f>
        <v>0</v>
      </c>
      <c r="AR149" s="136" t="s">
        <v>86</v>
      </c>
      <c r="AT149" s="144" t="s">
        <v>78</v>
      </c>
      <c r="AU149" s="144" t="s">
        <v>86</v>
      </c>
      <c r="AY149" s="136" t="s">
        <v>207</v>
      </c>
      <c r="BK149" s="145">
        <f>SUM(BK150:BK170)</f>
        <v>0</v>
      </c>
    </row>
    <row r="150" spans="1:65" s="2" customFormat="1" ht="24.2" customHeight="1">
      <c r="A150" s="31"/>
      <c r="B150" s="148"/>
      <c r="C150" s="149" t="s">
        <v>246</v>
      </c>
      <c r="D150" s="149" t="s">
        <v>209</v>
      </c>
      <c r="E150" s="150" t="s">
        <v>7900</v>
      </c>
      <c r="F150" s="151" t="s">
        <v>7807</v>
      </c>
      <c r="G150" s="152" t="s">
        <v>662</v>
      </c>
      <c r="H150" s="153">
        <v>1</v>
      </c>
      <c r="I150" s="154"/>
      <c r="J150" s="155">
        <f>ROUND(I150*H150,2)</f>
        <v>0</v>
      </c>
      <c r="K150" s="156"/>
      <c r="L150" s="32"/>
      <c r="M150" s="157" t="s">
        <v>1</v>
      </c>
      <c r="N150" s="158" t="s">
        <v>44</v>
      </c>
      <c r="O150" s="57"/>
      <c r="P150" s="159">
        <f>O150*H150</f>
        <v>0</v>
      </c>
      <c r="Q150" s="159">
        <v>0</v>
      </c>
      <c r="R150" s="159">
        <f>Q150*H150</f>
        <v>0</v>
      </c>
      <c r="S150" s="159">
        <v>0</v>
      </c>
      <c r="T150" s="160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61" t="s">
        <v>213</v>
      </c>
      <c r="AT150" s="161" t="s">
        <v>209</v>
      </c>
      <c r="AU150" s="161" t="s">
        <v>88</v>
      </c>
      <c r="AY150" s="17" t="s">
        <v>207</v>
      </c>
      <c r="BE150" s="162">
        <f>IF(N150="základní",J150,0)</f>
        <v>0</v>
      </c>
      <c r="BF150" s="162">
        <f>IF(N150="snížená",J150,0)</f>
        <v>0</v>
      </c>
      <c r="BG150" s="162">
        <f>IF(N150="zákl. přenesená",J150,0)</f>
        <v>0</v>
      </c>
      <c r="BH150" s="162">
        <f>IF(N150="sníž. přenesená",J150,0)</f>
        <v>0</v>
      </c>
      <c r="BI150" s="162">
        <f>IF(N150="nulová",J150,0)</f>
        <v>0</v>
      </c>
      <c r="BJ150" s="17" t="s">
        <v>86</v>
      </c>
      <c r="BK150" s="162">
        <f>ROUND(I150*H150,2)</f>
        <v>0</v>
      </c>
      <c r="BL150" s="17" t="s">
        <v>213</v>
      </c>
      <c r="BM150" s="161" t="s">
        <v>257</v>
      </c>
    </row>
    <row r="151" spans="1:65" s="13" customFormat="1" ht="11.25">
      <c r="B151" s="163"/>
      <c r="D151" s="164" t="s">
        <v>237</v>
      </c>
      <c r="E151" s="165" t="s">
        <v>1</v>
      </c>
      <c r="F151" s="166" t="s">
        <v>7951</v>
      </c>
      <c r="H151" s="167">
        <v>1</v>
      </c>
      <c r="I151" s="168"/>
      <c r="L151" s="163"/>
      <c r="M151" s="169"/>
      <c r="N151" s="170"/>
      <c r="O151" s="170"/>
      <c r="P151" s="170"/>
      <c r="Q151" s="170"/>
      <c r="R151" s="170"/>
      <c r="S151" s="170"/>
      <c r="T151" s="171"/>
      <c r="AT151" s="165" t="s">
        <v>237</v>
      </c>
      <c r="AU151" s="165" t="s">
        <v>88</v>
      </c>
      <c r="AV151" s="13" t="s">
        <v>88</v>
      </c>
      <c r="AW151" s="13" t="s">
        <v>33</v>
      </c>
      <c r="AX151" s="13" t="s">
        <v>79</v>
      </c>
      <c r="AY151" s="165" t="s">
        <v>207</v>
      </c>
    </row>
    <row r="152" spans="1:65" s="14" customFormat="1" ht="11.25">
      <c r="B152" s="172"/>
      <c r="D152" s="164" t="s">
        <v>237</v>
      </c>
      <c r="E152" s="173" t="s">
        <v>1</v>
      </c>
      <c r="F152" s="174" t="s">
        <v>7952</v>
      </c>
      <c r="H152" s="173" t="s">
        <v>1</v>
      </c>
      <c r="I152" s="175"/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237</v>
      </c>
      <c r="AU152" s="173" t="s">
        <v>88</v>
      </c>
      <c r="AV152" s="14" t="s">
        <v>86</v>
      </c>
      <c r="AW152" s="14" t="s">
        <v>33</v>
      </c>
      <c r="AX152" s="14" t="s">
        <v>79</v>
      </c>
      <c r="AY152" s="173" t="s">
        <v>207</v>
      </c>
    </row>
    <row r="153" spans="1:65" s="15" customFormat="1" ht="11.25">
      <c r="B153" s="179"/>
      <c r="D153" s="164" t="s">
        <v>237</v>
      </c>
      <c r="E153" s="180" t="s">
        <v>1</v>
      </c>
      <c r="F153" s="181" t="s">
        <v>242</v>
      </c>
      <c r="H153" s="182">
        <v>1</v>
      </c>
      <c r="I153" s="183"/>
      <c r="L153" s="179"/>
      <c r="M153" s="184"/>
      <c r="N153" s="185"/>
      <c r="O153" s="185"/>
      <c r="P153" s="185"/>
      <c r="Q153" s="185"/>
      <c r="R153" s="185"/>
      <c r="S153" s="185"/>
      <c r="T153" s="186"/>
      <c r="AT153" s="180" t="s">
        <v>237</v>
      </c>
      <c r="AU153" s="180" t="s">
        <v>88</v>
      </c>
      <c r="AV153" s="15" t="s">
        <v>213</v>
      </c>
      <c r="AW153" s="15" t="s">
        <v>33</v>
      </c>
      <c r="AX153" s="15" t="s">
        <v>86</v>
      </c>
      <c r="AY153" s="180" t="s">
        <v>207</v>
      </c>
    </row>
    <row r="154" spans="1:65" s="2" customFormat="1" ht="24.2" customHeight="1">
      <c r="A154" s="31"/>
      <c r="B154" s="148"/>
      <c r="C154" s="149" t="s">
        <v>228</v>
      </c>
      <c r="D154" s="149" t="s">
        <v>209</v>
      </c>
      <c r="E154" s="150" t="s">
        <v>7904</v>
      </c>
      <c r="F154" s="151" t="s">
        <v>7954</v>
      </c>
      <c r="G154" s="152" t="s">
        <v>662</v>
      </c>
      <c r="H154" s="153">
        <v>1</v>
      </c>
      <c r="I154" s="154"/>
      <c r="J154" s="155">
        <f>ROUND(I154*H154,2)</f>
        <v>0</v>
      </c>
      <c r="K154" s="156"/>
      <c r="L154" s="32"/>
      <c r="M154" s="157" t="s">
        <v>1</v>
      </c>
      <c r="N154" s="158" t="s">
        <v>44</v>
      </c>
      <c r="O154" s="57"/>
      <c r="P154" s="159">
        <f>O154*H154</f>
        <v>0</v>
      </c>
      <c r="Q154" s="159">
        <v>0</v>
      </c>
      <c r="R154" s="159">
        <f>Q154*H154</f>
        <v>0</v>
      </c>
      <c r="S154" s="159">
        <v>0</v>
      </c>
      <c r="T154" s="160">
        <f>S154*H154</f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61" t="s">
        <v>213</v>
      </c>
      <c r="AT154" s="161" t="s">
        <v>209</v>
      </c>
      <c r="AU154" s="161" t="s">
        <v>88</v>
      </c>
      <c r="AY154" s="17" t="s">
        <v>207</v>
      </c>
      <c r="BE154" s="162">
        <f>IF(N154="základní",J154,0)</f>
        <v>0</v>
      </c>
      <c r="BF154" s="162">
        <f>IF(N154="snížená",J154,0)</f>
        <v>0</v>
      </c>
      <c r="BG154" s="162">
        <f>IF(N154="zákl. přenesená",J154,0)</f>
        <v>0</v>
      </c>
      <c r="BH154" s="162">
        <f>IF(N154="sníž. přenesená",J154,0)</f>
        <v>0</v>
      </c>
      <c r="BI154" s="162">
        <f>IF(N154="nulová",J154,0)</f>
        <v>0</v>
      </c>
      <c r="BJ154" s="17" t="s">
        <v>86</v>
      </c>
      <c r="BK154" s="162">
        <f>ROUND(I154*H154,2)</f>
        <v>0</v>
      </c>
      <c r="BL154" s="17" t="s">
        <v>213</v>
      </c>
      <c r="BM154" s="161" t="s">
        <v>260</v>
      </c>
    </row>
    <row r="155" spans="1:65" s="13" customFormat="1" ht="22.5">
      <c r="B155" s="163"/>
      <c r="D155" s="164" t="s">
        <v>237</v>
      </c>
      <c r="E155" s="165" t="s">
        <v>1</v>
      </c>
      <c r="F155" s="166" t="s">
        <v>7404</v>
      </c>
      <c r="H155" s="167">
        <v>1</v>
      </c>
      <c r="I155" s="168"/>
      <c r="L155" s="163"/>
      <c r="M155" s="169"/>
      <c r="N155" s="170"/>
      <c r="O155" s="170"/>
      <c r="P155" s="170"/>
      <c r="Q155" s="170"/>
      <c r="R155" s="170"/>
      <c r="S155" s="170"/>
      <c r="T155" s="171"/>
      <c r="AT155" s="165" t="s">
        <v>237</v>
      </c>
      <c r="AU155" s="165" t="s">
        <v>88</v>
      </c>
      <c r="AV155" s="13" t="s">
        <v>88</v>
      </c>
      <c r="AW155" s="13" t="s">
        <v>33</v>
      </c>
      <c r="AX155" s="13" t="s">
        <v>79</v>
      </c>
      <c r="AY155" s="165" t="s">
        <v>207</v>
      </c>
    </row>
    <row r="156" spans="1:65" s="15" customFormat="1" ht="11.25">
      <c r="B156" s="179"/>
      <c r="D156" s="164" t="s">
        <v>237</v>
      </c>
      <c r="E156" s="180" t="s">
        <v>1</v>
      </c>
      <c r="F156" s="181" t="s">
        <v>242</v>
      </c>
      <c r="H156" s="182">
        <v>1</v>
      </c>
      <c r="I156" s="183"/>
      <c r="L156" s="179"/>
      <c r="M156" s="184"/>
      <c r="N156" s="185"/>
      <c r="O156" s="185"/>
      <c r="P156" s="185"/>
      <c r="Q156" s="185"/>
      <c r="R156" s="185"/>
      <c r="S156" s="185"/>
      <c r="T156" s="186"/>
      <c r="AT156" s="180" t="s">
        <v>237</v>
      </c>
      <c r="AU156" s="180" t="s">
        <v>88</v>
      </c>
      <c r="AV156" s="15" t="s">
        <v>213</v>
      </c>
      <c r="AW156" s="15" t="s">
        <v>33</v>
      </c>
      <c r="AX156" s="15" t="s">
        <v>86</v>
      </c>
      <c r="AY156" s="180" t="s">
        <v>207</v>
      </c>
    </row>
    <row r="157" spans="1:65" s="2" customFormat="1" ht="24.2" customHeight="1">
      <c r="A157" s="31"/>
      <c r="B157" s="148"/>
      <c r="C157" s="149" t="s">
        <v>254</v>
      </c>
      <c r="D157" s="149" t="s">
        <v>209</v>
      </c>
      <c r="E157" s="150" t="s">
        <v>7907</v>
      </c>
      <c r="F157" s="151" t="s">
        <v>7992</v>
      </c>
      <c r="G157" s="152" t="s">
        <v>212</v>
      </c>
      <c r="H157" s="153">
        <v>40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213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213</v>
      </c>
      <c r="BM157" s="161" t="s">
        <v>265</v>
      </c>
    </row>
    <row r="158" spans="1:65" s="13" customFormat="1" ht="11.25">
      <c r="B158" s="163"/>
      <c r="D158" s="164" t="s">
        <v>237</v>
      </c>
      <c r="E158" s="165" t="s">
        <v>1</v>
      </c>
      <c r="F158" s="166" t="s">
        <v>7993</v>
      </c>
      <c r="H158" s="167">
        <v>40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5" customFormat="1" ht="11.25">
      <c r="B159" s="179"/>
      <c r="D159" s="164" t="s">
        <v>237</v>
      </c>
      <c r="E159" s="180" t="s">
        <v>1</v>
      </c>
      <c r="F159" s="181" t="s">
        <v>242</v>
      </c>
      <c r="H159" s="182">
        <v>40</v>
      </c>
      <c r="I159" s="183"/>
      <c r="L159" s="179"/>
      <c r="M159" s="184"/>
      <c r="N159" s="185"/>
      <c r="O159" s="185"/>
      <c r="P159" s="185"/>
      <c r="Q159" s="185"/>
      <c r="R159" s="185"/>
      <c r="S159" s="185"/>
      <c r="T159" s="186"/>
      <c r="AT159" s="180" t="s">
        <v>237</v>
      </c>
      <c r="AU159" s="180" t="s">
        <v>88</v>
      </c>
      <c r="AV159" s="15" t="s">
        <v>213</v>
      </c>
      <c r="AW159" s="15" t="s">
        <v>33</v>
      </c>
      <c r="AX159" s="15" t="s">
        <v>86</v>
      </c>
      <c r="AY159" s="180" t="s">
        <v>207</v>
      </c>
    </row>
    <row r="160" spans="1:65" s="2" customFormat="1" ht="24.2" customHeight="1">
      <c r="A160" s="31"/>
      <c r="B160" s="148"/>
      <c r="C160" s="149" t="s">
        <v>231</v>
      </c>
      <c r="D160" s="149" t="s">
        <v>209</v>
      </c>
      <c r="E160" s="150" t="s">
        <v>7994</v>
      </c>
      <c r="F160" s="151" t="s">
        <v>7959</v>
      </c>
      <c r="G160" s="152" t="s">
        <v>662</v>
      </c>
      <c r="H160" s="153">
        <v>1</v>
      </c>
      <c r="I160" s="154"/>
      <c r="J160" s="155">
        <f>ROUND(I160*H160,2)</f>
        <v>0</v>
      </c>
      <c r="K160" s="156"/>
      <c r="L160" s="32"/>
      <c r="M160" s="157" t="s">
        <v>1</v>
      </c>
      <c r="N160" s="158" t="s">
        <v>44</v>
      </c>
      <c r="O160" s="57"/>
      <c r="P160" s="159">
        <f>O160*H160</f>
        <v>0</v>
      </c>
      <c r="Q160" s="159">
        <v>0</v>
      </c>
      <c r="R160" s="159">
        <f>Q160*H160</f>
        <v>0</v>
      </c>
      <c r="S160" s="159">
        <v>0</v>
      </c>
      <c r="T160" s="160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61" t="s">
        <v>213</v>
      </c>
      <c r="AT160" s="161" t="s">
        <v>209</v>
      </c>
      <c r="AU160" s="161" t="s">
        <v>88</v>
      </c>
      <c r="AY160" s="17" t="s">
        <v>207</v>
      </c>
      <c r="BE160" s="162">
        <f>IF(N160="základní",J160,0)</f>
        <v>0</v>
      </c>
      <c r="BF160" s="162">
        <f>IF(N160="snížená",J160,0)</f>
        <v>0</v>
      </c>
      <c r="BG160" s="162">
        <f>IF(N160="zákl. přenesená",J160,0)</f>
        <v>0</v>
      </c>
      <c r="BH160" s="162">
        <f>IF(N160="sníž. přenesená",J160,0)</f>
        <v>0</v>
      </c>
      <c r="BI160" s="162">
        <f>IF(N160="nulová",J160,0)</f>
        <v>0</v>
      </c>
      <c r="BJ160" s="17" t="s">
        <v>86</v>
      </c>
      <c r="BK160" s="162">
        <f>ROUND(I160*H160,2)</f>
        <v>0</v>
      </c>
      <c r="BL160" s="17" t="s">
        <v>213</v>
      </c>
      <c r="BM160" s="161" t="s">
        <v>271</v>
      </c>
    </row>
    <row r="161" spans="1:65" s="13" customFormat="1" ht="22.5">
      <c r="B161" s="163"/>
      <c r="D161" s="164" t="s">
        <v>237</v>
      </c>
      <c r="E161" s="165" t="s">
        <v>1</v>
      </c>
      <c r="F161" s="166" t="s">
        <v>7960</v>
      </c>
      <c r="H161" s="167">
        <v>1</v>
      </c>
      <c r="I161" s="168"/>
      <c r="L161" s="163"/>
      <c r="M161" s="169"/>
      <c r="N161" s="170"/>
      <c r="O161" s="170"/>
      <c r="P161" s="170"/>
      <c r="Q161" s="170"/>
      <c r="R161" s="170"/>
      <c r="S161" s="170"/>
      <c r="T161" s="171"/>
      <c r="AT161" s="165" t="s">
        <v>237</v>
      </c>
      <c r="AU161" s="165" t="s">
        <v>88</v>
      </c>
      <c r="AV161" s="13" t="s">
        <v>88</v>
      </c>
      <c r="AW161" s="13" t="s">
        <v>33</v>
      </c>
      <c r="AX161" s="13" t="s">
        <v>79</v>
      </c>
      <c r="AY161" s="165" t="s">
        <v>207</v>
      </c>
    </row>
    <row r="162" spans="1:65" s="15" customFormat="1" ht="11.25">
      <c r="B162" s="179"/>
      <c r="D162" s="164" t="s">
        <v>237</v>
      </c>
      <c r="E162" s="180" t="s">
        <v>1</v>
      </c>
      <c r="F162" s="181" t="s">
        <v>242</v>
      </c>
      <c r="H162" s="182">
        <v>1</v>
      </c>
      <c r="I162" s="183"/>
      <c r="L162" s="179"/>
      <c r="M162" s="184"/>
      <c r="N162" s="185"/>
      <c r="O162" s="185"/>
      <c r="P162" s="185"/>
      <c r="Q162" s="185"/>
      <c r="R162" s="185"/>
      <c r="S162" s="185"/>
      <c r="T162" s="186"/>
      <c r="AT162" s="180" t="s">
        <v>237</v>
      </c>
      <c r="AU162" s="180" t="s">
        <v>88</v>
      </c>
      <c r="AV162" s="15" t="s">
        <v>213</v>
      </c>
      <c r="AW162" s="15" t="s">
        <v>33</v>
      </c>
      <c r="AX162" s="15" t="s">
        <v>86</v>
      </c>
      <c r="AY162" s="180" t="s">
        <v>207</v>
      </c>
    </row>
    <row r="163" spans="1:65" s="2" customFormat="1" ht="24.2" customHeight="1">
      <c r="A163" s="31"/>
      <c r="B163" s="148"/>
      <c r="C163" s="149" t="s">
        <v>262</v>
      </c>
      <c r="D163" s="149" t="s">
        <v>209</v>
      </c>
      <c r="E163" s="150" t="s">
        <v>7995</v>
      </c>
      <c r="F163" s="151" t="s">
        <v>7962</v>
      </c>
      <c r="G163" s="152" t="s">
        <v>662</v>
      </c>
      <c r="H163" s="153">
        <v>1</v>
      </c>
      <c r="I163" s="154"/>
      <c r="J163" s="155">
        <f t="shared" ref="J163:J170" si="0">ROUND(I163*H163,2)</f>
        <v>0</v>
      </c>
      <c r="K163" s="156"/>
      <c r="L163" s="32"/>
      <c r="M163" s="157" t="s">
        <v>1</v>
      </c>
      <c r="N163" s="158" t="s">
        <v>44</v>
      </c>
      <c r="O163" s="57"/>
      <c r="P163" s="159">
        <f t="shared" ref="P163:P170" si="1">O163*H163</f>
        <v>0</v>
      </c>
      <c r="Q163" s="159">
        <v>0</v>
      </c>
      <c r="R163" s="159">
        <f t="shared" ref="R163:R170" si="2">Q163*H163</f>
        <v>0</v>
      </c>
      <c r="S163" s="159">
        <v>0</v>
      </c>
      <c r="T163" s="160">
        <f t="shared" ref="T163:T170" si="3"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61" t="s">
        <v>213</v>
      </c>
      <c r="AT163" s="161" t="s">
        <v>209</v>
      </c>
      <c r="AU163" s="161" t="s">
        <v>88</v>
      </c>
      <c r="AY163" s="17" t="s">
        <v>207</v>
      </c>
      <c r="BE163" s="162">
        <f t="shared" ref="BE163:BE170" si="4">IF(N163="základní",J163,0)</f>
        <v>0</v>
      </c>
      <c r="BF163" s="162">
        <f t="shared" ref="BF163:BF170" si="5">IF(N163="snížená",J163,0)</f>
        <v>0</v>
      </c>
      <c r="BG163" s="162">
        <f t="shared" ref="BG163:BG170" si="6">IF(N163="zákl. přenesená",J163,0)</f>
        <v>0</v>
      </c>
      <c r="BH163" s="162">
        <f t="shared" ref="BH163:BH170" si="7">IF(N163="sníž. přenesená",J163,0)</f>
        <v>0</v>
      </c>
      <c r="BI163" s="162">
        <f t="shared" ref="BI163:BI170" si="8">IF(N163="nulová",J163,0)</f>
        <v>0</v>
      </c>
      <c r="BJ163" s="17" t="s">
        <v>86</v>
      </c>
      <c r="BK163" s="162">
        <f t="shared" ref="BK163:BK170" si="9">ROUND(I163*H163,2)</f>
        <v>0</v>
      </c>
      <c r="BL163" s="17" t="s">
        <v>213</v>
      </c>
      <c r="BM163" s="161" t="s">
        <v>275</v>
      </c>
    </row>
    <row r="164" spans="1:65" s="2" customFormat="1" ht="21.75" customHeight="1">
      <c r="A164" s="31"/>
      <c r="B164" s="148"/>
      <c r="C164" s="149" t="s">
        <v>79</v>
      </c>
      <c r="D164" s="149" t="s">
        <v>209</v>
      </c>
      <c r="E164" s="150" t="s">
        <v>7996</v>
      </c>
      <c r="F164" s="151" t="s">
        <v>7997</v>
      </c>
      <c r="G164" s="152" t="s">
        <v>1</v>
      </c>
      <c r="H164" s="153">
        <v>1</v>
      </c>
      <c r="I164" s="154"/>
      <c r="J164" s="155">
        <f t="shared" si="0"/>
        <v>0</v>
      </c>
      <c r="K164" s="156"/>
      <c r="L164" s="32"/>
      <c r="M164" s="157" t="s">
        <v>1</v>
      </c>
      <c r="N164" s="158" t="s">
        <v>44</v>
      </c>
      <c r="O164" s="57"/>
      <c r="P164" s="159">
        <f t="shared" si="1"/>
        <v>0</v>
      </c>
      <c r="Q164" s="159">
        <v>0</v>
      </c>
      <c r="R164" s="159">
        <f t="shared" si="2"/>
        <v>0</v>
      </c>
      <c r="S164" s="159">
        <v>0</v>
      </c>
      <c r="T164" s="160">
        <f t="shared" si="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213</v>
      </c>
      <c r="AT164" s="161" t="s">
        <v>209</v>
      </c>
      <c r="AU164" s="161" t="s">
        <v>88</v>
      </c>
      <c r="AY164" s="17" t="s">
        <v>207</v>
      </c>
      <c r="BE164" s="162">
        <f t="shared" si="4"/>
        <v>0</v>
      </c>
      <c r="BF164" s="162">
        <f t="shared" si="5"/>
        <v>0</v>
      </c>
      <c r="BG164" s="162">
        <f t="shared" si="6"/>
        <v>0</v>
      </c>
      <c r="BH164" s="162">
        <f t="shared" si="7"/>
        <v>0</v>
      </c>
      <c r="BI164" s="162">
        <f t="shared" si="8"/>
        <v>0</v>
      </c>
      <c r="BJ164" s="17" t="s">
        <v>86</v>
      </c>
      <c r="BK164" s="162">
        <f t="shared" si="9"/>
        <v>0</v>
      </c>
      <c r="BL164" s="17" t="s">
        <v>213</v>
      </c>
      <c r="BM164" s="161" t="s">
        <v>279</v>
      </c>
    </row>
    <row r="165" spans="1:65" s="2" customFormat="1" ht="24.2" customHeight="1">
      <c r="A165" s="31"/>
      <c r="B165" s="148"/>
      <c r="C165" s="149" t="s">
        <v>236</v>
      </c>
      <c r="D165" s="149" t="s">
        <v>209</v>
      </c>
      <c r="E165" s="150" t="s">
        <v>7998</v>
      </c>
      <c r="F165" s="151" t="s">
        <v>6379</v>
      </c>
      <c r="G165" s="152" t="s">
        <v>662</v>
      </c>
      <c r="H165" s="153">
        <v>1</v>
      </c>
      <c r="I165" s="154"/>
      <c r="J165" s="155">
        <f t="shared" si="0"/>
        <v>0</v>
      </c>
      <c r="K165" s="156"/>
      <c r="L165" s="32"/>
      <c r="M165" s="157" t="s">
        <v>1</v>
      </c>
      <c r="N165" s="158" t="s">
        <v>44</v>
      </c>
      <c r="O165" s="57"/>
      <c r="P165" s="159">
        <f t="shared" si="1"/>
        <v>0</v>
      </c>
      <c r="Q165" s="159">
        <v>0</v>
      </c>
      <c r="R165" s="159">
        <f t="shared" si="2"/>
        <v>0</v>
      </c>
      <c r="S165" s="159">
        <v>0</v>
      </c>
      <c r="T165" s="160">
        <f t="shared" si="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213</v>
      </c>
      <c r="AT165" s="161" t="s">
        <v>209</v>
      </c>
      <c r="AU165" s="161" t="s">
        <v>88</v>
      </c>
      <c r="AY165" s="17" t="s">
        <v>207</v>
      </c>
      <c r="BE165" s="162">
        <f t="shared" si="4"/>
        <v>0</v>
      </c>
      <c r="BF165" s="162">
        <f t="shared" si="5"/>
        <v>0</v>
      </c>
      <c r="BG165" s="162">
        <f t="shared" si="6"/>
        <v>0</v>
      </c>
      <c r="BH165" s="162">
        <f t="shared" si="7"/>
        <v>0</v>
      </c>
      <c r="BI165" s="162">
        <f t="shared" si="8"/>
        <v>0</v>
      </c>
      <c r="BJ165" s="17" t="s">
        <v>86</v>
      </c>
      <c r="BK165" s="162">
        <f t="shared" si="9"/>
        <v>0</v>
      </c>
      <c r="BL165" s="17" t="s">
        <v>213</v>
      </c>
      <c r="BM165" s="161" t="s">
        <v>289</v>
      </c>
    </row>
    <row r="166" spans="1:65" s="2" customFormat="1" ht="24.2" customHeight="1">
      <c r="A166" s="31"/>
      <c r="B166" s="148"/>
      <c r="C166" s="149" t="s">
        <v>8</v>
      </c>
      <c r="D166" s="149" t="s">
        <v>209</v>
      </c>
      <c r="E166" s="150" t="s">
        <v>7965</v>
      </c>
      <c r="F166" s="151" t="s">
        <v>7966</v>
      </c>
      <c r="G166" s="152" t="s">
        <v>1636</v>
      </c>
      <c r="H166" s="187"/>
      <c r="I166" s="154"/>
      <c r="J166" s="155">
        <f t="shared" si="0"/>
        <v>0</v>
      </c>
      <c r="K166" s="156"/>
      <c r="L166" s="32"/>
      <c r="M166" s="157" t="s">
        <v>1</v>
      </c>
      <c r="N166" s="158" t="s">
        <v>44</v>
      </c>
      <c r="O166" s="57"/>
      <c r="P166" s="159">
        <f t="shared" si="1"/>
        <v>0</v>
      </c>
      <c r="Q166" s="159">
        <v>0</v>
      </c>
      <c r="R166" s="159">
        <f t="shared" si="2"/>
        <v>0</v>
      </c>
      <c r="S166" s="159">
        <v>0</v>
      </c>
      <c r="T166" s="160">
        <f t="shared" si="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61" t="s">
        <v>213</v>
      </c>
      <c r="AT166" s="161" t="s">
        <v>209</v>
      </c>
      <c r="AU166" s="161" t="s">
        <v>88</v>
      </c>
      <c r="AY166" s="17" t="s">
        <v>207</v>
      </c>
      <c r="BE166" s="162">
        <f t="shared" si="4"/>
        <v>0</v>
      </c>
      <c r="BF166" s="162">
        <f t="shared" si="5"/>
        <v>0</v>
      </c>
      <c r="BG166" s="162">
        <f t="shared" si="6"/>
        <v>0</v>
      </c>
      <c r="BH166" s="162">
        <f t="shared" si="7"/>
        <v>0</v>
      </c>
      <c r="BI166" s="162">
        <f t="shared" si="8"/>
        <v>0</v>
      </c>
      <c r="BJ166" s="17" t="s">
        <v>86</v>
      </c>
      <c r="BK166" s="162">
        <f t="shared" si="9"/>
        <v>0</v>
      </c>
      <c r="BL166" s="17" t="s">
        <v>213</v>
      </c>
      <c r="BM166" s="161" t="s">
        <v>293</v>
      </c>
    </row>
    <row r="167" spans="1:65" s="2" customFormat="1" ht="16.5" customHeight="1">
      <c r="A167" s="31"/>
      <c r="B167" s="148"/>
      <c r="C167" s="149" t="s">
        <v>245</v>
      </c>
      <c r="D167" s="149" t="s">
        <v>209</v>
      </c>
      <c r="E167" s="150" t="s">
        <v>7999</v>
      </c>
      <c r="F167" s="151" t="s">
        <v>1440</v>
      </c>
      <c r="G167" s="152" t="s">
        <v>212</v>
      </c>
      <c r="H167" s="153">
        <v>40</v>
      </c>
      <c r="I167" s="154"/>
      <c r="J167" s="155">
        <f t="shared" si="0"/>
        <v>0</v>
      </c>
      <c r="K167" s="156"/>
      <c r="L167" s="32"/>
      <c r="M167" s="157" t="s">
        <v>1</v>
      </c>
      <c r="N167" s="158" t="s">
        <v>44</v>
      </c>
      <c r="O167" s="57"/>
      <c r="P167" s="159">
        <f t="shared" si="1"/>
        <v>0</v>
      </c>
      <c r="Q167" s="159">
        <v>0</v>
      </c>
      <c r="R167" s="159">
        <f t="shared" si="2"/>
        <v>0</v>
      </c>
      <c r="S167" s="159">
        <v>0</v>
      </c>
      <c r="T167" s="160">
        <f t="shared" si="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213</v>
      </c>
      <c r="AT167" s="161" t="s">
        <v>209</v>
      </c>
      <c r="AU167" s="161" t="s">
        <v>88</v>
      </c>
      <c r="AY167" s="17" t="s">
        <v>207</v>
      </c>
      <c r="BE167" s="162">
        <f t="shared" si="4"/>
        <v>0</v>
      </c>
      <c r="BF167" s="162">
        <f t="shared" si="5"/>
        <v>0</v>
      </c>
      <c r="BG167" s="162">
        <f t="shared" si="6"/>
        <v>0</v>
      </c>
      <c r="BH167" s="162">
        <f t="shared" si="7"/>
        <v>0</v>
      </c>
      <c r="BI167" s="162">
        <f t="shared" si="8"/>
        <v>0</v>
      </c>
      <c r="BJ167" s="17" t="s">
        <v>86</v>
      </c>
      <c r="BK167" s="162">
        <f t="shared" si="9"/>
        <v>0</v>
      </c>
      <c r="BL167" s="17" t="s">
        <v>213</v>
      </c>
      <c r="BM167" s="161" t="s">
        <v>297</v>
      </c>
    </row>
    <row r="168" spans="1:65" s="2" customFormat="1" ht="24.2" customHeight="1">
      <c r="A168" s="31"/>
      <c r="B168" s="148"/>
      <c r="C168" s="149" t="s">
        <v>79</v>
      </c>
      <c r="D168" s="149" t="s">
        <v>209</v>
      </c>
      <c r="E168" s="150" t="s">
        <v>8000</v>
      </c>
      <c r="F168" s="151" t="s">
        <v>8001</v>
      </c>
      <c r="G168" s="152" t="s">
        <v>1</v>
      </c>
      <c r="H168" s="153">
        <v>40</v>
      </c>
      <c r="I168" s="154"/>
      <c r="J168" s="155">
        <f t="shared" si="0"/>
        <v>0</v>
      </c>
      <c r="K168" s="156"/>
      <c r="L168" s="32"/>
      <c r="M168" s="157" t="s">
        <v>1</v>
      </c>
      <c r="N168" s="158" t="s">
        <v>44</v>
      </c>
      <c r="O168" s="57"/>
      <c r="P168" s="159">
        <f t="shared" si="1"/>
        <v>0</v>
      </c>
      <c r="Q168" s="159">
        <v>0</v>
      </c>
      <c r="R168" s="159">
        <f t="shared" si="2"/>
        <v>0</v>
      </c>
      <c r="S168" s="159">
        <v>0</v>
      </c>
      <c r="T168" s="160">
        <f t="shared" si="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61" t="s">
        <v>213</v>
      </c>
      <c r="AT168" s="161" t="s">
        <v>209</v>
      </c>
      <c r="AU168" s="161" t="s">
        <v>88</v>
      </c>
      <c r="AY168" s="17" t="s">
        <v>207</v>
      </c>
      <c r="BE168" s="162">
        <f t="shared" si="4"/>
        <v>0</v>
      </c>
      <c r="BF168" s="162">
        <f t="shared" si="5"/>
        <v>0</v>
      </c>
      <c r="BG168" s="162">
        <f t="shared" si="6"/>
        <v>0</v>
      </c>
      <c r="BH168" s="162">
        <f t="shared" si="7"/>
        <v>0</v>
      </c>
      <c r="BI168" s="162">
        <f t="shared" si="8"/>
        <v>0</v>
      </c>
      <c r="BJ168" s="17" t="s">
        <v>86</v>
      </c>
      <c r="BK168" s="162">
        <f t="shared" si="9"/>
        <v>0</v>
      </c>
      <c r="BL168" s="17" t="s">
        <v>213</v>
      </c>
      <c r="BM168" s="161" t="s">
        <v>302</v>
      </c>
    </row>
    <row r="169" spans="1:65" s="2" customFormat="1" ht="16.5" customHeight="1">
      <c r="A169" s="31"/>
      <c r="B169" s="148"/>
      <c r="C169" s="149" t="s">
        <v>285</v>
      </c>
      <c r="D169" s="149" t="s">
        <v>209</v>
      </c>
      <c r="E169" s="150" t="s">
        <v>7828</v>
      </c>
      <c r="F169" s="151" t="s">
        <v>7829</v>
      </c>
      <c r="G169" s="152" t="s">
        <v>212</v>
      </c>
      <c r="H169" s="153">
        <v>20</v>
      </c>
      <c r="I169" s="154"/>
      <c r="J169" s="155">
        <f t="shared" si="0"/>
        <v>0</v>
      </c>
      <c r="K169" s="156"/>
      <c r="L169" s="32"/>
      <c r="M169" s="157" t="s">
        <v>1</v>
      </c>
      <c r="N169" s="158" t="s">
        <v>44</v>
      </c>
      <c r="O169" s="57"/>
      <c r="P169" s="159">
        <f t="shared" si="1"/>
        <v>0</v>
      </c>
      <c r="Q169" s="159">
        <v>0</v>
      </c>
      <c r="R169" s="159">
        <f t="shared" si="2"/>
        <v>0</v>
      </c>
      <c r="S169" s="159">
        <v>0</v>
      </c>
      <c r="T169" s="160">
        <f t="shared" si="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213</v>
      </c>
      <c r="AT169" s="161" t="s">
        <v>209</v>
      </c>
      <c r="AU169" s="161" t="s">
        <v>88</v>
      </c>
      <c r="AY169" s="17" t="s">
        <v>207</v>
      </c>
      <c r="BE169" s="162">
        <f t="shared" si="4"/>
        <v>0</v>
      </c>
      <c r="BF169" s="162">
        <f t="shared" si="5"/>
        <v>0</v>
      </c>
      <c r="BG169" s="162">
        <f t="shared" si="6"/>
        <v>0</v>
      </c>
      <c r="BH169" s="162">
        <f t="shared" si="7"/>
        <v>0</v>
      </c>
      <c r="BI169" s="162">
        <f t="shared" si="8"/>
        <v>0</v>
      </c>
      <c r="BJ169" s="17" t="s">
        <v>86</v>
      </c>
      <c r="BK169" s="162">
        <f t="shared" si="9"/>
        <v>0</v>
      </c>
      <c r="BL169" s="17" t="s">
        <v>213</v>
      </c>
      <c r="BM169" s="161" t="s">
        <v>314</v>
      </c>
    </row>
    <row r="170" spans="1:65" s="2" customFormat="1" ht="16.5" customHeight="1">
      <c r="A170" s="31"/>
      <c r="B170" s="148"/>
      <c r="C170" s="149" t="s">
        <v>79</v>
      </c>
      <c r="D170" s="149" t="s">
        <v>209</v>
      </c>
      <c r="E170" s="150" t="s">
        <v>8002</v>
      </c>
      <c r="F170" s="151" t="s">
        <v>8003</v>
      </c>
      <c r="G170" s="152" t="s">
        <v>1</v>
      </c>
      <c r="H170" s="153">
        <v>20</v>
      </c>
      <c r="I170" s="154"/>
      <c r="J170" s="155">
        <f t="shared" si="0"/>
        <v>0</v>
      </c>
      <c r="K170" s="156"/>
      <c r="L170" s="32"/>
      <c r="M170" s="191" t="s">
        <v>1</v>
      </c>
      <c r="N170" s="192" t="s">
        <v>44</v>
      </c>
      <c r="O170" s="193"/>
      <c r="P170" s="194">
        <f t="shared" si="1"/>
        <v>0</v>
      </c>
      <c r="Q170" s="194">
        <v>0</v>
      </c>
      <c r="R170" s="194">
        <f t="shared" si="2"/>
        <v>0</v>
      </c>
      <c r="S170" s="194">
        <v>0</v>
      </c>
      <c r="T170" s="195">
        <f t="shared" si="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61" t="s">
        <v>213</v>
      </c>
      <c r="AT170" s="161" t="s">
        <v>209</v>
      </c>
      <c r="AU170" s="161" t="s">
        <v>88</v>
      </c>
      <c r="AY170" s="17" t="s">
        <v>207</v>
      </c>
      <c r="BE170" s="162">
        <f t="shared" si="4"/>
        <v>0</v>
      </c>
      <c r="BF170" s="162">
        <f t="shared" si="5"/>
        <v>0</v>
      </c>
      <c r="BG170" s="162">
        <f t="shared" si="6"/>
        <v>0</v>
      </c>
      <c r="BH170" s="162">
        <f t="shared" si="7"/>
        <v>0</v>
      </c>
      <c r="BI170" s="162">
        <f t="shared" si="8"/>
        <v>0</v>
      </c>
      <c r="BJ170" s="17" t="s">
        <v>86</v>
      </c>
      <c r="BK170" s="162">
        <f t="shared" si="9"/>
        <v>0</v>
      </c>
      <c r="BL170" s="17" t="s">
        <v>213</v>
      </c>
      <c r="BM170" s="161" t="s">
        <v>318</v>
      </c>
    </row>
    <row r="171" spans="1:65" s="2" customFormat="1" ht="6.95" customHeight="1">
      <c r="A171" s="31"/>
      <c r="B171" s="46"/>
      <c r="C171" s="47"/>
      <c r="D171" s="47"/>
      <c r="E171" s="47"/>
      <c r="F171" s="47"/>
      <c r="G171" s="47"/>
      <c r="H171" s="47"/>
      <c r="I171" s="47"/>
      <c r="J171" s="47"/>
      <c r="K171" s="47"/>
      <c r="L171" s="32"/>
      <c r="M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</sheetData>
  <autoFilter ref="C122:K170" xr:uid="{00000000-0009-0000-0000-000013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2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150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8004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ROUND(J124,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ROUND((SUM(BE124:BE219)),  2)</f>
        <v>0</v>
      </c>
      <c r="G35" s="31"/>
      <c r="H35" s="31"/>
      <c r="I35" s="104">
        <v>0.21</v>
      </c>
      <c r="J35" s="103">
        <f>ROUND(((SUM(BE124:BE219))*I35),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ROUND((SUM(BF124:BF219)),  2)</f>
        <v>0</v>
      </c>
      <c r="G36" s="31"/>
      <c r="H36" s="31"/>
      <c r="I36" s="104">
        <v>0.15</v>
      </c>
      <c r="J36" s="103">
        <f>ROUND(((SUM(BF124:BF219))*I36),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ROUND((SUM(BG124:BG219)),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ROUND((SUM(BH124:BH219)),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ROUND((SUM(BI124:BI219)),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Objekt21 - SO D.1.4.8. EL. KOM. - EPS+ERO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J124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J125</f>
        <v>0</v>
      </c>
      <c r="L99" s="116"/>
    </row>
    <row r="100" spans="1:47" s="10" customFormat="1" ht="19.899999999999999" customHeight="1">
      <c r="B100" s="120"/>
      <c r="D100" s="121" t="s">
        <v>8005</v>
      </c>
      <c r="E100" s="122"/>
      <c r="F100" s="122"/>
      <c r="G100" s="122"/>
      <c r="H100" s="122"/>
      <c r="I100" s="122"/>
      <c r="J100" s="123">
        <f>J126</f>
        <v>0</v>
      </c>
      <c r="L100" s="120"/>
    </row>
    <row r="101" spans="1:47" s="10" customFormat="1" ht="19.899999999999999" customHeight="1">
      <c r="B101" s="120"/>
      <c r="D101" s="121" t="s">
        <v>8006</v>
      </c>
      <c r="E101" s="122"/>
      <c r="F101" s="122"/>
      <c r="G101" s="122"/>
      <c r="H101" s="122"/>
      <c r="I101" s="122"/>
      <c r="J101" s="123">
        <f>J184</f>
        <v>0</v>
      </c>
      <c r="L101" s="120"/>
    </row>
    <row r="102" spans="1:47" s="10" customFormat="1" ht="19.899999999999999" customHeight="1">
      <c r="B102" s="120"/>
      <c r="D102" s="121" t="s">
        <v>8007</v>
      </c>
      <c r="E102" s="122"/>
      <c r="F102" s="122"/>
      <c r="G102" s="122"/>
      <c r="H102" s="122"/>
      <c r="I102" s="122"/>
      <c r="J102" s="123">
        <f>J200</f>
        <v>0</v>
      </c>
      <c r="L102" s="120"/>
    </row>
    <row r="103" spans="1:47" s="2" customFormat="1" ht="21.75" customHeight="1">
      <c r="A103" s="31"/>
      <c r="B103" s="32"/>
      <c r="C103" s="31"/>
      <c r="D103" s="31"/>
      <c r="E103" s="31"/>
      <c r="F103" s="31"/>
      <c r="G103" s="31"/>
      <c r="H103" s="31"/>
      <c r="I103" s="31"/>
      <c r="J103" s="31"/>
      <c r="K103" s="31"/>
      <c r="L103" s="4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47" s="2" customFormat="1" ht="6.95" customHeight="1">
      <c r="A104" s="31"/>
      <c r="B104" s="46"/>
      <c r="C104" s="47"/>
      <c r="D104" s="47"/>
      <c r="E104" s="47"/>
      <c r="F104" s="47"/>
      <c r="G104" s="47"/>
      <c r="H104" s="47"/>
      <c r="I104" s="47"/>
      <c r="J104" s="47"/>
      <c r="K104" s="47"/>
      <c r="L104" s="4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8" spans="1:47" s="2" customFormat="1" ht="6.95" customHeight="1">
      <c r="A108" s="31"/>
      <c r="B108" s="48"/>
      <c r="C108" s="49"/>
      <c r="D108" s="49"/>
      <c r="E108" s="49"/>
      <c r="F108" s="49"/>
      <c r="G108" s="49"/>
      <c r="H108" s="49"/>
      <c r="I108" s="49"/>
      <c r="J108" s="49"/>
      <c r="K108" s="49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24.95" customHeight="1">
      <c r="A109" s="31"/>
      <c r="B109" s="32"/>
      <c r="C109" s="21" t="s">
        <v>192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6.95" customHeight="1">
      <c r="A110" s="31"/>
      <c r="B110" s="32"/>
      <c r="C110" s="31"/>
      <c r="D110" s="31"/>
      <c r="E110" s="31"/>
      <c r="F110" s="31"/>
      <c r="G110" s="31"/>
      <c r="H110" s="31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12" customHeight="1">
      <c r="A111" s="31"/>
      <c r="B111" s="32"/>
      <c r="C111" s="27" t="s">
        <v>16</v>
      </c>
      <c r="D111" s="31"/>
      <c r="E111" s="31"/>
      <c r="F111" s="31"/>
      <c r="G111" s="31"/>
      <c r="H111" s="31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16.5" customHeight="1">
      <c r="A112" s="31"/>
      <c r="B112" s="32"/>
      <c r="C112" s="31"/>
      <c r="D112" s="31"/>
      <c r="E112" s="237" t="str">
        <f>E7</f>
        <v>ZU - rekonstrukce objektu Klatovská 51/ Chodské náměstí 1</v>
      </c>
      <c r="F112" s="238"/>
      <c r="G112" s="238"/>
      <c r="H112" s="238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1" customFormat="1" ht="12" customHeight="1">
      <c r="B113" s="20"/>
      <c r="C113" s="27" t="s">
        <v>155</v>
      </c>
      <c r="L113" s="20"/>
    </row>
    <row r="114" spans="1:65" s="2" customFormat="1" ht="16.5" customHeight="1">
      <c r="A114" s="31"/>
      <c r="B114" s="32"/>
      <c r="C114" s="31"/>
      <c r="D114" s="31"/>
      <c r="E114" s="237" t="s">
        <v>156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12" customHeight="1">
      <c r="A115" s="31"/>
      <c r="B115" s="32"/>
      <c r="C115" s="27" t="s">
        <v>157</v>
      </c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6.5" customHeight="1">
      <c r="A116" s="31"/>
      <c r="B116" s="32"/>
      <c r="C116" s="31"/>
      <c r="D116" s="31"/>
      <c r="E116" s="196" t="str">
        <f>E11</f>
        <v>Objekt21 - SO D.1.4.8. EL. KOM. - EPS+ERO</v>
      </c>
      <c r="F116" s="239"/>
      <c r="G116" s="239"/>
      <c r="H116" s="239"/>
      <c r="I116" s="31"/>
      <c r="J116" s="31"/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2" customHeight="1">
      <c r="A118" s="31"/>
      <c r="B118" s="32"/>
      <c r="C118" s="27" t="s">
        <v>20</v>
      </c>
      <c r="D118" s="31"/>
      <c r="E118" s="31"/>
      <c r="F118" s="25" t="str">
        <f>F14</f>
        <v>Plzeň</v>
      </c>
      <c r="G118" s="31"/>
      <c r="H118" s="31"/>
      <c r="I118" s="27" t="s">
        <v>22</v>
      </c>
      <c r="J118" s="54" t="str">
        <f>IF(J14="","",J14)</f>
        <v>17. 11. 2022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6.95" customHeight="1">
      <c r="A119" s="31"/>
      <c r="B119" s="32"/>
      <c r="C119" s="31"/>
      <c r="D119" s="31"/>
      <c r="E119" s="31"/>
      <c r="F119" s="31"/>
      <c r="G119" s="31"/>
      <c r="H119" s="31"/>
      <c r="I119" s="31"/>
      <c r="J119" s="31"/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5.2" customHeight="1">
      <c r="A120" s="31"/>
      <c r="B120" s="32"/>
      <c r="C120" s="27" t="s">
        <v>24</v>
      </c>
      <c r="D120" s="31"/>
      <c r="E120" s="31"/>
      <c r="F120" s="25" t="str">
        <f>E17</f>
        <v>Západočeská univerzita v Plzni</v>
      </c>
      <c r="G120" s="31"/>
      <c r="H120" s="31"/>
      <c r="I120" s="27" t="s">
        <v>31</v>
      </c>
      <c r="J120" s="29" t="str">
        <f>E23</f>
        <v xml:space="preserve"> </v>
      </c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2" customFormat="1" ht="15.2" customHeight="1">
      <c r="A121" s="31"/>
      <c r="B121" s="32"/>
      <c r="C121" s="27" t="s">
        <v>30</v>
      </c>
      <c r="D121" s="31"/>
      <c r="E121" s="31"/>
      <c r="F121" s="25">
        <f>IF(E20="","",E20)</f>
        <v>0</v>
      </c>
      <c r="G121" s="31"/>
      <c r="H121" s="31"/>
      <c r="I121" s="27" t="s">
        <v>34</v>
      </c>
      <c r="J121" s="29" t="str">
        <f>E26</f>
        <v>BAUING KV, s.r.o.</v>
      </c>
      <c r="K121" s="31"/>
      <c r="L121" s="4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5" s="2" customFormat="1" ht="10.35" customHeight="1">
      <c r="A122" s="31"/>
      <c r="B122" s="32"/>
      <c r="C122" s="31"/>
      <c r="D122" s="31"/>
      <c r="E122" s="31"/>
      <c r="F122" s="31"/>
      <c r="G122" s="31"/>
      <c r="H122" s="31"/>
      <c r="I122" s="31"/>
      <c r="J122" s="31"/>
      <c r="K122" s="31"/>
      <c r="L122" s="4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5" s="11" customFormat="1" ht="29.25" customHeight="1">
      <c r="A123" s="124"/>
      <c r="B123" s="125"/>
      <c r="C123" s="126" t="s">
        <v>193</v>
      </c>
      <c r="D123" s="127" t="s">
        <v>64</v>
      </c>
      <c r="E123" s="127" t="s">
        <v>60</v>
      </c>
      <c r="F123" s="127" t="s">
        <v>61</v>
      </c>
      <c r="G123" s="127" t="s">
        <v>194</v>
      </c>
      <c r="H123" s="127" t="s">
        <v>195</v>
      </c>
      <c r="I123" s="127" t="s">
        <v>196</v>
      </c>
      <c r="J123" s="128" t="s">
        <v>161</v>
      </c>
      <c r="K123" s="129" t="s">
        <v>197</v>
      </c>
      <c r="L123" s="130"/>
      <c r="M123" s="61" t="s">
        <v>1</v>
      </c>
      <c r="N123" s="62" t="s">
        <v>43</v>
      </c>
      <c r="O123" s="62" t="s">
        <v>198</v>
      </c>
      <c r="P123" s="62" t="s">
        <v>199</v>
      </c>
      <c r="Q123" s="62" t="s">
        <v>200</v>
      </c>
      <c r="R123" s="62" t="s">
        <v>201</v>
      </c>
      <c r="S123" s="62" t="s">
        <v>202</v>
      </c>
      <c r="T123" s="63" t="s">
        <v>203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</row>
    <row r="124" spans="1:65" s="2" customFormat="1" ht="22.9" customHeight="1">
      <c r="A124" s="31"/>
      <c r="B124" s="32"/>
      <c r="C124" s="68" t="s">
        <v>204</v>
      </c>
      <c r="D124" s="31"/>
      <c r="E124" s="31"/>
      <c r="F124" s="31"/>
      <c r="G124" s="31"/>
      <c r="H124" s="31"/>
      <c r="I124" s="31"/>
      <c r="J124" s="131">
        <f>BK124</f>
        <v>0</v>
      </c>
      <c r="K124" s="31"/>
      <c r="L124" s="32"/>
      <c r="M124" s="64"/>
      <c r="N124" s="55"/>
      <c r="O124" s="65"/>
      <c r="P124" s="132">
        <f>P125</f>
        <v>0</v>
      </c>
      <c r="Q124" s="65"/>
      <c r="R124" s="132">
        <f>R125</f>
        <v>0</v>
      </c>
      <c r="S124" s="65"/>
      <c r="T124" s="133">
        <f>T125</f>
        <v>0</v>
      </c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T124" s="17" t="s">
        <v>78</v>
      </c>
      <c r="AU124" s="17" t="s">
        <v>163</v>
      </c>
      <c r="BK124" s="134">
        <f>BK125</f>
        <v>0</v>
      </c>
    </row>
    <row r="125" spans="1:65" s="12" customFormat="1" ht="25.9" customHeight="1">
      <c r="B125" s="135"/>
      <c r="D125" s="136" t="s">
        <v>78</v>
      </c>
      <c r="E125" s="137" t="s">
        <v>1240</v>
      </c>
      <c r="F125" s="137" t="s">
        <v>1241</v>
      </c>
      <c r="I125" s="138"/>
      <c r="J125" s="139">
        <f>BK125</f>
        <v>0</v>
      </c>
      <c r="L125" s="135"/>
      <c r="M125" s="140"/>
      <c r="N125" s="141"/>
      <c r="O125" s="141"/>
      <c r="P125" s="142">
        <f>P126+P184+P200</f>
        <v>0</v>
      </c>
      <c r="Q125" s="141"/>
      <c r="R125" s="142">
        <f>R126+R184+R200</f>
        <v>0</v>
      </c>
      <c r="S125" s="141"/>
      <c r="T125" s="143">
        <f>T126+T184+T200</f>
        <v>0</v>
      </c>
      <c r="AR125" s="136" t="s">
        <v>88</v>
      </c>
      <c r="AT125" s="144" t="s">
        <v>78</v>
      </c>
      <c r="AU125" s="144" t="s">
        <v>79</v>
      </c>
      <c r="AY125" s="136" t="s">
        <v>207</v>
      </c>
      <c r="BK125" s="145">
        <f>BK126+BK184+BK200</f>
        <v>0</v>
      </c>
    </row>
    <row r="126" spans="1:65" s="12" customFormat="1" ht="22.9" customHeight="1">
      <c r="B126" s="135"/>
      <c r="D126" s="136" t="s">
        <v>78</v>
      </c>
      <c r="E126" s="146" t="s">
        <v>3502</v>
      </c>
      <c r="F126" s="146" t="s">
        <v>8008</v>
      </c>
      <c r="I126" s="138"/>
      <c r="J126" s="147">
        <f>BK126</f>
        <v>0</v>
      </c>
      <c r="L126" s="135"/>
      <c r="M126" s="140"/>
      <c r="N126" s="141"/>
      <c r="O126" s="141"/>
      <c r="P126" s="142">
        <f>SUM(P127:P183)</f>
        <v>0</v>
      </c>
      <c r="Q126" s="141"/>
      <c r="R126" s="142">
        <f>SUM(R127:R183)</f>
        <v>0</v>
      </c>
      <c r="S126" s="141"/>
      <c r="T126" s="143">
        <f>SUM(T127:T183)</f>
        <v>0</v>
      </c>
      <c r="AR126" s="136" t="s">
        <v>88</v>
      </c>
      <c r="AT126" s="144" t="s">
        <v>78</v>
      </c>
      <c r="AU126" s="144" t="s">
        <v>86</v>
      </c>
      <c r="AY126" s="136" t="s">
        <v>207</v>
      </c>
      <c r="BK126" s="145">
        <f>SUM(BK127:BK183)</f>
        <v>0</v>
      </c>
    </row>
    <row r="127" spans="1:65" s="2" customFormat="1" ht="24.2" customHeight="1">
      <c r="A127" s="31"/>
      <c r="B127" s="148"/>
      <c r="C127" s="149" t="s">
        <v>86</v>
      </c>
      <c r="D127" s="149" t="s">
        <v>209</v>
      </c>
      <c r="E127" s="150" t="s">
        <v>7838</v>
      </c>
      <c r="F127" s="151" t="s">
        <v>8009</v>
      </c>
      <c r="G127" s="152" t="s">
        <v>662</v>
      </c>
      <c r="H127" s="153">
        <v>2</v>
      </c>
      <c r="I127" s="154"/>
      <c r="J127" s="155">
        <f>ROUND(I127*H127,2)</f>
        <v>0</v>
      </c>
      <c r="K127" s="156"/>
      <c r="L127" s="32"/>
      <c r="M127" s="157" t="s">
        <v>1</v>
      </c>
      <c r="N127" s="158" t="s">
        <v>44</v>
      </c>
      <c r="O127" s="57"/>
      <c r="P127" s="159">
        <f>O127*H127</f>
        <v>0</v>
      </c>
      <c r="Q127" s="159">
        <v>0</v>
      </c>
      <c r="R127" s="159">
        <f>Q127*H127</f>
        <v>0</v>
      </c>
      <c r="S127" s="159">
        <v>0</v>
      </c>
      <c r="T127" s="160">
        <f>S127*H127</f>
        <v>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R127" s="161" t="s">
        <v>245</v>
      </c>
      <c r="AT127" s="161" t="s">
        <v>209</v>
      </c>
      <c r="AU127" s="161" t="s">
        <v>88</v>
      </c>
      <c r="AY127" s="17" t="s">
        <v>207</v>
      </c>
      <c r="BE127" s="162">
        <f>IF(N127="základní",J127,0)</f>
        <v>0</v>
      </c>
      <c r="BF127" s="162">
        <f>IF(N127="snížená",J127,0)</f>
        <v>0</v>
      </c>
      <c r="BG127" s="162">
        <f>IF(N127="zákl. přenesená",J127,0)</f>
        <v>0</v>
      </c>
      <c r="BH127" s="162">
        <f>IF(N127="sníž. přenesená",J127,0)</f>
        <v>0</v>
      </c>
      <c r="BI127" s="162">
        <f>IF(N127="nulová",J127,0)</f>
        <v>0</v>
      </c>
      <c r="BJ127" s="17" t="s">
        <v>86</v>
      </c>
      <c r="BK127" s="162">
        <f>ROUND(I127*H127,2)</f>
        <v>0</v>
      </c>
      <c r="BL127" s="17" t="s">
        <v>245</v>
      </c>
      <c r="BM127" s="161" t="s">
        <v>88</v>
      </c>
    </row>
    <row r="128" spans="1:65" s="13" customFormat="1" ht="11.25">
      <c r="B128" s="163"/>
      <c r="D128" s="164" t="s">
        <v>237</v>
      </c>
      <c r="E128" s="165" t="s">
        <v>1</v>
      </c>
      <c r="F128" s="166" t="s">
        <v>8010</v>
      </c>
      <c r="H128" s="167">
        <v>2</v>
      </c>
      <c r="I128" s="168"/>
      <c r="L128" s="163"/>
      <c r="M128" s="169"/>
      <c r="N128" s="170"/>
      <c r="O128" s="170"/>
      <c r="P128" s="170"/>
      <c r="Q128" s="170"/>
      <c r="R128" s="170"/>
      <c r="S128" s="170"/>
      <c r="T128" s="171"/>
      <c r="AT128" s="165" t="s">
        <v>237</v>
      </c>
      <c r="AU128" s="165" t="s">
        <v>88</v>
      </c>
      <c r="AV128" s="13" t="s">
        <v>88</v>
      </c>
      <c r="AW128" s="13" t="s">
        <v>33</v>
      </c>
      <c r="AX128" s="13" t="s">
        <v>79</v>
      </c>
      <c r="AY128" s="165" t="s">
        <v>207</v>
      </c>
    </row>
    <row r="129" spans="1:65" s="14" customFormat="1" ht="22.5">
      <c r="B129" s="172"/>
      <c r="D129" s="164" t="s">
        <v>237</v>
      </c>
      <c r="E129" s="173" t="s">
        <v>1</v>
      </c>
      <c r="F129" s="174" t="s">
        <v>8011</v>
      </c>
      <c r="H129" s="173" t="s">
        <v>1</v>
      </c>
      <c r="I129" s="175"/>
      <c r="L129" s="172"/>
      <c r="M129" s="176"/>
      <c r="N129" s="177"/>
      <c r="O129" s="177"/>
      <c r="P129" s="177"/>
      <c r="Q129" s="177"/>
      <c r="R129" s="177"/>
      <c r="S129" s="177"/>
      <c r="T129" s="178"/>
      <c r="AT129" s="173" t="s">
        <v>237</v>
      </c>
      <c r="AU129" s="173" t="s">
        <v>88</v>
      </c>
      <c r="AV129" s="14" t="s">
        <v>86</v>
      </c>
      <c r="AW129" s="14" t="s">
        <v>33</v>
      </c>
      <c r="AX129" s="14" t="s">
        <v>79</v>
      </c>
      <c r="AY129" s="173" t="s">
        <v>207</v>
      </c>
    </row>
    <row r="130" spans="1:65" s="15" customFormat="1" ht="11.25">
      <c r="B130" s="179"/>
      <c r="D130" s="164" t="s">
        <v>237</v>
      </c>
      <c r="E130" s="180" t="s">
        <v>1</v>
      </c>
      <c r="F130" s="181" t="s">
        <v>242</v>
      </c>
      <c r="H130" s="182">
        <v>2</v>
      </c>
      <c r="I130" s="183"/>
      <c r="L130" s="179"/>
      <c r="M130" s="184"/>
      <c r="N130" s="185"/>
      <c r="O130" s="185"/>
      <c r="P130" s="185"/>
      <c r="Q130" s="185"/>
      <c r="R130" s="185"/>
      <c r="S130" s="185"/>
      <c r="T130" s="186"/>
      <c r="AT130" s="180" t="s">
        <v>237</v>
      </c>
      <c r="AU130" s="180" t="s">
        <v>88</v>
      </c>
      <c r="AV130" s="15" t="s">
        <v>213</v>
      </c>
      <c r="AW130" s="15" t="s">
        <v>33</v>
      </c>
      <c r="AX130" s="15" t="s">
        <v>86</v>
      </c>
      <c r="AY130" s="180" t="s">
        <v>207</v>
      </c>
    </row>
    <row r="131" spans="1:65" s="2" customFormat="1" ht="24.2" customHeight="1">
      <c r="A131" s="31"/>
      <c r="B131" s="148"/>
      <c r="C131" s="149" t="s">
        <v>88</v>
      </c>
      <c r="D131" s="149" t="s">
        <v>209</v>
      </c>
      <c r="E131" s="150" t="s">
        <v>7841</v>
      </c>
      <c r="F131" s="151" t="s">
        <v>8012</v>
      </c>
      <c r="G131" s="152" t="s">
        <v>662</v>
      </c>
      <c r="H131" s="153">
        <v>1</v>
      </c>
      <c r="I131" s="154"/>
      <c r="J131" s="155">
        <f>ROUND(I131*H131,2)</f>
        <v>0</v>
      </c>
      <c r="K131" s="156"/>
      <c r="L131" s="32"/>
      <c r="M131" s="157" t="s">
        <v>1</v>
      </c>
      <c r="N131" s="158" t="s">
        <v>44</v>
      </c>
      <c r="O131" s="57"/>
      <c r="P131" s="159">
        <f>O131*H131</f>
        <v>0</v>
      </c>
      <c r="Q131" s="159">
        <v>0</v>
      </c>
      <c r="R131" s="159">
        <f>Q131*H131</f>
        <v>0</v>
      </c>
      <c r="S131" s="159">
        <v>0</v>
      </c>
      <c r="T131" s="160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61" t="s">
        <v>245</v>
      </c>
      <c r="AT131" s="161" t="s">
        <v>209</v>
      </c>
      <c r="AU131" s="161" t="s">
        <v>88</v>
      </c>
      <c r="AY131" s="17" t="s">
        <v>207</v>
      </c>
      <c r="BE131" s="162">
        <f>IF(N131="základní",J131,0)</f>
        <v>0</v>
      </c>
      <c r="BF131" s="162">
        <f>IF(N131="snížená",J131,0)</f>
        <v>0</v>
      </c>
      <c r="BG131" s="162">
        <f>IF(N131="zákl. přenesená",J131,0)</f>
        <v>0</v>
      </c>
      <c r="BH131" s="162">
        <f>IF(N131="sníž. přenesená",J131,0)</f>
        <v>0</v>
      </c>
      <c r="BI131" s="162">
        <f>IF(N131="nulová",J131,0)</f>
        <v>0</v>
      </c>
      <c r="BJ131" s="17" t="s">
        <v>86</v>
      </c>
      <c r="BK131" s="162">
        <f>ROUND(I131*H131,2)</f>
        <v>0</v>
      </c>
      <c r="BL131" s="17" t="s">
        <v>245</v>
      </c>
      <c r="BM131" s="161" t="s">
        <v>213</v>
      </c>
    </row>
    <row r="132" spans="1:65" s="13" customFormat="1" ht="11.25">
      <c r="B132" s="163"/>
      <c r="D132" s="164" t="s">
        <v>237</v>
      </c>
      <c r="E132" s="165" t="s">
        <v>1</v>
      </c>
      <c r="F132" s="166" t="s">
        <v>8013</v>
      </c>
      <c r="H132" s="167">
        <v>1</v>
      </c>
      <c r="I132" s="168"/>
      <c r="L132" s="163"/>
      <c r="M132" s="169"/>
      <c r="N132" s="170"/>
      <c r="O132" s="170"/>
      <c r="P132" s="170"/>
      <c r="Q132" s="170"/>
      <c r="R132" s="170"/>
      <c r="S132" s="170"/>
      <c r="T132" s="171"/>
      <c r="AT132" s="165" t="s">
        <v>237</v>
      </c>
      <c r="AU132" s="165" t="s">
        <v>88</v>
      </c>
      <c r="AV132" s="13" t="s">
        <v>88</v>
      </c>
      <c r="AW132" s="13" t="s">
        <v>33</v>
      </c>
      <c r="AX132" s="13" t="s">
        <v>79</v>
      </c>
      <c r="AY132" s="165" t="s">
        <v>207</v>
      </c>
    </row>
    <row r="133" spans="1:65" s="15" customFormat="1" ht="11.25">
      <c r="B133" s="179"/>
      <c r="D133" s="164" t="s">
        <v>237</v>
      </c>
      <c r="E133" s="180" t="s">
        <v>1</v>
      </c>
      <c r="F133" s="181" t="s">
        <v>242</v>
      </c>
      <c r="H133" s="182">
        <v>1</v>
      </c>
      <c r="I133" s="183"/>
      <c r="L133" s="179"/>
      <c r="M133" s="184"/>
      <c r="N133" s="185"/>
      <c r="O133" s="185"/>
      <c r="P133" s="185"/>
      <c r="Q133" s="185"/>
      <c r="R133" s="185"/>
      <c r="S133" s="185"/>
      <c r="T133" s="186"/>
      <c r="AT133" s="180" t="s">
        <v>237</v>
      </c>
      <c r="AU133" s="180" t="s">
        <v>88</v>
      </c>
      <c r="AV133" s="15" t="s">
        <v>213</v>
      </c>
      <c r="AW133" s="15" t="s">
        <v>33</v>
      </c>
      <c r="AX133" s="15" t="s">
        <v>86</v>
      </c>
      <c r="AY133" s="180" t="s">
        <v>207</v>
      </c>
    </row>
    <row r="134" spans="1:65" s="2" customFormat="1" ht="24.2" customHeight="1">
      <c r="A134" s="31"/>
      <c r="B134" s="148"/>
      <c r="C134" s="149" t="s">
        <v>217</v>
      </c>
      <c r="D134" s="149" t="s">
        <v>209</v>
      </c>
      <c r="E134" s="150" t="s">
        <v>7844</v>
      </c>
      <c r="F134" s="151" t="s">
        <v>8014</v>
      </c>
      <c r="G134" s="152" t="s">
        <v>301</v>
      </c>
      <c r="H134" s="153">
        <v>2</v>
      </c>
      <c r="I134" s="154"/>
      <c r="J134" s="155">
        <f>ROUND(I134*H134,2)</f>
        <v>0</v>
      </c>
      <c r="K134" s="156"/>
      <c r="L134" s="32"/>
      <c r="M134" s="157" t="s">
        <v>1</v>
      </c>
      <c r="N134" s="158" t="s">
        <v>44</v>
      </c>
      <c r="O134" s="57"/>
      <c r="P134" s="159">
        <f>O134*H134</f>
        <v>0</v>
      </c>
      <c r="Q134" s="159">
        <v>0</v>
      </c>
      <c r="R134" s="159">
        <f>Q134*H134</f>
        <v>0</v>
      </c>
      <c r="S134" s="159">
        <v>0</v>
      </c>
      <c r="T134" s="160">
        <f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245</v>
      </c>
      <c r="AT134" s="161" t="s">
        <v>209</v>
      </c>
      <c r="AU134" s="161" t="s">
        <v>88</v>
      </c>
      <c r="AY134" s="17" t="s">
        <v>207</v>
      </c>
      <c r="BE134" s="162">
        <f>IF(N134="základní",J134,0)</f>
        <v>0</v>
      </c>
      <c r="BF134" s="162">
        <f>IF(N134="snížená",J134,0)</f>
        <v>0</v>
      </c>
      <c r="BG134" s="162">
        <f>IF(N134="zákl. přenesená",J134,0)</f>
        <v>0</v>
      </c>
      <c r="BH134" s="162">
        <f>IF(N134="sníž. přenesená",J134,0)</f>
        <v>0</v>
      </c>
      <c r="BI134" s="162">
        <f>IF(N134="nulová",J134,0)</f>
        <v>0</v>
      </c>
      <c r="BJ134" s="17" t="s">
        <v>86</v>
      </c>
      <c r="BK134" s="162">
        <f>ROUND(I134*H134,2)</f>
        <v>0</v>
      </c>
      <c r="BL134" s="17" t="s">
        <v>245</v>
      </c>
      <c r="BM134" s="161" t="s">
        <v>221</v>
      </c>
    </row>
    <row r="135" spans="1:65" s="13" customFormat="1" ht="11.25">
      <c r="B135" s="163"/>
      <c r="D135" s="164" t="s">
        <v>237</v>
      </c>
      <c r="E135" s="165" t="s">
        <v>1</v>
      </c>
      <c r="F135" s="166" t="s">
        <v>8015</v>
      </c>
      <c r="H135" s="167">
        <v>2</v>
      </c>
      <c r="I135" s="168"/>
      <c r="L135" s="163"/>
      <c r="M135" s="169"/>
      <c r="N135" s="170"/>
      <c r="O135" s="170"/>
      <c r="P135" s="170"/>
      <c r="Q135" s="170"/>
      <c r="R135" s="170"/>
      <c r="S135" s="170"/>
      <c r="T135" s="171"/>
      <c r="AT135" s="165" t="s">
        <v>237</v>
      </c>
      <c r="AU135" s="165" t="s">
        <v>88</v>
      </c>
      <c r="AV135" s="13" t="s">
        <v>88</v>
      </c>
      <c r="AW135" s="13" t="s">
        <v>33</v>
      </c>
      <c r="AX135" s="13" t="s">
        <v>79</v>
      </c>
      <c r="AY135" s="165" t="s">
        <v>207</v>
      </c>
    </row>
    <row r="136" spans="1:65" s="15" customFormat="1" ht="11.25">
      <c r="B136" s="179"/>
      <c r="D136" s="164" t="s">
        <v>237</v>
      </c>
      <c r="E136" s="180" t="s">
        <v>1</v>
      </c>
      <c r="F136" s="181" t="s">
        <v>242</v>
      </c>
      <c r="H136" s="182">
        <v>2</v>
      </c>
      <c r="I136" s="183"/>
      <c r="L136" s="179"/>
      <c r="M136" s="184"/>
      <c r="N136" s="185"/>
      <c r="O136" s="185"/>
      <c r="P136" s="185"/>
      <c r="Q136" s="185"/>
      <c r="R136" s="185"/>
      <c r="S136" s="185"/>
      <c r="T136" s="186"/>
      <c r="AT136" s="180" t="s">
        <v>237</v>
      </c>
      <c r="AU136" s="180" t="s">
        <v>88</v>
      </c>
      <c r="AV136" s="15" t="s">
        <v>213</v>
      </c>
      <c r="AW136" s="15" t="s">
        <v>33</v>
      </c>
      <c r="AX136" s="15" t="s">
        <v>86</v>
      </c>
      <c r="AY136" s="180" t="s">
        <v>207</v>
      </c>
    </row>
    <row r="137" spans="1:65" s="2" customFormat="1" ht="24.2" customHeight="1">
      <c r="A137" s="31"/>
      <c r="B137" s="148"/>
      <c r="C137" s="149" t="s">
        <v>213</v>
      </c>
      <c r="D137" s="149" t="s">
        <v>209</v>
      </c>
      <c r="E137" s="150" t="s">
        <v>7846</v>
      </c>
      <c r="F137" s="151" t="s">
        <v>8016</v>
      </c>
      <c r="G137" s="152" t="s">
        <v>301</v>
      </c>
      <c r="H137" s="153">
        <v>2</v>
      </c>
      <c r="I137" s="154"/>
      <c r="J137" s="155">
        <f>ROUND(I137*H137,2)</f>
        <v>0</v>
      </c>
      <c r="K137" s="156"/>
      <c r="L137" s="32"/>
      <c r="M137" s="157" t="s">
        <v>1</v>
      </c>
      <c r="N137" s="158" t="s">
        <v>44</v>
      </c>
      <c r="O137" s="57"/>
      <c r="P137" s="159">
        <f>O137*H137</f>
        <v>0</v>
      </c>
      <c r="Q137" s="159">
        <v>0</v>
      </c>
      <c r="R137" s="159">
        <f>Q137*H137</f>
        <v>0</v>
      </c>
      <c r="S137" s="159">
        <v>0</v>
      </c>
      <c r="T137" s="160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245</v>
      </c>
      <c r="AT137" s="161" t="s">
        <v>209</v>
      </c>
      <c r="AU137" s="161" t="s">
        <v>88</v>
      </c>
      <c r="AY137" s="17" t="s">
        <v>207</v>
      </c>
      <c r="BE137" s="162">
        <f>IF(N137="základní",J137,0)</f>
        <v>0</v>
      </c>
      <c r="BF137" s="162">
        <f>IF(N137="snížená",J137,0)</f>
        <v>0</v>
      </c>
      <c r="BG137" s="162">
        <f>IF(N137="zákl. přenesená",J137,0)</f>
        <v>0</v>
      </c>
      <c r="BH137" s="162">
        <f>IF(N137="sníž. přenesená",J137,0)</f>
        <v>0</v>
      </c>
      <c r="BI137" s="162">
        <f>IF(N137="nulová",J137,0)</f>
        <v>0</v>
      </c>
      <c r="BJ137" s="17" t="s">
        <v>86</v>
      </c>
      <c r="BK137" s="162">
        <f>ROUND(I137*H137,2)</f>
        <v>0</v>
      </c>
      <c r="BL137" s="17" t="s">
        <v>245</v>
      </c>
      <c r="BM137" s="161" t="s">
        <v>224</v>
      </c>
    </row>
    <row r="138" spans="1:65" s="13" customFormat="1" ht="11.25">
      <c r="B138" s="163"/>
      <c r="D138" s="164" t="s">
        <v>237</v>
      </c>
      <c r="E138" s="165" t="s">
        <v>1</v>
      </c>
      <c r="F138" s="166" t="s">
        <v>8015</v>
      </c>
      <c r="H138" s="167">
        <v>2</v>
      </c>
      <c r="I138" s="168"/>
      <c r="L138" s="163"/>
      <c r="M138" s="169"/>
      <c r="N138" s="170"/>
      <c r="O138" s="170"/>
      <c r="P138" s="170"/>
      <c r="Q138" s="170"/>
      <c r="R138" s="170"/>
      <c r="S138" s="170"/>
      <c r="T138" s="171"/>
      <c r="AT138" s="165" t="s">
        <v>237</v>
      </c>
      <c r="AU138" s="165" t="s">
        <v>88</v>
      </c>
      <c r="AV138" s="13" t="s">
        <v>88</v>
      </c>
      <c r="AW138" s="13" t="s">
        <v>33</v>
      </c>
      <c r="AX138" s="13" t="s">
        <v>79</v>
      </c>
      <c r="AY138" s="165" t="s">
        <v>207</v>
      </c>
    </row>
    <row r="139" spans="1:65" s="15" customFormat="1" ht="11.25">
      <c r="B139" s="179"/>
      <c r="D139" s="164" t="s">
        <v>237</v>
      </c>
      <c r="E139" s="180" t="s">
        <v>1</v>
      </c>
      <c r="F139" s="181" t="s">
        <v>242</v>
      </c>
      <c r="H139" s="182">
        <v>2</v>
      </c>
      <c r="I139" s="183"/>
      <c r="L139" s="179"/>
      <c r="M139" s="184"/>
      <c r="N139" s="185"/>
      <c r="O139" s="185"/>
      <c r="P139" s="185"/>
      <c r="Q139" s="185"/>
      <c r="R139" s="185"/>
      <c r="S139" s="185"/>
      <c r="T139" s="186"/>
      <c r="AT139" s="180" t="s">
        <v>237</v>
      </c>
      <c r="AU139" s="180" t="s">
        <v>88</v>
      </c>
      <c r="AV139" s="15" t="s">
        <v>213</v>
      </c>
      <c r="AW139" s="15" t="s">
        <v>33</v>
      </c>
      <c r="AX139" s="15" t="s">
        <v>86</v>
      </c>
      <c r="AY139" s="180" t="s">
        <v>207</v>
      </c>
    </row>
    <row r="140" spans="1:65" s="2" customFormat="1" ht="24.2" customHeight="1">
      <c r="A140" s="31"/>
      <c r="B140" s="148"/>
      <c r="C140" s="149" t="s">
        <v>225</v>
      </c>
      <c r="D140" s="149" t="s">
        <v>209</v>
      </c>
      <c r="E140" s="150" t="s">
        <v>7849</v>
      </c>
      <c r="F140" s="151" t="s">
        <v>8017</v>
      </c>
      <c r="G140" s="152" t="s">
        <v>301</v>
      </c>
      <c r="H140" s="153">
        <v>343</v>
      </c>
      <c r="I140" s="154"/>
      <c r="J140" s="155">
        <f>ROUND(I140*H140,2)</f>
        <v>0</v>
      </c>
      <c r="K140" s="156"/>
      <c r="L140" s="32"/>
      <c r="M140" s="157" t="s">
        <v>1</v>
      </c>
      <c r="N140" s="158" t="s">
        <v>44</v>
      </c>
      <c r="O140" s="57"/>
      <c r="P140" s="159">
        <f>O140*H140</f>
        <v>0</v>
      </c>
      <c r="Q140" s="159">
        <v>0</v>
      </c>
      <c r="R140" s="159">
        <f>Q140*H140</f>
        <v>0</v>
      </c>
      <c r="S140" s="159">
        <v>0</v>
      </c>
      <c r="T140" s="160">
        <f>S140*H140</f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61" t="s">
        <v>245</v>
      </c>
      <c r="AT140" s="161" t="s">
        <v>209</v>
      </c>
      <c r="AU140" s="161" t="s">
        <v>88</v>
      </c>
      <c r="AY140" s="17" t="s">
        <v>207</v>
      </c>
      <c r="BE140" s="162">
        <f>IF(N140="základní",J140,0)</f>
        <v>0</v>
      </c>
      <c r="BF140" s="162">
        <f>IF(N140="snížená",J140,0)</f>
        <v>0</v>
      </c>
      <c r="BG140" s="162">
        <f>IF(N140="zákl. přenesená",J140,0)</f>
        <v>0</v>
      </c>
      <c r="BH140" s="162">
        <f>IF(N140="sníž. přenesená",J140,0)</f>
        <v>0</v>
      </c>
      <c r="BI140" s="162">
        <f>IF(N140="nulová",J140,0)</f>
        <v>0</v>
      </c>
      <c r="BJ140" s="17" t="s">
        <v>86</v>
      </c>
      <c r="BK140" s="162">
        <f>ROUND(I140*H140,2)</f>
        <v>0</v>
      </c>
      <c r="BL140" s="17" t="s">
        <v>245</v>
      </c>
      <c r="BM140" s="161" t="s">
        <v>228</v>
      </c>
    </row>
    <row r="141" spans="1:65" s="13" customFormat="1" ht="11.25">
      <c r="B141" s="163"/>
      <c r="D141" s="164" t="s">
        <v>237</v>
      </c>
      <c r="E141" s="165" t="s">
        <v>1</v>
      </c>
      <c r="F141" s="166" t="s">
        <v>8018</v>
      </c>
      <c r="H141" s="167">
        <v>343</v>
      </c>
      <c r="I141" s="168"/>
      <c r="L141" s="163"/>
      <c r="M141" s="169"/>
      <c r="N141" s="170"/>
      <c r="O141" s="170"/>
      <c r="P141" s="170"/>
      <c r="Q141" s="170"/>
      <c r="R141" s="170"/>
      <c r="S141" s="170"/>
      <c r="T141" s="171"/>
      <c r="AT141" s="165" t="s">
        <v>237</v>
      </c>
      <c r="AU141" s="165" t="s">
        <v>88</v>
      </c>
      <c r="AV141" s="13" t="s">
        <v>88</v>
      </c>
      <c r="AW141" s="13" t="s">
        <v>33</v>
      </c>
      <c r="AX141" s="13" t="s">
        <v>79</v>
      </c>
      <c r="AY141" s="165" t="s">
        <v>207</v>
      </c>
    </row>
    <row r="142" spans="1:65" s="15" customFormat="1" ht="11.25">
      <c r="B142" s="179"/>
      <c r="D142" s="164" t="s">
        <v>237</v>
      </c>
      <c r="E142" s="180" t="s">
        <v>1</v>
      </c>
      <c r="F142" s="181" t="s">
        <v>242</v>
      </c>
      <c r="H142" s="182">
        <v>343</v>
      </c>
      <c r="I142" s="183"/>
      <c r="L142" s="179"/>
      <c r="M142" s="184"/>
      <c r="N142" s="185"/>
      <c r="O142" s="185"/>
      <c r="P142" s="185"/>
      <c r="Q142" s="185"/>
      <c r="R142" s="185"/>
      <c r="S142" s="185"/>
      <c r="T142" s="186"/>
      <c r="AT142" s="180" t="s">
        <v>237</v>
      </c>
      <c r="AU142" s="180" t="s">
        <v>88</v>
      </c>
      <c r="AV142" s="15" t="s">
        <v>213</v>
      </c>
      <c r="AW142" s="15" t="s">
        <v>33</v>
      </c>
      <c r="AX142" s="15" t="s">
        <v>86</v>
      </c>
      <c r="AY142" s="180" t="s">
        <v>207</v>
      </c>
    </row>
    <row r="143" spans="1:65" s="2" customFormat="1" ht="24.2" customHeight="1">
      <c r="A143" s="31"/>
      <c r="B143" s="148"/>
      <c r="C143" s="149" t="s">
        <v>221</v>
      </c>
      <c r="D143" s="149" t="s">
        <v>209</v>
      </c>
      <c r="E143" s="150" t="s">
        <v>8019</v>
      </c>
      <c r="F143" s="151" t="s">
        <v>8020</v>
      </c>
      <c r="G143" s="152" t="s">
        <v>301</v>
      </c>
      <c r="H143" s="153">
        <v>1</v>
      </c>
      <c r="I143" s="154"/>
      <c r="J143" s="155">
        <f>ROUND(I143*H143,2)</f>
        <v>0</v>
      </c>
      <c r="K143" s="156"/>
      <c r="L143" s="32"/>
      <c r="M143" s="157" t="s">
        <v>1</v>
      </c>
      <c r="N143" s="158" t="s">
        <v>44</v>
      </c>
      <c r="O143" s="57"/>
      <c r="P143" s="159">
        <f>O143*H143</f>
        <v>0</v>
      </c>
      <c r="Q143" s="159">
        <v>0</v>
      </c>
      <c r="R143" s="159">
        <f>Q143*H143</f>
        <v>0</v>
      </c>
      <c r="S143" s="159">
        <v>0</v>
      </c>
      <c r="T143" s="160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245</v>
      </c>
      <c r="AT143" s="161" t="s">
        <v>209</v>
      </c>
      <c r="AU143" s="161" t="s">
        <v>88</v>
      </c>
      <c r="AY143" s="17" t="s">
        <v>207</v>
      </c>
      <c r="BE143" s="162">
        <f>IF(N143="základní",J143,0)</f>
        <v>0</v>
      </c>
      <c r="BF143" s="162">
        <f>IF(N143="snížená",J143,0)</f>
        <v>0</v>
      </c>
      <c r="BG143" s="162">
        <f>IF(N143="zákl. přenesená",J143,0)</f>
        <v>0</v>
      </c>
      <c r="BH143" s="162">
        <f>IF(N143="sníž. přenesená",J143,0)</f>
        <v>0</v>
      </c>
      <c r="BI143" s="162">
        <f>IF(N143="nulová",J143,0)</f>
        <v>0</v>
      </c>
      <c r="BJ143" s="17" t="s">
        <v>86</v>
      </c>
      <c r="BK143" s="162">
        <f>ROUND(I143*H143,2)</f>
        <v>0</v>
      </c>
      <c r="BL143" s="17" t="s">
        <v>245</v>
      </c>
      <c r="BM143" s="161" t="s">
        <v>231</v>
      </c>
    </row>
    <row r="144" spans="1:65" s="13" customFormat="1" ht="11.25">
      <c r="B144" s="163"/>
      <c r="D144" s="164" t="s">
        <v>237</v>
      </c>
      <c r="E144" s="165" t="s">
        <v>1</v>
      </c>
      <c r="F144" s="166" t="s">
        <v>8021</v>
      </c>
      <c r="H144" s="167">
        <v>1</v>
      </c>
      <c r="I144" s="168"/>
      <c r="L144" s="163"/>
      <c r="M144" s="169"/>
      <c r="N144" s="170"/>
      <c r="O144" s="170"/>
      <c r="P144" s="170"/>
      <c r="Q144" s="170"/>
      <c r="R144" s="170"/>
      <c r="S144" s="170"/>
      <c r="T144" s="171"/>
      <c r="AT144" s="165" t="s">
        <v>237</v>
      </c>
      <c r="AU144" s="165" t="s">
        <v>88</v>
      </c>
      <c r="AV144" s="13" t="s">
        <v>88</v>
      </c>
      <c r="AW144" s="13" t="s">
        <v>33</v>
      </c>
      <c r="AX144" s="13" t="s">
        <v>79</v>
      </c>
      <c r="AY144" s="165" t="s">
        <v>207</v>
      </c>
    </row>
    <row r="145" spans="1:65" s="15" customFormat="1" ht="11.25">
      <c r="B145" s="179"/>
      <c r="D145" s="164" t="s">
        <v>237</v>
      </c>
      <c r="E145" s="180" t="s">
        <v>1</v>
      </c>
      <c r="F145" s="181" t="s">
        <v>242</v>
      </c>
      <c r="H145" s="182">
        <v>1</v>
      </c>
      <c r="I145" s="183"/>
      <c r="L145" s="179"/>
      <c r="M145" s="184"/>
      <c r="N145" s="185"/>
      <c r="O145" s="185"/>
      <c r="P145" s="185"/>
      <c r="Q145" s="185"/>
      <c r="R145" s="185"/>
      <c r="S145" s="185"/>
      <c r="T145" s="186"/>
      <c r="AT145" s="180" t="s">
        <v>237</v>
      </c>
      <c r="AU145" s="180" t="s">
        <v>88</v>
      </c>
      <c r="AV145" s="15" t="s">
        <v>213</v>
      </c>
      <c r="AW145" s="15" t="s">
        <v>33</v>
      </c>
      <c r="AX145" s="15" t="s">
        <v>86</v>
      </c>
      <c r="AY145" s="180" t="s">
        <v>207</v>
      </c>
    </row>
    <row r="146" spans="1:65" s="2" customFormat="1" ht="24.2" customHeight="1">
      <c r="A146" s="31"/>
      <c r="B146" s="148"/>
      <c r="C146" s="149" t="s">
        <v>232</v>
      </c>
      <c r="D146" s="149" t="s">
        <v>209</v>
      </c>
      <c r="E146" s="150" t="s">
        <v>7852</v>
      </c>
      <c r="F146" s="151" t="s">
        <v>8022</v>
      </c>
      <c r="G146" s="152" t="s">
        <v>301</v>
      </c>
      <c r="H146" s="153">
        <v>221</v>
      </c>
      <c r="I146" s="154"/>
      <c r="J146" s="155">
        <f>ROUND(I146*H146,2)</f>
        <v>0</v>
      </c>
      <c r="K146" s="156"/>
      <c r="L146" s="32"/>
      <c r="M146" s="157" t="s">
        <v>1</v>
      </c>
      <c r="N146" s="158" t="s">
        <v>44</v>
      </c>
      <c r="O146" s="57"/>
      <c r="P146" s="159">
        <f>O146*H146</f>
        <v>0</v>
      </c>
      <c r="Q146" s="159">
        <v>0</v>
      </c>
      <c r="R146" s="159">
        <f>Q146*H146</f>
        <v>0</v>
      </c>
      <c r="S146" s="159">
        <v>0</v>
      </c>
      <c r="T146" s="160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61" t="s">
        <v>245</v>
      </c>
      <c r="AT146" s="161" t="s">
        <v>209</v>
      </c>
      <c r="AU146" s="161" t="s">
        <v>88</v>
      </c>
      <c r="AY146" s="17" t="s">
        <v>207</v>
      </c>
      <c r="BE146" s="162">
        <f>IF(N146="základní",J146,0)</f>
        <v>0</v>
      </c>
      <c r="BF146" s="162">
        <f>IF(N146="snížená",J146,0)</f>
        <v>0</v>
      </c>
      <c r="BG146" s="162">
        <f>IF(N146="zákl. přenesená",J146,0)</f>
        <v>0</v>
      </c>
      <c r="BH146" s="162">
        <f>IF(N146="sníž. přenesená",J146,0)</f>
        <v>0</v>
      </c>
      <c r="BI146" s="162">
        <f>IF(N146="nulová",J146,0)</f>
        <v>0</v>
      </c>
      <c r="BJ146" s="17" t="s">
        <v>86</v>
      </c>
      <c r="BK146" s="162">
        <f>ROUND(I146*H146,2)</f>
        <v>0</v>
      </c>
      <c r="BL146" s="17" t="s">
        <v>245</v>
      </c>
      <c r="BM146" s="161" t="s">
        <v>236</v>
      </c>
    </row>
    <row r="147" spans="1:65" s="13" customFormat="1" ht="11.25">
      <c r="B147" s="163"/>
      <c r="D147" s="164" t="s">
        <v>237</v>
      </c>
      <c r="E147" s="165" t="s">
        <v>1</v>
      </c>
      <c r="F147" s="166" t="s">
        <v>8023</v>
      </c>
      <c r="H147" s="167">
        <v>221</v>
      </c>
      <c r="I147" s="168"/>
      <c r="L147" s="163"/>
      <c r="M147" s="169"/>
      <c r="N147" s="170"/>
      <c r="O147" s="170"/>
      <c r="P147" s="170"/>
      <c r="Q147" s="170"/>
      <c r="R147" s="170"/>
      <c r="S147" s="170"/>
      <c r="T147" s="171"/>
      <c r="AT147" s="165" t="s">
        <v>237</v>
      </c>
      <c r="AU147" s="165" t="s">
        <v>88</v>
      </c>
      <c r="AV147" s="13" t="s">
        <v>88</v>
      </c>
      <c r="AW147" s="13" t="s">
        <v>33</v>
      </c>
      <c r="AX147" s="13" t="s">
        <v>79</v>
      </c>
      <c r="AY147" s="165" t="s">
        <v>207</v>
      </c>
    </row>
    <row r="148" spans="1:65" s="15" customFormat="1" ht="11.25">
      <c r="B148" s="179"/>
      <c r="D148" s="164" t="s">
        <v>237</v>
      </c>
      <c r="E148" s="180" t="s">
        <v>1</v>
      </c>
      <c r="F148" s="181" t="s">
        <v>242</v>
      </c>
      <c r="H148" s="182">
        <v>221</v>
      </c>
      <c r="I148" s="183"/>
      <c r="L148" s="179"/>
      <c r="M148" s="184"/>
      <c r="N148" s="185"/>
      <c r="O148" s="185"/>
      <c r="P148" s="185"/>
      <c r="Q148" s="185"/>
      <c r="R148" s="185"/>
      <c r="S148" s="185"/>
      <c r="T148" s="186"/>
      <c r="AT148" s="180" t="s">
        <v>237</v>
      </c>
      <c r="AU148" s="180" t="s">
        <v>88</v>
      </c>
      <c r="AV148" s="15" t="s">
        <v>213</v>
      </c>
      <c r="AW148" s="15" t="s">
        <v>33</v>
      </c>
      <c r="AX148" s="15" t="s">
        <v>86</v>
      </c>
      <c r="AY148" s="180" t="s">
        <v>207</v>
      </c>
    </row>
    <row r="149" spans="1:65" s="2" customFormat="1" ht="33" customHeight="1">
      <c r="A149" s="31"/>
      <c r="B149" s="148"/>
      <c r="C149" s="149" t="s">
        <v>224</v>
      </c>
      <c r="D149" s="149" t="s">
        <v>209</v>
      </c>
      <c r="E149" s="150" t="s">
        <v>8024</v>
      </c>
      <c r="F149" s="151" t="s">
        <v>8025</v>
      </c>
      <c r="G149" s="152" t="s">
        <v>301</v>
      </c>
      <c r="H149" s="153">
        <v>1</v>
      </c>
      <c r="I149" s="154"/>
      <c r="J149" s="155">
        <f>ROUND(I149*H149,2)</f>
        <v>0</v>
      </c>
      <c r="K149" s="156"/>
      <c r="L149" s="32"/>
      <c r="M149" s="157" t="s">
        <v>1</v>
      </c>
      <c r="N149" s="158" t="s">
        <v>44</v>
      </c>
      <c r="O149" s="57"/>
      <c r="P149" s="159">
        <f>O149*H149</f>
        <v>0</v>
      </c>
      <c r="Q149" s="159">
        <v>0</v>
      </c>
      <c r="R149" s="159">
        <f>Q149*H149</f>
        <v>0</v>
      </c>
      <c r="S149" s="159">
        <v>0</v>
      </c>
      <c r="T149" s="160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61" t="s">
        <v>245</v>
      </c>
      <c r="AT149" s="161" t="s">
        <v>209</v>
      </c>
      <c r="AU149" s="161" t="s">
        <v>88</v>
      </c>
      <c r="AY149" s="17" t="s">
        <v>207</v>
      </c>
      <c r="BE149" s="162">
        <f>IF(N149="základní",J149,0)</f>
        <v>0</v>
      </c>
      <c r="BF149" s="162">
        <f>IF(N149="snížená",J149,0)</f>
        <v>0</v>
      </c>
      <c r="BG149" s="162">
        <f>IF(N149="zákl. přenesená",J149,0)</f>
        <v>0</v>
      </c>
      <c r="BH149" s="162">
        <f>IF(N149="sníž. přenesená",J149,0)</f>
        <v>0</v>
      </c>
      <c r="BI149" s="162">
        <f>IF(N149="nulová",J149,0)</f>
        <v>0</v>
      </c>
      <c r="BJ149" s="17" t="s">
        <v>86</v>
      </c>
      <c r="BK149" s="162">
        <f>ROUND(I149*H149,2)</f>
        <v>0</v>
      </c>
      <c r="BL149" s="17" t="s">
        <v>245</v>
      </c>
      <c r="BM149" s="161" t="s">
        <v>245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8021</v>
      </c>
      <c r="H150" s="167">
        <v>1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88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5" customFormat="1" ht="11.25">
      <c r="B151" s="179"/>
      <c r="D151" s="164" t="s">
        <v>237</v>
      </c>
      <c r="E151" s="180" t="s">
        <v>1</v>
      </c>
      <c r="F151" s="181" t="s">
        <v>242</v>
      </c>
      <c r="H151" s="182">
        <v>1</v>
      </c>
      <c r="I151" s="183"/>
      <c r="L151" s="179"/>
      <c r="M151" s="184"/>
      <c r="N151" s="185"/>
      <c r="O151" s="185"/>
      <c r="P151" s="185"/>
      <c r="Q151" s="185"/>
      <c r="R151" s="185"/>
      <c r="S151" s="185"/>
      <c r="T151" s="186"/>
      <c r="AT151" s="180" t="s">
        <v>237</v>
      </c>
      <c r="AU151" s="180" t="s">
        <v>88</v>
      </c>
      <c r="AV151" s="15" t="s">
        <v>213</v>
      </c>
      <c r="AW151" s="15" t="s">
        <v>33</v>
      </c>
      <c r="AX151" s="15" t="s">
        <v>86</v>
      </c>
      <c r="AY151" s="180" t="s">
        <v>207</v>
      </c>
    </row>
    <row r="152" spans="1:65" s="2" customFormat="1" ht="24.2" customHeight="1">
      <c r="A152" s="31"/>
      <c r="B152" s="148"/>
      <c r="C152" s="149" t="s">
        <v>246</v>
      </c>
      <c r="D152" s="149" t="s">
        <v>209</v>
      </c>
      <c r="E152" s="150" t="s">
        <v>7855</v>
      </c>
      <c r="F152" s="151" t="s">
        <v>8026</v>
      </c>
      <c r="G152" s="152" t="s">
        <v>301</v>
      </c>
      <c r="H152" s="153">
        <v>10</v>
      </c>
      <c r="I152" s="154"/>
      <c r="J152" s="155">
        <f>ROUND(I152*H152,2)</f>
        <v>0</v>
      </c>
      <c r="K152" s="156"/>
      <c r="L152" s="32"/>
      <c r="M152" s="157" t="s">
        <v>1</v>
      </c>
      <c r="N152" s="158" t="s">
        <v>44</v>
      </c>
      <c r="O152" s="57"/>
      <c r="P152" s="159">
        <f>O152*H152</f>
        <v>0</v>
      </c>
      <c r="Q152" s="159">
        <v>0</v>
      </c>
      <c r="R152" s="159">
        <f>Q152*H152</f>
        <v>0</v>
      </c>
      <c r="S152" s="159">
        <v>0</v>
      </c>
      <c r="T152" s="160">
        <f>S152*H152</f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245</v>
      </c>
      <c r="AT152" s="161" t="s">
        <v>209</v>
      </c>
      <c r="AU152" s="161" t="s">
        <v>88</v>
      </c>
      <c r="AY152" s="17" t="s">
        <v>207</v>
      </c>
      <c r="BE152" s="162">
        <f>IF(N152="základní",J152,0)</f>
        <v>0</v>
      </c>
      <c r="BF152" s="162">
        <f>IF(N152="snížená",J152,0)</f>
        <v>0</v>
      </c>
      <c r="BG152" s="162">
        <f>IF(N152="zákl. přenesená",J152,0)</f>
        <v>0</v>
      </c>
      <c r="BH152" s="162">
        <f>IF(N152="sníž. přenesená",J152,0)</f>
        <v>0</v>
      </c>
      <c r="BI152" s="162">
        <f>IF(N152="nulová",J152,0)</f>
        <v>0</v>
      </c>
      <c r="BJ152" s="17" t="s">
        <v>86</v>
      </c>
      <c r="BK152" s="162">
        <f>ROUND(I152*H152,2)</f>
        <v>0</v>
      </c>
      <c r="BL152" s="17" t="s">
        <v>245</v>
      </c>
      <c r="BM152" s="161" t="s">
        <v>249</v>
      </c>
    </row>
    <row r="153" spans="1:65" s="13" customFormat="1" ht="11.25">
      <c r="B153" s="163"/>
      <c r="D153" s="164" t="s">
        <v>237</v>
      </c>
      <c r="E153" s="165" t="s">
        <v>1</v>
      </c>
      <c r="F153" s="166" t="s">
        <v>8027</v>
      </c>
      <c r="H153" s="167">
        <v>10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5" customFormat="1" ht="11.25">
      <c r="B154" s="179"/>
      <c r="D154" s="164" t="s">
        <v>237</v>
      </c>
      <c r="E154" s="180" t="s">
        <v>1</v>
      </c>
      <c r="F154" s="181" t="s">
        <v>242</v>
      </c>
      <c r="H154" s="182">
        <v>10</v>
      </c>
      <c r="I154" s="183"/>
      <c r="L154" s="179"/>
      <c r="M154" s="184"/>
      <c r="N154" s="185"/>
      <c r="O154" s="185"/>
      <c r="P154" s="185"/>
      <c r="Q154" s="185"/>
      <c r="R154" s="185"/>
      <c r="S154" s="185"/>
      <c r="T154" s="186"/>
      <c r="AT154" s="180" t="s">
        <v>237</v>
      </c>
      <c r="AU154" s="180" t="s">
        <v>88</v>
      </c>
      <c r="AV154" s="15" t="s">
        <v>213</v>
      </c>
      <c r="AW154" s="15" t="s">
        <v>33</v>
      </c>
      <c r="AX154" s="15" t="s">
        <v>86</v>
      </c>
      <c r="AY154" s="180" t="s">
        <v>207</v>
      </c>
    </row>
    <row r="155" spans="1:65" s="2" customFormat="1" ht="24.2" customHeight="1">
      <c r="A155" s="31"/>
      <c r="B155" s="148"/>
      <c r="C155" s="149" t="s">
        <v>228</v>
      </c>
      <c r="D155" s="149" t="s">
        <v>209</v>
      </c>
      <c r="E155" s="150" t="s">
        <v>7858</v>
      </c>
      <c r="F155" s="151" t="s">
        <v>8028</v>
      </c>
      <c r="G155" s="152" t="s">
        <v>301</v>
      </c>
      <c r="H155" s="153">
        <v>35</v>
      </c>
      <c r="I155" s="154"/>
      <c r="J155" s="155">
        <f>ROUND(I155*H155,2)</f>
        <v>0</v>
      </c>
      <c r="K155" s="156"/>
      <c r="L155" s="32"/>
      <c r="M155" s="157" t="s">
        <v>1</v>
      </c>
      <c r="N155" s="158" t="s">
        <v>44</v>
      </c>
      <c r="O155" s="57"/>
      <c r="P155" s="159">
        <f>O155*H155</f>
        <v>0</v>
      </c>
      <c r="Q155" s="159">
        <v>0</v>
      </c>
      <c r="R155" s="159">
        <f>Q155*H155</f>
        <v>0</v>
      </c>
      <c r="S155" s="159">
        <v>0</v>
      </c>
      <c r="T155" s="160">
        <f>S155*H155</f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245</v>
      </c>
      <c r="AT155" s="161" t="s">
        <v>209</v>
      </c>
      <c r="AU155" s="161" t="s">
        <v>88</v>
      </c>
      <c r="AY155" s="17" t="s">
        <v>207</v>
      </c>
      <c r="BE155" s="162">
        <f>IF(N155="základní",J155,0)</f>
        <v>0</v>
      </c>
      <c r="BF155" s="162">
        <f>IF(N155="snížená",J155,0)</f>
        <v>0</v>
      </c>
      <c r="BG155" s="162">
        <f>IF(N155="zákl. přenesená",J155,0)</f>
        <v>0</v>
      </c>
      <c r="BH155" s="162">
        <f>IF(N155="sníž. přenesená",J155,0)</f>
        <v>0</v>
      </c>
      <c r="BI155" s="162">
        <f>IF(N155="nulová",J155,0)</f>
        <v>0</v>
      </c>
      <c r="BJ155" s="17" t="s">
        <v>86</v>
      </c>
      <c r="BK155" s="162">
        <f>ROUND(I155*H155,2)</f>
        <v>0</v>
      </c>
      <c r="BL155" s="17" t="s">
        <v>245</v>
      </c>
      <c r="BM155" s="161" t="s">
        <v>253</v>
      </c>
    </row>
    <row r="156" spans="1:65" s="13" customFormat="1" ht="11.25">
      <c r="B156" s="163"/>
      <c r="D156" s="164" t="s">
        <v>237</v>
      </c>
      <c r="E156" s="165" t="s">
        <v>1</v>
      </c>
      <c r="F156" s="166" t="s">
        <v>8029</v>
      </c>
      <c r="H156" s="167">
        <v>35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88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5" customFormat="1" ht="11.25">
      <c r="B157" s="179"/>
      <c r="D157" s="164" t="s">
        <v>237</v>
      </c>
      <c r="E157" s="180" t="s">
        <v>1</v>
      </c>
      <c r="F157" s="181" t="s">
        <v>242</v>
      </c>
      <c r="H157" s="182">
        <v>35</v>
      </c>
      <c r="I157" s="183"/>
      <c r="L157" s="179"/>
      <c r="M157" s="184"/>
      <c r="N157" s="185"/>
      <c r="O157" s="185"/>
      <c r="P157" s="185"/>
      <c r="Q157" s="185"/>
      <c r="R157" s="185"/>
      <c r="S157" s="185"/>
      <c r="T157" s="186"/>
      <c r="AT157" s="180" t="s">
        <v>237</v>
      </c>
      <c r="AU157" s="180" t="s">
        <v>88</v>
      </c>
      <c r="AV157" s="15" t="s">
        <v>213</v>
      </c>
      <c r="AW157" s="15" t="s">
        <v>33</v>
      </c>
      <c r="AX157" s="15" t="s">
        <v>86</v>
      </c>
      <c r="AY157" s="180" t="s">
        <v>207</v>
      </c>
    </row>
    <row r="158" spans="1:65" s="2" customFormat="1" ht="24.2" customHeight="1">
      <c r="A158" s="31"/>
      <c r="B158" s="148"/>
      <c r="C158" s="149" t="s">
        <v>254</v>
      </c>
      <c r="D158" s="149" t="s">
        <v>209</v>
      </c>
      <c r="E158" s="150" t="s">
        <v>7861</v>
      </c>
      <c r="F158" s="151" t="s">
        <v>8030</v>
      </c>
      <c r="G158" s="152" t="s">
        <v>662</v>
      </c>
      <c r="H158" s="153">
        <v>1</v>
      </c>
      <c r="I158" s="154"/>
      <c r="J158" s="155">
        <f>ROUND(I158*H158,2)</f>
        <v>0</v>
      </c>
      <c r="K158" s="156"/>
      <c r="L158" s="32"/>
      <c r="M158" s="157" t="s">
        <v>1</v>
      </c>
      <c r="N158" s="158" t="s">
        <v>44</v>
      </c>
      <c r="O158" s="57"/>
      <c r="P158" s="159">
        <f>O158*H158</f>
        <v>0</v>
      </c>
      <c r="Q158" s="159">
        <v>0</v>
      </c>
      <c r="R158" s="159">
        <f>Q158*H158</f>
        <v>0</v>
      </c>
      <c r="S158" s="159">
        <v>0</v>
      </c>
      <c r="T158" s="160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245</v>
      </c>
      <c r="AT158" s="161" t="s">
        <v>209</v>
      </c>
      <c r="AU158" s="161" t="s">
        <v>88</v>
      </c>
      <c r="AY158" s="17" t="s">
        <v>207</v>
      </c>
      <c r="BE158" s="162">
        <f>IF(N158="základní",J158,0)</f>
        <v>0</v>
      </c>
      <c r="BF158" s="162">
        <f>IF(N158="snížená",J158,0)</f>
        <v>0</v>
      </c>
      <c r="BG158" s="162">
        <f>IF(N158="zákl. přenesená",J158,0)</f>
        <v>0</v>
      </c>
      <c r="BH158" s="162">
        <f>IF(N158="sníž. přenesená",J158,0)</f>
        <v>0</v>
      </c>
      <c r="BI158" s="162">
        <f>IF(N158="nulová",J158,0)</f>
        <v>0</v>
      </c>
      <c r="BJ158" s="17" t="s">
        <v>86</v>
      </c>
      <c r="BK158" s="162">
        <f>ROUND(I158*H158,2)</f>
        <v>0</v>
      </c>
      <c r="BL158" s="17" t="s">
        <v>245</v>
      </c>
      <c r="BM158" s="161" t="s">
        <v>257</v>
      </c>
    </row>
    <row r="159" spans="1:65" s="13" customFormat="1" ht="22.5">
      <c r="B159" s="163"/>
      <c r="D159" s="164" t="s">
        <v>237</v>
      </c>
      <c r="E159" s="165" t="s">
        <v>1</v>
      </c>
      <c r="F159" s="166" t="s">
        <v>8031</v>
      </c>
      <c r="H159" s="167">
        <v>1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88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1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24.2" customHeight="1">
      <c r="A161" s="31"/>
      <c r="B161" s="148"/>
      <c r="C161" s="149" t="s">
        <v>231</v>
      </c>
      <c r="D161" s="149" t="s">
        <v>209</v>
      </c>
      <c r="E161" s="150" t="s">
        <v>7864</v>
      </c>
      <c r="F161" s="151" t="s">
        <v>8032</v>
      </c>
      <c r="G161" s="152" t="s">
        <v>301</v>
      </c>
      <c r="H161" s="153">
        <v>64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260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8033</v>
      </c>
      <c r="H162" s="167">
        <v>64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5" customFormat="1" ht="11.25">
      <c r="B163" s="179"/>
      <c r="D163" s="164" t="s">
        <v>237</v>
      </c>
      <c r="E163" s="180" t="s">
        <v>1</v>
      </c>
      <c r="F163" s="181" t="s">
        <v>242</v>
      </c>
      <c r="H163" s="182">
        <v>64</v>
      </c>
      <c r="I163" s="183"/>
      <c r="L163" s="179"/>
      <c r="M163" s="184"/>
      <c r="N163" s="185"/>
      <c r="O163" s="185"/>
      <c r="P163" s="185"/>
      <c r="Q163" s="185"/>
      <c r="R163" s="185"/>
      <c r="S163" s="185"/>
      <c r="T163" s="186"/>
      <c r="AT163" s="180" t="s">
        <v>237</v>
      </c>
      <c r="AU163" s="180" t="s">
        <v>88</v>
      </c>
      <c r="AV163" s="15" t="s">
        <v>213</v>
      </c>
      <c r="AW163" s="15" t="s">
        <v>33</v>
      </c>
      <c r="AX163" s="15" t="s">
        <v>86</v>
      </c>
      <c r="AY163" s="180" t="s">
        <v>207</v>
      </c>
    </row>
    <row r="164" spans="1:65" s="2" customFormat="1" ht="24.2" customHeight="1">
      <c r="A164" s="31"/>
      <c r="B164" s="148"/>
      <c r="C164" s="149" t="s">
        <v>262</v>
      </c>
      <c r="D164" s="149" t="s">
        <v>209</v>
      </c>
      <c r="E164" s="150" t="s">
        <v>7867</v>
      </c>
      <c r="F164" s="151" t="s">
        <v>8034</v>
      </c>
      <c r="G164" s="152" t="s">
        <v>220</v>
      </c>
      <c r="H164" s="153">
        <v>8000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245</v>
      </c>
      <c r="AT164" s="161" t="s">
        <v>209</v>
      </c>
      <c r="AU164" s="161" t="s">
        <v>88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245</v>
      </c>
      <c r="BM164" s="161" t="s">
        <v>265</v>
      </c>
    </row>
    <row r="165" spans="1:65" s="13" customFormat="1" ht="11.25">
      <c r="B165" s="163"/>
      <c r="D165" s="164" t="s">
        <v>237</v>
      </c>
      <c r="E165" s="165" t="s">
        <v>1</v>
      </c>
      <c r="F165" s="166" t="s">
        <v>8035</v>
      </c>
      <c r="H165" s="167">
        <v>8000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5" customFormat="1" ht="11.25">
      <c r="B166" s="179"/>
      <c r="D166" s="164" t="s">
        <v>237</v>
      </c>
      <c r="E166" s="180" t="s">
        <v>1</v>
      </c>
      <c r="F166" s="181" t="s">
        <v>242</v>
      </c>
      <c r="H166" s="182">
        <v>8000</v>
      </c>
      <c r="I166" s="183"/>
      <c r="L166" s="179"/>
      <c r="M166" s="184"/>
      <c r="N166" s="185"/>
      <c r="O166" s="185"/>
      <c r="P166" s="185"/>
      <c r="Q166" s="185"/>
      <c r="R166" s="185"/>
      <c r="S166" s="185"/>
      <c r="T166" s="186"/>
      <c r="AT166" s="180" t="s">
        <v>237</v>
      </c>
      <c r="AU166" s="180" t="s">
        <v>88</v>
      </c>
      <c r="AV166" s="15" t="s">
        <v>213</v>
      </c>
      <c r="AW166" s="15" t="s">
        <v>33</v>
      </c>
      <c r="AX166" s="15" t="s">
        <v>86</v>
      </c>
      <c r="AY166" s="180" t="s">
        <v>207</v>
      </c>
    </row>
    <row r="167" spans="1:65" s="2" customFormat="1" ht="24.2" customHeight="1">
      <c r="A167" s="31"/>
      <c r="B167" s="148"/>
      <c r="C167" s="149" t="s">
        <v>236</v>
      </c>
      <c r="D167" s="149" t="s">
        <v>209</v>
      </c>
      <c r="E167" s="150" t="s">
        <v>7870</v>
      </c>
      <c r="F167" s="151" t="s">
        <v>8036</v>
      </c>
      <c r="G167" s="152" t="s">
        <v>220</v>
      </c>
      <c r="H167" s="153">
        <v>7000</v>
      </c>
      <c r="I167" s="154"/>
      <c r="J167" s="155">
        <f>ROUND(I167*H167,2)</f>
        <v>0</v>
      </c>
      <c r="K167" s="156"/>
      <c r="L167" s="32"/>
      <c r="M167" s="157" t="s">
        <v>1</v>
      </c>
      <c r="N167" s="158" t="s">
        <v>44</v>
      </c>
      <c r="O167" s="57"/>
      <c r="P167" s="159">
        <f>O167*H167</f>
        <v>0</v>
      </c>
      <c r="Q167" s="159">
        <v>0</v>
      </c>
      <c r="R167" s="159">
        <f>Q167*H167</f>
        <v>0</v>
      </c>
      <c r="S167" s="159">
        <v>0</v>
      </c>
      <c r="T167" s="160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245</v>
      </c>
      <c r="AT167" s="161" t="s">
        <v>209</v>
      </c>
      <c r="AU167" s="161" t="s">
        <v>88</v>
      </c>
      <c r="AY167" s="17" t="s">
        <v>207</v>
      </c>
      <c r="BE167" s="162">
        <f>IF(N167="základní",J167,0)</f>
        <v>0</v>
      </c>
      <c r="BF167" s="162">
        <f>IF(N167="snížená",J167,0)</f>
        <v>0</v>
      </c>
      <c r="BG167" s="162">
        <f>IF(N167="zákl. přenesená",J167,0)</f>
        <v>0</v>
      </c>
      <c r="BH167" s="162">
        <f>IF(N167="sníž. přenesená",J167,0)</f>
        <v>0</v>
      </c>
      <c r="BI167" s="162">
        <f>IF(N167="nulová",J167,0)</f>
        <v>0</v>
      </c>
      <c r="BJ167" s="17" t="s">
        <v>86</v>
      </c>
      <c r="BK167" s="162">
        <f>ROUND(I167*H167,2)</f>
        <v>0</v>
      </c>
      <c r="BL167" s="17" t="s">
        <v>245</v>
      </c>
      <c r="BM167" s="161" t="s">
        <v>271</v>
      </c>
    </row>
    <row r="168" spans="1:65" s="13" customFormat="1" ht="11.25">
      <c r="B168" s="163"/>
      <c r="D168" s="164" t="s">
        <v>237</v>
      </c>
      <c r="E168" s="165" t="s">
        <v>1</v>
      </c>
      <c r="F168" s="166" t="s">
        <v>8037</v>
      </c>
      <c r="H168" s="167">
        <v>7000</v>
      </c>
      <c r="I168" s="168"/>
      <c r="L168" s="163"/>
      <c r="M168" s="169"/>
      <c r="N168" s="170"/>
      <c r="O168" s="170"/>
      <c r="P168" s="170"/>
      <c r="Q168" s="170"/>
      <c r="R168" s="170"/>
      <c r="S168" s="170"/>
      <c r="T168" s="171"/>
      <c r="AT168" s="165" t="s">
        <v>237</v>
      </c>
      <c r="AU168" s="165" t="s">
        <v>88</v>
      </c>
      <c r="AV168" s="13" t="s">
        <v>88</v>
      </c>
      <c r="AW168" s="13" t="s">
        <v>33</v>
      </c>
      <c r="AX168" s="13" t="s">
        <v>79</v>
      </c>
      <c r="AY168" s="165" t="s">
        <v>207</v>
      </c>
    </row>
    <row r="169" spans="1:65" s="15" customFormat="1" ht="11.25">
      <c r="B169" s="179"/>
      <c r="D169" s="164" t="s">
        <v>237</v>
      </c>
      <c r="E169" s="180" t="s">
        <v>1</v>
      </c>
      <c r="F169" s="181" t="s">
        <v>242</v>
      </c>
      <c r="H169" s="182">
        <v>7000</v>
      </c>
      <c r="I169" s="183"/>
      <c r="L169" s="179"/>
      <c r="M169" s="184"/>
      <c r="N169" s="185"/>
      <c r="O169" s="185"/>
      <c r="P169" s="185"/>
      <c r="Q169" s="185"/>
      <c r="R169" s="185"/>
      <c r="S169" s="185"/>
      <c r="T169" s="186"/>
      <c r="AT169" s="180" t="s">
        <v>237</v>
      </c>
      <c r="AU169" s="180" t="s">
        <v>88</v>
      </c>
      <c r="AV169" s="15" t="s">
        <v>213</v>
      </c>
      <c r="AW169" s="15" t="s">
        <v>33</v>
      </c>
      <c r="AX169" s="15" t="s">
        <v>86</v>
      </c>
      <c r="AY169" s="180" t="s">
        <v>207</v>
      </c>
    </row>
    <row r="170" spans="1:65" s="2" customFormat="1" ht="24.2" customHeight="1">
      <c r="A170" s="31"/>
      <c r="B170" s="148"/>
      <c r="C170" s="149" t="s">
        <v>8</v>
      </c>
      <c r="D170" s="149" t="s">
        <v>209</v>
      </c>
      <c r="E170" s="150" t="s">
        <v>7873</v>
      </c>
      <c r="F170" s="151" t="s">
        <v>8038</v>
      </c>
      <c r="G170" s="152" t="s">
        <v>220</v>
      </c>
      <c r="H170" s="153">
        <v>750</v>
      </c>
      <c r="I170" s="154"/>
      <c r="J170" s="155">
        <f>ROUND(I170*H170,2)</f>
        <v>0</v>
      </c>
      <c r="K170" s="156"/>
      <c r="L170" s="32"/>
      <c r="M170" s="157" t="s">
        <v>1</v>
      </c>
      <c r="N170" s="158" t="s">
        <v>44</v>
      </c>
      <c r="O170" s="57"/>
      <c r="P170" s="159">
        <f>O170*H170</f>
        <v>0</v>
      </c>
      <c r="Q170" s="159">
        <v>0</v>
      </c>
      <c r="R170" s="159">
        <f>Q170*H170</f>
        <v>0</v>
      </c>
      <c r="S170" s="159">
        <v>0</v>
      </c>
      <c r="T170" s="160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61" t="s">
        <v>245</v>
      </c>
      <c r="AT170" s="161" t="s">
        <v>209</v>
      </c>
      <c r="AU170" s="161" t="s">
        <v>88</v>
      </c>
      <c r="AY170" s="17" t="s">
        <v>207</v>
      </c>
      <c r="BE170" s="162">
        <f>IF(N170="základní",J170,0)</f>
        <v>0</v>
      </c>
      <c r="BF170" s="162">
        <f>IF(N170="snížená",J170,0)</f>
        <v>0</v>
      </c>
      <c r="BG170" s="162">
        <f>IF(N170="zákl. přenesená",J170,0)</f>
        <v>0</v>
      </c>
      <c r="BH170" s="162">
        <f>IF(N170="sníž. přenesená",J170,0)</f>
        <v>0</v>
      </c>
      <c r="BI170" s="162">
        <f>IF(N170="nulová",J170,0)</f>
        <v>0</v>
      </c>
      <c r="BJ170" s="17" t="s">
        <v>86</v>
      </c>
      <c r="BK170" s="162">
        <f>ROUND(I170*H170,2)</f>
        <v>0</v>
      </c>
      <c r="BL170" s="17" t="s">
        <v>245</v>
      </c>
      <c r="BM170" s="161" t="s">
        <v>275</v>
      </c>
    </row>
    <row r="171" spans="1:65" s="13" customFormat="1" ht="11.25">
      <c r="B171" s="163"/>
      <c r="D171" s="164" t="s">
        <v>237</v>
      </c>
      <c r="E171" s="165" t="s">
        <v>1</v>
      </c>
      <c r="F171" s="166" t="s">
        <v>8039</v>
      </c>
      <c r="H171" s="167">
        <v>750</v>
      </c>
      <c r="I171" s="168"/>
      <c r="L171" s="163"/>
      <c r="M171" s="169"/>
      <c r="N171" s="170"/>
      <c r="O171" s="170"/>
      <c r="P171" s="170"/>
      <c r="Q171" s="170"/>
      <c r="R171" s="170"/>
      <c r="S171" s="170"/>
      <c r="T171" s="171"/>
      <c r="AT171" s="165" t="s">
        <v>237</v>
      </c>
      <c r="AU171" s="165" t="s">
        <v>88</v>
      </c>
      <c r="AV171" s="13" t="s">
        <v>88</v>
      </c>
      <c r="AW171" s="13" t="s">
        <v>33</v>
      </c>
      <c r="AX171" s="13" t="s">
        <v>79</v>
      </c>
      <c r="AY171" s="165" t="s">
        <v>207</v>
      </c>
    </row>
    <row r="172" spans="1:65" s="15" customFormat="1" ht="11.25">
      <c r="B172" s="179"/>
      <c r="D172" s="164" t="s">
        <v>237</v>
      </c>
      <c r="E172" s="180" t="s">
        <v>1</v>
      </c>
      <c r="F172" s="181" t="s">
        <v>242</v>
      </c>
      <c r="H172" s="182">
        <v>750</v>
      </c>
      <c r="I172" s="183"/>
      <c r="L172" s="179"/>
      <c r="M172" s="184"/>
      <c r="N172" s="185"/>
      <c r="O172" s="185"/>
      <c r="P172" s="185"/>
      <c r="Q172" s="185"/>
      <c r="R172" s="185"/>
      <c r="S172" s="185"/>
      <c r="T172" s="186"/>
      <c r="AT172" s="180" t="s">
        <v>237</v>
      </c>
      <c r="AU172" s="180" t="s">
        <v>88</v>
      </c>
      <c r="AV172" s="15" t="s">
        <v>213</v>
      </c>
      <c r="AW172" s="15" t="s">
        <v>33</v>
      </c>
      <c r="AX172" s="15" t="s">
        <v>86</v>
      </c>
      <c r="AY172" s="180" t="s">
        <v>207</v>
      </c>
    </row>
    <row r="173" spans="1:65" s="2" customFormat="1" ht="24.2" customHeight="1">
      <c r="A173" s="31"/>
      <c r="B173" s="148"/>
      <c r="C173" s="149" t="s">
        <v>245</v>
      </c>
      <c r="D173" s="149" t="s">
        <v>209</v>
      </c>
      <c r="E173" s="150" t="s">
        <v>7876</v>
      </c>
      <c r="F173" s="151" t="s">
        <v>7807</v>
      </c>
      <c r="G173" s="152" t="s">
        <v>662</v>
      </c>
      <c r="H173" s="153">
        <v>1</v>
      </c>
      <c r="I173" s="154"/>
      <c r="J173" s="155">
        <f>ROUND(I173*H173,2)</f>
        <v>0</v>
      </c>
      <c r="K173" s="156"/>
      <c r="L173" s="32"/>
      <c r="M173" s="157" t="s">
        <v>1</v>
      </c>
      <c r="N173" s="158" t="s">
        <v>44</v>
      </c>
      <c r="O173" s="57"/>
      <c r="P173" s="159">
        <f>O173*H173</f>
        <v>0</v>
      </c>
      <c r="Q173" s="159">
        <v>0</v>
      </c>
      <c r="R173" s="159">
        <f>Q173*H173</f>
        <v>0</v>
      </c>
      <c r="S173" s="159">
        <v>0</v>
      </c>
      <c r="T173" s="160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61" t="s">
        <v>245</v>
      </c>
      <c r="AT173" s="161" t="s">
        <v>209</v>
      </c>
      <c r="AU173" s="161" t="s">
        <v>88</v>
      </c>
      <c r="AY173" s="17" t="s">
        <v>207</v>
      </c>
      <c r="BE173" s="162">
        <f>IF(N173="základní",J173,0)</f>
        <v>0</v>
      </c>
      <c r="BF173" s="162">
        <f>IF(N173="snížená",J173,0)</f>
        <v>0</v>
      </c>
      <c r="BG173" s="162">
        <f>IF(N173="zákl. přenesená",J173,0)</f>
        <v>0</v>
      </c>
      <c r="BH173" s="162">
        <f>IF(N173="sníž. přenesená",J173,0)</f>
        <v>0</v>
      </c>
      <c r="BI173" s="162">
        <f>IF(N173="nulová",J173,0)</f>
        <v>0</v>
      </c>
      <c r="BJ173" s="17" t="s">
        <v>86</v>
      </c>
      <c r="BK173" s="162">
        <f>ROUND(I173*H173,2)</f>
        <v>0</v>
      </c>
      <c r="BL173" s="17" t="s">
        <v>245</v>
      </c>
      <c r="BM173" s="161" t="s">
        <v>279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8040</v>
      </c>
      <c r="H174" s="167">
        <v>1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4" customFormat="1" ht="11.25">
      <c r="B175" s="172"/>
      <c r="D175" s="164" t="s">
        <v>237</v>
      </c>
      <c r="E175" s="173" t="s">
        <v>1</v>
      </c>
      <c r="F175" s="174" t="s">
        <v>7952</v>
      </c>
      <c r="H175" s="173" t="s">
        <v>1</v>
      </c>
      <c r="I175" s="175"/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237</v>
      </c>
      <c r="AU175" s="173" t="s">
        <v>88</v>
      </c>
      <c r="AV175" s="14" t="s">
        <v>86</v>
      </c>
      <c r="AW175" s="14" t="s">
        <v>33</v>
      </c>
      <c r="AX175" s="14" t="s">
        <v>79</v>
      </c>
      <c r="AY175" s="173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1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24.2" customHeight="1">
      <c r="A177" s="31"/>
      <c r="B177" s="148"/>
      <c r="C177" s="149" t="s">
        <v>285</v>
      </c>
      <c r="D177" s="149" t="s">
        <v>209</v>
      </c>
      <c r="E177" s="150" t="s">
        <v>7879</v>
      </c>
      <c r="F177" s="151" t="s">
        <v>8041</v>
      </c>
      <c r="G177" s="152" t="s">
        <v>662</v>
      </c>
      <c r="H177" s="153">
        <v>2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245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245</v>
      </c>
      <c r="BM177" s="161" t="s">
        <v>289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8010</v>
      </c>
      <c r="H178" s="167">
        <v>2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4" customFormat="1" ht="22.5">
      <c r="B179" s="172"/>
      <c r="D179" s="164" t="s">
        <v>237</v>
      </c>
      <c r="E179" s="173" t="s">
        <v>1</v>
      </c>
      <c r="F179" s="174" t="s">
        <v>8011</v>
      </c>
      <c r="H179" s="173" t="s">
        <v>1</v>
      </c>
      <c r="I179" s="175"/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237</v>
      </c>
      <c r="AU179" s="173" t="s">
        <v>88</v>
      </c>
      <c r="AV179" s="14" t="s">
        <v>86</v>
      </c>
      <c r="AW179" s="14" t="s">
        <v>33</v>
      </c>
      <c r="AX179" s="14" t="s">
        <v>79</v>
      </c>
      <c r="AY179" s="173" t="s">
        <v>207</v>
      </c>
    </row>
    <row r="180" spans="1:65" s="15" customFormat="1" ht="11.25">
      <c r="B180" s="179"/>
      <c r="D180" s="164" t="s">
        <v>237</v>
      </c>
      <c r="E180" s="180" t="s">
        <v>1</v>
      </c>
      <c r="F180" s="181" t="s">
        <v>242</v>
      </c>
      <c r="H180" s="182">
        <v>2</v>
      </c>
      <c r="I180" s="183"/>
      <c r="L180" s="179"/>
      <c r="M180" s="184"/>
      <c r="N180" s="185"/>
      <c r="O180" s="185"/>
      <c r="P180" s="185"/>
      <c r="Q180" s="185"/>
      <c r="R180" s="185"/>
      <c r="S180" s="185"/>
      <c r="T180" s="186"/>
      <c r="AT180" s="180" t="s">
        <v>237</v>
      </c>
      <c r="AU180" s="180" t="s">
        <v>88</v>
      </c>
      <c r="AV180" s="15" t="s">
        <v>213</v>
      </c>
      <c r="AW180" s="15" t="s">
        <v>33</v>
      </c>
      <c r="AX180" s="15" t="s">
        <v>86</v>
      </c>
      <c r="AY180" s="180" t="s">
        <v>207</v>
      </c>
    </row>
    <row r="181" spans="1:65" s="2" customFormat="1" ht="24.2" customHeight="1">
      <c r="A181" s="31"/>
      <c r="B181" s="148"/>
      <c r="C181" s="149" t="s">
        <v>249</v>
      </c>
      <c r="D181" s="149" t="s">
        <v>209</v>
      </c>
      <c r="E181" s="150" t="s">
        <v>7882</v>
      </c>
      <c r="F181" s="151" t="s">
        <v>8042</v>
      </c>
      <c r="G181" s="152" t="s">
        <v>662</v>
      </c>
      <c r="H181" s="153">
        <v>2</v>
      </c>
      <c r="I181" s="154"/>
      <c r="J181" s="155">
        <f>ROUND(I181*H181,2)</f>
        <v>0</v>
      </c>
      <c r="K181" s="156"/>
      <c r="L181" s="32"/>
      <c r="M181" s="157" t="s">
        <v>1</v>
      </c>
      <c r="N181" s="158" t="s">
        <v>44</v>
      </c>
      <c r="O181" s="57"/>
      <c r="P181" s="159">
        <f>O181*H181</f>
        <v>0</v>
      </c>
      <c r="Q181" s="159">
        <v>0</v>
      </c>
      <c r="R181" s="159">
        <f>Q181*H181</f>
        <v>0</v>
      </c>
      <c r="S181" s="159">
        <v>0</v>
      </c>
      <c r="T181" s="160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61" t="s">
        <v>245</v>
      </c>
      <c r="AT181" s="161" t="s">
        <v>209</v>
      </c>
      <c r="AU181" s="161" t="s">
        <v>88</v>
      </c>
      <c r="AY181" s="17" t="s">
        <v>207</v>
      </c>
      <c r="BE181" s="162">
        <f>IF(N181="základní",J181,0)</f>
        <v>0</v>
      </c>
      <c r="BF181" s="162">
        <f>IF(N181="snížená",J181,0)</f>
        <v>0</v>
      </c>
      <c r="BG181" s="162">
        <f>IF(N181="zákl. přenesená",J181,0)</f>
        <v>0</v>
      </c>
      <c r="BH181" s="162">
        <f>IF(N181="sníž. přenesená",J181,0)</f>
        <v>0</v>
      </c>
      <c r="BI181" s="162">
        <f>IF(N181="nulová",J181,0)</f>
        <v>0</v>
      </c>
      <c r="BJ181" s="17" t="s">
        <v>86</v>
      </c>
      <c r="BK181" s="162">
        <f>ROUND(I181*H181,2)</f>
        <v>0</v>
      </c>
      <c r="BL181" s="17" t="s">
        <v>245</v>
      </c>
      <c r="BM181" s="161" t="s">
        <v>293</v>
      </c>
    </row>
    <row r="182" spans="1:65" s="13" customFormat="1" ht="11.25">
      <c r="B182" s="163"/>
      <c r="D182" s="164" t="s">
        <v>237</v>
      </c>
      <c r="E182" s="165" t="s">
        <v>1</v>
      </c>
      <c r="F182" s="166" t="s">
        <v>8043</v>
      </c>
      <c r="H182" s="167">
        <v>2</v>
      </c>
      <c r="I182" s="168"/>
      <c r="L182" s="163"/>
      <c r="M182" s="169"/>
      <c r="N182" s="170"/>
      <c r="O182" s="170"/>
      <c r="P182" s="170"/>
      <c r="Q182" s="170"/>
      <c r="R182" s="170"/>
      <c r="S182" s="170"/>
      <c r="T182" s="171"/>
      <c r="AT182" s="165" t="s">
        <v>237</v>
      </c>
      <c r="AU182" s="165" t="s">
        <v>88</v>
      </c>
      <c r="AV182" s="13" t="s">
        <v>88</v>
      </c>
      <c r="AW182" s="13" t="s">
        <v>33</v>
      </c>
      <c r="AX182" s="13" t="s">
        <v>79</v>
      </c>
      <c r="AY182" s="165" t="s">
        <v>207</v>
      </c>
    </row>
    <row r="183" spans="1:65" s="15" customFormat="1" ht="11.25">
      <c r="B183" s="179"/>
      <c r="D183" s="164" t="s">
        <v>237</v>
      </c>
      <c r="E183" s="180" t="s">
        <v>1</v>
      </c>
      <c r="F183" s="181" t="s">
        <v>242</v>
      </c>
      <c r="H183" s="182">
        <v>2</v>
      </c>
      <c r="I183" s="183"/>
      <c r="L183" s="179"/>
      <c r="M183" s="184"/>
      <c r="N183" s="185"/>
      <c r="O183" s="185"/>
      <c r="P183" s="185"/>
      <c r="Q183" s="185"/>
      <c r="R183" s="185"/>
      <c r="S183" s="185"/>
      <c r="T183" s="186"/>
      <c r="AT183" s="180" t="s">
        <v>237</v>
      </c>
      <c r="AU183" s="180" t="s">
        <v>88</v>
      </c>
      <c r="AV183" s="15" t="s">
        <v>213</v>
      </c>
      <c r="AW183" s="15" t="s">
        <v>33</v>
      </c>
      <c r="AX183" s="15" t="s">
        <v>86</v>
      </c>
      <c r="AY183" s="180" t="s">
        <v>207</v>
      </c>
    </row>
    <row r="184" spans="1:65" s="12" customFormat="1" ht="22.9" customHeight="1">
      <c r="B184" s="135"/>
      <c r="D184" s="136" t="s">
        <v>78</v>
      </c>
      <c r="E184" s="146" t="s">
        <v>3713</v>
      </c>
      <c r="F184" s="146" t="s">
        <v>8044</v>
      </c>
      <c r="I184" s="138"/>
      <c r="J184" s="147">
        <f>BK184</f>
        <v>0</v>
      </c>
      <c r="L184" s="135"/>
      <c r="M184" s="140"/>
      <c r="N184" s="141"/>
      <c r="O184" s="141"/>
      <c r="P184" s="142">
        <f>SUM(P185:P199)</f>
        <v>0</v>
      </c>
      <c r="Q184" s="141"/>
      <c r="R184" s="142">
        <f>SUM(R185:R199)</f>
        <v>0</v>
      </c>
      <c r="S184" s="141"/>
      <c r="T184" s="143">
        <f>SUM(T185:T199)</f>
        <v>0</v>
      </c>
      <c r="AR184" s="136" t="s">
        <v>86</v>
      </c>
      <c r="AT184" s="144" t="s">
        <v>78</v>
      </c>
      <c r="AU184" s="144" t="s">
        <v>86</v>
      </c>
      <c r="AY184" s="136" t="s">
        <v>207</v>
      </c>
      <c r="BK184" s="145">
        <f>SUM(BK185:BK199)</f>
        <v>0</v>
      </c>
    </row>
    <row r="185" spans="1:65" s="2" customFormat="1" ht="24.2" customHeight="1">
      <c r="A185" s="31"/>
      <c r="B185" s="148"/>
      <c r="C185" s="149" t="s">
        <v>294</v>
      </c>
      <c r="D185" s="149" t="s">
        <v>209</v>
      </c>
      <c r="E185" s="150" t="s">
        <v>7900</v>
      </c>
      <c r="F185" s="151" t="s">
        <v>8045</v>
      </c>
      <c r="G185" s="152" t="s">
        <v>662</v>
      </c>
      <c r="H185" s="153">
        <v>1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213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213</v>
      </c>
      <c r="BM185" s="161" t="s">
        <v>297</v>
      </c>
    </row>
    <row r="186" spans="1:65" s="13" customFormat="1" ht="22.5">
      <c r="B186" s="163"/>
      <c r="D186" s="164" t="s">
        <v>237</v>
      </c>
      <c r="E186" s="165" t="s">
        <v>1</v>
      </c>
      <c r="F186" s="166" t="s">
        <v>8046</v>
      </c>
      <c r="H186" s="167">
        <v>1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5" customFormat="1" ht="11.25">
      <c r="B187" s="179"/>
      <c r="D187" s="164" t="s">
        <v>237</v>
      </c>
      <c r="E187" s="180" t="s">
        <v>1</v>
      </c>
      <c r="F187" s="181" t="s">
        <v>242</v>
      </c>
      <c r="H187" s="182">
        <v>1</v>
      </c>
      <c r="I187" s="183"/>
      <c r="L187" s="179"/>
      <c r="M187" s="184"/>
      <c r="N187" s="185"/>
      <c r="O187" s="185"/>
      <c r="P187" s="185"/>
      <c r="Q187" s="185"/>
      <c r="R187" s="185"/>
      <c r="S187" s="185"/>
      <c r="T187" s="186"/>
      <c r="AT187" s="180" t="s">
        <v>237</v>
      </c>
      <c r="AU187" s="180" t="s">
        <v>88</v>
      </c>
      <c r="AV187" s="15" t="s">
        <v>213</v>
      </c>
      <c r="AW187" s="15" t="s">
        <v>33</v>
      </c>
      <c r="AX187" s="15" t="s">
        <v>86</v>
      </c>
      <c r="AY187" s="180" t="s">
        <v>207</v>
      </c>
    </row>
    <row r="188" spans="1:65" s="2" customFormat="1" ht="24.2" customHeight="1">
      <c r="A188" s="31"/>
      <c r="B188" s="148"/>
      <c r="C188" s="149" t="s">
        <v>253</v>
      </c>
      <c r="D188" s="149" t="s">
        <v>209</v>
      </c>
      <c r="E188" s="150" t="s">
        <v>7904</v>
      </c>
      <c r="F188" s="151" t="s">
        <v>8047</v>
      </c>
      <c r="G188" s="152" t="s">
        <v>301</v>
      </c>
      <c r="H188" s="153">
        <v>1</v>
      </c>
      <c r="I188" s="154"/>
      <c r="J188" s="155">
        <f>ROUND(I188*H188,2)</f>
        <v>0</v>
      </c>
      <c r="K188" s="156"/>
      <c r="L188" s="32"/>
      <c r="M188" s="157" t="s">
        <v>1</v>
      </c>
      <c r="N188" s="158" t="s">
        <v>44</v>
      </c>
      <c r="O188" s="57"/>
      <c r="P188" s="159">
        <f>O188*H188</f>
        <v>0</v>
      </c>
      <c r="Q188" s="159">
        <v>0</v>
      </c>
      <c r="R188" s="159">
        <f>Q188*H188</f>
        <v>0</v>
      </c>
      <c r="S188" s="159">
        <v>0</v>
      </c>
      <c r="T188" s="160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61" t="s">
        <v>213</v>
      </c>
      <c r="AT188" s="161" t="s">
        <v>209</v>
      </c>
      <c r="AU188" s="161" t="s">
        <v>88</v>
      </c>
      <c r="AY188" s="17" t="s">
        <v>207</v>
      </c>
      <c r="BE188" s="162">
        <f>IF(N188="základní",J188,0)</f>
        <v>0</v>
      </c>
      <c r="BF188" s="162">
        <f>IF(N188="snížená",J188,0)</f>
        <v>0</v>
      </c>
      <c r="BG188" s="162">
        <f>IF(N188="zákl. přenesená",J188,0)</f>
        <v>0</v>
      </c>
      <c r="BH188" s="162">
        <f>IF(N188="sníž. přenesená",J188,0)</f>
        <v>0</v>
      </c>
      <c r="BI188" s="162">
        <f>IF(N188="nulová",J188,0)</f>
        <v>0</v>
      </c>
      <c r="BJ188" s="17" t="s">
        <v>86</v>
      </c>
      <c r="BK188" s="162">
        <f>ROUND(I188*H188,2)</f>
        <v>0</v>
      </c>
      <c r="BL188" s="17" t="s">
        <v>213</v>
      </c>
      <c r="BM188" s="161" t="s">
        <v>302</v>
      </c>
    </row>
    <row r="189" spans="1:65" s="13" customFormat="1" ht="11.25">
      <c r="B189" s="163"/>
      <c r="D189" s="164" t="s">
        <v>237</v>
      </c>
      <c r="E189" s="165" t="s">
        <v>1</v>
      </c>
      <c r="F189" s="166" t="s">
        <v>8048</v>
      </c>
      <c r="H189" s="167">
        <v>1</v>
      </c>
      <c r="I189" s="168"/>
      <c r="L189" s="163"/>
      <c r="M189" s="169"/>
      <c r="N189" s="170"/>
      <c r="O189" s="170"/>
      <c r="P189" s="170"/>
      <c r="Q189" s="170"/>
      <c r="R189" s="170"/>
      <c r="S189" s="170"/>
      <c r="T189" s="171"/>
      <c r="AT189" s="165" t="s">
        <v>237</v>
      </c>
      <c r="AU189" s="165" t="s">
        <v>88</v>
      </c>
      <c r="AV189" s="13" t="s">
        <v>88</v>
      </c>
      <c r="AW189" s="13" t="s">
        <v>33</v>
      </c>
      <c r="AX189" s="13" t="s">
        <v>79</v>
      </c>
      <c r="AY189" s="165" t="s">
        <v>207</v>
      </c>
    </row>
    <row r="190" spans="1:65" s="15" customFormat="1" ht="11.25">
      <c r="B190" s="179"/>
      <c r="D190" s="164" t="s">
        <v>237</v>
      </c>
      <c r="E190" s="180" t="s">
        <v>1</v>
      </c>
      <c r="F190" s="181" t="s">
        <v>242</v>
      </c>
      <c r="H190" s="182">
        <v>1</v>
      </c>
      <c r="I190" s="183"/>
      <c r="L190" s="179"/>
      <c r="M190" s="184"/>
      <c r="N190" s="185"/>
      <c r="O190" s="185"/>
      <c r="P190" s="185"/>
      <c r="Q190" s="185"/>
      <c r="R190" s="185"/>
      <c r="S190" s="185"/>
      <c r="T190" s="186"/>
      <c r="AT190" s="180" t="s">
        <v>237</v>
      </c>
      <c r="AU190" s="180" t="s">
        <v>88</v>
      </c>
      <c r="AV190" s="15" t="s">
        <v>213</v>
      </c>
      <c r="AW190" s="15" t="s">
        <v>33</v>
      </c>
      <c r="AX190" s="15" t="s">
        <v>86</v>
      </c>
      <c r="AY190" s="180" t="s">
        <v>207</v>
      </c>
    </row>
    <row r="191" spans="1:65" s="2" customFormat="1" ht="24.2" customHeight="1">
      <c r="A191" s="31"/>
      <c r="B191" s="148"/>
      <c r="C191" s="149" t="s">
        <v>7</v>
      </c>
      <c r="D191" s="149" t="s">
        <v>209</v>
      </c>
      <c r="E191" s="150" t="s">
        <v>7907</v>
      </c>
      <c r="F191" s="151" t="s">
        <v>8049</v>
      </c>
      <c r="G191" s="152" t="s">
        <v>662</v>
      </c>
      <c r="H191" s="153">
        <v>1</v>
      </c>
      <c r="I191" s="154"/>
      <c r="J191" s="155">
        <f>ROUND(I191*H191,2)</f>
        <v>0</v>
      </c>
      <c r="K191" s="156"/>
      <c r="L191" s="32"/>
      <c r="M191" s="157" t="s">
        <v>1</v>
      </c>
      <c r="N191" s="158" t="s">
        <v>44</v>
      </c>
      <c r="O191" s="57"/>
      <c r="P191" s="159">
        <f>O191*H191</f>
        <v>0</v>
      </c>
      <c r="Q191" s="159">
        <v>0</v>
      </c>
      <c r="R191" s="159">
        <f>Q191*H191</f>
        <v>0</v>
      </c>
      <c r="S191" s="159">
        <v>0</v>
      </c>
      <c r="T191" s="160">
        <f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61" t="s">
        <v>213</v>
      </c>
      <c r="AT191" s="161" t="s">
        <v>209</v>
      </c>
      <c r="AU191" s="161" t="s">
        <v>88</v>
      </c>
      <c r="AY191" s="17" t="s">
        <v>207</v>
      </c>
      <c r="BE191" s="162">
        <f>IF(N191="základní",J191,0)</f>
        <v>0</v>
      </c>
      <c r="BF191" s="162">
        <f>IF(N191="snížená",J191,0)</f>
        <v>0</v>
      </c>
      <c r="BG191" s="162">
        <f>IF(N191="zákl. přenesená",J191,0)</f>
        <v>0</v>
      </c>
      <c r="BH191" s="162">
        <f>IF(N191="sníž. přenesená",J191,0)</f>
        <v>0</v>
      </c>
      <c r="BI191" s="162">
        <f>IF(N191="nulová",J191,0)</f>
        <v>0</v>
      </c>
      <c r="BJ191" s="17" t="s">
        <v>86</v>
      </c>
      <c r="BK191" s="162">
        <f>ROUND(I191*H191,2)</f>
        <v>0</v>
      </c>
      <c r="BL191" s="17" t="s">
        <v>213</v>
      </c>
      <c r="BM191" s="161" t="s">
        <v>314</v>
      </c>
    </row>
    <row r="192" spans="1:65" s="13" customFormat="1" ht="11.25">
      <c r="B192" s="163"/>
      <c r="D192" s="164" t="s">
        <v>237</v>
      </c>
      <c r="E192" s="165" t="s">
        <v>1</v>
      </c>
      <c r="F192" s="166" t="s">
        <v>8050</v>
      </c>
      <c r="H192" s="167">
        <v>1</v>
      </c>
      <c r="I192" s="168"/>
      <c r="L192" s="163"/>
      <c r="M192" s="169"/>
      <c r="N192" s="170"/>
      <c r="O192" s="170"/>
      <c r="P192" s="170"/>
      <c r="Q192" s="170"/>
      <c r="R192" s="170"/>
      <c r="S192" s="170"/>
      <c r="T192" s="171"/>
      <c r="AT192" s="165" t="s">
        <v>237</v>
      </c>
      <c r="AU192" s="165" t="s">
        <v>88</v>
      </c>
      <c r="AV192" s="13" t="s">
        <v>88</v>
      </c>
      <c r="AW192" s="13" t="s">
        <v>33</v>
      </c>
      <c r="AX192" s="13" t="s">
        <v>79</v>
      </c>
      <c r="AY192" s="165" t="s">
        <v>207</v>
      </c>
    </row>
    <row r="193" spans="1:65" s="15" customFormat="1" ht="11.25">
      <c r="B193" s="179"/>
      <c r="D193" s="164" t="s">
        <v>237</v>
      </c>
      <c r="E193" s="180" t="s">
        <v>1</v>
      </c>
      <c r="F193" s="181" t="s">
        <v>242</v>
      </c>
      <c r="H193" s="182">
        <v>1</v>
      </c>
      <c r="I193" s="183"/>
      <c r="L193" s="179"/>
      <c r="M193" s="184"/>
      <c r="N193" s="185"/>
      <c r="O193" s="185"/>
      <c r="P193" s="185"/>
      <c r="Q193" s="185"/>
      <c r="R193" s="185"/>
      <c r="S193" s="185"/>
      <c r="T193" s="186"/>
      <c r="AT193" s="180" t="s">
        <v>237</v>
      </c>
      <c r="AU193" s="180" t="s">
        <v>88</v>
      </c>
      <c r="AV193" s="15" t="s">
        <v>213</v>
      </c>
      <c r="AW193" s="15" t="s">
        <v>33</v>
      </c>
      <c r="AX193" s="15" t="s">
        <v>86</v>
      </c>
      <c r="AY193" s="180" t="s">
        <v>207</v>
      </c>
    </row>
    <row r="194" spans="1:65" s="2" customFormat="1" ht="24.2" customHeight="1">
      <c r="A194" s="31"/>
      <c r="B194" s="148"/>
      <c r="C194" s="149" t="s">
        <v>257</v>
      </c>
      <c r="D194" s="149" t="s">
        <v>209</v>
      </c>
      <c r="E194" s="150" t="s">
        <v>7994</v>
      </c>
      <c r="F194" s="151" t="s">
        <v>8051</v>
      </c>
      <c r="G194" s="152" t="s">
        <v>301</v>
      </c>
      <c r="H194" s="153">
        <v>113</v>
      </c>
      <c r="I194" s="154"/>
      <c r="J194" s="155">
        <f>ROUND(I194*H194,2)</f>
        <v>0</v>
      </c>
      <c r="K194" s="156"/>
      <c r="L194" s="32"/>
      <c r="M194" s="157" t="s">
        <v>1</v>
      </c>
      <c r="N194" s="158" t="s">
        <v>44</v>
      </c>
      <c r="O194" s="57"/>
      <c r="P194" s="159">
        <f>O194*H194</f>
        <v>0</v>
      </c>
      <c r="Q194" s="159">
        <v>0</v>
      </c>
      <c r="R194" s="159">
        <f>Q194*H194</f>
        <v>0</v>
      </c>
      <c r="S194" s="159">
        <v>0</v>
      </c>
      <c r="T194" s="160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61" t="s">
        <v>213</v>
      </c>
      <c r="AT194" s="161" t="s">
        <v>209</v>
      </c>
      <c r="AU194" s="161" t="s">
        <v>88</v>
      </c>
      <c r="AY194" s="17" t="s">
        <v>207</v>
      </c>
      <c r="BE194" s="162">
        <f>IF(N194="základní",J194,0)</f>
        <v>0</v>
      </c>
      <c r="BF194" s="162">
        <f>IF(N194="snížená",J194,0)</f>
        <v>0</v>
      </c>
      <c r="BG194" s="162">
        <f>IF(N194="zákl. přenesená",J194,0)</f>
        <v>0</v>
      </c>
      <c r="BH194" s="162">
        <f>IF(N194="sníž. přenesená",J194,0)</f>
        <v>0</v>
      </c>
      <c r="BI194" s="162">
        <f>IF(N194="nulová",J194,0)</f>
        <v>0</v>
      </c>
      <c r="BJ194" s="17" t="s">
        <v>86</v>
      </c>
      <c r="BK194" s="162">
        <f>ROUND(I194*H194,2)</f>
        <v>0</v>
      </c>
      <c r="BL194" s="17" t="s">
        <v>213</v>
      </c>
      <c r="BM194" s="161" t="s">
        <v>318</v>
      </c>
    </row>
    <row r="195" spans="1:65" s="13" customFormat="1" ht="11.25">
      <c r="B195" s="163"/>
      <c r="D195" s="164" t="s">
        <v>237</v>
      </c>
      <c r="E195" s="165" t="s">
        <v>1</v>
      </c>
      <c r="F195" s="166" t="s">
        <v>8052</v>
      </c>
      <c r="H195" s="167">
        <v>113</v>
      </c>
      <c r="I195" s="168"/>
      <c r="L195" s="163"/>
      <c r="M195" s="169"/>
      <c r="N195" s="170"/>
      <c r="O195" s="170"/>
      <c r="P195" s="170"/>
      <c r="Q195" s="170"/>
      <c r="R195" s="170"/>
      <c r="S195" s="170"/>
      <c r="T195" s="171"/>
      <c r="AT195" s="165" t="s">
        <v>237</v>
      </c>
      <c r="AU195" s="165" t="s">
        <v>88</v>
      </c>
      <c r="AV195" s="13" t="s">
        <v>88</v>
      </c>
      <c r="AW195" s="13" t="s">
        <v>33</v>
      </c>
      <c r="AX195" s="13" t="s">
        <v>79</v>
      </c>
      <c r="AY195" s="165" t="s">
        <v>207</v>
      </c>
    </row>
    <row r="196" spans="1:65" s="15" customFormat="1" ht="11.25">
      <c r="B196" s="179"/>
      <c r="D196" s="164" t="s">
        <v>237</v>
      </c>
      <c r="E196" s="180" t="s">
        <v>1</v>
      </c>
      <c r="F196" s="181" t="s">
        <v>242</v>
      </c>
      <c r="H196" s="182">
        <v>113</v>
      </c>
      <c r="I196" s="183"/>
      <c r="L196" s="179"/>
      <c r="M196" s="184"/>
      <c r="N196" s="185"/>
      <c r="O196" s="185"/>
      <c r="P196" s="185"/>
      <c r="Q196" s="185"/>
      <c r="R196" s="185"/>
      <c r="S196" s="185"/>
      <c r="T196" s="186"/>
      <c r="AT196" s="180" t="s">
        <v>237</v>
      </c>
      <c r="AU196" s="180" t="s">
        <v>88</v>
      </c>
      <c r="AV196" s="15" t="s">
        <v>213</v>
      </c>
      <c r="AW196" s="15" t="s">
        <v>33</v>
      </c>
      <c r="AX196" s="15" t="s">
        <v>86</v>
      </c>
      <c r="AY196" s="180" t="s">
        <v>207</v>
      </c>
    </row>
    <row r="197" spans="1:65" s="2" customFormat="1" ht="24.2" customHeight="1">
      <c r="A197" s="31"/>
      <c r="B197" s="148"/>
      <c r="C197" s="149" t="s">
        <v>320</v>
      </c>
      <c r="D197" s="149" t="s">
        <v>209</v>
      </c>
      <c r="E197" s="150" t="s">
        <v>7995</v>
      </c>
      <c r="F197" s="151" t="s">
        <v>8053</v>
      </c>
      <c r="G197" s="152" t="s">
        <v>220</v>
      </c>
      <c r="H197" s="153">
        <v>16250</v>
      </c>
      <c r="I197" s="154"/>
      <c r="J197" s="155">
        <f>ROUND(I197*H197,2)</f>
        <v>0</v>
      </c>
      <c r="K197" s="156"/>
      <c r="L197" s="32"/>
      <c r="M197" s="157" t="s">
        <v>1</v>
      </c>
      <c r="N197" s="158" t="s">
        <v>44</v>
      </c>
      <c r="O197" s="57"/>
      <c r="P197" s="159">
        <f>O197*H197</f>
        <v>0</v>
      </c>
      <c r="Q197" s="159">
        <v>0</v>
      </c>
      <c r="R197" s="159">
        <f>Q197*H197</f>
        <v>0</v>
      </c>
      <c r="S197" s="159">
        <v>0</v>
      </c>
      <c r="T197" s="160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61" t="s">
        <v>213</v>
      </c>
      <c r="AT197" s="161" t="s">
        <v>209</v>
      </c>
      <c r="AU197" s="161" t="s">
        <v>88</v>
      </c>
      <c r="AY197" s="17" t="s">
        <v>207</v>
      </c>
      <c r="BE197" s="162">
        <f>IF(N197="základní",J197,0)</f>
        <v>0</v>
      </c>
      <c r="BF197" s="162">
        <f>IF(N197="snížená",J197,0)</f>
        <v>0</v>
      </c>
      <c r="BG197" s="162">
        <f>IF(N197="zákl. přenesená",J197,0)</f>
        <v>0</v>
      </c>
      <c r="BH197" s="162">
        <f>IF(N197="sníž. přenesená",J197,0)</f>
        <v>0</v>
      </c>
      <c r="BI197" s="162">
        <f>IF(N197="nulová",J197,0)</f>
        <v>0</v>
      </c>
      <c r="BJ197" s="17" t="s">
        <v>86</v>
      </c>
      <c r="BK197" s="162">
        <f>ROUND(I197*H197,2)</f>
        <v>0</v>
      </c>
      <c r="BL197" s="17" t="s">
        <v>213</v>
      </c>
      <c r="BM197" s="161" t="s">
        <v>323</v>
      </c>
    </row>
    <row r="198" spans="1:65" s="13" customFormat="1" ht="11.25">
      <c r="B198" s="163"/>
      <c r="D198" s="164" t="s">
        <v>237</v>
      </c>
      <c r="E198" s="165" t="s">
        <v>1</v>
      </c>
      <c r="F198" s="166" t="s">
        <v>8054</v>
      </c>
      <c r="H198" s="167">
        <v>16250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5" customFormat="1" ht="11.25">
      <c r="B199" s="179"/>
      <c r="D199" s="164" t="s">
        <v>237</v>
      </c>
      <c r="E199" s="180" t="s">
        <v>1</v>
      </c>
      <c r="F199" s="181" t="s">
        <v>242</v>
      </c>
      <c r="H199" s="182">
        <v>16250</v>
      </c>
      <c r="I199" s="183"/>
      <c r="L199" s="179"/>
      <c r="M199" s="184"/>
      <c r="N199" s="185"/>
      <c r="O199" s="185"/>
      <c r="P199" s="185"/>
      <c r="Q199" s="185"/>
      <c r="R199" s="185"/>
      <c r="S199" s="185"/>
      <c r="T199" s="186"/>
      <c r="AT199" s="180" t="s">
        <v>237</v>
      </c>
      <c r="AU199" s="180" t="s">
        <v>88</v>
      </c>
      <c r="AV199" s="15" t="s">
        <v>213</v>
      </c>
      <c r="AW199" s="15" t="s">
        <v>33</v>
      </c>
      <c r="AX199" s="15" t="s">
        <v>86</v>
      </c>
      <c r="AY199" s="180" t="s">
        <v>207</v>
      </c>
    </row>
    <row r="200" spans="1:65" s="12" customFormat="1" ht="22.9" customHeight="1">
      <c r="B200" s="135"/>
      <c r="D200" s="136" t="s">
        <v>78</v>
      </c>
      <c r="E200" s="146" t="s">
        <v>6030</v>
      </c>
      <c r="F200" s="146" t="s">
        <v>7790</v>
      </c>
      <c r="I200" s="138"/>
      <c r="J200" s="147">
        <f>BK200</f>
        <v>0</v>
      </c>
      <c r="L200" s="135"/>
      <c r="M200" s="140"/>
      <c r="N200" s="141"/>
      <c r="O200" s="141"/>
      <c r="P200" s="142">
        <f>SUM(P201:P219)</f>
        <v>0</v>
      </c>
      <c r="Q200" s="141"/>
      <c r="R200" s="142">
        <f>SUM(R201:R219)</f>
        <v>0</v>
      </c>
      <c r="S200" s="141"/>
      <c r="T200" s="143">
        <f>SUM(T201:T219)</f>
        <v>0</v>
      </c>
      <c r="AR200" s="136" t="s">
        <v>86</v>
      </c>
      <c r="AT200" s="144" t="s">
        <v>78</v>
      </c>
      <c r="AU200" s="144" t="s">
        <v>86</v>
      </c>
      <c r="AY200" s="136" t="s">
        <v>207</v>
      </c>
      <c r="BK200" s="145">
        <f>SUM(BK201:BK219)</f>
        <v>0</v>
      </c>
    </row>
    <row r="201" spans="1:65" s="2" customFormat="1" ht="24.2" customHeight="1">
      <c r="A201" s="31"/>
      <c r="B201" s="148"/>
      <c r="C201" s="149" t="s">
        <v>260</v>
      </c>
      <c r="D201" s="149" t="s">
        <v>209</v>
      </c>
      <c r="E201" s="150" t="s">
        <v>7911</v>
      </c>
      <c r="F201" s="151" t="s">
        <v>7807</v>
      </c>
      <c r="G201" s="152" t="s">
        <v>662</v>
      </c>
      <c r="H201" s="153">
        <v>1</v>
      </c>
      <c r="I201" s="154"/>
      <c r="J201" s="155">
        <f>ROUND(I201*H201,2)</f>
        <v>0</v>
      </c>
      <c r="K201" s="156"/>
      <c r="L201" s="32"/>
      <c r="M201" s="157" t="s">
        <v>1</v>
      </c>
      <c r="N201" s="158" t="s">
        <v>44</v>
      </c>
      <c r="O201" s="57"/>
      <c r="P201" s="159">
        <f>O201*H201</f>
        <v>0</v>
      </c>
      <c r="Q201" s="159">
        <v>0</v>
      </c>
      <c r="R201" s="159">
        <f>Q201*H201</f>
        <v>0</v>
      </c>
      <c r="S201" s="159">
        <v>0</v>
      </c>
      <c r="T201" s="160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61" t="s">
        <v>213</v>
      </c>
      <c r="AT201" s="161" t="s">
        <v>209</v>
      </c>
      <c r="AU201" s="161" t="s">
        <v>88</v>
      </c>
      <c r="AY201" s="17" t="s">
        <v>207</v>
      </c>
      <c r="BE201" s="162">
        <f>IF(N201="základní",J201,0)</f>
        <v>0</v>
      </c>
      <c r="BF201" s="162">
        <f>IF(N201="snížená",J201,0)</f>
        <v>0</v>
      </c>
      <c r="BG201" s="162">
        <f>IF(N201="zákl. přenesená",J201,0)</f>
        <v>0</v>
      </c>
      <c r="BH201" s="162">
        <f>IF(N201="sníž. přenesená",J201,0)</f>
        <v>0</v>
      </c>
      <c r="BI201" s="162">
        <f>IF(N201="nulová",J201,0)</f>
        <v>0</v>
      </c>
      <c r="BJ201" s="17" t="s">
        <v>86</v>
      </c>
      <c r="BK201" s="162">
        <f>ROUND(I201*H201,2)</f>
        <v>0</v>
      </c>
      <c r="BL201" s="17" t="s">
        <v>213</v>
      </c>
      <c r="BM201" s="161" t="s">
        <v>326</v>
      </c>
    </row>
    <row r="202" spans="1:65" s="13" customFormat="1" ht="22.5">
      <c r="B202" s="163"/>
      <c r="D202" s="164" t="s">
        <v>237</v>
      </c>
      <c r="E202" s="165" t="s">
        <v>1</v>
      </c>
      <c r="F202" s="166" t="s">
        <v>8055</v>
      </c>
      <c r="H202" s="167">
        <v>1</v>
      </c>
      <c r="I202" s="168"/>
      <c r="L202" s="163"/>
      <c r="M202" s="169"/>
      <c r="N202" s="170"/>
      <c r="O202" s="170"/>
      <c r="P202" s="170"/>
      <c r="Q202" s="170"/>
      <c r="R202" s="170"/>
      <c r="S202" s="170"/>
      <c r="T202" s="171"/>
      <c r="AT202" s="165" t="s">
        <v>237</v>
      </c>
      <c r="AU202" s="165" t="s">
        <v>88</v>
      </c>
      <c r="AV202" s="13" t="s">
        <v>88</v>
      </c>
      <c r="AW202" s="13" t="s">
        <v>33</v>
      </c>
      <c r="AX202" s="13" t="s">
        <v>79</v>
      </c>
      <c r="AY202" s="165" t="s">
        <v>207</v>
      </c>
    </row>
    <row r="203" spans="1:65" s="14" customFormat="1" ht="11.25">
      <c r="B203" s="172"/>
      <c r="D203" s="164" t="s">
        <v>237</v>
      </c>
      <c r="E203" s="173" t="s">
        <v>1</v>
      </c>
      <c r="F203" s="174" t="s">
        <v>7952</v>
      </c>
      <c r="H203" s="173" t="s">
        <v>1</v>
      </c>
      <c r="I203" s="175"/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237</v>
      </c>
      <c r="AU203" s="173" t="s">
        <v>88</v>
      </c>
      <c r="AV203" s="14" t="s">
        <v>86</v>
      </c>
      <c r="AW203" s="14" t="s">
        <v>33</v>
      </c>
      <c r="AX203" s="14" t="s">
        <v>79</v>
      </c>
      <c r="AY203" s="173" t="s">
        <v>207</v>
      </c>
    </row>
    <row r="204" spans="1:65" s="15" customFormat="1" ht="11.25">
      <c r="B204" s="179"/>
      <c r="D204" s="164" t="s">
        <v>237</v>
      </c>
      <c r="E204" s="180" t="s">
        <v>1</v>
      </c>
      <c r="F204" s="181" t="s">
        <v>242</v>
      </c>
      <c r="H204" s="182">
        <v>1</v>
      </c>
      <c r="I204" s="183"/>
      <c r="L204" s="179"/>
      <c r="M204" s="184"/>
      <c r="N204" s="185"/>
      <c r="O204" s="185"/>
      <c r="P204" s="185"/>
      <c r="Q204" s="185"/>
      <c r="R204" s="185"/>
      <c r="S204" s="185"/>
      <c r="T204" s="186"/>
      <c r="AT204" s="180" t="s">
        <v>237</v>
      </c>
      <c r="AU204" s="180" t="s">
        <v>88</v>
      </c>
      <c r="AV204" s="15" t="s">
        <v>213</v>
      </c>
      <c r="AW204" s="15" t="s">
        <v>33</v>
      </c>
      <c r="AX204" s="15" t="s">
        <v>86</v>
      </c>
      <c r="AY204" s="180" t="s">
        <v>207</v>
      </c>
    </row>
    <row r="205" spans="1:65" s="2" customFormat="1" ht="24.2" customHeight="1">
      <c r="A205" s="31"/>
      <c r="B205" s="148"/>
      <c r="C205" s="149" t="s">
        <v>327</v>
      </c>
      <c r="D205" s="149" t="s">
        <v>209</v>
      </c>
      <c r="E205" s="150" t="s">
        <v>7915</v>
      </c>
      <c r="F205" s="151" t="s">
        <v>7954</v>
      </c>
      <c r="G205" s="152" t="s">
        <v>662</v>
      </c>
      <c r="H205" s="153">
        <v>1</v>
      </c>
      <c r="I205" s="154"/>
      <c r="J205" s="155">
        <f>ROUND(I205*H205,2)</f>
        <v>0</v>
      </c>
      <c r="K205" s="156"/>
      <c r="L205" s="32"/>
      <c r="M205" s="157" t="s">
        <v>1</v>
      </c>
      <c r="N205" s="158" t="s">
        <v>44</v>
      </c>
      <c r="O205" s="57"/>
      <c r="P205" s="159">
        <f>O205*H205</f>
        <v>0</v>
      </c>
      <c r="Q205" s="159">
        <v>0</v>
      </c>
      <c r="R205" s="159">
        <f>Q205*H205</f>
        <v>0</v>
      </c>
      <c r="S205" s="159">
        <v>0</v>
      </c>
      <c r="T205" s="160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61" t="s">
        <v>213</v>
      </c>
      <c r="AT205" s="161" t="s">
        <v>209</v>
      </c>
      <c r="AU205" s="161" t="s">
        <v>88</v>
      </c>
      <c r="AY205" s="17" t="s">
        <v>207</v>
      </c>
      <c r="BE205" s="162">
        <f>IF(N205="základní",J205,0)</f>
        <v>0</v>
      </c>
      <c r="BF205" s="162">
        <f>IF(N205="snížená",J205,0)</f>
        <v>0</v>
      </c>
      <c r="BG205" s="162">
        <f>IF(N205="zákl. přenesená",J205,0)</f>
        <v>0</v>
      </c>
      <c r="BH205" s="162">
        <f>IF(N205="sníž. přenesená",J205,0)</f>
        <v>0</v>
      </c>
      <c r="BI205" s="162">
        <f>IF(N205="nulová",J205,0)</f>
        <v>0</v>
      </c>
      <c r="BJ205" s="17" t="s">
        <v>86</v>
      </c>
      <c r="BK205" s="162">
        <f>ROUND(I205*H205,2)</f>
        <v>0</v>
      </c>
      <c r="BL205" s="17" t="s">
        <v>213</v>
      </c>
      <c r="BM205" s="161" t="s">
        <v>330</v>
      </c>
    </row>
    <row r="206" spans="1:65" s="13" customFormat="1" ht="22.5">
      <c r="B206" s="163"/>
      <c r="D206" s="164" t="s">
        <v>237</v>
      </c>
      <c r="E206" s="165" t="s">
        <v>1</v>
      </c>
      <c r="F206" s="166" t="s">
        <v>7404</v>
      </c>
      <c r="H206" s="167">
        <v>1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5" customFormat="1" ht="11.25">
      <c r="B207" s="179"/>
      <c r="D207" s="164" t="s">
        <v>237</v>
      </c>
      <c r="E207" s="180" t="s">
        <v>1</v>
      </c>
      <c r="F207" s="181" t="s">
        <v>242</v>
      </c>
      <c r="H207" s="182">
        <v>1</v>
      </c>
      <c r="I207" s="183"/>
      <c r="L207" s="179"/>
      <c r="M207" s="184"/>
      <c r="N207" s="185"/>
      <c r="O207" s="185"/>
      <c r="P207" s="185"/>
      <c r="Q207" s="185"/>
      <c r="R207" s="185"/>
      <c r="S207" s="185"/>
      <c r="T207" s="186"/>
      <c r="AT207" s="180" t="s">
        <v>237</v>
      </c>
      <c r="AU207" s="180" t="s">
        <v>88</v>
      </c>
      <c r="AV207" s="15" t="s">
        <v>213</v>
      </c>
      <c r="AW207" s="15" t="s">
        <v>33</v>
      </c>
      <c r="AX207" s="15" t="s">
        <v>86</v>
      </c>
      <c r="AY207" s="180" t="s">
        <v>207</v>
      </c>
    </row>
    <row r="208" spans="1:65" s="2" customFormat="1" ht="24.2" customHeight="1">
      <c r="A208" s="31"/>
      <c r="B208" s="148"/>
      <c r="C208" s="149" t="s">
        <v>265</v>
      </c>
      <c r="D208" s="149" t="s">
        <v>209</v>
      </c>
      <c r="E208" s="150" t="s">
        <v>7918</v>
      </c>
      <c r="F208" s="151" t="s">
        <v>8056</v>
      </c>
      <c r="G208" s="152" t="s">
        <v>662</v>
      </c>
      <c r="H208" s="153">
        <v>1</v>
      </c>
      <c r="I208" s="154"/>
      <c r="J208" s="155">
        <f>ROUND(I208*H208,2)</f>
        <v>0</v>
      </c>
      <c r="K208" s="156"/>
      <c r="L208" s="32"/>
      <c r="M208" s="157" t="s">
        <v>1</v>
      </c>
      <c r="N208" s="158" t="s">
        <v>44</v>
      </c>
      <c r="O208" s="57"/>
      <c r="P208" s="159">
        <f>O208*H208</f>
        <v>0</v>
      </c>
      <c r="Q208" s="159">
        <v>0</v>
      </c>
      <c r="R208" s="159">
        <f>Q208*H208</f>
        <v>0</v>
      </c>
      <c r="S208" s="159">
        <v>0</v>
      </c>
      <c r="T208" s="160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61" t="s">
        <v>213</v>
      </c>
      <c r="AT208" s="161" t="s">
        <v>209</v>
      </c>
      <c r="AU208" s="161" t="s">
        <v>88</v>
      </c>
      <c r="AY208" s="17" t="s">
        <v>207</v>
      </c>
      <c r="BE208" s="162">
        <f>IF(N208="základní",J208,0)</f>
        <v>0</v>
      </c>
      <c r="BF208" s="162">
        <f>IF(N208="snížená",J208,0)</f>
        <v>0</v>
      </c>
      <c r="BG208" s="162">
        <f>IF(N208="zákl. přenesená",J208,0)</f>
        <v>0</v>
      </c>
      <c r="BH208" s="162">
        <f>IF(N208="sníž. přenesená",J208,0)</f>
        <v>0</v>
      </c>
      <c r="BI208" s="162">
        <f>IF(N208="nulová",J208,0)</f>
        <v>0</v>
      </c>
      <c r="BJ208" s="17" t="s">
        <v>86</v>
      </c>
      <c r="BK208" s="162">
        <f>ROUND(I208*H208,2)</f>
        <v>0</v>
      </c>
      <c r="BL208" s="17" t="s">
        <v>213</v>
      </c>
      <c r="BM208" s="161" t="s">
        <v>333</v>
      </c>
    </row>
    <row r="209" spans="1:65" s="13" customFormat="1" ht="22.5">
      <c r="B209" s="163"/>
      <c r="D209" s="164" t="s">
        <v>237</v>
      </c>
      <c r="E209" s="165" t="s">
        <v>1</v>
      </c>
      <c r="F209" s="166" t="s">
        <v>7960</v>
      </c>
      <c r="H209" s="167">
        <v>1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5" customFormat="1" ht="11.25">
      <c r="B210" s="179"/>
      <c r="D210" s="164" t="s">
        <v>237</v>
      </c>
      <c r="E210" s="180" t="s">
        <v>1</v>
      </c>
      <c r="F210" s="181" t="s">
        <v>242</v>
      </c>
      <c r="H210" s="182">
        <v>1</v>
      </c>
      <c r="I210" s="183"/>
      <c r="L210" s="179"/>
      <c r="M210" s="184"/>
      <c r="N210" s="185"/>
      <c r="O210" s="185"/>
      <c r="P210" s="185"/>
      <c r="Q210" s="185"/>
      <c r="R210" s="185"/>
      <c r="S210" s="185"/>
      <c r="T210" s="186"/>
      <c r="AT210" s="180" t="s">
        <v>237</v>
      </c>
      <c r="AU210" s="180" t="s">
        <v>88</v>
      </c>
      <c r="AV210" s="15" t="s">
        <v>213</v>
      </c>
      <c r="AW210" s="15" t="s">
        <v>33</v>
      </c>
      <c r="AX210" s="15" t="s">
        <v>86</v>
      </c>
      <c r="AY210" s="180" t="s">
        <v>207</v>
      </c>
    </row>
    <row r="211" spans="1:65" s="2" customFormat="1" ht="24.2" customHeight="1">
      <c r="A211" s="31"/>
      <c r="B211" s="148"/>
      <c r="C211" s="149" t="s">
        <v>335</v>
      </c>
      <c r="D211" s="149" t="s">
        <v>209</v>
      </c>
      <c r="E211" s="150" t="s">
        <v>7922</v>
      </c>
      <c r="F211" s="151" t="s">
        <v>6379</v>
      </c>
      <c r="G211" s="152" t="s">
        <v>662</v>
      </c>
      <c r="H211" s="153">
        <v>1</v>
      </c>
      <c r="I211" s="154"/>
      <c r="J211" s="155">
        <f>ROUND(I211*H211,2)</f>
        <v>0</v>
      </c>
      <c r="K211" s="156"/>
      <c r="L211" s="32"/>
      <c r="M211" s="157" t="s">
        <v>1</v>
      </c>
      <c r="N211" s="158" t="s">
        <v>44</v>
      </c>
      <c r="O211" s="57"/>
      <c r="P211" s="159">
        <f>O211*H211</f>
        <v>0</v>
      </c>
      <c r="Q211" s="159">
        <v>0</v>
      </c>
      <c r="R211" s="159">
        <f>Q211*H211</f>
        <v>0</v>
      </c>
      <c r="S211" s="159">
        <v>0</v>
      </c>
      <c r="T211" s="160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61" t="s">
        <v>213</v>
      </c>
      <c r="AT211" s="161" t="s">
        <v>209</v>
      </c>
      <c r="AU211" s="161" t="s">
        <v>88</v>
      </c>
      <c r="AY211" s="17" t="s">
        <v>207</v>
      </c>
      <c r="BE211" s="162">
        <f>IF(N211="základní",J211,0)</f>
        <v>0</v>
      </c>
      <c r="BF211" s="162">
        <f>IF(N211="snížená",J211,0)</f>
        <v>0</v>
      </c>
      <c r="BG211" s="162">
        <f>IF(N211="zákl. přenesená",J211,0)</f>
        <v>0</v>
      </c>
      <c r="BH211" s="162">
        <f>IF(N211="sníž. přenesená",J211,0)</f>
        <v>0</v>
      </c>
      <c r="BI211" s="162">
        <f>IF(N211="nulová",J211,0)</f>
        <v>0</v>
      </c>
      <c r="BJ211" s="17" t="s">
        <v>86</v>
      </c>
      <c r="BK211" s="162">
        <f>ROUND(I211*H211,2)</f>
        <v>0</v>
      </c>
      <c r="BL211" s="17" t="s">
        <v>213</v>
      </c>
      <c r="BM211" s="161" t="s">
        <v>338</v>
      </c>
    </row>
    <row r="212" spans="1:65" s="2" customFormat="1" ht="24.2" customHeight="1">
      <c r="A212" s="31"/>
      <c r="B212" s="148"/>
      <c r="C212" s="149" t="s">
        <v>271</v>
      </c>
      <c r="D212" s="149" t="s">
        <v>209</v>
      </c>
      <c r="E212" s="150" t="s">
        <v>7965</v>
      </c>
      <c r="F212" s="151" t="s">
        <v>7966</v>
      </c>
      <c r="G212" s="152" t="s">
        <v>1636</v>
      </c>
      <c r="H212" s="187"/>
      <c r="I212" s="154"/>
      <c r="J212" s="155">
        <f>ROUND(I212*H212,2)</f>
        <v>0</v>
      </c>
      <c r="K212" s="156"/>
      <c r="L212" s="32"/>
      <c r="M212" s="157" t="s">
        <v>1</v>
      </c>
      <c r="N212" s="158" t="s">
        <v>44</v>
      </c>
      <c r="O212" s="57"/>
      <c r="P212" s="159">
        <f>O212*H212</f>
        <v>0</v>
      </c>
      <c r="Q212" s="159">
        <v>0</v>
      </c>
      <c r="R212" s="159">
        <f>Q212*H212</f>
        <v>0</v>
      </c>
      <c r="S212" s="159">
        <v>0</v>
      </c>
      <c r="T212" s="160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61" t="s">
        <v>213</v>
      </c>
      <c r="AT212" s="161" t="s">
        <v>209</v>
      </c>
      <c r="AU212" s="161" t="s">
        <v>88</v>
      </c>
      <c r="AY212" s="17" t="s">
        <v>207</v>
      </c>
      <c r="BE212" s="162">
        <f>IF(N212="základní",J212,0)</f>
        <v>0</v>
      </c>
      <c r="BF212" s="162">
        <f>IF(N212="snížená",J212,0)</f>
        <v>0</v>
      </c>
      <c r="BG212" s="162">
        <f>IF(N212="zákl. přenesená",J212,0)</f>
        <v>0</v>
      </c>
      <c r="BH212" s="162">
        <f>IF(N212="sníž. přenesená",J212,0)</f>
        <v>0</v>
      </c>
      <c r="BI212" s="162">
        <f>IF(N212="nulová",J212,0)</f>
        <v>0</v>
      </c>
      <c r="BJ212" s="17" t="s">
        <v>86</v>
      </c>
      <c r="BK212" s="162">
        <f>ROUND(I212*H212,2)</f>
        <v>0</v>
      </c>
      <c r="BL212" s="17" t="s">
        <v>213</v>
      </c>
      <c r="BM212" s="161" t="s">
        <v>341</v>
      </c>
    </row>
    <row r="213" spans="1:65" s="2" customFormat="1" ht="16.5" customHeight="1">
      <c r="A213" s="31"/>
      <c r="B213" s="148"/>
      <c r="C213" s="149" t="s">
        <v>342</v>
      </c>
      <c r="D213" s="149" t="s">
        <v>209</v>
      </c>
      <c r="E213" s="150" t="s">
        <v>1439</v>
      </c>
      <c r="F213" s="151" t="s">
        <v>1440</v>
      </c>
      <c r="G213" s="152" t="s">
        <v>212</v>
      </c>
      <c r="H213" s="153">
        <v>20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213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213</v>
      </c>
      <c r="BM213" s="161" t="s">
        <v>345</v>
      </c>
    </row>
    <row r="214" spans="1:65" s="13" customFormat="1" ht="22.5">
      <c r="B214" s="163"/>
      <c r="D214" s="164" t="s">
        <v>237</v>
      </c>
      <c r="E214" s="165" t="s">
        <v>1</v>
      </c>
      <c r="F214" s="166" t="s">
        <v>8057</v>
      </c>
      <c r="H214" s="167">
        <v>20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4" customFormat="1" ht="11.25">
      <c r="B215" s="172"/>
      <c r="D215" s="164" t="s">
        <v>237</v>
      </c>
      <c r="E215" s="173" t="s">
        <v>1</v>
      </c>
      <c r="F215" s="174" t="s">
        <v>7827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5" customFormat="1" ht="11.25">
      <c r="B216" s="179"/>
      <c r="D216" s="164" t="s">
        <v>237</v>
      </c>
      <c r="E216" s="180" t="s">
        <v>1</v>
      </c>
      <c r="F216" s="181" t="s">
        <v>242</v>
      </c>
      <c r="H216" s="182">
        <v>20</v>
      </c>
      <c r="I216" s="183"/>
      <c r="L216" s="179"/>
      <c r="M216" s="184"/>
      <c r="N216" s="185"/>
      <c r="O216" s="185"/>
      <c r="P216" s="185"/>
      <c r="Q216" s="185"/>
      <c r="R216" s="185"/>
      <c r="S216" s="185"/>
      <c r="T216" s="186"/>
      <c r="AT216" s="180" t="s">
        <v>237</v>
      </c>
      <c r="AU216" s="180" t="s">
        <v>88</v>
      </c>
      <c r="AV216" s="15" t="s">
        <v>213</v>
      </c>
      <c r="AW216" s="15" t="s">
        <v>33</v>
      </c>
      <c r="AX216" s="15" t="s">
        <v>86</v>
      </c>
      <c r="AY216" s="180" t="s">
        <v>207</v>
      </c>
    </row>
    <row r="217" spans="1:65" s="2" customFormat="1" ht="16.5" customHeight="1">
      <c r="A217" s="31"/>
      <c r="B217" s="148"/>
      <c r="C217" s="149" t="s">
        <v>275</v>
      </c>
      <c r="D217" s="149" t="s">
        <v>209</v>
      </c>
      <c r="E217" s="150" t="s">
        <v>7828</v>
      </c>
      <c r="F217" s="151" t="s">
        <v>7829</v>
      </c>
      <c r="G217" s="152" t="s">
        <v>212</v>
      </c>
      <c r="H217" s="153">
        <v>15</v>
      </c>
      <c r="I217" s="154"/>
      <c r="J217" s="155">
        <f>ROUND(I217*H217,2)</f>
        <v>0</v>
      </c>
      <c r="K217" s="156"/>
      <c r="L217" s="32"/>
      <c r="M217" s="157" t="s">
        <v>1</v>
      </c>
      <c r="N217" s="158" t="s">
        <v>44</v>
      </c>
      <c r="O217" s="57"/>
      <c r="P217" s="159">
        <f>O217*H217</f>
        <v>0</v>
      </c>
      <c r="Q217" s="159">
        <v>0</v>
      </c>
      <c r="R217" s="159">
        <f>Q217*H217</f>
        <v>0</v>
      </c>
      <c r="S217" s="159">
        <v>0</v>
      </c>
      <c r="T217" s="160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61" t="s">
        <v>213</v>
      </c>
      <c r="AT217" s="161" t="s">
        <v>209</v>
      </c>
      <c r="AU217" s="161" t="s">
        <v>88</v>
      </c>
      <c r="AY217" s="17" t="s">
        <v>207</v>
      </c>
      <c r="BE217" s="162">
        <f>IF(N217="základní",J217,0)</f>
        <v>0</v>
      </c>
      <c r="BF217" s="162">
        <f>IF(N217="snížená",J217,0)</f>
        <v>0</v>
      </c>
      <c r="BG217" s="162">
        <f>IF(N217="zákl. přenesená",J217,0)</f>
        <v>0</v>
      </c>
      <c r="BH217" s="162">
        <f>IF(N217="sníž. přenesená",J217,0)</f>
        <v>0</v>
      </c>
      <c r="BI217" s="162">
        <f>IF(N217="nulová",J217,0)</f>
        <v>0</v>
      </c>
      <c r="BJ217" s="17" t="s">
        <v>86</v>
      </c>
      <c r="BK217" s="162">
        <f>ROUND(I217*H217,2)</f>
        <v>0</v>
      </c>
      <c r="BL217" s="17" t="s">
        <v>213</v>
      </c>
      <c r="BM217" s="161" t="s">
        <v>349</v>
      </c>
    </row>
    <row r="218" spans="1:65" s="13" customFormat="1" ht="11.25">
      <c r="B218" s="163"/>
      <c r="D218" s="164" t="s">
        <v>237</v>
      </c>
      <c r="E218" s="165" t="s">
        <v>1</v>
      </c>
      <c r="F218" s="166" t="s">
        <v>8058</v>
      </c>
      <c r="H218" s="167">
        <v>15</v>
      </c>
      <c r="I218" s="168"/>
      <c r="L218" s="163"/>
      <c r="M218" s="169"/>
      <c r="N218" s="170"/>
      <c r="O218" s="170"/>
      <c r="P218" s="170"/>
      <c r="Q218" s="170"/>
      <c r="R218" s="170"/>
      <c r="S218" s="170"/>
      <c r="T218" s="171"/>
      <c r="AT218" s="165" t="s">
        <v>237</v>
      </c>
      <c r="AU218" s="165" t="s">
        <v>88</v>
      </c>
      <c r="AV218" s="13" t="s">
        <v>88</v>
      </c>
      <c r="AW218" s="13" t="s">
        <v>33</v>
      </c>
      <c r="AX218" s="13" t="s">
        <v>79</v>
      </c>
      <c r="AY218" s="165" t="s">
        <v>207</v>
      </c>
    </row>
    <row r="219" spans="1:65" s="15" customFormat="1" ht="11.25">
      <c r="B219" s="179"/>
      <c r="D219" s="164" t="s">
        <v>237</v>
      </c>
      <c r="E219" s="180" t="s">
        <v>1</v>
      </c>
      <c r="F219" s="181" t="s">
        <v>242</v>
      </c>
      <c r="H219" s="182">
        <v>15</v>
      </c>
      <c r="I219" s="183"/>
      <c r="L219" s="179"/>
      <c r="M219" s="188"/>
      <c r="N219" s="189"/>
      <c r="O219" s="189"/>
      <c r="P219" s="189"/>
      <c r="Q219" s="189"/>
      <c r="R219" s="189"/>
      <c r="S219" s="189"/>
      <c r="T219" s="190"/>
      <c r="AT219" s="180" t="s">
        <v>237</v>
      </c>
      <c r="AU219" s="180" t="s">
        <v>88</v>
      </c>
      <c r="AV219" s="15" t="s">
        <v>213</v>
      </c>
      <c r="AW219" s="15" t="s">
        <v>33</v>
      </c>
      <c r="AX219" s="15" t="s">
        <v>86</v>
      </c>
      <c r="AY219" s="180" t="s">
        <v>207</v>
      </c>
    </row>
    <row r="220" spans="1:65" s="2" customFormat="1" ht="6.95" customHeight="1">
      <c r="A220" s="31"/>
      <c r="B220" s="46"/>
      <c r="C220" s="47"/>
      <c r="D220" s="47"/>
      <c r="E220" s="47"/>
      <c r="F220" s="47"/>
      <c r="G220" s="47"/>
      <c r="H220" s="47"/>
      <c r="I220" s="47"/>
      <c r="J220" s="47"/>
      <c r="K220" s="47"/>
      <c r="L220" s="32"/>
      <c r="M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</row>
  </sheetData>
  <autoFilter ref="C123:K219" xr:uid="{00000000-0009-0000-0000-000014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153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8059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ROUND(J120,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ROUND((SUM(BE120:BE150)),  2)</f>
        <v>0</v>
      </c>
      <c r="G35" s="31"/>
      <c r="H35" s="31"/>
      <c r="I35" s="104">
        <v>0.21</v>
      </c>
      <c r="J35" s="103">
        <f>ROUND(((SUM(BE120:BE150))*I35),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ROUND((SUM(BF120:BF150)),  2)</f>
        <v>0</v>
      </c>
      <c r="G36" s="31"/>
      <c r="H36" s="31"/>
      <c r="I36" s="104">
        <v>0.15</v>
      </c>
      <c r="J36" s="103">
        <f>ROUND(((SUM(BF120:BF150))*I36),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ROUND((SUM(BG120:BG150)),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ROUND((SUM(BH120:BH150)),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ROUND((SUM(BI120:BI150)),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Objekt22 - VRN 02_KL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J120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2" customFormat="1" ht="21.75" customHeight="1">
      <c r="A99" s="31"/>
      <c r="B99" s="32"/>
      <c r="C99" s="31"/>
      <c r="D99" s="31"/>
      <c r="E99" s="31"/>
      <c r="F99" s="31"/>
      <c r="G99" s="31"/>
      <c r="H99" s="31"/>
      <c r="I99" s="31"/>
      <c r="J99" s="31"/>
      <c r="K99" s="31"/>
      <c r="L99" s="4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</row>
    <row r="100" spans="1:47" s="2" customFormat="1" ht="6.95" customHeight="1">
      <c r="A100" s="31"/>
      <c r="B100" s="46"/>
      <c r="C100" s="47"/>
      <c r="D100" s="47"/>
      <c r="E100" s="47"/>
      <c r="F100" s="47"/>
      <c r="G100" s="47"/>
      <c r="H100" s="47"/>
      <c r="I100" s="47"/>
      <c r="J100" s="47"/>
      <c r="K100" s="47"/>
      <c r="L100" s="4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</row>
    <row r="104" spans="1:47" s="2" customFormat="1" ht="6.95" customHeight="1">
      <c r="A104" s="31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47" s="2" customFormat="1" ht="24.95" customHeight="1">
      <c r="A105" s="31"/>
      <c r="B105" s="32"/>
      <c r="C105" s="21" t="s">
        <v>192</v>
      </c>
      <c r="D105" s="31"/>
      <c r="E105" s="31"/>
      <c r="F105" s="31"/>
      <c r="G105" s="31"/>
      <c r="H105" s="31"/>
      <c r="I105" s="31"/>
      <c r="J105" s="31"/>
      <c r="K105" s="31"/>
      <c r="L105" s="4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47" s="2" customFormat="1" ht="6.95" customHeight="1">
      <c r="A106" s="31"/>
      <c r="B106" s="32"/>
      <c r="C106" s="31"/>
      <c r="D106" s="31"/>
      <c r="E106" s="31"/>
      <c r="F106" s="31"/>
      <c r="G106" s="31"/>
      <c r="H106" s="31"/>
      <c r="I106" s="31"/>
      <c r="J106" s="31"/>
      <c r="K106" s="31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12" customHeight="1">
      <c r="A107" s="31"/>
      <c r="B107" s="32"/>
      <c r="C107" s="27" t="s">
        <v>16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16.5" customHeight="1">
      <c r="A108" s="31"/>
      <c r="B108" s="32"/>
      <c r="C108" s="31"/>
      <c r="D108" s="31"/>
      <c r="E108" s="237" t="str">
        <f>E7</f>
        <v>ZU - rekonstrukce objektu Klatovská 51/ Chodské náměstí 1</v>
      </c>
      <c r="F108" s="238"/>
      <c r="G108" s="238"/>
      <c r="H108" s="238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1" customFormat="1" ht="12" customHeight="1">
      <c r="B109" s="20"/>
      <c r="C109" s="27" t="s">
        <v>155</v>
      </c>
      <c r="L109" s="20"/>
    </row>
    <row r="110" spans="1:47" s="2" customFormat="1" ht="16.5" customHeight="1">
      <c r="A110" s="31"/>
      <c r="B110" s="32"/>
      <c r="C110" s="31"/>
      <c r="D110" s="31"/>
      <c r="E110" s="237" t="s">
        <v>156</v>
      </c>
      <c r="F110" s="239"/>
      <c r="G110" s="239"/>
      <c r="H110" s="239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2" customFormat="1" ht="12" customHeight="1">
      <c r="A111" s="31"/>
      <c r="B111" s="32"/>
      <c r="C111" s="27" t="s">
        <v>157</v>
      </c>
      <c r="D111" s="31"/>
      <c r="E111" s="31"/>
      <c r="F111" s="31"/>
      <c r="G111" s="31"/>
      <c r="H111" s="31"/>
      <c r="I111" s="31"/>
      <c r="J111" s="31"/>
      <c r="K111" s="31"/>
      <c r="L111" s="4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47" s="2" customFormat="1" ht="16.5" customHeight="1">
      <c r="A112" s="31"/>
      <c r="B112" s="32"/>
      <c r="C112" s="31"/>
      <c r="D112" s="31"/>
      <c r="E112" s="196" t="str">
        <f>E11</f>
        <v>Objekt22 - VRN 02_KL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6.95" customHeight="1">
      <c r="A113" s="31"/>
      <c r="B113" s="32"/>
      <c r="C113" s="31"/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2" customHeight="1">
      <c r="A114" s="31"/>
      <c r="B114" s="32"/>
      <c r="C114" s="27" t="s">
        <v>20</v>
      </c>
      <c r="D114" s="31"/>
      <c r="E114" s="31"/>
      <c r="F114" s="25" t="str">
        <f>F14</f>
        <v>Plzeň</v>
      </c>
      <c r="G114" s="31"/>
      <c r="H114" s="31"/>
      <c r="I114" s="27" t="s">
        <v>22</v>
      </c>
      <c r="J114" s="54" t="str">
        <f>IF(J14="","",J14)</f>
        <v>17. 11. 2022</v>
      </c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5.2" customHeight="1">
      <c r="A116" s="31"/>
      <c r="B116" s="32"/>
      <c r="C116" s="27" t="s">
        <v>24</v>
      </c>
      <c r="D116" s="31"/>
      <c r="E116" s="31"/>
      <c r="F116" s="25" t="str">
        <f>E17</f>
        <v>Západočeská univerzita v Plzni</v>
      </c>
      <c r="G116" s="31"/>
      <c r="H116" s="31"/>
      <c r="I116" s="27" t="s">
        <v>31</v>
      </c>
      <c r="J116" s="29" t="str">
        <f>E23</f>
        <v xml:space="preserve"> 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15.2" customHeight="1">
      <c r="A117" s="31"/>
      <c r="B117" s="32"/>
      <c r="C117" s="27" t="s">
        <v>30</v>
      </c>
      <c r="D117" s="31"/>
      <c r="E117" s="31"/>
      <c r="F117" s="25">
        <f>IF(E20="","",E20)</f>
        <v>0</v>
      </c>
      <c r="G117" s="31"/>
      <c r="H117" s="31"/>
      <c r="I117" s="27" t="s">
        <v>34</v>
      </c>
      <c r="J117" s="29" t="str">
        <f>E26</f>
        <v>BAUING KV, s.r.o.</v>
      </c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0.35" customHeight="1">
      <c r="A118" s="31"/>
      <c r="B118" s="32"/>
      <c r="C118" s="31"/>
      <c r="D118" s="31"/>
      <c r="E118" s="31"/>
      <c r="F118" s="31"/>
      <c r="G118" s="31"/>
      <c r="H118" s="31"/>
      <c r="I118" s="31"/>
      <c r="J118" s="31"/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11" customFormat="1" ht="29.25" customHeight="1">
      <c r="A119" s="124"/>
      <c r="B119" s="125"/>
      <c r="C119" s="126" t="s">
        <v>193</v>
      </c>
      <c r="D119" s="127" t="s">
        <v>64</v>
      </c>
      <c r="E119" s="127" t="s">
        <v>60</v>
      </c>
      <c r="F119" s="127" t="s">
        <v>61</v>
      </c>
      <c r="G119" s="127" t="s">
        <v>194</v>
      </c>
      <c r="H119" s="127" t="s">
        <v>195</v>
      </c>
      <c r="I119" s="127" t="s">
        <v>196</v>
      </c>
      <c r="J119" s="128" t="s">
        <v>161</v>
      </c>
      <c r="K119" s="129" t="s">
        <v>197</v>
      </c>
      <c r="L119" s="130"/>
      <c r="M119" s="61" t="s">
        <v>1</v>
      </c>
      <c r="N119" s="62" t="s">
        <v>43</v>
      </c>
      <c r="O119" s="62" t="s">
        <v>198</v>
      </c>
      <c r="P119" s="62" t="s">
        <v>199</v>
      </c>
      <c r="Q119" s="62" t="s">
        <v>200</v>
      </c>
      <c r="R119" s="62" t="s">
        <v>201</v>
      </c>
      <c r="S119" s="62" t="s">
        <v>202</v>
      </c>
      <c r="T119" s="63" t="s">
        <v>203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</row>
    <row r="120" spans="1:65" s="2" customFormat="1" ht="22.9" customHeight="1">
      <c r="A120" s="31"/>
      <c r="B120" s="32"/>
      <c r="C120" s="68" t="s">
        <v>204</v>
      </c>
      <c r="D120" s="31"/>
      <c r="E120" s="31"/>
      <c r="F120" s="31"/>
      <c r="G120" s="31"/>
      <c r="H120" s="31"/>
      <c r="I120" s="31"/>
      <c r="J120" s="131">
        <f>BK120</f>
        <v>0</v>
      </c>
      <c r="K120" s="31"/>
      <c r="L120" s="32"/>
      <c r="M120" s="64"/>
      <c r="N120" s="55"/>
      <c r="O120" s="65"/>
      <c r="P120" s="132">
        <f>SUM(P121:P150)</f>
        <v>0</v>
      </c>
      <c r="Q120" s="65"/>
      <c r="R120" s="132">
        <f>SUM(R121:R150)</f>
        <v>0</v>
      </c>
      <c r="S120" s="65"/>
      <c r="T120" s="133">
        <f>SUM(T121:T150)</f>
        <v>0</v>
      </c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T120" s="17" t="s">
        <v>78</v>
      </c>
      <c r="AU120" s="17" t="s">
        <v>163</v>
      </c>
      <c r="BK120" s="134">
        <f>SUM(BK121:BK150)</f>
        <v>0</v>
      </c>
    </row>
    <row r="121" spans="1:65" s="2" customFormat="1" ht="44.25" customHeight="1">
      <c r="A121" s="31"/>
      <c r="B121" s="148"/>
      <c r="C121" s="149" t="s">
        <v>86</v>
      </c>
      <c r="D121" s="149" t="s">
        <v>209</v>
      </c>
      <c r="E121" s="150" t="s">
        <v>8060</v>
      </c>
      <c r="F121" s="151" t="s">
        <v>8061</v>
      </c>
      <c r="G121" s="152" t="s">
        <v>662</v>
      </c>
      <c r="H121" s="153">
        <v>1</v>
      </c>
      <c r="I121" s="154"/>
      <c r="J121" s="155">
        <f t="shared" ref="J121:J150" si="0">ROUND(I121*H121,2)</f>
        <v>0</v>
      </c>
      <c r="K121" s="156"/>
      <c r="L121" s="32"/>
      <c r="M121" s="157" t="s">
        <v>1</v>
      </c>
      <c r="N121" s="158" t="s">
        <v>44</v>
      </c>
      <c r="O121" s="57"/>
      <c r="P121" s="159">
        <f t="shared" ref="P121:P150" si="1">O121*H121</f>
        <v>0</v>
      </c>
      <c r="Q121" s="159">
        <v>0</v>
      </c>
      <c r="R121" s="159">
        <f t="shared" ref="R121:R150" si="2">Q121*H121</f>
        <v>0</v>
      </c>
      <c r="S121" s="159">
        <v>0</v>
      </c>
      <c r="T121" s="160">
        <f t="shared" ref="T121:T150" si="3">S121*H121</f>
        <v>0</v>
      </c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R121" s="161" t="s">
        <v>213</v>
      </c>
      <c r="AT121" s="161" t="s">
        <v>209</v>
      </c>
      <c r="AU121" s="161" t="s">
        <v>79</v>
      </c>
      <c r="AY121" s="17" t="s">
        <v>207</v>
      </c>
      <c r="BE121" s="162">
        <f t="shared" ref="BE121:BE150" si="4">IF(N121="základní",J121,0)</f>
        <v>0</v>
      </c>
      <c r="BF121" s="162">
        <f t="shared" ref="BF121:BF150" si="5">IF(N121="snížená",J121,0)</f>
        <v>0</v>
      </c>
      <c r="BG121" s="162">
        <f t="shared" ref="BG121:BG150" si="6">IF(N121="zákl. přenesená",J121,0)</f>
        <v>0</v>
      </c>
      <c r="BH121" s="162">
        <f t="shared" ref="BH121:BH150" si="7">IF(N121="sníž. přenesená",J121,0)</f>
        <v>0</v>
      </c>
      <c r="BI121" s="162">
        <f t="shared" ref="BI121:BI150" si="8">IF(N121="nulová",J121,0)</f>
        <v>0</v>
      </c>
      <c r="BJ121" s="17" t="s">
        <v>86</v>
      </c>
      <c r="BK121" s="162">
        <f t="shared" ref="BK121:BK150" si="9">ROUND(I121*H121,2)</f>
        <v>0</v>
      </c>
      <c r="BL121" s="17" t="s">
        <v>213</v>
      </c>
      <c r="BM121" s="161" t="s">
        <v>88</v>
      </c>
    </row>
    <row r="122" spans="1:65" s="2" customFormat="1" ht="44.25" customHeight="1">
      <c r="A122" s="31"/>
      <c r="B122" s="148"/>
      <c r="C122" s="149" t="s">
        <v>88</v>
      </c>
      <c r="D122" s="149" t="s">
        <v>209</v>
      </c>
      <c r="E122" s="150" t="s">
        <v>8062</v>
      </c>
      <c r="F122" s="151" t="s">
        <v>8063</v>
      </c>
      <c r="G122" s="152" t="s">
        <v>662</v>
      </c>
      <c r="H122" s="153">
        <v>1</v>
      </c>
      <c r="I122" s="154"/>
      <c r="J122" s="155">
        <f t="shared" si="0"/>
        <v>0</v>
      </c>
      <c r="K122" s="156"/>
      <c r="L122" s="32"/>
      <c r="M122" s="157" t="s">
        <v>1</v>
      </c>
      <c r="N122" s="158" t="s">
        <v>44</v>
      </c>
      <c r="O122" s="57"/>
      <c r="P122" s="159">
        <f t="shared" si="1"/>
        <v>0</v>
      </c>
      <c r="Q122" s="159">
        <v>0</v>
      </c>
      <c r="R122" s="159">
        <f t="shared" si="2"/>
        <v>0</v>
      </c>
      <c r="S122" s="159">
        <v>0</v>
      </c>
      <c r="T122" s="160">
        <f t="shared" si="3"/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R122" s="161" t="s">
        <v>213</v>
      </c>
      <c r="AT122" s="161" t="s">
        <v>209</v>
      </c>
      <c r="AU122" s="161" t="s">
        <v>79</v>
      </c>
      <c r="AY122" s="17" t="s">
        <v>207</v>
      </c>
      <c r="BE122" s="162">
        <f t="shared" si="4"/>
        <v>0</v>
      </c>
      <c r="BF122" s="162">
        <f t="shared" si="5"/>
        <v>0</v>
      </c>
      <c r="BG122" s="162">
        <f t="shared" si="6"/>
        <v>0</v>
      </c>
      <c r="BH122" s="162">
        <f t="shared" si="7"/>
        <v>0</v>
      </c>
      <c r="BI122" s="162">
        <f t="shared" si="8"/>
        <v>0</v>
      </c>
      <c r="BJ122" s="17" t="s">
        <v>86</v>
      </c>
      <c r="BK122" s="162">
        <f t="shared" si="9"/>
        <v>0</v>
      </c>
      <c r="BL122" s="17" t="s">
        <v>213</v>
      </c>
      <c r="BM122" s="161" t="s">
        <v>213</v>
      </c>
    </row>
    <row r="123" spans="1:65" s="2" customFormat="1" ht="49.15" customHeight="1">
      <c r="A123" s="31"/>
      <c r="B123" s="148"/>
      <c r="C123" s="149" t="s">
        <v>217</v>
      </c>
      <c r="D123" s="149" t="s">
        <v>209</v>
      </c>
      <c r="E123" s="150" t="s">
        <v>8064</v>
      </c>
      <c r="F123" s="151" t="s">
        <v>8065</v>
      </c>
      <c r="G123" s="152" t="s">
        <v>662</v>
      </c>
      <c r="H123" s="153">
        <v>1</v>
      </c>
      <c r="I123" s="154"/>
      <c r="J123" s="155">
        <f t="shared" si="0"/>
        <v>0</v>
      </c>
      <c r="K123" s="156"/>
      <c r="L123" s="32"/>
      <c r="M123" s="157" t="s">
        <v>1</v>
      </c>
      <c r="N123" s="158" t="s">
        <v>44</v>
      </c>
      <c r="O123" s="57"/>
      <c r="P123" s="159">
        <f t="shared" si="1"/>
        <v>0</v>
      </c>
      <c r="Q123" s="159">
        <v>0</v>
      </c>
      <c r="R123" s="159">
        <f t="shared" si="2"/>
        <v>0</v>
      </c>
      <c r="S123" s="159">
        <v>0</v>
      </c>
      <c r="T123" s="160">
        <f t="shared" si="3"/>
        <v>0</v>
      </c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R123" s="161" t="s">
        <v>213</v>
      </c>
      <c r="AT123" s="161" t="s">
        <v>209</v>
      </c>
      <c r="AU123" s="161" t="s">
        <v>79</v>
      </c>
      <c r="AY123" s="17" t="s">
        <v>207</v>
      </c>
      <c r="BE123" s="162">
        <f t="shared" si="4"/>
        <v>0</v>
      </c>
      <c r="BF123" s="162">
        <f t="shared" si="5"/>
        <v>0</v>
      </c>
      <c r="BG123" s="162">
        <f t="shared" si="6"/>
        <v>0</v>
      </c>
      <c r="BH123" s="162">
        <f t="shared" si="7"/>
        <v>0</v>
      </c>
      <c r="BI123" s="162">
        <f t="shared" si="8"/>
        <v>0</v>
      </c>
      <c r="BJ123" s="17" t="s">
        <v>86</v>
      </c>
      <c r="BK123" s="162">
        <f t="shared" si="9"/>
        <v>0</v>
      </c>
      <c r="BL123" s="17" t="s">
        <v>213</v>
      </c>
      <c r="BM123" s="161" t="s">
        <v>221</v>
      </c>
    </row>
    <row r="124" spans="1:65" s="2" customFormat="1" ht="24.2" customHeight="1">
      <c r="A124" s="31"/>
      <c r="B124" s="148"/>
      <c r="C124" s="149" t="s">
        <v>213</v>
      </c>
      <c r="D124" s="149" t="s">
        <v>209</v>
      </c>
      <c r="E124" s="150" t="s">
        <v>8066</v>
      </c>
      <c r="F124" s="151" t="s">
        <v>8067</v>
      </c>
      <c r="G124" s="152" t="s">
        <v>662</v>
      </c>
      <c r="H124" s="153">
        <v>1</v>
      </c>
      <c r="I124" s="154"/>
      <c r="J124" s="155">
        <f t="shared" si="0"/>
        <v>0</v>
      </c>
      <c r="K124" s="156"/>
      <c r="L124" s="32"/>
      <c r="M124" s="157" t="s">
        <v>1</v>
      </c>
      <c r="N124" s="158" t="s">
        <v>44</v>
      </c>
      <c r="O124" s="57"/>
      <c r="P124" s="159">
        <f t="shared" si="1"/>
        <v>0</v>
      </c>
      <c r="Q124" s="159">
        <v>0</v>
      </c>
      <c r="R124" s="159">
        <f t="shared" si="2"/>
        <v>0</v>
      </c>
      <c r="S124" s="159">
        <v>0</v>
      </c>
      <c r="T124" s="160">
        <f t="shared" si="3"/>
        <v>0</v>
      </c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R124" s="161" t="s">
        <v>213</v>
      </c>
      <c r="AT124" s="161" t="s">
        <v>209</v>
      </c>
      <c r="AU124" s="161" t="s">
        <v>79</v>
      </c>
      <c r="AY124" s="17" t="s">
        <v>207</v>
      </c>
      <c r="BE124" s="162">
        <f t="shared" si="4"/>
        <v>0</v>
      </c>
      <c r="BF124" s="162">
        <f t="shared" si="5"/>
        <v>0</v>
      </c>
      <c r="BG124" s="162">
        <f t="shared" si="6"/>
        <v>0</v>
      </c>
      <c r="BH124" s="162">
        <f t="shared" si="7"/>
        <v>0</v>
      </c>
      <c r="BI124" s="162">
        <f t="shared" si="8"/>
        <v>0</v>
      </c>
      <c r="BJ124" s="17" t="s">
        <v>86</v>
      </c>
      <c r="BK124" s="162">
        <f t="shared" si="9"/>
        <v>0</v>
      </c>
      <c r="BL124" s="17" t="s">
        <v>213</v>
      </c>
      <c r="BM124" s="161" t="s">
        <v>224</v>
      </c>
    </row>
    <row r="125" spans="1:65" s="2" customFormat="1" ht="24.2" customHeight="1">
      <c r="A125" s="31"/>
      <c r="B125" s="148"/>
      <c r="C125" s="149" t="s">
        <v>225</v>
      </c>
      <c r="D125" s="149" t="s">
        <v>209</v>
      </c>
      <c r="E125" s="150" t="s">
        <v>8068</v>
      </c>
      <c r="F125" s="151" t="s">
        <v>8069</v>
      </c>
      <c r="G125" s="152" t="s">
        <v>662</v>
      </c>
      <c r="H125" s="153">
        <v>1</v>
      </c>
      <c r="I125" s="154"/>
      <c r="J125" s="155">
        <f t="shared" si="0"/>
        <v>0</v>
      </c>
      <c r="K125" s="156"/>
      <c r="L125" s="32"/>
      <c r="M125" s="157" t="s">
        <v>1</v>
      </c>
      <c r="N125" s="158" t="s">
        <v>44</v>
      </c>
      <c r="O125" s="57"/>
      <c r="P125" s="159">
        <f t="shared" si="1"/>
        <v>0</v>
      </c>
      <c r="Q125" s="159">
        <v>0</v>
      </c>
      <c r="R125" s="159">
        <f t="shared" si="2"/>
        <v>0</v>
      </c>
      <c r="S125" s="159">
        <v>0</v>
      </c>
      <c r="T125" s="160">
        <f t="shared" si="3"/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213</v>
      </c>
      <c r="AT125" s="161" t="s">
        <v>209</v>
      </c>
      <c r="AU125" s="161" t="s">
        <v>79</v>
      </c>
      <c r="AY125" s="17" t="s">
        <v>207</v>
      </c>
      <c r="BE125" s="162">
        <f t="shared" si="4"/>
        <v>0</v>
      </c>
      <c r="BF125" s="162">
        <f t="shared" si="5"/>
        <v>0</v>
      </c>
      <c r="BG125" s="162">
        <f t="shared" si="6"/>
        <v>0</v>
      </c>
      <c r="BH125" s="162">
        <f t="shared" si="7"/>
        <v>0</v>
      </c>
      <c r="BI125" s="162">
        <f t="shared" si="8"/>
        <v>0</v>
      </c>
      <c r="BJ125" s="17" t="s">
        <v>86</v>
      </c>
      <c r="BK125" s="162">
        <f t="shared" si="9"/>
        <v>0</v>
      </c>
      <c r="BL125" s="17" t="s">
        <v>213</v>
      </c>
      <c r="BM125" s="161" t="s">
        <v>228</v>
      </c>
    </row>
    <row r="126" spans="1:65" s="2" customFormat="1" ht="24.2" customHeight="1">
      <c r="A126" s="31"/>
      <c r="B126" s="148"/>
      <c r="C126" s="149" t="s">
        <v>221</v>
      </c>
      <c r="D126" s="149" t="s">
        <v>209</v>
      </c>
      <c r="E126" s="150" t="s">
        <v>8070</v>
      </c>
      <c r="F126" s="151" t="s">
        <v>8071</v>
      </c>
      <c r="G126" s="152" t="s">
        <v>662</v>
      </c>
      <c r="H126" s="153">
        <v>1</v>
      </c>
      <c r="I126" s="154"/>
      <c r="J126" s="155">
        <f t="shared" si="0"/>
        <v>0</v>
      </c>
      <c r="K126" s="156"/>
      <c r="L126" s="32"/>
      <c r="M126" s="157" t="s">
        <v>1</v>
      </c>
      <c r="N126" s="158" t="s">
        <v>44</v>
      </c>
      <c r="O126" s="57"/>
      <c r="P126" s="159">
        <f t="shared" si="1"/>
        <v>0</v>
      </c>
      <c r="Q126" s="159">
        <v>0</v>
      </c>
      <c r="R126" s="159">
        <f t="shared" si="2"/>
        <v>0</v>
      </c>
      <c r="S126" s="159">
        <v>0</v>
      </c>
      <c r="T126" s="160">
        <f t="shared" si="3"/>
        <v>0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R126" s="161" t="s">
        <v>213</v>
      </c>
      <c r="AT126" s="161" t="s">
        <v>209</v>
      </c>
      <c r="AU126" s="161" t="s">
        <v>79</v>
      </c>
      <c r="AY126" s="17" t="s">
        <v>207</v>
      </c>
      <c r="BE126" s="162">
        <f t="shared" si="4"/>
        <v>0</v>
      </c>
      <c r="BF126" s="162">
        <f t="shared" si="5"/>
        <v>0</v>
      </c>
      <c r="BG126" s="162">
        <f t="shared" si="6"/>
        <v>0</v>
      </c>
      <c r="BH126" s="162">
        <f t="shared" si="7"/>
        <v>0</v>
      </c>
      <c r="BI126" s="162">
        <f t="shared" si="8"/>
        <v>0</v>
      </c>
      <c r="BJ126" s="17" t="s">
        <v>86</v>
      </c>
      <c r="BK126" s="162">
        <f t="shared" si="9"/>
        <v>0</v>
      </c>
      <c r="BL126" s="17" t="s">
        <v>213</v>
      </c>
      <c r="BM126" s="161" t="s">
        <v>231</v>
      </c>
    </row>
    <row r="127" spans="1:65" s="2" customFormat="1" ht="24.2" customHeight="1">
      <c r="A127" s="31"/>
      <c r="B127" s="148"/>
      <c r="C127" s="149" t="s">
        <v>232</v>
      </c>
      <c r="D127" s="149" t="s">
        <v>209</v>
      </c>
      <c r="E127" s="150" t="s">
        <v>8072</v>
      </c>
      <c r="F127" s="151" t="s">
        <v>8073</v>
      </c>
      <c r="G127" s="152" t="s">
        <v>662</v>
      </c>
      <c r="H127" s="153">
        <v>1</v>
      </c>
      <c r="I127" s="154"/>
      <c r="J127" s="155">
        <f t="shared" si="0"/>
        <v>0</v>
      </c>
      <c r="K127" s="156"/>
      <c r="L127" s="32"/>
      <c r="M127" s="157" t="s">
        <v>1</v>
      </c>
      <c r="N127" s="158" t="s">
        <v>44</v>
      </c>
      <c r="O127" s="57"/>
      <c r="P127" s="159">
        <f t="shared" si="1"/>
        <v>0</v>
      </c>
      <c r="Q127" s="159">
        <v>0</v>
      </c>
      <c r="R127" s="159">
        <f t="shared" si="2"/>
        <v>0</v>
      </c>
      <c r="S127" s="159">
        <v>0</v>
      </c>
      <c r="T127" s="160">
        <f t="shared" si="3"/>
        <v>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R127" s="161" t="s">
        <v>213</v>
      </c>
      <c r="AT127" s="161" t="s">
        <v>209</v>
      </c>
      <c r="AU127" s="161" t="s">
        <v>79</v>
      </c>
      <c r="AY127" s="17" t="s">
        <v>207</v>
      </c>
      <c r="BE127" s="162">
        <f t="shared" si="4"/>
        <v>0</v>
      </c>
      <c r="BF127" s="162">
        <f t="shared" si="5"/>
        <v>0</v>
      </c>
      <c r="BG127" s="162">
        <f t="shared" si="6"/>
        <v>0</v>
      </c>
      <c r="BH127" s="162">
        <f t="shared" si="7"/>
        <v>0</v>
      </c>
      <c r="BI127" s="162">
        <f t="shared" si="8"/>
        <v>0</v>
      </c>
      <c r="BJ127" s="17" t="s">
        <v>86</v>
      </c>
      <c r="BK127" s="162">
        <f t="shared" si="9"/>
        <v>0</v>
      </c>
      <c r="BL127" s="17" t="s">
        <v>213</v>
      </c>
      <c r="BM127" s="161" t="s">
        <v>236</v>
      </c>
    </row>
    <row r="128" spans="1:65" s="2" customFormat="1" ht="16.5" customHeight="1">
      <c r="A128" s="31"/>
      <c r="B128" s="148"/>
      <c r="C128" s="149" t="s">
        <v>224</v>
      </c>
      <c r="D128" s="149" t="s">
        <v>209</v>
      </c>
      <c r="E128" s="150" t="s">
        <v>8074</v>
      </c>
      <c r="F128" s="151" t="s">
        <v>8075</v>
      </c>
      <c r="G128" s="152" t="s">
        <v>662</v>
      </c>
      <c r="H128" s="153">
        <v>1</v>
      </c>
      <c r="I128" s="154"/>
      <c r="J128" s="155">
        <f t="shared" si="0"/>
        <v>0</v>
      </c>
      <c r="K128" s="156"/>
      <c r="L128" s="32"/>
      <c r="M128" s="157" t="s">
        <v>1</v>
      </c>
      <c r="N128" s="158" t="s">
        <v>44</v>
      </c>
      <c r="O128" s="57"/>
      <c r="P128" s="159">
        <f t="shared" si="1"/>
        <v>0</v>
      </c>
      <c r="Q128" s="159">
        <v>0</v>
      </c>
      <c r="R128" s="159">
        <f t="shared" si="2"/>
        <v>0</v>
      </c>
      <c r="S128" s="159">
        <v>0</v>
      </c>
      <c r="T128" s="160">
        <f t="shared" si="3"/>
        <v>0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R128" s="161" t="s">
        <v>213</v>
      </c>
      <c r="AT128" s="161" t="s">
        <v>209</v>
      </c>
      <c r="AU128" s="161" t="s">
        <v>79</v>
      </c>
      <c r="AY128" s="17" t="s">
        <v>207</v>
      </c>
      <c r="BE128" s="162">
        <f t="shared" si="4"/>
        <v>0</v>
      </c>
      <c r="BF128" s="162">
        <f t="shared" si="5"/>
        <v>0</v>
      </c>
      <c r="BG128" s="162">
        <f t="shared" si="6"/>
        <v>0</v>
      </c>
      <c r="BH128" s="162">
        <f t="shared" si="7"/>
        <v>0</v>
      </c>
      <c r="BI128" s="162">
        <f t="shared" si="8"/>
        <v>0</v>
      </c>
      <c r="BJ128" s="17" t="s">
        <v>86</v>
      </c>
      <c r="BK128" s="162">
        <f t="shared" si="9"/>
        <v>0</v>
      </c>
      <c r="BL128" s="17" t="s">
        <v>213</v>
      </c>
      <c r="BM128" s="161" t="s">
        <v>245</v>
      </c>
    </row>
    <row r="129" spans="1:65" s="2" customFormat="1" ht="33" customHeight="1">
      <c r="A129" s="31"/>
      <c r="B129" s="148"/>
      <c r="C129" s="149" t="s">
        <v>246</v>
      </c>
      <c r="D129" s="149" t="s">
        <v>209</v>
      </c>
      <c r="E129" s="150" t="s">
        <v>8076</v>
      </c>
      <c r="F129" s="151" t="s">
        <v>8077</v>
      </c>
      <c r="G129" s="152" t="s">
        <v>662</v>
      </c>
      <c r="H129" s="153">
        <v>1</v>
      </c>
      <c r="I129" s="154"/>
      <c r="J129" s="155">
        <f t="shared" si="0"/>
        <v>0</v>
      </c>
      <c r="K129" s="156"/>
      <c r="L129" s="32"/>
      <c r="M129" s="157" t="s">
        <v>1</v>
      </c>
      <c r="N129" s="158" t="s">
        <v>44</v>
      </c>
      <c r="O129" s="57"/>
      <c r="P129" s="159">
        <f t="shared" si="1"/>
        <v>0</v>
      </c>
      <c r="Q129" s="159">
        <v>0</v>
      </c>
      <c r="R129" s="159">
        <f t="shared" si="2"/>
        <v>0</v>
      </c>
      <c r="S129" s="159">
        <v>0</v>
      </c>
      <c r="T129" s="160">
        <f t="shared" si="3"/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61" t="s">
        <v>213</v>
      </c>
      <c r="AT129" s="161" t="s">
        <v>209</v>
      </c>
      <c r="AU129" s="161" t="s">
        <v>79</v>
      </c>
      <c r="AY129" s="17" t="s">
        <v>207</v>
      </c>
      <c r="BE129" s="162">
        <f t="shared" si="4"/>
        <v>0</v>
      </c>
      <c r="BF129" s="162">
        <f t="shared" si="5"/>
        <v>0</v>
      </c>
      <c r="BG129" s="162">
        <f t="shared" si="6"/>
        <v>0</v>
      </c>
      <c r="BH129" s="162">
        <f t="shared" si="7"/>
        <v>0</v>
      </c>
      <c r="BI129" s="162">
        <f t="shared" si="8"/>
        <v>0</v>
      </c>
      <c r="BJ129" s="17" t="s">
        <v>86</v>
      </c>
      <c r="BK129" s="162">
        <f t="shared" si="9"/>
        <v>0</v>
      </c>
      <c r="BL129" s="17" t="s">
        <v>213</v>
      </c>
      <c r="BM129" s="161" t="s">
        <v>249</v>
      </c>
    </row>
    <row r="130" spans="1:65" s="2" customFormat="1" ht="33" customHeight="1">
      <c r="A130" s="31"/>
      <c r="B130" s="148"/>
      <c r="C130" s="149" t="s">
        <v>228</v>
      </c>
      <c r="D130" s="149" t="s">
        <v>209</v>
      </c>
      <c r="E130" s="150" t="s">
        <v>8078</v>
      </c>
      <c r="F130" s="151" t="s">
        <v>8079</v>
      </c>
      <c r="G130" s="152" t="s">
        <v>662</v>
      </c>
      <c r="H130" s="153">
        <v>1</v>
      </c>
      <c r="I130" s="154"/>
      <c r="J130" s="155">
        <f t="shared" si="0"/>
        <v>0</v>
      </c>
      <c r="K130" s="156"/>
      <c r="L130" s="32"/>
      <c r="M130" s="157" t="s">
        <v>1</v>
      </c>
      <c r="N130" s="158" t="s">
        <v>44</v>
      </c>
      <c r="O130" s="57"/>
      <c r="P130" s="159">
        <f t="shared" si="1"/>
        <v>0</v>
      </c>
      <c r="Q130" s="159">
        <v>0</v>
      </c>
      <c r="R130" s="159">
        <f t="shared" si="2"/>
        <v>0</v>
      </c>
      <c r="S130" s="159">
        <v>0</v>
      </c>
      <c r="T130" s="160">
        <f t="shared" si="3"/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61" t="s">
        <v>213</v>
      </c>
      <c r="AT130" s="161" t="s">
        <v>209</v>
      </c>
      <c r="AU130" s="161" t="s">
        <v>79</v>
      </c>
      <c r="AY130" s="17" t="s">
        <v>207</v>
      </c>
      <c r="BE130" s="162">
        <f t="shared" si="4"/>
        <v>0</v>
      </c>
      <c r="BF130" s="162">
        <f t="shared" si="5"/>
        <v>0</v>
      </c>
      <c r="BG130" s="162">
        <f t="shared" si="6"/>
        <v>0</v>
      </c>
      <c r="BH130" s="162">
        <f t="shared" si="7"/>
        <v>0</v>
      </c>
      <c r="BI130" s="162">
        <f t="shared" si="8"/>
        <v>0</v>
      </c>
      <c r="BJ130" s="17" t="s">
        <v>86</v>
      </c>
      <c r="BK130" s="162">
        <f t="shared" si="9"/>
        <v>0</v>
      </c>
      <c r="BL130" s="17" t="s">
        <v>213</v>
      </c>
      <c r="BM130" s="161" t="s">
        <v>253</v>
      </c>
    </row>
    <row r="131" spans="1:65" s="2" customFormat="1" ht="37.9" customHeight="1">
      <c r="A131" s="31"/>
      <c r="B131" s="148"/>
      <c r="C131" s="149" t="s">
        <v>254</v>
      </c>
      <c r="D131" s="149" t="s">
        <v>209</v>
      </c>
      <c r="E131" s="150" t="s">
        <v>8080</v>
      </c>
      <c r="F131" s="151" t="s">
        <v>8081</v>
      </c>
      <c r="G131" s="152" t="s">
        <v>662</v>
      </c>
      <c r="H131" s="153">
        <v>1</v>
      </c>
      <c r="I131" s="154"/>
      <c r="J131" s="155">
        <f t="shared" si="0"/>
        <v>0</v>
      </c>
      <c r="K131" s="156"/>
      <c r="L131" s="32"/>
      <c r="M131" s="157" t="s">
        <v>1</v>
      </c>
      <c r="N131" s="158" t="s">
        <v>44</v>
      </c>
      <c r="O131" s="57"/>
      <c r="P131" s="159">
        <f t="shared" si="1"/>
        <v>0</v>
      </c>
      <c r="Q131" s="159">
        <v>0</v>
      </c>
      <c r="R131" s="159">
        <f t="shared" si="2"/>
        <v>0</v>
      </c>
      <c r="S131" s="159">
        <v>0</v>
      </c>
      <c r="T131" s="160">
        <f t="shared" si="3"/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61" t="s">
        <v>213</v>
      </c>
      <c r="AT131" s="161" t="s">
        <v>209</v>
      </c>
      <c r="AU131" s="161" t="s">
        <v>79</v>
      </c>
      <c r="AY131" s="17" t="s">
        <v>207</v>
      </c>
      <c r="BE131" s="162">
        <f t="shared" si="4"/>
        <v>0</v>
      </c>
      <c r="BF131" s="162">
        <f t="shared" si="5"/>
        <v>0</v>
      </c>
      <c r="BG131" s="162">
        <f t="shared" si="6"/>
        <v>0</v>
      </c>
      <c r="BH131" s="162">
        <f t="shared" si="7"/>
        <v>0</v>
      </c>
      <c r="BI131" s="162">
        <f t="shared" si="8"/>
        <v>0</v>
      </c>
      <c r="BJ131" s="17" t="s">
        <v>86</v>
      </c>
      <c r="BK131" s="162">
        <f t="shared" si="9"/>
        <v>0</v>
      </c>
      <c r="BL131" s="17" t="s">
        <v>213</v>
      </c>
      <c r="BM131" s="161" t="s">
        <v>257</v>
      </c>
    </row>
    <row r="132" spans="1:65" s="2" customFormat="1" ht="55.5" customHeight="1">
      <c r="A132" s="31"/>
      <c r="B132" s="148"/>
      <c r="C132" s="149" t="s">
        <v>231</v>
      </c>
      <c r="D132" s="149" t="s">
        <v>209</v>
      </c>
      <c r="E132" s="150" t="s">
        <v>8082</v>
      </c>
      <c r="F132" s="151" t="s">
        <v>8083</v>
      </c>
      <c r="G132" s="152" t="s">
        <v>662</v>
      </c>
      <c r="H132" s="153">
        <v>1</v>
      </c>
      <c r="I132" s="154"/>
      <c r="J132" s="155">
        <f t="shared" si="0"/>
        <v>0</v>
      </c>
      <c r="K132" s="156"/>
      <c r="L132" s="32"/>
      <c r="M132" s="157" t="s">
        <v>1</v>
      </c>
      <c r="N132" s="158" t="s">
        <v>44</v>
      </c>
      <c r="O132" s="57"/>
      <c r="P132" s="159">
        <f t="shared" si="1"/>
        <v>0</v>
      </c>
      <c r="Q132" s="159">
        <v>0</v>
      </c>
      <c r="R132" s="159">
        <f t="shared" si="2"/>
        <v>0</v>
      </c>
      <c r="S132" s="159">
        <v>0</v>
      </c>
      <c r="T132" s="160">
        <f t="shared" si="3"/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61" t="s">
        <v>213</v>
      </c>
      <c r="AT132" s="161" t="s">
        <v>209</v>
      </c>
      <c r="AU132" s="161" t="s">
        <v>79</v>
      </c>
      <c r="AY132" s="17" t="s">
        <v>207</v>
      </c>
      <c r="BE132" s="162">
        <f t="shared" si="4"/>
        <v>0</v>
      </c>
      <c r="BF132" s="162">
        <f t="shared" si="5"/>
        <v>0</v>
      </c>
      <c r="BG132" s="162">
        <f t="shared" si="6"/>
        <v>0</v>
      </c>
      <c r="BH132" s="162">
        <f t="shared" si="7"/>
        <v>0</v>
      </c>
      <c r="BI132" s="162">
        <f t="shared" si="8"/>
        <v>0</v>
      </c>
      <c r="BJ132" s="17" t="s">
        <v>86</v>
      </c>
      <c r="BK132" s="162">
        <f t="shared" si="9"/>
        <v>0</v>
      </c>
      <c r="BL132" s="17" t="s">
        <v>213</v>
      </c>
      <c r="BM132" s="161" t="s">
        <v>260</v>
      </c>
    </row>
    <row r="133" spans="1:65" s="2" customFormat="1" ht="49.15" customHeight="1">
      <c r="A133" s="31"/>
      <c r="B133" s="148"/>
      <c r="C133" s="149" t="s">
        <v>262</v>
      </c>
      <c r="D133" s="149" t="s">
        <v>209</v>
      </c>
      <c r="E133" s="150" t="s">
        <v>8084</v>
      </c>
      <c r="F133" s="151" t="s">
        <v>8085</v>
      </c>
      <c r="G133" s="152" t="s">
        <v>662</v>
      </c>
      <c r="H133" s="153">
        <v>1</v>
      </c>
      <c r="I133" s="154"/>
      <c r="J133" s="155">
        <f t="shared" si="0"/>
        <v>0</v>
      </c>
      <c r="K133" s="156"/>
      <c r="L133" s="32"/>
      <c r="M133" s="157" t="s">
        <v>1</v>
      </c>
      <c r="N133" s="158" t="s">
        <v>44</v>
      </c>
      <c r="O133" s="57"/>
      <c r="P133" s="159">
        <f t="shared" si="1"/>
        <v>0</v>
      </c>
      <c r="Q133" s="159">
        <v>0</v>
      </c>
      <c r="R133" s="159">
        <f t="shared" si="2"/>
        <v>0</v>
      </c>
      <c r="S133" s="159">
        <v>0</v>
      </c>
      <c r="T133" s="160">
        <f t="shared" si="3"/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213</v>
      </c>
      <c r="AT133" s="161" t="s">
        <v>209</v>
      </c>
      <c r="AU133" s="161" t="s">
        <v>79</v>
      </c>
      <c r="AY133" s="17" t="s">
        <v>207</v>
      </c>
      <c r="BE133" s="162">
        <f t="shared" si="4"/>
        <v>0</v>
      </c>
      <c r="BF133" s="162">
        <f t="shared" si="5"/>
        <v>0</v>
      </c>
      <c r="BG133" s="162">
        <f t="shared" si="6"/>
        <v>0</v>
      </c>
      <c r="BH133" s="162">
        <f t="shared" si="7"/>
        <v>0</v>
      </c>
      <c r="BI133" s="162">
        <f t="shared" si="8"/>
        <v>0</v>
      </c>
      <c r="BJ133" s="17" t="s">
        <v>86</v>
      </c>
      <c r="BK133" s="162">
        <f t="shared" si="9"/>
        <v>0</v>
      </c>
      <c r="BL133" s="17" t="s">
        <v>213</v>
      </c>
      <c r="BM133" s="161" t="s">
        <v>265</v>
      </c>
    </row>
    <row r="134" spans="1:65" s="2" customFormat="1" ht="24.2" customHeight="1">
      <c r="A134" s="31"/>
      <c r="B134" s="148"/>
      <c r="C134" s="149" t="s">
        <v>236</v>
      </c>
      <c r="D134" s="149" t="s">
        <v>209</v>
      </c>
      <c r="E134" s="150" t="s">
        <v>8086</v>
      </c>
      <c r="F134" s="151" t="s">
        <v>8087</v>
      </c>
      <c r="G134" s="152" t="s">
        <v>662</v>
      </c>
      <c r="H134" s="153">
        <v>1</v>
      </c>
      <c r="I134" s="154"/>
      <c r="J134" s="155">
        <f t="shared" si="0"/>
        <v>0</v>
      </c>
      <c r="K134" s="156"/>
      <c r="L134" s="32"/>
      <c r="M134" s="157" t="s">
        <v>1</v>
      </c>
      <c r="N134" s="158" t="s">
        <v>44</v>
      </c>
      <c r="O134" s="57"/>
      <c r="P134" s="159">
        <f t="shared" si="1"/>
        <v>0</v>
      </c>
      <c r="Q134" s="159">
        <v>0</v>
      </c>
      <c r="R134" s="159">
        <f t="shared" si="2"/>
        <v>0</v>
      </c>
      <c r="S134" s="159">
        <v>0</v>
      </c>
      <c r="T134" s="160">
        <f t="shared" si="3"/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61" t="s">
        <v>213</v>
      </c>
      <c r="AT134" s="161" t="s">
        <v>209</v>
      </c>
      <c r="AU134" s="161" t="s">
        <v>79</v>
      </c>
      <c r="AY134" s="17" t="s">
        <v>207</v>
      </c>
      <c r="BE134" s="162">
        <f t="shared" si="4"/>
        <v>0</v>
      </c>
      <c r="BF134" s="162">
        <f t="shared" si="5"/>
        <v>0</v>
      </c>
      <c r="BG134" s="162">
        <f t="shared" si="6"/>
        <v>0</v>
      </c>
      <c r="BH134" s="162">
        <f t="shared" si="7"/>
        <v>0</v>
      </c>
      <c r="BI134" s="162">
        <f t="shared" si="8"/>
        <v>0</v>
      </c>
      <c r="BJ134" s="17" t="s">
        <v>86</v>
      </c>
      <c r="BK134" s="162">
        <f t="shared" si="9"/>
        <v>0</v>
      </c>
      <c r="BL134" s="17" t="s">
        <v>213</v>
      </c>
      <c r="BM134" s="161" t="s">
        <v>271</v>
      </c>
    </row>
    <row r="135" spans="1:65" s="2" customFormat="1" ht="24.2" customHeight="1">
      <c r="A135" s="31"/>
      <c r="B135" s="148"/>
      <c r="C135" s="149" t="s">
        <v>8</v>
      </c>
      <c r="D135" s="149" t="s">
        <v>209</v>
      </c>
      <c r="E135" s="150" t="s">
        <v>8088</v>
      </c>
      <c r="F135" s="151" t="s">
        <v>8089</v>
      </c>
      <c r="G135" s="152" t="s">
        <v>662</v>
      </c>
      <c r="H135" s="153">
        <v>1</v>
      </c>
      <c r="I135" s="154"/>
      <c r="J135" s="155">
        <f t="shared" si="0"/>
        <v>0</v>
      </c>
      <c r="K135" s="156"/>
      <c r="L135" s="32"/>
      <c r="M135" s="157" t="s">
        <v>1</v>
      </c>
      <c r="N135" s="158" t="s">
        <v>44</v>
      </c>
      <c r="O135" s="57"/>
      <c r="P135" s="159">
        <f t="shared" si="1"/>
        <v>0</v>
      </c>
      <c r="Q135" s="159">
        <v>0</v>
      </c>
      <c r="R135" s="159">
        <f t="shared" si="2"/>
        <v>0</v>
      </c>
      <c r="S135" s="159">
        <v>0</v>
      </c>
      <c r="T135" s="160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61" t="s">
        <v>213</v>
      </c>
      <c r="AT135" s="161" t="s">
        <v>209</v>
      </c>
      <c r="AU135" s="161" t="s">
        <v>79</v>
      </c>
      <c r="AY135" s="17" t="s">
        <v>207</v>
      </c>
      <c r="BE135" s="162">
        <f t="shared" si="4"/>
        <v>0</v>
      </c>
      <c r="BF135" s="162">
        <f t="shared" si="5"/>
        <v>0</v>
      </c>
      <c r="BG135" s="162">
        <f t="shared" si="6"/>
        <v>0</v>
      </c>
      <c r="BH135" s="162">
        <f t="shared" si="7"/>
        <v>0</v>
      </c>
      <c r="BI135" s="162">
        <f t="shared" si="8"/>
        <v>0</v>
      </c>
      <c r="BJ135" s="17" t="s">
        <v>86</v>
      </c>
      <c r="BK135" s="162">
        <f t="shared" si="9"/>
        <v>0</v>
      </c>
      <c r="BL135" s="17" t="s">
        <v>213</v>
      </c>
      <c r="BM135" s="161" t="s">
        <v>275</v>
      </c>
    </row>
    <row r="136" spans="1:65" s="2" customFormat="1" ht="37.9" customHeight="1">
      <c r="A136" s="31"/>
      <c r="B136" s="148"/>
      <c r="C136" s="149" t="s">
        <v>245</v>
      </c>
      <c r="D136" s="149" t="s">
        <v>209</v>
      </c>
      <c r="E136" s="150" t="s">
        <v>8090</v>
      </c>
      <c r="F136" s="151" t="s">
        <v>8091</v>
      </c>
      <c r="G136" s="152" t="s">
        <v>662</v>
      </c>
      <c r="H136" s="153">
        <v>1</v>
      </c>
      <c r="I136" s="154"/>
      <c r="J136" s="155">
        <f t="shared" si="0"/>
        <v>0</v>
      </c>
      <c r="K136" s="156"/>
      <c r="L136" s="32"/>
      <c r="M136" s="157" t="s">
        <v>1</v>
      </c>
      <c r="N136" s="158" t="s">
        <v>44</v>
      </c>
      <c r="O136" s="57"/>
      <c r="P136" s="159">
        <f t="shared" si="1"/>
        <v>0</v>
      </c>
      <c r="Q136" s="159">
        <v>0</v>
      </c>
      <c r="R136" s="159">
        <f t="shared" si="2"/>
        <v>0</v>
      </c>
      <c r="S136" s="159">
        <v>0</v>
      </c>
      <c r="T136" s="160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61" t="s">
        <v>213</v>
      </c>
      <c r="AT136" s="161" t="s">
        <v>209</v>
      </c>
      <c r="AU136" s="161" t="s">
        <v>79</v>
      </c>
      <c r="AY136" s="17" t="s">
        <v>207</v>
      </c>
      <c r="BE136" s="162">
        <f t="shared" si="4"/>
        <v>0</v>
      </c>
      <c r="BF136" s="162">
        <f t="shared" si="5"/>
        <v>0</v>
      </c>
      <c r="BG136" s="162">
        <f t="shared" si="6"/>
        <v>0</v>
      </c>
      <c r="BH136" s="162">
        <f t="shared" si="7"/>
        <v>0</v>
      </c>
      <c r="BI136" s="162">
        <f t="shared" si="8"/>
        <v>0</v>
      </c>
      <c r="BJ136" s="17" t="s">
        <v>86</v>
      </c>
      <c r="BK136" s="162">
        <f t="shared" si="9"/>
        <v>0</v>
      </c>
      <c r="BL136" s="17" t="s">
        <v>213</v>
      </c>
      <c r="BM136" s="161" t="s">
        <v>279</v>
      </c>
    </row>
    <row r="137" spans="1:65" s="2" customFormat="1" ht="33" customHeight="1">
      <c r="A137" s="31"/>
      <c r="B137" s="148"/>
      <c r="C137" s="149" t="s">
        <v>285</v>
      </c>
      <c r="D137" s="149" t="s">
        <v>209</v>
      </c>
      <c r="E137" s="150" t="s">
        <v>8092</v>
      </c>
      <c r="F137" s="151" t="s">
        <v>8093</v>
      </c>
      <c r="G137" s="152" t="s">
        <v>662</v>
      </c>
      <c r="H137" s="153">
        <v>1</v>
      </c>
      <c r="I137" s="154"/>
      <c r="J137" s="155">
        <f t="shared" si="0"/>
        <v>0</v>
      </c>
      <c r="K137" s="156"/>
      <c r="L137" s="32"/>
      <c r="M137" s="157" t="s">
        <v>1</v>
      </c>
      <c r="N137" s="158" t="s">
        <v>44</v>
      </c>
      <c r="O137" s="57"/>
      <c r="P137" s="159">
        <f t="shared" si="1"/>
        <v>0</v>
      </c>
      <c r="Q137" s="159">
        <v>0</v>
      </c>
      <c r="R137" s="159">
        <f t="shared" si="2"/>
        <v>0</v>
      </c>
      <c r="S137" s="159">
        <v>0</v>
      </c>
      <c r="T137" s="160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213</v>
      </c>
      <c r="AT137" s="161" t="s">
        <v>209</v>
      </c>
      <c r="AU137" s="161" t="s">
        <v>79</v>
      </c>
      <c r="AY137" s="17" t="s">
        <v>207</v>
      </c>
      <c r="BE137" s="162">
        <f t="shared" si="4"/>
        <v>0</v>
      </c>
      <c r="BF137" s="162">
        <f t="shared" si="5"/>
        <v>0</v>
      </c>
      <c r="BG137" s="162">
        <f t="shared" si="6"/>
        <v>0</v>
      </c>
      <c r="BH137" s="162">
        <f t="shared" si="7"/>
        <v>0</v>
      </c>
      <c r="BI137" s="162">
        <f t="shared" si="8"/>
        <v>0</v>
      </c>
      <c r="BJ137" s="17" t="s">
        <v>86</v>
      </c>
      <c r="BK137" s="162">
        <f t="shared" si="9"/>
        <v>0</v>
      </c>
      <c r="BL137" s="17" t="s">
        <v>213</v>
      </c>
      <c r="BM137" s="161" t="s">
        <v>289</v>
      </c>
    </row>
    <row r="138" spans="1:65" s="2" customFormat="1" ht="62.65" customHeight="1">
      <c r="A138" s="31"/>
      <c r="B138" s="148"/>
      <c r="C138" s="149" t="s">
        <v>249</v>
      </c>
      <c r="D138" s="149" t="s">
        <v>209</v>
      </c>
      <c r="E138" s="150" t="s">
        <v>8094</v>
      </c>
      <c r="F138" s="151" t="s">
        <v>8095</v>
      </c>
      <c r="G138" s="152" t="s">
        <v>662</v>
      </c>
      <c r="H138" s="153">
        <v>1</v>
      </c>
      <c r="I138" s="154"/>
      <c r="J138" s="155">
        <f t="shared" si="0"/>
        <v>0</v>
      </c>
      <c r="K138" s="156"/>
      <c r="L138" s="32"/>
      <c r="M138" s="157" t="s">
        <v>1</v>
      </c>
      <c r="N138" s="158" t="s">
        <v>44</v>
      </c>
      <c r="O138" s="57"/>
      <c r="P138" s="159">
        <f t="shared" si="1"/>
        <v>0</v>
      </c>
      <c r="Q138" s="159">
        <v>0</v>
      </c>
      <c r="R138" s="159">
        <f t="shared" si="2"/>
        <v>0</v>
      </c>
      <c r="S138" s="159">
        <v>0</v>
      </c>
      <c r="T138" s="160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61" t="s">
        <v>213</v>
      </c>
      <c r="AT138" s="161" t="s">
        <v>209</v>
      </c>
      <c r="AU138" s="161" t="s">
        <v>79</v>
      </c>
      <c r="AY138" s="17" t="s">
        <v>207</v>
      </c>
      <c r="BE138" s="162">
        <f t="shared" si="4"/>
        <v>0</v>
      </c>
      <c r="BF138" s="162">
        <f t="shared" si="5"/>
        <v>0</v>
      </c>
      <c r="BG138" s="162">
        <f t="shared" si="6"/>
        <v>0</v>
      </c>
      <c r="BH138" s="162">
        <f t="shared" si="7"/>
        <v>0</v>
      </c>
      <c r="BI138" s="162">
        <f t="shared" si="8"/>
        <v>0</v>
      </c>
      <c r="BJ138" s="17" t="s">
        <v>86</v>
      </c>
      <c r="BK138" s="162">
        <f t="shared" si="9"/>
        <v>0</v>
      </c>
      <c r="BL138" s="17" t="s">
        <v>213</v>
      </c>
      <c r="BM138" s="161" t="s">
        <v>293</v>
      </c>
    </row>
    <row r="139" spans="1:65" s="2" customFormat="1" ht="16.5" customHeight="1">
      <c r="A139" s="31"/>
      <c r="B139" s="148"/>
      <c r="C139" s="149" t="s">
        <v>294</v>
      </c>
      <c r="D139" s="149" t="s">
        <v>209</v>
      </c>
      <c r="E139" s="150" t="s">
        <v>8096</v>
      </c>
      <c r="F139" s="151" t="s">
        <v>8097</v>
      </c>
      <c r="G139" s="152" t="s">
        <v>662</v>
      </c>
      <c r="H139" s="153">
        <v>1</v>
      </c>
      <c r="I139" s="154"/>
      <c r="J139" s="155">
        <f t="shared" si="0"/>
        <v>0</v>
      </c>
      <c r="K139" s="156"/>
      <c r="L139" s="32"/>
      <c r="M139" s="157" t="s">
        <v>1</v>
      </c>
      <c r="N139" s="158" t="s">
        <v>44</v>
      </c>
      <c r="O139" s="57"/>
      <c r="P139" s="159">
        <f t="shared" si="1"/>
        <v>0</v>
      </c>
      <c r="Q139" s="159">
        <v>0</v>
      </c>
      <c r="R139" s="159">
        <f t="shared" si="2"/>
        <v>0</v>
      </c>
      <c r="S139" s="159">
        <v>0</v>
      </c>
      <c r="T139" s="160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61" t="s">
        <v>213</v>
      </c>
      <c r="AT139" s="161" t="s">
        <v>209</v>
      </c>
      <c r="AU139" s="161" t="s">
        <v>79</v>
      </c>
      <c r="AY139" s="17" t="s">
        <v>207</v>
      </c>
      <c r="BE139" s="162">
        <f t="shared" si="4"/>
        <v>0</v>
      </c>
      <c r="BF139" s="162">
        <f t="shared" si="5"/>
        <v>0</v>
      </c>
      <c r="BG139" s="162">
        <f t="shared" si="6"/>
        <v>0</v>
      </c>
      <c r="BH139" s="162">
        <f t="shared" si="7"/>
        <v>0</v>
      </c>
      <c r="BI139" s="162">
        <f t="shared" si="8"/>
        <v>0</v>
      </c>
      <c r="BJ139" s="17" t="s">
        <v>86</v>
      </c>
      <c r="BK139" s="162">
        <f t="shared" si="9"/>
        <v>0</v>
      </c>
      <c r="BL139" s="17" t="s">
        <v>213</v>
      </c>
      <c r="BM139" s="161" t="s">
        <v>297</v>
      </c>
    </row>
    <row r="140" spans="1:65" s="2" customFormat="1" ht="16.5" customHeight="1">
      <c r="A140" s="31"/>
      <c r="B140" s="148"/>
      <c r="C140" s="149" t="s">
        <v>253</v>
      </c>
      <c r="D140" s="149" t="s">
        <v>209</v>
      </c>
      <c r="E140" s="150" t="s">
        <v>8098</v>
      </c>
      <c r="F140" s="151" t="s">
        <v>8099</v>
      </c>
      <c r="G140" s="152" t="s">
        <v>662</v>
      </c>
      <c r="H140" s="153">
        <v>1</v>
      </c>
      <c r="I140" s="154"/>
      <c r="J140" s="155">
        <f t="shared" si="0"/>
        <v>0</v>
      </c>
      <c r="K140" s="156"/>
      <c r="L140" s="32"/>
      <c r="M140" s="157" t="s">
        <v>1</v>
      </c>
      <c r="N140" s="158" t="s">
        <v>44</v>
      </c>
      <c r="O140" s="57"/>
      <c r="P140" s="159">
        <f t="shared" si="1"/>
        <v>0</v>
      </c>
      <c r="Q140" s="159">
        <v>0</v>
      </c>
      <c r="R140" s="159">
        <f t="shared" si="2"/>
        <v>0</v>
      </c>
      <c r="S140" s="159">
        <v>0</v>
      </c>
      <c r="T140" s="160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61" t="s">
        <v>213</v>
      </c>
      <c r="AT140" s="161" t="s">
        <v>209</v>
      </c>
      <c r="AU140" s="161" t="s">
        <v>79</v>
      </c>
      <c r="AY140" s="17" t="s">
        <v>207</v>
      </c>
      <c r="BE140" s="162">
        <f t="shared" si="4"/>
        <v>0</v>
      </c>
      <c r="BF140" s="162">
        <f t="shared" si="5"/>
        <v>0</v>
      </c>
      <c r="BG140" s="162">
        <f t="shared" si="6"/>
        <v>0</v>
      </c>
      <c r="BH140" s="162">
        <f t="shared" si="7"/>
        <v>0</v>
      </c>
      <c r="BI140" s="162">
        <f t="shared" si="8"/>
        <v>0</v>
      </c>
      <c r="BJ140" s="17" t="s">
        <v>86</v>
      </c>
      <c r="BK140" s="162">
        <f t="shared" si="9"/>
        <v>0</v>
      </c>
      <c r="BL140" s="17" t="s">
        <v>213</v>
      </c>
      <c r="BM140" s="161" t="s">
        <v>302</v>
      </c>
    </row>
    <row r="141" spans="1:65" s="2" customFormat="1" ht="16.5" customHeight="1">
      <c r="A141" s="31"/>
      <c r="B141" s="148"/>
      <c r="C141" s="149" t="s">
        <v>7</v>
      </c>
      <c r="D141" s="149" t="s">
        <v>209</v>
      </c>
      <c r="E141" s="150" t="s">
        <v>8100</v>
      </c>
      <c r="F141" s="151" t="s">
        <v>8101</v>
      </c>
      <c r="G141" s="152" t="s">
        <v>662</v>
      </c>
      <c r="H141" s="153">
        <v>1</v>
      </c>
      <c r="I141" s="154"/>
      <c r="J141" s="155">
        <f t="shared" si="0"/>
        <v>0</v>
      </c>
      <c r="K141" s="156"/>
      <c r="L141" s="32"/>
      <c r="M141" s="157" t="s">
        <v>1</v>
      </c>
      <c r="N141" s="158" t="s">
        <v>44</v>
      </c>
      <c r="O141" s="57"/>
      <c r="P141" s="159">
        <f t="shared" si="1"/>
        <v>0</v>
      </c>
      <c r="Q141" s="159">
        <v>0</v>
      </c>
      <c r="R141" s="159">
        <f t="shared" si="2"/>
        <v>0</v>
      </c>
      <c r="S141" s="159">
        <v>0</v>
      </c>
      <c r="T141" s="160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213</v>
      </c>
      <c r="AT141" s="161" t="s">
        <v>209</v>
      </c>
      <c r="AU141" s="161" t="s">
        <v>79</v>
      </c>
      <c r="AY141" s="17" t="s">
        <v>207</v>
      </c>
      <c r="BE141" s="162">
        <f t="shared" si="4"/>
        <v>0</v>
      </c>
      <c r="BF141" s="162">
        <f t="shared" si="5"/>
        <v>0</v>
      </c>
      <c r="BG141" s="162">
        <f t="shared" si="6"/>
        <v>0</v>
      </c>
      <c r="BH141" s="162">
        <f t="shared" si="7"/>
        <v>0</v>
      </c>
      <c r="BI141" s="162">
        <f t="shared" si="8"/>
        <v>0</v>
      </c>
      <c r="BJ141" s="17" t="s">
        <v>86</v>
      </c>
      <c r="BK141" s="162">
        <f t="shared" si="9"/>
        <v>0</v>
      </c>
      <c r="BL141" s="17" t="s">
        <v>213</v>
      </c>
      <c r="BM141" s="161" t="s">
        <v>314</v>
      </c>
    </row>
    <row r="142" spans="1:65" s="2" customFormat="1" ht="16.5" customHeight="1">
      <c r="A142" s="31"/>
      <c r="B142" s="148"/>
      <c r="C142" s="149" t="s">
        <v>257</v>
      </c>
      <c r="D142" s="149" t="s">
        <v>209</v>
      </c>
      <c r="E142" s="150" t="s">
        <v>8102</v>
      </c>
      <c r="F142" s="151" t="s">
        <v>8103</v>
      </c>
      <c r="G142" s="152" t="s">
        <v>662</v>
      </c>
      <c r="H142" s="153">
        <v>1</v>
      </c>
      <c r="I142" s="154"/>
      <c r="J142" s="155">
        <f t="shared" si="0"/>
        <v>0</v>
      </c>
      <c r="K142" s="156"/>
      <c r="L142" s="32"/>
      <c r="M142" s="157" t="s">
        <v>1</v>
      </c>
      <c r="N142" s="158" t="s">
        <v>44</v>
      </c>
      <c r="O142" s="57"/>
      <c r="P142" s="159">
        <f t="shared" si="1"/>
        <v>0</v>
      </c>
      <c r="Q142" s="159">
        <v>0</v>
      </c>
      <c r="R142" s="159">
        <f t="shared" si="2"/>
        <v>0</v>
      </c>
      <c r="S142" s="159">
        <v>0</v>
      </c>
      <c r="T142" s="160">
        <f t="shared" si="3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61" t="s">
        <v>213</v>
      </c>
      <c r="AT142" s="161" t="s">
        <v>209</v>
      </c>
      <c r="AU142" s="161" t="s">
        <v>79</v>
      </c>
      <c r="AY142" s="17" t="s">
        <v>207</v>
      </c>
      <c r="BE142" s="162">
        <f t="shared" si="4"/>
        <v>0</v>
      </c>
      <c r="BF142" s="162">
        <f t="shared" si="5"/>
        <v>0</v>
      </c>
      <c r="BG142" s="162">
        <f t="shared" si="6"/>
        <v>0</v>
      </c>
      <c r="BH142" s="162">
        <f t="shared" si="7"/>
        <v>0</v>
      </c>
      <c r="BI142" s="162">
        <f t="shared" si="8"/>
        <v>0</v>
      </c>
      <c r="BJ142" s="17" t="s">
        <v>86</v>
      </c>
      <c r="BK142" s="162">
        <f t="shared" si="9"/>
        <v>0</v>
      </c>
      <c r="BL142" s="17" t="s">
        <v>213</v>
      </c>
      <c r="BM142" s="161" t="s">
        <v>318</v>
      </c>
    </row>
    <row r="143" spans="1:65" s="2" customFormat="1" ht="33" customHeight="1">
      <c r="A143" s="31"/>
      <c r="B143" s="148"/>
      <c r="C143" s="149" t="s">
        <v>320</v>
      </c>
      <c r="D143" s="149" t="s">
        <v>209</v>
      </c>
      <c r="E143" s="150" t="s">
        <v>8104</v>
      </c>
      <c r="F143" s="151" t="s">
        <v>8105</v>
      </c>
      <c r="G143" s="152" t="s">
        <v>662</v>
      </c>
      <c r="H143" s="153">
        <v>1</v>
      </c>
      <c r="I143" s="154"/>
      <c r="J143" s="155">
        <f t="shared" si="0"/>
        <v>0</v>
      </c>
      <c r="K143" s="156"/>
      <c r="L143" s="32"/>
      <c r="M143" s="157" t="s">
        <v>1</v>
      </c>
      <c r="N143" s="158" t="s">
        <v>44</v>
      </c>
      <c r="O143" s="57"/>
      <c r="P143" s="159">
        <f t="shared" si="1"/>
        <v>0</v>
      </c>
      <c r="Q143" s="159">
        <v>0</v>
      </c>
      <c r="R143" s="159">
        <f t="shared" si="2"/>
        <v>0</v>
      </c>
      <c r="S143" s="159">
        <v>0</v>
      </c>
      <c r="T143" s="160">
        <f t="shared" si="3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61" t="s">
        <v>213</v>
      </c>
      <c r="AT143" s="161" t="s">
        <v>209</v>
      </c>
      <c r="AU143" s="161" t="s">
        <v>79</v>
      </c>
      <c r="AY143" s="17" t="s">
        <v>207</v>
      </c>
      <c r="BE143" s="162">
        <f t="shared" si="4"/>
        <v>0</v>
      </c>
      <c r="BF143" s="162">
        <f t="shared" si="5"/>
        <v>0</v>
      </c>
      <c r="BG143" s="162">
        <f t="shared" si="6"/>
        <v>0</v>
      </c>
      <c r="BH143" s="162">
        <f t="shared" si="7"/>
        <v>0</v>
      </c>
      <c r="BI143" s="162">
        <f t="shared" si="8"/>
        <v>0</v>
      </c>
      <c r="BJ143" s="17" t="s">
        <v>86</v>
      </c>
      <c r="BK143" s="162">
        <f t="shared" si="9"/>
        <v>0</v>
      </c>
      <c r="BL143" s="17" t="s">
        <v>213</v>
      </c>
      <c r="BM143" s="161" t="s">
        <v>323</v>
      </c>
    </row>
    <row r="144" spans="1:65" s="2" customFormat="1" ht="33" customHeight="1">
      <c r="A144" s="31"/>
      <c r="B144" s="148"/>
      <c r="C144" s="149" t="s">
        <v>260</v>
      </c>
      <c r="D144" s="149" t="s">
        <v>209</v>
      </c>
      <c r="E144" s="150" t="s">
        <v>8106</v>
      </c>
      <c r="F144" s="151" t="s">
        <v>8107</v>
      </c>
      <c r="G144" s="152" t="s">
        <v>662</v>
      </c>
      <c r="H144" s="153">
        <v>1</v>
      </c>
      <c r="I144" s="154"/>
      <c r="J144" s="155">
        <f t="shared" si="0"/>
        <v>0</v>
      </c>
      <c r="K144" s="156"/>
      <c r="L144" s="32"/>
      <c r="M144" s="157" t="s">
        <v>1</v>
      </c>
      <c r="N144" s="158" t="s">
        <v>44</v>
      </c>
      <c r="O144" s="57"/>
      <c r="P144" s="159">
        <f t="shared" si="1"/>
        <v>0</v>
      </c>
      <c r="Q144" s="159">
        <v>0</v>
      </c>
      <c r="R144" s="159">
        <f t="shared" si="2"/>
        <v>0</v>
      </c>
      <c r="S144" s="159">
        <v>0</v>
      </c>
      <c r="T144" s="160">
        <f t="shared" si="3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61" t="s">
        <v>213</v>
      </c>
      <c r="AT144" s="161" t="s">
        <v>209</v>
      </c>
      <c r="AU144" s="161" t="s">
        <v>79</v>
      </c>
      <c r="AY144" s="17" t="s">
        <v>207</v>
      </c>
      <c r="BE144" s="162">
        <f t="shared" si="4"/>
        <v>0</v>
      </c>
      <c r="BF144" s="162">
        <f t="shared" si="5"/>
        <v>0</v>
      </c>
      <c r="BG144" s="162">
        <f t="shared" si="6"/>
        <v>0</v>
      </c>
      <c r="BH144" s="162">
        <f t="shared" si="7"/>
        <v>0</v>
      </c>
      <c r="BI144" s="162">
        <f t="shared" si="8"/>
        <v>0</v>
      </c>
      <c r="BJ144" s="17" t="s">
        <v>86</v>
      </c>
      <c r="BK144" s="162">
        <f t="shared" si="9"/>
        <v>0</v>
      </c>
      <c r="BL144" s="17" t="s">
        <v>213</v>
      </c>
      <c r="BM144" s="161" t="s">
        <v>326</v>
      </c>
    </row>
    <row r="145" spans="1:65" s="2" customFormat="1" ht="16.5" customHeight="1">
      <c r="A145" s="31"/>
      <c r="B145" s="148"/>
      <c r="C145" s="149" t="s">
        <v>327</v>
      </c>
      <c r="D145" s="149" t="s">
        <v>209</v>
      </c>
      <c r="E145" s="150" t="s">
        <v>8108</v>
      </c>
      <c r="F145" s="151" t="s">
        <v>8109</v>
      </c>
      <c r="G145" s="152" t="s">
        <v>662</v>
      </c>
      <c r="H145" s="153">
        <v>1</v>
      </c>
      <c r="I145" s="154"/>
      <c r="J145" s="155">
        <f t="shared" si="0"/>
        <v>0</v>
      </c>
      <c r="K145" s="156"/>
      <c r="L145" s="32"/>
      <c r="M145" s="157" t="s">
        <v>1</v>
      </c>
      <c r="N145" s="158" t="s">
        <v>44</v>
      </c>
      <c r="O145" s="57"/>
      <c r="P145" s="159">
        <f t="shared" si="1"/>
        <v>0</v>
      </c>
      <c r="Q145" s="159">
        <v>0</v>
      </c>
      <c r="R145" s="159">
        <f t="shared" si="2"/>
        <v>0</v>
      </c>
      <c r="S145" s="159">
        <v>0</v>
      </c>
      <c r="T145" s="160">
        <f t="shared" si="3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213</v>
      </c>
      <c r="AT145" s="161" t="s">
        <v>209</v>
      </c>
      <c r="AU145" s="161" t="s">
        <v>79</v>
      </c>
      <c r="AY145" s="17" t="s">
        <v>207</v>
      </c>
      <c r="BE145" s="162">
        <f t="shared" si="4"/>
        <v>0</v>
      </c>
      <c r="BF145" s="162">
        <f t="shared" si="5"/>
        <v>0</v>
      </c>
      <c r="BG145" s="162">
        <f t="shared" si="6"/>
        <v>0</v>
      </c>
      <c r="BH145" s="162">
        <f t="shared" si="7"/>
        <v>0</v>
      </c>
      <c r="BI145" s="162">
        <f t="shared" si="8"/>
        <v>0</v>
      </c>
      <c r="BJ145" s="17" t="s">
        <v>86</v>
      </c>
      <c r="BK145" s="162">
        <f t="shared" si="9"/>
        <v>0</v>
      </c>
      <c r="BL145" s="17" t="s">
        <v>213</v>
      </c>
      <c r="BM145" s="161" t="s">
        <v>330</v>
      </c>
    </row>
    <row r="146" spans="1:65" s="2" customFormat="1" ht="62.65" customHeight="1">
      <c r="A146" s="31"/>
      <c r="B146" s="148"/>
      <c r="C146" s="149" t="s">
        <v>265</v>
      </c>
      <c r="D146" s="149" t="s">
        <v>209</v>
      </c>
      <c r="E146" s="150" t="s">
        <v>8110</v>
      </c>
      <c r="F146" s="151" t="s">
        <v>8111</v>
      </c>
      <c r="G146" s="152" t="s">
        <v>662</v>
      </c>
      <c r="H146" s="153">
        <v>1</v>
      </c>
      <c r="I146" s="154"/>
      <c r="J146" s="155">
        <f t="shared" si="0"/>
        <v>0</v>
      </c>
      <c r="K146" s="156"/>
      <c r="L146" s="32"/>
      <c r="M146" s="157" t="s">
        <v>1</v>
      </c>
      <c r="N146" s="158" t="s">
        <v>44</v>
      </c>
      <c r="O146" s="57"/>
      <c r="P146" s="159">
        <f t="shared" si="1"/>
        <v>0</v>
      </c>
      <c r="Q146" s="159">
        <v>0</v>
      </c>
      <c r="R146" s="159">
        <f t="shared" si="2"/>
        <v>0</v>
      </c>
      <c r="S146" s="159">
        <v>0</v>
      </c>
      <c r="T146" s="160">
        <f t="shared" si="3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61" t="s">
        <v>213</v>
      </c>
      <c r="AT146" s="161" t="s">
        <v>209</v>
      </c>
      <c r="AU146" s="161" t="s">
        <v>79</v>
      </c>
      <c r="AY146" s="17" t="s">
        <v>207</v>
      </c>
      <c r="BE146" s="162">
        <f t="shared" si="4"/>
        <v>0</v>
      </c>
      <c r="BF146" s="162">
        <f t="shared" si="5"/>
        <v>0</v>
      </c>
      <c r="BG146" s="162">
        <f t="shared" si="6"/>
        <v>0</v>
      </c>
      <c r="BH146" s="162">
        <f t="shared" si="7"/>
        <v>0</v>
      </c>
      <c r="BI146" s="162">
        <f t="shared" si="8"/>
        <v>0</v>
      </c>
      <c r="BJ146" s="17" t="s">
        <v>86</v>
      </c>
      <c r="BK146" s="162">
        <f t="shared" si="9"/>
        <v>0</v>
      </c>
      <c r="BL146" s="17" t="s">
        <v>213</v>
      </c>
      <c r="BM146" s="161" t="s">
        <v>333</v>
      </c>
    </row>
    <row r="147" spans="1:65" s="2" customFormat="1" ht="66.75" customHeight="1">
      <c r="A147" s="31"/>
      <c r="B147" s="148"/>
      <c r="C147" s="149" t="s">
        <v>335</v>
      </c>
      <c r="D147" s="149" t="s">
        <v>209</v>
      </c>
      <c r="E147" s="150" t="s">
        <v>8112</v>
      </c>
      <c r="F147" s="151" t="s">
        <v>8113</v>
      </c>
      <c r="G147" s="152" t="s">
        <v>662</v>
      </c>
      <c r="H147" s="153">
        <v>1</v>
      </c>
      <c r="I147" s="154"/>
      <c r="J147" s="155">
        <f t="shared" si="0"/>
        <v>0</v>
      </c>
      <c r="K147" s="156"/>
      <c r="L147" s="32"/>
      <c r="M147" s="157" t="s">
        <v>1</v>
      </c>
      <c r="N147" s="158" t="s">
        <v>44</v>
      </c>
      <c r="O147" s="57"/>
      <c r="P147" s="159">
        <f t="shared" si="1"/>
        <v>0</v>
      </c>
      <c r="Q147" s="159">
        <v>0</v>
      </c>
      <c r="R147" s="159">
        <f t="shared" si="2"/>
        <v>0</v>
      </c>
      <c r="S147" s="159">
        <v>0</v>
      </c>
      <c r="T147" s="160">
        <f t="shared" si="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61" t="s">
        <v>213</v>
      </c>
      <c r="AT147" s="161" t="s">
        <v>209</v>
      </c>
      <c r="AU147" s="161" t="s">
        <v>79</v>
      </c>
      <c r="AY147" s="17" t="s">
        <v>207</v>
      </c>
      <c r="BE147" s="162">
        <f t="shared" si="4"/>
        <v>0</v>
      </c>
      <c r="BF147" s="162">
        <f t="shared" si="5"/>
        <v>0</v>
      </c>
      <c r="BG147" s="162">
        <f t="shared" si="6"/>
        <v>0</v>
      </c>
      <c r="BH147" s="162">
        <f t="shared" si="7"/>
        <v>0</v>
      </c>
      <c r="BI147" s="162">
        <f t="shared" si="8"/>
        <v>0</v>
      </c>
      <c r="BJ147" s="17" t="s">
        <v>86</v>
      </c>
      <c r="BK147" s="162">
        <f t="shared" si="9"/>
        <v>0</v>
      </c>
      <c r="BL147" s="17" t="s">
        <v>213</v>
      </c>
      <c r="BM147" s="161" t="s">
        <v>338</v>
      </c>
    </row>
    <row r="148" spans="1:65" s="2" customFormat="1" ht="16.5" customHeight="1">
      <c r="A148" s="31"/>
      <c r="B148" s="148"/>
      <c r="C148" s="149" t="s">
        <v>271</v>
      </c>
      <c r="D148" s="149" t="s">
        <v>209</v>
      </c>
      <c r="E148" s="150" t="s">
        <v>8114</v>
      </c>
      <c r="F148" s="151" t="s">
        <v>8115</v>
      </c>
      <c r="G148" s="152" t="s">
        <v>662</v>
      </c>
      <c r="H148" s="153">
        <v>1</v>
      </c>
      <c r="I148" s="154"/>
      <c r="J148" s="155">
        <f t="shared" si="0"/>
        <v>0</v>
      </c>
      <c r="K148" s="156"/>
      <c r="L148" s="32"/>
      <c r="M148" s="157" t="s">
        <v>1</v>
      </c>
      <c r="N148" s="158" t="s">
        <v>44</v>
      </c>
      <c r="O148" s="57"/>
      <c r="P148" s="159">
        <f t="shared" si="1"/>
        <v>0</v>
      </c>
      <c r="Q148" s="159">
        <v>0</v>
      </c>
      <c r="R148" s="159">
        <f t="shared" si="2"/>
        <v>0</v>
      </c>
      <c r="S148" s="159">
        <v>0</v>
      </c>
      <c r="T148" s="160">
        <f t="shared" si="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213</v>
      </c>
      <c r="AT148" s="161" t="s">
        <v>209</v>
      </c>
      <c r="AU148" s="161" t="s">
        <v>79</v>
      </c>
      <c r="AY148" s="17" t="s">
        <v>207</v>
      </c>
      <c r="BE148" s="162">
        <f t="shared" si="4"/>
        <v>0</v>
      </c>
      <c r="BF148" s="162">
        <f t="shared" si="5"/>
        <v>0</v>
      </c>
      <c r="BG148" s="162">
        <f t="shared" si="6"/>
        <v>0</v>
      </c>
      <c r="BH148" s="162">
        <f t="shared" si="7"/>
        <v>0</v>
      </c>
      <c r="BI148" s="162">
        <f t="shared" si="8"/>
        <v>0</v>
      </c>
      <c r="BJ148" s="17" t="s">
        <v>86</v>
      </c>
      <c r="BK148" s="162">
        <f t="shared" si="9"/>
        <v>0</v>
      </c>
      <c r="BL148" s="17" t="s">
        <v>213</v>
      </c>
      <c r="BM148" s="161" t="s">
        <v>341</v>
      </c>
    </row>
    <row r="149" spans="1:65" s="2" customFormat="1" ht="16.5" customHeight="1">
      <c r="A149" s="31"/>
      <c r="B149" s="148"/>
      <c r="C149" s="149" t="s">
        <v>342</v>
      </c>
      <c r="D149" s="149" t="s">
        <v>209</v>
      </c>
      <c r="E149" s="150" t="s">
        <v>8116</v>
      </c>
      <c r="F149" s="151" t="s">
        <v>8117</v>
      </c>
      <c r="G149" s="152" t="s">
        <v>662</v>
      </c>
      <c r="H149" s="153">
        <v>1</v>
      </c>
      <c r="I149" s="154"/>
      <c r="J149" s="155">
        <f t="shared" si="0"/>
        <v>0</v>
      </c>
      <c r="K149" s="156"/>
      <c r="L149" s="32"/>
      <c r="M149" s="157" t="s">
        <v>1</v>
      </c>
      <c r="N149" s="158" t="s">
        <v>44</v>
      </c>
      <c r="O149" s="57"/>
      <c r="P149" s="159">
        <f t="shared" si="1"/>
        <v>0</v>
      </c>
      <c r="Q149" s="159">
        <v>0</v>
      </c>
      <c r="R149" s="159">
        <f t="shared" si="2"/>
        <v>0</v>
      </c>
      <c r="S149" s="159">
        <v>0</v>
      </c>
      <c r="T149" s="160">
        <f t="shared" si="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61" t="s">
        <v>213</v>
      </c>
      <c r="AT149" s="161" t="s">
        <v>209</v>
      </c>
      <c r="AU149" s="161" t="s">
        <v>79</v>
      </c>
      <c r="AY149" s="17" t="s">
        <v>207</v>
      </c>
      <c r="BE149" s="162">
        <f t="shared" si="4"/>
        <v>0</v>
      </c>
      <c r="BF149" s="162">
        <f t="shared" si="5"/>
        <v>0</v>
      </c>
      <c r="BG149" s="162">
        <f t="shared" si="6"/>
        <v>0</v>
      </c>
      <c r="BH149" s="162">
        <f t="shared" si="7"/>
        <v>0</v>
      </c>
      <c r="BI149" s="162">
        <f t="shared" si="8"/>
        <v>0</v>
      </c>
      <c r="BJ149" s="17" t="s">
        <v>86</v>
      </c>
      <c r="BK149" s="162">
        <f t="shared" si="9"/>
        <v>0</v>
      </c>
      <c r="BL149" s="17" t="s">
        <v>213</v>
      </c>
      <c r="BM149" s="161" t="s">
        <v>345</v>
      </c>
    </row>
    <row r="150" spans="1:65" s="2" customFormat="1" ht="16.5" customHeight="1">
      <c r="A150" s="31"/>
      <c r="B150" s="148"/>
      <c r="C150" s="149" t="s">
        <v>275</v>
      </c>
      <c r="D150" s="149" t="s">
        <v>209</v>
      </c>
      <c r="E150" s="150" t="s">
        <v>8118</v>
      </c>
      <c r="F150" s="151" t="s">
        <v>8119</v>
      </c>
      <c r="G150" s="152" t="s">
        <v>662</v>
      </c>
      <c r="H150" s="153">
        <v>1</v>
      </c>
      <c r="I150" s="154"/>
      <c r="J150" s="155">
        <f t="shared" si="0"/>
        <v>0</v>
      </c>
      <c r="K150" s="156"/>
      <c r="L150" s="32"/>
      <c r="M150" s="191" t="s">
        <v>1</v>
      </c>
      <c r="N150" s="192" t="s">
        <v>44</v>
      </c>
      <c r="O150" s="193"/>
      <c r="P150" s="194">
        <f t="shared" si="1"/>
        <v>0</v>
      </c>
      <c r="Q150" s="194">
        <v>0</v>
      </c>
      <c r="R150" s="194">
        <f t="shared" si="2"/>
        <v>0</v>
      </c>
      <c r="S150" s="194">
        <v>0</v>
      </c>
      <c r="T150" s="195">
        <f t="shared" si="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61" t="s">
        <v>213</v>
      </c>
      <c r="AT150" s="161" t="s">
        <v>209</v>
      </c>
      <c r="AU150" s="161" t="s">
        <v>79</v>
      </c>
      <c r="AY150" s="17" t="s">
        <v>207</v>
      </c>
      <c r="BE150" s="162">
        <f t="shared" si="4"/>
        <v>0</v>
      </c>
      <c r="BF150" s="162">
        <f t="shared" si="5"/>
        <v>0</v>
      </c>
      <c r="BG150" s="162">
        <f t="shared" si="6"/>
        <v>0</v>
      </c>
      <c r="BH150" s="162">
        <f t="shared" si="7"/>
        <v>0</v>
      </c>
      <c r="BI150" s="162">
        <f t="shared" si="8"/>
        <v>0</v>
      </c>
      <c r="BJ150" s="17" t="s">
        <v>86</v>
      </c>
      <c r="BK150" s="162">
        <f t="shared" si="9"/>
        <v>0</v>
      </c>
      <c r="BL150" s="17" t="s">
        <v>213</v>
      </c>
      <c r="BM150" s="161" t="s">
        <v>349</v>
      </c>
    </row>
    <row r="151" spans="1:65" s="2" customFormat="1" ht="6.95" customHeight="1">
      <c r="A151" s="31"/>
      <c r="B151" s="46"/>
      <c r="C151" s="47"/>
      <c r="D151" s="47"/>
      <c r="E151" s="47"/>
      <c r="F151" s="47"/>
      <c r="G151" s="47"/>
      <c r="H151" s="47"/>
      <c r="I151" s="47"/>
      <c r="J151" s="47"/>
      <c r="K151" s="47"/>
      <c r="L151" s="32"/>
      <c r="M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</sheetData>
  <autoFilter ref="C119:K150" xr:uid="{00000000-0009-0000-0000-000015000000}"/>
  <mergeCells count="12">
    <mergeCell ref="E112:H112"/>
    <mergeCell ref="L2:V2"/>
    <mergeCell ref="E85:H85"/>
    <mergeCell ref="E87:H87"/>
    <mergeCell ref="E89:H89"/>
    <mergeCell ref="E108:H108"/>
    <mergeCell ref="E110:H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19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96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1905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ROUND(J153,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ROUND((SUM(BE153:BE2192)),  2)</f>
        <v>0</v>
      </c>
      <c r="G35" s="31"/>
      <c r="H35" s="31"/>
      <c r="I35" s="104">
        <v>0.21</v>
      </c>
      <c r="J35" s="103">
        <f>ROUND(((SUM(BE153:BE2192))*I35),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ROUND((SUM(BF153:BF2192)),  2)</f>
        <v>0</v>
      </c>
      <c r="G36" s="31"/>
      <c r="H36" s="31"/>
      <c r="I36" s="104">
        <v>0.15</v>
      </c>
      <c r="J36" s="103">
        <f>ROUND(((SUM(BF153:BF2192))*I36),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ROUND((SUM(BG153:BG2192)),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ROUND((SUM(BH153:BH2192)),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ROUND((SUM(BI153:BI2192)),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Objekt2 - SO D.1.1.ASŘ-Nový stav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J153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164</v>
      </c>
      <c r="E99" s="118"/>
      <c r="F99" s="118"/>
      <c r="G99" s="118"/>
      <c r="H99" s="118"/>
      <c r="I99" s="118"/>
      <c r="J99" s="119">
        <f>J154</f>
        <v>0</v>
      </c>
      <c r="L99" s="116"/>
    </row>
    <row r="100" spans="1:47" s="10" customFormat="1" ht="19.899999999999999" customHeight="1">
      <c r="B100" s="120"/>
      <c r="D100" s="121" t="s">
        <v>165</v>
      </c>
      <c r="E100" s="122"/>
      <c r="F100" s="122"/>
      <c r="G100" s="122"/>
      <c r="H100" s="122"/>
      <c r="I100" s="122"/>
      <c r="J100" s="123">
        <f>J155</f>
        <v>0</v>
      </c>
      <c r="L100" s="120"/>
    </row>
    <row r="101" spans="1:47" s="10" customFormat="1" ht="19.899999999999999" customHeight="1">
      <c r="B101" s="120"/>
      <c r="D101" s="121" t="s">
        <v>1906</v>
      </c>
      <c r="E101" s="122"/>
      <c r="F101" s="122"/>
      <c r="G101" s="122"/>
      <c r="H101" s="122"/>
      <c r="I101" s="122"/>
      <c r="J101" s="123">
        <f>J230</f>
        <v>0</v>
      </c>
      <c r="L101" s="120"/>
    </row>
    <row r="102" spans="1:47" s="10" customFormat="1" ht="19.899999999999999" customHeight="1">
      <c r="B102" s="120"/>
      <c r="D102" s="121" t="s">
        <v>166</v>
      </c>
      <c r="E102" s="122"/>
      <c r="F102" s="122"/>
      <c r="G102" s="122"/>
      <c r="H102" s="122"/>
      <c r="I102" s="122"/>
      <c r="J102" s="123">
        <f>J338</f>
        <v>0</v>
      </c>
      <c r="L102" s="120"/>
    </row>
    <row r="103" spans="1:47" s="10" customFormat="1" ht="19.899999999999999" customHeight="1">
      <c r="B103" s="120"/>
      <c r="D103" s="121" t="s">
        <v>167</v>
      </c>
      <c r="E103" s="122"/>
      <c r="F103" s="122"/>
      <c r="G103" s="122"/>
      <c r="H103" s="122"/>
      <c r="I103" s="122"/>
      <c r="J103" s="123">
        <f>J724</f>
        <v>0</v>
      </c>
      <c r="L103" s="120"/>
    </row>
    <row r="104" spans="1:47" s="10" customFormat="1" ht="19.899999999999999" customHeight="1">
      <c r="B104" s="120"/>
      <c r="D104" s="121" t="s">
        <v>168</v>
      </c>
      <c r="E104" s="122"/>
      <c r="F104" s="122"/>
      <c r="G104" s="122"/>
      <c r="H104" s="122"/>
      <c r="I104" s="122"/>
      <c r="J104" s="123">
        <f>J910</f>
        <v>0</v>
      </c>
      <c r="L104" s="120"/>
    </row>
    <row r="105" spans="1:47" s="10" customFormat="1" ht="19.899999999999999" customHeight="1">
      <c r="B105" s="120"/>
      <c r="D105" s="121" t="s">
        <v>1907</v>
      </c>
      <c r="E105" s="122"/>
      <c r="F105" s="122"/>
      <c r="G105" s="122"/>
      <c r="H105" s="122"/>
      <c r="I105" s="122"/>
      <c r="J105" s="123">
        <f>J1169</f>
        <v>0</v>
      </c>
      <c r="L105" s="120"/>
    </row>
    <row r="106" spans="1:47" s="10" customFormat="1" ht="19.899999999999999" customHeight="1">
      <c r="B106" s="120"/>
      <c r="D106" s="121" t="s">
        <v>169</v>
      </c>
      <c r="E106" s="122"/>
      <c r="F106" s="122"/>
      <c r="G106" s="122"/>
      <c r="H106" s="122"/>
      <c r="I106" s="122"/>
      <c r="J106" s="123">
        <f>J1291</f>
        <v>0</v>
      </c>
      <c r="L106" s="120"/>
    </row>
    <row r="107" spans="1:47" s="9" customFormat="1" ht="24.95" customHeight="1">
      <c r="B107" s="116"/>
      <c r="D107" s="117" t="s">
        <v>1908</v>
      </c>
      <c r="E107" s="118"/>
      <c r="F107" s="118"/>
      <c r="G107" s="118"/>
      <c r="H107" s="118"/>
      <c r="I107" s="118"/>
      <c r="J107" s="119">
        <f>J1294</f>
        <v>0</v>
      </c>
      <c r="L107" s="116"/>
    </row>
    <row r="108" spans="1:47" s="10" customFormat="1" ht="19.899999999999999" customHeight="1">
      <c r="B108" s="120"/>
      <c r="D108" s="121" t="s">
        <v>1909</v>
      </c>
      <c r="E108" s="122"/>
      <c r="F108" s="122"/>
      <c r="G108" s="122"/>
      <c r="H108" s="122"/>
      <c r="I108" s="122"/>
      <c r="J108" s="123">
        <f>J1295</f>
        <v>0</v>
      </c>
      <c r="L108" s="120"/>
    </row>
    <row r="109" spans="1:47" s="10" customFormat="1" ht="19.899999999999999" customHeight="1">
      <c r="B109" s="120"/>
      <c r="D109" s="121" t="s">
        <v>171</v>
      </c>
      <c r="E109" s="122"/>
      <c r="F109" s="122"/>
      <c r="G109" s="122"/>
      <c r="H109" s="122"/>
      <c r="I109" s="122"/>
      <c r="J109" s="123">
        <f>J1307</f>
        <v>0</v>
      </c>
      <c r="L109" s="120"/>
    </row>
    <row r="110" spans="1:47" s="10" customFormat="1" ht="19.899999999999999" customHeight="1">
      <c r="B110" s="120"/>
      <c r="D110" s="121" t="s">
        <v>172</v>
      </c>
      <c r="E110" s="122"/>
      <c r="F110" s="122"/>
      <c r="G110" s="122"/>
      <c r="H110" s="122"/>
      <c r="I110" s="122"/>
      <c r="J110" s="123">
        <f>J1338</f>
        <v>0</v>
      </c>
      <c r="L110" s="120"/>
    </row>
    <row r="111" spans="1:47" s="10" customFormat="1" ht="19.899999999999999" customHeight="1">
      <c r="B111" s="120"/>
      <c r="D111" s="121" t="s">
        <v>1910</v>
      </c>
      <c r="E111" s="122"/>
      <c r="F111" s="122"/>
      <c r="G111" s="122"/>
      <c r="H111" s="122"/>
      <c r="I111" s="122"/>
      <c r="J111" s="123">
        <f>J1354</f>
        <v>0</v>
      </c>
      <c r="L111" s="120"/>
    </row>
    <row r="112" spans="1:47" s="10" customFormat="1" ht="19.899999999999999" customHeight="1">
      <c r="B112" s="120"/>
      <c r="D112" s="121" t="s">
        <v>180</v>
      </c>
      <c r="E112" s="122"/>
      <c r="F112" s="122"/>
      <c r="G112" s="122"/>
      <c r="H112" s="122"/>
      <c r="I112" s="122"/>
      <c r="J112" s="123">
        <f>J1387</f>
        <v>0</v>
      </c>
      <c r="L112" s="120"/>
    </row>
    <row r="113" spans="2:12" s="10" customFormat="1" ht="19.899999999999999" customHeight="1">
      <c r="B113" s="120"/>
      <c r="D113" s="121" t="s">
        <v>181</v>
      </c>
      <c r="E113" s="122"/>
      <c r="F113" s="122"/>
      <c r="G113" s="122"/>
      <c r="H113" s="122"/>
      <c r="I113" s="122"/>
      <c r="J113" s="123">
        <f>J1444</f>
        <v>0</v>
      </c>
      <c r="L113" s="120"/>
    </row>
    <row r="114" spans="2:12" s="10" customFormat="1" ht="19.899999999999999" customHeight="1">
      <c r="B114" s="120"/>
      <c r="D114" s="121" t="s">
        <v>182</v>
      </c>
      <c r="E114" s="122"/>
      <c r="F114" s="122"/>
      <c r="G114" s="122"/>
      <c r="H114" s="122"/>
      <c r="I114" s="122"/>
      <c r="J114" s="123">
        <f>J1732</f>
        <v>0</v>
      </c>
      <c r="L114" s="120"/>
    </row>
    <row r="115" spans="2:12" s="10" customFormat="1" ht="19.899999999999999" customHeight="1">
      <c r="B115" s="120"/>
      <c r="D115" s="121" t="s">
        <v>184</v>
      </c>
      <c r="E115" s="122"/>
      <c r="F115" s="122"/>
      <c r="G115" s="122"/>
      <c r="H115" s="122"/>
      <c r="I115" s="122"/>
      <c r="J115" s="123">
        <f>J1755</f>
        <v>0</v>
      </c>
      <c r="L115" s="120"/>
    </row>
    <row r="116" spans="2:12" s="10" customFormat="1" ht="19.899999999999999" customHeight="1">
      <c r="B116" s="120"/>
      <c r="D116" s="121" t="s">
        <v>185</v>
      </c>
      <c r="E116" s="122"/>
      <c r="F116" s="122"/>
      <c r="G116" s="122"/>
      <c r="H116" s="122"/>
      <c r="I116" s="122"/>
      <c r="J116" s="123">
        <f>J1768</f>
        <v>0</v>
      </c>
      <c r="L116" s="120"/>
    </row>
    <row r="117" spans="2:12" s="10" customFormat="1" ht="19.899999999999999" customHeight="1">
      <c r="B117" s="120"/>
      <c r="D117" s="121" t="s">
        <v>186</v>
      </c>
      <c r="E117" s="122"/>
      <c r="F117" s="122"/>
      <c r="G117" s="122"/>
      <c r="H117" s="122"/>
      <c r="I117" s="122"/>
      <c r="J117" s="123">
        <f>J1808</f>
        <v>0</v>
      </c>
      <c r="L117" s="120"/>
    </row>
    <row r="118" spans="2:12" s="10" customFormat="1" ht="19.899999999999999" customHeight="1">
      <c r="B118" s="120"/>
      <c r="D118" s="121" t="s">
        <v>1911</v>
      </c>
      <c r="E118" s="122"/>
      <c r="F118" s="122"/>
      <c r="G118" s="122"/>
      <c r="H118" s="122"/>
      <c r="I118" s="122"/>
      <c r="J118" s="123">
        <f>J1829</f>
        <v>0</v>
      </c>
      <c r="L118" s="120"/>
    </row>
    <row r="119" spans="2:12" s="10" customFormat="1" ht="19.899999999999999" customHeight="1">
      <c r="B119" s="120"/>
      <c r="D119" s="121" t="s">
        <v>187</v>
      </c>
      <c r="E119" s="122"/>
      <c r="F119" s="122"/>
      <c r="G119" s="122"/>
      <c r="H119" s="122"/>
      <c r="I119" s="122"/>
      <c r="J119" s="123">
        <f>J1861</f>
        <v>0</v>
      </c>
      <c r="L119" s="120"/>
    </row>
    <row r="120" spans="2:12" s="10" customFormat="1" ht="19.899999999999999" customHeight="1">
      <c r="B120" s="120"/>
      <c r="D120" s="121" t="s">
        <v>188</v>
      </c>
      <c r="E120" s="122"/>
      <c r="F120" s="122"/>
      <c r="G120" s="122"/>
      <c r="H120" s="122"/>
      <c r="I120" s="122"/>
      <c r="J120" s="123">
        <f>J1871</f>
        <v>0</v>
      </c>
      <c r="L120" s="120"/>
    </row>
    <row r="121" spans="2:12" s="10" customFormat="1" ht="19.899999999999999" customHeight="1">
      <c r="B121" s="120"/>
      <c r="D121" s="121" t="s">
        <v>1912</v>
      </c>
      <c r="E121" s="122"/>
      <c r="F121" s="122"/>
      <c r="G121" s="122"/>
      <c r="H121" s="122"/>
      <c r="I121" s="122"/>
      <c r="J121" s="123">
        <f>J1897</f>
        <v>0</v>
      </c>
      <c r="L121" s="120"/>
    </row>
    <row r="122" spans="2:12" s="10" customFormat="1" ht="19.899999999999999" customHeight="1">
      <c r="B122" s="120"/>
      <c r="D122" s="121" t="s">
        <v>1913</v>
      </c>
      <c r="E122" s="122"/>
      <c r="F122" s="122"/>
      <c r="G122" s="122"/>
      <c r="H122" s="122"/>
      <c r="I122" s="122"/>
      <c r="J122" s="123">
        <f>J1919</f>
        <v>0</v>
      </c>
      <c r="L122" s="120"/>
    </row>
    <row r="123" spans="2:12" s="10" customFormat="1" ht="19.899999999999999" customHeight="1">
      <c r="B123" s="120"/>
      <c r="D123" s="121" t="s">
        <v>1914</v>
      </c>
      <c r="E123" s="122"/>
      <c r="F123" s="122"/>
      <c r="G123" s="122"/>
      <c r="H123" s="122"/>
      <c r="I123" s="122"/>
      <c r="J123" s="123">
        <f>J1937</f>
        <v>0</v>
      </c>
      <c r="L123" s="120"/>
    </row>
    <row r="124" spans="2:12" s="10" customFormat="1" ht="19.899999999999999" customHeight="1">
      <c r="B124" s="120"/>
      <c r="D124" s="121" t="s">
        <v>1915</v>
      </c>
      <c r="E124" s="122"/>
      <c r="F124" s="122"/>
      <c r="G124" s="122"/>
      <c r="H124" s="122"/>
      <c r="I124" s="122"/>
      <c r="J124" s="123">
        <f>J1960</f>
        <v>0</v>
      </c>
      <c r="L124" s="120"/>
    </row>
    <row r="125" spans="2:12" s="10" customFormat="1" ht="19.899999999999999" customHeight="1">
      <c r="B125" s="120"/>
      <c r="D125" s="121" t="s">
        <v>1916</v>
      </c>
      <c r="E125" s="122"/>
      <c r="F125" s="122"/>
      <c r="G125" s="122"/>
      <c r="H125" s="122"/>
      <c r="I125" s="122"/>
      <c r="J125" s="123">
        <f>J2038</f>
        <v>0</v>
      </c>
      <c r="L125" s="120"/>
    </row>
    <row r="126" spans="2:12" s="10" customFormat="1" ht="19.899999999999999" customHeight="1">
      <c r="B126" s="120"/>
      <c r="D126" s="121" t="s">
        <v>189</v>
      </c>
      <c r="E126" s="122"/>
      <c r="F126" s="122"/>
      <c r="G126" s="122"/>
      <c r="H126" s="122"/>
      <c r="I126" s="122"/>
      <c r="J126" s="123">
        <f>J2087</f>
        <v>0</v>
      </c>
      <c r="L126" s="120"/>
    </row>
    <row r="127" spans="2:12" s="10" customFormat="1" ht="19.899999999999999" customHeight="1">
      <c r="B127" s="120"/>
      <c r="D127" s="121" t="s">
        <v>1917</v>
      </c>
      <c r="E127" s="122"/>
      <c r="F127" s="122"/>
      <c r="G127" s="122"/>
      <c r="H127" s="122"/>
      <c r="I127" s="122"/>
      <c r="J127" s="123">
        <f>J2096</f>
        <v>0</v>
      </c>
      <c r="L127" s="120"/>
    </row>
    <row r="128" spans="2:12" s="9" customFormat="1" ht="24.95" customHeight="1">
      <c r="B128" s="116"/>
      <c r="D128" s="117" t="s">
        <v>1918</v>
      </c>
      <c r="E128" s="118"/>
      <c r="F128" s="118"/>
      <c r="G128" s="118"/>
      <c r="H128" s="118"/>
      <c r="I128" s="118"/>
      <c r="J128" s="119">
        <f>J2100</f>
        <v>0</v>
      </c>
      <c r="L128" s="116"/>
    </row>
    <row r="129" spans="1:31" s="9" customFormat="1" ht="24.95" customHeight="1">
      <c r="B129" s="116"/>
      <c r="D129" s="117" t="s">
        <v>1919</v>
      </c>
      <c r="E129" s="118"/>
      <c r="F129" s="118"/>
      <c r="G129" s="118"/>
      <c r="H129" s="118"/>
      <c r="I129" s="118"/>
      <c r="J129" s="119">
        <f>J2112</f>
        <v>0</v>
      </c>
      <c r="L129" s="116"/>
    </row>
    <row r="130" spans="1:31" s="10" customFormat="1" ht="19.899999999999999" customHeight="1">
      <c r="B130" s="120"/>
      <c r="D130" s="121" t="s">
        <v>191</v>
      </c>
      <c r="E130" s="122"/>
      <c r="F130" s="122"/>
      <c r="G130" s="122"/>
      <c r="H130" s="122"/>
      <c r="I130" s="122"/>
      <c r="J130" s="123">
        <f>J2113</f>
        <v>0</v>
      </c>
      <c r="L130" s="120"/>
    </row>
    <row r="131" spans="1:31" s="10" customFormat="1" ht="19.899999999999999" customHeight="1">
      <c r="B131" s="120"/>
      <c r="D131" s="121" t="s">
        <v>1920</v>
      </c>
      <c r="E131" s="122"/>
      <c r="F131" s="122"/>
      <c r="G131" s="122"/>
      <c r="H131" s="122"/>
      <c r="I131" s="122"/>
      <c r="J131" s="123">
        <f>J2139</f>
        <v>0</v>
      </c>
      <c r="L131" s="120"/>
    </row>
    <row r="132" spans="1:31" s="2" customFormat="1" ht="21.75" customHeight="1">
      <c r="A132" s="31"/>
      <c r="B132" s="32"/>
      <c r="C132" s="31"/>
      <c r="D132" s="31"/>
      <c r="E132" s="31"/>
      <c r="F132" s="31"/>
      <c r="G132" s="31"/>
      <c r="H132" s="31"/>
      <c r="I132" s="31"/>
      <c r="J132" s="31"/>
      <c r="K132" s="31"/>
      <c r="L132" s="4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</row>
    <row r="133" spans="1:31" s="2" customFormat="1" ht="6.95" customHeight="1">
      <c r="A133" s="31"/>
      <c r="B133" s="46"/>
      <c r="C133" s="47"/>
      <c r="D133" s="47"/>
      <c r="E133" s="47"/>
      <c r="F133" s="47"/>
      <c r="G133" s="47"/>
      <c r="H133" s="47"/>
      <c r="I133" s="47"/>
      <c r="J133" s="47"/>
      <c r="K133" s="47"/>
      <c r="L133" s="4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</row>
    <row r="137" spans="1:31" s="2" customFormat="1" ht="6.95" customHeight="1">
      <c r="A137" s="31"/>
      <c r="B137" s="48"/>
      <c r="C137" s="49"/>
      <c r="D137" s="49"/>
      <c r="E137" s="49"/>
      <c r="F137" s="49"/>
      <c r="G137" s="49"/>
      <c r="H137" s="49"/>
      <c r="I137" s="49"/>
      <c r="J137" s="49"/>
      <c r="K137" s="49"/>
      <c r="L137" s="4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38" spans="1:31" s="2" customFormat="1" ht="24.95" customHeight="1">
      <c r="A138" s="31"/>
      <c r="B138" s="32"/>
      <c r="C138" s="21" t="s">
        <v>192</v>
      </c>
      <c r="D138" s="31"/>
      <c r="E138" s="31"/>
      <c r="F138" s="31"/>
      <c r="G138" s="31"/>
      <c r="H138" s="31"/>
      <c r="I138" s="31"/>
      <c r="J138" s="31"/>
      <c r="K138" s="31"/>
      <c r="L138" s="4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31" s="2" customFormat="1" ht="6.95" customHeight="1">
      <c r="A139" s="31"/>
      <c r="B139" s="32"/>
      <c r="C139" s="31"/>
      <c r="D139" s="31"/>
      <c r="E139" s="31"/>
      <c r="F139" s="31"/>
      <c r="G139" s="31"/>
      <c r="H139" s="31"/>
      <c r="I139" s="31"/>
      <c r="J139" s="31"/>
      <c r="K139" s="31"/>
      <c r="L139" s="4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31" s="2" customFormat="1" ht="12" customHeight="1">
      <c r="A140" s="31"/>
      <c r="B140" s="32"/>
      <c r="C140" s="27" t="s">
        <v>16</v>
      </c>
      <c r="D140" s="31"/>
      <c r="E140" s="31"/>
      <c r="F140" s="31"/>
      <c r="G140" s="31"/>
      <c r="H140" s="31"/>
      <c r="I140" s="31"/>
      <c r="J140" s="31"/>
      <c r="K140" s="31"/>
      <c r="L140" s="4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31" s="2" customFormat="1" ht="16.5" customHeight="1">
      <c r="A141" s="31"/>
      <c r="B141" s="32"/>
      <c r="C141" s="31"/>
      <c r="D141" s="31"/>
      <c r="E141" s="237" t="str">
        <f>E7</f>
        <v>ZU - rekonstrukce objektu Klatovská 51/ Chodské náměstí 1</v>
      </c>
      <c r="F141" s="238"/>
      <c r="G141" s="238"/>
      <c r="H141" s="238"/>
      <c r="I141" s="31"/>
      <c r="J141" s="31"/>
      <c r="K141" s="31"/>
      <c r="L141" s="4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31" s="1" customFormat="1" ht="12" customHeight="1">
      <c r="B142" s="20"/>
      <c r="C142" s="27" t="s">
        <v>155</v>
      </c>
      <c r="L142" s="20"/>
    </row>
    <row r="143" spans="1:31" s="2" customFormat="1" ht="16.5" customHeight="1">
      <c r="A143" s="31"/>
      <c r="B143" s="32"/>
      <c r="C143" s="31"/>
      <c r="D143" s="31"/>
      <c r="E143" s="237" t="s">
        <v>156</v>
      </c>
      <c r="F143" s="239"/>
      <c r="G143" s="239"/>
      <c r="H143" s="239"/>
      <c r="I143" s="31"/>
      <c r="J143" s="31"/>
      <c r="K143" s="31"/>
      <c r="L143" s="4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31" s="2" customFormat="1" ht="12" customHeight="1">
      <c r="A144" s="31"/>
      <c r="B144" s="32"/>
      <c r="C144" s="27" t="s">
        <v>157</v>
      </c>
      <c r="D144" s="31"/>
      <c r="E144" s="31"/>
      <c r="F144" s="31"/>
      <c r="G144" s="31"/>
      <c r="H144" s="31"/>
      <c r="I144" s="31"/>
      <c r="J144" s="31"/>
      <c r="K144" s="31"/>
      <c r="L144" s="4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5" s="2" customFormat="1" ht="16.5" customHeight="1">
      <c r="A145" s="31"/>
      <c r="B145" s="32"/>
      <c r="C145" s="31"/>
      <c r="D145" s="31"/>
      <c r="E145" s="196" t="str">
        <f>E11</f>
        <v>Objekt2 - SO D.1.1.ASŘ-Nový stav</v>
      </c>
      <c r="F145" s="239"/>
      <c r="G145" s="239"/>
      <c r="H145" s="239"/>
      <c r="I145" s="31"/>
      <c r="J145" s="31"/>
      <c r="K145" s="31"/>
      <c r="L145" s="4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5" s="2" customFormat="1" ht="6.95" customHeight="1">
      <c r="A146" s="31"/>
      <c r="B146" s="32"/>
      <c r="C146" s="31"/>
      <c r="D146" s="31"/>
      <c r="E146" s="31"/>
      <c r="F146" s="31"/>
      <c r="G146" s="31"/>
      <c r="H146" s="31"/>
      <c r="I146" s="31"/>
      <c r="J146" s="31"/>
      <c r="K146" s="31"/>
      <c r="L146" s="4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5" s="2" customFormat="1" ht="12" customHeight="1">
      <c r="A147" s="31"/>
      <c r="B147" s="32"/>
      <c r="C147" s="27" t="s">
        <v>20</v>
      </c>
      <c r="D147" s="31"/>
      <c r="E147" s="31"/>
      <c r="F147" s="25" t="str">
        <f>F14</f>
        <v>Plzeň</v>
      </c>
      <c r="G147" s="31"/>
      <c r="H147" s="31"/>
      <c r="I147" s="27" t="s">
        <v>22</v>
      </c>
      <c r="J147" s="54" t="str">
        <f>IF(J14="","",J14)</f>
        <v>17. 11. 2022</v>
      </c>
      <c r="K147" s="31"/>
      <c r="L147" s="4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5" s="2" customFormat="1" ht="6.95" customHeight="1">
      <c r="A148" s="31"/>
      <c r="B148" s="32"/>
      <c r="C148" s="31"/>
      <c r="D148" s="31"/>
      <c r="E148" s="31"/>
      <c r="F148" s="31"/>
      <c r="G148" s="31"/>
      <c r="H148" s="31"/>
      <c r="I148" s="31"/>
      <c r="J148" s="31"/>
      <c r="K148" s="31"/>
      <c r="L148" s="4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5" s="2" customFormat="1" ht="15.2" customHeight="1">
      <c r="A149" s="31"/>
      <c r="B149" s="32"/>
      <c r="C149" s="27" t="s">
        <v>24</v>
      </c>
      <c r="D149" s="31"/>
      <c r="E149" s="31"/>
      <c r="F149" s="25" t="str">
        <f>E17</f>
        <v>Západočeská univerzita v Plzni</v>
      </c>
      <c r="G149" s="31"/>
      <c r="H149" s="31"/>
      <c r="I149" s="27" t="s">
        <v>31</v>
      </c>
      <c r="J149" s="29" t="str">
        <f>E23</f>
        <v xml:space="preserve"> </v>
      </c>
      <c r="K149" s="31"/>
      <c r="L149" s="4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5" s="2" customFormat="1" ht="15.2" customHeight="1">
      <c r="A150" s="31"/>
      <c r="B150" s="32"/>
      <c r="C150" s="27" t="s">
        <v>30</v>
      </c>
      <c r="D150" s="31"/>
      <c r="E150" s="31"/>
      <c r="F150" s="25">
        <f>IF(E20="","",E20)</f>
        <v>0</v>
      </c>
      <c r="G150" s="31"/>
      <c r="H150" s="31"/>
      <c r="I150" s="27" t="s">
        <v>34</v>
      </c>
      <c r="J150" s="29" t="str">
        <f>E26</f>
        <v>BAUING KV, s.r.o.</v>
      </c>
      <c r="K150" s="31"/>
      <c r="L150" s="4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5" s="2" customFormat="1" ht="10.35" customHeight="1">
      <c r="A151" s="31"/>
      <c r="B151" s="32"/>
      <c r="C151" s="31"/>
      <c r="D151" s="31"/>
      <c r="E151" s="31"/>
      <c r="F151" s="31"/>
      <c r="G151" s="31"/>
      <c r="H151" s="31"/>
      <c r="I151" s="31"/>
      <c r="J151" s="31"/>
      <c r="K151" s="31"/>
      <c r="L151" s="4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5" s="11" customFormat="1" ht="29.25" customHeight="1">
      <c r="A152" s="124"/>
      <c r="B152" s="125"/>
      <c r="C152" s="126" t="s">
        <v>193</v>
      </c>
      <c r="D152" s="127" t="s">
        <v>64</v>
      </c>
      <c r="E152" s="127" t="s">
        <v>60</v>
      </c>
      <c r="F152" s="127" t="s">
        <v>61</v>
      </c>
      <c r="G152" s="127" t="s">
        <v>194</v>
      </c>
      <c r="H152" s="127" t="s">
        <v>195</v>
      </c>
      <c r="I152" s="127" t="s">
        <v>196</v>
      </c>
      <c r="J152" s="128" t="s">
        <v>161</v>
      </c>
      <c r="K152" s="129" t="s">
        <v>197</v>
      </c>
      <c r="L152" s="130"/>
      <c r="M152" s="61" t="s">
        <v>1</v>
      </c>
      <c r="N152" s="62" t="s">
        <v>43</v>
      </c>
      <c r="O152" s="62" t="s">
        <v>198</v>
      </c>
      <c r="P152" s="62" t="s">
        <v>199</v>
      </c>
      <c r="Q152" s="62" t="s">
        <v>200</v>
      </c>
      <c r="R152" s="62" t="s">
        <v>201</v>
      </c>
      <c r="S152" s="62" t="s">
        <v>202</v>
      </c>
      <c r="T152" s="63" t="s">
        <v>203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</row>
    <row r="153" spans="1:65" s="2" customFormat="1" ht="22.9" customHeight="1">
      <c r="A153" s="31"/>
      <c r="B153" s="32"/>
      <c r="C153" s="68" t="s">
        <v>204</v>
      </c>
      <c r="D153" s="31"/>
      <c r="E153" s="31"/>
      <c r="F153" s="31"/>
      <c r="G153" s="31"/>
      <c r="H153" s="31"/>
      <c r="I153" s="31"/>
      <c r="J153" s="131">
        <f>BK153</f>
        <v>0</v>
      </c>
      <c r="K153" s="31"/>
      <c r="L153" s="32"/>
      <c r="M153" s="64"/>
      <c r="N153" s="55"/>
      <c r="O153" s="65"/>
      <c r="P153" s="132">
        <f>P154+P1294+P2100+P2112</f>
        <v>0</v>
      </c>
      <c r="Q153" s="65"/>
      <c r="R153" s="132">
        <f>R154+R1294+R2100+R2112</f>
        <v>0</v>
      </c>
      <c r="S153" s="65"/>
      <c r="T153" s="133">
        <f>T154+T1294+T2100+T2112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T153" s="17" t="s">
        <v>78</v>
      </c>
      <c r="AU153" s="17" t="s">
        <v>163</v>
      </c>
      <c r="BK153" s="134">
        <f>BK154+BK1294+BK2100+BK2112</f>
        <v>0</v>
      </c>
    </row>
    <row r="154" spans="1:65" s="12" customFormat="1" ht="25.9" customHeight="1">
      <c r="B154" s="135"/>
      <c r="D154" s="136" t="s">
        <v>78</v>
      </c>
      <c r="E154" s="137" t="s">
        <v>205</v>
      </c>
      <c r="F154" s="137" t="s">
        <v>206</v>
      </c>
      <c r="I154" s="138"/>
      <c r="J154" s="139">
        <f>BK154</f>
        <v>0</v>
      </c>
      <c r="L154" s="135"/>
      <c r="M154" s="140"/>
      <c r="N154" s="141"/>
      <c r="O154" s="141"/>
      <c r="P154" s="142">
        <f>P155+P230+P338+P724+P910+P1169+P1291</f>
        <v>0</v>
      </c>
      <c r="Q154" s="141"/>
      <c r="R154" s="142">
        <f>R155+R230+R338+R724+R910+R1169+R1291</f>
        <v>0</v>
      </c>
      <c r="S154" s="141"/>
      <c r="T154" s="143">
        <f>T155+T230+T338+T724+T910+T1169+T1291</f>
        <v>0</v>
      </c>
      <c r="AR154" s="136" t="s">
        <v>86</v>
      </c>
      <c r="AT154" s="144" t="s">
        <v>78</v>
      </c>
      <c r="AU154" s="144" t="s">
        <v>79</v>
      </c>
      <c r="AY154" s="136" t="s">
        <v>207</v>
      </c>
      <c r="BK154" s="145">
        <f>BK155+BK230+BK338+BK724+BK910+BK1169+BK1291</f>
        <v>0</v>
      </c>
    </row>
    <row r="155" spans="1:65" s="12" customFormat="1" ht="22.9" customHeight="1">
      <c r="B155" s="135"/>
      <c r="D155" s="136" t="s">
        <v>78</v>
      </c>
      <c r="E155" s="146" t="s">
        <v>86</v>
      </c>
      <c r="F155" s="146" t="s">
        <v>208</v>
      </c>
      <c r="I155" s="138"/>
      <c r="J155" s="147">
        <f>BK155</f>
        <v>0</v>
      </c>
      <c r="L155" s="135"/>
      <c r="M155" s="140"/>
      <c r="N155" s="141"/>
      <c r="O155" s="141"/>
      <c r="P155" s="142">
        <f>SUM(P156:P229)</f>
        <v>0</v>
      </c>
      <c r="Q155" s="141"/>
      <c r="R155" s="142">
        <f>SUM(R156:R229)</f>
        <v>0</v>
      </c>
      <c r="S155" s="141"/>
      <c r="T155" s="143">
        <f>SUM(T156:T229)</f>
        <v>0</v>
      </c>
      <c r="AR155" s="136" t="s">
        <v>86</v>
      </c>
      <c r="AT155" s="144" t="s">
        <v>78</v>
      </c>
      <c r="AU155" s="144" t="s">
        <v>86</v>
      </c>
      <c r="AY155" s="136" t="s">
        <v>207</v>
      </c>
      <c r="BK155" s="145">
        <f>SUM(BK156:BK229)</f>
        <v>0</v>
      </c>
    </row>
    <row r="156" spans="1:65" s="2" customFormat="1" ht="24.2" customHeight="1">
      <c r="A156" s="31"/>
      <c r="B156" s="148"/>
      <c r="C156" s="149" t="s">
        <v>86</v>
      </c>
      <c r="D156" s="149" t="s">
        <v>209</v>
      </c>
      <c r="E156" s="150" t="s">
        <v>210</v>
      </c>
      <c r="F156" s="151" t="s">
        <v>211</v>
      </c>
      <c r="G156" s="152" t="s">
        <v>212</v>
      </c>
      <c r="H156" s="153">
        <v>80</v>
      </c>
      <c r="I156" s="154"/>
      <c r="J156" s="155">
        <f t="shared" ref="J156:J163" si="0">ROUND(I156*H156,2)</f>
        <v>0</v>
      </c>
      <c r="K156" s="156"/>
      <c r="L156" s="32"/>
      <c r="M156" s="157" t="s">
        <v>1</v>
      </c>
      <c r="N156" s="158" t="s">
        <v>44</v>
      </c>
      <c r="O156" s="57"/>
      <c r="P156" s="159">
        <f t="shared" ref="P156:P163" si="1">O156*H156</f>
        <v>0</v>
      </c>
      <c r="Q156" s="159">
        <v>0</v>
      </c>
      <c r="R156" s="159">
        <f t="shared" ref="R156:R163" si="2">Q156*H156</f>
        <v>0</v>
      </c>
      <c r="S156" s="159">
        <v>0</v>
      </c>
      <c r="T156" s="160">
        <f t="shared" ref="T156:T163" si="3">S156*H156</f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61" t="s">
        <v>213</v>
      </c>
      <c r="AT156" s="161" t="s">
        <v>209</v>
      </c>
      <c r="AU156" s="161" t="s">
        <v>88</v>
      </c>
      <c r="AY156" s="17" t="s">
        <v>207</v>
      </c>
      <c r="BE156" s="162">
        <f t="shared" ref="BE156:BE163" si="4">IF(N156="základní",J156,0)</f>
        <v>0</v>
      </c>
      <c r="BF156" s="162">
        <f t="shared" ref="BF156:BF163" si="5">IF(N156="snížená",J156,0)</f>
        <v>0</v>
      </c>
      <c r="BG156" s="162">
        <f t="shared" ref="BG156:BG163" si="6">IF(N156="zákl. přenesená",J156,0)</f>
        <v>0</v>
      </c>
      <c r="BH156" s="162">
        <f t="shared" ref="BH156:BH163" si="7">IF(N156="sníž. přenesená",J156,0)</f>
        <v>0</v>
      </c>
      <c r="BI156" s="162">
        <f t="shared" ref="BI156:BI163" si="8">IF(N156="nulová",J156,0)</f>
        <v>0</v>
      </c>
      <c r="BJ156" s="17" t="s">
        <v>86</v>
      </c>
      <c r="BK156" s="162">
        <f t="shared" ref="BK156:BK163" si="9">ROUND(I156*H156,2)</f>
        <v>0</v>
      </c>
      <c r="BL156" s="17" t="s">
        <v>213</v>
      </c>
      <c r="BM156" s="161" t="s">
        <v>88</v>
      </c>
    </row>
    <row r="157" spans="1:65" s="2" customFormat="1" ht="24.2" customHeight="1">
      <c r="A157" s="31"/>
      <c r="B157" s="148"/>
      <c r="C157" s="149" t="s">
        <v>88</v>
      </c>
      <c r="D157" s="149" t="s">
        <v>209</v>
      </c>
      <c r="E157" s="150" t="s">
        <v>214</v>
      </c>
      <c r="F157" s="151" t="s">
        <v>215</v>
      </c>
      <c r="G157" s="152" t="s">
        <v>216</v>
      </c>
      <c r="H157" s="153">
        <v>10</v>
      </c>
      <c r="I157" s="154"/>
      <c r="J157" s="155">
        <f t="shared" si="0"/>
        <v>0</v>
      </c>
      <c r="K157" s="156"/>
      <c r="L157" s="32"/>
      <c r="M157" s="157" t="s">
        <v>1</v>
      </c>
      <c r="N157" s="158" t="s">
        <v>44</v>
      </c>
      <c r="O157" s="57"/>
      <c r="P157" s="159">
        <f t="shared" si="1"/>
        <v>0</v>
      </c>
      <c r="Q157" s="159">
        <v>0</v>
      </c>
      <c r="R157" s="159">
        <f t="shared" si="2"/>
        <v>0</v>
      </c>
      <c r="S157" s="159">
        <v>0</v>
      </c>
      <c r="T157" s="160">
        <f t="shared" si="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213</v>
      </c>
      <c r="AT157" s="161" t="s">
        <v>209</v>
      </c>
      <c r="AU157" s="161" t="s">
        <v>88</v>
      </c>
      <c r="AY157" s="17" t="s">
        <v>207</v>
      </c>
      <c r="BE157" s="162">
        <f t="shared" si="4"/>
        <v>0</v>
      </c>
      <c r="BF157" s="162">
        <f t="shared" si="5"/>
        <v>0</v>
      </c>
      <c r="BG157" s="162">
        <f t="shared" si="6"/>
        <v>0</v>
      </c>
      <c r="BH157" s="162">
        <f t="shared" si="7"/>
        <v>0</v>
      </c>
      <c r="BI157" s="162">
        <f t="shared" si="8"/>
        <v>0</v>
      </c>
      <c r="BJ157" s="17" t="s">
        <v>86</v>
      </c>
      <c r="BK157" s="162">
        <f t="shared" si="9"/>
        <v>0</v>
      </c>
      <c r="BL157" s="17" t="s">
        <v>213</v>
      </c>
      <c r="BM157" s="161" t="s">
        <v>213</v>
      </c>
    </row>
    <row r="158" spans="1:65" s="2" customFormat="1" ht="24.2" customHeight="1">
      <c r="A158" s="31"/>
      <c r="B158" s="148"/>
      <c r="C158" s="149" t="s">
        <v>217</v>
      </c>
      <c r="D158" s="149" t="s">
        <v>209</v>
      </c>
      <c r="E158" s="150" t="s">
        <v>218</v>
      </c>
      <c r="F158" s="151" t="s">
        <v>219</v>
      </c>
      <c r="G158" s="152" t="s">
        <v>220</v>
      </c>
      <c r="H158" s="153">
        <v>30</v>
      </c>
      <c r="I158" s="154"/>
      <c r="J158" s="155">
        <f t="shared" si="0"/>
        <v>0</v>
      </c>
      <c r="K158" s="156"/>
      <c r="L158" s="32"/>
      <c r="M158" s="157" t="s">
        <v>1</v>
      </c>
      <c r="N158" s="158" t="s">
        <v>44</v>
      </c>
      <c r="O158" s="57"/>
      <c r="P158" s="159">
        <f t="shared" si="1"/>
        <v>0</v>
      </c>
      <c r="Q158" s="159">
        <v>0</v>
      </c>
      <c r="R158" s="159">
        <f t="shared" si="2"/>
        <v>0</v>
      </c>
      <c r="S158" s="159">
        <v>0</v>
      </c>
      <c r="T158" s="160">
        <f t="shared" si="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213</v>
      </c>
      <c r="AT158" s="161" t="s">
        <v>209</v>
      </c>
      <c r="AU158" s="161" t="s">
        <v>88</v>
      </c>
      <c r="AY158" s="17" t="s">
        <v>207</v>
      </c>
      <c r="BE158" s="162">
        <f t="shared" si="4"/>
        <v>0</v>
      </c>
      <c r="BF158" s="162">
        <f t="shared" si="5"/>
        <v>0</v>
      </c>
      <c r="BG158" s="162">
        <f t="shared" si="6"/>
        <v>0</v>
      </c>
      <c r="BH158" s="162">
        <f t="shared" si="7"/>
        <v>0</v>
      </c>
      <c r="BI158" s="162">
        <f t="shared" si="8"/>
        <v>0</v>
      </c>
      <c r="BJ158" s="17" t="s">
        <v>86</v>
      </c>
      <c r="BK158" s="162">
        <f t="shared" si="9"/>
        <v>0</v>
      </c>
      <c r="BL158" s="17" t="s">
        <v>213</v>
      </c>
      <c r="BM158" s="161" t="s">
        <v>221</v>
      </c>
    </row>
    <row r="159" spans="1:65" s="2" customFormat="1" ht="16.5" customHeight="1">
      <c r="A159" s="31"/>
      <c r="B159" s="148"/>
      <c r="C159" s="149" t="s">
        <v>213</v>
      </c>
      <c r="D159" s="149" t="s">
        <v>209</v>
      </c>
      <c r="E159" s="150" t="s">
        <v>222</v>
      </c>
      <c r="F159" s="151" t="s">
        <v>223</v>
      </c>
      <c r="G159" s="152" t="s">
        <v>220</v>
      </c>
      <c r="H159" s="153">
        <v>30</v>
      </c>
      <c r="I159" s="154"/>
      <c r="J159" s="155">
        <f t="shared" si="0"/>
        <v>0</v>
      </c>
      <c r="K159" s="156"/>
      <c r="L159" s="32"/>
      <c r="M159" s="157" t="s">
        <v>1</v>
      </c>
      <c r="N159" s="158" t="s">
        <v>44</v>
      </c>
      <c r="O159" s="57"/>
      <c r="P159" s="159">
        <f t="shared" si="1"/>
        <v>0</v>
      </c>
      <c r="Q159" s="159">
        <v>0</v>
      </c>
      <c r="R159" s="159">
        <f t="shared" si="2"/>
        <v>0</v>
      </c>
      <c r="S159" s="159">
        <v>0</v>
      </c>
      <c r="T159" s="160">
        <f t="shared" si="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61" t="s">
        <v>213</v>
      </c>
      <c r="AT159" s="161" t="s">
        <v>209</v>
      </c>
      <c r="AU159" s="161" t="s">
        <v>88</v>
      </c>
      <c r="AY159" s="17" t="s">
        <v>207</v>
      </c>
      <c r="BE159" s="162">
        <f t="shared" si="4"/>
        <v>0</v>
      </c>
      <c r="BF159" s="162">
        <f t="shared" si="5"/>
        <v>0</v>
      </c>
      <c r="BG159" s="162">
        <f t="shared" si="6"/>
        <v>0</v>
      </c>
      <c r="BH159" s="162">
        <f t="shared" si="7"/>
        <v>0</v>
      </c>
      <c r="BI159" s="162">
        <f t="shared" si="8"/>
        <v>0</v>
      </c>
      <c r="BJ159" s="17" t="s">
        <v>86</v>
      </c>
      <c r="BK159" s="162">
        <f t="shared" si="9"/>
        <v>0</v>
      </c>
      <c r="BL159" s="17" t="s">
        <v>213</v>
      </c>
      <c r="BM159" s="161" t="s">
        <v>224</v>
      </c>
    </row>
    <row r="160" spans="1:65" s="2" customFormat="1" ht="24.2" customHeight="1">
      <c r="A160" s="31"/>
      <c r="B160" s="148"/>
      <c r="C160" s="149" t="s">
        <v>225</v>
      </c>
      <c r="D160" s="149" t="s">
        <v>209</v>
      </c>
      <c r="E160" s="150" t="s">
        <v>226</v>
      </c>
      <c r="F160" s="151" t="s">
        <v>227</v>
      </c>
      <c r="G160" s="152" t="s">
        <v>220</v>
      </c>
      <c r="H160" s="153">
        <v>30</v>
      </c>
      <c r="I160" s="154"/>
      <c r="J160" s="155">
        <f t="shared" si="0"/>
        <v>0</v>
      </c>
      <c r="K160" s="156"/>
      <c r="L160" s="32"/>
      <c r="M160" s="157" t="s">
        <v>1</v>
      </c>
      <c r="N160" s="158" t="s">
        <v>44</v>
      </c>
      <c r="O160" s="57"/>
      <c r="P160" s="159">
        <f t="shared" si="1"/>
        <v>0</v>
      </c>
      <c r="Q160" s="159">
        <v>0</v>
      </c>
      <c r="R160" s="159">
        <f t="shared" si="2"/>
        <v>0</v>
      </c>
      <c r="S160" s="159">
        <v>0</v>
      </c>
      <c r="T160" s="160">
        <f t="shared" si="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61" t="s">
        <v>213</v>
      </c>
      <c r="AT160" s="161" t="s">
        <v>209</v>
      </c>
      <c r="AU160" s="161" t="s">
        <v>88</v>
      </c>
      <c r="AY160" s="17" t="s">
        <v>207</v>
      </c>
      <c r="BE160" s="162">
        <f t="shared" si="4"/>
        <v>0</v>
      </c>
      <c r="BF160" s="162">
        <f t="shared" si="5"/>
        <v>0</v>
      </c>
      <c r="BG160" s="162">
        <f t="shared" si="6"/>
        <v>0</v>
      </c>
      <c r="BH160" s="162">
        <f t="shared" si="7"/>
        <v>0</v>
      </c>
      <c r="BI160" s="162">
        <f t="shared" si="8"/>
        <v>0</v>
      </c>
      <c r="BJ160" s="17" t="s">
        <v>86</v>
      </c>
      <c r="BK160" s="162">
        <f t="shared" si="9"/>
        <v>0</v>
      </c>
      <c r="BL160" s="17" t="s">
        <v>213</v>
      </c>
      <c r="BM160" s="161" t="s">
        <v>228</v>
      </c>
    </row>
    <row r="161" spans="1:65" s="2" customFormat="1" ht="24.2" customHeight="1">
      <c r="A161" s="31"/>
      <c r="B161" s="148"/>
      <c r="C161" s="149" t="s">
        <v>221</v>
      </c>
      <c r="D161" s="149" t="s">
        <v>209</v>
      </c>
      <c r="E161" s="150" t="s">
        <v>1921</v>
      </c>
      <c r="F161" s="151" t="s">
        <v>1922</v>
      </c>
      <c r="G161" s="152" t="s">
        <v>220</v>
      </c>
      <c r="H161" s="153">
        <v>50</v>
      </c>
      <c r="I161" s="154"/>
      <c r="J161" s="155">
        <f t="shared" si="0"/>
        <v>0</v>
      </c>
      <c r="K161" s="156"/>
      <c r="L161" s="32"/>
      <c r="M161" s="157" t="s">
        <v>1</v>
      </c>
      <c r="N161" s="158" t="s">
        <v>44</v>
      </c>
      <c r="O161" s="57"/>
      <c r="P161" s="159">
        <f t="shared" si="1"/>
        <v>0</v>
      </c>
      <c r="Q161" s="159">
        <v>0</v>
      </c>
      <c r="R161" s="159">
        <f t="shared" si="2"/>
        <v>0</v>
      </c>
      <c r="S161" s="159">
        <v>0</v>
      </c>
      <c r="T161" s="160">
        <f t="shared" si="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213</v>
      </c>
      <c r="AT161" s="161" t="s">
        <v>209</v>
      </c>
      <c r="AU161" s="161" t="s">
        <v>88</v>
      </c>
      <c r="AY161" s="17" t="s">
        <v>207</v>
      </c>
      <c r="BE161" s="162">
        <f t="shared" si="4"/>
        <v>0</v>
      </c>
      <c r="BF161" s="162">
        <f t="shared" si="5"/>
        <v>0</v>
      </c>
      <c r="BG161" s="162">
        <f t="shared" si="6"/>
        <v>0</v>
      </c>
      <c r="BH161" s="162">
        <f t="shared" si="7"/>
        <v>0</v>
      </c>
      <c r="BI161" s="162">
        <f t="shared" si="8"/>
        <v>0</v>
      </c>
      <c r="BJ161" s="17" t="s">
        <v>86</v>
      </c>
      <c r="BK161" s="162">
        <f t="shared" si="9"/>
        <v>0</v>
      </c>
      <c r="BL161" s="17" t="s">
        <v>213</v>
      </c>
      <c r="BM161" s="161" t="s">
        <v>231</v>
      </c>
    </row>
    <row r="162" spans="1:65" s="2" customFormat="1" ht="24.2" customHeight="1">
      <c r="A162" s="31"/>
      <c r="B162" s="148"/>
      <c r="C162" s="149" t="s">
        <v>232</v>
      </c>
      <c r="D162" s="149" t="s">
        <v>209</v>
      </c>
      <c r="E162" s="150" t="s">
        <v>1923</v>
      </c>
      <c r="F162" s="151" t="s">
        <v>1924</v>
      </c>
      <c r="G162" s="152" t="s">
        <v>235</v>
      </c>
      <c r="H162" s="153">
        <v>58.155999999999999</v>
      </c>
      <c r="I162" s="154"/>
      <c r="J162" s="155">
        <f t="shared" si="0"/>
        <v>0</v>
      </c>
      <c r="K162" s="156"/>
      <c r="L162" s="32"/>
      <c r="M162" s="157" t="s">
        <v>1</v>
      </c>
      <c r="N162" s="158" t="s">
        <v>44</v>
      </c>
      <c r="O162" s="57"/>
      <c r="P162" s="159">
        <f t="shared" si="1"/>
        <v>0</v>
      </c>
      <c r="Q162" s="159">
        <v>0</v>
      </c>
      <c r="R162" s="159">
        <f t="shared" si="2"/>
        <v>0</v>
      </c>
      <c r="S162" s="159">
        <v>0</v>
      </c>
      <c r="T162" s="160">
        <f t="shared" si="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61" t="s">
        <v>213</v>
      </c>
      <c r="AT162" s="161" t="s">
        <v>209</v>
      </c>
      <c r="AU162" s="161" t="s">
        <v>88</v>
      </c>
      <c r="AY162" s="17" t="s">
        <v>207</v>
      </c>
      <c r="BE162" s="162">
        <f t="shared" si="4"/>
        <v>0</v>
      </c>
      <c r="BF162" s="162">
        <f t="shared" si="5"/>
        <v>0</v>
      </c>
      <c r="BG162" s="162">
        <f t="shared" si="6"/>
        <v>0</v>
      </c>
      <c r="BH162" s="162">
        <f t="shared" si="7"/>
        <v>0</v>
      </c>
      <c r="BI162" s="162">
        <f t="shared" si="8"/>
        <v>0</v>
      </c>
      <c r="BJ162" s="17" t="s">
        <v>86</v>
      </c>
      <c r="BK162" s="162">
        <f t="shared" si="9"/>
        <v>0</v>
      </c>
      <c r="BL162" s="17" t="s">
        <v>213</v>
      </c>
      <c r="BM162" s="161" t="s">
        <v>236</v>
      </c>
    </row>
    <row r="163" spans="1:65" s="2" customFormat="1" ht="24.2" customHeight="1">
      <c r="A163" s="31"/>
      <c r="B163" s="148"/>
      <c r="C163" s="149" t="s">
        <v>224</v>
      </c>
      <c r="D163" s="149" t="s">
        <v>209</v>
      </c>
      <c r="E163" s="150" t="s">
        <v>1925</v>
      </c>
      <c r="F163" s="151" t="s">
        <v>1926</v>
      </c>
      <c r="G163" s="152" t="s">
        <v>235</v>
      </c>
      <c r="H163" s="153">
        <v>14.539</v>
      </c>
      <c r="I163" s="154"/>
      <c r="J163" s="155">
        <f t="shared" si="0"/>
        <v>0</v>
      </c>
      <c r="K163" s="156"/>
      <c r="L163" s="32"/>
      <c r="M163" s="157" t="s">
        <v>1</v>
      </c>
      <c r="N163" s="158" t="s">
        <v>44</v>
      </c>
      <c r="O163" s="57"/>
      <c r="P163" s="159">
        <f t="shared" si="1"/>
        <v>0</v>
      </c>
      <c r="Q163" s="159">
        <v>0</v>
      </c>
      <c r="R163" s="159">
        <f t="shared" si="2"/>
        <v>0</v>
      </c>
      <c r="S163" s="159">
        <v>0</v>
      </c>
      <c r="T163" s="160">
        <f t="shared" si="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61" t="s">
        <v>213</v>
      </c>
      <c r="AT163" s="161" t="s">
        <v>209</v>
      </c>
      <c r="AU163" s="161" t="s">
        <v>88</v>
      </c>
      <c r="AY163" s="17" t="s">
        <v>207</v>
      </c>
      <c r="BE163" s="162">
        <f t="shared" si="4"/>
        <v>0</v>
      </c>
      <c r="BF163" s="162">
        <f t="shared" si="5"/>
        <v>0</v>
      </c>
      <c r="BG163" s="162">
        <f t="shared" si="6"/>
        <v>0</v>
      </c>
      <c r="BH163" s="162">
        <f t="shared" si="7"/>
        <v>0</v>
      </c>
      <c r="BI163" s="162">
        <f t="shared" si="8"/>
        <v>0</v>
      </c>
      <c r="BJ163" s="17" t="s">
        <v>86</v>
      </c>
      <c r="BK163" s="162">
        <f t="shared" si="9"/>
        <v>0</v>
      </c>
      <c r="BL163" s="17" t="s">
        <v>213</v>
      </c>
      <c r="BM163" s="161" t="s">
        <v>245</v>
      </c>
    </row>
    <row r="164" spans="1:65" s="14" customFormat="1" ht="22.5">
      <c r="B164" s="172"/>
      <c r="D164" s="164" t="s">
        <v>237</v>
      </c>
      <c r="E164" s="173" t="s">
        <v>1</v>
      </c>
      <c r="F164" s="174" t="s">
        <v>1927</v>
      </c>
      <c r="H164" s="173" t="s">
        <v>1</v>
      </c>
      <c r="I164" s="175"/>
      <c r="L164" s="172"/>
      <c r="M164" s="176"/>
      <c r="N164" s="177"/>
      <c r="O164" s="177"/>
      <c r="P164" s="177"/>
      <c r="Q164" s="177"/>
      <c r="R164" s="177"/>
      <c r="S164" s="177"/>
      <c r="T164" s="178"/>
      <c r="AT164" s="173" t="s">
        <v>237</v>
      </c>
      <c r="AU164" s="173" t="s">
        <v>88</v>
      </c>
      <c r="AV164" s="14" t="s">
        <v>86</v>
      </c>
      <c r="AW164" s="14" t="s">
        <v>33</v>
      </c>
      <c r="AX164" s="14" t="s">
        <v>79</v>
      </c>
      <c r="AY164" s="173" t="s">
        <v>207</v>
      </c>
    </row>
    <row r="165" spans="1:65" s="13" customFormat="1" ht="22.5">
      <c r="B165" s="163"/>
      <c r="D165" s="164" t="s">
        <v>237</v>
      </c>
      <c r="E165" s="165" t="s">
        <v>1</v>
      </c>
      <c r="F165" s="166" t="s">
        <v>1928</v>
      </c>
      <c r="H165" s="167">
        <v>3.2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3" customFormat="1" ht="22.5">
      <c r="B166" s="163"/>
      <c r="D166" s="164" t="s">
        <v>237</v>
      </c>
      <c r="E166" s="165" t="s">
        <v>1</v>
      </c>
      <c r="F166" s="166" t="s">
        <v>1929</v>
      </c>
      <c r="H166" s="167">
        <v>8.9890000000000008</v>
      </c>
      <c r="I166" s="168"/>
      <c r="L166" s="163"/>
      <c r="M166" s="169"/>
      <c r="N166" s="170"/>
      <c r="O166" s="170"/>
      <c r="P166" s="170"/>
      <c r="Q166" s="170"/>
      <c r="R166" s="170"/>
      <c r="S166" s="170"/>
      <c r="T166" s="171"/>
      <c r="AT166" s="165" t="s">
        <v>237</v>
      </c>
      <c r="AU166" s="165" t="s">
        <v>88</v>
      </c>
      <c r="AV166" s="13" t="s">
        <v>88</v>
      </c>
      <c r="AW166" s="13" t="s">
        <v>33</v>
      </c>
      <c r="AX166" s="13" t="s">
        <v>79</v>
      </c>
      <c r="AY166" s="165" t="s">
        <v>207</v>
      </c>
    </row>
    <row r="167" spans="1:65" s="13" customFormat="1" ht="22.5">
      <c r="B167" s="163"/>
      <c r="D167" s="164" t="s">
        <v>237</v>
      </c>
      <c r="E167" s="165" t="s">
        <v>1</v>
      </c>
      <c r="F167" s="166" t="s">
        <v>1930</v>
      </c>
      <c r="H167" s="167">
        <v>1.1819999999999999</v>
      </c>
      <c r="I167" s="168"/>
      <c r="L167" s="163"/>
      <c r="M167" s="169"/>
      <c r="N167" s="170"/>
      <c r="O167" s="170"/>
      <c r="P167" s="170"/>
      <c r="Q167" s="170"/>
      <c r="R167" s="170"/>
      <c r="S167" s="170"/>
      <c r="T167" s="171"/>
      <c r="AT167" s="165" t="s">
        <v>237</v>
      </c>
      <c r="AU167" s="165" t="s">
        <v>88</v>
      </c>
      <c r="AV167" s="13" t="s">
        <v>88</v>
      </c>
      <c r="AW167" s="13" t="s">
        <v>33</v>
      </c>
      <c r="AX167" s="13" t="s">
        <v>79</v>
      </c>
      <c r="AY167" s="165" t="s">
        <v>207</v>
      </c>
    </row>
    <row r="168" spans="1:65" s="13" customFormat="1" ht="22.5">
      <c r="B168" s="163"/>
      <c r="D168" s="164" t="s">
        <v>237</v>
      </c>
      <c r="E168" s="165" t="s">
        <v>1</v>
      </c>
      <c r="F168" s="166" t="s">
        <v>1931</v>
      </c>
      <c r="H168" s="167">
        <v>1.1679999999999999</v>
      </c>
      <c r="I168" s="168"/>
      <c r="L168" s="163"/>
      <c r="M168" s="169"/>
      <c r="N168" s="170"/>
      <c r="O168" s="170"/>
      <c r="P168" s="170"/>
      <c r="Q168" s="170"/>
      <c r="R168" s="170"/>
      <c r="S168" s="170"/>
      <c r="T168" s="171"/>
      <c r="AT168" s="165" t="s">
        <v>237</v>
      </c>
      <c r="AU168" s="165" t="s">
        <v>88</v>
      </c>
      <c r="AV168" s="13" t="s">
        <v>88</v>
      </c>
      <c r="AW168" s="13" t="s">
        <v>33</v>
      </c>
      <c r="AX168" s="13" t="s">
        <v>79</v>
      </c>
      <c r="AY168" s="165" t="s">
        <v>207</v>
      </c>
    </row>
    <row r="169" spans="1:65" s="14" customFormat="1" ht="22.5">
      <c r="B169" s="172"/>
      <c r="D169" s="164" t="s">
        <v>237</v>
      </c>
      <c r="E169" s="173" t="s">
        <v>1</v>
      </c>
      <c r="F169" s="174" t="s">
        <v>241</v>
      </c>
      <c r="H169" s="173" t="s">
        <v>1</v>
      </c>
      <c r="I169" s="175"/>
      <c r="L169" s="172"/>
      <c r="M169" s="176"/>
      <c r="N169" s="177"/>
      <c r="O169" s="177"/>
      <c r="P169" s="177"/>
      <c r="Q169" s="177"/>
      <c r="R169" s="177"/>
      <c r="S169" s="177"/>
      <c r="T169" s="178"/>
      <c r="AT169" s="173" t="s">
        <v>237</v>
      </c>
      <c r="AU169" s="173" t="s">
        <v>88</v>
      </c>
      <c r="AV169" s="14" t="s">
        <v>86</v>
      </c>
      <c r="AW169" s="14" t="s">
        <v>33</v>
      </c>
      <c r="AX169" s="14" t="s">
        <v>79</v>
      </c>
      <c r="AY169" s="173" t="s">
        <v>207</v>
      </c>
    </row>
    <row r="170" spans="1:65" s="15" customFormat="1" ht="11.25">
      <c r="B170" s="179"/>
      <c r="D170" s="164" t="s">
        <v>237</v>
      </c>
      <c r="E170" s="180" t="s">
        <v>1</v>
      </c>
      <c r="F170" s="181" t="s">
        <v>242</v>
      </c>
      <c r="H170" s="182">
        <v>14.539</v>
      </c>
      <c r="I170" s="183"/>
      <c r="L170" s="179"/>
      <c r="M170" s="184"/>
      <c r="N170" s="185"/>
      <c r="O170" s="185"/>
      <c r="P170" s="185"/>
      <c r="Q170" s="185"/>
      <c r="R170" s="185"/>
      <c r="S170" s="185"/>
      <c r="T170" s="186"/>
      <c r="AT170" s="180" t="s">
        <v>237</v>
      </c>
      <c r="AU170" s="180" t="s">
        <v>88</v>
      </c>
      <c r="AV170" s="15" t="s">
        <v>213</v>
      </c>
      <c r="AW170" s="15" t="s">
        <v>33</v>
      </c>
      <c r="AX170" s="15" t="s">
        <v>86</v>
      </c>
      <c r="AY170" s="180" t="s">
        <v>207</v>
      </c>
    </row>
    <row r="171" spans="1:65" s="2" customFormat="1" ht="24.2" customHeight="1">
      <c r="A171" s="31"/>
      <c r="B171" s="148"/>
      <c r="C171" s="149" t="s">
        <v>246</v>
      </c>
      <c r="D171" s="149" t="s">
        <v>209</v>
      </c>
      <c r="E171" s="150" t="s">
        <v>247</v>
      </c>
      <c r="F171" s="151" t="s">
        <v>248</v>
      </c>
      <c r="G171" s="152" t="s">
        <v>235</v>
      </c>
      <c r="H171" s="153">
        <v>3.6349999999999998</v>
      </c>
      <c r="I171" s="154"/>
      <c r="J171" s="155">
        <f>ROUND(I171*H171,2)</f>
        <v>0</v>
      </c>
      <c r="K171" s="156"/>
      <c r="L171" s="32"/>
      <c r="M171" s="157" t="s">
        <v>1</v>
      </c>
      <c r="N171" s="158" t="s">
        <v>44</v>
      </c>
      <c r="O171" s="57"/>
      <c r="P171" s="159">
        <f>O171*H171</f>
        <v>0</v>
      </c>
      <c r="Q171" s="159">
        <v>0</v>
      </c>
      <c r="R171" s="159">
        <f>Q171*H171</f>
        <v>0</v>
      </c>
      <c r="S171" s="159">
        <v>0</v>
      </c>
      <c r="T171" s="160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61" t="s">
        <v>213</v>
      </c>
      <c r="AT171" s="161" t="s">
        <v>209</v>
      </c>
      <c r="AU171" s="161" t="s">
        <v>88</v>
      </c>
      <c r="AY171" s="17" t="s">
        <v>207</v>
      </c>
      <c r="BE171" s="162">
        <f>IF(N171="základní",J171,0)</f>
        <v>0</v>
      </c>
      <c r="BF171" s="162">
        <f>IF(N171="snížená",J171,0)</f>
        <v>0</v>
      </c>
      <c r="BG171" s="162">
        <f>IF(N171="zákl. přenesená",J171,0)</f>
        <v>0</v>
      </c>
      <c r="BH171" s="162">
        <f>IF(N171="sníž. přenesená",J171,0)</f>
        <v>0</v>
      </c>
      <c r="BI171" s="162">
        <f>IF(N171="nulová",J171,0)</f>
        <v>0</v>
      </c>
      <c r="BJ171" s="17" t="s">
        <v>86</v>
      </c>
      <c r="BK171" s="162">
        <f>ROUND(I171*H171,2)</f>
        <v>0</v>
      </c>
      <c r="BL171" s="17" t="s">
        <v>213</v>
      </c>
      <c r="BM171" s="161" t="s">
        <v>249</v>
      </c>
    </row>
    <row r="172" spans="1:65" s="13" customFormat="1" ht="11.25">
      <c r="B172" s="163"/>
      <c r="D172" s="164" t="s">
        <v>237</v>
      </c>
      <c r="E172" s="165" t="s">
        <v>1</v>
      </c>
      <c r="F172" s="166" t="s">
        <v>1932</v>
      </c>
      <c r="H172" s="167">
        <v>3.6349999999999998</v>
      </c>
      <c r="I172" s="168"/>
      <c r="L172" s="163"/>
      <c r="M172" s="169"/>
      <c r="N172" s="170"/>
      <c r="O172" s="170"/>
      <c r="P172" s="170"/>
      <c r="Q172" s="170"/>
      <c r="R172" s="170"/>
      <c r="S172" s="170"/>
      <c r="T172" s="171"/>
      <c r="AT172" s="165" t="s">
        <v>237</v>
      </c>
      <c r="AU172" s="165" t="s">
        <v>88</v>
      </c>
      <c r="AV172" s="13" t="s">
        <v>88</v>
      </c>
      <c r="AW172" s="13" t="s">
        <v>33</v>
      </c>
      <c r="AX172" s="13" t="s">
        <v>79</v>
      </c>
      <c r="AY172" s="165" t="s">
        <v>207</v>
      </c>
    </row>
    <row r="173" spans="1:65" s="15" customFormat="1" ht="11.25">
      <c r="B173" s="179"/>
      <c r="D173" s="164" t="s">
        <v>237</v>
      </c>
      <c r="E173" s="180" t="s">
        <v>1</v>
      </c>
      <c r="F173" s="181" t="s">
        <v>242</v>
      </c>
      <c r="H173" s="182">
        <v>3.6349999999999998</v>
      </c>
      <c r="I173" s="183"/>
      <c r="L173" s="179"/>
      <c r="M173" s="184"/>
      <c r="N173" s="185"/>
      <c r="O173" s="185"/>
      <c r="P173" s="185"/>
      <c r="Q173" s="185"/>
      <c r="R173" s="185"/>
      <c r="S173" s="185"/>
      <c r="T173" s="186"/>
      <c r="AT173" s="180" t="s">
        <v>237</v>
      </c>
      <c r="AU173" s="180" t="s">
        <v>88</v>
      </c>
      <c r="AV173" s="15" t="s">
        <v>213</v>
      </c>
      <c r="AW173" s="15" t="s">
        <v>33</v>
      </c>
      <c r="AX173" s="15" t="s">
        <v>86</v>
      </c>
      <c r="AY173" s="180" t="s">
        <v>207</v>
      </c>
    </row>
    <row r="174" spans="1:65" s="2" customFormat="1" ht="24.2" customHeight="1">
      <c r="A174" s="31"/>
      <c r="B174" s="148"/>
      <c r="C174" s="149" t="s">
        <v>228</v>
      </c>
      <c r="D174" s="149" t="s">
        <v>209</v>
      </c>
      <c r="E174" s="150" t="s">
        <v>1933</v>
      </c>
      <c r="F174" s="151" t="s">
        <v>252</v>
      </c>
      <c r="G174" s="152" t="s">
        <v>235</v>
      </c>
      <c r="H174" s="153">
        <v>31.614000000000001</v>
      </c>
      <c r="I174" s="154"/>
      <c r="J174" s="155">
        <f>ROUND(I174*H174,2)</f>
        <v>0</v>
      </c>
      <c r="K174" s="156"/>
      <c r="L174" s="32"/>
      <c r="M174" s="157" t="s">
        <v>1</v>
      </c>
      <c r="N174" s="158" t="s">
        <v>44</v>
      </c>
      <c r="O174" s="57"/>
      <c r="P174" s="159">
        <f>O174*H174</f>
        <v>0</v>
      </c>
      <c r="Q174" s="159">
        <v>0</v>
      </c>
      <c r="R174" s="159">
        <f>Q174*H174</f>
        <v>0</v>
      </c>
      <c r="S174" s="159">
        <v>0</v>
      </c>
      <c r="T174" s="160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61" t="s">
        <v>213</v>
      </c>
      <c r="AT174" s="161" t="s">
        <v>209</v>
      </c>
      <c r="AU174" s="161" t="s">
        <v>88</v>
      </c>
      <c r="AY174" s="17" t="s">
        <v>207</v>
      </c>
      <c r="BE174" s="162">
        <f>IF(N174="základní",J174,0)</f>
        <v>0</v>
      </c>
      <c r="BF174" s="162">
        <f>IF(N174="snížená",J174,0)</f>
        <v>0</v>
      </c>
      <c r="BG174" s="162">
        <f>IF(N174="zákl. přenesená",J174,0)</f>
        <v>0</v>
      </c>
      <c r="BH174" s="162">
        <f>IF(N174="sníž. přenesená",J174,0)</f>
        <v>0</v>
      </c>
      <c r="BI174" s="162">
        <f>IF(N174="nulová",J174,0)</f>
        <v>0</v>
      </c>
      <c r="BJ174" s="17" t="s">
        <v>86</v>
      </c>
      <c r="BK174" s="162">
        <f>ROUND(I174*H174,2)</f>
        <v>0</v>
      </c>
      <c r="BL174" s="17" t="s">
        <v>213</v>
      </c>
      <c r="BM174" s="161" t="s">
        <v>253</v>
      </c>
    </row>
    <row r="175" spans="1:65" s="2" customFormat="1" ht="24.2" customHeight="1">
      <c r="A175" s="31"/>
      <c r="B175" s="148"/>
      <c r="C175" s="149" t="s">
        <v>254</v>
      </c>
      <c r="D175" s="149" t="s">
        <v>209</v>
      </c>
      <c r="E175" s="150" t="s">
        <v>1934</v>
      </c>
      <c r="F175" s="151" t="s">
        <v>1935</v>
      </c>
      <c r="G175" s="152" t="s">
        <v>235</v>
      </c>
      <c r="H175" s="153">
        <v>10.538</v>
      </c>
      <c r="I175" s="154"/>
      <c r="J175" s="155">
        <f>ROUND(I175*H175,2)</f>
        <v>0</v>
      </c>
      <c r="K175" s="156"/>
      <c r="L175" s="32"/>
      <c r="M175" s="157" t="s">
        <v>1</v>
      </c>
      <c r="N175" s="158" t="s">
        <v>44</v>
      </c>
      <c r="O175" s="57"/>
      <c r="P175" s="159">
        <f>O175*H175</f>
        <v>0</v>
      </c>
      <c r="Q175" s="159">
        <v>0</v>
      </c>
      <c r="R175" s="159">
        <f>Q175*H175</f>
        <v>0</v>
      </c>
      <c r="S175" s="159">
        <v>0</v>
      </c>
      <c r="T175" s="160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61" t="s">
        <v>213</v>
      </c>
      <c r="AT175" s="161" t="s">
        <v>209</v>
      </c>
      <c r="AU175" s="161" t="s">
        <v>88</v>
      </c>
      <c r="AY175" s="17" t="s">
        <v>207</v>
      </c>
      <c r="BE175" s="162">
        <f>IF(N175="základní",J175,0)</f>
        <v>0</v>
      </c>
      <c r="BF175" s="162">
        <f>IF(N175="snížená",J175,0)</f>
        <v>0</v>
      </c>
      <c r="BG175" s="162">
        <f>IF(N175="zákl. přenesená",J175,0)</f>
        <v>0</v>
      </c>
      <c r="BH175" s="162">
        <f>IF(N175="sníž. přenesená",J175,0)</f>
        <v>0</v>
      </c>
      <c r="BI175" s="162">
        <f>IF(N175="nulová",J175,0)</f>
        <v>0</v>
      </c>
      <c r="BJ175" s="17" t="s">
        <v>86</v>
      </c>
      <c r="BK175" s="162">
        <f>ROUND(I175*H175,2)</f>
        <v>0</v>
      </c>
      <c r="BL175" s="17" t="s">
        <v>213</v>
      </c>
      <c r="BM175" s="161" t="s">
        <v>257</v>
      </c>
    </row>
    <row r="176" spans="1:65" s="2" customFormat="1" ht="33" customHeight="1">
      <c r="A176" s="31"/>
      <c r="B176" s="148"/>
      <c r="C176" s="149" t="s">
        <v>231</v>
      </c>
      <c r="D176" s="149" t="s">
        <v>209</v>
      </c>
      <c r="E176" s="150" t="s">
        <v>255</v>
      </c>
      <c r="F176" s="151" t="s">
        <v>256</v>
      </c>
      <c r="G176" s="152" t="s">
        <v>235</v>
      </c>
      <c r="H176" s="153">
        <v>31.614000000000001</v>
      </c>
      <c r="I176" s="154"/>
      <c r="J176" s="155">
        <f>ROUND(I176*H176,2)</f>
        <v>0</v>
      </c>
      <c r="K176" s="156"/>
      <c r="L176" s="32"/>
      <c r="M176" s="157" t="s">
        <v>1</v>
      </c>
      <c r="N176" s="158" t="s">
        <v>44</v>
      </c>
      <c r="O176" s="57"/>
      <c r="P176" s="159">
        <f>O176*H176</f>
        <v>0</v>
      </c>
      <c r="Q176" s="159">
        <v>0</v>
      </c>
      <c r="R176" s="159">
        <f>Q176*H176</f>
        <v>0</v>
      </c>
      <c r="S176" s="159">
        <v>0</v>
      </c>
      <c r="T176" s="160">
        <f>S176*H176</f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61" t="s">
        <v>213</v>
      </c>
      <c r="AT176" s="161" t="s">
        <v>209</v>
      </c>
      <c r="AU176" s="161" t="s">
        <v>88</v>
      </c>
      <c r="AY176" s="17" t="s">
        <v>207</v>
      </c>
      <c r="BE176" s="162">
        <f>IF(N176="základní",J176,0)</f>
        <v>0</v>
      </c>
      <c r="BF176" s="162">
        <f>IF(N176="snížená",J176,0)</f>
        <v>0</v>
      </c>
      <c r="BG176" s="162">
        <f>IF(N176="zákl. přenesená",J176,0)</f>
        <v>0</v>
      </c>
      <c r="BH176" s="162">
        <f>IF(N176="sníž. přenesená",J176,0)</f>
        <v>0</v>
      </c>
      <c r="BI176" s="162">
        <f>IF(N176="nulová",J176,0)</f>
        <v>0</v>
      </c>
      <c r="BJ176" s="17" t="s">
        <v>86</v>
      </c>
      <c r="BK176" s="162">
        <f>ROUND(I176*H176,2)</f>
        <v>0</v>
      </c>
      <c r="BL176" s="17" t="s">
        <v>213</v>
      </c>
      <c r="BM176" s="161" t="s">
        <v>260</v>
      </c>
    </row>
    <row r="177" spans="1:65" s="2" customFormat="1" ht="37.9" customHeight="1">
      <c r="A177" s="31"/>
      <c r="B177" s="148"/>
      <c r="C177" s="149" t="s">
        <v>262</v>
      </c>
      <c r="D177" s="149" t="s">
        <v>209</v>
      </c>
      <c r="E177" s="150" t="s">
        <v>258</v>
      </c>
      <c r="F177" s="151" t="s">
        <v>259</v>
      </c>
      <c r="G177" s="152" t="s">
        <v>235</v>
      </c>
      <c r="H177" s="153">
        <v>189.66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213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213</v>
      </c>
      <c r="BM177" s="161" t="s">
        <v>265</v>
      </c>
    </row>
    <row r="178" spans="1:65" s="13" customFormat="1" ht="22.5">
      <c r="B178" s="163"/>
      <c r="D178" s="164" t="s">
        <v>237</v>
      </c>
      <c r="E178" s="165" t="s">
        <v>1</v>
      </c>
      <c r="F178" s="166" t="s">
        <v>1936</v>
      </c>
      <c r="H178" s="167">
        <v>189.66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5" customFormat="1" ht="11.25">
      <c r="B179" s="179"/>
      <c r="D179" s="164" t="s">
        <v>237</v>
      </c>
      <c r="E179" s="180" t="s">
        <v>1</v>
      </c>
      <c r="F179" s="181" t="s">
        <v>242</v>
      </c>
      <c r="H179" s="182">
        <v>189.66</v>
      </c>
      <c r="I179" s="183"/>
      <c r="L179" s="179"/>
      <c r="M179" s="184"/>
      <c r="N179" s="185"/>
      <c r="O179" s="185"/>
      <c r="P179" s="185"/>
      <c r="Q179" s="185"/>
      <c r="R179" s="185"/>
      <c r="S179" s="185"/>
      <c r="T179" s="186"/>
      <c r="AT179" s="180" t="s">
        <v>237</v>
      </c>
      <c r="AU179" s="180" t="s">
        <v>88</v>
      </c>
      <c r="AV179" s="15" t="s">
        <v>213</v>
      </c>
      <c r="AW179" s="15" t="s">
        <v>33</v>
      </c>
      <c r="AX179" s="15" t="s">
        <v>86</v>
      </c>
      <c r="AY179" s="180" t="s">
        <v>207</v>
      </c>
    </row>
    <row r="180" spans="1:65" s="2" customFormat="1" ht="33" customHeight="1">
      <c r="A180" s="31"/>
      <c r="B180" s="148"/>
      <c r="C180" s="149" t="s">
        <v>236</v>
      </c>
      <c r="D180" s="149" t="s">
        <v>209</v>
      </c>
      <c r="E180" s="150" t="s">
        <v>1937</v>
      </c>
      <c r="F180" s="151" t="s">
        <v>1938</v>
      </c>
      <c r="G180" s="152" t="s">
        <v>235</v>
      </c>
      <c r="H180" s="153">
        <v>10.538</v>
      </c>
      <c r="I180" s="154"/>
      <c r="J180" s="155">
        <f>ROUND(I180*H180,2)</f>
        <v>0</v>
      </c>
      <c r="K180" s="156"/>
      <c r="L180" s="32"/>
      <c r="M180" s="157" t="s">
        <v>1</v>
      </c>
      <c r="N180" s="158" t="s">
        <v>44</v>
      </c>
      <c r="O180" s="57"/>
      <c r="P180" s="159">
        <f>O180*H180</f>
        <v>0</v>
      </c>
      <c r="Q180" s="159">
        <v>0</v>
      </c>
      <c r="R180" s="159">
        <f>Q180*H180</f>
        <v>0</v>
      </c>
      <c r="S180" s="159">
        <v>0</v>
      </c>
      <c r="T180" s="160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61" t="s">
        <v>213</v>
      </c>
      <c r="AT180" s="161" t="s">
        <v>209</v>
      </c>
      <c r="AU180" s="161" t="s">
        <v>88</v>
      </c>
      <c r="AY180" s="17" t="s">
        <v>207</v>
      </c>
      <c r="BE180" s="162">
        <f>IF(N180="základní",J180,0)</f>
        <v>0</v>
      </c>
      <c r="BF180" s="162">
        <f>IF(N180="snížená",J180,0)</f>
        <v>0</v>
      </c>
      <c r="BG180" s="162">
        <f>IF(N180="zákl. přenesená",J180,0)</f>
        <v>0</v>
      </c>
      <c r="BH180" s="162">
        <f>IF(N180="sníž. přenesená",J180,0)</f>
        <v>0</v>
      </c>
      <c r="BI180" s="162">
        <f>IF(N180="nulová",J180,0)</f>
        <v>0</v>
      </c>
      <c r="BJ180" s="17" t="s">
        <v>86</v>
      </c>
      <c r="BK180" s="162">
        <f>ROUND(I180*H180,2)</f>
        <v>0</v>
      </c>
      <c r="BL180" s="17" t="s">
        <v>213</v>
      </c>
      <c r="BM180" s="161" t="s">
        <v>271</v>
      </c>
    </row>
    <row r="181" spans="1:65" s="2" customFormat="1" ht="33" customHeight="1">
      <c r="A181" s="31"/>
      <c r="B181" s="148"/>
      <c r="C181" s="149" t="s">
        <v>8</v>
      </c>
      <c r="D181" s="149" t="s">
        <v>209</v>
      </c>
      <c r="E181" s="150" t="s">
        <v>1939</v>
      </c>
      <c r="F181" s="151" t="s">
        <v>1940</v>
      </c>
      <c r="G181" s="152" t="s">
        <v>235</v>
      </c>
      <c r="H181" s="153">
        <v>63.24</v>
      </c>
      <c r="I181" s="154"/>
      <c r="J181" s="155">
        <f>ROUND(I181*H181,2)</f>
        <v>0</v>
      </c>
      <c r="K181" s="156"/>
      <c r="L181" s="32"/>
      <c r="M181" s="157" t="s">
        <v>1</v>
      </c>
      <c r="N181" s="158" t="s">
        <v>44</v>
      </c>
      <c r="O181" s="57"/>
      <c r="P181" s="159">
        <f>O181*H181</f>
        <v>0</v>
      </c>
      <c r="Q181" s="159">
        <v>0</v>
      </c>
      <c r="R181" s="159">
        <f>Q181*H181</f>
        <v>0</v>
      </c>
      <c r="S181" s="159">
        <v>0</v>
      </c>
      <c r="T181" s="160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61" t="s">
        <v>213</v>
      </c>
      <c r="AT181" s="161" t="s">
        <v>209</v>
      </c>
      <c r="AU181" s="161" t="s">
        <v>88</v>
      </c>
      <c r="AY181" s="17" t="s">
        <v>207</v>
      </c>
      <c r="BE181" s="162">
        <f>IF(N181="základní",J181,0)</f>
        <v>0</v>
      </c>
      <c r="BF181" s="162">
        <f>IF(N181="snížená",J181,0)</f>
        <v>0</v>
      </c>
      <c r="BG181" s="162">
        <f>IF(N181="zákl. přenesená",J181,0)</f>
        <v>0</v>
      </c>
      <c r="BH181" s="162">
        <f>IF(N181="sníž. přenesená",J181,0)</f>
        <v>0</v>
      </c>
      <c r="BI181" s="162">
        <f>IF(N181="nulová",J181,0)</f>
        <v>0</v>
      </c>
      <c r="BJ181" s="17" t="s">
        <v>86</v>
      </c>
      <c r="BK181" s="162">
        <f>ROUND(I181*H181,2)</f>
        <v>0</v>
      </c>
      <c r="BL181" s="17" t="s">
        <v>213</v>
      </c>
      <c r="BM181" s="161" t="s">
        <v>275</v>
      </c>
    </row>
    <row r="182" spans="1:65" s="14" customFormat="1" ht="11.25">
      <c r="B182" s="172"/>
      <c r="D182" s="164" t="s">
        <v>237</v>
      </c>
      <c r="E182" s="173" t="s">
        <v>1</v>
      </c>
      <c r="F182" s="174" t="s">
        <v>1941</v>
      </c>
      <c r="H182" s="173" t="s">
        <v>1</v>
      </c>
      <c r="I182" s="175"/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237</v>
      </c>
      <c r="AU182" s="173" t="s">
        <v>88</v>
      </c>
      <c r="AV182" s="14" t="s">
        <v>86</v>
      </c>
      <c r="AW182" s="14" t="s">
        <v>33</v>
      </c>
      <c r="AX182" s="14" t="s">
        <v>79</v>
      </c>
      <c r="AY182" s="173" t="s">
        <v>207</v>
      </c>
    </row>
    <row r="183" spans="1:65" s="13" customFormat="1" ht="22.5">
      <c r="B183" s="163"/>
      <c r="D183" s="164" t="s">
        <v>237</v>
      </c>
      <c r="E183" s="165" t="s">
        <v>1</v>
      </c>
      <c r="F183" s="166" t="s">
        <v>1942</v>
      </c>
      <c r="H183" s="167">
        <v>63.24</v>
      </c>
      <c r="I183" s="168"/>
      <c r="L183" s="163"/>
      <c r="M183" s="169"/>
      <c r="N183" s="170"/>
      <c r="O183" s="170"/>
      <c r="P183" s="170"/>
      <c r="Q183" s="170"/>
      <c r="R183" s="170"/>
      <c r="S183" s="170"/>
      <c r="T183" s="171"/>
      <c r="AT183" s="165" t="s">
        <v>237</v>
      </c>
      <c r="AU183" s="165" t="s">
        <v>88</v>
      </c>
      <c r="AV183" s="13" t="s">
        <v>88</v>
      </c>
      <c r="AW183" s="13" t="s">
        <v>33</v>
      </c>
      <c r="AX183" s="13" t="s">
        <v>79</v>
      </c>
      <c r="AY183" s="165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63.24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24.2" customHeight="1">
      <c r="A185" s="31"/>
      <c r="B185" s="148"/>
      <c r="C185" s="149" t="s">
        <v>245</v>
      </c>
      <c r="D185" s="149" t="s">
        <v>209</v>
      </c>
      <c r="E185" s="150" t="s">
        <v>1943</v>
      </c>
      <c r="F185" s="151" t="s">
        <v>1944</v>
      </c>
      <c r="G185" s="152" t="s">
        <v>235</v>
      </c>
      <c r="H185" s="153">
        <v>114.85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213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213</v>
      </c>
      <c r="BM185" s="161" t="s">
        <v>279</v>
      </c>
    </row>
    <row r="186" spans="1:65" s="14" customFormat="1" ht="11.25">
      <c r="B186" s="172"/>
      <c r="D186" s="164" t="s">
        <v>237</v>
      </c>
      <c r="E186" s="173" t="s">
        <v>1</v>
      </c>
      <c r="F186" s="174" t="s">
        <v>266</v>
      </c>
      <c r="H186" s="173" t="s">
        <v>1</v>
      </c>
      <c r="I186" s="175"/>
      <c r="L186" s="172"/>
      <c r="M186" s="176"/>
      <c r="N186" s="177"/>
      <c r="O186" s="177"/>
      <c r="P186" s="177"/>
      <c r="Q186" s="177"/>
      <c r="R186" s="177"/>
      <c r="S186" s="177"/>
      <c r="T186" s="178"/>
      <c r="AT186" s="173" t="s">
        <v>237</v>
      </c>
      <c r="AU186" s="173" t="s">
        <v>88</v>
      </c>
      <c r="AV186" s="14" t="s">
        <v>86</v>
      </c>
      <c r="AW186" s="14" t="s">
        <v>33</v>
      </c>
      <c r="AX186" s="14" t="s">
        <v>79</v>
      </c>
      <c r="AY186" s="173" t="s">
        <v>207</v>
      </c>
    </row>
    <row r="187" spans="1:65" s="13" customFormat="1" ht="11.25">
      <c r="B187" s="163"/>
      <c r="D187" s="164" t="s">
        <v>237</v>
      </c>
      <c r="E187" s="165" t="s">
        <v>1</v>
      </c>
      <c r="F187" s="166" t="s">
        <v>1945</v>
      </c>
      <c r="H187" s="167">
        <v>42.15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3" customFormat="1" ht="22.5">
      <c r="B188" s="163"/>
      <c r="D188" s="164" t="s">
        <v>237</v>
      </c>
      <c r="E188" s="165" t="s">
        <v>1</v>
      </c>
      <c r="F188" s="166" t="s">
        <v>1946</v>
      </c>
      <c r="H188" s="167">
        <v>72.7</v>
      </c>
      <c r="I188" s="168"/>
      <c r="L188" s="163"/>
      <c r="M188" s="169"/>
      <c r="N188" s="170"/>
      <c r="O188" s="170"/>
      <c r="P188" s="170"/>
      <c r="Q188" s="170"/>
      <c r="R188" s="170"/>
      <c r="S188" s="170"/>
      <c r="T188" s="171"/>
      <c r="AT188" s="165" t="s">
        <v>237</v>
      </c>
      <c r="AU188" s="165" t="s">
        <v>88</v>
      </c>
      <c r="AV188" s="13" t="s">
        <v>88</v>
      </c>
      <c r="AW188" s="13" t="s">
        <v>33</v>
      </c>
      <c r="AX188" s="13" t="s">
        <v>79</v>
      </c>
      <c r="AY188" s="165" t="s">
        <v>207</v>
      </c>
    </row>
    <row r="189" spans="1:65" s="15" customFormat="1" ht="11.25">
      <c r="B189" s="179"/>
      <c r="D189" s="164" t="s">
        <v>237</v>
      </c>
      <c r="E189" s="180" t="s">
        <v>1</v>
      </c>
      <c r="F189" s="181" t="s">
        <v>242</v>
      </c>
      <c r="H189" s="182">
        <v>114.85</v>
      </c>
      <c r="I189" s="183"/>
      <c r="L189" s="179"/>
      <c r="M189" s="184"/>
      <c r="N189" s="185"/>
      <c r="O189" s="185"/>
      <c r="P189" s="185"/>
      <c r="Q189" s="185"/>
      <c r="R189" s="185"/>
      <c r="S189" s="185"/>
      <c r="T189" s="186"/>
      <c r="AT189" s="180" t="s">
        <v>237</v>
      </c>
      <c r="AU189" s="180" t="s">
        <v>88</v>
      </c>
      <c r="AV189" s="15" t="s">
        <v>213</v>
      </c>
      <c r="AW189" s="15" t="s">
        <v>33</v>
      </c>
      <c r="AX189" s="15" t="s">
        <v>86</v>
      </c>
      <c r="AY189" s="180" t="s">
        <v>207</v>
      </c>
    </row>
    <row r="190" spans="1:65" s="2" customFormat="1" ht="24.2" customHeight="1">
      <c r="A190" s="31"/>
      <c r="B190" s="148"/>
      <c r="C190" s="149" t="s">
        <v>285</v>
      </c>
      <c r="D190" s="149" t="s">
        <v>209</v>
      </c>
      <c r="E190" s="150" t="s">
        <v>269</v>
      </c>
      <c r="F190" s="151" t="s">
        <v>270</v>
      </c>
      <c r="G190" s="152" t="s">
        <v>235</v>
      </c>
      <c r="H190" s="153">
        <v>31.61</v>
      </c>
      <c r="I190" s="154"/>
      <c r="J190" s="155">
        <f>ROUND(I190*H190,2)</f>
        <v>0</v>
      </c>
      <c r="K190" s="156"/>
      <c r="L190" s="32"/>
      <c r="M190" s="157" t="s">
        <v>1</v>
      </c>
      <c r="N190" s="158" t="s">
        <v>44</v>
      </c>
      <c r="O190" s="57"/>
      <c r="P190" s="159">
        <f>O190*H190</f>
        <v>0</v>
      </c>
      <c r="Q190" s="159">
        <v>0</v>
      </c>
      <c r="R190" s="159">
        <f>Q190*H190</f>
        <v>0</v>
      </c>
      <c r="S190" s="159">
        <v>0</v>
      </c>
      <c r="T190" s="160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61" t="s">
        <v>213</v>
      </c>
      <c r="AT190" s="161" t="s">
        <v>209</v>
      </c>
      <c r="AU190" s="161" t="s">
        <v>88</v>
      </c>
      <c r="AY190" s="17" t="s">
        <v>207</v>
      </c>
      <c r="BE190" s="162">
        <f>IF(N190="základní",J190,0)</f>
        <v>0</v>
      </c>
      <c r="BF190" s="162">
        <f>IF(N190="snížená",J190,0)</f>
        <v>0</v>
      </c>
      <c r="BG190" s="162">
        <f>IF(N190="zákl. přenesená",J190,0)</f>
        <v>0</v>
      </c>
      <c r="BH190" s="162">
        <f>IF(N190="sníž. přenesená",J190,0)</f>
        <v>0</v>
      </c>
      <c r="BI190" s="162">
        <f>IF(N190="nulová",J190,0)</f>
        <v>0</v>
      </c>
      <c r="BJ190" s="17" t="s">
        <v>86</v>
      </c>
      <c r="BK190" s="162">
        <f>ROUND(I190*H190,2)</f>
        <v>0</v>
      </c>
      <c r="BL190" s="17" t="s">
        <v>213</v>
      </c>
      <c r="BM190" s="161" t="s">
        <v>289</v>
      </c>
    </row>
    <row r="191" spans="1:65" s="13" customFormat="1" ht="11.25">
      <c r="B191" s="163"/>
      <c r="D191" s="164" t="s">
        <v>237</v>
      </c>
      <c r="E191" s="165" t="s">
        <v>1</v>
      </c>
      <c r="F191" s="166" t="s">
        <v>1947</v>
      </c>
      <c r="H191" s="167">
        <v>31.61</v>
      </c>
      <c r="I191" s="168"/>
      <c r="L191" s="163"/>
      <c r="M191" s="169"/>
      <c r="N191" s="170"/>
      <c r="O191" s="170"/>
      <c r="P191" s="170"/>
      <c r="Q191" s="170"/>
      <c r="R191" s="170"/>
      <c r="S191" s="170"/>
      <c r="T191" s="171"/>
      <c r="AT191" s="165" t="s">
        <v>237</v>
      </c>
      <c r="AU191" s="165" t="s">
        <v>88</v>
      </c>
      <c r="AV191" s="13" t="s">
        <v>88</v>
      </c>
      <c r="AW191" s="13" t="s">
        <v>33</v>
      </c>
      <c r="AX191" s="13" t="s">
        <v>79</v>
      </c>
      <c r="AY191" s="165" t="s">
        <v>207</v>
      </c>
    </row>
    <row r="192" spans="1:65" s="15" customFormat="1" ht="11.25">
      <c r="B192" s="179"/>
      <c r="D192" s="164" t="s">
        <v>237</v>
      </c>
      <c r="E192" s="180" t="s">
        <v>1</v>
      </c>
      <c r="F192" s="181" t="s">
        <v>242</v>
      </c>
      <c r="H192" s="182">
        <v>31.61</v>
      </c>
      <c r="I192" s="183"/>
      <c r="L192" s="179"/>
      <c r="M192" s="184"/>
      <c r="N192" s="185"/>
      <c r="O192" s="185"/>
      <c r="P192" s="185"/>
      <c r="Q192" s="185"/>
      <c r="R192" s="185"/>
      <c r="S192" s="185"/>
      <c r="T192" s="186"/>
      <c r="AT192" s="180" t="s">
        <v>237</v>
      </c>
      <c r="AU192" s="180" t="s">
        <v>88</v>
      </c>
      <c r="AV192" s="15" t="s">
        <v>213</v>
      </c>
      <c r="AW192" s="15" t="s">
        <v>33</v>
      </c>
      <c r="AX192" s="15" t="s">
        <v>86</v>
      </c>
      <c r="AY192" s="180" t="s">
        <v>207</v>
      </c>
    </row>
    <row r="193" spans="1:65" s="2" customFormat="1" ht="24.2" customHeight="1">
      <c r="A193" s="31"/>
      <c r="B193" s="148"/>
      <c r="C193" s="149" t="s">
        <v>249</v>
      </c>
      <c r="D193" s="149" t="s">
        <v>209</v>
      </c>
      <c r="E193" s="150" t="s">
        <v>1948</v>
      </c>
      <c r="F193" s="151" t="s">
        <v>1949</v>
      </c>
      <c r="G193" s="152" t="s">
        <v>235</v>
      </c>
      <c r="H193" s="153">
        <v>10.54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213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213</v>
      </c>
      <c r="BM193" s="161" t="s">
        <v>293</v>
      </c>
    </row>
    <row r="194" spans="1:65" s="13" customFormat="1" ht="11.25">
      <c r="B194" s="163"/>
      <c r="D194" s="164" t="s">
        <v>237</v>
      </c>
      <c r="E194" s="165" t="s">
        <v>1</v>
      </c>
      <c r="F194" s="166" t="s">
        <v>1950</v>
      </c>
      <c r="H194" s="167">
        <v>10.54</v>
      </c>
      <c r="I194" s="168"/>
      <c r="L194" s="163"/>
      <c r="M194" s="169"/>
      <c r="N194" s="170"/>
      <c r="O194" s="170"/>
      <c r="P194" s="170"/>
      <c r="Q194" s="170"/>
      <c r="R194" s="170"/>
      <c r="S194" s="170"/>
      <c r="T194" s="171"/>
      <c r="AT194" s="165" t="s">
        <v>237</v>
      </c>
      <c r="AU194" s="165" t="s">
        <v>88</v>
      </c>
      <c r="AV194" s="13" t="s">
        <v>88</v>
      </c>
      <c r="AW194" s="13" t="s">
        <v>33</v>
      </c>
      <c r="AX194" s="13" t="s">
        <v>79</v>
      </c>
      <c r="AY194" s="165" t="s">
        <v>207</v>
      </c>
    </row>
    <row r="195" spans="1:65" s="15" customFormat="1" ht="11.25">
      <c r="B195" s="179"/>
      <c r="D195" s="164" t="s">
        <v>237</v>
      </c>
      <c r="E195" s="180" t="s">
        <v>1</v>
      </c>
      <c r="F195" s="181" t="s">
        <v>242</v>
      </c>
      <c r="H195" s="182">
        <v>10.54</v>
      </c>
      <c r="I195" s="183"/>
      <c r="L195" s="179"/>
      <c r="M195" s="184"/>
      <c r="N195" s="185"/>
      <c r="O195" s="185"/>
      <c r="P195" s="185"/>
      <c r="Q195" s="185"/>
      <c r="R195" s="185"/>
      <c r="S195" s="185"/>
      <c r="T195" s="186"/>
      <c r="AT195" s="180" t="s">
        <v>237</v>
      </c>
      <c r="AU195" s="180" t="s">
        <v>88</v>
      </c>
      <c r="AV195" s="15" t="s">
        <v>213</v>
      </c>
      <c r="AW195" s="15" t="s">
        <v>33</v>
      </c>
      <c r="AX195" s="15" t="s">
        <v>86</v>
      </c>
      <c r="AY195" s="180" t="s">
        <v>207</v>
      </c>
    </row>
    <row r="196" spans="1:65" s="2" customFormat="1" ht="16.5" customHeight="1">
      <c r="A196" s="31"/>
      <c r="B196" s="148"/>
      <c r="C196" s="149" t="s">
        <v>294</v>
      </c>
      <c r="D196" s="149" t="s">
        <v>209</v>
      </c>
      <c r="E196" s="150" t="s">
        <v>273</v>
      </c>
      <c r="F196" s="151" t="s">
        <v>274</v>
      </c>
      <c r="G196" s="152" t="s">
        <v>235</v>
      </c>
      <c r="H196" s="153">
        <v>114.85</v>
      </c>
      <c r="I196" s="154"/>
      <c r="J196" s="155">
        <f>ROUND(I196*H196,2)</f>
        <v>0</v>
      </c>
      <c r="K196" s="156"/>
      <c r="L196" s="32"/>
      <c r="M196" s="157" t="s">
        <v>1</v>
      </c>
      <c r="N196" s="158" t="s">
        <v>44</v>
      </c>
      <c r="O196" s="57"/>
      <c r="P196" s="159">
        <f>O196*H196</f>
        <v>0</v>
      </c>
      <c r="Q196" s="159">
        <v>0</v>
      </c>
      <c r="R196" s="159">
        <f>Q196*H196</f>
        <v>0</v>
      </c>
      <c r="S196" s="159">
        <v>0</v>
      </c>
      <c r="T196" s="160">
        <f>S196*H196</f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61" t="s">
        <v>213</v>
      </c>
      <c r="AT196" s="161" t="s">
        <v>209</v>
      </c>
      <c r="AU196" s="161" t="s">
        <v>88</v>
      </c>
      <c r="AY196" s="17" t="s">
        <v>207</v>
      </c>
      <c r="BE196" s="162">
        <f>IF(N196="základní",J196,0)</f>
        <v>0</v>
      </c>
      <c r="BF196" s="162">
        <f>IF(N196="snížená",J196,0)</f>
        <v>0</v>
      </c>
      <c r="BG196" s="162">
        <f>IF(N196="zákl. přenesená",J196,0)</f>
        <v>0</v>
      </c>
      <c r="BH196" s="162">
        <f>IF(N196="sníž. přenesená",J196,0)</f>
        <v>0</v>
      </c>
      <c r="BI196" s="162">
        <f>IF(N196="nulová",J196,0)</f>
        <v>0</v>
      </c>
      <c r="BJ196" s="17" t="s">
        <v>86</v>
      </c>
      <c r="BK196" s="162">
        <f>ROUND(I196*H196,2)</f>
        <v>0</v>
      </c>
      <c r="BL196" s="17" t="s">
        <v>213</v>
      </c>
      <c r="BM196" s="161" t="s">
        <v>297</v>
      </c>
    </row>
    <row r="197" spans="1:65" s="13" customFormat="1" ht="22.5">
      <c r="B197" s="163"/>
      <c r="D197" s="164" t="s">
        <v>237</v>
      </c>
      <c r="E197" s="165" t="s">
        <v>1</v>
      </c>
      <c r="F197" s="166" t="s">
        <v>1951</v>
      </c>
      <c r="H197" s="167">
        <v>114.85</v>
      </c>
      <c r="I197" s="168"/>
      <c r="L197" s="163"/>
      <c r="M197" s="169"/>
      <c r="N197" s="170"/>
      <c r="O197" s="170"/>
      <c r="P197" s="170"/>
      <c r="Q197" s="170"/>
      <c r="R197" s="170"/>
      <c r="S197" s="170"/>
      <c r="T197" s="171"/>
      <c r="AT197" s="165" t="s">
        <v>237</v>
      </c>
      <c r="AU197" s="165" t="s">
        <v>88</v>
      </c>
      <c r="AV197" s="13" t="s">
        <v>88</v>
      </c>
      <c r="AW197" s="13" t="s">
        <v>33</v>
      </c>
      <c r="AX197" s="13" t="s">
        <v>79</v>
      </c>
      <c r="AY197" s="165" t="s">
        <v>207</v>
      </c>
    </row>
    <row r="198" spans="1:65" s="15" customFormat="1" ht="11.25">
      <c r="B198" s="179"/>
      <c r="D198" s="164" t="s">
        <v>237</v>
      </c>
      <c r="E198" s="180" t="s">
        <v>1</v>
      </c>
      <c r="F198" s="181" t="s">
        <v>242</v>
      </c>
      <c r="H198" s="182">
        <v>114.85</v>
      </c>
      <c r="I198" s="183"/>
      <c r="L198" s="179"/>
      <c r="M198" s="184"/>
      <c r="N198" s="185"/>
      <c r="O198" s="185"/>
      <c r="P198" s="185"/>
      <c r="Q198" s="185"/>
      <c r="R198" s="185"/>
      <c r="S198" s="185"/>
      <c r="T198" s="186"/>
      <c r="AT198" s="180" t="s">
        <v>237</v>
      </c>
      <c r="AU198" s="180" t="s">
        <v>88</v>
      </c>
      <c r="AV198" s="15" t="s">
        <v>213</v>
      </c>
      <c r="AW198" s="15" t="s">
        <v>33</v>
      </c>
      <c r="AX198" s="15" t="s">
        <v>86</v>
      </c>
      <c r="AY198" s="180" t="s">
        <v>207</v>
      </c>
    </row>
    <row r="199" spans="1:65" s="2" customFormat="1" ht="24.2" customHeight="1">
      <c r="A199" s="31"/>
      <c r="B199" s="148"/>
      <c r="C199" s="149" t="s">
        <v>253</v>
      </c>
      <c r="D199" s="149" t="s">
        <v>209</v>
      </c>
      <c r="E199" s="150" t="s">
        <v>277</v>
      </c>
      <c r="F199" s="151" t="s">
        <v>278</v>
      </c>
      <c r="G199" s="152" t="s">
        <v>235</v>
      </c>
      <c r="H199" s="153">
        <v>172.15799999999999</v>
      </c>
      <c r="I199" s="154"/>
      <c r="J199" s="155">
        <f>ROUND(I199*H199,2)</f>
        <v>0</v>
      </c>
      <c r="K199" s="156"/>
      <c r="L199" s="32"/>
      <c r="M199" s="157" t="s">
        <v>1</v>
      </c>
      <c r="N199" s="158" t="s">
        <v>44</v>
      </c>
      <c r="O199" s="57"/>
      <c r="P199" s="159">
        <f>O199*H199</f>
        <v>0</v>
      </c>
      <c r="Q199" s="159">
        <v>0</v>
      </c>
      <c r="R199" s="159">
        <f>Q199*H199</f>
        <v>0</v>
      </c>
      <c r="S199" s="159">
        <v>0</v>
      </c>
      <c r="T199" s="160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61" t="s">
        <v>213</v>
      </c>
      <c r="AT199" s="161" t="s">
        <v>209</v>
      </c>
      <c r="AU199" s="161" t="s">
        <v>88</v>
      </c>
      <c r="AY199" s="17" t="s">
        <v>207</v>
      </c>
      <c r="BE199" s="162">
        <f>IF(N199="základní",J199,0)</f>
        <v>0</v>
      </c>
      <c r="BF199" s="162">
        <f>IF(N199="snížená",J199,0)</f>
        <v>0</v>
      </c>
      <c r="BG199" s="162">
        <f>IF(N199="zákl. přenesená",J199,0)</f>
        <v>0</v>
      </c>
      <c r="BH199" s="162">
        <f>IF(N199="sníž. přenesená",J199,0)</f>
        <v>0</v>
      </c>
      <c r="BI199" s="162">
        <f>IF(N199="nulová",J199,0)</f>
        <v>0</v>
      </c>
      <c r="BJ199" s="17" t="s">
        <v>86</v>
      </c>
      <c r="BK199" s="162">
        <f>ROUND(I199*H199,2)</f>
        <v>0</v>
      </c>
      <c r="BL199" s="17" t="s">
        <v>213</v>
      </c>
      <c r="BM199" s="161" t="s">
        <v>302</v>
      </c>
    </row>
    <row r="200" spans="1:65" s="14" customFormat="1" ht="22.5">
      <c r="B200" s="172"/>
      <c r="D200" s="164" t="s">
        <v>237</v>
      </c>
      <c r="E200" s="173" t="s">
        <v>1</v>
      </c>
      <c r="F200" s="174" t="s">
        <v>1952</v>
      </c>
      <c r="H200" s="173" t="s">
        <v>1</v>
      </c>
      <c r="I200" s="175"/>
      <c r="L200" s="172"/>
      <c r="M200" s="176"/>
      <c r="N200" s="177"/>
      <c r="O200" s="177"/>
      <c r="P200" s="177"/>
      <c r="Q200" s="177"/>
      <c r="R200" s="177"/>
      <c r="S200" s="177"/>
      <c r="T200" s="178"/>
      <c r="AT200" s="173" t="s">
        <v>237</v>
      </c>
      <c r="AU200" s="173" t="s">
        <v>88</v>
      </c>
      <c r="AV200" s="14" t="s">
        <v>86</v>
      </c>
      <c r="AW200" s="14" t="s">
        <v>33</v>
      </c>
      <c r="AX200" s="14" t="s">
        <v>79</v>
      </c>
      <c r="AY200" s="173" t="s">
        <v>207</v>
      </c>
    </row>
    <row r="201" spans="1:65" s="13" customFormat="1" ht="22.5">
      <c r="B201" s="163"/>
      <c r="D201" s="164" t="s">
        <v>237</v>
      </c>
      <c r="E201" s="165" t="s">
        <v>1</v>
      </c>
      <c r="F201" s="166" t="s">
        <v>1953</v>
      </c>
      <c r="H201" s="167">
        <v>6.43</v>
      </c>
      <c r="I201" s="168"/>
      <c r="L201" s="163"/>
      <c r="M201" s="169"/>
      <c r="N201" s="170"/>
      <c r="O201" s="170"/>
      <c r="P201" s="170"/>
      <c r="Q201" s="170"/>
      <c r="R201" s="170"/>
      <c r="S201" s="170"/>
      <c r="T201" s="171"/>
      <c r="AT201" s="165" t="s">
        <v>237</v>
      </c>
      <c r="AU201" s="165" t="s">
        <v>88</v>
      </c>
      <c r="AV201" s="13" t="s">
        <v>88</v>
      </c>
      <c r="AW201" s="13" t="s">
        <v>33</v>
      </c>
      <c r="AX201" s="13" t="s">
        <v>79</v>
      </c>
      <c r="AY201" s="165" t="s">
        <v>207</v>
      </c>
    </row>
    <row r="202" spans="1:65" s="13" customFormat="1" ht="22.5">
      <c r="B202" s="163"/>
      <c r="D202" s="164" t="s">
        <v>237</v>
      </c>
      <c r="E202" s="165" t="s">
        <v>1</v>
      </c>
      <c r="F202" s="166" t="s">
        <v>1954</v>
      </c>
      <c r="H202" s="167">
        <v>17.335000000000001</v>
      </c>
      <c r="I202" s="168"/>
      <c r="L202" s="163"/>
      <c r="M202" s="169"/>
      <c r="N202" s="170"/>
      <c r="O202" s="170"/>
      <c r="P202" s="170"/>
      <c r="Q202" s="170"/>
      <c r="R202" s="170"/>
      <c r="S202" s="170"/>
      <c r="T202" s="171"/>
      <c r="AT202" s="165" t="s">
        <v>237</v>
      </c>
      <c r="AU202" s="165" t="s">
        <v>88</v>
      </c>
      <c r="AV202" s="13" t="s">
        <v>88</v>
      </c>
      <c r="AW202" s="13" t="s">
        <v>33</v>
      </c>
      <c r="AX202" s="13" t="s">
        <v>79</v>
      </c>
      <c r="AY202" s="165" t="s">
        <v>207</v>
      </c>
    </row>
    <row r="203" spans="1:65" s="13" customFormat="1" ht="11.25">
      <c r="B203" s="163"/>
      <c r="D203" s="164" t="s">
        <v>237</v>
      </c>
      <c r="E203" s="165" t="s">
        <v>1</v>
      </c>
      <c r="F203" s="166" t="s">
        <v>1955</v>
      </c>
      <c r="H203" s="167">
        <v>2.2650000000000001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3" customFormat="1" ht="22.5">
      <c r="B204" s="163"/>
      <c r="D204" s="164" t="s">
        <v>237</v>
      </c>
      <c r="E204" s="165" t="s">
        <v>1</v>
      </c>
      <c r="F204" s="166" t="s">
        <v>1956</v>
      </c>
      <c r="H204" s="167">
        <v>2.4390000000000001</v>
      </c>
      <c r="I204" s="168"/>
      <c r="L204" s="163"/>
      <c r="M204" s="169"/>
      <c r="N204" s="170"/>
      <c r="O204" s="170"/>
      <c r="P204" s="170"/>
      <c r="Q204" s="170"/>
      <c r="R204" s="170"/>
      <c r="S204" s="170"/>
      <c r="T204" s="171"/>
      <c r="AT204" s="165" t="s">
        <v>237</v>
      </c>
      <c r="AU204" s="165" t="s">
        <v>88</v>
      </c>
      <c r="AV204" s="13" t="s">
        <v>88</v>
      </c>
      <c r="AW204" s="13" t="s">
        <v>33</v>
      </c>
      <c r="AX204" s="13" t="s">
        <v>79</v>
      </c>
      <c r="AY204" s="165" t="s">
        <v>207</v>
      </c>
    </row>
    <row r="205" spans="1:65" s="14" customFormat="1" ht="22.5">
      <c r="B205" s="172"/>
      <c r="D205" s="164" t="s">
        <v>237</v>
      </c>
      <c r="E205" s="173" t="s">
        <v>1</v>
      </c>
      <c r="F205" s="174" t="s">
        <v>1957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3" customFormat="1" ht="22.5">
      <c r="B206" s="163"/>
      <c r="D206" s="164" t="s">
        <v>237</v>
      </c>
      <c r="E206" s="165" t="s">
        <v>1</v>
      </c>
      <c r="F206" s="166" t="s">
        <v>1953</v>
      </c>
      <c r="H206" s="167">
        <v>6.43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3" customFormat="1" ht="22.5">
      <c r="B207" s="163"/>
      <c r="D207" s="164" t="s">
        <v>237</v>
      </c>
      <c r="E207" s="165" t="s">
        <v>1</v>
      </c>
      <c r="F207" s="166" t="s">
        <v>1954</v>
      </c>
      <c r="H207" s="167">
        <v>17.335000000000001</v>
      </c>
      <c r="I207" s="168"/>
      <c r="L207" s="163"/>
      <c r="M207" s="169"/>
      <c r="N207" s="170"/>
      <c r="O207" s="170"/>
      <c r="P207" s="170"/>
      <c r="Q207" s="170"/>
      <c r="R207" s="170"/>
      <c r="S207" s="170"/>
      <c r="T207" s="171"/>
      <c r="AT207" s="165" t="s">
        <v>237</v>
      </c>
      <c r="AU207" s="165" t="s">
        <v>88</v>
      </c>
      <c r="AV207" s="13" t="s">
        <v>88</v>
      </c>
      <c r="AW207" s="13" t="s">
        <v>33</v>
      </c>
      <c r="AX207" s="13" t="s">
        <v>79</v>
      </c>
      <c r="AY207" s="165" t="s">
        <v>207</v>
      </c>
    </row>
    <row r="208" spans="1:65" s="13" customFormat="1" ht="11.25">
      <c r="B208" s="163"/>
      <c r="D208" s="164" t="s">
        <v>237</v>
      </c>
      <c r="E208" s="165" t="s">
        <v>1</v>
      </c>
      <c r="F208" s="166" t="s">
        <v>1955</v>
      </c>
      <c r="H208" s="167">
        <v>2.2650000000000001</v>
      </c>
      <c r="I208" s="168"/>
      <c r="L208" s="163"/>
      <c r="M208" s="169"/>
      <c r="N208" s="170"/>
      <c r="O208" s="170"/>
      <c r="P208" s="170"/>
      <c r="Q208" s="170"/>
      <c r="R208" s="170"/>
      <c r="S208" s="170"/>
      <c r="T208" s="171"/>
      <c r="AT208" s="165" t="s">
        <v>237</v>
      </c>
      <c r="AU208" s="165" t="s">
        <v>88</v>
      </c>
      <c r="AV208" s="13" t="s">
        <v>88</v>
      </c>
      <c r="AW208" s="13" t="s">
        <v>33</v>
      </c>
      <c r="AX208" s="13" t="s">
        <v>79</v>
      </c>
      <c r="AY208" s="165" t="s">
        <v>207</v>
      </c>
    </row>
    <row r="209" spans="1:65" s="13" customFormat="1" ht="22.5">
      <c r="B209" s="163"/>
      <c r="D209" s="164" t="s">
        <v>237</v>
      </c>
      <c r="E209" s="165" t="s">
        <v>1</v>
      </c>
      <c r="F209" s="166" t="s">
        <v>1956</v>
      </c>
      <c r="H209" s="167">
        <v>2.4390000000000001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3" customFormat="1" ht="22.5">
      <c r="B210" s="163"/>
      <c r="D210" s="164" t="s">
        <v>237</v>
      </c>
      <c r="E210" s="165" t="s">
        <v>1</v>
      </c>
      <c r="F210" s="166" t="s">
        <v>1958</v>
      </c>
      <c r="H210" s="167">
        <v>65.78</v>
      </c>
      <c r="I210" s="168"/>
      <c r="L210" s="163"/>
      <c r="M210" s="169"/>
      <c r="N210" s="170"/>
      <c r="O210" s="170"/>
      <c r="P210" s="170"/>
      <c r="Q210" s="170"/>
      <c r="R210" s="170"/>
      <c r="S210" s="170"/>
      <c r="T210" s="171"/>
      <c r="AT210" s="165" t="s">
        <v>237</v>
      </c>
      <c r="AU210" s="165" t="s">
        <v>88</v>
      </c>
      <c r="AV210" s="13" t="s">
        <v>88</v>
      </c>
      <c r="AW210" s="13" t="s">
        <v>33</v>
      </c>
      <c r="AX210" s="13" t="s">
        <v>79</v>
      </c>
      <c r="AY210" s="165" t="s">
        <v>207</v>
      </c>
    </row>
    <row r="211" spans="1:65" s="13" customFormat="1" ht="22.5">
      <c r="B211" s="163"/>
      <c r="D211" s="164" t="s">
        <v>237</v>
      </c>
      <c r="E211" s="165" t="s">
        <v>1</v>
      </c>
      <c r="F211" s="166" t="s">
        <v>1959</v>
      </c>
      <c r="H211" s="167">
        <v>49.44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172.15800000000002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16.5" customHeight="1">
      <c r="A213" s="31"/>
      <c r="B213" s="148"/>
      <c r="C213" s="149" t="s">
        <v>7</v>
      </c>
      <c r="D213" s="149" t="s">
        <v>209</v>
      </c>
      <c r="E213" s="150" t="s">
        <v>286</v>
      </c>
      <c r="F213" s="151" t="s">
        <v>287</v>
      </c>
      <c r="G213" s="152" t="s">
        <v>288</v>
      </c>
      <c r="H213" s="153">
        <v>56.96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213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213</v>
      </c>
      <c r="BM213" s="161" t="s">
        <v>314</v>
      </c>
    </row>
    <row r="214" spans="1:65" s="13" customFormat="1" ht="22.5">
      <c r="B214" s="163"/>
      <c r="D214" s="164" t="s">
        <v>237</v>
      </c>
      <c r="E214" s="165" t="s">
        <v>1</v>
      </c>
      <c r="F214" s="166" t="s">
        <v>1960</v>
      </c>
      <c r="H214" s="167">
        <v>56.96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5" customFormat="1" ht="11.25">
      <c r="B215" s="179"/>
      <c r="D215" s="164" t="s">
        <v>237</v>
      </c>
      <c r="E215" s="180" t="s">
        <v>1</v>
      </c>
      <c r="F215" s="181" t="s">
        <v>242</v>
      </c>
      <c r="H215" s="182">
        <v>56.96</v>
      </c>
      <c r="I215" s="183"/>
      <c r="L215" s="179"/>
      <c r="M215" s="184"/>
      <c r="N215" s="185"/>
      <c r="O215" s="185"/>
      <c r="P215" s="185"/>
      <c r="Q215" s="185"/>
      <c r="R215" s="185"/>
      <c r="S215" s="185"/>
      <c r="T215" s="186"/>
      <c r="AT215" s="180" t="s">
        <v>237</v>
      </c>
      <c r="AU215" s="180" t="s">
        <v>88</v>
      </c>
      <c r="AV215" s="15" t="s">
        <v>213</v>
      </c>
      <c r="AW215" s="15" t="s">
        <v>33</v>
      </c>
      <c r="AX215" s="15" t="s">
        <v>86</v>
      </c>
      <c r="AY215" s="180" t="s">
        <v>207</v>
      </c>
    </row>
    <row r="216" spans="1:65" s="2" customFormat="1" ht="16.5" customHeight="1">
      <c r="A216" s="31"/>
      <c r="B216" s="148"/>
      <c r="C216" s="149" t="s">
        <v>257</v>
      </c>
      <c r="D216" s="149" t="s">
        <v>209</v>
      </c>
      <c r="E216" s="150" t="s">
        <v>1961</v>
      </c>
      <c r="F216" s="151" t="s">
        <v>1962</v>
      </c>
      <c r="G216" s="152" t="s">
        <v>288</v>
      </c>
      <c r="H216" s="153">
        <v>195.874</v>
      </c>
      <c r="I216" s="154"/>
      <c r="J216" s="155">
        <f>ROUND(I216*H216,2)</f>
        <v>0</v>
      </c>
      <c r="K216" s="156"/>
      <c r="L216" s="32"/>
      <c r="M216" s="157" t="s">
        <v>1</v>
      </c>
      <c r="N216" s="158" t="s">
        <v>44</v>
      </c>
      <c r="O216" s="57"/>
      <c r="P216" s="159">
        <f>O216*H216</f>
        <v>0</v>
      </c>
      <c r="Q216" s="159">
        <v>0</v>
      </c>
      <c r="R216" s="159">
        <f>Q216*H216</f>
        <v>0</v>
      </c>
      <c r="S216" s="159">
        <v>0</v>
      </c>
      <c r="T216" s="160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61" t="s">
        <v>213</v>
      </c>
      <c r="AT216" s="161" t="s">
        <v>209</v>
      </c>
      <c r="AU216" s="161" t="s">
        <v>88</v>
      </c>
      <c r="AY216" s="17" t="s">
        <v>207</v>
      </c>
      <c r="BE216" s="162">
        <f>IF(N216="základní",J216,0)</f>
        <v>0</v>
      </c>
      <c r="BF216" s="162">
        <f>IF(N216="snížená",J216,0)</f>
        <v>0</v>
      </c>
      <c r="BG216" s="162">
        <f>IF(N216="zákl. přenesená",J216,0)</f>
        <v>0</v>
      </c>
      <c r="BH216" s="162">
        <f>IF(N216="sníž. přenesená",J216,0)</f>
        <v>0</v>
      </c>
      <c r="BI216" s="162">
        <f>IF(N216="nulová",J216,0)</f>
        <v>0</v>
      </c>
      <c r="BJ216" s="17" t="s">
        <v>86</v>
      </c>
      <c r="BK216" s="162">
        <f>ROUND(I216*H216,2)</f>
        <v>0</v>
      </c>
      <c r="BL216" s="17" t="s">
        <v>213</v>
      </c>
      <c r="BM216" s="161" t="s">
        <v>318</v>
      </c>
    </row>
    <row r="217" spans="1:65" s="13" customFormat="1" ht="11.25">
      <c r="B217" s="163"/>
      <c r="D217" s="164" t="s">
        <v>237</v>
      </c>
      <c r="E217" s="165" t="s">
        <v>1</v>
      </c>
      <c r="F217" s="166" t="s">
        <v>1963</v>
      </c>
      <c r="H217" s="167">
        <v>111.82599999999999</v>
      </c>
      <c r="I217" s="168"/>
      <c r="L217" s="163"/>
      <c r="M217" s="169"/>
      <c r="N217" s="170"/>
      <c r="O217" s="170"/>
      <c r="P217" s="170"/>
      <c r="Q217" s="170"/>
      <c r="R217" s="170"/>
      <c r="S217" s="170"/>
      <c r="T217" s="171"/>
      <c r="AT217" s="165" t="s">
        <v>237</v>
      </c>
      <c r="AU217" s="165" t="s">
        <v>88</v>
      </c>
      <c r="AV217" s="13" t="s">
        <v>88</v>
      </c>
      <c r="AW217" s="13" t="s">
        <v>33</v>
      </c>
      <c r="AX217" s="13" t="s">
        <v>79</v>
      </c>
      <c r="AY217" s="165" t="s">
        <v>207</v>
      </c>
    </row>
    <row r="218" spans="1:65" s="13" customFormat="1" ht="22.5">
      <c r="B218" s="163"/>
      <c r="D218" s="164" t="s">
        <v>237</v>
      </c>
      <c r="E218" s="165" t="s">
        <v>1</v>
      </c>
      <c r="F218" s="166" t="s">
        <v>1964</v>
      </c>
      <c r="H218" s="167">
        <v>84.048000000000002</v>
      </c>
      <c r="I218" s="168"/>
      <c r="L218" s="163"/>
      <c r="M218" s="169"/>
      <c r="N218" s="170"/>
      <c r="O218" s="170"/>
      <c r="P218" s="170"/>
      <c r="Q218" s="170"/>
      <c r="R218" s="170"/>
      <c r="S218" s="170"/>
      <c r="T218" s="171"/>
      <c r="AT218" s="165" t="s">
        <v>237</v>
      </c>
      <c r="AU218" s="165" t="s">
        <v>88</v>
      </c>
      <c r="AV218" s="13" t="s">
        <v>88</v>
      </c>
      <c r="AW218" s="13" t="s">
        <v>33</v>
      </c>
      <c r="AX218" s="13" t="s">
        <v>79</v>
      </c>
      <c r="AY218" s="165" t="s">
        <v>207</v>
      </c>
    </row>
    <row r="219" spans="1:65" s="15" customFormat="1" ht="11.25">
      <c r="B219" s="179"/>
      <c r="D219" s="164" t="s">
        <v>237</v>
      </c>
      <c r="E219" s="180" t="s">
        <v>1</v>
      </c>
      <c r="F219" s="181" t="s">
        <v>242</v>
      </c>
      <c r="H219" s="182">
        <v>195.874</v>
      </c>
      <c r="I219" s="183"/>
      <c r="L219" s="179"/>
      <c r="M219" s="184"/>
      <c r="N219" s="185"/>
      <c r="O219" s="185"/>
      <c r="P219" s="185"/>
      <c r="Q219" s="185"/>
      <c r="R219" s="185"/>
      <c r="S219" s="185"/>
      <c r="T219" s="186"/>
      <c r="AT219" s="180" t="s">
        <v>237</v>
      </c>
      <c r="AU219" s="180" t="s">
        <v>88</v>
      </c>
      <c r="AV219" s="15" t="s">
        <v>213</v>
      </c>
      <c r="AW219" s="15" t="s">
        <v>33</v>
      </c>
      <c r="AX219" s="15" t="s">
        <v>86</v>
      </c>
      <c r="AY219" s="180" t="s">
        <v>207</v>
      </c>
    </row>
    <row r="220" spans="1:65" s="2" customFormat="1" ht="21.75" customHeight="1">
      <c r="A220" s="31"/>
      <c r="B220" s="148"/>
      <c r="C220" s="149" t="s">
        <v>320</v>
      </c>
      <c r="D220" s="149" t="s">
        <v>209</v>
      </c>
      <c r="E220" s="150" t="s">
        <v>1965</v>
      </c>
      <c r="F220" s="151" t="s">
        <v>1966</v>
      </c>
      <c r="G220" s="152" t="s">
        <v>235</v>
      </c>
      <c r="H220" s="153">
        <v>31.96</v>
      </c>
      <c r="I220" s="154"/>
      <c r="J220" s="155">
        <f>ROUND(I220*H220,2)</f>
        <v>0</v>
      </c>
      <c r="K220" s="156"/>
      <c r="L220" s="32"/>
      <c r="M220" s="157" t="s">
        <v>1</v>
      </c>
      <c r="N220" s="158" t="s">
        <v>44</v>
      </c>
      <c r="O220" s="57"/>
      <c r="P220" s="159">
        <f>O220*H220</f>
        <v>0</v>
      </c>
      <c r="Q220" s="159">
        <v>0</v>
      </c>
      <c r="R220" s="159">
        <f>Q220*H220</f>
        <v>0</v>
      </c>
      <c r="S220" s="159">
        <v>0</v>
      </c>
      <c r="T220" s="160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61" t="s">
        <v>213</v>
      </c>
      <c r="AT220" s="161" t="s">
        <v>209</v>
      </c>
      <c r="AU220" s="161" t="s">
        <v>88</v>
      </c>
      <c r="AY220" s="17" t="s">
        <v>207</v>
      </c>
      <c r="BE220" s="162">
        <f>IF(N220="základní",J220,0)</f>
        <v>0</v>
      </c>
      <c r="BF220" s="162">
        <f>IF(N220="snížená",J220,0)</f>
        <v>0</v>
      </c>
      <c r="BG220" s="162">
        <f>IF(N220="zákl. přenesená",J220,0)</f>
        <v>0</v>
      </c>
      <c r="BH220" s="162">
        <f>IF(N220="sníž. přenesená",J220,0)</f>
        <v>0</v>
      </c>
      <c r="BI220" s="162">
        <f>IF(N220="nulová",J220,0)</f>
        <v>0</v>
      </c>
      <c r="BJ220" s="17" t="s">
        <v>86</v>
      </c>
      <c r="BK220" s="162">
        <f>ROUND(I220*H220,2)</f>
        <v>0</v>
      </c>
      <c r="BL220" s="17" t="s">
        <v>213</v>
      </c>
      <c r="BM220" s="161" t="s">
        <v>323</v>
      </c>
    </row>
    <row r="221" spans="1:65" s="14" customFormat="1" ht="22.5">
      <c r="B221" s="172"/>
      <c r="D221" s="164" t="s">
        <v>237</v>
      </c>
      <c r="E221" s="173" t="s">
        <v>1</v>
      </c>
      <c r="F221" s="174" t="s">
        <v>1967</v>
      </c>
      <c r="H221" s="173" t="s">
        <v>1</v>
      </c>
      <c r="I221" s="175"/>
      <c r="L221" s="172"/>
      <c r="M221" s="176"/>
      <c r="N221" s="177"/>
      <c r="O221" s="177"/>
      <c r="P221" s="177"/>
      <c r="Q221" s="177"/>
      <c r="R221" s="177"/>
      <c r="S221" s="177"/>
      <c r="T221" s="178"/>
      <c r="AT221" s="173" t="s">
        <v>237</v>
      </c>
      <c r="AU221" s="173" t="s">
        <v>88</v>
      </c>
      <c r="AV221" s="14" t="s">
        <v>86</v>
      </c>
      <c r="AW221" s="14" t="s">
        <v>33</v>
      </c>
      <c r="AX221" s="14" t="s">
        <v>79</v>
      </c>
      <c r="AY221" s="173" t="s">
        <v>207</v>
      </c>
    </row>
    <row r="222" spans="1:65" s="13" customFormat="1" ht="22.5">
      <c r="B222" s="163"/>
      <c r="D222" s="164" t="s">
        <v>237</v>
      </c>
      <c r="E222" s="165" t="s">
        <v>1</v>
      </c>
      <c r="F222" s="166" t="s">
        <v>1968</v>
      </c>
      <c r="H222" s="167">
        <v>6.47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3" customFormat="1" ht="22.5">
      <c r="B223" s="163"/>
      <c r="D223" s="164" t="s">
        <v>237</v>
      </c>
      <c r="E223" s="165" t="s">
        <v>1</v>
      </c>
      <c r="F223" s="166" t="s">
        <v>1969</v>
      </c>
      <c r="H223" s="167">
        <v>25.49</v>
      </c>
      <c r="I223" s="168"/>
      <c r="L223" s="163"/>
      <c r="M223" s="169"/>
      <c r="N223" s="170"/>
      <c r="O223" s="170"/>
      <c r="P223" s="170"/>
      <c r="Q223" s="170"/>
      <c r="R223" s="170"/>
      <c r="S223" s="170"/>
      <c r="T223" s="171"/>
      <c r="AT223" s="165" t="s">
        <v>237</v>
      </c>
      <c r="AU223" s="165" t="s">
        <v>88</v>
      </c>
      <c r="AV223" s="13" t="s">
        <v>88</v>
      </c>
      <c r="AW223" s="13" t="s">
        <v>33</v>
      </c>
      <c r="AX223" s="13" t="s">
        <v>79</v>
      </c>
      <c r="AY223" s="165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31.959999999999997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2" customFormat="1" ht="16.5" customHeight="1">
      <c r="A225" s="31"/>
      <c r="B225" s="148"/>
      <c r="C225" s="149" t="s">
        <v>260</v>
      </c>
      <c r="D225" s="149" t="s">
        <v>209</v>
      </c>
      <c r="E225" s="150" t="s">
        <v>1970</v>
      </c>
      <c r="F225" s="151" t="s">
        <v>1971</v>
      </c>
      <c r="G225" s="152" t="s">
        <v>288</v>
      </c>
      <c r="H225" s="153">
        <v>63.92</v>
      </c>
      <c r="I225" s="154"/>
      <c r="J225" s="155">
        <f>ROUND(I225*H225,2)</f>
        <v>0</v>
      </c>
      <c r="K225" s="156"/>
      <c r="L225" s="32"/>
      <c r="M225" s="157" t="s">
        <v>1</v>
      </c>
      <c r="N225" s="158" t="s">
        <v>44</v>
      </c>
      <c r="O225" s="57"/>
      <c r="P225" s="159">
        <f>O225*H225</f>
        <v>0</v>
      </c>
      <c r="Q225" s="159">
        <v>0</v>
      </c>
      <c r="R225" s="159">
        <f>Q225*H225</f>
        <v>0</v>
      </c>
      <c r="S225" s="159">
        <v>0</v>
      </c>
      <c r="T225" s="160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61" t="s">
        <v>213</v>
      </c>
      <c r="AT225" s="161" t="s">
        <v>209</v>
      </c>
      <c r="AU225" s="161" t="s">
        <v>88</v>
      </c>
      <c r="AY225" s="17" t="s">
        <v>207</v>
      </c>
      <c r="BE225" s="162">
        <f>IF(N225="základní",J225,0)</f>
        <v>0</v>
      </c>
      <c r="BF225" s="162">
        <f>IF(N225="snížená",J225,0)</f>
        <v>0</v>
      </c>
      <c r="BG225" s="162">
        <f>IF(N225="zákl. přenesená",J225,0)</f>
        <v>0</v>
      </c>
      <c r="BH225" s="162">
        <f>IF(N225="sníž. přenesená",J225,0)</f>
        <v>0</v>
      </c>
      <c r="BI225" s="162">
        <f>IF(N225="nulová",J225,0)</f>
        <v>0</v>
      </c>
      <c r="BJ225" s="17" t="s">
        <v>86</v>
      </c>
      <c r="BK225" s="162">
        <f>ROUND(I225*H225,2)</f>
        <v>0</v>
      </c>
      <c r="BL225" s="17" t="s">
        <v>213</v>
      </c>
      <c r="BM225" s="161" t="s">
        <v>326</v>
      </c>
    </row>
    <row r="226" spans="1:65" s="13" customFormat="1" ht="22.5">
      <c r="B226" s="163"/>
      <c r="D226" s="164" t="s">
        <v>237</v>
      </c>
      <c r="E226" s="165" t="s">
        <v>1</v>
      </c>
      <c r="F226" s="166" t="s">
        <v>1972</v>
      </c>
      <c r="H226" s="167">
        <v>63.92</v>
      </c>
      <c r="I226" s="168"/>
      <c r="L226" s="163"/>
      <c r="M226" s="169"/>
      <c r="N226" s="170"/>
      <c r="O226" s="170"/>
      <c r="P226" s="170"/>
      <c r="Q226" s="170"/>
      <c r="R226" s="170"/>
      <c r="S226" s="170"/>
      <c r="T226" s="171"/>
      <c r="AT226" s="165" t="s">
        <v>237</v>
      </c>
      <c r="AU226" s="165" t="s">
        <v>88</v>
      </c>
      <c r="AV226" s="13" t="s">
        <v>88</v>
      </c>
      <c r="AW226" s="13" t="s">
        <v>33</v>
      </c>
      <c r="AX226" s="13" t="s">
        <v>79</v>
      </c>
      <c r="AY226" s="165" t="s">
        <v>207</v>
      </c>
    </row>
    <row r="227" spans="1:65" s="15" customFormat="1" ht="11.25">
      <c r="B227" s="179"/>
      <c r="D227" s="164" t="s">
        <v>237</v>
      </c>
      <c r="E227" s="180" t="s">
        <v>1</v>
      </c>
      <c r="F227" s="181" t="s">
        <v>242</v>
      </c>
      <c r="H227" s="182">
        <v>63.92</v>
      </c>
      <c r="I227" s="183"/>
      <c r="L227" s="179"/>
      <c r="M227" s="184"/>
      <c r="N227" s="185"/>
      <c r="O227" s="185"/>
      <c r="P227" s="185"/>
      <c r="Q227" s="185"/>
      <c r="R227" s="185"/>
      <c r="S227" s="185"/>
      <c r="T227" s="186"/>
      <c r="AT227" s="180" t="s">
        <v>237</v>
      </c>
      <c r="AU227" s="180" t="s">
        <v>88</v>
      </c>
      <c r="AV227" s="15" t="s">
        <v>213</v>
      </c>
      <c r="AW227" s="15" t="s">
        <v>33</v>
      </c>
      <c r="AX227" s="15" t="s">
        <v>86</v>
      </c>
      <c r="AY227" s="180" t="s">
        <v>207</v>
      </c>
    </row>
    <row r="228" spans="1:65" s="2" customFormat="1" ht="24.2" customHeight="1">
      <c r="A228" s="31"/>
      <c r="B228" s="148"/>
      <c r="C228" s="149" t="s">
        <v>327</v>
      </c>
      <c r="D228" s="149" t="s">
        <v>209</v>
      </c>
      <c r="E228" s="150" t="s">
        <v>291</v>
      </c>
      <c r="F228" s="151" t="s">
        <v>292</v>
      </c>
      <c r="G228" s="152" t="s">
        <v>235</v>
      </c>
      <c r="H228" s="153">
        <v>28.48</v>
      </c>
      <c r="I228" s="154"/>
      <c r="J228" s="155">
        <f>ROUND(I228*H228,2)</f>
        <v>0</v>
      </c>
      <c r="K228" s="156"/>
      <c r="L228" s="32"/>
      <c r="M228" s="157" t="s">
        <v>1</v>
      </c>
      <c r="N228" s="158" t="s">
        <v>44</v>
      </c>
      <c r="O228" s="57"/>
      <c r="P228" s="159">
        <f>O228*H228</f>
        <v>0</v>
      </c>
      <c r="Q228" s="159">
        <v>0</v>
      </c>
      <c r="R228" s="159">
        <f>Q228*H228</f>
        <v>0</v>
      </c>
      <c r="S228" s="159">
        <v>0</v>
      </c>
      <c r="T228" s="160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61" t="s">
        <v>213</v>
      </c>
      <c r="AT228" s="161" t="s">
        <v>209</v>
      </c>
      <c r="AU228" s="161" t="s">
        <v>88</v>
      </c>
      <c r="AY228" s="17" t="s">
        <v>207</v>
      </c>
      <c r="BE228" s="162">
        <f>IF(N228="základní",J228,0)</f>
        <v>0</v>
      </c>
      <c r="BF228" s="162">
        <f>IF(N228="snížená",J228,0)</f>
        <v>0</v>
      </c>
      <c r="BG228" s="162">
        <f>IF(N228="zákl. přenesená",J228,0)</f>
        <v>0</v>
      </c>
      <c r="BH228" s="162">
        <f>IF(N228="sníž. přenesená",J228,0)</f>
        <v>0</v>
      </c>
      <c r="BI228" s="162">
        <f>IF(N228="nulová",J228,0)</f>
        <v>0</v>
      </c>
      <c r="BJ228" s="17" t="s">
        <v>86</v>
      </c>
      <c r="BK228" s="162">
        <f>ROUND(I228*H228,2)</f>
        <v>0</v>
      </c>
      <c r="BL228" s="17" t="s">
        <v>213</v>
      </c>
      <c r="BM228" s="161" t="s">
        <v>330</v>
      </c>
    </row>
    <row r="229" spans="1:65" s="2" customFormat="1" ht="33" customHeight="1">
      <c r="A229" s="31"/>
      <c r="B229" s="148"/>
      <c r="C229" s="149" t="s">
        <v>265</v>
      </c>
      <c r="D229" s="149" t="s">
        <v>209</v>
      </c>
      <c r="E229" s="150" t="s">
        <v>295</v>
      </c>
      <c r="F229" s="151" t="s">
        <v>296</v>
      </c>
      <c r="G229" s="152" t="s">
        <v>235</v>
      </c>
      <c r="H229" s="153">
        <v>148.13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213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213</v>
      </c>
      <c r="BM229" s="161" t="s">
        <v>333</v>
      </c>
    </row>
    <row r="230" spans="1:65" s="12" customFormat="1" ht="22.9" customHeight="1">
      <c r="B230" s="135"/>
      <c r="D230" s="136" t="s">
        <v>78</v>
      </c>
      <c r="E230" s="146" t="s">
        <v>88</v>
      </c>
      <c r="F230" s="146" t="s">
        <v>1973</v>
      </c>
      <c r="I230" s="138"/>
      <c r="J230" s="147">
        <f>BK230</f>
        <v>0</v>
      </c>
      <c r="L230" s="135"/>
      <c r="M230" s="140"/>
      <c r="N230" s="141"/>
      <c r="O230" s="141"/>
      <c r="P230" s="142">
        <f>SUM(P231:P337)</f>
        <v>0</v>
      </c>
      <c r="Q230" s="141"/>
      <c r="R230" s="142">
        <f>SUM(R231:R337)</f>
        <v>0</v>
      </c>
      <c r="S230" s="141"/>
      <c r="T230" s="143">
        <f>SUM(T231:T337)</f>
        <v>0</v>
      </c>
      <c r="AR230" s="136" t="s">
        <v>86</v>
      </c>
      <c r="AT230" s="144" t="s">
        <v>78</v>
      </c>
      <c r="AU230" s="144" t="s">
        <v>86</v>
      </c>
      <c r="AY230" s="136" t="s">
        <v>207</v>
      </c>
      <c r="BK230" s="145">
        <f>SUM(BK231:BK337)</f>
        <v>0</v>
      </c>
    </row>
    <row r="231" spans="1:65" s="2" customFormat="1" ht="24.2" customHeight="1">
      <c r="A231" s="31"/>
      <c r="B231" s="148"/>
      <c r="C231" s="149" t="s">
        <v>335</v>
      </c>
      <c r="D231" s="149" t="s">
        <v>209</v>
      </c>
      <c r="E231" s="150" t="s">
        <v>1974</v>
      </c>
      <c r="F231" s="151" t="s">
        <v>1975</v>
      </c>
      <c r="G231" s="152" t="s">
        <v>220</v>
      </c>
      <c r="H231" s="153">
        <v>39</v>
      </c>
      <c r="I231" s="154"/>
      <c r="J231" s="155">
        <f>ROUND(I231*H231,2)</f>
        <v>0</v>
      </c>
      <c r="K231" s="156"/>
      <c r="L231" s="32"/>
      <c r="M231" s="157" t="s">
        <v>1</v>
      </c>
      <c r="N231" s="158" t="s">
        <v>44</v>
      </c>
      <c r="O231" s="57"/>
      <c r="P231" s="159">
        <f>O231*H231</f>
        <v>0</v>
      </c>
      <c r="Q231" s="159">
        <v>0</v>
      </c>
      <c r="R231" s="159">
        <f>Q231*H231</f>
        <v>0</v>
      </c>
      <c r="S231" s="159">
        <v>0</v>
      </c>
      <c r="T231" s="160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61" t="s">
        <v>213</v>
      </c>
      <c r="AT231" s="161" t="s">
        <v>209</v>
      </c>
      <c r="AU231" s="161" t="s">
        <v>88</v>
      </c>
      <c r="AY231" s="17" t="s">
        <v>207</v>
      </c>
      <c r="BE231" s="162">
        <f>IF(N231="základní",J231,0)</f>
        <v>0</v>
      </c>
      <c r="BF231" s="162">
        <f>IF(N231="snížená",J231,0)</f>
        <v>0</v>
      </c>
      <c r="BG231" s="162">
        <f>IF(N231="zákl. přenesená",J231,0)</f>
        <v>0</v>
      </c>
      <c r="BH231" s="162">
        <f>IF(N231="sníž. přenesená",J231,0)</f>
        <v>0</v>
      </c>
      <c r="BI231" s="162">
        <f>IF(N231="nulová",J231,0)</f>
        <v>0</v>
      </c>
      <c r="BJ231" s="17" t="s">
        <v>86</v>
      </c>
      <c r="BK231" s="162">
        <f>ROUND(I231*H231,2)</f>
        <v>0</v>
      </c>
      <c r="BL231" s="17" t="s">
        <v>213</v>
      </c>
      <c r="BM231" s="161" t="s">
        <v>338</v>
      </c>
    </row>
    <row r="232" spans="1:65" s="14" customFormat="1" ht="11.25">
      <c r="B232" s="172"/>
      <c r="D232" s="164" t="s">
        <v>237</v>
      </c>
      <c r="E232" s="173" t="s">
        <v>1</v>
      </c>
      <c r="F232" s="174" t="s">
        <v>1976</v>
      </c>
      <c r="H232" s="173" t="s">
        <v>1</v>
      </c>
      <c r="I232" s="175"/>
      <c r="L232" s="172"/>
      <c r="M232" s="176"/>
      <c r="N232" s="177"/>
      <c r="O232" s="177"/>
      <c r="P232" s="177"/>
      <c r="Q232" s="177"/>
      <c r="R232" s="177"/>
      <c r="S232" s="177"/>
      <c r="T232" s="178"/>
      <c r="AT232" s="173" t="s">
        <v>237</v>
      </c>
      <c r="AU232" s="173" t="s">
        <v>88</v>
      </c>
      <c r="AV232" s="14" t="s">
        <v>86</v>
      </c>
      <c r="AW232" s="14" t="s">
        <v>33</v>
      </c>
      <c r="AX232" s="14" t="s">
        <v>79</v>
      </c>
      <c r="AY232" s="173" t="s">
        <v>207</v>
      </c>
    </row>
    <row r="233" spans="1:65" s="13" customFormat="1" ht="22.5">
      <c r="B233" s="163"/>
      <c r="D233" s="164" t="s">
        <v>237</v>
      </c>
      <c r="E233" s="165" t="s">
        <v>1</v>
      </c>
      <c r="F233" s="166" t="s">
        <v>1977</v>
      </c>
      <c r="H233" s="167">
        <v>14</v>
      </c>
      <c r="I233" s="168"/>
      <c r="L233" s="163"/>
      <c r="M233" s="169"/>
      <c r="N233" s="170"/>
      <c r="O233" s="170"/>
      <c r="P233" s="170"/>
      <c r="Q233" s="170"/>
      <c r="R233" s="170"/>
      <c r="S233" s="170"/>
      <c r="T233" s="171"/>
      <c r="AT233" s="165" t="s">
        <v>237</v>
      </c>
      <c r="AU233" s="165" t="s">
        <v>88</v>
      </c>
      <c r="AV233" s="13" t="s">
        <v>88</v>
      </c>
      <c r="AW233" s="13" t="s">
        <v>33</v>
      </c>
      <c r="AX233" s="13" t="s">
        <v>79</v>
      </c>
      <c r="AY233" s="165" t="s">
        <v>207</v>
      </c>
    </row>
    <row r="234" spans="1:65" s="13" customFormat="1" ht="22.5">
      <c r="B234" s="163"/>
      <c r="D234" s="164" t="s">
        <v>237</v>
      </c>
      <c r="E234" s="165" t="s">
        <v>1</v>
      </c>
      <c r="F234" s="166" t="s">
        <v>1978</v>
      </c>
      <c r="H234" s="167">
        <v>12.5</v>
      </c>
      <c r="I234" s="168"/>
      <c r="L234" s="163"/>
      <c r="M234" s="169"/>
      <c r="N234" s="170"/>
      <c r="O234" s="170"/>
      <c r="P234" s="170"/>
      <c r="Q234" s="170"/>
      <c r="R234" s="170"/>
      <c r="S234" s="170"/>
      <c r="T234" s="171"/>
      <c r="AT234" s="165" t="s">
        <v>237</v>
      </c>
      <c r="AU234" s="165" t="s">
        <v>88</v>
      </c>
      <c r="AV234" s="13" t="s">
        <v>88</v>
      </c>
      <c r="AW234" s="13" t="s">
        <v>33</v>
      </c>
      <c r="AX234" s="13" t="s">
        <v>79</v>
      </c>
      <c r="AY234" s="165" t="s">
        <v>207</v>
      </c>
    </row>
    <row r="235" spans="1:65" s="13" customFormat="1" ht="22.5">
      <c r="B235" s="163"/>
      <c r="D235" s="164" t="s">
        <v>237</v>
      </c>
      <c r="E235" s="165" t="s">
        <v>1</v>
      </c>
      <c r="F235" s="166" t="s">
        <v>1979</v>
      </c>
      <c r="H235" s="167">
        <v>12.5</v>
      </c>
      <c r="I235" s="168"/>
      <c r="L235" s="163"/>
      <c r="M235" s="169"/>
      <c r="N235" s="170"/>
      <c r="O235" s="170"/>
      <c r="P235" s="170"/>
      <c r="Q235" s="170"/>
      <c r="R235" s="170"/>
      <c r="S235" s="170"/>
      <c r="T235" s="171"/>
      <c r="AT235" s="165" t="s">
        <v>237</v>
      </c>
      <c r="AU235" s="165" t="s">
        <v>88</v>
      </c>
      <c r="AV235" s="13" t="s">
        <v>88</v>
      </c>
      <c r="AW235" s="13" t="s">
        <v>33</v>
      </c>
      <c r="AX235" s="13" t="s">
        <v>79</v>
      </c>
      <c r="AY235" s="165" t="s">
        <v>207</v>
      </c>
    </row>
    <row r="236" spans="1:65" s="15" customFormat="1" ht="11.25">
      <c r="B236" s="179"/>
      <c r="D236" s="164" t="s">
        <v>237</v>
      </c>
      <c r="E236" s="180" t="s">
        <v>1</v>
      </c>
      <c r="F236" s="181" t="s">
        <v>242</v>
      </c>
      <c r="H236" s="182">
        <v>39</v>
      </c>
      <c r="I236" s="183"/>
      <c r="L236" s="179"/>
      <c r="M236" s="184"/>
      <c r="N236" s="185"/>
      <c r="O236" s="185"/>
      <c r="P236" s="185"/>
      <c r="Q236" s="185"/>
      <c r="R236" s="185"/>
      <c r="S236" s="185"/>
      <c r="T236" s="186"/>
      <c r="AT236" s="180" t="s">
        <v>237</v>
      </c>
      <c r="AU236" s="180" t="s">
        <v>88</v>
      </c>
      <c r="AV236" s="15" t="s">
        <v>213</v>
      </c>
      <c r="AW236" s="15" t="s">
        <v>33</v>
      </c>
      <c r="AX236" s="15" t="s">
        <v>86</v>
      </c>
      <c r="AY236" s="180" t="s">
        <v>207</v>
      </c>
    </row>
    <row r="237" spans="1:65" s="2" customFormat="1" ht="24.2" customHeight="1">
      <c r="A237" s="31"/>
      <c r="B237" s="148"/>
      <c r="C237" s="149" t="s">
        <v>271</v>
      </c>
      <c r="D237" s="149" t="s">
        <v>209</v>
      </c>
      <c r="E237" s="150" t="s">
        <v>1980</v>
      </c>
      <c r="F237" s="151" t="s">
        <v>1981</v>
      </c>
      <c r="G237" s="152" t="s">
        <v>220</v>
      </c>
      <c r="H237" s="153">
        <v>39</v>
      </c>
      <c r="I237" s="154"/>
      <c r="J237" s="155">
        <f>ROUND(I237*H237,2)</f>
        <v>0</v>
      </c>
      <c r="K237" s="156"/>
      <c r="L237" s="32"/>
      <c r="M237" s="157" t="s">
        <v>1</v>
      </c>
      <c r="N237" s="158" t="s">
        <v>44</v>
      </c>
      <c r="O237" s="57"/>
      <c r="P237" s="159">
        <f>O237*H237</f>
        <v>0</v>
      </c>
      <c r="Q237" s="159">
        <v>0</v>
      </c>
      <c r="R237" s="159">
        <f>Q237*H237</f>
        <v>0</v>
      </c>
      <c r="S237" s="159">
        <v>0</v>
      </c>
      <c r="T237" s="160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61" t="s">
        <v>213</v>
      </c>
      <c r="AT237" s="161" t="s">
        <v>209</v>
      </c>
      <c r="AU237" s="161" t="s">
        <v>88</v>
      </c>
      <c r="AY237" s="17" t="s">
        <v>207</v>
      </c>
      <c r="BE237" s="162">
        <f>IF(N237="základní",J237,0)</f>
        <v>0</v>
      </c>
      <c r="BF237" s="162">
        <f>IF(N237="snížená",J237,0)</f>
        <v>0</v>
      </c>
      <c r="BG237" s="162">
        <f>IF(N237="zákl. přenesená",J237,0)</f>
        <v>0</v>
      </c>
      <c r="BH237" s="162">
        <f>IF(N237="sníž. přenesená",J237,0)</f>
        <v>0</v>
      </c>
      <c r="BI237" s="162">
        <f>IF(N237="nulová",J237,0)</f>
        <v>0</v>
      </c>
      <c r="BJ237" s="17" t="s">
        <v>86</v>
      </c>
      <c r="BK237" s="162">
        <f>ROUND(I237*H237,2)</f>
        <v>0</v>
      </c>
      <c r="BL237" s="17" t="s">
        <v>213</v>
      </c>
      <c r="BM237" s="161" t="s">
        <v>341</v>
      </c>
    </row>
    <row r="238" spans="1:65" s="14" customFormat="1" ht="11.25">
      <c r="B238" s="172"/>
      <c r="D238" s="164" t="s">
        <v>237</v>
      </c>
      <c r="E238" s="173" t="s">
        <v>1</v>
      </c>
      <c r="F238" s="174" t="s">
        <v>1976</v>
      </c>
      <c r="H238" s="173" t="s">
        <v>1</v>
      </c>
      <c r="I238" s="175"/>
      <c r="L238" s="172"/>
      <c r="M238" s="176"/>
      <c r="N238" s="177"/>
      <c r="O238" s="177"/>
      <c r="P238" s="177"/>
      <c r="Q238" s="177"/>
      <c r="R238" s="177"/>
      <c r="S238" s="177"/>
      <c r="T238" s="178"/>
      <c r="AT238" s="173" t="s">
        <v>237</v>
      </c>
      <c r="AU238" s="173" t="s">
        <v>88</v>
      </c>
      <c r="AV238" s="14" t="s">
        <v>86</v>
      </c>
      <c r="AW238" s="14" t="s">
        <v>33</v>
      </c>
      <c r="AX238" s="14" t="s">
        <v>79</v>
      </c>
      <c r="AY238" s="173" t="s">
        <v>207</v>
      </c>
    </row>
    <row r="239" spans="1:65" s="13" customFormat="1" ht="22.5">
      <c r="B239" s="163"/>
      <c r="D239" s="164" t="s">
        <v>237</v>
      </c>
      <c r="E239" s="165" t="s">
        <v>1</v>
      </c>
      <c r="F239" s="166" t="s">
        <v>1977</v>
      </c>
      <c r="H239" s="167">
        <v>14</v>
      </c>
      <c r="I239" s="168"/>
      <c r="L239" s="163"/>
      <c r="M239" s="169"/>
      <c r="N239" s="170"/>
      <c r="O239" s="170"/>
      <c r="P239" s="170"/>
      <c r="Q239" s="170"/>
      <c r="R239" s="170"/>
      <c r="S239" s="170"/>
      <c r="T239" s="171"/>
      <c r="AT239" s="165" t="s">
        <v>237</v>
      </c>
      <c r="AU239" s="165" t="s">
        <v>88</v>
      </c>
      <c r="AV239" s="13" t="s">
        <v>88</v>
      </c>
      <c r="AW239" s="13" t="s">
        <v>33</v>
      </c>
      <c r="AX239" s="13" t="s">
        <v>79</v>
      </c>
      <c r="AY239" s="165" t="s">
        <v>207</v>
      </c>
    </row>
    <row r="240" spans="1:65" s="13" customFormat="1" ht="22.5">
      <c r="B240" s="163"/>
      <c r="D240" s="164" t="s">
        <v>237</v>
      </c>
      <c r="E240" s="165" t="s">
        <v>1</v>
      </c>
      <c r="F240" s="166" t="s">
        <v>1978</v>
      </c>
      <c r="H240" s="167">
        <v>12.5</v>
      </c>
      <c r="I240" s="168"/>
      <c r="L240" s="163"/>
      <c r="M240" s="169"/>
      <c r="N240" s="170"/>
      <c r="O240" s="170"/>
      <c r="P240" s="170"/>
      <c r="Q240" s="170"/>
      <c r="R240" s="170"/>
      <c r="S240" s="170"/>
      <c r="T240" s="171"/>
      <c r="AT240" s="165" t="s">
        <v>237</v>
      </c>
      <c r="AU240" s="165" t="s">
        <v>88</v>
      </c>
      <c r="AV240" s="13" t="s">
        <v>88</v>
      </c>
      <c r="AW240" s="13" t="s">
        <v>33</v>
      </c>
      <c r="AX240" s="13" t="s">
        <v>79</v>
      </c>
      <c r="AY240" s="165" t="s">
        <v>207</v>
      </c>
    </row>
    <row r="241" spans="1:65" s="13" customFormat="1" ht="22.5">
      <c r="B241" s="163"/>
      <c r="D241" s="164" t="s">
        <v>237</v>
      </c>
      <c r="E241" s="165" t="s">
        <v>1</v>
      </c>
      <c r="F241" s="166" t="s">
        <v>1979</v>
      </c>
      <c r="H241" s="167">
        <v>12.5</v>
      </c>
      <c r="I241" s="168"/>
      <c r="L241" s="163"/>
      <c r="M241" s="169"/>
      <c r="N241" s="170"/>
      <c r="O241" s="170"/>
      <c r="P241" s="170"/>
      <c r="Q241" s="170"/>
      <c r="R241" s="170"/>
      <c r="S241" s="170"/>
      <c r="T241" s="171"/>
      <c r="AT241" s="165" t="s">
        <v>237</v>
      </c>
      <c r="AU241" s="165" t="s">
        <v>88</v>
      </c>
      <c r="AV241" s="13" t="s">
        <v>88</v>
      </c>
      <c r="AW241" s="13" t="s">
        <v>33</v>
      </c>
      <c r="AX241" s="13" t="s">
        <v>79</v>
      </c>
      <c r="AY241" s="165" t="s">
        <v>207</v>
      </c>
    </row>
    <row r="242" spans="1:65" s="15" customFormat="1" ht="11.25">
      <c r="B242" s="179"/>
      <c r="D242" s="164" t="s">
        <v>237</v>
      </c>
      <c r="E242" s="180" t="s">
        <v>1</v>
      </c>
      <c r="F242" s="181" t="s">
        <v>242</v>
      </c>
      <c r="H242" s="182">
        <v>39</v>
      </c>
      <c r="I242" s="183"/>
      <c r="L242" s="179"/>
      <c r="M242" s="184"/>
      <c r="N242" s="185"/>
      <c r="O242" s="185"/>
      <c r="P242" s="185"/>
      <c r="Q242" s="185"/>
      <c r="R242" s="185"/>
      <c r="S242" s="185"/>
      <c r="T242" s="186"/>
      <c r="AT242" s="180" t="s">
        <v>237</v>
      </c>
      <c r="AU242" s="180" t="s">
        <v>88</v>
      </c>
      <c r="AV242" s="15" t="s">
        <v>213</v>
      </c>
      <c r="AW242" s="15" t="s">
        <v>33</v>
      </c>
      <c r="AX242" s="15" t="s">
        <v>86</v>
      </c>
      <c r="AY242" s="180" t="s">
        <v>207</v>
      </c>
    </row>
    <row r="243" spans="1:65" s="2" customFormat="1" ht="24.2" customHeight="1">
      <c r="A243" s="31"/>
      <c r="B243" s="148"/>
      <c r="C243" s="149" t="s">
        <v>342</v>
      </c>
      <c r="D243" s="149" t="s">
        <v>209</v>
      </c>
      <c r="E243" s="150" t="s">
        <v>1982</v>
      </c>
      <c r="F243" s="151" t="s">
        <v>1983</v>
      </c>
      <c r="G243" s="152" t="s">
        <v>220</v>
      </c>
      <c r="H243" s="153">
        <v>1.8</v>
      </c>
      <c r="I243" s="154"/>
      <c r="J243" s="155">
        <f>ROUND(I243*H243,2)</f>
        <v>0</v>
      </c>
      <c r="K243" s="156"/>
      <c r="L243" s="32"/>
      <c r="M243" s="157" t="s">
        <v>1</v>
      </c>
      <c r="N243" s="158" t="s">
        <v>44</v>
      </c>
      <c r="O243" s="57"/>
      <c r="P243" s="159">
        <f>O243*H243</f>
        <v>0</v>
      </c>
      <c r="Q243" s="159">
        <v>0</v>
      </c>
      <c r="R243" s="159">
        <f>Q243*H243</f>
        <v>0</v>
      </c>
      <c r="S243" s="159">
        <v>0</v>
      </c>
      <c r="T243" s="160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61" t="s">
        <v>213</v>
      </c>
      <c r="AT243" s="161" t="s">
        <v>209</v>
      </c>
      <c r="AU243" s="161" t="s">
        <v>88</v>
      </c>
      <c r="AY243" s="17" t="s">
        <v>207</v>
      </c>
      <c r="BE243" s="162">
        <f>IF(N243="základní",J243,0)</f>
        <v>0</v>
      </c>
      <c r="BF243" s="162">
        <f>IF(N243="snížená",J243,0)</f>
        <v>0</v>
      </c>
      <c r="BG243" s="162">
        <f>IF(N243="zákl. přenesená",J243,0)</f>
        <v>0</v>
      </c>
      <c r="BH243" s="162">
        <f>IF(N243="sníž. přenesená",J243,0)</f>
        <v>0</v>
      </c>
      <c r="BI243" s="162">
        <f>IF(N243="nulová",J243,0)</f>
        <v>0</v>
      </c>
      <c r="BJ243" s="17" t="s">
        <v>86</v>
      </c>
      <c r="BK243" s="162">
        <f>ROUND(I243*H243,2)</f>
        <v>0</v>
      </c>
      <c r="BL243" s="17" t="s">
        <v>213</v>
      </c>
      <c r="BM243" s="161" t="s">
        <v>345</v>
      </c>
    </row>
    <row r="244" spans="1:65" s="14" customFormat="1" ht="22.5">
      <c r="B244" s="172"/>
      <c r="D244" s="164" t="s">
        <v>237</v>
      </c>
      <c r="E244" s="173" t="s">
        <v>1</v>
      </c>
      <c r="F244" s="174" t="s">
        <v>1984</v>
      </c>
      <c r="H244" s="173" t="s">
        <v>1</v>
      </c>
      <c r="I244" s="175"/>
      <c r="L244" s="172"/>
      <c r="M244" s="176"/>
      <c r="N244" s="177"/>
      <c r="O244" s="177"/>
      <c r="P244" s="177"/>
      <c r="Q244" s="177"/>
      <c r="R244" s="177"/>
      <c r="S244" s="177"/>
      <c r="T244" s="178"/>
      <c r="AT244" s="173" t="s">
        <v>237</v>
      </c>
      <c r="AU244" s="173" t="s">
        <v>88</v>
      </c>
      <c r="AV244" s="14" t="s">
        <v>86</v>
      </c>
      <c r="AW244" s="14" t="s">
        <v>33</v>
      </c>
      <c r="AX244" s="14" t="s">
        <v>79</v>
      </c>
      <c r="AY244" s="173" t="s">
        <v>207</v>
      </c>
    </row>
    <row r="245" spans="1:65" s="13" customFormat="1" ht="11.25">
      <c r="B245" s="163"/>
      <c r="D245" s="164" t="s">
        <v>237</v>
      </c>
      <c r="E245" s="165" t="s">
        <v>1</v>
      </c>
      <c r="F245" s="166" t="s">
        <v>1985</v>
      </c>
      <c r="H245" s="167">
        <v>1.8</v>
      </c>
      <c r="I245" s="168"/>
      <c r="L245" s="163"/>
      <c r="M245" s="169"/>
      <c r="N245" s="170"/>
      <c r="O245" s="170"/>
      <c r="P245" s="170"/>
      <c r="Q245" s="170"/>
      <c r="R245" s="170"/>
      <c r="S245" s="170"/>
      <c r="T245" s="171"/>
      <c r="AT245" s="165" t="s">
        <v>237</v>
      </c>
      <c r="AU245" s="165" t="s">
        <v>88</v>
      </c>
      <c r="AV245" s="13" t="s">
        <v>88</v>
      </c>
      <c r="AW245" s="13" t="s">
        <v>33</v>
      </c>
      <c r="AX245" s="13" t="s">
        <v>79</v>
      </c>
      <c r="AY245" s="165" t="s">
        <v>207</v>
      </c>
    </row>
    <row r="246" spans="1:65" s="15" customFormat="1" ht="11.25">
      <c r="B246" s="179"/>
      <c r="D246" s="164" t="s">
        <v>237</v>
      </c>
      <c r="E246" s="180" t="s">
        <v>1</v>
      </c>
      <c r="F246" s="181" t="s">
        <v>242</v>
      </c>
      <c r="H246" s="182">
        <v>1.8</v>
      </c>
      <c r="I246" s="183"/>
      <c r="L246" s="179"/>
      <c r="M246" s="184"/>
      <c r="N246" s="185"/>
      <c r="O246" s="185"/>
      <c r="P246" s="185"/>
      <c r="Q246" s="185"/>
      <c r="R246" s="185"/>
      <c r="S246" s="185"/>
      <c r="T246" s="186"/>
      <c r="AT246" s="180" t="s">
        <v>237</v>
      </c>
      <c r="AU246" s="180" t="s">
        <v>88</v>
      </c>
      <c r="AV246" s="15" t="s">
        <v>213</v>
      </c>
      <c r="AW246" s="15" t="s">
        <v>33</v>
      </c>
      <c r="AX246" s="15" t="s">
        <v>86</v>
      </c>
      <c r="AY246" s="180" t="s">
        <v>207</v>
      </c>
    </row>
    <row r="247" spans="1:65" s="2" customFormat="1" ht="24.2" customHeight="1">
      <c r="A247" s="31"/>
      <c r="B247" s="148"/>
      <c r="C247" s="149" t="s">
        <v>275</v>
      </c>
      <c r="D247" s="149" t="s">
        <v>209</v>
      </c>
      <c r="E247" s="150" t="s">
        <v>1986</v>
      </c>
      <c r="F247" s="151" t="s">
        <v>1987</v>
      </c>
      <c r="G247" s="152" t="s">
        <v>235</v>
      </c>
      <c r="H247" s="153">
        <v>304.08600000000001</v>
      </c>
      <c r="I247" s="154"/>
      <c r="J247" s="155">
        <f>ROUND(I247*H247,2)</f>
        <v>0</v>
      </c>
      <c r="K247" s="156"/>
      <c r="L247" s="32"/>
      <c r="M247" s="157" t="s">
        <v>1</v>
      </c>
      <c r="N247" s="158" t="s">
        <v>44</v>
      </c>
      <c r="O247" s="57"/>
      <c r="P247" s="159">
        <f>O247*H247</f>
        <v>0</v>
      </c>
      <c r="Q247" s="159">
        <v>0</v>
      </c>
      <c r="R247" s="159">
        <f>Q247*H247</f>
        <v>0</v>
      </c>
      <c r="S247" s="159">
        <v>0</v>
      </c>
      <c r="T247" s="160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61" t="s">
        <v>213</v>
      </c>
      <c r="AT247" s="161" t="s">
        <v>209</v>
      </c>
      <c r="AU247" s="161" t="s">
        <v>88</v>
      </c>
      <c r="AY247" s="17" t="s">
        <v>207</v>
      </c>
      <c r="BE247" s="162">
        <f>IF(N247="základní",J247,0)</f>
        <v>0</v>
      </c>
      <c r="BF247" s="162">
        <f>IF(N247="snížená",J247,0)</f>
        <v>0</v>
      </c>
      <c r="BG247" s="162">
        <f>IF(N247="zákl. přenesená",J247,0)</f>
        <v>0</v>
      </c>
      <c r="BH247" s="162">
        <f>IF(N247="sníž. přenesená",J247,0)</f>
        <v>0</v>
      </c>
      <c r="BI247" s="162">
        <f>IF(N247="nulová",J247,0)</f>
        <v>0</v>
      </c>
      <c r="BJ247" s="17" t="s">
        <v>86</v>
      </c>
      <c r="BK247" s="162">
        <f>ROUND(I247*H247,2)</f>
        <v>0</v>
      </c>
      <c r="BL247" s="17" t="s">
        <v>213</v>
      </c>
      <c r="BM247" s="161" t="s">
        <v>349</v>
      </c>
    </row>
    <row r="248" spans="1:65" s="2" customFormat="1" ht="24.2" customHeight="1">
      <c r="A248" s="31"/>
      <c r="B248" s="148"/>
      <c r="C248" s="149" t="s">
        <v>350</v>
      </c>
      <c r="D248" s="149" t="s">
        <v>209</v>
      </c>
      <c r="E248" s="150" t="s">
        <v>1988</v>
      </c>
      <c r="F248" s="151" t="s">
        <v>1989</v>
      </c>
      <c r="G248" s="152" t="s">
        <v>235</v>
      </c>
      <c r="H248" s="153">
        <v>1.528</v>
      </c>
      <c r="I248" s="154"/>
      <c r="J248" s="155">
        <f>ROUND(I248*H248,2)</f>
        <v>0</v>
      </c>
      <c r="K248" s="156"/>
      <c r="L248" s="32"/>
      <c r="M248" s="157" t="s">
        <v>1</v>
      </c>
      <c r="N248" s="158" t="s">
        <v>44</v>
      </c>
      <c r="O248" s="57"/>
      <c r="P248" s="159">
        <f>O248*H248</f>
        <v>0</v>
      </c>
      <c r="Q248" s="159">
        <v>0</v>
      </c>
      <c r="R248" s="159">
        <f>Q248*H248</f>
        <v>0</v>
      </c>
      <c r="S248" s="159">
        <v>0</v>
      </c>
      <c r="T248" s="160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61" t="s">
        <v>213</v>
      </c>
      <c r="AT248" s="161" t="s">
        <v>209</v>
      </c>
      <c r="AU248" s="161" t="s">
        <v>88</v>
      </c>
      <c r="AY248" s="17" t="s">
        <v>207</v>
      </c>
      <c r="BE248" s="162">
        <f>IF(N248="základní",J248,0)</f>
        <v>0</v>
      </c>
      <c r="BF248" s="162">
        <f>IF(N248="snížená",J248,0)</f>
        <v>0</v>
      </c>
      <c r="BG248" s="162">
        <f>IF(N248="zákl. přenesená",J248,0)</f>
        <v>0</v>
      </c>
      <c r="BH248" s="162">
        <f>IF(N248="sníž. přenesená",J248,0)</f>
        <v>0</v>
      </c>
      <c r="BI248" s="162">
        <f>IF(N248="nulová",J248,0)</f>
        <v>0</v>
      </c>
      <c r="BJ248" s="17" t="s">
        <v>86</v>
      </c>
      <c r="BK248" s="162">
        <f>ROUND(I248*H248,2)</f>
        <v>0</v>
      </c>
      <c r="BL248" s="17" t="s">
        <v>213</v>
      </c>
      <c r="BM248" s="161" t="s">
        <v>353</v>
      </c>
    </row>
    <row r="249" spans="1:65" s="14" customFormat="1" ht="11.25">
      <c r="B249" s="172"/>
      <c r="D249" s="164" t="s">
        <v>237</v>
      </c>
      <c r="E249" s="173" t="s">
        <v>1</v>
      </c>
      <c r="F249" s="174" t="s">
        <v>1990</v>
      </c>
      <c r="H249" s="173" t="s">
        <v>1</v>
      </c>
      <c r="I249" s="175"/>
      <c r="L249" s="172"/>
      <c r="M249" s="176"/>
      <c r="N249" s="177"/>
      <c r="O249" s="177"/>
      <c r="P249" s="177"/>
      <c r="Q249" s="177"/>
      <c r="R249" s="177"/>
      <c r="S249" s="177"/>
      <c r="T249" s="178"/>
      <c r="AT249" s="173" t="s">
        <v>237</v>
      </c>
      <c r="AU249" s="173" t="s">
        <v>88</v>
      </c>
      <c r="AV249" s="14" t="s">
        <v>86</v>
      </c>
      <c r="AW249" s="14" t="s">
        <v>33</v>
      </c>
      <c r="AX249" s="14" t="s">
        <v>79</v>
      </c>
      <c r="AY249" s="173" t="s">
        <v>207</v>
      </c>
    </row>
    <row r="250" spans="1:65" s="13" customFormat="1" ht="22.5">
      <c r="B250" s="163"/>
      <c r="D250" s="164" t="s">
        <v>237</v>
      </c>
      <c r="E250" s="165" t="s">
        <v>1</v>
      </c>
      <c r="F250" s="166" t="s">
        <v>1991</v>
      </c>
      <c r="H250" s="167">
        <v>0.498</v>
      </c>
      <c r="I250" s="168"/>
      <c r="L250" s="163"/>
      <c r="M250" s="169"/>
      <c r="N250" s="170"/>
      <c r="O250" s="170"/>
      <c r="P250" s="170"/>
      <c r="Q250" s="170"/>
      <c r="R250" s="170"/>
      <c r="S250" s="170"/>
      <c r="T250" s="171"/>
      <c r="AT250" s="165" t="s">
        <v>237</v>
      </c>
      <c r="AU250" s="165" t="s">
        <v>88</v>
      </c>
      <c r="AV250" s="13" t="s">
        <v>88</v>
      </c>
      <c r="AW250" s="13" t="s">
        <v>33</v>
      </c>
      <c r="AX250" s="13" t="s">
        <v>79</v>
      </c>
      <c r="AY250" s="165" t="s">
        <v>207</v>
      </c>
    </row>
    <row r="251" spans="1:65" s="13" customFormat="1" ht="22.5">
      <c r="B251" s="163"/>
      <c r="D251" s="164" t="s">
        <v>237</v>
      </c>
      <c r="E251" s="165" t="s">
        <v>1</v>
      </c>
      <c r="F251" s="166" t="s">
        <v>1992</v>
      </c>
      <c r="H251" s="167">
        <v>0.78600000000000003</v>
      </c>
      <c r="I251" s="168"/>
      <c r="L251" s="163"/>
      <c r="M251" s="169"/>
      <c r="N251" s="170"/>
      <c r="O251" s="170"/>
      <c r="P251" s="170"/>
      <c r="Q251" s="170"/>
      <c r="R251" s="170"/>
      <c r="S251" s="170"/>
      <c r="T251" s="171"/>
      <c r="AT251" s="165" t="s">
        <v>237</v>
      </c>
      <c r="AU251" s="165" t="s">
        <v>88</v>
      </c>
      <c r="AV251" s="13" t="s">
        <v>88</v>
      </c>
      <c r="AW251" s="13" t="s">
        <v>33</v>
      </c>
      <c r="AX251" s="13" t="s">
        <v>79</v>
      </c>
      <c r="AY251" s="165" t="s">
        <v>207</v>
      </c>
    </row>
    <row r="252" spans="1:65" s="13" customFormat="1" ht="22.5">
      <c r="B252" s="163"/>
      <c r="D252" s="164" t="s">
        <v>237</v>
      </c>
      <c r="E252" s="165" t="s">
        <v>1</v>
      </c>
      <c r="F252" s="166" t="s">
        <v>1993</v>
      </c>
      <c r="H252" s="167">
        <v>0.24399999999999999</v>
      </c>
      <c r="I252" s="168"/>
      <c r="L252" s="163"/>
      <c r="M252" s="169"/>
      <c r="N252" s="170"/>
      <c r="O252" s="170"/>
      <c r="P252" s="170"/>
      <c r="Q252" s="170"/>
      <c r="R252" s="170"/>
      <c r="S252" s="170"/>
      <c r="T252" s="171"/>
      <c r="AT252" s="165" t="s">
        <v>237</v>
      </c>
      <c r="AU252" s="165" t="s">
        <v>88</v>
      </c>
      <c r="AV252" s="13" t="s">
        <v>88</v>
      </c>
      <c r="AW252" s="13" t="s">
        <v>33</v>
      </c>
      <c r="AX252" s="13" t="s">
        <v>79</v>
      </c>
      <c r="AY252" s="165" t="s">
        <v>207</v>
      </c>
    </row>
    <row r="253" spans="1:65" s="14" customFormat="1" ht="22.5">
      <c r="B253" s="172"/>
      <c r="D253" s="164" t="s">
        <v>237</v>
      </c>
      <c r="E253" s="173" t="s">
        <v>1</v>
      </c>
      <c r="F253" s="174" t="s">
        <v>1994</v>
      </c>
      <c r="H253" s="173" t="s">
        <v>1</v>
      </c>
      <c r="I253" s="175"/>
      <c r="L253" s="172"/>
      <c r="M253" s="176"/>
      <c r="N253" s="177"/>
      <c r="O253" s="177"/>
      <c r="P253" s="177"/>
      <c r="Q253" s="177"/>
      <c r="R253" s="177"/>
      <c r="S253" s="177"/>
      <c r="T253" s="178"/>
      <c r="AT253" s="173" t="s">
        <v>237</v>
      </c>
      <c r="AU253" s="173" t="s">
        <v>88</v>
      </c>
      <c r="AV253" s="14" t="s">
        <v>86</v>
      </c>
      <c r="AW253" s="14" t="s">
        <v>33</v>
      </c>
      <c r="AX253" s="14" t="s">
        <v>79</v>
      </c>
      <c r="AY253" s="173" t="s">
        <v>207</v>
      </c>
    </row>
    <row r="254" spans="1:65" s="14" customFormat="1" ht="11.25">
      <c r="B254" s="172"/>
      <c r="D254" s="164" t="s">
        <v>237</v>
      </c>
      <c r="E254" s="173" t="s">
        <v>1</v>
      </c>
      <c r="F254" s="174" t="s">
        <v>1995</v>
      </c>
      <c r="H254" s="173" t="s">
        <v>1</v>
      </c>
      <c r="I254" s="175"/>
      <c r="L254" s="172"/>
      <c r="M254" s="176"/>
      <c r="N254" s="177"/>
      <c r="O254" s="177"/>
      <c r="P254" s="177"/>
      <c r="Q254" s="177"/>
      <c r="R254" s="177"/>
      <c r="S254" s="177"/>
      <c r="T254" s="178"/>
      <c r="AT254" s="173" t="s">
        <v>237</v>
      </c>
      <c r="AU254" s="173" t="s">
        <v>88</v>
      </c>
      <c r="AV254" s="14" t="s">
        <v>86</v>
      </c>
      <c r="AW254" s="14" t="s">
        <v>33</v>
      </c>
      <c r="AX254" s="14" t="s">
        <v>79</v>
      </c>
      <c r="AY254" s="173" t="s">
        <v>207</v>
      </c>
    </row>
    <row r="255" spans="1:65" s="15" customFormat="1" ht="11.25">
      <c r="B255" s="179"/>
      <c r="D255" s="164" t="s">
        <v>237</v>
      </c>
      <c r="E255" s="180" t="s">
        <v>1</v>
      </c>
      <c r="F255" s="181" t="s">
        <v>242</v>
      </c>
      <c r="H255" s="182">
        <v>1.528</v>
      </c>
      <c r="I255" s="183"/>
      <c r="L255" s="179"/>
      <c r="M255" s="184"/>
      <c r="N255" s="185"/>
      <c r="O255" s="185"/>
      <c r="P255" s="185"/>
      <c r="Q255" s="185"/>
      <c r="R255" s="185"/>
      <c r="S255" s="185"/>
      <c r="T255" s="186"/>
      <c r="AT255" s="180" t="s">
        <v>237</v>
      </c>
      <c r="AU255" s="180" t="s">
        <v>88</v>
      </c>
      <c r="AV255" s="15" t="s">
        <v>213</v>
      </c>
      <c r="AW255" s="15" t="s">
        <v>33</v>
      </c>
      <c r="AX255" s="15" t="s">
        <v>86</v>
      </c>
      <c r="AY255" s="180" t="s">
        <v>207</v>
      </c>
    </row>
    <row r="256" spans="1:65" s="2" customFormat="1" ht="24.2" customHeight="1">
      <c r="A256" s="31"/>
      <c r="B256" s="148"/>
      <c r="C256" s="149" t="s">
        <v>279</v>
      </c>
      <c r="D256" s="149" t="s">
        <v>209</v>
      </c>
      <c r="E256" s="150" t="s">
        <v>1996</v>
      </c>
      <c r="F256" s="151" t="s">
        <v>1997</v>
      </c>
      <c r="G256" s="152" t="s">
        <v>235</v>
      </c>
      <c r="H256" s="153">
        <v>233.126</v>
      </c>
      <c r="I256" s="154"/>
      <c r="J256" s="155">
        <f>ROUND(I256*H256,2)</f>
        <v>0</v>
      </c>
      <c r="K256" s="156"/>
      <c r="L256" s="32"/>
      <c r="M256" s="157" t="s">
        <v>1</v>
      </c>
      <c r="N256" s="158" t="s">
        <v>44</v>
      </c>
      <c r="O256" s="57"/>
      <c r="P256" s="159">
        <f>O256*H256</f>
        <v>0</v>
      </c>
      <c r="Q256" s="159">
        <v>0</v>
      </c>
      <c r="R256" s="159">
        <f>Q256*H256</f>
        <v>0</v>
      </c>
      <c r="S256" s="159">
        <v>0</v>
      </c>
      <c r="T256" s="160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61" t="s">
        <v>213</v>
      </c>
      <c r="AT256" s="161" t="s">
        <v>209</v>
      </c>
      <c r="AU256" s="161" t="s">
        <v>88</v>
      </c>
      <c r="AY256" s="17" t="s">
        <v>207</v>
      </c>
      <c r="BE256" s="162">
        <f>IF(N256="základní",J256,0)</f>
        <v>0</v>
      </c>
      <c r="BF256" s="162">
        <f>IF(N256="snížená",J256,0)</f>
        <v>0</v>
      </c>
      <c r="BG256" s="162">
        <f>IF(N256="zákl. přenesená",J256,0)</f>
        <v>0</v>
      </c>
      <c r="BH256" s="162">
        <f>IF(N256="sníž. přenesená",J256,0)</f>
        <v>0</v>
      </c>
      <c r="BI256" s="162">
        <f>IF(N256="nulová",J256,0)</f>
        <v>0</v>
      </c>
      <c r="BJ256" s="17" t="s">
        <v>86</v>
      </c>
      <c r="BK256" s="162">
        <f>ROUND(I256*H256,2)</f>
        <v>0</v>
      </c>
      <c r="BL256" s="17" t="s">
        <v>213</v>
      </c>
      <c r="BM256" s="161" t="s">
        <v>356</v>
      </c>
    </row>
    <row r="257" spans="1:65" s="2" customFormat="1" ht="24.2" customHeight="1">
      <c r="A257" s="31"/>
      <c r="B257" s="148"/>
      <c r="C257" s="149" t="s">
        <v>358</v>
      </c>
      <c r="D257" s="149" t="s">
        <v>209</v>
      </c>
      <c r="E257" s="150" t="s">
        <v>1998</v>
      </c>
      <c r="F257" s="151" t="s">
        <v>1999</v>
      </c>
      <c r="G257" s="152" t="s">
        <v>235</v>
      </c>
      <c r="H257" s="153">
        <v>1.804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213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213</v>
      </c>
      <c r="BM257" s="161" t="s">
        <v>361</v>
      </c>
    </row>
    <row r="258" spans="1:65" s="14" customFormat="1" ht="22.5">
      <c r="B258" s="172"/>
      <c r="D258" s="164" t="s">
        <v>237</v>
      </c>
      <c r="E258" s="173" t="s">
        <v>1</v>
      </c>
      <c r="F258" s="174" t="s">
        <v>2000</v>
      </c>
      <c r="H258" s="173" t="s">
        <v>1</v>
      </c>
      <c r="I258" s="175"/>
      <c r="L258" s="172"/>
      <c r="M258" s="176"/>
      <c r="N258" s="177"/>
      <c r="O258" s="177"/>
      <c r="P258" s="177"/>
      <c r="Q258" s="177"/>
      <c r="R258" s="177"/>
      <c r="S258" s="177"/>
      <c r="T258" s="178"/>
      <c r="AT258" s="173" t="s">
        <v>237</v>
      </c>
      <c r="AU258" s="173" t="s">
        <v>88</v>
      </c>
      <c r="AV258" s="14" t="s">
        <v>86</v>
      </c>
      <c r="AW258" s="14" t="s">
        <v>33</v>
      </c>
      <c r="AX258" s="14" t="s">
        <v>79</v>
      </c>
      <c r="AY258" s="173" t="s">
        <v>207</v>
      </c>
    </row>
    <row r="259" spans="1:65" s="13" customFormat="1" ht="22.5">
      <c r="B259" s="163"/>
      <c r="D259" s="164" t="s">
        <v>237</v>
      </c>
      <c r="E259" s="165" t="s">
        <v>1</v>
      </c>
      <c r="F259" s="166" t="s">
        <v>2001</v>
      </c>
      <c r="H259" s="167">
        <v>0.69699999999999995</v>
      </c>
      <c r="I259" s="168"/>
      <c r="L259" s="163"/>
      <c r="M259" s="169"/>
      <c r="N259" s="170"/>
      <c r="O259" s="170"/>
      <c r="P259" s="170"/>
      <c r="Q259" s="170"/>
      <c r="R259" s="170"/>
      <c r="S259" s="170"/>
      <c r="T259" s="171"/>
      <c r="AT259" s="165" t="s">
        <v>237</v>
      </c>
      <c r="AU259" s="165" t="s">
        <v>88</v>
      </c>
      <c r="AV259" s="13" t="s">
        <v>88</v>
      </c>
      <c r="AW259" s="13" t="s">
        <v>33</v>
      </c>
      <c r="AX259" s="13" t="s">
        <v>79</v>
      </c>
      <c r="AY259" s="165" t="s">
        <v>207</v>
      </c>
    </row>
    <row r="260" spans="1:65" s="13" customFormat="1" ht="22.5">
      <c r="B260" s="163"/>
      <c r="D260" s="164" t="s">
        <v>237</v>
      </c>
      <c r="E260" s="165" t="s">
        <v>1</v>
      </c>
      <c r="F260" s="166" t="s">
        <v>2002</v>
      </c>
      <c r="H260" s="167">
        <v>1.107</v>
      </c>
      <c r="I260" s="168"/>
      <c r="L260" s="163"/>
      <c r="M260" s="169"/>
      <c r="N260" s="170"/>
      <c r="O260" s="170"/>
      <c r="P260" s="170"/>
      <c r="Q260" s="170"/>
      <c r="R260" s="170"/>
      <c r="S260" s="170"/>
      <c r="T260" s="171"/>
      <c r="AT260" s="165" t="s">
        <v>237</v>
      </c>
      <c r="AU260" s="165" t="s">
        <v>88</v>
      </c>
      <c r="AV260" s="13" t="s">
        <v>88</v>
      </c>
      <c r="AW260" s="13" t="s">
        <v>33</v>
      </c>
      <c r="AX260" s="13" t="s">
        <v>79</v>
      </c>
      <c r="AY260" s="165" t="s">
        <v>207</v>
      </c>
    </row>
    <row r="261" spans="1:65" s="14" customFormat="1" ht="22.5">
      <c r="B261" s="172"/>
      <c r="D261" s="164" t="s">
        <v>237</v>
      </c>
      <c r="E261" s="173" t="s">
        <v>1</v>
      </c>
      <c r="F261" s="174" t="s">
        <v>2003</v>
      </c>
      <c r="H261" s="173" t="s">
        <v>1</v>
      </c>
      <c r="I261" s="175"/>
      <c r="L261" s="172"/>
      <c r="M261" s="176"/>
      <c r="N261" s="177"/>
      <c r="O261" s="177"/>
      <c r="P261" s="177"/>
      <c r="Q261" s="177"/>
      <c r="R261" s="177"/>
      <c r="S261" s="177"/>
      <c r="T261" s="178"/>
      <c r="AT261" s="173" t="s">
        <v>237</v>
      </c>
      <c r="AU261" s="173" t="s">
        <v>88</v>
      </c>
      <c r="AV261" s="14" t="s">
        <v>86</v>
      </c>
      <c r="AW261" s="14" t="s">
        <v>33</v>
      </c>
      <c r="AX261" s="14" t="s">
        <v>79</v>
      </c>
      <c r="AY261" s="173" t="s">
        <v>207</v>
      </c>
    </row>
    <row r="262" spans="1:65" s="14" customFormat="1" ht="11.25">
      <c r="B262" s="172"/>
      <c r="D262" s="164" t="s">
        <v>237</v>
      </c>
      <c r="E262" s="173" t="s">
        <v>1</v>
      </c>
      <c r="F262" s="174" t="s">
        <v>2004</v>
      </c>
      <c r="H262" s="173" t="s">
        <v>1</v>
      </c>
      <c r="I262" s="175"/>
      <c r="L262" s="172"/>
      <c r="M262" s="176"/>
      <c r="N262" s="177"/>
      <c r="O262" s="177"/>
      <c r="P262" s="177"/>
      <c r="Q262" s="177"/>
      <c r="R262" s="177"/>
      <c r="S262" s="177"/>
      <c r="T262" s="178"/>
      <c r="AT262" s="173" t="s">
        <v>237</v>
      </c>
      <c r="AU262" s="173" t="s">
        <v>88</v>
      </c>
      <c r="AV262" s="14" t="s">
        <v>86</v>
      </c>
      <c r="AW262" s="14" t="s">
        <v>33</v>
      </c>
      <c r="AX262" s="14" t="s">
        <v>79</v>
      </c>
      <c r="AY262" s="173" t="s">
        <v>207</v>
      </c>
    </row>
    <row r="263" spans="1:65" s="15" customFormat="1" ht="11.25">
      <c r="B263" s="179"/>
      <c r="D263" s="164" t="s">
        <v>237</v>
      </c>
      <c r="E263" s="180" t="s">
        <v>1</v>
      </c>
      <c r="F263" s="181" t="s">
        <v>242</v>
      </c>
      <c r="H263" s="182">
        <v>1.8039999999999998</v>
      </c>
      <c r="I263" s="183"/>
      <c r="L263" s="179"/>
      <c r="M263" s="184"/>
      <c r="N263" s="185"/>
      <c r="O263" s="185"/>
      <c r="P263" s="185"/>
      <c r="Q263" s="185"/>
      <c r="R263" s="185"/>
      <c r="S263" s="185"/>
      <c r="T263" s="186"/>
      <c r="AT263" s="180" t="s">
        <v>237</v>
      </c>
      <c r="AU263" s="180" t="s">
        <v>88</v>
      </c>
      <c r="AV263" s="15" t="s">
        <v>213</v>
      </c>
      <c r="AW263" s="15" t="s">
        <v>33</v>
      </c>
      <c r="AX263" s="15" t="s">
        <v>86</v>
      </c>
      <c r="AY263" s="180" t="s">
        <v>207</v>
      </c>
    </row>
    <row r="264" spans="1:65" s="2" customFormat="1" ht="16.5" customHeight="1">
      <c r="A264" s="31"/>
      <c r="B264" s="148"/>
      <c r="C264" s="149" t="s">
        <v>289</v>
      </c>
      <c r="D264" s="149" t="s">
        <v>209</v>
      </c>
      <c r="E264" s="150" t="s">
        <v>2005</v>
      </c>
      <c r="F264" s="151" t="s">
        <v>2006</v>
      </c>
      <c r="G264" s="152" t="s">
        <v>415</v>
      </c>
      <c r="H264" s="153">
        <v>18.045000000000002</v>
      </c>
      <c r="I264" s="154"/>
      <c r="J264" s="155">
        <f>ROUND(I264*H264,2)</f>
        <v>0</v>
      </c>
      <c r="K264" s="156"/>
      <c r="L264" s="32"/>
      <c r="M264" s="157" t="s">
        <v>1</v>
      </c>
      <c r="N264" s="158" t="s">
        <v>44</v>
      </c>
      <c r="O264" s="57"/>
      <c r="P264" s="159">
        <f>O264*H264</f>
        <v>0</v>
      </c>
      <c r="Q264" s="159">
        <v>0</v>
      </c>
      <c r="R264" s="159">
        <f>Q264*H264</f>
        <v>0</v>
      </c>
      <c r="S264" s="159">
        <v>0</v>
      </c>
      <c r="T264" s="160">
        <f>S264*H264</f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61" t="s">
        <v>213</v>
      </c>
      <c r="AT264" s="161" t="s">
        <v>209</v>
      </c>
      <c r="AU264" s="161" t="s">
        <v>88</v>
      </c>
      <c r="AY264" s="17" t="s">
        <v>207</v>
      </c>
      <c r="BE264" s="162">
        <f>IF(N264="základní",J264,0)</f>
        <v>0</v>
      </c>
      <c r="BF264" s="162">
        <f>IF(N264="snížená",J264,0)</f>
        <v>0</v>
      </c>
      <c r="BG264" s="162">
        <f>IF(N264="zákl. přenesená",J264,0)</f>
        <v>0</v>
      </c>
      <c r="BH264" s="162">
        <f>IF(N264="sníž. přenesená",J264,0)</f>
        <v>0</v>
      </c>
      <c r="BI264" s="162">
        <f>IF(N264="nulová",J264,0)</f>
        <v>0</v>
      </c>
      <c r="BJ264" s="17" t="s">
        <v>86</v>
      </c>
      <c r="BK264" s="162">
        <f>ROUND(I264*H264,2)</f>
        <v>0</v>
      </c>
      <c r="BL264" s="17" t="s">
        <v>213</v>
      </c>
      <c r="BM264" s="161" t="s">
        <v>364</v>
      </c>
    </row>
    <row r="265" spans="1:65" s="2" customFormat="1" ht="16.5" customHeight="1">
      <c r="A265" s="31"/>
      <c r="B265" s="148"/>
      <c r="C265" s="149" t="s">
        <v>365</v>
      </c>
      <c r="D265" s="149" t="s">
        <v>209</v>
      </c>
      <c r="E265" s="150" t="s">
        <v>2007</v>
      </c>
      <c r="F265" s="151" t="s">
        <v>2008</v>
      </c>
      <c r="G265" s="152" t="s">
        <v>415</v>
      </c>
      <c r="H265" s="153">
        <v>18.045000000000002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213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213</v>
      </c>
      <c r="BM265" s="161" t="s">
        <v>368</v>
      </c>
    </row>
    <row r="266" spans="1:65" s="2" customFormat="1" ht="21.75" customHeight="1">
      <c r="A266" s="31"/>
      <c r="B266" s="148"/>
      <c r="C266" s="149" t="s">
        <v>293</v>
      </c>
      <c r="D266" s="149" t="s">
        <v>209</v>
      </c>
      <c r="E266" s="150" t="s">
        <v>2009</v>
      </c>
      <c r="F266" s="151" t="s">
        <v>2010</v>
      </c>
      <c r="G266" s="152" t="s">
        <v>288</v>
      </c>
      <c r="H266" s="153">
        <v>14.459</v>
      </c>
      <c r="I266" s="154"/>
      <c r="J266" s="155">
        <f>ROUND(I266*H266,2)</f>
        <v>0</v>
      </c>
      <c r="K266" s="156"/>
      <c r="L266" s="32"/>
      <c r="M266" s="157" t="s">
        <v>1</v>
      </c>
      <c r="N266" s="158" t="s">
        <v>44</v>
      </c>
      <c r="O266" s="57"/>
      <c r="P266" s="159">
        <f>O266*H266</f>
        <v>0</v>
      </c>
      <c r="Q266" s="159">
        <v>0</v>
      </c>
      <c r="R266" s="159">
        <f>Q266*H266</f>
        <v>0</v>
      </c>
      <c r="S266" s="159">
        <v>0</v>
      </c>
      <c r="T266" s="160">
        <f>S266*H266</f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61" t="s">
        <v>213</v>
      </c>
      <c r="AT266" s="161" t="s">
        <v>209</v>
      </c>
      <c r="AU266" s="161" t="s">
        <v>88</v>
      </c>
      <c r="AY266" s="17" t="s">
        <v>207</v>
      </c>
      <c r="BE266" s="162">
        <f>IF(N266="základní",J266,0)</f>
        <v>0</v>
      </c>
      <c r="BF266" s="162">
        <f>IF(N266="snížená",J266,0)</f>
        <v>0</v>
      </c>
      <c r="BG266" s="162">
        <f>IF(N266="zákl. přenesená",J266,0)</f>
        <v>0</v>
      </c>
      <c r="BH266" s="162">
        <f>IF(N266="sníž. přenesená",J266,0)</f>
        <v>0</v>
      </c>
      <c r="BI266" s="162">
        <f>IF(N266="nulová",J266,0)</f>
        <v>0</v>
      </c>
      <c r="BJ266" s="17" t="s">
        <v>86</v>
      </c>
      <c r="BK266" s="162">
        <f>ROUND(I266*H266,2)</f>
        <v>0</v>
      </c>
      <c r="BL266" s="17" t="s">
        <v>213</v>
      </c>
      <c r="BM266" s="161" t="s">
        <v>371</v>
      </c>
    </row>
    <row r="267" spans="1:65" s="14" customFormat="1" ht="22.5">
      <c r="B267" s="172"/>
      <c r="D267" s="164" t="s">
        <v>237</v>
      </c>
      <c r="E267" s="173" t="s">
        <v>1</v>
      </c>
      <c r="F267" s="174" t="s">
        <v>2011</v>
      </c>
      <c r="H267" s="173" t="s">
        <v>1</v>
      </c>
      <c r="I267" s="175"/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237</v>
      </c>
      <c r="AU267" s="173" t="s">
        <v>88</v>
      </c>
      <c r="AV267" s="14" t="s">
        <v>86</v>
      </c>
      <c r="AW267" s="14" t="s">
        <v>33</v>
      </c>
      <c r="AX267" s="14" t="s">
        <v>79</v>
      </c>
      <c r="AY267" s="173" t="s">
        <v>207</v>
      </c>
    </row>
    <row r="268" spans="1:65" s="13" customFormat="1" ht="11.25">
      <c r="B268" s="163"/>
      <c r="D268" s="164" t="s">
        <v>237</v>
      </c>
      <c r="E268" s="165" t="s">
        <v>1</v>
      </c>
      <c r="F268" s="166" t="s">
        <v>2012</v>
      </c>
      <c r="H268" s="167">
        <v>0.20599999999999999</v>
      </c>
      <c r="I268" s="168"/>
      <c r="L268" s="163"/>
      <c r="M268" s="169"/>
      <c r="N268" s="170"/>
      <c r="O268" s="170"/>
      <c r="P268" s="170"/>
      <c r="Q268" s="170"/>
      <c r="R268" s="170"/>
      <c r="S268" s="170"/>
      <c r="T268" s="171"/>
      <c r="AT268" s="165" t="s">
        <v>237</v>
      </c>
      <c r="AU268" s="165" t="s">
        <v>88</v>
      </c>
      <c r="AV268" s="13" t="s">
        <v>88</v>
      </c>
      <c r="AW268" s="13" t="s">
        <v>33</v>
      </c>
      <c r="AX268" s="13" t="s">
        <v>79</v>
      </c>
      <c r="AY268" s="165" t="s">
        <v>207</v>
      </c>
    </row>
    <row r="269" spans="1:65" s="14" customFormat="1" ht="22.5">
      <c r="B269" s="172"/>
      <c r="D269" s="164" t="s">
        <v>237</v>
      </c>
      <c r="E269" s="173" t="s">
        <v>1</v>
      </c>
      <c r="F269" s="174" t="s">
        <v>2013</v>
      </c>
      <c r="H269" s="173" t="s">
        <v>1</v>
      </c>
      <c r="I269" s="175"/>
      <c r="L269" s="172"/>
      <c r="M269" s="176"/>
      <c r="N269" s="177"/>
      <c r="O269" s="177"/>
      <c r="P269" s="177"/>
      <c r="Q269" s="177"/>
      <c r="R269" s="177"/>
      <c r="S269" s="177"/>
      <c r="T269" s="178"/>
      <c r="AT269" s="173" t="s">
        <v>237</v>
      </c>
      <c r="AU269" s="173" t="s">
        <v>88</v>
      </c>
      <c r="AV269" s="14" t="s">
        <v>86</v>
      </c>
      <c r="AW269" s="14" t="s">
        <v>33</v>
      </c>
      <c r="AX269" s="14" t="s">
        <v>79</v>
      </c>
      <c r="AY269" s="173" t="s">
        <v>207</v>
      </c>
    </row>
    <row r="270" spans="1:65" s="13" customFormat="1" ht="11.25">
      <c r="B270" s="163"/>
      <c r="D270" s="164" t="s">
        <v>237</v>
      </c>
      <c r="E270" s="165" t="s">
        <v>1</v>
      </c>
      <c r="F270" s="166" t="s">
        <v>2014</v>
      </c>
      <c r="H270" s="167">
        <v>14.037000000000001</v>
      </c>
      <c r="I270" s="168"/>
      <c r="L270" s="163"/>
      <c r="M270" s="169"/>
      <c r="N270" s="170"/>
      <c r="O270" s="170"/>
      <c r="P270" s="170"/>
      <c r="Q270" s="170"/>
      <c r="R270" s="170"/>
      <c r="S270" s="170"/>
      <c r="T270" s="171"/>
      <c r="AT270" s="165" t="s">
        <v>237</v>
      </c>
      <c r="AU270" s="165" t="s">
        <v>88</v>
      </c>
      <c r="AV270" s="13" t="s">
        <v>88</v>
      </c>
      <c r="AW270" s="13" t="s">
        <v>33</v>
      </c>
      <c r="AX270" s="13" t="s">
        <v>79</v>
      </c>
      <c r="AY270" s="165" t="s">
        <v>207</v>
      </c>
    </row>
    <row r="271" spans="1:65" s="14" customFormat="1" ht="22.5">
      <c r="B271" s="172"/>
      <c r="D271" s="164" t="s">
        <v>237</v>
      </c>
      <c r="E271" s="173" t="s">
        <v>1</v>
      </c>
      <c r="F271" s="174" t="s">
        <v>2015</v>
      </c>
      <c r="H271" s="173" t="s">
        <v>1</v>
      </c>
      <c r="I271" s="175"/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237</v>
      </c>
      <c r="AU271" s="173" t="s">
        <v>88</v>
      </c>
      <c r="AV271" s="14" t="s">
        <v>86</v>
      </c>
      <c r="AW271" s="14" t="s">
        <v>33</v>
      </c>
      <c r="AX271" s="14" t="s">
        <v>79</v>
      </c>
      <c r="AY271" s="173" t="s">
        <v>207</v>
      </c>
    </row>
    <row r="272" spans="1:65" s="13" customFormat="1" ht="11.25">
      <c r="B272" s="163"/>
      <c r="D272" s="164" t="s">
        <v>237</v>
      </c>
      <c r="E272" s="165" t="s">
        <v>1</v>
      </c>
      <c r="F272" s="166" t="s">
        <v>2016</v>
      </c>
      <c r="H272" s="167">
        <v>0.216</v>
      </c>
      <c r="I272" s="168"/>
      <c r="L272" s="163"/>
      <c r="M272" s="169"/>
      <c r="N272" s="170"/>
      <c r="O272" s="170"/>
      <c r="P272" s="170"/>
      <c r="Q272" s="170"/>
      <c r="R272" s="170"/>
      <c r="S272" s="170"/>
      <c r="T272" s="171"/>
      <c r="AT272" s="165" t="s">
        <v>237</v>
      </c>
      <c r="AU272" s="165" t="s">
        <v>88</v>
      </c>
      <c r="AV272" s="13" t="s">
        <v>88</v>
      </c>
      <c r="AW272" s="13" t="s">
        <v>33</v>
      </c>
      <c r="AX272" s="13" t="s">
        <v>79</v>
      </c>
      <c r="AY272" s="165" t="s">
        <v>207</v>
      </c>
    </row>
    <row r="273" spans="1:65" s="15" customFormat="1" ht="11.25">
      <c r="B273" s="179"/>
      <c r="D273" s="164" t="s">
        <v>237</v>
      </c>
      <c r="E273" s="180" t="s">
        <v>1</v>
      </c>
      <c r="F273" s="181" t="s">
        <v>242</v>
      </c>
      <c r="H273" s="182">
        <v>14.459</v>
      </c>
      <c r="I273" s="183"/>
      <c r="L273" s="179"/>
      <c r="M273" s="184"/>
      <c r="N273" s="185"/>
      <c r="O273" s="185"/>
      <c r="P273" s="185"/>
      <c r="Q273" s="185"/>
      <c r="R273" s="185"/>
      <c r="S273" s="185"/>
      <c r="T273" s="186"/>
      <c r="AT273" s="180" t="s">
        <v>237</v>
      </c>
      <c r="AU273" s="180" t="s">
        <v>88</v>
      </c>
      <c r="AV273" s="15" t="s">
        <v>213</v>
      </c>
      <c r="AW273" s="15" t="s">
        <v>33</v>
      </c>
      <c r="AX273" s="15" t="s">
        <v>86</v>
      </c>
      <c r="AY273" s="180" t="s">
        <v>207</v>
      </c>
    </row>
    <row r="274" spans="1:65" s="2" customFormat="1" ht="16.5" customHeight="1">
      <c r="A274" s="31"/>
      <c r="B274" s="148"/>
      <c r="C274" s="149" t="s">
        <v>372</v>
      </c>
      <c r="D274" s="149" t="s">
        <v>209</v>
      </c>
      <c r="E274" s="150" t="s">
        <v>2017</v>
      </c>
      <c r="F274" s="151" t="s">
        <v>2018</v>
      </c>
      <c r="G274" s="152" t="s">
        <v>235</v>
      </c>
      <c r="H274" s="153">
        <v>5.3129999999999997</v>
      </c>
      <c r="I274" s="154"/>
      <c r="J274" s="155">
        <f>ROUND(I274*H274,2)</f>
        <v>0</v>
      </c>
      <c r="K274" s="156"/>
      <c r="L274" s="32"/>
      <c r="M274" s="157" t="s">
        <v>1</v>
      </c>
      <c r="N274" s="158" t="s">
        <v>44</v>
      </c>
      <c r="O274" s="57"/>
      <c r="P274" s="159">
        <f>O274*H274</f>
        <v>0</v>
      </c>
      <c r="Q274" s="159">
        <v>0</v>
      </c>
      <c r="R274" s="159">
        <f>Q274*H274</f>
        <v>0</v>
      </c>
      <c r="S274" s="159">
        <v>0</v>
      </c>
      <c r="T274" s="160">
        <f>S274*H274</f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61" t="s">
        <v>213</v>
      </c>
      <c r="AT274" s="161" t="s">
        <v>209</v>
      </c>
      <c r="AU274" s="161" t="s">
        <v>88</v>
      </c>
      <c r="AY274" s="17" t="s">
        <v>207</v>
      </c>
      <c r="BE274" s="162">
        <f>IF(N274="základní",J274,0)</f>
        <v>0</v>
      </c>
      <c r="BF274" s="162">
        <f>IF(N274="snížená",J274,0)</f>
        <v>0</v>
      </c>
      <c r="BG274" s="162">
        <f>IF(N274="zákl. přenesená",J274,0)</f>
        <v>0</v>
      </c>
      <c r="BH274" s="162">
        <f>IF(N274="sníž. přenesená",J274,0)</f>
        <v>0</v>
      </c>
      <c r="BI274" s="162">
        <f>IF(N274="nulová",J274,0)</f>
        <v>0</v>
      </c>
      <c r="BJ274" s="17" t="s">
        <v>86</v>
      </c>
      <c r="BK274" s="162">
        <f>ROUND(I274*H274,2)</f>
        <v>0</v>
      </c>
      <c r="BL274" s="17" t="s">
        <v>213</v>
      </c>
      <c r="BM274" s="161" t="s">
        <v>375</v>
      </c>
    </row>
    <row r="275" spans="1:65" s="14" customFormat="1" ht="11.25">
      <c r="B275" s="172"/>
      <c r="D275" s="164" t="s">
        <v>237</v>
      </c>
      <c r="E275" s="173" t="s">
        <v>1</v>
      </c>
      <c r="F275" s="174" t="s">
        <v>2019</v>
      </c>
      <c r="H275" s="173" t="s">
        <v>1</v>
      </c>
      <c r="I275" s="175"/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237</v>
      </c>
      <c r="AU275" s="173" t="s">
        <v>88</v>
      </c>
      <c r="AV275" s="14" t="s">
        <v>86</v>
      </c>
      <c r="AW275" s="14" t="s">
        <v>33</v>
      </c>
      <c r="AX275" s="14" t="s">
        <v>79</v>
      </c>
      <c r="AY275" s="173" t="s">
        <v>207</v>
      </c>
    </row>
    <row r="276" spans="1:65" s="13" customFormat="1" ht="22.5">
      <c r="B276" s="163"/>
      <c r="D276" s="164" t="s">
        <v>237</v>
      </c>
      <c r="E276" s="165" t="s">
        <v>1</v>
      </c>
      <c r="F276" s="166" t="s">
        <v>2020</v>
      </c>
      <c r="H276" s="167">
        <v>1.226</v>
      </c>
      <c r="I276" s="168"/>
      <c r="L276" s="163"/>
      <c r="M276" s="169"/>
      <c r="N276" s="170"/>
      <c r="O276" s="170"/>
      <c r="P276" s="170"/>
      <c r="Q276" s="170"/>
      <c r="R276" s="170"/>
      <c r="S276" s="170"/>
      <c r="T276" s="171"/>
      <c r="AT276" s="165" t="s">
        <v>237</v>
      </c>
      <c r="AU276" s="165" t="s">
        <v>88</v>
      </c>
      <c r="AV276" s="13" t="s">
        <v>88</v>
      </c>
      <c r="AW276" s="13" t="s">
        <v>33</v>
      </c>
      <c r="AX276" s="13" t="s">
        <v>79</v>
      </c>
      <c r="AY276" s="165" t="s">
        <v>207</v>
      </c>
    </row>
    <row r="277" spans="1:65" s="13" customFormat="1" ht="22.5">
      <c r="B277" s="163"/>
      <c r="D277" s="164" t="s">
        <v>237</v>
      </c>
      <c r="E277" s="165" t="s">
        <v>1</v>
      </c>
      <c r="F277" s="166" t="s">
        <v>2021</v>
      </c>
      <c r="H277" s="167">
        <v>1.865</v>
      </c>
      <c r="I277" s="168"/>
      <c r="L277" s="163"/>
      <c r="M277" s="169"/>
      <c r="N277" s="170"/>
      <c r="O277" s="170"/>
      <c r="P277" s="170"/>
      <c r="Q277" s="170"/>
      <c r="R277" s="170"/>
      <c r="S277" s="170"/>
      <c r="T277" s="171"/>
      <c r="AT277" s="165" t="s">
        <v>237</v>
      </c>
      <c r="AU277" s="165" t="s">
        <v>88</v>
      </c>
      <c r="AV277" s="13" t="s">
        <v>88</v>
      </c>
      <c r="AW277" s="13" t="s">
        <v>33</v>
      </c>
      <c r="AX277" s="13" t="s">
        <v>79</v>
      </c>
      <c r="AY277" s="165" t="s">
        <v>207</v>
      </c>
    </row>
    <row r="278" spans="1:65" s="13" customFormat="1" ht="22.5">
      <c r="B278" s="163"/>
      <c r="D278" s="164" t="s">
        <v>237</v>
      </c>
      <c r="E278" s="165" t="s">
        <v>1</v>
      </c>
      <c r="F278" s="166" t="s">
        <v>2022</v>
      </c>
      <c r="H278" s="167">
        <v>1.214</v>
      </c>
      <c r="I278" s="168"/>
      <c r="L278" s="163"/>
      <c r="M278" s="169"/>
      <c r="N278" s="170"/>
      <c r="O278" s="170"/>
      <c r="P278" s="170"/>
      <c r="Q278" s="170"/>
      <c r="R278" s="170"/>
      <c r="S278" s="170"/>
      <c r="T278" s="171"/>
      <c r="AT278" s="165" t="s">
        <v>237</v>
      </c>
      <c r="AU278" s="165" t="s">
        <v>88</v>
      </c>
      <c r="AV278" s="13" t="s">
        <v>88</v>
      </c>
      <c r="AW278" s="13" t="s">
        <v>33</v>
      </c>
      <c r="AX278" s="13" t="s">
        <v>79</v>
      </c>
      <c r="AY278" s="165" t="s">
        <v>207</v>
      </c>
    </row>
    <row r="279" spans="1:65" s="13" customFormat="1" ht="22.5">
      <c r="B279" s="163"/>
      <c r="D279" s="164" t="s">
        <v>237</v>
      </c>
      <c r="E279" s="165" t="s">
        <v>1</v>
      </c>
      <c r="F279" s="166" t="s">
        <v>2023</v>
      </c>
      <c r="H279" s="167">
        <v>1.008</v>
      </c>
      <c r="I279" s="168"/>
      <c r="L279" s="163"/>
      <c r="M279" s="169"/>
      <c r="N279" s="170"/>
      <c r="O279" s="170"/>
      <c r="P279" s="170"/>
      <c r="Q279" s="170"/>
      <c r="R279" s="170"/>
      <c r="S279" s="170"/>
      <c r="T279" s="171"/>
      <c r="AT279" s="165" t="s">
        <v>237</v>
      </c>
      <c r="AU279" s="165" t="s">
        <v>88</v>
      </c>
      <c r="AV279" s="13" t="s">
        <v>88</v>
      </c>
      <c r="AW279" s="13" t="s">
        <v>33</v>
      </c>
      <c r="AX279" s="13" t="s">
        <v>79</v>
      </c>
      <c r="AY279" s="165" t="s">
        <v>207</v>
      </c>
    </row>
    <row r="280" spans="1:65" s="14" customFormat="1" ht="22.5">
      <c r="B280" s="172"/>
      <c r="D280" s="164" t="s">
        <v>237</v>
      </c>
      <c r="E280" s="173" t="s">
        <v>1</v>
      </c>
      <c r="F280" s="174" t="s">
        <v>2024</v>
      </c>
      <c r="H280" s="173" t="s">
        <v>1</v>
      </c>
      <c r="I280" s="175"/>
      <c r="L280" s="172"/>
      <c r="M280" s="176"/>
      <c r="N280" s="177"/>
      <c r="O280" s="177"/>
      <c r="P280" s="177"/>
      <c r="Q280" s="177"/>
      <c r="R280" s="177"/>
      <c r="S280" s="177"/>
      <c r="T280" s="178"/>
      <c r="AT280" s="173" t="s">
        <v>237</v>
      </c>
      <c r="AU280" s="173" t="s">
        <v>88</v>
      </c>
      <c r="AV280" s="14" t="s">
        <v>86</v>
      </c>
      <c r="AW280" s="14" t="s">
        <v>33</v>
      </c>
      <c r="AX280" s="14" t="s">
        <v>79</v>
      </c>
      <c r="AY280" s="173" t="s">
        <v>207</v>
      </c>
    </row>
    <row r="281" spans="1:65" s="14" customFormat="1" ht="11.25">
      <c r="B281" s="172"/>
      <c r="D281" s="164" t="s">
        <v>237</v>
      </c>
      <c r="E281" s="173" t="s">
        <v>1</v>
      </c>
      <c r="F281" s="174" t="s">
        <v>2025</v>
      </c>
      <c r="H281" s="173" t="s">
        <v>1</v>
      </c>
      <c r="I281" s="175"/>
      <c r="L281" s="172"/>
      <c r="M281" s="176"/>
      <c r="N281" s="177"/>
      <c r="O281" s="177"/>
      <c r="P281" s="177"/>
      <c r="Q281" s="177"/>
      <c r="R281" s="177"/>
      <c r="S281" s="177"/>
      <c r="T281" s="178"/>
      <c r="AT281" s="173" t="s">
        <v>237</v>
      </c>
      <c r="AU281" s="173" t="s">
        <v>88</v>
      </c>
      <c r="AV281" s="14" t="s">
        <v>86</v>
      </c>
      <c r="AW281" s="14" t="s">
        <v>33</v>
      </c>
      <c r="AX281" s="14" t="s">
        <v>79</v>
      </c>
      <c r="AY281" s="173" t="s">
        <v>207</v>
      </c>
    </row>
    <row r="282" spans="1:65" s="15" customFormat="1" ht="11.25">
      <c r="B282" s="179"/>
      <c r="D282" s="164" t="s">
        <v>237</v>
      </c>
      <c r="E282" s="180" t="s">
        <v>1</v>
      </c>
      <c r="F282" s="181" t="s">
        <v>242</v>
      </c>
      <c r="H282" s="182">
        <v>5.3129999999999997</v>
      </c>
      <c r="I282" s="183"/>
      <c r="L282" s="179"/>
      <c r="M282" s="184"/>
      <c r="N282" s="185"/>
      <c r="O282" s="185"/>
      <c r="P282" s="185"/>
      <c r="Q282" s="185"/>
      <c r="R282" s="185"/>
      <c r="S282" s="185"/>
      <c r="T282" s="186"/>
      <c r="AT282" s="180" t="s">
        <v>237</v>
      </c>
      <c r="AU282" s="180" t="s">
        <v>88</v>
      </c>
      <c r="AV282" s="15" t="s">
        <v>213</v>
      </c>
      <c r="AW282" s="15" t="s">
        <v>33</v>
      </c>
      <c r="AX282" s="15" t="s">
        <v>86</v>
      </c>
      <c r="AY282" s="180" t="s">
        <v>207</v>
      </c>
    </row>
    <row r="283" spans="1:65" s="2" customFormat="1" ht="24.2" customHeight="1">
      <c r="A283" s="31"/>
      <c r="B283" s="148"/>
      <c r="C283" s="149" t="s">
        <v>297</v>
      </c>
      <c r="D283" s="149" t="s">
        <v>209</v>
      </c>
      <c r="E283" s="150" t="s">
        <v>2026</v>
      </c>
      <c r="F283" s="151" t="s">
        <v>2027</v>
      </c>
      <c r="G283" s="152" t="s">
        <v>235</v>
      </c>
      <c r="H283" s="153">
        <v>8.1560000000000006</v>
      </c>
      <c r="I283" s="154"/>
      <c r="J283" s="155">
        <f>ROUND(I283*H283,2)</f>
        <v>0</v>
      </c>
      <c r="K283" s="156"/>
      <c r="L283" s="32"/>
      <c r="M283" s="157" t="s">
        <v>1</v>
      </c>
      <c r="N283" s="158" t="s">
        <v>44</v>
      </c>
      <c r="O283" s="57"/>
      <c r="P283" s="159">
        <f>O283*H283</f>
        <v>0</v>
      </c>
      <c r="Q283" s="159">
        <v>0</v>
      </c>
      <c r="R283" s="159">
        <f>Q283*H283</f>
        <v>0</v>
      </c>
      <c r="S283" s="159">
        <v>0</v>
      </c>
      <c r="T283" s="160">
        <f>S283*H283</f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61" t="s">
        <v>213</v>
      </c>
      <c r="AT283" s="161" t="s">
        <v>209</v>
      </c>
      <c r="AU283" s="161" t="s">
        <v>88</v>
      </c>
      <c r="AY283" s="17" t="s">
        <v>207</v>
      </c>
      <c r="BE283" s="162">
        <f>IF(N283="základní",J283,0)</f>
        <v>0</v>
      </c>
      <c r="BF283" s="162">
        <f>IF(N283="snížená",J283,0)</f>
        <v>0</v>
      </c>
      <c r="BG283" s="162">
        <f>IF(N283="zákl. přenesená",J283,0)</f>
        <v>0</v>
      </c>
      <c r="BH283" s="162">
        <f>IF(N283="sníž. přenesená",J283,0)</f>
        <v>0</v>
      </c>
      <c r="BI283" s="162">
        <f>IF(N283="nulová",J283,0)</f>
        <v>0</v>
      </c>
      <c r="BJ283" s="17" t="s">
        <v>86</v>
      </c>
      <c r="BK283" s="162">
        <f>ROUND(I283*H283,2)</f>
        <v>0</v>
      </c>
      <c r="BL283" s="17" t="s">
        <v>213</v>
      </c>
      <c r="BM283" s="161" t="s">
        <v>378</v>
      </c>
    </row>
    <row r="284" spans="1:65" s="14" customFormat="1" ht="11.25">
      <c r="B284" s="172"/>
      <c r="D284" s="164" t="s">
        <v>237</v>
      </c>
      <c r="E284" s="173" t="s">
        <v>1</v>
      </c>
      <c r="F284" s="174" t="s">
        <v>2019</v>
      </c>
      <c r="H284" s="173" t="s">
        <v>1</v>
      </c>
      <c r="I284" s="175"/>
      <c r="L284" s="172"/>
      <c r="M284" s="176"/>
      <c r="N284" s="177"/>
      <c r="O284" s="177"/>
      <c r="P284" s="177"/>
      <c r="Q284" s="177"/>
      <c r="R284" s="177"/>
      <c r="S284" s="177"/>
      <c r="T284" s="178"/>
      <c r="AT284" s="173" t="s">
        <v>237</v>
      </c>
      <c r="AU284" s="173" t="s">
        <v>88</v>
      </c>
      <c r="AV284" s="14" t="s">
        <v>86</v>
      </c>
      <c r="AW284" s="14" t="s">
        <v>33</v>
      </c>
      <c r="AX284" s="14" t="s">
        <v>79</v>
      </c>
      <c r="AY284" s="173" t="s">
        <v>207</v>
      </c>
    </row>
    <row r="285" spans="1:65" s="13" customFormat="1" ht="22.5">
      <c r="B285" s="163"/>
      <c r="D285" s="164" t="s">
        <v>237</v>
      </c>
      <c r="E285" s="165" t="s">
        <v>1</v>
      </c>
      <c r="F285" s="166" t="s">
        <v>2028</v>
      </c>
      <c r="H285" s="167">
        <v>3.2330000000000001</v>
      </c>
      <c r="I285" s="168"/>
      <c r="L285" s="163"/>
      <c r="M285" s="169"/>
      <c r="N285" s="170"/>
      <c r="O285" s="170"/>
      <c r="P285" s="170"/>
      <c r="Q285" s="170"/>
      <c r="R285" s="170"/>
      <c r="S285" s="170"/>
      <c r="T285" s="171"/>
      <c r="AT285" s="165" t="s">
        <v>237</v>
      </c>
      <c r="AU285" s="165" t="s">
        <v>88</v>
      </c>
      <c r="AV285" s="13" t="s">
        <v>88</v>
      </c>
      <c r="AW285" s="13" t="s">
        <v>33</v>
      </c>
      <c r="AX285" s="13" t="s">
        <v>79</v>
      </c>
      <c r="AY285" s="165" t="s">
        <v>207</v>
      </c>
    </row>
    <row r="286" spans="1:65" s="13" customFormat="1" ht="11.25">
      <c r="B286" s="163"/>
      <c r="D286" s="164" t="s">
        <v>237</v>
      </c>
      <c r="E286" s="165" t="s">
        <v>1</v>
      </c>
      <c r="F286" s="166" t="s">
        <v>2029</v>
      </c>
      <c r="H286" s="167">
        <v>3.8679999999999999</v>
      </c>
      <c r="I286" s="168"/>
      <c r="L286" s="163"/>
      <c r="M286" s="169"/>
      <c r="N286" s="170"/>
      <c r="O286" s="170"/>
      <c r="P286" s="170"/>
      <c r="Q286" s="170"/>
      <c r="R286" s="170"/>
      <c r="S286" s="170"/>
      <c r="T286" s="171"/>
      <c r="AT286" s="165" t="s">
        <v>237</v>
      </c>
      <c r="AU286" s="165" t="s">
        <v>88</v>
      </c>
      <c r="AV286" s="13" t="s">
        <v>88</v>
      </c>
      <c r="AW286" s="13" t="s">
        <v>33</v>
      </c>
      <c r="AX286" s="13" t="s">
        <v>79</v>
      </c>
      <c r="AY286" s="165" t="s">
        <v>207</v>
      </c>
    </row>
    <row r="287" spans="1:65" s="13" customFormat="1" ht="22.5">
      <c r="B287" s="163"/>
      <c r="D287" s="164" t="s">
        <v>237</v>
      </c>
      <c r="E287" s="165" t="s">
        <v>1</v>
      </c>
      <c r="F287" s="166" t="s">
        <v>2030</v>
      </c>
      <c r="H287" s="167">
        <v>1.0549999999999999</v>
      </c>
      <c r="I287" s="168"/>
      <c r="L287" s="163"/>
      <c r="M287" s="169"/>
      <c r="N287" s="170"/>
      <c r="O287" s="170"/>
      <c r="P287" s="170"/>
      <c r="Q287" s="170"/>
      <c r="R287" s="170"/>
      <c r="S287" s="170"/>
      <c r="T287" s="171"/>
      <c r="AT287" s="165" t="s">
        <v>237</v>
      </c>
      <c r="AU287" s="165" t="s">
        <v>88</v>
      </c>
      <c r="AV287" s="13" t="s">
        <v>88</v>
      </c>
      <c r="AW287" s="13" t="s">
        <v>33</v>
      </c>
      <c r="AX287" s="13" t="s">
        <v>79</v>
      </c>
      <c r="AY287" s="165" t="s">
        <v>207</v>
      </c>
    </row>
    <row r="288" spans="1:65" s="14" customFormat="1" ht="22.5">
      <c r="B288" s="172"/>
      <c r="D288" s="164" t="s">
        <v>237</v>
      </c>
      <c r="E288" s="173" t="s">
        <v>1</v>
      </c>
      <c r="F288" s="174" t="s">
        <v>2024</v>
      </c>
      <c r="H288" s="173" t="s">
        <v>1</v>
      </c>
      <c r="I288" s="175"/>
      <c r="L288" s="172"/>
      <c r="M288" s="176"/>
      <c r="N288" s="177"/>
      <c r="O288" s="177"/>
      <c r="P288" s="177"/>
      <c r="Q288" s="177"/>
      <c r="R288" s="177"/>
      <c r="S288" s="177"/>
      <c r="T288" s="178"/>
      <c r="AT288" s="173" t="s">
        <v>237</v>
      </c>
      <c r="AU288" s="173" t="s">
        <v>88</v>
      </c>
      <c r="AV288" s="14" t="s">
        <v>86</v>
      </c>
      <c r="AW288" s="14" t="s">
        <v>33</v>
      </c>
      <c r="AX288" s="14" t="s">
        <v>79</v>
      </c>
      <c r="AY288" s="173" t="s">
        <v>207</v>
      </c>
    </row>
    <row r="289" spans="1:65" s="14" customFormat="1" ht="11.25">
      <c r="B289" s="172"/>
      <c r="D289" s="164" t="s">
        <v>237</v>
      </c>
      <c r="E289" s="173" t="s">
        <v>1</v>
      </c>
      <c r="F289" s="174" t="s">
        <v>2025</v>
      </c>
      <c r="H289" s="173" t="s">
        <v>1</v>
      </c>
      <c r="I289" s="175"/>
      <c r="L289" s="172"/>
      <c r="M289" s="176"/>
      <c r="N289" s="177"/>
      <c r="O289" s="177"/>
      <c r="P289" s="177"/>
      <c r="Q289" s="177"/>
      <c r="R289" s="177"/>
      <c r="S289" s="177"/>
      <c r="T289" s="178"/>
      <c r="AT289" s="173" t="s">
        <v>237</v>
      </c>
      <c r="AU289" s="173" t="s">
        <v>88</v>
      </c>
      <c r="AV289" s="14" t="s">
        <v>86</v>
      </c>
      <c r="AW289" s="14" t="s">
        <v>33</v>
      </c>
      <c r="AX289" s="14" t="s">
        <v>79</v>
      </c>
      <c r="AY289" s="173" t="s">
        <v>207</v>
      </c>
    </row>
    <row r="290" spans="1:65" s="15" customFormat="1" ht="11.25">
      <c r="B290" s="179"/>
      <c r="D290" s="164" t="s">
        <v>237</v>
      </c>
      <c r="E290" s="180" t="s">
        <v>1</v>
      </c>
      <c r="F290" s="181" t="s">
        <v>242</v>
      </c>
      <c r="H290" s="182">
        <v>8.1560000000000006</v>
      </c>
      <c r="I290" s="183"/>
      <c r="L290" s="179"/>
      <c r="M290" s="184"/>
      <c r="N290" s="185"/>
      <c r="O290" s="185"/>
      <c r="P290" s="185"/>
      <c r="Q290" s="185"/>
      <c r="R290" s="185"/>
      <c r="S290" s="185"/>
      <c r="T290" s="186"/>
      <c r="AT290" s="180" t="s">
        <v>237</v>
      </c>
      <c r="AU290" s="180" t="s">
        <v>88</v>
      </c>
      <c r="AV290" s="15" t="s">
        <v>213</v>
      </c>
      <c r="AW290" s="15" t="s">
        <v>33</v>
      </c>
      <c r="AX290" s="15" t="s">
        <v>86</v>
      </c>
      <c r="AY290" s="180" t="s">
        <v>207</v>
      </c>
    </row>
    <row r="291" spans="1:65" s="2" customFormat="1" ht="16.5" customHeight="1">
      <c r="A291" s="31"/>
      <c r="B291" s="148"/>
      <c r="C291" s="149" t="s">
        <v>379</v>
      </c>
      <c r="D291" s="149" t="s">
        <v>209</v>
      </c>
      <c r="E291" s="150" t="s">
        <v>2031</v>
      </c>
      <c r="F291" s="151" t="s">
        <v>2032</v>
      </c>
      <c r="G291" s="152" t="s">
        <v>415</v>
      </c>
      <c r="H291" s="153">
        <v>71.162999999999997</v>
      </c>
      <c r="I291" s="154"/>
      <c r="J291" s="155">
        <f>ROUND(I291*H291,2)</f>
        <v>0</v>
      </c>
      <c r="K291" s="156"/>
      <c r="L291" s="32"/>
      <c r="M291" s="157" t="s">
        <v>1</v>
      </c>
      <c r="N291" s="158" t="s">
        <v>44</v>
      </c>
      <c r="O291" s="57"/>
      <c r="P291" s="159">
        <f>O291*H291</f>
        <v>0</v>
      </c>
      <c r="Q291" s="159">
        <v>0</v>
      </c>
      <c r="R291" s="159">
        <f>Q291*H291</f>
        <v>0</v>
      </c>
      <c r="S291" s="159">
        <v>0</v>
      </c>
      <c r="T291" s="160">
        <f>S291*H291</f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61" t="s">
        <v>213</v>
      </c>
      <c r="AT291" s="161" t="s">
        <v>209</v>
      </c>
      <c r="AU291" s="161" t="s">
        <v>88</v>
      </c>
      <c r="AY291" s="17" t="s">
        <v>207</v>
      </c>
      <c r="BE291" s="162">
        <f>IF(N291="základní",J291,0)</f>
        <v>0</v>
      </c>
      <c r="BF291" s="162">
        <f>IF(N291="snížená",J291,0)</f>
        <v>0</v>
      </c>
      <c r="BG291" s="162">
        <f>IF(N291="zákl. přenesená",J291,0)</f>
        <v>0</v>
      </c>
      <c r="BH291" s="162">
        <f>IF(N291="sníž. přenesená",J291,0)</f>
        <v>0</v>
      </c>
      <c r="BI291" s="162">
        <f>IF(N291="nulová",J291,0)</f>
        <v>0</v>
      </c>
      <c r="BJ291" s="17" t="s">
        <v>86</v>
      </c>
      <c r="BK291" s="162">
        <f>ROUND(I291*H291,2)</f>
        <v>0</v>
      </c>
      <c r="BL291" s="17" t="s">
        <v>213</v>
      </c>
      <c r="BM291" s="161" t="s">
        <v>382</v>
      </c>
    </row>
    <row r="292" spans="1:65" s="13" customFormat="1" ht="22.5">
      <c r="B292" s="163"/>
      <c r="D292" s="164" t="s">
        <v>237</v>
      </c>
      <c r="E292" s="165" t="s">
        <v>1</v>
      </c>
      <c r="F292" s="166" t="s">
        <v>2033</v>
      </c>
      <c r="H292" s="167">
        <v>20.52</v>
      </c>
      <c r="I292" s="168"/>
      <c r="L292" s="163"/>
      <c r="M292" s="169"/>
      <c r="N292" s="170"/>
      <c r="O292" s="170"/>
      <c r="P292" s="170"/>
      <c r="Q292" s="170"/>
      <c r="R292" s="170"/>
      <c r="S292" s="170"/>
      <c r="T292" s="171"/>
      <c r="AT292" s="165" t="s">
        <v>237</v>
      </c>
      <c r="AU292" s="165" t="s">
        <v>88</v>
      </c>
      <c r="AV292" s="13" t="s">
        <v>88</v>
      </c>
      <c r="AW292" s="13" t="s">
        <v>33</v>
      </c>
      <c r="AX292" s="13" t="s">
        <v>79</v>
      </c>
      <c r="AY292" s="165" t="s">
        <v>207</v>
      </c>
    </row>
    <row r="293" spans="1:65" s="13" customFormat="1" ht="22.5">
      <c r="B293" s="163"/>
      <c r="D293" s="164" t="s">
        <v>237</v>
      </c>
      <c r="E293" s="165" t="s">
        <v>1</v>
      </c>
      <c r="F293" s="166" t="s">
        <v>2034</v>
      </c>
      <c r="H293" s="167">
        <v>9.8989999999999991</v>
      </c>
      <c r="I293" s="168"/>
      <c r="L293" s="163"/>
      <c r="M293" s="169"/>
      <c r="N293" s="170"/>
      <c r="O293" s="170"/>
      <c r="P293" s="170"/>
      <c r="Q293" s="170"/>
      <c r="R293" s="170"/>
      <c r="S293" s="170"/>
      <c r="T293" s="171"/>
      <c r="AT293" s="165" t="s">
        <v>237</v>
      </c>
      <c r="AU293" s="165" t="s">
        <v>88</v>
      </c>
      <c r="AV293" s="13" t="s">
        <v>88</v>
      </c>
      <c r="AW293" s="13" t="s">
        <v>33</v>
      </c>
      <c r="AX293" s="13" t="s">
        <v>79</v>
      </c>
      <c r="AY293" s="165" t="s">
        <v>207</v>
      </c>
    </row>
    <row r="294" spans="1:65" s="13" customFormat="1" ht="22.5">
      <c r="B294" s="163"/>
      <c r="D294" s="164" t="s">
        <v>237</v>
      </c>
      <c r="E294" s="165" t="s">
        <v>1</v>
      </c>
      <c r="F294" s="166" t="s">
        <v>2035</v>
      </c>
      <c r="H294" s="167">
        <v>7.7759999999999998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3" customFormat="1" ht="22.5">
      <c r="B295" s="163"/>
      <c r="D295" s="164" t="s">
        <v>237</v>
      </c>
      <c r="E295" s="165" t="s">
        <v>1</v>
      </c>
      <c r="F295" s="166" t="s">
        <v>2036</v>
      </c>
      <c r="H295" s="167">
        <v>11.856</v>
      </c>
      <c r="I295" s="168"/>
      <c r="L295" s="163"/>
      <c r="M295" s="169"/>
      <c r="N295" s="170"/>
      <c r="O295" s="170"/>
      <c r="P295" s="170"/>
      <c r="Q295" s="170"/>
      <c r="R295" s="170"/>
      <c r="S295" s="170"/>
      <c r="T295" s="171"/>
      <c r="AT295" s="165" t="s">
        <v>237</v>
      </c>
      <c r="AU295" s="165" t="s">
        <v>88</v>
      </c>
      <c r="AV295" s="13" t="s">
        <v>88</v>
      </c>
      <c r="AW295" s="13" t="s">
        <v>33</v>
      </c>
      <c r="AX295" s="13" t="s">
        <v>79</v>
      </c>
      <c r="AY295" s="165" t="s">
        <v>207</v>
      </c>
    </row>
    <row r="296" spans="1:65" s="13" customFormat="1" ht="22.5">
      <c r="B296" s="163"/>
      <c r="D296" s="164" t="s">
        <v>237</v>
      </c>
      <c r="E296" s="165" t="s">
        <v>1</v>
      </c>
      <c r="F296" s="166" t="s">
        <v>2037</v>
      </c>
      <c r="H296" s="167">
        <v>7.7119999999999997</v>
      </c>
      <c r="I296" s="168"/>
      <c r="L296" s="163"/>
      <c r="M296" s="169"/>
      <c r="N296" s="170"/>
      <c r="O296" s="170"/>
      <c r="P296" s="170"/>
      <c r="Q296" s="170"/>
      <c r="R296" s="170"/>
      <c r="S296" s="170"/>
      <c r="T296" s="171"/>
      <c r="AT296" s="165" t="s">
        <v>237</v>
      </c>
      <c r="AU296" s="165" t="s">
        <v>88</v>
      </c>
      <c r="AV296" s="13" t="s">
        <v>88</v>
      </c>
      <c r="AW296" s="13" t="s">
        <v>33</v>
      </c>
      <c r="AX296" s="13" t="s">
        <v>79</v>
      </c>
      <c r="AY296" s="165" t="s">
        <v>207</v>
      </c>
    </row>
    <row r="297" spans="1:65" s="13" customFormat="1" ht="22.5">
      <c r="B297" s="163"/>
      <c r="D297" s="164" t="s">
        <v>237</v>
      </c>
      <c r="E297" s="165" t="s">
        <v>1</v>
      </c>
      <c r="F297" s="166" t="s">
        <v>2038</v>
      </c>
      <c r="H297" s="167">
        <v>6.4</v>
      </c>
      <c r="I297" s="168"/>
      <c r="L297" s="163"/>
      <c r="M297" s="169"/>
      <c r="N297" s="170"/>
      <c r="O297" s="170"/>
      <c r="P297" s="170"/>
      <c r="Q297" s="170"/>
      <c r="R297" s="170"/>
      <c r="S297" s="170"/>
      <c r="T297" s="171"/>
      <c r="AT297" s="165" t="s">
        <v>237</v>
      </c>
      <c r="AU297" s="165" t="s">
        <v>88</v>
      </c>
      <c r="AV297" s="13" t="s">
        <v>88</v>
      </c>
      <c r="AW297" s="13" t="s">
        <v>33</v>
      </c>
      <c r="AX297" s="13" t="s">
        <v>79</v>
      </c>
      <c r="AY297" s="165" t="s">
        <v>207</v>
      </c>
    </row>
    <row r="298" spans="1:65" s="13" customFormat="1" ht="22.5">
      <c r="B298" s="163"/>
      <c r="D298" s="164" t="s">
        <v>237</v>
      </c>
      <c r="E298" s="165" t="s">
        <v>1</v>
      </c>
      <c r="F298" s="166" t="s">
        <v>2039</v>
      </c>
      <c r="H298" s="167">
        <v>7</v>
      </c>
      <c r="I298" s="168"/>
      <c r="L298" s="163"/>
      <c r="M298" s="169"/>
      <c r="N298" s="170"/>
      <c r="O298" s="170"/>
      <c r="P298" s="170"/>
      <c r="Q298" s="170"/>
      <c r="R298" s="170"/>
      <c r="S298" s="170"/>
      <c r="T298" s="171"/>
      <c r="AT298" s="165" t="s">
        <v>237</v>
      </c>
      <c r="AU298" s="165" t="s">
        <v>88</v>
      </c>
      <c r="AV298" s="13" t="s">
        <v>88</v>
      </c>
      <c r="AW298" s="13" t="s">
        <v>33</v>
      </c>
      <c r="AX298" s="13" t="s">
        <v>79</v>
      </c>
      <c r="AY298" s="165" t="s">
        <v>207</v>
      </c>
    </row>
    <row r="299" spans="1:65" s="15" customFormat="1" ht="11.25">
      <c r="B299" s="179"/>
      <c r="D299" s="164" t="s">
        <v>237</v>
      </c>
      <c r="E299" s="180" t="s">
        <v>1</v>
      </c>
      <c r="F299" s="181" t="s">
        <v>242</v>
      </c>
      <c r="H299" s="182">
        <v>71.162999999999997</v>
      </c>
      <c r="I299" s="183"/>
      <c r="L299" s="179"/>
      <c r="M299" s="184"/>
      <c r="N299" s="185"/>
      <c r="O299" s="185"/>
      <c r="P299" s="185"/>
      <c r="Q299" s="185"/>
      <c r="R299" s="185"/>
      <c r="S299" s="185"/>
      <c r="T299" s="186"/>
      <c r="AT299" s="180" t="s">
        <v>237</v>
      </c>
      <c r="AU299" s="180" t="s">
        <v>88</v>
      </c>
      <c r="AV299" s="15" t="s">
        <v>213</v>
      </c>
      <c r="AW299" s="15" t="s">
        <v>33</v>
      </c>
      <c r="AX299" s="15" t="s">
        <v>86</v>
      </c>
      <c r="AY299" s="180" t="s">
        <v>207</v>
      </c>
    </row>
    <row r="300" spans="1:65" s="2" customFormat="1" ht="16.5" customHeight="1">
      <c r="A300" s="31"/>
      <c r="B300" s="148"/>
      <c r="C300" s="149" t="s">
        <v>302</v>
      </c>
      <c r="D300" s="149" t="s">
        <v>209</v>
      </c>
      <c r="E300" s="150" t="s">
        <v>2040</v>
      </c>
      <c r="F300" s="151" t="s">
        <v>2041</v>
      </c>
      <c r="G300" s="152" t="s">
        <v>415</v>
      </c>
      <c r="H300" s="153">
        <v>71.162999999999997</v>
      </c>
      <c r="I300" s="154"/>
      <c r="J300" s="155">
        <f>ROUND(I300*H300,2)</f>
        <v>0</v>
      </c>
      <c r="K300" s="156"/>
      <c r="L300" s="32"/>
      <c r="M300" s="157" t="s">
        <v>1</v>
      </c>
      <c r="N300" s="158" t="s">
        <v>44</v>
      </c>
      <c r="O300" s="57"/>
      <c r="P300" s="159">
        <f>O300*H300</f>
        <v>0</v>
      </c>
      <c r="Q300" s="159">
        <v>0</v>
      </c>
      <c r="R300" s="159">
        <f>Q300*H300</f>
        <v>0</v>
      </c>
      <c r="S300" s="159">
        <v>0</v>
      </c>
      <c r="T300" s="160">
        <f>S300*H300</f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61" t="s">
        <v>213</v>
      </c>
      <c r="AT300" s="161" t="s">
        <v>209</v>
      </c>
      <c r="AU300" s="161" t="s">
        <v>88</v>
      </c>
      <c r="AY300" s="17" t="s">
        <v>207</v>
      </c>
      <c r="BE300" s="162">
        <f>IF(N300="základní",J300,0)</f>
        <v>0</v>
      </c>
      <c r="BF300" s="162">
        <f>IF(N300="snížená",J300,0)</f>
        <v>0</v>
      </c>
      <c r="BG300" s="162">
        <f>IF(N300="zákl. přenesená",J300,0)</f>
        <v>0</v>
      </c>
      <c r="BH300" s="162">
        <f>IF(N300="sníž. přenesená",J300,0)</f>
        <v>0</v>
      </c>
      <c r="BI300" s="162">
        <f>IF(N300="nulová",J300,0)</f>
        <v>0</v>
      </c>
      <c r="BJ300" s="17" t="s">
        <v>86</v>
      </c>
      <c r="BK300" s="162">
        <f>ROUND(I300*H300,2)</f>
        <v>0</v>
      </c>
      <c r="BL300" s="17" t="s">
        <v>213</v>
      </c>
      <c r="BM300" s="161" t="s">
        <v>386</v>
      </c>
    </row>
    <row r="301" spans="1:65" s="2" customFormat="1" ht="21.75" customHeight="1">
      <c r="A301" s="31"/>
      <c r="B301" s="148"/>
      <c r="C301" s="149" t="s">
        <v>387</v>
      </c>
      <c r="D301" s="149" t="s">
        <v>209</v>
      </c>
      <c r="E301" s="150" t="s">
        <v>2042</v>
      </c>
      <c r="F301" s="151" t="s">
        <v>2043</v>
      </c>
      <c r="G301" s="152" t="s">
        <v>288</v>
      </c>
      <c r="H301" s="153">
        <v>0.622</v>
      </c>
      <c r="I301" s="154"/>
      <c r="J301" s="155">
        <f>ROUND(I301*H301,2)</f>
        <v>0</v>
      </c>
      <c r="K301" s="156"/>
      <c r="L301" s="32"/>
      <c r="M301" s="157" t="s">
        <v>1</v>
      </c>
      <c r="N301" s="158" t="s">
        <v>44</v>
      </c>
      <c r="O301" s="57"/>
      <c r="P301" s="159">
        <f>O301*H301</f>
        <v>0</v>
      </c>
      <c r="Q301" s="159">
        <v>0</v>
      </c>
      <c r="R301" s="159">
        <f>Q301*H301</f>
        <v>0</v>
      </c>
      <c r="S301" s="159">
        <v>0</v>
      </c>
      <c r="T301" s="160">
        <f>S301*H301</f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61" t="s">
        <v>213</v>
      </c>
      <c r="AT301" s="161" t="s">
        <v>209</v>
      </c>
      <c r="AU301" s="161" t="s">
        <v>88</v>
      </c>
      <c r="AY301" s="17" t="s">
        <v>207</v>
      </c>
      <c r="BE301" s="162">
        <f>IF(N301="základní",J301,0)</f>
        <v>0</v>
      </c>
      <c r="BF301" s="162">
        <f>IF(N301="snížená",J301,0)</f>
        <v>0</v>
      </c>
      <c r="BG301" s="162">
        <f>IF(N301="zákl. přenesená",J301,0)</f>
        <v>0</v>
      </c>
      <c r="BH301" s="162">
        <f>IF(N301="sníž. přenesená",J301,0)</f>
        <v>0</v>
      </c>
      <c r="BI301" s="162">
        <f>IF(N301="nulová",J301,0)</f>
        <v>0</v>
      </c>
      <c r="BJ301" s="17" t="s">
        <v>86</v>
      </c>
      <c r="BK301" s="162">
        <f>ROUND(I301*H301,2)</f>
        <v>0</v>
      </c>
      <c r="BL301" s="17" t="s">
        <v>213</v>
      </c>
      <c r="BM301" s="161" t="s">
        <v>390</v>
      </c>
    </row>
    <row r="302" spans="1:65" s="14" customFormat="1" ht="22.5">
      <c r="B302" s="172"/>
      <c r="D302" s="164" t="s">
        <v>237</v>
      </c>
      <c r="E302" s="173" t="s">
        <v>1</v>
      </c>
      <c r="F302" s="174" t="s">
        <v>2044</v>
      </c>
      <c r="H302" s="173" t="s">
        <v>1</v>
      </c>
      <c r="I302" s="175"/>
      <c r="L302" s="172"/>
      <c r="M302" s="176"/>
      <c r="N302" s="177"/>
      <c r="O302" s="177"/>
      <c r="P302" s="177"/>
      <c r="Q302" s="177"/>
      <c r="R302" s="177"/>
      <c r="S302" s="177"/>
      <c r="T302" s="178"/>
      <c r="AT302" s="173" t="s">
        <v>237</v>
      </c>
      <c r="AU302" s="173" t="s">
        <v>88</v>
      </c>
      <c r="AV302" s="14" t="s">
        <v>86</v>
      </c>
      <c r="AW302" s="14" t="s">
        <v>33</v>
      </c>
      <c r="AX302" s="14" t="s">
        <v>79</v>
      </c>
      <c r="AY302" s="173" t="s">
        <v>207</v>
      </c>
    </row>
    <row r="303" spans="1:65" s="13" customFormat="1" ht="11.25">
      <c r="B303" s="163"/>
      <c r="D303" s="164" t="s">
        <v>237</v>
      </c>
      <c r="E303" s="165" t="s">
        <v>1</v>
      </c>
      <c r="F303" s="166" t="s">
        <v>2045</v>
      </c>
      <c r="H303" s="167">
        <v>0.622</v>
      </c>
      <c r="I303" s="168"/>
      <c r="L303" s="163"/>
      <c r="M303" s="169"/>
      <c r="N303" s="170"/>
      <c r="O303" s="170"/>
      <c r="P303" s="170"/>
      <c r="Q303" s="170"/>
      <c r="R303" s="170"/>
      <c r="S303" s="170"/>
      <c r="T303" s="171"/>
      <c r="AT303" s="165" t="s">
        <v>237</v>
      </c>
      <c r="AU303" s="165" t="s">
        <v>88</v>
      </c>
      <c r="AV303" s="13" t="s">
        <v>88</v>
      </c>
      <c r="AW303" s="13" t="s">
        <v>33</v>
      </c>
      <c r="AX303" s="13" t="s">
        <v>79</v>
      </c>
      <c r="AY303" s="165" t="s">
        <v>207</v>
      </c>
    </row>
    <row r="304" spans="1:65" s="15" customFormat="1" ht="11.25">
      <c r="B304" s="179"/>
      <c r="D304" s="164" t="s">
        <v>237</v>
      </c>
      <c r="E304" s="180" t="s">
        <v>1</v>
      </c>
      <c r="F304" s="181" t="s">
        <v>242</v>
      </c>
      <c r="H304" s="182">
        <v>0.622</v>
      </c>
      <c r="I304" s="183"/>
      <c r="L304" s="179"/>
      <c r="M304" s="184"/>
      <c r="N304" s="185"/>
      <c r="O304" s="185"/>
      <c r="P304" s="185"/>
      <c r="Q304" s="185"/>
      <c r="R304" s="185"/>
      <c r="S304" s="185"/>
      <c r="T304" s="186"/>
      <c r="AT304" s="180" t="s">
        <v>237</v>
      </c>
      <c r="AU304" s="180" t="s">
        <v>88</v>
      </c>
      <c r="AV304" s="15" t="s">
        <v>213</v>
      </c>
      <c r="AW304" s="15" t="s">
        <v>33</v>
      </c>
      <c r="AX304" s="15" t="s">
        <v>86</v>
      </c>
      <c r="AY304" s="180" t="s">
        <v>207</v>
      </c>
    </row>
    <row r="305" spans="1:65" s="2" customFormat="1" ht="33" customHeight="1">
      <c r="A305" s="31"/>
      <c r="B305" s="148"/>
      <c r="C305" s="149" t="s">
        <v>314</v>
      </c>
      <c r="D305" s="149" t="s">
        <v>209</v>
      </c>
      <c r="E305" s="150" t="s">
        <v>2046</v>
      </c>
      <c r="F305" s="151" t="s">
        <v>2047</v>
      </c>
      <c r="G305" s="152" t="s">
        <v>301</v>
      </c>
      <c r="H305" s="153">
        <v>4</v>
      </c>
      <c r="I305" s="154"/>
      <c r="J305" s="155">
        <f>ROUND(I305*H305,2)</f>
        <v>0</v>
      </c>
      <c r="K305" s="156"/>
      <c r="L305" s="32"/>
      <c r="M305" s="157" t="s">
        <v>1</v>
      </c>
      <c r="N305" s="158" t="s">
        <v>44</v>
      </c>
      <c r="O305" s="57"/>
      <c r="P305" s="159">
        <f>O305*H305</f>
        <v>0</v>
      </c>
      <c r="Q305" s="159">
        <v>0</v>
      </c>
      <c r="R305" s="159">
        <f>Q305*H305</f>
        <v>0</v>
      </c>
      <c r="S305" s="159">
        <v>0</v>
      </c>
      <c r="T305" s="160">
        <f>S305*H305</f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213</v>
      </c>
      <c r="AT305" s="161" t="s">
        <v>209</v>
      </c>
      <c r="AU305" s="161" t="s">
        <v>88</v>
      </c>
      <c r="AY305" s="17" t="s">
        <v>207</v>
      </c>
      <c r="BE305" s="162">
        <f>IF(N305="základní",J305,0)</f>
        <v>0</v>
      </c>
      <c r="BF305" s="162">
        <f>IF(N305="snížená",J305,0)</f>
        <v>0</v>
      </c>
      <c r="BG305" s="162">
        <f>IF(N305="zákl. přenesená",J305,0)</f>
        <v>0</v>
      </c>
      <c r="BH305" s="162">
        <f>IF(N305="sníž. přenesená",J305,0)</f>
        <v>0</v>
      </c>
      <c r="BI305" s="162">
        <f>IF(N305="nulová",J305,0)</f>
        <v>0</v>
      </c>
      <c r="BJ305" s="17" t="s">
        <v>86</v>
      </c>
      <c r="BK305" s="162">
        <f>ROUND(I305*H305,2)</f>
        <v>0</v>
      </c>
      <c r="BL305" s="17" t="s">
        <v>213</v>
      </c>
      <c r="BM305" s="161" t="s">
        <v>393</v>
      </c>
    </row>
    <row r="306" spans="1:65" s="14" customFormat="1" ht="22.5">
      <c r="B306" s="172"/>
      <c r="D306" s="164" t="s">
        <v>237</v>
      </c>
      <c r="E306" s="173" t="s">
        <v>1</v>
      </c>
      <c r="F306" s="174" t="s">
        <v>2048</v>
      </c>
      <c r="H306" s="173" t="s">
        <v>1</v>
      </c>
      <c r="I306" s="175"/>
      <c r="L306" s="172"/>
      <c r="M306" s="176"/>
      <c r="N306" s="177"/>
      <c r="O306" s="177"/>
      <c r="P306" s="177"/>
      <c r="Q306" s="177"/>
      <c r="R306" s="177"/>
      <c r="S306" s="177"/>
      <c r="T306" s="178"/>
      <c r="AT306" s="173" t="s">
        <v>237</v>
      </c>
      <c r="AU306" s="173" t="s">
        <v>88</v>
      </c>
      <c r="AV306" s="14" t="s">
        <v>86</v>
      </c>
      <c r="AW306" s="14" t="s">
        <v>33</v>
      </c>
      <c r="AX306" s="14" t="s">
        <v>79</v>
      </c>
      <c r="AY306" s="173" t="s">
        <v>207</v>
      </c>
    </row>
    <row r="307" spans="1:65" s="14" customFormat="1" ht="11.25">
      <c r="B307" s="172"/>
      <c r="D307" s="164" t="s">
        <v>237</v>
      </c>
      <c r="E307" s="173" t="s">
        <v>1</v>
      </c>
      <c r="F307" s="174" t="s">
        <v>2049</v>
      </c>
      <c r="H307" s="173" t="s">
        <v>1</v>
      </c>
      <c r="I307" s="175"/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237</v>
      </c>
      <c r="AU307" s="173" t="s">
        <v>88</v>
      </c>
      <c r="AV307" s="14" t="s">
        <v>86</v>
      </c>
      <c r="AW307" s="14" t="s">
        <v>33</v>
      </c>
      <c r="AX307" s="14" t="s">
        <v>79</v>
      </c>
      <c r="AY307" s="173" t="s">
        <v>207</v>
      </c>
    </row>
    <row r="308" spans="1:65" s="13" customFormat="1" ht="11.25">
      <c r="B308" s="163"/>
      <c r="D308" s="164" t="s">
        <v>237</v>
      </c>
      <c r="E308" s="165" t="s">
        <v>1</v>
      </c>
      <c r="F308" s="166" t="s">
        <v>2050</v>
      </c>
      <c r="H308" s="167">
        <v>2</v>
      </c>
      <c r="I308" s="168"/>
      <c r="L308" s="163"/>
      <c r="M308" s="169"/>
      <c r="N308" s="170"/>
      <c r="O308" s="170"/>
      <c r="P308" s="170"/>
      <c r="Q308" s="170"/>
      <c r="R308" s="170"/>
      <c r="S308" s="170"/>
      <c r="T308" s="171"/>
      <c r="AT308" s="165" t="s">
        <v>237</v>
      </c>
      <c r="AU308" s="165" t="s">
        <v>88</v>
      </c>
      <c r="AV308" s="13" t="s">
        <v>88</v>
      </c>
      <c r="AW308" s="13" t="s">
        <v>33</v>
      </c>
      <c r="AX308" s="13" t="s">
        <v>79</v>
      </c>
      <c r="AY308" s="165" t="s">
        <v>207</v>
      </c>
    </row>
    <row r="309" spans="1:65" s="13" customFormat="1" ht="11.25">
      <c r="B309" s="163"/>
      <c r="D309" s="164" t="s">
        <v>237</v>
      </c>
      <c r="E309" s="165" t="s">
        <v>1</v>
      </c>
      <c r="F309" s="166" t="s">
        <v>2051</v>
      </c>
      <c r="H309" s="167">
        <v>2</v>
      </c>
      <c r="I309" s="168"/>
      <c r="L309" s="163"/>
      <c r="M309" s="169"/>
      <c r="N309" s="170"/>
      <c r="O309" s="170"/>
      <c r="P309" s="170"/>
      <c r="Q309" s="170"/>
      <c r="R309" s="170"/>
      <c r="S309" s="170"/>
      <c r="T309" s="171"/>
      <c r="AT309" s="165" t="s">
        <v>237</v>
      </c>
      <c r="AU309" s="165" t="s">
        <v>88</v>
      </c>
      <c r="AV309" s="13" t="s">
        <v>88</v>
      </c>
      <c r="AW309" s="13" t="s">
        <v>33</v>
      </c>
      <c r="AX309" s="13" t="s">
        <v>79</v>
      </c>
      <c r="AY309" s="165" t="s">
        <v>207</v>
      </c>
    </row>
    <row r="310" spans="1:65" s="14" customFormat="1" ht="22.5">
      <c r="B310" s="172"/>
      <c r="D310" s="164" t="s">
        <v>237</v>
      </c>
      <c r="E310" s="173" t="s">
        <v>1</v>
      </c>
      <c r="F310" s="174" t="s">
        <v>2052</v>
      </c>
      <c r="H310" s="173" t="s">
        <v>1</v>
      </c>
      <c r="I310" s="175"/>
      <c r="L310" s="172"/>
      <c r="M310" s="176"/>
      <c r="N310" s="177"/>
      <c r="O310" s="177"/>
      <c r="P310" s="177"/>
      <c r="Q310" s="177"/>
      <c r="R310" s="177"/>
      <c r="S310" s="177"/>
      <c r="T310" s="178"/>
      <c r="AT310" s="173" t="s">
        <v>237</v>
      </c>
      <c r="AU310" s="173" t="s">
        <v>88</v>
      </c>
      <c r="AV310" s="14" t="s">
        <v>86</v>
      </c>
      <c r="AW310" s="14" t="s">
        <v>33</v>
      </c>
      <c r="AX310" s="14" t="s">
        <v>79</v>
      </c>
      <c r="AY310" s="173" t="s">
        <v>207</v>
      </c>
    </row>
    <row r="311" spans="1:65" s="15" customFormat="1" ht="11.25">
      <c r="B311" s="179"/>
      <c r="D311" s="164" t="s">
        <v>237</v>
      </c>
      <c r="E311" s="180" t="s">
        <v>1</v>
      </c>
      <c r="F311" s="181" t="s">
        <v>242</v>
      </c>
      <c r="H311" s="182">
        <v>4</v>
      </c>
      <c r="I311" s="183"/>
      <c r="L311" s="179"/>
      <c r="M311" s="184"/>
      <c r="N311" s="185"/>
      <c r="O311" s="185"/>
      <c r="P311" s="185"/>
      <c r="Q311" s="185"/>
      <c r="R311" s="185"/>
      <c r="S311" s="185"/>
      <c r="T311" s="186"/>
      <c r="AT311" s="180" t="s">
        <v>237</v>
      </c>
      <c r="AU311" s="180" t="s">
        <v>88</v>
      </c>
      <c r="AV311" s="15" t="s">
        <v>213</v>
      </c>
      <c r="AW311" s="15" t="s">
        <v>33</v>
      </c>
      <c r="AX311" s="15" t="s">
        <v>86</v>
      </c>
      <c r="AY311" s="180" t="s">
        <v>207</v>
      </c>
    </row>
    <row r="312" spans="1:65" s="2" customFormat="1" ht="33" customHeight="1">
      <c r="A312" s="31"/>
      <c r="B312" s="148"/>
      <c r="C312" s="149" t="s">
        <v>394</v>
      </c>
      <c r="D312" s="149" t="s">
        <v>209</v>
      </c>
      <c r="E312" s="150" t="s">
        <v>2053</v>
      </c>
      <c r="F312" s="151" t="s">
        <v>2054</v>
      </c>
      <c r="G312" s="152" t="s">
        <v>415</v>
      </c>
      <c r="H312" s="153">
        <v>5.5330000000000004</v>
      </c>
      <c r="I312" s="154"/>
      <c r="J312" s="155">
        <f>ROUND(I312*H312,2)</f>
        <v>0</v>
      </c>
      <c r="K312" s="156"/>
      <c r="L312" s="32"/>
      <c r="M312" s="157" t="s">
        <v>1</v>
      </c>
      <c r="N312" s="158" t="s">
        <v>44</v>
      </c>
      <c r="O312" s="57"/>
      <c r="P312" s="159">
        <f>O312*H312</f>
        <v>0</v>
      </c>
      <c r="Q312" s="159">
        <v>0</v>
      </c>
      <c r="R312" s="159">
        <f>Q312*H312</f>
        <v>0</v>
      </c>
      <c r="S312" s="159">
        <v>0</v>
      </c>
      <c r="T312" s="160">
        <f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61" t="s">
        <v>213</v>
      </c>
      <c r="AT312" s="161" t="s">
        <v>209</v>
      </c>
      <c r="AU312" s="161" t="s">
        <v>88</v>
      </c>
      <c r="AY312" s="17" t="s">
        <v>207</v>
      </c>
      <c r="BE312" s="162">
        <f>IF(N312="základní",J312,0)</f>
        <v>0</v>
      </c>
      <c r="BF312" s="162">
        <f>IF(N312="snížená",J312,0)</f>
        <v>0</v>
      </c>
      <c r="BG312" s="162">
        <f>IF(N312="zákl. přenesená",J312,0)</f>
        <v>0</v>
      </c>
      <c r="BH312" s="162">
        <f>IF(N312="sníž. přenesená",J312,0)</f>
        <v>0</v>
      </c>
      <c r="BI312" s="162">
        <f>IF(N312="nulová",J312,0)</f>
        <v>0</v>
      </c>
      <c r="BJ312" s="17" t="s">
        <v>86</v>
      </c>
      <c r="BK312" s="162">
        <f>ROUND(I312*H312,2)</f>
        <v>0</v>
      </c>
      <c r="BL312" s="17" t="s">
        <v>213</v>
      </c>
      <c r="BM312" s="161" t="s">
        <v>397</v>
      </c>
    </row>
    <row r="313" spans="1:65" s="13" customFormat="1" ht="22.5">
      <c r="B313" s="163"/>
      <c r="D313" s="164" t="s">
        <v>237</v>
      </c>
      <c r="E313" s="165" t="s">
        <v>1</v>
      </c>
      <c r="F313" s="166" t="s">
        <v>2055</v>
      </c>
      <c r="H313" s="167">
        <v>5.5330000000000004</v>
      </c>
      <c r="I313" s="168"/>
      <c r="L313" s="163"/>
      <c r="M313" s="169"/>
      <c r="N313" s="170"/>
      <c r="O313" s="170"/>
      <c r="P313" s="170"/>
      <c r="Q313" s="170"/>
      <c r="R313" s="170"/>
      <c r="S313" s="170"/>
      <c r="T313" s="171"/>
      <c r="AT313" s="165" t="s">
        <v>237</v>
      </c>
      <c r="AU313" s="165" t="s">
        <v>88</v>
      </c>
      <c r="AV313" s="13" t="s">
        <v>88</v>
      </c>
      <c r="AW313" s="13" t="s">
        <v>33</v>
      </c>
      <c r="AX313" s="13" t="s">
        <v>79</v>
      </c>
      <c r="AY313" s="165" t="s">
        <v>207</v>
      </c>
    </row>
    <row r="314" spans="1:65" s="15" customFormat="1" ht="11.25">
      <c r="B314" s="179"/>
      <c r="D314" s="164" t="s">
        <v>237</v>
      </c>
      <c r="E314" s="180" t="s">
        <v>1</v>
      </c>
      <c r="F314" s="181" t="s">
        <v>242</v>
      </c>
      <c r="H314" s="182">
        <v>5.5330000000000004</v>
      </c>
      <c r="I314" s="183"/>
      <c r="L314" s="179"/>
      <c r="M314" s="184"/>
      <c r="N314" s="185"/>
      <c r="O314" s="185"/>
      <c r="P314" s="185"/>
      <c r="Q314" s="185"/>
      <c r="R314" s="185"/>
      <c r="S314" s="185"/>
      <c r="T314" s="186"/>
      <c r="AT314" s="180" t="s">
        <v>237</v>
      </c>
      <c r="AU314" s="180" t="s">
        <v>88</v>
      </c>
      <c r="AV314" s="15" t="s">
        <v>213</v>
      </c>
      <c r="AW314" s="15" t="s">
        <v>33</v>
      </c>
      <c r="AX314" s="15" t="s">
        <v>86</v>
      </c>
      <c r="AY314" s="180" t="s">
        <v>207</v>
      </c>
    </row>
    <row r="315" spans="1:65" s="2" customFormat="1" ht="24.2" customHeight="1">
      <c r="A315" s="31"/>
      <c r="B315" s="148"/>
      <c r="C315" s="149" t="s">
        <v>318</v>
      </c>
      <c r="D315" s="149" t="s">
        <v>209</v>
      </c>
      <c r="E315" s="150" t="s">
        <v>2056</v>
      </c>
      <c r="F315" s="151" t="s">
        <v>2057</v>
      </c>
      <c r="G315" s="152" t="s">
        <v>288</v>
      </c>
      <c r="H315" s="153">
        <v>2.3E-2</v>
      </c>
      <c r="I315" s="154"/>
      <c r="J315" s="155">
        <f>ROUND(I315*H315,2)</f>
        <v>0</v>
      </c>
      <c r="K315" s="156"/>
      <c r="L315" s="32"/>
      <c r="M315" s="157" t="s">
        <v>1</v>
      </c>
      <c r="N315" s="158" t="s">
        <v>44</v>
      </c>
      <c r="O315" s="57"/>
      <c r="P315" s="159">
        <f>O315*H315</f>
        <v>0</v>
      </c>
      <c r="Q315" s="159">
        <v>0</v>
      </c>
      <c r="R315" s="159">
        <f>Q315*H315</f>
        <v>0</v>
      </c>
      <c r="S315" s="159">
        <v>0</v>
      </c>
      <c r="T315" s="160">
        <f>S315*H315</f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61" t="s">
        <v>213</v>
      </c>
      <c r="AT315" s="161" t="s">
        <v>209</v>
      </c>
      <c r="AU315" s="161" t="s">
        <v>88</v>
      </c>
      <c r="AY315" s="17" t="s">
        <v>207</v>
      </c>
      <c r="BE315" s="162">
        <f>IF(N315="základní",J315,0)</f>
        <v>0</v>
      </c>
      <c r="BF315" s="162">
        <f>IF(N315="snížená",J315,0)</f>
        <v>0</v>
      </c>
      <c r="BG315" s="162">
        <f>IF(N315="zákl. přenesená",J315,0)</f>
        <v>0</v>
      </c>
      <c r="BH315" s="162">
        <f>IF(N315="sníž. přenesená",J315,0)</f>
        <v>0</v>
      </c>
      <c r="BI315" s="162">
        <f>IF(N315="nulová",J315,0)</f>
        <v>0</v>
      </c>
      <c r="BJ315" s="17" t="s">
        <v>86</v>
      </c>
      <c r="BK315" s="162">
        <f>ROUND(I315*H315,2)</f>
        <v>0</v>
      </c>
      <c r="BL315" s="17" t="s">
        <v>213</v>
      </c>
      <c r="BM315" s="161" t="s">
        <v>400</v>
      </c>
    </row>
    <row r="316" spans="1:65" s="14" customFormat="1" ht="22.5">
      <c r="B316" s="172"/>
      <c r="D316" s="164" t="s">
        <v>237</v>
      </c>
      <c r="E316" s="173" t="s">
        <v>1</v>
      </c>
      <c r="F316" s="174" t="s">
        <v>2058</v>
      </c>
      <c r="H316" s="173" t="s">
        <v>1</v>
      </c>
      <c r="I316" s="175"/>
      <c r="L316" s="172"/>
      <c r="M316" s="176"/>
      <c r="N316" s="177"/>
      <c r="O316" s="177"/>
      <c r="P316" s="177"/>
      <c r="Q316" s="177"/>
      <c r="R316" s="177"/>
      <c r="S316" s="177"/>
      <c r="T316" s="178"/>
      <c r="AT316" s="173" t="s">
        <v>237</v>
      </c>
      <c r="AU316" s="173" t="s">
        <v>88</v>
      </c>
      <c r="AV316" s="14" t="s">
        <v>86</v>
      </c>
      <c r="AW316" s="14" t="s">
        <v>33</v>
      </c>
      <c r="AX316" s="14" t="s">
        <v>79</v>
      </c>
      <c r="AY316" s="173" t="s">
        <v>207</v>
      </c>
    </row>
    <row r="317" spans="1:65" s="13" customFormat="1" ht="11.25">
      <c r="B317" s="163"/>
      <c r="D317" s="164" t="s">
        <v>237</v>
      </c>
      <c r="E317" s="165" t="s">
        <v>1</v>
      </c>
      <c r="F317" s="166" t="s">
        <v>2059</v>
      </c>
      <c r="H317" s="167">
        <v>2.3E-2</v>
      </c>
      <c r="I317" s="168"/>
      <c r="L317" s="163"/>
      <c r="M317" s="169"/>
      <c r="N317" s="170"/>
      <c r="O317" s="170"/>
      <c r="P317" s="170"/>
      <c r="Q317" s="170"/>
      <c r="R317" s="170"/>
      <c r="S317" s="170"/>
      <c r="T317" s="171"/>
      <c r="AT317" s="165" t="s">
        <v>237</v>
      </c>
      <c r="AU317" s="165" t="s">
        <v>88</v>
      </c>
      <c r="AV317" s="13" t="s">
        <v>88</v>
      </c>
      <c r="AW317" s="13" t="s">
        <v>33</v>
      </c>
      <c r="AX317" s="13" t="s">
        <v>79</v>
      </c>
      <c r="AY317" s="165" t="s">
        <v>207</v>
      </c>
    </row>
    <row r="318" spans="1:65" s="15" customFormat="1" ht="11.25">
      <c r="B318" s="179"/>
      <c r="D318" s="164" t="s">
        <v>237</v>
      </c>
      <c r="E318" s="180" t="s">
        <v>1</v>
      </c>
      <c r="F318" s="181" t="s">
        <v>242</v>
      </c>
      <c r="H318" s="182">
        <v>2.3E-2</v>
      </c>
      <c r="I318" s="183"/>
      <c r="L318" s="179"/>
      <c r="M318" s="184"/>
      <c r="N318" s="185"/>
      <c r="O318" s="185"/>
      <c r="P318" s="185"/>
      <c r="Q318" s="185"/>
      <c r="R318" s="185"/>
      <c r="S318" s="185"/>
      <c r="T318" s="186"/>
      <c r="AT318" s="180" t="s">
        <v>237</v>
      </c>
      <c r="AU318" s="180" t="s">
        <v>88</v>
      </c>
      <c r="AV318" s="15" t="s">
        <v>213</v>
      </c>
      <c r="AW318" s="15" t="s">
        <v>33</v>
      </c>
      <c r="AX318" s="15" t="s">
        <v>86</v>
      </c>
      <c r="AY318" s="180" t="s">
        <v>207</v>
      </c>
    </row>
    <row r="319" spans="1:65" s="2" customFormat="1" ht="37.9" customHeight="1">
      <c r="A319" s="31"/>
      <c r="B319" s="148"/>
      <c r="C319" s="149" t="s">
        <v>402</v>
      </c>
      <c r="D319" s="149" t="s">
        <v>209</v>
      </c>
      <c r="E319" s="150" t="s">
        <v>2060</v>
      </c>
      <c r="F319" s="151" t="s">
        <v>2061</v>
      </c>
      <c r="G319" s="152" t="s">
        <v>301</v>
      </c>
      <c r="H319" s="153">
        <v>3</v>
      </c>
      <c r="I319" s="154"/>
      <c r="J319" s="155">
        <f>ROUND(I319*H319,2)</f>
        <v>0</v>
      </c>
      <c r="K319" s="156"/>
      <c r="L319" s="32"/>
      <c r="M319" s="157" t="s">
        <v>1</v>
      </c>
      <c r="N319" s="158" t="s">
        <v>44</v>
      </c>
      <c r="O319" s="57"/>
      <c r="P319" s="159">
        <f>O319*H319</f>
        <v>0</v>
      </c>
      <c r="Q319" s="159">
        <v>0</v>
      </c>
      <c r="R319" s="159">
        <f>Q319*H319</f>
        <v>0</v>
      </c>
      <c r="S319" s="159">
        <v>0</v>
      </c>
      <c r="T319" s="160">
        <f>S319*H319</f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61" t="s">
        <v>213</v>
      </c>
      <c r="AT319" s="161" t="s">
        <v>209</v>
      </c>
      <c r="AU319" s="161" t="s">
        <v>88</v>
      </c>
      <c r="AY319" s="17" t="s">
        <v>207</v>
      </c>
      <c r="BE319" s="162">
        <f>IF(N319="základní",J319,0)</f>
        <v>0</v>
      </c>
      <c r="BF319" s="162">
        <f>IF(N319="snížená",J319,0)</f>
        <v>0</v>
      </c>
      <c r="BG319" s="162">
        <f>IF(N319="zákl. přenesená",J319,0)</f>
        <v>0</v>
      </c>
      <c r="BH319" s="162">
        <f>IF(N319="sníž. přenesená",J319,0)</f>
        <v>0</v>
      </c>
      <c r="BI319" s="162">
        <f>IF(N319="nulová",J319,0)</f>
        <v>0</v>
      </c>
      <c r="BJ319" s="17" t="s">
        <v>86</v>
      </c>
      <c r="BK319" s="162">
        <f>ROUND(I319*H319,2)</f>
        <v>0</v>
      </c>
      <c r="BL319" s="17" t="s">
        <v>213</v>
      </c>
      <c r="BM319" s="161" t="s">
        <v>405</v>
      </c>
    </row>
    <row r="320" spans="1:65" s="2" customFormat="1" ht="24.2" customHeight="1">
      <c r="A320" s="31"/>
      <c r="B320" s="148"/>
      <c r="C320" s="149" t="s">
        <v>323</v>
      </c>
      <c r="D320" s="149" t="s">
        <v>209</v>
      </c>
      <c r="E320" s="150" t="s">
        <v>2062</v>
      </c>
      <c r="F320" s="151" t="s">
        <v>2063</v>
      </c>
      <c r="G320" s="152" t="s">
        <v>220</v>
      </c>
      <c r="H320" s="153">
        <v>78</v>
      </c>
      <c r="I320" s="154"/>
      <c r="J320" s="155">
        <f>ROUND(I320*H320,2)</f>
        <v>0</v>
      </c>
      <c r="K320" s="156"/>
      <c r="L320" s="32"/>
      <c r="M320" s="157" t="s">
        <v>1</v>
      </c>
      <c r="N320" s="158" t="s">
        <v>44</v>
      </c>
      <c r="O320" s="57"/>
      <c r="P320" s="159">
        <f>O320*H320</f>
        <v>0</v>
      </c>
      <c r="Q320" s="159">
        <v>0</v>
      </c>
      <c r="R320" s="159">
        <f>Q320*H320</f>
        <v>0</v>
      </c>
      <c r="S320" s="159">
        <v>0</v>
      </c>
      <c r="T320" s="160">
        <f>S320*H320</f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61" t="s">
        <v>213</v>
      </c>
      <c r="AT320" s="161" t="s">
        <v>209</v>
      </c>
      <c r="AU320" s="161" t="s">
        <v>88</v>
      </c>
      <c r="AY320" s="17" t="s">
        <v>207</v>
      </c>
      <c r="BE320" s="162">
        <f>IF(N320="základní",J320,0)</f>
        <v>0</v>
      </c>
      <c r="BF320" s="162">
        <f>IF(N320="snížená",J320,0)</f>
        <v>0</v>
      </c>
      <c r="BG320" s="162">
        <f>IF(N320="zákl. přenesená",J320,0)</f>
        <v>0</v>
      </c>
      <c r="BH320" s="162">
        <f>IF(N320="sníž. přenesená",J320,0)</f>
        <v>0</v>
      </c>
      <c r="BI320" s="162">
        <f>IF(N320="nulová",J320,0)</f>
        <v>0</v>
      </c>
      <c r="BJ320" s="17" t="s">
        <v>86</v>
      </c>
      <c r="BK320" s="162">
        <f>ROUND(I320*H320,2)</f>
        <v>0</v>
      </c>
      <c r="BL320" s="17" t="s">
        <v>213</v>
      </c>
      <c r="BM320" s="161" t="s">
        <v>410</v>
      </c>
    </row>
    <row r="321" spans="1:65" s="14" customFormat="1" ht="22.5">
      <c r="B321" s="172"/>
      <c r="D321" s="164" t="s">
        <v>237</v>
      </c>
      <c r="E321" s="173" t="s">
        <v>1</v>
      </c>
      <c r="F321" s="174" t="s">
        <v>2064</v>
      </c>
      <c r="H321" s="173" t="s">
        <v>1</v>
      </c>
      <c r="I321" s="175"/>
      <c r="L321" s="172"/>
      <c r="M321" s="176"/>
      <c r="N321" s="177"/>
      <c r="O321" s="177"/>
      <c r="P321" s="177"/>
      <c r="Q321" s="177"/>
      <c r="R321" s="177"/>
      <c r="S321" s="177"/>
      <c r="T321" s="178"/>
      <c r="AT321" s="173" t="s">
        <v>237</v>
      </c>
      <c r="AU321" s="173" t="s">
        <v>88</v>
      </c>
      <c r="AV321" s="14" t="s">
        <v>86</v>
      </c>
      <c r="AW321" s="14" t="s">
        <v>33</v>
      </c>
      <c r="AX321" s="14" t="s">
        <v>79</v>
      </c>
      <c r="AY321" s="173" t="s">
        <v>207</v>
      </c>
    </row>
    <row r="322" spans="1:65" s="13" customFormat="1" ht="22.5">
      <c r="B322" s="163"/>
      <c r="D322" s="164" t="s">
        <v>237</v>
      </c>
      <c r="E322" s="165" t="s">
        <v>1</v>
      </c>
      <c r="F322" s="166" t="s">
        <v>2065</v>
      </c>
      <c r="H322" s="167">
        <v>28</v>
      </c>
      <c r="I322" s="168"/>
      <c r="L322" s="163"/>
      <c r="M322" s="169"/>
      <c r="N322" s="170"/>
      <c r="O322" s="170"/>
      <c r="P322" s="170"/>
      <c r="Q322" s="170"/>
      <c r="R322" s="170"/>
      <c r="S322" s="170"/>
      <c r="T322" s="171"/>
      <c r="AT322" s="165" t="s">
        <v>237</v>
      </c>
      <c r="AU322" s="165" t="s">
        <v>88</v>
      </c>
      <c r="AV322" s="13" t="s">
        <v>88</v>
      </c>
      <c r="AW322" s="13" t="s">
        <v>33</v>
      </c>
      <c r="AX322" s="13" t="s">
        <v>79</v>
      </c>
      <c r="AY322" s="165" t="s">
        <v>207</v>
      </c>
    </row>
    <row r="323" spans="1:65" s="13" customFormat="1" ht="22.5">
      <c r="B323" s="163"/>
      <c r="D323" s="164" t="s">
        <v>237</v>
      </c>
      <c r="E323" s="165" t="s">
        <v>1</v>
      </c>
      <c r="F323" s="166" t="s">
        <v>2066</v>
      </c>
      <c r="H323" s="167">
        <v>25</v>
      </c>
      <c r="I323" s="168"/>
      <c r="L323" s="163"/>
      <c r="M323" s="169"/>
      <c r="N323" s="170"/>
      <c r="O323" s="170"/>
      <c r="P323" s="170"/>
      <c r="Q323" s="170"/>
      <c r="R323" s="170"/>
      <c r="S323" s="170"/>
      <c r="T323" s="171"/>
      <c r="AT323" s="165" t="s">
        <v>237</v>
      </c>
      <c r="AU323" s="165" t="s">
        <v>88</v>
      </c>
      <c r="AV323" s="13" t="s">
        <v>88</v>
      </c>
      <c r="AW323" s="13" t="s">
        <v>33</v>
      </c>
      <c r="AX323" s="13" t="s">
        <v>79</v>
      </c>
      <c r="AY323" s="165" t="s">
        <v>207</v>
      </c>
    </row>
    <row r="324" spans="1:65" s="13" customFormat="1" ht="22.5">
      <c r="B324" s="163"/>
      <c r="D324" s="164" t="s">
        <v>237</v>
      </c>
      <c r="E324" s="165" t="s">
        <v>1</v>
      </c>
      <c r="F324" s="166" t="s">
        <v>2067</v>
      </c>
      <c r="H324" s="167">
        <v>25</v>
      </c>
      <c r="I324" s="168"/>
      <c r="L324" s="163"/>
      <c r="M324" s="169"/>
      <c r="N324" s="170"/>
      <c r="O324" s="170"/>
      <c r="P324" s="170"/>
      <c r="Q324" s="170"/>
      <c r="R324" s="170"/>
      <c r="S324" s="170"/>
      <c r="T324" s="171"/>
      <c r="AT324" s="165" t="s">
        <v>237</v>
      </c>
      <c r="AU324" s="165" t="s">
        <v>88</v>
      </c>
      <c r="AV324" s="13" t="s">
        <v>88</v>
      </c>
      <c r="AW324" s="13" t="s">
        <v>33</v>
      </c>
      <c r="AX324" s="13" t="s">
        <v>79</v>
      </c>
      <c r="AY324" s="165" t="s">
        <v>207</v>
      </c>
    </row>
    <row r="325" spans="1:65" s="14" customFormat="1" ht="22.5">
      <c r="B325" s="172"/>
      <c r="D325" s="164" t="s">
        <v>237</v>
      </c>
      <c r="E325" s="173" t="s">
        <v>1</v>
      </c>
      <c r="F325" s="174" t="s">
        <v>2068</v>
      </c>
      <c r="H325" s="173" t="s">
        <v>1</v>
      </c>
      <c r="I325" s="175"/>
      <c r="L325" s="172"/>
      <c r="M325" s="176"/>
      <c r="N325" s="177"/>
      <c r="O325" s="177"/>
      <c r="P325" s="177"/>
      <c r="Q325" s="177"/>
      <c r="R325" s="177"/>
      <c r="S325" s="177"/>
      <c r="T325" s="178"/>
      <c r="AT325" s="173" t="s">
        <v>237</v>
      </c>
      <c r="AU325" s="173" t="s">
        <v>88</v>
      </c>
      <c r="AV325" s="14" t="s">
        <v>86</v>
      </c>
      <c r="AW325" s="14" t="s">
        <v>33</v>
      </c>
      <c r="AX325" s="14" t="s">
        <v>79</v>
      </c>
      <c r="AY325" s="173" t="s">
        <v>207</v>
      </c>
    </row>
    <row r="326" spans="1:65" s="15" customFormat="1" ht="11.25">
      <c r="B326" s="179"/>
      <c r="D326" s="164" t="s">
        <v>237</v>
      </c>
      <c r="E326" s="180" t="s">
        <v>1</v>
      </c>
      <c r="F326" s="181" t="s">
        <v>242</v>
      </c>
      <c r="H326" s="182">
        <v>78</v>
      </c>
      <c r="I326" s="183"/>
      <c r="L326" s="179"/>
      <c r="M326" s="184"/>
      <c r="N326" s="185"/>
      <c r="O326" s="185"/>
      <c r="P326" s="185"/>
      <c r="Q326" s="185"/>
      <c r="R326" s="185"/>
      <c r="S326" s="185"/>
      <c r="T326" s="186"/>
      <c r="AT326" s="180" t="s">
        <v>237</v>
      </c>
      <c r="AU326" s="180" t="s">
        <v>88</v>
      </c>
      <c r="AV326" s="15" t="s">
        <v>213</v>
      </c>
      <c r="AW326" s="15" t="s">
        <v>33</v>
      </c>
      <c r="AX326" s="15" t="s">
        <v>86</v>
      </c>
      <c r="AY326" s="180" t="s">
        <v>207</v>
      </c>
    </row>
    <row r="327" spans="1:65" s="2" customFormat="1" ht="37.9" customHeight="1">
      <c r="A327" s="31"/>
      <c r="B327" s="148"/>
      <c r="C327" s="149" t="s">
        <v>412</v>
      </c>
      <c r="D327" s="149" t="s">
        <v>209</v>
      </c>
      <c r="E327" s="150" t="s">
        <v>2069</v>
      </c>
      <c r="F327" s="151" t="s">
        <v>2070</v>
      </c>
      <c r="G327" s="152" t="s">
        <v>415</v>
      </c>
      <c r="H327" s="153">
        <v>51.59</v>
      </c>
      <c r="I327" s="154"/>
      <c r="J327" s="155">
        <f>ROUND(I327*H327,2)</f>
        <v>0</v>
      </c>
      <c r="K327" s="156"/>
      <c r="L327" s="32"/>
      <c r="M327" s="157" t="s">
        <v>1</v>
      </c>
      <c r="N327" s="158" t="s">
        <v>44</v>
      </c>
      <c r="O327" s="57"/>
      <c r="P327" s="159">
        <f>O327*H327</f>
        <v>0</v>
      </c>
      <c r="Q327" s="159">
        <v>0</v>
      </c>
      <c r="R327" s="159">
        <f>Q327*H327</f>
        <v>0</v>
      </c>
      <c r="S327" s="159">
        <v>0</v>
      </c>
      <c r="T327" s="160">
        <f>S327*H327</f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61" t="s">
        <v>213</v>
      </c>
      <c r="AT327" s="161" t="s">
        <v>209</v>
      </c>
      <c r="AU327" s="161" t="s">
        <v>88</v>
      </c>
      <c r="AY327" s="17" t="s">
        <v>207</v>
      </c>
      <c r="BE327" s="162">
        <f>IF(N327="základní",J327,0)</f>
        <v>0</v>
      </c>
      <c r="BF327" s="162">
        <f>IF(N327="snížená",J327,0)</f>
        <v>0</v>
      </c>
      <c r="BG327" s="162">
        <f>IF(N327="zákl. přenesená",J327,0)</f>
        <v>0</v>
      </c>
      <c r="BH327" s="162">
        <f>IF(N327="sníž. přenesená",J327,0)</f>
        <v>0</v>
      </c>
      <c r="BI327" s="162">
        <f>IF(N327="nulová",J327,0)</f>
        <v>0</v>
      </c>
      <c r="BJ327" s="17" t="s">
        <v>86</v>
      </c>
      <c r="BK327" s="162">
        <f>ROUND(I327*H327,2)</f>
        <v>0</v>
      </c>
      <c r="BL327" s="17" t="s">
        <v>213</v>
      </c>
      <c r="BM327" s="161" t="s">
        <v>416</v>
      </c>
    </row>
    <row r="328" spans="1:65" s="14" customFormat="1" ht="22.5">
      <c r="B328" s="172"/>
      <c r="D328" s="164" t="s">
        <v>237</v>
      </c>
      <c r="E328" s="173" t="s">
        <v>1</v>
      </c>
      <c r="F328" s="174" t="s">
        <v>2071</v>
      </c>
      <c r="H328" s="173" t="s">
        <v>1</v>
      </c>
      <c r="I328" s="175"/>
      <c r="L328" s="172"/>
      <c r="M328" s="176"/>
      <c r="N328" s="177"/>
      <c r="O328" s="177"/>
      <c r="P328" s="177"/>
      <c r="Q328" s="177"/>
      <c r="R328" s="177"/>
      <c r="S328" s="177"/>
      <c r="T328" s="178"/>
      <c r="AT328" s="173" t="s">
        <v>237</v>
      </c>
      <c r="AU328" s="173" t="s">
        <v>88</v>
      </c>
      <c r="AV328" s="14" t="s">
        <v>86</v>
      </c>
      <c r="AW328" s="14" t="s">
        <v>33</v>
      </c>
      <c r="AX328" s="14" t="s">
        <v>79</v>
      </c>
      <c r="AY328" s="173" t="s">
        <v>207</v>
      </c>
    </row>
    <row r="329" spans="1:65" s="13" customFormat="1" ht="11.25">
      <c r="B329" s="163"/>
      <c r="D329" s="164" t="s">
        <v>237</v>
      </c>
      <c r="E329" s="165" t="s">
        <v>1</v>
      </c>
      <c r="F329" s="166" t="s">
        <v>2072</v>
      </c>
      <c r="H329" s="167">
        <v>51.59</v>
      </c>
      <c r="I329" s="168"/>
      <c r="L329" s="163"/>
      <c r="M329" s="169"/>
      <c r="N329" s="170"/>
      <c r="O329" s="170"/>
      <c r="P329" s="170"/>
      <c r="Q329" s="170"/>
      <c r="R329" s="170"/>
      <c r="S329" s="170"/>
      <c r="T329" s="171"/>
      <c r="AT329" s="165" t="s">
        <v>237</v>
      </c>
      <c r="AU329" s="165" t="s">
        <v>88</v>
      </c>
      <c r="AV329" s="13" t="s">
        <v>88</v>
      </c>
      <c r="AW329" s="13" t="s">
        <v>33</v>
      </c>
      <c r="AX329" s="13" t="s">
        <v>79</v>
      </c>
      <c r="AY329" s="165" t="s">
        <v>207</v>
      </c>
    </row>
    <row r="330" spans="1:65" s="14" customFormat="1" ht="22.5">
      <c r="B330" s="172"/>
      <c r="D330" s="164" t="s">
        <v>237</v>
      </c>
      <c r="E330" s="173" t="s">
        <v>1</v>
      </c>
      <c r="F330" s="174" t="s">
        <v>2073</v>
      </c>
      <c r="H330" s="173" t="s">
        <v>1</v>
      </c>
      <c r="I330" s="175"/>
      <c r="L330" s="172"/>
      <c r="M330" s="176"/>
      <c r="N330" s="177"/>
      <c r="O330" s="177"/>
      <c r="P330" s="177"/>
      <c r="Q330" s="177"/>
      <c r="R330" s="177"/>
      <c r="S330" s="177"/>
      <c r="T330" s="178"/>
      <c r="AT330" s="173" t="s">
        <v>237</v>
      </c>
      <c r="AU330" s="173" t="s">
        <v>88</v>
      </c>
      <c r="AV330" s="14" t="s">
        <v>86</v>
      </c>
      <c r="AW330" s="14" t="s">
        <v>33</v>
      </c>
      <c r="AX330" s="14" t="s">
        <v>79</v>
      </c>
      <c r="AY330" s="173" t="s">
        <v>207</v>
      </c>
    </row>
    <row r="331" spans="1:65" s="15" customFormat="1" ht="11.25">
      <c r="B331" s="179"/>
      <c r="D331" s="164" t="s">
        <v>237</v>
      </c>
      <c r="E331" s="180" t="s">
        <v>1</v>
      </c>
      <c r="F331" s="181" t="s">
        <v>242</v>
      </c>
      <c r="H331" s="182">
        <v>51.59</v>
      </c>
      <c r="I331" s="183"/>
      <c r="L331" s="179"/>
      <c r="M331" s="184"/>
      <c r="N331" s="185"/>
      <c r="O331" s="185"/>
      <c r="P331" s="185"/>
      <c r="Q331" s="185"/>
      <c r="R331" s="185"/>
      <c r="S331" s="185"/>
      <c r="T331" s="186"/>
      <c r="AT331" s="180" t="s">
        <v>237</v>
      </c>
      <c r="AU331" s="180" t="s">
        <v>88</v>
      </c>
      <c r="AV331" s="15" t="s">
        <v>213</v>
      </c>
      <c r="AW331" s="15" t="s">
        <v>33</v>
      </c>
      <c r="AX331" s="15" t="s">
        <v>86</v>
      </c>
      <c r="AY331" s="180" t="s">
        <v>207</v>
      </c>
    </row>
    <row r="332" spans="1:65" s="2" customFormat="1" ht="24.2" customHeight="1">
      <c r="A332" s="31"/>
      <c r="B332" s="148"/>
      <c r="C332" s="149" t="s">
        <v>326</v>
      </c>
      <c r="D332" s="149" t="s">
        <v>209</v>
      </c>
      <c r="E332" s="150" t="s">
        <v>2074</v>
      </c>
      <c r="F332" s="151" t="s">
        <v>2075</v>
      </c>
      <c r="G332" s="152" t="s">
        <v>415</v>
      </c>
      <c r="H332" s="153">
        <v>520</v>
      </c>
      <c r="I332" s="154"/>
      <c r="J332" s="155">
        <f>ROUND(I332*H332,2)</f>
        <v>0</v>
      </c>
      <c r="K332" s="156"/>
      <c r="L332" s="32"/>
      <c r="M332" s="157" t="s">
        <v>1</v>
      </c>
      <c r="N332" s="158" t="s">
        <v>44</v>
      </c>
      <c r="O332" s="57"/>
      <c r="P332" s="159">
        <f>O332*H332</f>
        <v>0</v>
      </c>
      <c r="Q332" s="159">
        <v>0</v>
      </c>
      <c r="R332" s="159">
        <f>Q332*H332</f>
        <v>0</v>
      </c>
      <c r="S332" s="159">
        <v>0</v>
      </c>
      <c r="T332" s="160">
        <f>S332*H332</f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61" t="s">
        <v>213</v>
      </c>
      <c r="AT332" s="161" t="s">
        <v>209</v>
      </c>
      <c r="AU332" s="161" t="s">
        <v>88</v>
      </c>
      <c r="AY332" s="17" t="s">
        <v>207</v>
      </c>
      <c r="BE332" s="162">
        <f>IF(N332="základní",J332,0)</f>
        <v>0</v>
      </c>
      <c r="BF332" s="162">
        <f>IF(N332="snížená",J332,0)</f>
        <v>0</v>
      </c>
      <c r="BG332" s="162">
        <f>IF(N332="zákl. přenesená",J332,0)</f>
        <v>0</v>
      </c>
      <c r="BH332" s="162">
        <f>IF(N332="sníž. přenesená",J332,0)</f>
        <v>0</v>
      </c>
      <c r="BI332" s="162">
        <f>IF(N332="nulová",J332,0)</f>
        <v>0</v>
      </c>
      <c r="BJ332" s="17" t="s">
        <v>86</v>
      </c>
      <c r="BK332" s="162">
        <f>ROUND(I332*H332,2)</f>
        <v>0</v>
      </c>
      <c r="BL332" s="17" t="s">
        <v>213</v>
      </c>
      <c r="BM332" s="161" t="s">
        <v>422</v>
      </c>
    </row>
    <row r="333" spans="1:65" s="14" customFormat="1" ht="22.5">
      <c r="B333" s="172"/>
      <c r="D333" s="164" t="s">
        <v>237</v>
      </c>
      <c r="E333" s="173" t="s">
        <v>1</v>
      </c>
      <c r="F333" s="174" t="s">
        <v>2076</v>
      </c>
      <c r="H333" s="173" t="s">
        <v>1</v>
      </c>
      <c r="I333" s="175"/>
      <c r="L333" s="172"/>
      <c r="M333" s="176"/>
      <c r="N333" s="177"/>
      <c r="O333" s="177"/>
      <c r="P333" s="177"/>
      <c r="Q333" s="177"/>
      <c r="R333" s="177"/>
      <c r="S333" s="177"/>
      <c r="T333" s="178"/>
      <c r="AT333" s="173" t="s">
        <v>237</v>
      </c>
      <c r="AU333" s="173" t="s">
        <v>88</v>
      </c>
      <c r="AV333" s="14" t="s">
        <v>86</v>
      </c>
      <c r="AW333" s="14" t="s">
        <v>33</v>
      </c>
      <c r="AX333" s="14" t="s">
        <v>79</v>
      </c>
      <c r="AY333" s="173" t="s">
        <v>207</v>
      </c>
    </row>
    <row r="334" spans="1:65" s="14" customFormat="1" ht="22.5">
      <c r="B334" s="172"/>
      <c r="D334" s="164" t="s">
        <v>237</v>
      </c>
      <c r="E334" s="173" t="s">
        <v>1</v>
      </c>
      <c r="F334" s="174" t="s">
        <v>2077</v>
      </c>
      <c r="H334" s="173" t="s">
        <v>1</v>
      </c>
      <c r="I334" s="175"/>
      <c r="L334" s="172"/>
      <c r="M334" s="176"/>
      <c r="N334" s="177"/>
      <c r="O334" s="177"/>
      <c r="P334" s="177"/>
      <c r="Q334" s="177"/>
      <c r="R334" s="177"/>
      <c r="S334" s="177"/>
      <c r="T334" s="178"/>
      <c r="AT334" s="173" t="s">
        <v>237</v>
      </c>
      <c r="AU334" s="173" t="s">
        <v>88</v>
      </c>
      <c r="AV334" s="14" t="s">
        <v>86</v>
      </c>
      <c r="AW334" s="14" t="s">
        <v>33</v>
      </c>
      <c r="AX334" s="14" t="s">
        <v>79</v>
      </c>
      <c r="AY334" s="173" t="s">
        <v>207</v>
      </c>
    </row>
    <row r="335" spans="1:65" s="14" customFormat="1" ht="11.25">
      <c r="B335" s="172"/>
      <c r="D335" s="164" t="s">
        <v>237</v>
      </c>
      <c r="E335" s="173" t="s">
        <v>1</v>
      </c>
      <c r="F335" s="174" t="s">
        <v>2078</v>
      </c>
      <c r="H335" s="173" t="s">
        <v>1</v>
      </c>
      <c r="I335" s="175"/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237</v>
      </c>
      <c r="AU335" s="173" t="s">
        <v>88</v>
      </c>
      <c r="AV335" s="14" t="s">
        <v>86</v>
      </c>
      <c r="AW335" s="14" t="s">
        <v>33</v>
      </c>
      <c r="AX335" s="14" t="s">
        <v>79</v>
      </c>
      <c r="AY335" s="173" t="s">
        <v>207</v>
      </c>
    </row>
    <row r="336" spans="1:65" s="13" customFormat="1" ht="11.25">
      <c r="B336" s="163"/>
      <c r="D336" s="164" t="s">
        <v>237</v>
      </c>
      <c r="E336" s="165" t="s">
        <v>1</v>
      </c>
      <c r="F336" s="166" t="s">
        <v>2079</v>
      </c>
      <c r="H336" s="167">
        <v>520</v>
      </c>
      <c r="I336" s="168"/>
      <c r="L336" s="163"/>
      <c r="M336" s="169"/>
      <c r="N336" s="170"/>
      <c r="O336" s="170"/>
      <c r="P336" s="170"/>
      <c r="Q336" s="170"/>
      <c r="R336" s="170"/>
      <c r="S336" s="170"/>
      <c r="T336" s="171"/>
      <c r="AT336" s="165" t="s">
        <v>237</v>
      </c>
      <c r="AU336" s="165" t="s">
        <v>88</v>
      </c>
      <c r="AV336" s="13" t="s">
        <v>88</v>
      </c>
      <c r="AW336" s="13" t="s">
        <v>33</v>
      </c>
      <c r="AX336" s="13" t="s">
        <v>79</v>
      </c>
      <c r="AY336" s="165" t="s">
        <v>207</v>
      </c>
    </row>
    <row r="337" spans="1:65" s="15" customFormat="1" ht="11.25">
      <c r="B337" s="179"/>
      <c r="D337" s="164" t="s">
        <v>237</v>
      </c>
      <c r="E337" s="180" t="s">
        <v>1</v>
      </c>
      <c r="F337" s="181" t="s">
        <v>242</v>
      </c>
      <c r="H337" s="182">
        <v>520</v>
      </c>
      <c r="I337" s="183"/>
      <c r="L337" s="179"/>
      <c r="M337" s="184"/>
      <c r="N337" s="185"/>
      <c r="O337" s="185"/>
      <c r="P337" s="185"/>
      <c r="Q337" s="185"/>
      <c r="R337" s="185"/>
      <c r="S337" s="185"/>
      <c r="T337" s="186"/>
      <c r="AT337" s="180" t="s">
        <v>237</v>
      </c>
      <c r="AU337" s="180" t="s">
        <v>88</v>
      </c>
      <c r="AV337" s="15" t="s">
        <v>213</v>
      </c>
      <c r="AW337" s="15" t="s">
        <v>33</v>
      </c>
      <c r="AX337" s="15" t="s">
        <v>86</v>
      </c>
      <c r="AY337" s="180" t="s">
        <v>207</v>
      </c>
    </row>
    <row r="338" spans="1:65" s="12" customFormat="1" ht="22.9" customHeight="1">
      <c r="B338" s="135"/>
      <c r="D338" s="136" t="s">
        <v>78</v>
      </c>
      <c r="E338" s="146" t="s">
        <v>217</v>
      </c>
      <c r="F338" s="146" t="s">
        <v>298</v>
      </c>
      <c r="I338" s="138"/>
      <c r="J338" s="147">
        <f>BK338</f>
        <v>0</v>
      </c>
      <c r="L338" s="135"/>
      <c r="M338" s="140"/>
      <c r="N338" s="141"/>
      <c r="O338" s="141"/>
      <c r="P338" s="142">
        <f>SUM(P339:P723)</f>
        <v>0</v>
      </c>
      <c r="Q338" s="141"/>
      <c r="R338" s="142">
        <f>SUM(R339:R723)</f>
        <v>0</v>
      </c>
      <c r="S338" s="141"/>
      <c r="T338" s="143">
        <f>SUM(T339:T723)</f>
        <v>0</v>
      </c>
      <c r="AR338" s="136" t="s">
        <v>86</v>
      </c>
      <c r="AT338" s="144" t="s">
        <v>78</v>
      </c>
      <c r="AU338" s="144" t="s">
        <v>86</v>
      </c>
      <c r="AY338" s="136" t="s">
        <v>207</v>
      </c>
      <c r="BK338" s="145">
        <f>SUM(BK339:BK723)</f>
        <v>0</v>
      </c>
    </row>
    <row r="339" spans="1:65" s="2" customFormat="1" ht="24.2" customHeight="1">
      <c r="A339" s="31"/>
      <c r="B339" s="148"/>
      <c r="C339" s="149" t="s">
        <v>423</v>
      </c>
      <c r="D339" s="149" t="s">
        <v>209</v>
      </c>
      <c r="E339" s="150" t="s">
        <v>2080</v>
      </c>
      <c r="F339" s="151" t="s">
        <v>2081</v>
      </c>
      <c r="G339" s="152" t="s">
        <v>235</v>
      </c>
      <c r="H339" s="153">
        <v>11.565</v>
      </c>
      <c r="I339" s="154"/>
      <c r="J339" s="155">
        <f>ROUND(I339*H339,2)</f>
        <v>0</v>
      </c>
      <c r="K339" s="156"/>
      <c r="L339" s="32"/>
      <c r="M339" s="157" t="s">
        <v>1</v>
      </c>
      <c r="N339" s="158" t="s">
        <v>44</v>
      </c>
      <c r="O339" s="57"/>
      <c r="P339" s="159">
        <f>O339*H339</f>
        <v>0</v>
      </c>
      <c r="Q339" s="159">
        <v>0</v>
      </c>
      <c r="R339" s="159">
        <f>Q339*H339</f>
        <v>0</v>
      </c>
      <c r="S339" s="159">
        <v>0</v>
      </c>
      <c r="T339" s="160">
        <f>S339*H339</f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61" t="s">
        <v>213</v>
      </c>
      <c r="AT339" s="161" t="s">
        <v>209</v>
      </c>
      <c r="AU339" s="161" t="s">
        <v>88</v>
      </c>
      <c r="AY339" s="17" t="s">
        <v>207</v>
      </c>
      <c r="BE339" s="162">
        <f>IF(N339="základní",J339,0)</f>
        <v>0</v>
      </c>
      <c r="BF339" s="162">
        <f>IF(N339="snížená",J339,0)</f>
        <v>0</v>
      </c>
      <c r="BG339" s="162">
        <f>IF(N339="zákl. přenesená",J339,0)</f>
        <v>0</v>
      </c>
      <c r="BH339" s="162">
        <f>IF(N339="sníž. přenesená",J339,0)</f>
        <v>0</v>
      </c>
      <c r="BI339" s="162">
        <f>IF(N339="nulová",J339,0)</f>
        <v>0</v>
      </c>
      <c r="BJ339" s="17" t="s">
        <v>86</v>
      </c>
      <c r="BK339" s="162">
        <f>ROUND(I339*H339,2)</f>
        <v>0</v>
      </c>
      <c r="BL339" s="17" t="s">
        <v>213</v>
      </c>
      <c r="BM339" s="161" t="s">
        <v>426</v>
      </c>
    </row>
    <row r="340" spans="1:65" s="2" customFormat="1" ht="24.2" customHeight="1">
      <c r="A340" s="31"/>
      <c r="B340" s="148"/>
      <c r="C340" s="149" t="s">
        <v>330</v>
      </c>
      <c r="D340" s="149" t="s">
        <v>209</v>
      </c>
      <c r="E340" s="150" t="s">
        <v>2082</v>
      </c>
      <c r="F340" s="151" t="s">
        <v>2083</v>
      </c>
      <c r="G340" s="152" t="s">
        <v>662</v>
      </c>
      <c r="H340" s="153">
        <v>1</v>
      </c>
      <c r="I340" s="154"/>
      <c r="J340" s="155">
        <f>ROUND(I340*H340,2)</f>
        <v>0</v>
      </c>
      <c r="K340" s="156"/>
      <c r="L340" s="32"/>
      <c r="M340" s="157" t="s">
        <v>1</v>
      </c>
      <c r="N340" s="158" t="s">
        <v>44</v>
      </c>
      <c r="O340" s="57"/>
      <c r="P340" s="159">
        <f>O340*H340</f>
        <v>0</v>
      </c>
      <c r="Q340" s="159">
        <v>0</v>
      </c>
      <c r="R340" s="159">
        <f>Q340*H340</f>
        <v>0</v>
      </c>
      <c r="S340" s="159">
        <v>0</v>
      </c>
      <c r="T340" s="160">
        <f>S340*H340</f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61" t="s">
        <v>213</v>
      </c>
      <c r="AT340" s="161" t="s">
        <v>209</v>
      </c>
      <c r="AU340" s="161" t="s">
        <v>88</v>
      </c>
      <c r="AY340" s="17" t="s">
        <v>207</v>
      </c>
      <c r="BE340" s="162">
        <f>IF(N340="základní",J340,0)</f>
        <v>0</v>
      </c>
      <c r="BF340" s="162">
        <f>IF(N340="snížená",J340,0)</f>
        <v>0</v>
      </c>
      <c r="BG340" s="162">
        <f>IF(N340="zákl. přenesená",J340,0)</f>
        <v>0</v>
      </c>
      <c r="BH340" s="162">
        <f>IF(N340="sníž. přenesená",J340,0)</f>
        <v>0</v>
      </c>
      <c r="BI340" s="162">
        <f>IF(N340="nulová",J340,0)</f>
        <v>0</v>
      </c>
      <c r="BJ340" s="17" t="s">
        <v>86</v>
      </c>
      <c r="BK340" s="162">
        <f>ROUND(I340*H340,2)</f>
        <v>0</v>
      </c>
      <c r="BL340" s="17" t="s">
        <v>213</v>
      </c>
      <c r="BM340" s="161" t="s">
        <v>429</v>
      </c>
    </row>
    <row r="341" spans="1:65" s="2" customFormat="1" ht="24.2" customHeight="1">
      <c r="A341" s="31"/>
      <c r="B341" s="148"/>
      <c r="C341" s="149" t="s">
        <v>432</v>
      </c>
      <c r="D341" s="149" t="s">
        <v>209</v>
      </c>
      <c r="E341" s="150" t="s">
        <v>2084</v>
      </c>
      <c r="F341" s="151" t="s">
        <v>2085</v>
      </c>
      <c r="G341" s="152" t="s">
        <v>415</v>
      </c>
      <c r="H341" s="153">
        <v>138.13499999999999</v>
      </c>
      <c r="I341" s="154"/>
      <c r="J341" s="155">
        <f>ROUND(I341*H341,2)</f>
        <v>0</v>
      </c>
      <c r="K341" s="156"/>
      <c r="L341" s="32"/>
      <c r="M341" s="157" t="s">
        <v>1</v>
      </c>
      <c r="N341" s="158" t="s">
        <v>44</v>
      </c>
      <c r="O341" s="57"/>
      <c r="P341" s="159">
        <f>O341*H341</f>
        <v>0</v>
      </c>
      <c r="Q341" s="159">
        <v>0</v>
      </c>
      <c r="R341" s="159">
        <f>Q341*H341</f>
        <v>0</v>
      </c>
      <c r="S341" s="159">
        <v>0</v>
      </c>
      <c r="T341" s="160">
        <f>S341*H341</f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61" t="s">
        <v>213</v>
      </c>
      <c r="AT341" s="161" t="s">
        <v>209</v>
      </c>
      <c r="AU341" s="161" t="s">
        <v>88</v>
      </c>
      <c r="AY341" s="17" t="s">
        <v>207</v>
      </c>
      <c r="BE341" s="162">
        <f>IF(N341="základní",J341,0)</f>
        <v>0</v>
      </c>
      <c r="BF341" s="162">
        <f>IF(N341="snížená",J341,0)</f>
        <v>0</v>
      </c>
      <c r="BG341" s="162">
        <f>IF(N341="zákl. přenesená",J341,0)</f>
        <v>0</v>
      </c>
      <c r="BH341" s="162">
        <f>IF(N341="sníž. přenesená",J341,0)</f>
        <v>0</v>
      </c>
      <c r="BI341" s="162">
        <f>IF(N341="nulová",J341,0)</f>
        <v>0</v>
      </c>
      <c r="BJ341" s="17" t="s">
        <v>86</v>
      </c>
      <c r="BK341" s="162">
        <f>ROUND(I341*H341,2)</f>
        <v>0</v>
      </c>
      <c r="BL341" s="17" t="s">
        <v>213</v>
      </c>
      <c r="BM341" s="161" t="s">
        <v>435</v>
      </c>
    </row>
    <row r="342" spans="1:65" s="2" customFormat="1" ht="24.2" customHeight="1">
      <c r="A342" s="31"/>
      <c r="B342" s="148"/>
      <c r="C342" s="149" t="s">
        <v>333</v>
      </c>
      <c r="D342" s="149" t="s">
        <v>209</v>
      </c>
      <c r="E342" s="150" t="s">
        <v>2086</v>
      </c>
      <c r="F342" s="151" t="s">
        <v>2087</v>
      </c>
      <c r="G342" s="152" t="s">
        <v>415</v>
      </c>
      <c r="H342" s="153">
        <v>125.58499999999999</v>
      </c>
      <c r="I342" s="154"/>
      <c r="J342" s="155">
        <f>ROUND(I342*H342,2)</f>
        <v>0</v>
      </c>
      <c r="K342" s="156"/>
      <c r="L342" s="32"/>
      <c r="M342" s="157" t="s">
        <v>1</v>
      </c>
      <c r="N342" s="158" t="s">
        <v>44</v>
      </c>
      <c r="O342" s="57"/>
      <c r="P342" s="159">
        <f>O342*H342</f>
        <v>0</v>
      </c>
      <c r="Q342" s="159">
        <v>0</v>
      </c>
      <c r="R342" s="159">
        <f>Q342*H342</f>
        <v>0</v>
      </c>
      <c r="S342" s="159">
        <v>0</v>
      </c>
      <c r="T342" s="160">
        <f>S342*H342</f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61" t="s">
        <v>213</v>
      </c>
      <c r="AT342" s="161" t="s">
        <v>209</v>
      </c>
      <c r="AU342" s="161" t="s">
        <v>88</v>
      </c>
      <c r="AY342" s="17" t="s">
        <v>207</v>
      </c>
      <c r="BE342" s="162">
        <f>IF(N342="základní",J342,0)</f>
        <v>0</v>
      </c>
      <c r="BF342" s="162">
        <f>IF(N342="snížená",J342,0)</f>
        <v>0</v>
      </c>
      <c r="BG342" s="162">
        <f>IF(N342="zákl. přenesená",J342,0)</f>
        <v>0</v>
      </c>
      <c r="BH342" s="162">
        <f>IF(N342="sníž. přenesená",J342,0)</f>
        <v>0</v>
      </c>
      <c r="BI342" s="162">
        <f>IF(N342="nulová",J342,0)</f>
        <v>0</v>
      </c>
      <c r="BJ342" s="17" t="s">
        <v>86</v>
      </c>
      <c r="BK342" s="162">
        <f>ROUND(I342*H342,2)</f>
        <v>0</v>
      </c>
      <c r="BL342" s="17" t="s">
        <v>213</v>
      </c>
      <c r="BM342" s="161" t="s">
        <v>438</v>
      </c>
    </row>
    <row r="343" spans="1:65" s="13" customFormat="1" ht="11.25">
      <c r="B343" s="163"/>
      <c r="D343" s="164" t="s">
        <v>237</v>
      </c>
      <c r="E343" s="165" t="s">
        <v>1</v>
      </c>
      <c r="F343" s="166" t="s">
        <v>2088</v>
      </c>
      <c r="H343" s="167">
        <v>61.837000000000003</v>
      </c>
      <c r="I343" s="168"/>
      <c r="L343" s="163"/>
      <c r="M343" s="169"/>
      <c r="N343" s="170"/>
      <c r="O343" s="170"/>
      <c r="P343" s="170"/>
      <c r="Q343" s="170"/>
      <c r="R343" s="170"/>
      <c r="S343" s="170"/>
      <c r="T343" s="171"/>
      <c r="AT343" s="165" t="s">
        <v>237</v>
      </c>
      <c r="AU343" s="165" t="s">
        <v>88</v>
      </c>
      <c r="AV343" s="13" t="s">
        <v>88</v>
      </c>
      <c r="AW343" s="13" t="s">
        <v>33</v>
      </c>
      <c r="AX343" s="13" t="s">
        <v>79</v>
      </c>
      <c r="AY343" s="165" t="s">
        <v>207</v>
      </c>
    </row>
    <row r="344" spans="1:65" s="13" customFormat="1" ht="11.25">
      <c r="B344" s="163"/>
      <c r="D344" s="164" t="s">
        <v>237</v>
      </c>
      <c r="E344" s="165" t="s">
        <v>1</v>
      </c>
      <c r="F344" s="166" t="s">
        <v>2089</v>
      </c>
      <c r="H344" s="167">
        <v>63.747999999999998</v>
      </c>
      <c r="I344" s="168"/>
      <c r="L344" s="163"/>
      <c r="M344" s="169"/>
      <c r="N344" s="170"/>
      <c r="O344" s="170"/>
      <c r="P344" s="170"/>
      <c r="Q344" s="170"/>
      <c r="R344" s="170"/>
      <c r="S344" s="170"/>
      <c r="T344" s="171"/>
      <c r="AT344" s="165" t="s">
        <v>237</v>
      </c>
      <c r="AU344" s="165" t="s">
        <v>88</v>
      </c>
      <c r="AV344" s="13" t="s">
        <v>88</v>
      </c>
      <c r="AW344" s="13" t="s">
        <v>33</v>
      </c>
      <c r="AX344" s="13" t="s">
        <v>79</v>
      </c>
      <c r="AY344" s="165" t="s">
        <v>207</v>
      </c>
    </row>
    <row r="345" spans="1:65" s="15" customFormat="1" ht="11.25">
      <c r="B345" s="179"/>
      <c r="D345" s="164" t="s">
        <v>237</v>
      </c>
      <c r="E345" s="180" t="s">
        <v>1</v>
      </c>
      <c r="F345" s="181" t="s">
        <v>242</v>
      </c>
      <c r="H345" s="182">
        <v>125.58500000000001</v>
      </c>
      <c r="I345" s="183"/>
      <c r="L345" s="179"/>
      <c r="M345" s="184"/>
      <c r="N345" s="185"/>
      <c r="O345" s="185"/>
      <c r="P345" s="185"/>
      <c r="Q345" s="185"/>
      <c r="R345" s="185"/>
      <c r="S345" s="185"/>
      <c r="T345" s="186"/>
      <c r="AT345" s="180" t="s">
        <v>237</v>
      </c>
      <c r="AU345" s="180" t="s">
        <v>88</v>
      </c>
      <c r="AV345" s="15" t="s">
        <v>213</v>
      </c>
      <c r="AW345" s="15" t="s">
        <v>33</v>
      </c>
      <c r="AX345" s="15" t="s">
        <v>86</v>
      </c>
      <c r="AY345" s="180" t="s">
        <v>207</v>
      </c>
    </row>
    <row r="346" spans="1:65" s="2" customFormat="1" ht="37.9" customHeight="1">
      <c r="A346" s="31"/>
      <c r="B346" s="148"/>
      <c r="C346" s="149" t="s">
        <v>439</v>
      </c>
      <c r="D346" s="149" t="s">
        <v>209</v>
      </c>
      <c r="E346" s="150" t="s">
        <v>2090</v>
      </c>
      <c r="F346" s="151" t="s">
        <v>2091</v>
      </c>
      <c r="G346" s="152" t="s">
        <v>415</v>
      </c>
      <c r="H346" s="153">
        <v>26.911000000000001</v>
      </c>
      <c r="I346" s="154"/>
      <c r="J346" s="155">
        <f>ROUND(I346*H346,2)</f>
        <v>0</v>
      </c>
      <c r="K346" s="156"/>
      <c r="L346" s="32"/>
      <c r="M346" s="157" t="s">
        <v>1</v>
      </c>
      <c r="N346" s="158" t="s">
        <v>44</v>
      </c>
      <c r="O346" s="57"/>
      <c r="P346" s="159">
        <f>O346*H346</f>
        <v>0</v>
      </c>
      <c r="Q346" s="159">
        <v>0</v>
      </c>
      <c r="R346" s="159">
        <f>Q346*H346</f>
        <v>0</v>
      </c>
      <c r="S346" s="159">
        <v>0</v>
      </c>
      <c r="T346" s="160">
        <f>S346*H346</f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61" t="s">
        <v>213</v>
      </c>
      <c r="AT346" s="161" t="s">
        <v>209</v>
      </c>
      <c r="AU346" s="161" t="s">
        <v>88</v>
      </c>
      <c r="AY346" s="17" t="s">
        <v>207</v>
      </c>
      <c r="BE346" s="162">
        <f>IF(N346="základní",J346,0)</f>
        <v>0</v>
      </c>
      <c r="BF346" s="162">
        <f>IF(N346="snížená",J346,0)</f>
        <v>0</v>
      </c>
      <c r="BG346" s="162">
        <f>IF(N346="zákl. přenesená",J346,0)</f>
        <v>0</v>
      </c>
      <c r="BH346" s="162">
        <f>IF(N346="sníž. přenesená",J346,0)</f>
        <v>0</v>
      </c>
      <c r="BI346" s="162">
        <f>IF(N346="nulová",J346,0)</f>
        <v>0</v>
      </c>
      <c r="BJ346" s="17" t="s">
        <v>86</v>
      </c>
      <c r="BK346" s="162">
        <f>ROUND(I346*H346,2)</f>
        <v>0</v>
      </c>
      <c r="BL346" s="17" t="s">
        <v>213</v>
      </c>
      <c r="BM346" s="161" t="s">
        <v>442</v>
      </c>
    </row>
    <row r="347" spans="1:65" s="2" customFormat="1" ht="37.9" customHeight="1">
      <c r="A347" s="31"/>
      <c r="B347" s="148"/>
      <c r="C347" s="149" t="s">
        <v>338</v>
      </c>
      <c r="D347" s="149" t="s">
        <v>209</v>
      </c>
      <c r="E347" s="150" t="s">
        <v>2092</v>
      </c>
      <c r="F347" s="151" t="s">
        <v>2093</v>
      </c>
      <c r="G347" s="152" t="s">
        <v>415</v>
      </c>
      <c r="H347" s="153">
        <v>28.965</v>
      </c>
      <c r="I347" s="154"/>
      <c r="J347" s="155">
        <f>ROUND(I347*H347,2)</f>
        <v>0</v>
      </c>
      <c r="K347" s="156"/>
      <c r="L347" s="32"/>
      <c r="M347" s="157" t="s">
        <v>1</v>
      </c>
      <c r="N347" s="158" t="s">
        <v>44</v>
      </c>
      <c r="O347" s="57"/>
      <c r="P347" s="159">
        <f>O347*H347</f>
        <v>0</v>
      </c>
      <c r="Q347" s="159">
        <v>0</v>
      </c>
      <c r="R347" s="159">
        <f>Q347*H347</f>
        <v>0</v>
      </c>
      <c r="S347" s="159">
        <v>0</v>
      </c>
      <c r="T347" s="160">
        <f>S347*H347</f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61" t="s">
        <v>213</v>
      </c>
      <c r="AT347" s="161" t="s">
        <v>209</v>
      </c>
      <c r="AU347" s="161" t="s">
        <v>88</v>
      </c>
      <c r="AY347" s="17" t="s">
        <v>207</v>
      </c>
      <c r="BE347" s="162">
        <f>IF(N347="základní",J347,0)</f>
        <v>0</v>
      </c>
      <c r="BF347" s="162">
        <f>IF(N347="snížená",J347,0)</f>
        <v>0</v>
      </c>
      <c r="BG347" s="162">
        <f>IF(N347="zákl. přenesená",J347,0)</f>
        <v>0</v>
      </c>
      <c r="BH347" s="162">
        <f>IF(N347="sníž. přenesená",J347,0)</f>
        <v>0</v>
      </c>
      <c r="BI347" s="162">
        <f>IF(N347="nulová",J347,0)</f>
        <v>0</v>
      </c>
      <c r="BJ347" s="17" t="s">
        <v>86</v>
      </c>
      <c r="BK347" s="162">
        <f>ROUND(I347*H347,2)</f>
        <v>0</v>
      </c>
      <c r="BL347" s="17" t="s">
        <v>213</v>
      </c>
      <c r="BM347" s="161" t="s">
        <v>447</v>
      </c>
    </row>
    <row r="348" spans="1:65" s="13" customFormat="1" ht="11.25">
      <c r="B348" s="163"/>
      <c r="D348" s="164" t="s">
        <v>237</v>
      </c>
      <c r="E348" s="165" t="s">
        <v>1</v>
      </c>
      <c r="F348" s="166" t="s">
        <v>2094</v>
      </c>
      <c r="H348" s="167">
        <v>28.965</v>
      </c>
      <c r="I348" s="168"/>
      <c r="L348" s="163"/>
      <c r="M348" s="169"/>
      <c r="N348" s="170"/>
      <c r="O348" s="170"/>
      <c r="P348" s="170"/>
      <c r="Q348" s="170"/>
      <c r="R348" s="170"/>
      <c r="S348" s="170"/>
      <c r="T348" s="171"/>
      <c r="AT348" s="165" t="s">
        <v>237</v>
      </c>
      <c r="AU348" s="165" t="s">
        <v>88</v>
      </c>
      <c r="AV348" s="13" t="s">
        <v>88</v>
      </c>
      <c r="AW348" s="13" t="s">
        <v>33</v>
      </c>
      <c r="AX348" s="13" t="s">
        <v>79</v>
      </c>
      <c r="AY348" s="165" t="s">
        <v>207</v>
      </c>
    </row>
    <row r="349" spans="1:65" s="15" customFormat="1" ht="11.25">
      <c r="B349" s="179"/>
      <c r="D349" s="164" t="s">
        <v>237</v>
      </c>
      <c r="E349" s="180" t="s">
        <v>1</v>
      </c>
      <c r="F349" s="181" t="s">
        <v>242</v>
      </c>
      <c r="H349" s="182">
        <v>28.965</v>
      </c>
      <c r="I349" s="183"/>
      <c r="L349" s="179"/>
      <c r="M349" s="184"/>
      <c r="N349" s="185"/>
      <c r="O349" s="185"/>
      <c r="P349" s="185"/>
      <c r="Q349" s="185"/>
      <c r="R349" s="185"/>
      <c r="S349" s="185"/>
      <c r="T349" s="186"/>
      <c r="AT349" s="180" t="s">
        <v>237</v>
      </c>
      <c r="AU349" s="180" t="s">
        <v>88</v>
      </c>
      <c r="AV349" s="15" t="s">
        <v>213</v>
      </c>
      <c r="AW349" s="15" t="s">
        <v>33</v>
      </c>
      <c r="AX349" s="15" t="s">
        <v>86</v>
      </c>
      <c r="AY349" s="180" t="s">
        <v>207</v>
      </c>
    </row>
    <row r="350" spans="1:65" s="2" customFormat="1" ht="37.9" customHeight="1">
      <c r="A350" s="31"/>
      <c r="B350" s="148"/>
      <c r="C350" s="149" t="s">
        <v>439</v>
      </c>
      <c r="D350" s="149" t="s">
        <v>209</v>
      </c>
      <c r="E350" s="150" t="s">
        <v>2095</v>
      </c>
      <c r="F350" s="151" t="s">
        <v>2096</v>
      </c>
      <c r="G350" s="152" t="s">
        <v>415</v>
      </c>
      <c r="H350" s="153">
        <v>442.322</v>
      </c>
      <c r="I350" s="154"/>
      <c r="J350" s="155">
        <f>ROUND(I350*H350,2)</f>
        <v>0</v>
      </c>
      <c r="K350" s="156"/>
      <c r="L350" s="32"/>
      <c r="M350" s="157" t="s">
        <v>1</v>
      </c>
      <c r="N350" s="158" t="s">
        <v>44</v>
      </c>
      <c r="O350" s="57"/>
      <c r="P350" s="159">
        <f>O350*H350</f>
        <v>0</v>
      </c>
      <c r="Q350" s="159">
        <v>0</v>
      </c>
      <c r="R350" s="159">
        <f>Q350*H350</f>
        <v>0</v>
      </c>
      <c r="S350" s="159">
        <v>0</v>
      </c>
      <c r="T350" s="160">
        <f>S350*H350</f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61" t="s">
        <v>213</v>
      </c>
      <c r="AT350" s="161" t="s">
        <v>209</v>
      </c>
      <c r="AU350" s="161" t="s">
        <v>88</v>
      </c>
      <c r="AY350" s="17" t="s">
        <v>207</v>
      </c>
      <c r="BE350" s="162">
        <f>IF(N350="základní",J350,0)</f>
        <v>0</v>
      </c>
      <c r="BF350" s="162">
        <f>IF(N350="snížená",J350,0)</f>
        <v>0</v>
      </c>
      <c r="BG350" s="162">
        <f>IF(N350="zákl. přenesená",J350,0)</f>
        <v>0</v>
      </c>
      <c r="BH350" s="162">
        <f>IF(N350="sníž. přenesená",J350,0)</f>
        <v>0</v>
      </c>
      <c r="BI350" s="162">
        <f>IF(N350="nulová",J350,0)</f>
        <v>0</v>
      </c>
      <c r="BJ350" s="17" t="s">
        <v>86</v>
      </c>
      <c r="BK350" s="162">
        <f>ROUND(I350*H350,2)</f>
        <v>0</v>
      </c>
      <c r="BL350" s="17" t="s">
        <v>213</v>
      </c>
      <c r="BM350" s="161" t="s">
        <v>451</v>
      </c>
    </row>
    <row r="351" spans="1:65" s="2" customFormat="1" ht="37.9" customHeight="1">
      <c r="A351" s="31"/>
      <c r="B351" s="148"/>
      <c r="C351" s="149" t="s">
        <v>341</v>
      </c>
      <c r="D351" s="149" t="s">
        <v>209</v>
      </c>
      <c r="E351" s="150" t="s">
        <v>2097</v>
      </c>
      <c r="F351" s="151" t="s">
        <v>2098</v>
      </c>
      <c r="G351" s="152" t="s">
        <v>415</v>
      </c>
      <c r="H351" s="153">
        <v>28.616</v>
      </c>
      <c r="I351" s="154"/>
      <c r="J351" s="155">
        <f>ROUND(I351*H351,2)</f>
        <v>0</v>
      </c>
      <c r="K351" s="156"/>
      <c r="L351" s="32"/>
      <c r="M351" s="157" t="s">
        <v>1</v>
      </c>
      <c r="N351" s="158" t="s">
        <v>44</v>
      </c>
      <c r="O351" s="57"/>
      <c r="P351" s="159">
        <f>O351*H351</f>
        <v>0</v>
      </c>
      <c r="Q351" s="159">
        <v>0</v>
      </c>
      <c r="R351" s="159">
        <f>Q351*H351</f>
        <v>0</v>
      </c>
      <c r="S351" s="159">
        <v>0</v>
      </c>
      <c r="T351" s="160">
        <f>S351*H351</f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61" t="s">
        <v>213</v>
      </c>
      <c r="AT351" s="161" t="s">
        <v>209</v>
      </c>
      <c r="AU351" s="161" t="s">
        <v>88</v>
      </c>
      <c r="AY351" s="17" t="s">
        <v>207</v>
      </c>
      <c r="BE351" s="162">
        <f>IF(N351="základní",J351,0)</f>
        <v>0</v>
      </c>
      <c r="BF351" s="162">
        <f>IF(N351="snížená",J351,0)</f>
        <v>0</v>
      </c>
      <c r="BG351" s="162">
        <f>IF(N351="zákl. přenesená",J351,0)</f>
        <v>0</v>
      </c>
      <c r="BH351" s="162">
        <f>IF(N351="sníž. přenesená",J351,0)</f>
        <v>0</v>
      </c>
      <c r="BI351" s="162">
        <f>IF(N351="nulová",J351,0)</f>
        <v>0</v>
      </c>
      <c r="BJ351" s="17" t="s">
        <v>86</v>
      </c>
      <c r="BK351" s="162">
        <f>ROUND(I351*H351,2)</f>
        <v>0</v>
      </c>
      <c r="BL351" s="17" t="s">
        <v>213</v>
      </c>
      <c r="BM351" s="161" t="s">
        <v>454</v>
      </c>
    </row>
    <row r="352" spans="1:65" s="14" customFormat="1" ht="11.25">
      <c r="B352" s="172"/>
      <c r="D352" s="164" t="s">
        <v>237</v>
      </c>
      <c r="E352" s="173" t="s">
        <v>1</v>
      </c>
      <c r="F352" s="174" t="s">
        <v>2099</v>
      </c>
      <c r="H352" s="173" t="s">
        <v>1</v>
      </c>
      <c r="I352" s="175"/>
      <c r="L352" s="172"/>
      <c r="M352" s="176"/>
      <c r="N352" s="177"/>
      <c r="O352" s="177"/>
      <c r="P352" s="177"/>
      <c r="Q352" s="177"/>
      <c r="R352" s="177"/>
      <c r="S352" s="177"/>
      <c r="T352" s="178"/>
      <c r="AT352" s="173" t="s">
        <v>237</v>
      </c>
      <c r="AU352" s="173" t="s">
        <v>88</v>
      </c>
      <c r="AV352" s="14" t="s">
        <v>86</v>
      </c>
      <c r="AW352" s="14" t="s">
        <v>33</v>
      </c>
      <c r="AX352" s="14" t="s">
        <v>79</v>
      </c>
      <c r="AY352" s="173" t="s">
        <v>207</v>
      </c>
    </row>
    <row r="353" spans="1:65" s="13" customFormat="1" ht="11.25">
      <c r="B353" s="163"/>
      <c r="D353" s="164" t="s">
        <v>237</v>
      </c>
      <c r="E353" s="165" t="s">
        <v>1</v>
      </c>
      <c r="F353" s="166" t="s">
        <v>2100</v>
      </c>
      <c r="H353" s="167">
        <v>8.0860000000000003</v>
      </c>
      <c r="I353" s="168"/>
      <c r="L353" s="163"/>
      <c r="M353" s="169"/>
      <c r="N353" s="170"/>
      <c r="O353" s="170"/>
      <c r="P353" s="170"/>
      <c r="Q353" s="170"/>
      <c r="R353" s="170"/>
      <c r="S353" s="170"/>
      <c r="T353" s="171"/>
      <c r="AT353" s="165" t="s">
        <v>237</v>
      </c>
      <c r="AU353" s="165" t="s">
        <v>88</v>
      </c>
      <c r="AV353" s="13" t="s">
        <v>88</v>
      </c>
      <c r="AW353" s="13" t="s">
        <v>33</v>
      </c>
      <c r="AX353" s="13" t="s">
        <v>79</v>
      </c>
      <c r="AY353" s="165" t="s">
        <v>207</v>
      </c>
    </row>
    <row r="354" spans="1:65" s="13" customFormat="1" ht="11.25">
      <c r="B354" s="163"/>
      <c r="D354" s="164" t="s">
        <v>237</v>
      </c>
      <c r="E354" s="165" t="s">
        <v>1</v>
      </c>
      <c r="F354" s="166" t="s">
        <v>2101</v>
      </c>
      <c r="H354" s="167">
        <v>8.6489999999999991</v>
      </c>
      <c r="I354" s="168"/>
      <c r="L354" s="163"/>
      <c r="M354" s="169"/>
      <c r="N354" s="170"/>
      <c r="O354" s="170"/>
      <c r="P354" s="170"/>
      <c r="Q354" s="170"/>
      <c r="R354" s="170"/>
      <c r="S354" s="170"/>
      <c r="T354" s="171"/>
      <c r="AT354" s="165" t="s">
        <v>237</v>
      </c>
      <c r="AU354" s="165" t="s">
        <v>88</v>
      </c>
      <c r="AV354" s="13" t="s">
        <v>88</v>
      </c>
      <c r="AW354" s="13" t="s">
        <v>33</v>
      </c>
      <c r="AX354" s="13" t="s">
        <v>79</v>
      </c>
      <c r="AY354" s="165" t="s">
        <v>207</v>
      </c>
    </row>
    <row r="355" spans="1:65" s="13" customFormat="1" ht="11.25">
      <c r="B355" s="163"/>
      <c r="D355" s="164" t="s">
        <v>237</v>
      </c>
      <c r="E355" s="165" t="s">
        <v>1</v>
      </c>
      <c r="F355" s="166" t="s">
        <v>2102</v>
      </c>
      <c r="H355" s="167">
        <v>11.881</v>
      </c>
      <c r="I355" s="168"/>
      <c r="L355" s="163"/>
      <c r="M355" s="169"/>
      <c r="N355" s="170"/>
      <c r="O355" s="170"/>
      <c r="P355" s="170"/>
      <c r="Q355" s="170"/>
      <c r="R355" s="170"/>
      <c r="S355" s="170"/>
      <c r="T355" s="171"/>
      <c r="AT355" s="165" t="s">
        <v>237</v>
      </c>
      <c r="AU355" s="165" t="s">
        <v>88</v>
      </c>
      <c r="AV355" s="13" t="s">
        <v>88</v>
      </c>
      <c r="AW355" s="13" t="s">
        <v>33</v>
      </c>
      <c r="AX355" s="13" t="s">
        <v>79</v>
      </c>
      <c r="AY355" s="165" t="s">
        <v>207</v>
      </c>
    </row>
    <row r="356" spans="1:65" s="15" customFormat="1" ht="11.25">
      <c r="B356" s="179"/>
      <c r="D356" s="164" t="s">
        <v>237</v>
      </c>
      <c r="E356" s="180" t="s">
        <v>1</v>
      </c>
      <c r="F356" s="181" t="s">
        <v>242</v>
      </c>
      <c r="H356" s="182">
        <v>28.616</v>
      </c>
      <c r="I356" s="183"/>
      <c r="L356" s="179"/>
      <c r="M356" s="184"/>
      <c r="N356" s="185"/>
      <c r="O356" s="185"/>
      <c r="P356" s="185"/>
      <c r="Q356" s="185"/>
      <c r="R356" s="185"/>
      <c r="S356" s="185"/>
      <c r="T356" s="186"/>
      <c r="AT356" s="180" t="s">
        <v>237</v>
      </c>
      <c r="AU356" s="180" t="s">
        <v>88</v>
      </c>
      <c r="AV356" s="15" t="s">
        <v>213</v>
      </c>
      <c r="AW356" s="15" t="s">
        <v>33</v>
      </c>
      <c r="AX356" s="15" t="s">
        <v>86</v>
      </c>
      <c r="AY356" s="180" t="s">
        <v>207</v>
      </c>
    </row>
    <row r="357" spans="1:65" s="2" customFormat="1" ht="16.5" customHeight="1">
      <c r="A357" s="31"/>
      <c r="B357" s="148"/>
      <c r="C357" s="149" t="s">
        <v>457</v>
      </c>
      <c r="D357" s="149" t="s">
        <v>209</v>
      </c>
      <c r="E357" s="150" t="s">
        <v>2103</v>
      </c>
      <c r="F357" s="151" t="s">
        <v>2104</v>
      </c>
      <c r="G357" s="152" t="s">
        <v>235</v>
      </c>
      <c r="H357" s="153">
        <v>41.417999999999999</v>
      </c>
      <c r="I357" s="154"/>
      <c r="J357" s="155">
        <f>ROUND(I357*H357,2)</f>
        <v>0</v>
      </c>
      <c r="K357" s="156"/>
      <c r="L357" s="32"/>
      <c r="M357" s="157" t="s">
        <v>1</v>
      </c>
      <c r="N357" s="158" t="s">
        <v>44</v>
      </c>
      <c r="O357" s="57"/>
      <c r="P357" s="159">
        <f>O357*H357</f>
        <v>0</v>
      </c>
      <c r="Q357" s="159">
        <v>0</v>
      </c>
      <c r="R357" s="159">
        <f>Q357*H357</f>
        <v>0</v>
      </c>
      <c r="S357" s="159">
        <v>0</v>
      </c>
      <c r="T357" s="160">
        <f>S357*H357</f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61" t="s">
        <v>213</v>
      </c>
      <c r="AT357" s="161" t="s">
        <v>209</v>
      </c>
      <c r="AU357" s="161" t="s">
        <v>88</v>
      </c>
      <c r="AY357" s="17" t="s">
        <v>207</v>
      </c>
      <c r="BE357" s="162">
        <f>IF(N357="základní",J357,0)</f>
        <v>0</v>
      </c>
      <c r="BF357" s="162">
        <f>IF(N357="snížená",J357,0)</f>
        <v>0</v>
      </c>
      <c r="BG357" s="162">
        <f>IF(N357="zákl. přenesená",J357,0)</f>
        <v>0</v>
      </c>
      <c r="BH357" s="162">
        <f>IF(N357="sníž. přenesená",J357,0)</f>
        <v>0</v>
      </c>
      <c r="BI357" s="162">
        <f>IF(N357="nulová",J357,0)</f>
        <v>0</v>
      </c>
      <c r="BJ357" s="17" t="s">
        <v>86</v>
      </c>
      <c r="BK357" s="162">
        <f>ROUND(I357*H357,2)</f>
        <v>0</v>
      </c>
      <c r="BL357" s="17" t="s">
        <v>213</v>
      </c>
      <c r="BM357" s="161" t="s">
        <v>460</v>
      </c>
    </row>
    <row r="358" spans="1:65" s="14" customFormat="1" ht="11.25">
      <c r="B358" s="172"/>
      <c r="D358" s="164" t="s">
        <v>237</v>
      </c>
      <c r="E358" s="173" t="s">
        <v>1</v>
      </c>
      <c r="F358" s="174" t="s">
        <v>2105</v>
      </c>
      <c r="H358" s="173" t="s">
        <v>1</v>
      </c>
      <c r="I358" s="175"/>
      <c r="L358" s="172"/>
      <c r="M358" s="176"/>
      <c r="N358" s="177"/>
      <c r="O358" s="177"/>
      <c r="P358" s="177"/>
      <c r="Q358" s="177"/>
      <c r="R358" s="177"/>
      <c r="S358" s="177"/>
      <c r="T358" s="178"/>
      <c r="AT358" s="173" t="s">
        <v>237</v>
      </c>
      <c r="AU358" s="173" t="s">
        <v>88</v>
      </c>
      <c r="AV358" s="14" t="s">
        <v>86</v>
      </c>
      <c r="AW358" s="14" t="s">
        <v>33</v>
      </c>
      <c r="AX358" s="14" t="s">
        <v>79</v>
      </c>
      <c r="AY358" s="173" t="s">
        <v>207</v>
      </c>
    </row>
    <row r="359" spans="1:65" s="13" customFormat="1" ht="22.5">
      <c r="B359" s="163"/>
      <c r="D359" s="164" t="s">
        <v>237</v>
      </c>
      <c r="E359" s="165" t="s">
        <v>1</v>
      </c>
      <c r="F359" s="166" t="s">
        <v>2106</v>
      </c>
      <c r="H359" s="167">
        <v>46.301000000000002</v>
      </c>
      <c r="I359" s="168"/>
      <c r="L359" s="163"/>
      <c r="M359" s="169"/>
      <c r="N359" s="170"/>
      <c r="O359" s="170"/>
      <c r="P359" s="170"/>
      <c r="Q359" s="170"/>
      <c r="R359" s="170"/>
      <c r="S359" s="170"/>
      <c r="T359" s="171"/>
      <c r="AT359" s="165" t="s">
        <v>237</v>
      </c>
      <c r="AU359" s="165" t="s">
        <v>88</v>
      </c>
      <c r="AV359" s="13" t="s">
        <v>88</v>
      </c>
      <c r="AW359" s="13" t="s">
        <v>33</v>
      </c>
      <c r="AX359" s="13" t="s">
        <v>79</v>
      </c>
      <c r="AY359" s="165" t="s">
        <v>207</v>
      </c>
    </row>
    <row r="360" spans="1:65" s="13" customFormat="1" ht="22.5">
      <c r="B360" s="163"/>
      <c r="D360" s="164" t="s">
        <v>237</v>
      </c>
      <c r="E360" s="165" t="s">
        <v>1</v>
      </c>
      <c r="F360" s="166" t="s">
        <v>2107</v>
      </c>
      <c r="H360" s="167">
        <v>-4.883</v>
      </c>
      <c r="I360" s="168"/>
      <c r="L360" s="163"/>
      <c r="M360" s="169"/>
      <c r="N360" s="170"/>
      <c r="O360" s="170"/>
      <c r="P360" s="170"/>
      <c r="Q360" s="170"/>
      <c r="R360" s="170"/>
      <c r="S360" s="170"/>
      <c r="T360" s="171"/>
      <c r="AT360" s="165" t="s">
        <v>237</v>
      </c>
      <c r="AU360" s="165" t="s">
        <v>88</v>
      </c>
      <c r="AV360" s="13" t="s">
        <v>88</v>
      </c>
      <c r="AW360" s="13" t="s">
        <v>33</v>
      </c>
      <c r="AX360" s="13" t="s">
        <v>79</v>
      </c>
      <c r="AY360" s="165" t="s">
        <v>207</v>
      </c>
    </row>
    <row r="361" spans="1:65" s="14" customFormat="1" ht="22.5">
      <c r="B361" s="172"/>
      <c r="D361" s="164" t="s">
        <v>237</v>
      </c>
      <c r="E361" s="173" t="s">
        <v>1</v>
      </c>
      <c r="F361" s="174" t="s">
        <v>2108</v>
      </c>
      <c r="H361" s="173" t="s">
        <v>1</v>
      </c>
      <c r="I361" s="175"/>
      <c r="L361" s="172"/>
      <c r="M361" s="176"/>
      <c r="N361" s="177"/>
      <c r="O361" s="177"/>
      <c r="P361" s="177"/>
      <c r="Q361" s="177"/>
      <c r="R361" s="177"/>
      <c r="S361" s="177"/>
      <c r="T361" s="178"/>
      <c r="AT361" s="173" t="s">
        <v>237</v>
      </c>
      <c r="AU361" s="173" t="s">
        <v>88</v>
      </c>
      <c r="AV361" s="14" t="s">
        <v>86</v>
      </c>
      <c r="AW361" s="14" t="s">
        <v>33</v>
      </c>
      <c r="AX361" s="14" t="s">
        <v>79</v>
      </c>
      <c r="AY361" s="173" t="s">
        <v>207</v>
      </c>
    </row>
    <row r="362" spans="1:65" s="14" customFormat="1" ht="11.25">
      <c r="B362" s="172"/>
      <c r="D362" s="164" t="s">
        <v>237</v>
      </c>
      <c r="E362" s="173" t="s">
        <v>1</v>
      </c>
      <c r="F362" s="174" t="s">
        <v>2109</v>
      </c>
      <c r="H362" s="173" t="s">
        <v>1</v>
      </c>
      <c r="I362" s="175"/>
      <c r="L362" s="172"/>
      <c r="M362" s="176"/>
      <c r="N362" s="177"/>
      <c r="O362" s="177"/>
      <c r="P362" s="177"/>
      <c r="Q362" s="177"/>
      <c r="R362" s="177"/>
      <c r="S362" s="177"/>
      <c r="T362" s="178"/>
      <c r="AT362" s="173" t="s">
        <v>237</v>
      </c>
      <c r="AU362" s="173" t="s">
        <v>88</v>
      </c>
      <c r="AV362" s="14" t="s">
        <v>86</v>
      </c>
      <c r="AW362" s="14" t="s">
        <v>33</v>
      </c>
      <c r="AX362" s="14" t="s">
        <v>79</v>
      </c>
      <c r="AY362" s="173" t="s">
        <v>207</v>
      </c>
    </row>
    <row r="363" spans="1:65" s="15" customFormat="1" ht="11.25">
      <c r="B363" s="179"/>
      <c r="D363" s="164" t="s">
        <v>237</v>
      </c>
      <c r="E363" s="180" t="s">
        <v>1</v>
      </c>
      <c r="F363" s="181" t="s">
        <v>242</v>
      </c>
      <c r="H363" s="182">
        <v>41.417999999999999</v>
      </c>
      <c r="I363" s="183"/>
      <c r="L363" s="179"/>
      <c r="M363" s="184"/>
      <c r="N363" s="185"/>
      <c r="O363" s="185"/>
      <c r="P363" s="185"/>
      <c r="Q363" s="185"/>
      <c r="R363" s="185"/>
      <c r="S363" s="185"/>
      <c r="T363" s="186"/>
      <c r="AT363" s="180" t="s">
        <v>237</v>
      </c>
      <c r="AU363" s="180" t="s">
        <v>88</v>
      </c>
      <c r="AV363" s="15" t="s">
        <v>213</v>
      </c>
      <c r="AW363" s="15" t="s">
        <v>33</v>
      </c>
      <c r="AX363" s="15" t="s">
        <v>86</v>
      </c>
      <c r="AY363" s="180" t="s">
        <v>207</v>
      </c>
    </row>
    <row r="364" spans="1:65" s="2" customFormat="1" ht="24.2" customHeight="1">
      <c r="A364" s="31"/>
      <c r="B364" s="148"/>
      <c r="C364" s="149" t="s">
        <v>345</v>
      </c>
      <c r="D364" s="149" t="s">
        <v>209</v>
      </c>
      <c r="E364" s="150" t="s">
        <v>2110</v>
      </c>
      <c r="F364" s="151" t="s">
        <v>2111</v>
      </c>
      <c r="G364" s="152" t="s">
        <v>235</v>
      </c>
      <c r="H364" s="153">
        <v>4.2510000000000003</v>
      </c>
      <c r="I364" s="154"/>
      <c r="J364" s="155">
        <f>ROUND(I364*H364,2)</f>
        <v>0</v>
      </c>
      <c r="K364" s="156"/>
      <c r="L364" s="32"/>
      <c r="M364" s="157" t="s">
        <v>1</v>
      </c>
      <c r="N364" s="158" t="s">
        <v>44</v>
      </c>
      <c r="O364" s="57"/>
      <c r="P364" s="159">
        <f>O364*H364</f>
        <v>0</v>
      </c>
      <c r="Q364" s="159">
        <v>0</v>
      </c>
      <c r="R364" s="159">
        <f>Q364*H364</f>
        <v>0</v>
      </c>
      <c r="S364" s="159">
        <v>0</v>
      </c>
      <c r="T364" s="160">
        <f>S364*H364</f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61" t="s">
        <v>213</v>
      </c>
      <c r="AT364" s="161" t="s">
        <v>209</v>
      </c>
      <c r="AU364" s="161" t="s">
        <v>88</v>
      </c>
      <c r="AY364" s="17" t="s">
        <v>207</v>
      </c>
      <c r="BE364" s="162">
        <f>IF(N364="základní",J364,0)</f>
        <v>0</v>
      </c>
      <c r="BF364" s="162">
        <f>IF(N364="snížená",J364,0)</f>
        <v>0</v>
      </c>
      <c r="BG364" s="162">
        <f>IF(N364="zákl. přenesená",J364,0)</f>
        <v>0</v>
      </c>
      <c r="BH364" s="162">
        <f>IF(N364="sníž. přenesená",J364,0)</f>
        <v>0</v>
      </c>
      <c r="BI364" s="162">
        <f>IF(N364="nulová",J364,0)</f>
        <v>0</v>
      </c>
      <c r="BJ364" s="17" t="s">
        <v>86</v>
      </c>
      <c r="BK364" s="162">
        <f>ROUND(I364*H364,2)</f>
        <v>0</v>
      </c>
      <c r="BL364" s="17" t="s">
        <v>213</v>
      </c>
      <c r="BM364" s="161" t="s">
        <v>463</v>
      </c>
    </row>
    <row r="365" spans="1:65" s="14" customFormat="1" ht="22.5">
      <c r="B365" s="172"/>
      <c r="D365" s="164" t="s">
        <v>237</v>
      </c>
      <c r="E365" s="173" t="s">
        <v>1</v>
      </c>
      <c r="F365" s="174" t="s">
        <v>2000</v>
      </c>
      <c r="H365" s="173" t="s">
        <v>1</v>
      </c>
      <c r="I365" s="175"/>
      <c r="L365" s="172"/>
      <c r="M365" s="176"/>
      <c r="N365" s="177"/>
      <c r="O365" s="177"/>
      <c r="P365" s="177"/>
      <c r="Q365" s="177"/>
      <c r="R365" s="177"/>
      <c r="S365" s="177"/>
      <c r="T365" s="178"/>
      <c r="AT365" s="173" t="s">
        <v>237</v>
      </c>
      <c r="AU365" s="173" t="s">
        <v>88</v>
      </c>
      <c r="AV365" s="14" t="s">
        <v>86</v>
      </c>
      <c r="AW365" s="14" t="s">
        <v>33</v>
      </c>
      <c r="AX365" s="14" t="s">
        <v>79</v>
      </c>
      <c r="AY365" s="173" t="s">
        <v>207</v>
      </c>
    </row>
    <row r="366" spans="1:65" s="13" customFormat="1" ht="22.5">
      <c r="B366" s="163"/>
      <c r="D366" s="164" t="s">
        <v>237</v>
      </c>
      <c r="E366" s="165" t="s">
        <v>1</v>
      </c>
      <c r="F366" s="166" t="s">
        <v>2112</v>
      </c>
      <c r="H366" s="167">
        <v>0.60499999999999998</v>
      </c>
      <c r="I366" s="168"/>
      <c r="L366" s="163"/>
      <c r="M366" s="169"/>
      <c r="N366" s="170"/>
      <c r="O366" s="170"/>
      <c r="P366" s="170"/>
      <c r="Q366" s="170"/>
      <c r="R366" s="170"/>
      <c r="S366" s="170"/>
      <c r="T366" s="171"/>
      <c r="AT366" s="165" t="s">
        <v>237</v>
      </c>
      <c r="AU366" s="165" t="s">
        <v>88</v>
      </c>
      <c r="AV366" s="13" t="s">
        <v>88</v>
      </c>
      <c r="AW366" s="13" t="s">
        <v>33</v>
      </c>
      <c r="AX366" s="13" t="s">
        <v>79</v>
      </c>
      <c r="AY366" s="165" t="s">
        <v>207</v>
      </c>
    </row>
    <row r="367" spans="1:65" s="13" customFormat="1" ht="22.5">
      <c r="B367" s="163"/>
      <c r="D367" s="164" t="s">
        <v>237</v>
      </c>
      <c r="E367" s="165" t="s">
        <v>1</v>
      </c>
      <c r="F367" s="166" t="s">
        <v>2113</v>
      </c>
      <c r="H367" s="167">
        <v>1.9179999999999999</v>
      </c>
      <c r="I367" s="168"/>
      <c r="L367" s="163"/>
      <c r="M367" s="169"/>
      <c r="N367" s="170"/>
      <c r="O367" s="170"/>
      <c r="P367" s="170"/>
      <c r="Q367" s="170"/>
      <c r="R367" s="170"/>
      <c r="S367" s="170"/>
      <c r="T367" s="171"/>
      <c r="AT367" s="165" t="s">
        <v>237</v>
      </c>
      <c r="AU367" s="165" t="s">
        <v>88</v>
      </c>
      <c r="AV367" s="13" t="s">
        <v>88</v>
      </c>
      <c r="AW367" s="13" t="s">
        <v>33</v>
      </c>
      <c r="AX367" s="13" t="s">
        <v>79</v>
      </c>
      <c r="AY367" s="165" t="s">
        <v>207</v>
      </c>
    </row>
    <row r="368" spans="1:65" s="13" customFormat="1" ht="11.25">
      <c r="B368" s="163"/>
      <c r="D368" s="164" t="s">
        <v>237</v>
      </c>
      <c r="E368" s="165" t="s">
        <v>1</v>
      </c>
      <c r="F368" s="166" t="s">
        <v>2114</v>
      </c>
      <c r="H368" s="167">
        <v>1.728</v>
      </c>
      <c r="I368" s="168"/>
      <c r="L368" s="163"/>
      <c r="M368" s="169"/>
      <c r="N368" s="170"/>
      <c r="O368" s="170"/>
      <c r="P368" s="170"/>
      <c r="Q368" s="170"/>
      <c r="R368" s="170"/>
      <c r="S368" s="170"/>
      <c r="T368" s="171"/>
      <c r="AT368" s="165" t="s">
        <v>237</v>
      </c>
      <c r="AU368" s="165" t="s">
        <v>88</v>
      </c>
      <c r="AV368" s="13" t="s">
        <v>88</v>
      </c>
      <c r="AW368" s="13" t="s">
        <v>33</v>
      </c>
      <c r="AX368" s="13" t="s">
        <v>79</v>
      </c>
      <c r="AY368" s="165" t="s">
        <v>207</v>
      </c>
    </row>
    <row r="369" spans="1:65" s="14" customFormat="1" ht="22.5">
      <c r="B369" s="172"/>
      <c r="D369" s="164" t="s">
        <v>237</v>
      </c>
      <c r="E369" s="173" t="s">
        <v>1</v>
      </c>
      <c r="F369" s="174" t="s">
        <v>2108</v>
      </c>
      <c r="H369" s="173" t="s">
        <v>1</v>
      </c>
      <c r="I369" s="175"/>
      <c r="L369" s="172"/>
      <c r="M369" s="176"/>
      <c r="N369" s="177"/>
      <c r="O369" s="177"/>
      <c r="P369" s="177"/>
      <c r="Q369" s="177"/>
      <c r="R369" s="177"/>
      <c r="S369" s="177"/>
      <c r="T369" s="178"/>
      <c r="AT369" s="173" t="s">
        <v>237</v>
      </c>
      <c r="AU369" s="173" t="s">
        <v>88</v>
      </c>
      <c r="AV369" s="14" t="s">
        <v>86</v>
      </c>
      <c r="AW369" s="14" t="s">
        <v>33</v>
      </c>
      <c r="AX369" s="14" t="s">
        <v>79</v>
      </c>
      <c r="AY369" s="173" t="s">
        <v>207</v>
      </c>
    </row>
    <row r="370" spans="1:65" s="14" customFormat="1" ht="11.25">
      <c r="B370" s="172"/>
      <c r="D370" s="164" t="s">
        <v>237</v>
      </c>
      <c r="E370" s="173" t="s">
        <v>1</v>
      </c>
      <c r="F370" s="174" t="s">
        <v>2109</v>
      </c>
      <c r="H370" s="173" t="s">
        <v>1</v>
      </c>
      <c r="I370" s="175"/>
      <c r="L370" s="172"/>
      <c r="M370" s="176"/>
      <c r="N370" s="177"/>
      <c r="O370" s="177"/>
      <c r="P370" s="177"/>
      <c r="Q370" s="177"/>
      <c r="R370" s="177"/>
      <c r="S370" s="177"/>
      <c r="T370" s="178"/>
      <c r="AT370" s="173" t="s">
        <v>237</v>
      </c>
      <c r="AU370" s="173" t="s">
        <v>88</v>
      </c>
      <c r="AV370" s="14" t="s">
        <v>86</v>
      </c>
      <c r="AW370" s="14" t="s">
        <v>33</v>
      </c>
      <c r="AX370" s="14" t="s">
        <v>79</v>
      </c>
      <c r="AY370" s="173" t="s">
        <v>207</v>
      </c>
    </row>
    <row r="371" spans="1:65" s="15" customFormat="1" ht="11.25">
      <c r="B371" s="179"/>
      <c r="D371" s="164" t="s">
        <v>237</v>
      </c>
      <c r="E371" s="180" t="s">
        <v>1</v>
      </c>
      <c r="F371" s="181" t="s">
        <v>242</v>
      </c>
      <c r="H371" s="182">
        <v>4.2509999999999994</v>
      </c>
      <c r="I371" s="183"/>
      <c r="L371" s="179"/>
      <c r="M371" s="184"/>
      <c r="N371" s="185"/>
      <c r="O371" s="185"/>
      <c r="P371" s="185"/>
      <c r="Q371" s="185"/>
      <c r="R371" s="185"/>
      <c r="S371" s="185"/>
      <c r="T371" s="186"/>
      <c r="AT371" s="180" t="s">
        <v>237</v>
      </c>
      <c r="AU371" s="180" t="s">
        <v>88</v>
      </c>
      <c r="AV371" s="15" t="s">
        <v>213</v>
      </c>
      <c r="AW371" s="15" t="s">
        <v>33</v>
      </c>
      <c r="AX371" s="15" t="s">
        <v>86</v>
      </c>
      <c r="AY371" s="180" t="s">
        <v>207</v>
      </c>
    </row>
    <row r="372" spans="1:65" s="2" customFormat="1" ht="24.2" customHeight="1">
      <c r="A372" s="31"/>
      <c r="B372" s="148"/>
      <c r="C372" s="149" t="s">
        <v>465</v>
      </c>
      <c r="D372" s="149" t="s">
        <v>209</v>
      </c>
      <c r="E372" s="150" t="s">
        <v>2115</v>
      </c>
      <c r="F372" s="151" t="s">
        <v>2116</v>
      </c>
      <c r="G372" s="152" t="s">
        <v>415</v>
      </c>
      <c r="H372" s="153">
        <v>491.85</v>
      </c>
      <c r="I372" s="154"/>
      <c r="J372" s="155">
        <f t="shared" ref="J372:J377" si="10">ROUND(I372*H372,2)</f>
        <v>0</v>
      </c>
      <c r="K372" s="156"/>
      <c r="L372" s="32"/>
      <c r="M372" s="157" t="s">
        <v>1</v>
      </c>
      <c r="N372" s="158" t="s">
        <v>44</v>
      </c>
      <c r="O372" s="57"/>
      <c r="P372" s="159">
        <f t="shared" ref="P372:P377" si="11">O372*H372</f>
        <v>0</v>
      </c>
      <c r="Q372" s="159">
        <v>0</v>
      </c>
      <c r="R372" s="159">
        <f t="shared" ref="R372:R377" si="12">Q372*H372</f>
        <v>0</v>
      </c>
      <c r="S372" s="159">
        <v>0</v>
      </c>
      <c r="T372" s="160">
        <f t="shared" ref="T372:T377" si="13">S372*H372</f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61" t="s">
        <v>213</v>
      </c>
      <c r="AT372" s="161" t="s">
        <v>209</v>
      </c>
      <c r="AU372" s="161" t="s">
        <v>88</v>
      </c>
      <c r="AY372" s="17" t="s">
        <v>207</v>
      </c>
      <c r="BE372" s="162">
        <f t="shared" ref="BE372:BE377" si="14">IF(N372="základní",J372,0)</f>
        <v>0</v>
      </c>
      <c r="BF372" s="162">
        <f t="shared" ref="BF372:BF377" si="15">IF(N372="snížená",J372,0)</f>
        <v>0</v>
      </c>
      <c r="BG372" s="162">
        <f t="shared" ref="BG372:BG377" si="16">IF(N372="zákl. přenesená",J372,0)</f>
        <v>0</v>
      </c>
      <c r="BH372" s="162">
        <f t="shared" ref="BH372:BH377" si="17">IF(N372="sníž. přenesená",J372,0)</f>
        <v>0</v>
      </c>
      <c r="BI372" s="162">
        <f t="shared" ref="BI372:BI377" si="18">IF(N372="nulová",J372,0)</f>
        <v>0</v>
      </c>
      <c r="BJ372" s="17" t="s">
        <v>86</v>
      </c>
      <c r="BK372" s="162">
        <f t="shared" ref="BK372:BK377" si="19">ROUND(I372*H372,2)</f>
        <v>0</v>
      </c>
      <c r="BL372" s="17" t="s">
        <v>213</v>
      </c>
      <c r="BM372" s="161" t="s">
        <v>468</v>
      </c>
    </row>
    <row r="373" spans="1:65" s="2" customFormat="1" ht="24.2" customHeight="1">
      <c r="A373" s="31"/>
      <c r="B373" s="148"/>
      <c r="C373" s="149" t="s">
        <v>349</v>
      </c>
      <c r="D373" s="149" t="s">
        <v>209</v>
      </c>
      <c r="E373" s="150" t="s">
        <v>2117</v>
      </c>
      <c r="F373" s="151" t="s">
        <v>2118</v>
      </c>
      <c r="G373" s="152" t="s">
        <v>415</v>
      </c>
      <c r="H373" s="153">
        <v>491.85</v>
      </c>
      <c r="I373" s="154"/>
      <c r="J373" s="155">
        <f t="shared" si="10"/>
        <v>0</v>
      </c>
      <c r="K373" s="156"/>
      <c r="L373" s="32"/>
      <c r="M373" s="157" t="s">
        <v>1</v>
      </c>
      <c r="N373" s="158" t="s">
        <v>44</v>
      </c>
      <c r="O373" s="57"/>
      <c r="P373" s="159">
        <f t="shared" si="11"/>
        <v>0</v>
      </c>
      <c r="Q373" s="159">
        <v>0</v>
      </c>
      <c r="R373" s="159">
        <f t="shared" si="12"/>
        <v>0</v>
      </c>
      <c r="S373" s="159">
        <v>0</v>
      </c>
      <c r="T373" s="160">
        <f t="shared" si="1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61" t="s">
        <v>213</v>
      </c>
      <c r="AT373" s="161" t="s">
        <v>209</v>
      </c>
      <c r="AU373" s="161" t="s">
        <v>88</v>
      </c>
      <c r="AY373" s="17" t="s">
        <v>207</v>
      </c>
      <c r="BE373" s="162">
        <f t="shared" si="14"/>
        <v>0</v>
      </c>
      <c r="BF373" s="162">
        <f t="shared" si="15"/>
        <v>0</v>
      </c>
      <c r="BG373" s="162">
        <f t="shared" si="16"/>
        <v>0</v>
      </c>
      <c r="BH373" s="162">
        <f t="shared" si="17"/>
        <v>0</v>
      </c>
      <c r="BI373" s="162">
        <f t="shared" si="18"/>
        <v>0</v>
      </c>
      <c r="BJ373" s="17" t="s">
        <v>86</v>
      </c>
      <c r="BK373" s="162">
        <f t="shared" si="19"/>
        <v>0</v>
      </c>
      <c r="BL373" s="17" t="s">
        <v>213</v>
      </c>
      <c r="BM373" s="161" t="s">
        <v>472</v>
      </c>
    </row>
    <row r="374" spans="1:65" s="2" customFormat="1" ht="24.2" customHeight="1">
      <c r="A374" s="31"/>
      <c r="B374" s="148"/>
      <c r="C374" s="149" t="s">
        <v>474</v>
      </c>
      <c r="D374" s="149" t="s">
        <v>209</v>
      </c>
      <c r="E374" s="150" t="s">
        <v>2119</v>
      </c>
      <c r="F374" s="151" t="s">
        <v>2120</v>
      </c>
      <c r="G374" s="152" t="s">
        <v>415</v>
      </c>
      <c r="H374" s="153">
        <v>25.013999999999999</v>
      </c>
      <c r="I374" s="154"/>
      <c r="J374" s="155">
        <f t="shared" si="10"/>
        <v>0</v>
      </c>
      <c r="K374" s="156"/>
      <c r="L374" s="32"/>
      <c r="M374" s="157" t="s">
        <v>1</v>
      </c>
      <c r="N374" s="158" t="s">
        <v>44</v>
      </c>
      <c r="O374" s="57"/>
      <c r="P374" s="159">
        <f t="shared" si="11"/>
        <v>0</v>
      </c>
      <c r="Q374" s="159">
        <v>0</v>
      </c>
      <c r="R374" s="159">
        <f t="shared" si="12"/>
        <v>0</v>
      </c>
      <c r="S374" s="159">
        <v>0</v>
      </c>
      <c r="T374" s="160">
        <f t="shared" si="1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61" t="s">
        <v>213</v>
      </c>
      <c r="AT374" s="161" t="s">
        <v>209</v>
      </c>
      <c r="AU374" s="161" t="s">
        <v>88</v>
      </c>
      <c r="AY374" s="17" t="s">
        <v>207</v>
      </c>
      <c r="BE374" s="162">
        <f t="shared" si="14"/>
        <v>0</v>
      </c>
      <c r="BF374" s="162">
        <f t="shared" si="15"/>
        <v>0</v>
      </c>
      <c r="BG374" s="162">
        <f t="shared" si="16"/>
        <v>0</v>
      </c>
      <c r="BH374" s="162">
        <f t="shared" si="17"/>
        <v>0</v>
      </c>
      <c r="BI374" s="162">
        <f t="shared" si="18"/>
        <v>0</v>
      </c>
      <c r="BJ374" s="17" t="s">
        <v>86</v>
      </c>
      <c r="BK374" s="162">
        <f t="shared" si="19"/>
        <v>0</v>
      </c>
      <c r="BL374" s="17" t="s">
        <v>213</v>
      </c>
      <c r="BM374" s="161" t="s">
        <v>477</v>
      </c>
    </row>
    <row r="375" spans="1:65" s="2" customFormat="1" ht="21.75" customHeight="1">
      <c r="A375" s="31"/>
      <c r="B375" s="148"/>
      <c r="C375" s="149" t="s">
        <v>353</v>
      </c>
      <c r="D375" s="149" t="s">
        <v>209</v>
      </c>
      <c r="E375" s="150" t="s">
        <v>2121</v>
      </c>
      <c r="F375" s="151" t="s">
        <v>2122</v>
      </c>
      <c r="G375" s="152" t="s">
        <v>288</v>
      </c>
      <c r="H375" s="153">
        <v>5.2190000000000003</v>
      </c>
      <c r="I375" s="154"/>
      <c r="J375" s="155">
        <f t="shared" si="10"/>
        <v>0</v>
      </c>
      <c r="K375" s="156"/>
      <c r="L375" s="32"/>
      <c r="M375" s="157" t="s">
        <v>1</v>
      </c>
      <c r="N375" s="158" t="s">
        <v>44</v>
      </c>
      <c r="O375" s="57"/>
      <c r="P375" s="159">
        <f t="shared" si="11"/>
        <v>0</v>
      </c>
      <c r="Q375" s="159">
        <v>0</v>
      </c>
      <c r="R375" s="159">
        <f t="shared" si="12"/>
        <v>0</v>
      </c>
      <c r="S375" s="159">
        <v>0</v>
      </c>
      <c r="T375" s="160">
        <f t="shared" si="1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61" t="s">
        <v>213</v>
      </c>
      <c r="AT375" s="161" t="s">
        <v>209</v>
      </c>
      <c r="AU375" s="161" t="s">
        <v>88</v>
      </c>
      <c r="AY375" s="17" t="s">
        <v>207</v>
      </c>
      <c r="BE375" s="162">
        <f t="shared" si="14"/>
        <v>0</v>
      </c>
      <c r="BF375" s="162">
        <f t="shared" si="15"/>
        <v>0</v>
      </c>
      <c r="BG375" s="162">
        <f t="shared" si="16"/>
        <v>0</v>
      </c>
      <c r="BH375" s="162">
        <f t="shared" si="17"/>
        <v>0</v>
      </c>
      <c r="BI375" s="162">
        <f t="shared" si="18"/>
        <v>0</v>
      </c>
      <c r="BJ375" s="17" t="s">
        <v>86</v>
      </c>
      <c r="BK375" s="162">
        <f t="shared" si="19"/>
        <v>0</v>
      </c>
      <c r="BL375" s="17" t="s">
        <v>213</v>
      </c>
      <c r="BM375" s="161" t="s">
        <v>480</v>
      </c>
    </row>
    <row r="376" spans="1:65" s="2" customFormat="1" ht="24.2" customHeight="1">
      <c r="A376" s="31"/>
      <c r="B376" s="148"/>
      <c r="C376" s="149" t="s">
        <v>481</v>
      </c>
      <c r="D376" s="149" t="s">
        <v>209</v>
      </c>
      <c r="E376" s="150" t="s">
        <v>2123</v>
      </c>
      <c r="F376" s="151" t="s">
        <v>2124</v>
      </c>
      <c r="G376" s="152" t="s">
        <v>662</v>
      </c>
      <c r="H376" s="153">
        <v>1</v>
      </c>
      <c r="I376" s="154"/>
      <c r="J376" s="155">
        <f t="shared" si="10"/>
        <v>0</v>
      </c>
      <c r="K376" s="156"/>
      <c r="L376" s="32"/>
      <c r="M376" s="157" t="s">
        <v>1</v>
      </c>
      <c r="N376" s="158" t="s">
        <v>44</v>
      </c>
      <c r="O376" s="57"/>
      <c r="P376" s="159">
        <f t="shared" si="11"/>
        <v>0</v>
      </c>
      <c r="Q376" s="159">
        <v>0</v>
      </c>
      <c r="R376" s="159">
        <f t="shared" si="12"/>
        <v>0</v>
      </c>
      <c r="S376" s="159">
        <v>0</v>
      </c>
      <c r="T376" s="160">
        <f t="shared" si="1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61" t="s">
        <v>213</v>
      </c>
      <c r="AT376" s="161" t="s">
        <v>209</v>
      </c>
      <c r="AU376" s="161" t="s">
        <v>88</v>
      </c>
      <c r="AY376" s="17" t="s">
        <v>207</v>
      </c>
      <c r="BE376" s="162">
        <f t="shared" si="14"/>
        <v>0</v>
      </c>
      <c r="BF376" s="162">
        <f t="shared" si="15"/>
        <v>0</v>
      </c>
      <c r="BG376" s="162">
        <f t="shared" si="16"/>
        <v>0</v>
      </c>
      <c r="BH376" s="162">
        <f t="shared" si="17"/>
        <v>0</v>
      </c>
      <c r="BI376" s="162">
        <f t="shared" si="18"/>
        <v>0</v>
      </c>
      <c r="BJ376" s="17" t="s">
        <v>86</v>
      </c>
      <c r="BK376" s="162">
        <f t="shared" si="19"/>
        <v>0</v>
      </c>
      <c r="BL376" s="17" t="s">
        <v>213</v>
      </c>
      <c r="BM376" s="161" t="s">
        <v>484</v>
      </c>
    </row>
    <row r="377" spans="1:65" s="2" customFormat="1" ht="24.2" customHeight="1">
      <c r="A377" s="31"/>
      <c r="B377" s="148"/>
      <c r="C377" s="149" t="s">
        <v>356</v>
      </c>
      <c r="D377" s="149" t="s">
        <v>209</v>
      </c>
      <c r="E377" s="150" t="s">
        <v>2125</v>
      </c>
      <c r="F377" s="151" t="s">
        <v>2126</v>
      </c>
      <c r="G377" s="152" t="s">
        <v>301</v>
      </c>
      <c r="H377" s="153">
        <v>7</v>
      </c>
      <c r="I377" s="154"/>
      <c r="J377" s="155">
        <f t="shared" si="10"/>
        <v>0</v>
      </c>
      <c r="K377" s="156"/>
      <c r="L377" s="32"/>
      <c r="M377" s="157" t="s">
        <v>1</v>
      </c>
      <c r="N377" s="158" t="s">
        <v>44</v>
      </c>
      <c r="O377" s="57"/>
      <c r="P377" s="159">
        <f t="shared" si="11"/>
        <v>0</v>
      </c>
      <c r="Q377" s="159">
        <v>0</v>
      </c>
      <c r="R377" s="159">
        <f t="shared" si="12"/>
        <v>0</v>
      </c>
      <c r="S377" s="159">
        <v>0</v>
      </c>
      <c r="T377" s="160">
        <f t="shared" si="1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61" t="s">
        <v>213</v>
      </c>
      <c r="AT377" s="161" t="s">
        <v>209</v>
      </c>
      <c r="AU377" s="161" t="s">
        <v>88</v>
      </c>
      <c r="AY377" s="17" t="s">
        <v>207</v>
      </c>
      <c r="BE377" s="162">
        <f t="shared" si="14"/>
        <v>0</v>
      </c>
      <c r="BF377" s="162">
        <f t="shared" si="15"/>
        <v>0</v>
      </c>
      <c r="BG377" s="162">
        <f t="shared" si="16"/>
        <v>0</v>
      </c>
      <c r="BH377" s="162">
        <f t="shared" si="17"/>
        <v>0</v>
      </c>
      <c r="BI377" s="162">
        <f t="shared" si="18"/>
        <v>0</v>
      </c>
      <c r="BJ377" s="17" t="s">
        <v>86</v>
      </c>
      <c r="BK377" s="162">
        <f t="shared" si="19"/>
        <v>0</v>
      </c>
      <c r="BL377" s="17" t="s">
        <v>213</v>
      </c>
      <c r="BM377" s="161" t="s">
        <v>487</v>
      </c>
    </row>
    <row r="378" spans="1:65" s="14" customFormat="1" ht="11.25">
      <c r="B378" s="172"/>
      <c r="D378" s="164" t="s">
        <v>237</v>
      </c>
      <c r="E378" s="173" t="s">
        <v>1</v>
      </c>
      <c r="F378" s="174" t="s">
        <v>2127</v>
      </c>
      <c r="H378" s="173" t="s">
        <v>1</v>
      </c>
      <c r="I378" s="175"/>
      <c r="L378" s="172"/>
      <c r="M378" s="176"/>
      <c r="N378" s="177"/>
      <c r="O378" s="177"/>
      <c r="P378" s="177"/>
      <c r="Q378" s="177"/>
      <c r="R378" s="177"/>
      <c r="S378" s="177"/>
      <c r="T378" s="178"/>
      <c r="AT378" s="173" t="s">
        <v>237</v>
      </c>
      <c r="AU378" s="173" t="s">
        <v>88</v>
      </c>
      <c r="AV378" s="14" t="s">
        <v>86</v>
      </c>
      <c r="AW378" s="14" t="s">
        <v>33</v>
      </c>
      <c r="AX378" s="14" t="s">
        <v>79</v>
      </c>
      <c r="AY378" s="173" t="s">
        <v>207</v>
      </c>
    </row>
    <row r="379" spans="1:65" s="13" customFormat="1" ht="11.25">
      <c r="B379" s="163"/>
      <c r="D379" s="164" t="s">
        <v>237</v>
      </c>
      <c r="E379" s="165" t="s">
        <v>1</v>
      </c>
      <c r="F379" s="166" t="s">
        <v>2128</v>
      </c>
      <c r="H379" s="167">
        <v>7</v>
      </c>
      <c r="I379" s="168"/>
      <c r="L379" s="163"/>
      <c r="M379" s="169"/>
      <c r="N379" s="170"/>
      <c r="O379" s="170"/>
      <c r="P379" s="170"/>
      <c r="Q379" s="170"/>
      <c r="R379" s="170"/>
      <c r="S379" s="170"/>
      <c r="T379" s="171"/>
      <c r="AT379" s="165" t="s">
        <v>237</v>
      </c>
      <c r="AU379" s="165" t="s">
        <v>88</v>
      </c>
      <c r="AV379" s="13" t="s">
        <v>88</v>
      </c>
      <c r="AW379" s="13" t="s">
        <v>33</v>
      </c>
      <c r="AX379" s="13" t="s">
        <v>79</v>
      </c>
      <c r="AY379" s="165" t="s">
        <v>207</v>
      </c>
    </row>
    <row r="380" spans="1:65" s="14" customFormat="1" ht="22.5">
      <c r="B380" s="172"/>
      <c r="D380" s="164" t="s">
        <v>237</v>
      </c>
      <c r="E380" s="173" t="s">
        <v>1</v>
      </c>
      <c r="F380" s="174" t="s">
        <v>2129</v>
      </c>
      <c r="H380" s="173" t="s">
        <v>1</v>
      </c>
      <c r="I380" s="175"/>
      <c r="L380" s="172"/>
      <c r="M380" s="176"/>
      <c r="N380" s="177"/>
      <c r="O380" s="177"/>
      <c r="P380" s="177"/>
      <c r="Q380" s="177"/>
      <c r="R380" s="177"/>
      <c r="S380" s="177"/>
      <c r="T380" s="178"/>
      <c r="AT380" s="173" t="s">
        <v>237</v>
      </c>
      <c r="AU380" s="173" t="s">
        <v>88</v>
      </c>
      <c r="AV380" s="14" t="s">
        <v>86</v>
      </c>
      <c r="AW380" s="14" t="s">
        <v>33</v>
      </c>
      <c r="AX380" s="14" t="s">
        <v>79</v>
      </c>
      <c r="AY380" s="173" t="s">
        <v>207</v>
      </c>
    </row>
    <row r="381" spans="1:65" s="15" customFormat="1" ht="11.25">
      <c r="B381" s="179"/>
      <c r="D381" s="164" t="s">
        <v>237</v>
      </c>
      <c r="E381" s="180" t="s">
        <v>1</v>
      </c>
      <c r="F381" s="181" t="s">
        <v>242</v>
      </c>
      <c r="H381" s="182">
        <v>7</v>
      </c>
      <c r="I381" s="183"/>
      <c r="L381" s="179"/>
      <c r="M381" s="184"/>
      <c r="N381" s="185"/>
      <c r="O381" s="185"/>
      <c r="P381" s="185"/>
      <c r="Q381" s="185"/>
      <c r="R381" s="185"/>
      <c r="S381" s="185"/>
      <c r="T381" s="186"/>
      <c r="AT381" s="180" t="s">
        <v>237</v>
      </c>
      <c r="AU381" s="180" t="s">
        <v>88</v>
      </c>
      <c r="AV381" s="15" t="s">
        <v>213</v>
      </c>
      <c r="AW381" s="15" t="s">
        <v>33</v>
      </c>
      <c r="AX381" s="15" t="s">
        <v>86</v>
      </c>
      <c r="AY381" s="180" t="s">
        <v>207</v>
      </c>
    </row>
    <row r="382" spans="1:65" s="2" customFormat="1" ht="24.2" customHeight="1">
      <c r="A382" s="31"/>
      <c r="B382" s="148"/>
      <c r="C382" s="149" t="s">
        <v>494</v>
      </c>
      <c r="D382" s="149" t="s">
        <v>209</v>
      </c>
      <c r="E382" s="150" t="s">
        <v>2130</v>
      </c>
      <c r="F382" s="151" t="s">
        <v>2131</v>
      </c>
      <c r="G382" s="152" t="s">
        <v>301</v>
      </c>
      <c r="H382" s="153">
        <v>2</v>
      </c>
      <c r="I382" s="154"/>
      <c r="J382" s="155">
        <f>ROUND(I382*H382,2)</f>
        <v>0</v>
      </c>
      <c r="K382" s="156"/>
      <c r="L382" s="32"/>
      <c r="M382" s="157" t="s">
        <v>1</v>
      </c>
      <c r="N382" s="158" t="s">
        <v>44</v>
      </c>
      <c r="O382" s="57"/>
      <c r="P382" s="159">
        <f>O382*H382</f>
        <v>0</v>
      </c>
      <c r="Q382" s="159">
        <v>0</v>
      </c>
      <c r="R382" s="159">
        <f>Q382*H382</f>
        <v>0</v>
      </c>
      <c r="S382" s="159">
        <v>0</v>
      </c>
      <c r="T382" s="160">
        <f>S382*H382</f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61" t="s">
        <v>213</v>
      </c>
      <c r="AT382" s="161" t="s">
        <v>209</v>
      </c>
      <c r="AU382" s="161" t="s">
        <v>88</v>
      </c>
      <c r="AY382" s="17" t="s">
        <v>207</v>
      </c>
      <c r="BE382" s="162">
        <f>IF(N382="základní",J382,0)</f>
        <v>0</v>
      </c>
      <c r="BF382" s="162">
        <f>IF(N382="snížená",J382,0)</f>
        <v>0</v>
      </c>
      <c r="BG382" s="162">
        <f>IF(N382="zákl. přenesená",J382,0)</f>
        <v>0</v>
      </c>
      <c r="BH382" s="162">
        <f>IF(N382="sníž. přenesená",J382,0)</f>
        <v>0</v>
      </c>
      <c r="BI382" s="162">
        <f>IF(N382="nulová",J382,0)</f>
        <v>0</v>
      </c>
      <c r="BJ382" s="17" t="s">
        <v>86</v>
      </c>
      <c r="BK382" s="162">
        <f>ROUND(I382*H382,2)</f>
        <v>0</v>
      </c>
      <c r="BL382" s="17" t="s">
        <v>213</v>
      </c>
      <c r="BM382" s="161" t="s">
        <v>497</v>
      </c>
    </row>
    <row r="383" spans="1:65" s="14" customFormat="1" ht="11.25">
      <c r="B383" s="172"/>
      <c r="D383" s="164" t="s">
        <v>237</v>
      </c>
      <c r="E383" s="173" t="s">
        <v>1</v>
      </c>
      <c r="F383" s="174" t="s">
        <v>2132</v>
      </c>
      <c r="H383" s="173" t="s">
        <v>1</v>
      </c>
      <c r="I383" s="175"/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237</v>
      </c>
      <c r="AU383" s="173" t="s">
        <v>88</v>
      </c>
      <c r="AV383" s="14" t="s">
        <v>86</v>
      </c>
      <c r="AW383" s="14" t="s">
        <v>33</v>
      </c>
      <c r="AX383" s="14" t="s">
        <v>79</v>
      </c>
      <c r="AY383" s="173" t="s">
        <v>207</v>
      </c>
    </row>
    <row r="384" spans="1:65" s="13" customFormat="1" ht="11.25">
      <c r="B384" s="163"/>
      <c r="D384" s="164" t="s">
        <v>237</v>
      </c>
      <c r="E384" s="165" t="s">
        <v>1</v>
      </c>
      <c r="F384" s="166" t="s">
        <v>1342</v>
      </c>
      <c r="H384" s="167">
        <v>1</v>
      </c>
      <c r="I384" s="168"/>
      <c r="L384" s="163"/>
      <c r="M384" s="169"/>
      <c r="N384" s="170"/>
      <c r="O384" s="170"/>
      <c r="P384" s="170"/>
      <c r="Q384" s="170"/>
      <c r="R384" s="170"/>
      <c r="S384" s="170"/>
      <c r="T384" s="171"/>
      <c r="AT384" s="165" t="s">
        <v>237</v>
      </c>
      <c r="AU384" s="165" t="s">
        <v>88</v>
      </c>
      <c r="AV384" s="13" t="s">
        <v>88</v>
      </c>
      <c r="AW384" s="13" t="s">
        <v>33</v>
      </c>
      <c r="AX384" s="13" t="s">
        <v>79</v>
      </c>
      <c r="AY384" s="165" t="s">
        <v>207</v>
      </c>
    </row>
    <row r="385" spans="1:65" s="13" customFormat="1" ht="11.25">
      <c r="B385" s="163"/>
      <c r="D385" s="164" t="s">
        <v>237</v>
      </c>
      <c r="E385" s="165" t="s">
        <v>1</v>
      </c>
      <c r="F385" s="166" t="s">
        <v>1343</v>
      </c>
      <c r="H385" s="167">
        <v>1</v>
      </c>
      <c r="I385" s="168"/>
      <c r="L385" s="163"/>
      <c r="M385" s="169"/>
      <c r="N385" s="170"/>
      <c r="O385" s="170"/>
      <c r="P385" s="170"/>
      <c r="Q385" s="170"/>
      <c r="R385" s="170"/>
      <c r="S385" s="170"/>
      <c r="T385" s="171"/>
      <c r="AT385" s="165" t="s">
        <v>237</v>
      </c>
      <c r="AU385" s="165" t="s">
        <v>88</v>
      </c>
      <c r="AV385" s="13" t="s">
        <v>88</v>
      </c>
      <c r="AW385" s="13" t="s">
        <v>33</v>
      </c>
      <c r="AX385" s="13" t="s">
        <v>79</v>
      </c>
      <c r="AY385" s="165" t="s">
        <v>207</v>
      </c>
    </row>
    <row r="386" spans="1:65" s="14" customFormat="1" ht="22.5">
      <c r="B386" s="172"/>
      <c r="D386" s="164" t="s">
        <v>237</v>
      </c>
      <c r="E386" s="173" t="s">
        <v>1</v>
      </c>
      <c r="F386" s="174" t="s">
        <v>2129</v>
      </c>
      <c r="H386" s="173" t="s">
        <v>1</v>
      </c>
      <c r="I386" s="175"/>
      <c r="L386" s="172"/>
      <c r="M386" s="176"/>
      <c r="N386" s="177"/>
      <c r="O386" s="177"/>
      <c r="P386" s="177"/>
      <c r="Q386" s="177"/>
      <c r="R386" s="177"/>
      <c r="S386" s="177"/>
      <c r="T386" s="178"/>
      <c r="AT386" s="173" t="s">
        <v>237</v>
      </c>
      <c r="AU386" s="173" t="s">
        <v>88</v>
      </c>
      <c r="AV386" s="14" t="s">
        <v>86</v>
      </c>
      <c r="AW386" s="14" t="s">
        <v>33</v>
      </c>
      <c r="AX386" s="14" t="s">
        <v>79</v>
      </c>
      <c r="AY386" s="173" t="s">
        <v>207</v>
      </c>
    </row>
    <row r="387" spans="1:65" s="15" customFormat="1" ht="11.25">
      <c r="B387" s="179"/>
      <c r="D387" s="164" t="s">
        <v>237</v>
      </c>
      <c r="E387" s="180" t="s">
        <v>1</v>
      </c>
      <c r="F387" s="181" t="s">
        <v>242</v>
      </c>
      <c r="H387" s="182">
        <v>2</v>
      </c>
      <c r="I387" s="183"/>
      <c r="L387" s="179"/>
      <c r="M387" s="184"/>
      <c r="N387" s="185"/>
      <c r="O387" s="185"/>
      <c r="P387" s="185"/>
      <c r="Q387" s="185"/>
      <c r="R387" s="185"/>
      <c r="S387" s="185"/>
      <c r="T387" s="186"/>
      <c r="AT387" s="180" t="s">
        <v>237</v>
      </c>
      <c r="AU387" s="180" t="s">
        <v>88</v>
      </c>
      <c r="AV387" s="15" t="s">
        <v>213</v>
      </c>
      <c r="AW387" s="15" t="s">
        <v>33</v>
      </c>
      <c r="AX387" s="15" t="s">
        <v>86</v>
      </c>
      <c r="AY387" s="180" t="s">
        <v>207</v>
      </c>
    </row>
    <row r="388" spans="1:65" s="2" customFormat="1" ht="24.2" customHeight="1">
      <c r="A388" s="31"/>
      <c r="B388" s="148"/>
      <c r="C388" s="149" t="s">
        <v>361</v>
      </c>
      <c r="D388" s="149" t="s">
        <v>209</v>
      </c>
      <c r="E388" s="150" t="s">
        <v>2133</v>
      </c>
      <c r="F388" s="151" t="s">
        <v>2134</v>
      </c>
      <c r="G388" s="152" t="s">
        <v>301</v>
      </c>
      <c r="H388" s="153">
        <v>1</v>
      </c>
      <c r="I388" s="154"/>
      <c r="J388" s="155">
        <f>ROUND(I388*H388,2)</f>
        <v>0</v>
      </c>
      <c r="K388" s="156"/>
      <c r="L388" s="32"/>
      <c r="M388" s="157" t="s">
        <v>1</v>
      </c>
      <c r="N388" s="158" t="s">
        <v>44</v>
      </c>
      <c r="O388" s="57"/>
      <c r="P388" s="159">
        <f>O388*H388</f>
        <v>0</v>
      </c>
      <c r="Q388" s="159">
        <v>0</v>
      </c>
      <c r="R388" s="159">
        <f>Q388*H388</f>
        <v>0</v>
      </c>
      <c r="S388" s="159">
        <v>0</v>
      </c>
      <c r="T388" s="160">
        <f>S388*H388</f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61" t="s">
        <v>213</v>
      </c>
      <c r="AT388" s="161" t="s">
        <v>209</v>
      </c>
      <c r="AU388" s="161" t="s">
        <v>88</v>
      </c>
      <c r="AY388" s="17" t="s">
        <v>207</v>
      </c>
      <c r="BE388" s="162">
        <f>IF(N388="základní",J388,0)</f>
        <v>0</v>
      </c>
      <c r="BF388" s="162">
        <f>IF(N388="snížená",J388,0)</f>
        <v>0</v>
      </c>
      <c r="BG388" s="162">
        <f>IF(N388="zákl. přenesená",J388,0)</f>
        <v>0</v>
      </c>
      <c r="BH388" s="162">
        <f>IF(N388="sníž. přenesená",J388,0)</f>
        <v>0</v>
      </c>
      <c r="BI388" s="162">
        <f>IF(N388="nulová",J388,0)</f>
        <v>0</v>
      </c>
      <c r="BJ388" s="17" t="s">
        <v>86</v>
      </c>
      <c r="BK388" s="162">
        <f>ROUND(I388*H388,2)</f>
        <v>0</v>
      </c>
      <c r="BL388" s="17" t="s">
        <v>213</v>
      </c>
      <c r="BM388" s="161" t="s">
        <v>510</v>
      </c>
    </row>
    <row r="389" spans="1:65" s="14" customFormat="1" ht="11.25">
      <c r="B389" s="172"/>
      <c r="D389" s="164" t="s">
        <v>237</v>
      </c>
      <c r="E389" s="173" t="s">
        <v>1</v>
      </c>
      <c r="F389" s="174" t="s">
        <v>2135</v>
      </c>
      <c r="H389" s="173" t="s">
        <v>1</v>
      </c>
      <c r="I389" s="175"/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237</v>
      </c>
      <c r="AU389" s="173" t="s">
        <v>88</v>
      </c>
      <c r="AV389" s="14" t="s">
        <v>86</v>
      </c>
      <c r="AW389" s="14" t="s">
        <v>33</v>
      </c>
      <c r="AX389" s="14" t="s">
        <v>79</v>
      </c>
      <c r="AY389" s="173" t="s">
        <v>207</v>
      </c>
    </row>
    <row r="390" spans="1:65" s="13" customFormat="1" ht="11.25">
      <c r="B390" s="163"/>
      <c r="D390" s="164" t="s">
        <v>237</v>
      </c>
      <c r="E390" s="165" t="s">
        <v>1</v>
      </c>
      <c r="F390" s="166" t="s">
        <v>1342</v>
      </c>
      <c r="H390" s="167">
        <v>1</v>
      </c>
      <c r="I390" s="168"/>
      <c r="L390" s="163"/>
      <c r="M390" s="169"/>
      <c r="N390" s="170"/>
      <c r="O390" s="170"/>
      <c r="P390" s="170"/>
      <c r="Q390" s="170"/>
      <c r="R390" s="170"/>
      <c r="S390" s="170"/>
      <c r="T390" s="171"/>
      <c r="AT390" s="165" t="s">
        <v>237</v>
      </c>
      <c r="AU390" s="165" t="s">
        <v>88</v>
      </c>
      <c r="AV390" s="13" t="s">
        <v>88</v>
      </c>
      <c r="AW390" s="13" t="s">
        <v>33</v>
      </c>
      <c r="AX390" s="13" t="s">
        <v>79</v>
      </c>
      <c r="AY390" s="165" t="s">
        <v>207</v>
      </c>
    </row>
    <row r="391" spans="1:65" s="14" customFormat="1" ht="22.5">
      <c r="B391" s="172"/>
      <c r="D391" s="164" t="s">
        <v>237</v>
      </c>
      <c r="E391" s="173" t="s">
        <v>1</v>
      </c>
      <c r="F391" s="174" t="s">
        <v>2129</v>
      </c>
      <c r="H391" s="173" t="s">
        <v>1</v>
      </c>
      <c r="I391" s="175"/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237</v>
      </c>
      <c r="AU391" s="173" t="s">
        <v>88</v>
      </c>
      <c r="AV391" s="14" t="s">
        <v>86</v>
      </c>
      <c r="AW391" s="14" t="s">
        <v>33</v>
      </c>
      <c r="AX391" s="14" t="s">
        <v>79</v>
      </c>
      <c r="AY391" s="173" t="s">
        <v>207</v>
      </c>
    </row>
    <row r="392" spans="1:65" s="15" customFormat="1" ht="11.25">
      <c r="B392" s="179"/>
      <c r="D392" s="164" t="s">
        <v>237</v>
      </c>
      <c r="E392" s="180" t="s">
        <v>1</v>
      </c>
      <c r="F392" s="181" t="s">
        <v>242</v>
      </c>
      <c r="H392" s="182">
        <v>1</v>
      </c>
      <c r="I392" s="183"/>
      <c r="L392" s="179"/>
      <c r="M392" s="184"/>
      <c r="N392" s="185"/>
      <c r="O392" s="185"/>
      <c r="P392" s="185"/>
      <c r="Q392" s="185"/>
      <c r="R392" s="185"/>
      <c r="S392" s="185"/>
      <c r="T392" s="186"/>
      <c r="AT392" s="180" t="s">
        <v>237</v>
      </c>
      <c r="AU392" s="180" t="s">
        <v>88</v>
      </c>
      <c r="AV392" s="15" t="s">
        <v>213</v>
      </c>
      <c r="AW392" s="15" t="s">
        <v>33</v>
      </c>
      <c r="AX392" s="15" t="s">
        <v>86</v>
      </c>
      <c r="AY392" s="180" t="s">
        <v>207</v>
      </c>
    </row>
    <row r="393" spans="1:65" s="2" customFormat="1" ht="24.2" customHeight="1">
      <c r="A393" s="31"/>
      <c r="B393" s="148"/>
      <c r="C393" s="149" t="s">
        <v>519</v>
      </c>
      <c r="D393" s="149" t="s">
        <v>209</v>
      </c>
      <c r="E393" s="150" t="s">
        <v>2136</v>
      </c>
      <c r="F393" s="151" t="s">
        <v>2137</v>
      </c>
      <c r="G393" s="152" t="s">
        <v>301</v>
      </c>
      <c r="H393" s="153">
        <v>1</v>
      </c>
      <c r="I393" s="154"/>
      <c r="J393" s="155">
        <f>ROUND(I393*H393,2)</f>
        <v>0</v>
      </c>
      <c r="K393" s="156"/>
      <c r="L393" s="32"/>
      <c r="M393" s="157" t="s">
        <v>1</v>
      </c>
      <c r="N393" s="158" t="s">
        <v>44</v>
      </c>
      <c r="O393" s="57"/>
      <c r="P393" s="159">
        <f>O393*H393</f>
        <v>0</v>
      </c>
      <c r="Q393" s="159">
        <v>0</v>
      </c>
      <c r="R393" s="159">
        <f>Q393*H393</f>
        <v>0</v>
      </c>
      <c r="S393" s="159">
        <v>0</v>
      </c>
      <c r="T393" s="160">
        <f>S393*H393</f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61" t="s">
        <v>213</v>
      </c>
      <c r="AT393" s="161" t="s">
        <v>209</v>
      </c>
      <c r="AU393" s="161" t="s">
        <v>88</v>
      </c>
      <c r="AY393" s="17" t="s">
        <v>207</v>
      </c>
      <c r="BE393" s="162">
        <f>IF(N393="základní",J393,0)</f>
        <v>0</v>
      </c>
      <c r="BF393" s="162">
        <f>IF(N393="snížená",J393,0)</f>
        <v>0</v>
      </c>
      <c r="BG393" s="162">
        <f>IF(N393="zákl. přenesená",J393,0)</f>
        <v>0</v>
      </c>
      <c r="BH393" s="162">
        <f>IF(N393="sníž. přenesená",J393,0)</f>
        <v>0</v>
      </c>
      <c r="BI393" s="162">
        <f>IF(N393="nulová",J393,0)</f>
        <v>0</v>
      </c>
      <c r="BJ393" s="17" t="s">
        <v>86</v>
      </c>
      <c r="BK393" s="162">
        <f>ROUND(I393*H393,2)</f>
        <v>0</v>
      </c>
      <c r="BL393" s="17" t="s">
        <v>213</v>
      </c>
      <c r="BM393" s="161" t="s">
        <v>522</v>
      </c>
    </row>
    <row r="394" spans="1:65" s="14" customFormat="1" ht="11.25">
      <c r="B394" s="172"/>
      <c r="D394" s="164" t="s">
        <v>237</v>
      </c>
      <c r="E394" s="173" t="s">
        <v>1</v>
      </c>
      <c r="F394" s="174" t="s">
        <v>2138</v>
      </c>
      <c r="H394" s="173" t="s">
        <v>1</v>
      </c>
      <c r="I394" s="175"/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237</v>
      </c>
      <c r="AU394" s="173" t="s">
        <v>88</v>
      </c>
      <c r="AV394" s="14" t="s">
        <v>86</v>
      </c>
      <c r="AW394" s="14" t="s">
        <v>33</v>
      </c>
      <c r="AX394" s="14" t="s">
        <v>79</v>
      </c>
      <c r="AY394" s="173" t="s">
        <v>207</v>
      </c>
    </row>
    <row r="395" spans="1:65" s="13" customFormat="1" ht="11.25">
      <c r="B395" s="163"/>
      <c r="D395" s="164" t="s">
        <v>237</v>
      </c>
      <c r="E395" s="165" t="s">
        <v>1</v>
      </c>
      <c r="F395" s="166" t="s">
        <v>1365</v>
      </c>
      <c r="H395" s="167">
        <v>1</v>
      </c>
      <c r="I395" s="168"/>
      <c r="L395" s="163"/>
      <c r="M395" s="169"/>
      <c r="N395" s="170"/>
      <c r="O395" s="170"/>
      <c r="P395" s="170"/>
      <c r="Q395" s="170"/>
      <c r="R395" s="170"/>
      <c r="S395" s="170"/>
      <c r="T395" s="171"/>
      <c r="AT395" s="165" t="s">
        <v>237</v>
      </c>
      <c r="AU395" s="165" t="s">
        <v>88</v>
      </c>
      <c r="AV395" s="13" t="s">
        <v>88</v>
      </c>
      <c r="AW395" s="13" t="s">
        <v>33</v>
      </c>
      <c r="AX395" s="13" t="s">
        <v>79</v>
      </c>
      <c r="AY395" s="165" t="s">
        <v>207</v>
      </c>
    </row>
    <row r="396" spans="1:65" s="14" customFormat="1" ht="11.25">
      <c r="B396" s="172"/>
      <c r="D396" s="164" t="s">
        <v>237</v>
      </c>
      <c r="E396" s="173" t="s">
        <v>1</v>
      </c>
      <c r="F396" s="174" t="s">
        <v>2139</v>
      </c>
      <c r="H396" s="173" t="s">
        <v>1</v>
      </c>
      <c r="I396" s="175"/>
      <c r="L396" s="172"/>
      <c r="M396" s="176"/>
      <c r="N396" s="177"/>
      <c r="O396" s="177"/>
      <c r="P396" s="177"/>
      <c r="Q396" s="177"/>
      <c r="R396" s="177"/>
      <c r="S396" s="177"/>
      <c r="T396" s="178"/>
      <c r="AT396" s="173" t="s">
        <v>237</v>
      </c>
      <c r="AU396" s="173" t="s">
        <v>88</v>
      </c>
      <c r="AV396" s="14" t="s">
        <v>86</v>
      </c>
      <c r="AW396" s="14" t="s">
        <v>33</v>
      </c>
      <c r="AX396" s="14" t="s">
        <v>79</v>
      </c>
      <c r="AY396" s="173" t="s">
        <v>207</v>
      </c>
    </row>
    <row r="397" spans="1:65" s="15" customFormat="1" ht="11.25">
      <c r="B397" s="179"/>
      <c r="D397" s="164" t="s">
        <v>237</v>
      </c>
      <c r="E397" s="180" t="s">
        <v>1</v>
      </c>
      <c r="F397" s="181" t="s">
        <v>242</v>
      </c>
      <c r="H397" s="182">
        <v>1</v>
      </c>
      <c r="I397" s="183"/>
      <c r="L397" s="179"/>
      <c r="M397" s="184"/>
      <c r="N397" s="185"/>
      <c r="O397" s="185"/>
      <c r="P397" s="185"/>
      <c r="Q397" s="185"/>
      <c r="R397" s="185"/>
      <c r="S397" s="185"/>
      <c r="T397" s="186"/>
      <c r="AT397" s="180" t="s">
        <v>237</v>
      </c>
      <c r="AU397" s="180" t="s">
        <v>88</v>
      </c>
      <c r="AV397" s="15" t="s">
        <v>213</v>
      </c>
      <c r="AW397" s="15" t="s">
        <v>33</v>
      </c>
      <c r="AX397" s="15" t="s">
        <v>86</v>
      </c>
      <c r="AY397" s="180" t="s">
        <v>207</v>
      </c>
    </row>
    <row r="398" spans="1:65" s="2" customFormat="1" ht="24.2" customHeight="1">
      <c r="A398" s="31"/>
      <c r="B398" s="148"/>
      <c r="C398" s="149" t="s">
        <v>364</v>
      </c>
      <c r="D398" s="149" t="s">
        <v>209</v>
      </c>
      <c r="E398" s="150" t="s">
        <v>2140</v>
      </c>
      <c r="F398" s="151" t="s">
        <v>2141</v>
      </c>
      <c r="G398" s="152" t="s">
        <v>301</v>
      </c>
      <c r="H398" s="153">
        <v>1</v>
      </c>
      <c r="I398" s="154"/>
      <c r="J398" s="155">
        <f>ROUND(I398*H398,2)</f>
        <v>0</v>
      </c>
      <c r="K398" s="156"/>
      <c r="L398" s="32"/>
      <c r="M398" s="157" t="s">
        <v>1</v>
      </c>
      <c r="N398" s="158" t="s">
        <v>44</v>
      </c>
      <c r="O398" s="57"/>
      <c r="P398" s="159">
        <f>O398*H398</f>
        <v>0</v>
      </c>
      <c r="Q398" s="159">
        <v>0</v>
      </c>
      <c r="R398" s="159">
        <f>Q398*H398</f>
        <v>0</v>
      </c>
      <c r="S398" s="159">
        <v>0</v>
      </c>
      <c r="T398" s="160">
        <f>S398*H398</f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61" t="s">
        <v>213</v>
      </c>
      <c r="AT398" s="161" t="s">
        <v>209</v>
      </c>
      <c r="AU398" s="161" t="s">
        <v>88</v>
      </c>
      <c r="AY398" s="17" t="s">
        <v>207</v>
      </c>
      <c r="BE398" s="162">
        <f>IF(N398="základní",J398,0)</f>
        <v>0</v>
      </c>
      <c r="BF398" s="162">
        <f>IF(N398="snížená",J398,0)</f>
        <v>0</v>
      </c>
      <c r="BG398" s="162">
        <f>IF(N398="zákl. přenesená",J398,0)</f>
        <v>0</v>
      </c>
      <c r="BH398" s="162">
        <f>IF(N398="sníž. přenesená",J398,0)</f>
        <v>0</v>
      </c>
      <c r="BI398" s="162">
        <f>IF(N398="nulová",J398,0)</f>
        <v>0</v>
      </c>
      <c r="BJ398" s="17" t="s">
        <v>86</v>
      </c>
      <c r="BK398" s="162">
        <f>ROUND(I398*H398,2)</f>
        <v>0</v>
      </c>
      <c r="BL398" s="17" t="s">
        <v>213</v>
      </c>
      <c r="BM398" s="161" t="s">
        <v>537</v>
      </c>
    </row>
    <row r="399" spans="1:65" s="14" customFormat="1" ht="11.25">
      <c r="B399" s="172"/>
      <c r="D399" s="164" t="s">
        <v>237</v>
      </c>
      <c r="E399" s="173" t="s">
        <v>1</v>
      </c>
      <c r="F399" s="174" t="s">
        <v>2142</v>
      </c>
      <c r="H399" s="173" t="s">
        <v>1</v>
      </c>
      <c r="I399" s="175"/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237</v>
      </c>
      <c r="AU399" s="173" t="s">
        <v>88</v>
      </c>
      <c r="AV399" s="14" t="s">
        <v>86</v>
      </c>
      <c r="AW399" s="14" t="s">
        <v>33</v>
      </c>
      <c r="AX399" s="14" t="s">
        <v>79</v>
      </c>
      <c r="AY399" s="173" t="s">
        <v>207</v>
      </c>
    </row>
    <row r="400" spans="1:65" s="13" customFormat="1" ht="11.25">
      <c r="B400" s="163"/>
      <c r="D400" s="164" t="s">
        <v>237</v>
      </c>
      <c r="E400" s="165" t="s">
        <v>1</v>
      </c>
      <c r="F400" s="166" t="s">
        <v>1365</v>
      </c>
      <c r="H400" s="167">
        <v>1</v>
      </c>
      <c r="I400" s="168"/>
      <c r="L400" s="163"/>
      <c r="M400" s="169"/>
      <c r="N400" s="170"/>
      <c r="O400" s="170"/>
      <c r="P400" s="170"/>
      <c r="Q400" s="170"/>
      <c r="R400" s="170"/>
      <c r="S400" s="170"/>
      <c r="T400" s="171"/>
      <c r="AT400" s="165" t="s">
        <v>237</v>
      </c>
      <c r="AU400" s="165" t="s">
        <v>88</v>
      </c>
      <c r="AV400" s="13" t="s">
        <v>88</v>
      </c>
      <c r="AW400" s="13" t="s">
        <v>33</v>
      </c>
      <c r="AX400" s="13" t="s">
        <v>79</v>
      </c>
      <c r="AY400" s="165" t="s">
        <v>207</v>
      </c>
    </row>
    <row r="401" spans="1:65" s="14" customFormat="1" ht="11.25">
      <c r="B401" s="172"/>
      <c r="D401" s="164" t="s">
        <v>237</v>
      </c>
      <c r="E401" s="173" t="s">
        <v>1</v>
      </c>
      <c r="F401" s="174" t="s">
        <v>2139</v>
      </c>
      <c r="H401" s="173" t="s">
        <v>1</v>
      </c>
      <c r="I401" s="175"/>
      <c r="L401" s="172"/>
      <c r="M401" s="176"/>
      <c r="N401" s="177"/>
      <c r="O401" s="177"/>
      <c r="P401" s="177"/>
      <c r="Q401" s="177"/>
      <c r="R401" s="177"/>
      <c r="S401" s="177"/>
      <c r="T401" s="178"/>
      <c r="AT401" s="173" t="s">
        <v>237</v>
      </c>
      <c r="AU401" s="173" t="s">
        <v>88</v>
      </c>
      <c r="AV401" s="14" t="s">
        <v>86</v>
      </c>
      <c r="AW401" s="14" t="s">
        <v>33</v>
      </c>
      <c r="AX401" s="14" t="s">
        <v>79</v>
      </c>
      <c r="AY401" s="173" t="s">
        <v>207</v>
      </c>
    </row>
    <row r="402" spans="1:65" s="15" customFormat="1" ht="11.25">
      <c r="B402" s="179"/>
      <c r="D402" s="164" t="s">
        <v>237</v>
      </c>
      <c r="E402" s="180" t="s">
        <v>1</v>
      </c>
      <c r="F402" s="181" t="s">
        <v>242</v>
      </c>
      <c r="H402" s="182">
        <v>1</v>
      </c>
      <c r="I402" s="183"/>
      <c r="L402" s="179"/>
      <c r="M402" s="184"/>
      <c r="N402" s="185"/>
      <c r="O402" s="185"/>
      <c r="P402" s="185"/>
      <c r="Q402" s="185"/>
      <c r="R402" s="185"/>
      <c r="S402" s="185"/>
      <c r="T402" s="186"/>
      <c r="AT402" s="180" t="s">
        <v>237</v>
      </c>
      <c r="AU402" s="180" t="s">
        <v>88</v>
      </c>
      <c r="AV402" s="15" t="s">
        <v>213</v>
      </c>
      <c r="AW402" s="15" t="s">
        <v>33</v>
      </c>
      <c r="AX402" s="15" t="s">
        <v>86</v>
      </c>
      <c r="AY402" s="180" t="s">
        <v>207</v>
      </c>
    </row>
    <row r="403" spans="1:65" s="2" customFormat="1" ht="24.2" customHeight="1">
      <c r="A403" s="31"/>
      <c r="B403" s="148"/>
      <c r="C403" s="149" t="s">
        <v>551</v>
      </c>
      <c r="D403" s="149" t="s">
        <v>209</v>
      </c>
      <c r="E403" s="150" t="s">
        <v>2143</v>
      </c>
      <c r="F403" s="151" t="s">
        <v>2144</v>
      </c>
      <c r="G403" s="152" t="s">
        <v>301</v>
      </c>
      <c r="H403" s="153">
        <v>1</v>
      </c>
      <c r="I403" s="154"/>
      <c r="J403" s="155">
        <f>ROUND(I403*H403,2)</f>
        <v>0</v>
      </c>
      <c r="K403" s="156"/>
      <c r="L403" s="32"/>
      <c r="M403" s="157" t="s">
        <v>1</v>
      </c>
      <c r="N403" s="158" t="s">
        <v>44</v>
      </c>
      <c r="O403" s="57"/>
      <c r="P403" s="159">
        <f>O403*H403</f>
        <v>0</v>
      </c>
      <c r="Q403" s="159">
        <v>0</v>
      </c>
      <c r="R403" s="159">
        <f>Q403*H403</f>
        <v>0</v>
      </c>
      <c r="S403" s="159">
        <v>0</v>
      </c>
      <c r="T403" s="160">
        <f>S403*H403</f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61" t="s">
        <v>213</v>
      </c>
      <c r="AT403" s="161" t="s">
        <v>209</v>
      </c>
      <c r="AU403" s="161" t="s">
        <v>88</v>
      </c>
      <c r="AY403" s="17" t="s">
        <v>207</v>
      </c>
      <c r="BE403" s="162">
        <f>IF(N403="základní",J403,0)</f>
        <v>0</v>
      </c>
      <c r="BF403" s="162">
        <f>IF(N403="snížená",J403,0)</f>
        <v>0</v>
      </c>
      <c r="BG403" s="162">
        <f>IF(N403="zákl. přenesená",J403,0)</f>
        <v>0</v>
      </c>
      <c r="BH403" s="162">
        <f>IF(N403="sníž. přenesená",J403,0)</f>
        <v>0</v>
      </c>
      <c r="BI403" s="162">
        <f>IF(N403="nulová",J403,0)</f>
        <v>0</v>
      </c>
      <c r="BJ403" s="17" t="s">
        <v>86</v>
      </c>
      <c r="BK403" s="162">
        <f>ROUND(I403*H403,2)</f>
        <v>0</v>
      </c>
      <c r="BL403" s="17" t="s">
        <v>213</v>
      </c>
      <c r="BM403" s="161" t="s">
        <v>554</v>
      </c>
    </row>
    <row r="404" spans="1:65" s="14" customFormat="1" ht="11.25">
      <c r="B404" s="172"/>
      <c r="D404" s="164" t="s">
        <v>237</v>
      </c>
      <c r="E404" s="173" t="s">
        <v>1</v>
      </c>
      <c r="F404" s="174" t="s">
        <v>2145</v>
      </c>
      <c r="H404" s="173" t="s">
        <v>1</v>
      </c>
      <c r="I404" s="175"/>
      <c r="L404" s="172"/>
      <c r="M404" s="176"/>
      <c r="N404" s="177"/>
      <c r="O404" s="177"/>
      <c r="P404" s="177"/>
      <c r="Q404" s="177"/>
      <c r="R404" s="177"/>
      <c r="S404" s="177"/>
      <c r="T404" s="178"/>
      <c r="AT404" s="173" t="s">
        <v>237</v>
      </c>
      <c r="AU404" s="173" t="s">
        <v>88</v>
      </c>
      <c r="AV404" s="14" t="s">
        <v>86</v>
      </c>
      <c r="AW404" s="14" t="s">
        <v>33</v>
      </c>
      <c r="AX404" s="14" t="s">
        <v>79</v>
      </c>
      <c r="AY404" s="173" t="s">
        <v>207</v>
      </c>
    </row>
    <row r="405" spans="1:65" s="13" customFormat="1" ht="11.25">
      <c r="B405" s="163"/>
      <c r="D405" s="164" t="s">
        <v>237</v>
      </c>
      <c r="E405" s="165" t="s">
        <v>1</v>
      </c>
      <c r="F405" s="166" t="s">
        <v>1365</v>
      </c>
      <c r="H405" s="167">
        <v>1</v>
      </c>
      <c r="I405" s="168"/>
      <c r="L405" s="163"/>
      <c r="M405" s="169"/>
      <c r="N405" s="170"/>
      <c r="O405" s="170"/>
      <c r="P405" s="170"/>
      <c r="Q405" s="170"/>
      <c r="R405" s="170"/>
      <c r="S405" s="170"/>
      <c r="T405" s="171"/>
      <c r="AT405" s="165" t="s">
        <v>237</v>
      </c>
      <c r="AU405" s="165" t="s">
        <v>88</v>
      </c>
      <c r="AV405" s="13" t="s">
        <v>88</v>
      </c>
      <c r="AW405" s="13" t="s">
        <v>33</v>
      </c>
      <c r="AX405" s="13" t="s">
        <v>79</v>
      </c>
      <c r="AY405" s="165" t="s">
        <v>207</v>
      </c>
    </row>
    <row r="406" spans="1:65" s="14" customFormat="1" ht="11.25">
      <c r="B406" s="172"/>
      <c r="D406" s="164" t="s">
        <v>237</v>
      </c>
      <c r="E406" s="173" t="s">
        <v>1</v>
      </c>
      <c r="F406" s="174" t="s">
        <v>2139</v>
      </c>
      <c r="H406" s="173" t="s">
        <v>1</v>
      </c>
      <c r="I406" s="175"/>
      <c r="L406" s="172"/>
      <c r="M406" s="176"/>
      <c r="N406" s="177"/>
      <c r="O406" s="177"/>
      <c r="P406" s="177"/>
      <c r="Q406" s="177"/>
      <c r="R406" s="177"/>
      <c r="S406" s="177"/>
      <c r="T406" s="178"/>
      <c r="AT406" s="173" t="s">
        <v>237</v>
      </c>
      <c r="AU406" s="173" t="s">
        <v>88</v>
      </c>
      <c r="AV406" s="14" t="s">
        <v>86</v>
      </c>
      <c r="AW406" s="14" t="s">
        <v>33</v>
      </c>
      <c r="AX406" s="14" t="s">
        <v>79</v>
      </c>
      <c r="AY406" s="173" t="s">
        <v>207</v>
      </c>
    </row>
    <row r="407" spans="1:65" s="15" customFormat="1" ht="11.25">
      <c r="B407" s="179"/>
      <c r="D407" s="164" t="s">
        <v>237</v>
      </c>
      <c r="E407" s="180" t="s">
        <v>1</v>
      </c>
      <c r="F407" s="181" t="s">
        <v>242</v>
      </c>
      <c r="H407" s="182">
        <v>1</v>
      </c>
      <c r="I407" s="183"/>
      <c r="L407" s="179"/>
      <c r="M407" s="184"/>
      <c r="N407" s="185"/>
      <c r="O407" s="185"/>
      <c r="P407" s="185"/>
      <c r="Q407" s="185"/>
      <c r="R407" s="185"/>
      <c r="S407" s="185"/>
      <c r="T407" s="186"/>
      <c r="AT407" s="180" t="s">
        <v>237</v>
      </c>
      <c r="AU407" s="180" t="s">
        <v>88</v>
      </c>
      <c r="AV407" s="15" t="s">
        <v>213</v>
      </c>
      <c r="AW407" s="15" t="s">
        <v>33</v>
      </c>
      <c r="AX407" s="15" t="s">
        <v>86</v>
      </c>
      <c r="AY407" s="180" t="s">
        <v>207</v>
      </c>
    </row>
    <row r="408" spans="1:65" s="2" customFormat="1" ht="24.2" customHeight="1">
      <c r="A408" s="31"/>
      <c r="B408" s="148"/>
      <c r="C408" s="149" t="s">
        <v>368</v>
      </c>
      <c r="D408" s="149" t="s">
        <v>209</v>
      </c>
      <c r="E408" s="150" t="s">
        <v>2146</v>
      </c>
      <c r="F408" s="151" t="s">
        <v>2147</v>
      </c>
      <c r="G408" s="152" t="s">
        <v>301</v>
      </c>
      <c r="H408" s="153">
        <v>3</v>
      </c>
      <c r="I408" s="154"/>
      <c r="J408" s="155">
        <f>ROUND(I408*H408,2)</f>
        <v>0</v>
      </c>
      <c r="K408" s="156"/>
      <c r="L408" s="32"/>
      <c r="M408" s="157" t="s">
        <v>1</v>
      </c>
      <c r="N408" s="158" t="s">
        <v>44</v>
      </c>
      <c r="O408" s="57"/>
      <c r="P408" s="159">
        <f>O408*H408</f>
        <v>0</v>
      </c>
      <c r="Q408" s="159">
        <v>0</v>
      </c>
      <c r="R408" s="159">
        <f>Q408*H408</f>
        <v>0</v>
      </c>
      <c r="S408" s="159">
        <v>0</v>
      </c>
      <c r="T408" s="160">
        <f>S408*H408</f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61" t="s">
        <v>213</v>
      </c>
      <c r="AT408" s="161" t="s">
        <v>209</v>
      </c>
      <c r="AU408" s="161" t="s">
        <v>88</v>
      </c>
      <c r="AY408" s="17" t="s">
        <v>207</v>
      </c>
      <c r="BE408" s="162">
        <f>IF(N408="základní",J408,0)</f>
        <v>0</v>
      </c>
      <c r="BF408" s="162">
        <f>IF(N408="snížená",J408,0)</f>
        <v>0</v>
      </c>
      <c r="BG408" s="162">
        <f>IF(N408="zákl. přenesená",J408,0)</f>
        <v>0</v>
      </c>
      <c r="BH408" s="162">
        <f>IF(N408="sníž. přenesená",J408,0)</f>
        <v>0</v>
      </c>
      <c r="BI408" s="162">
        <f>IF(N408="nulová",J408,0)</f>
        <v>0</v>
      </c>
      <c r="BJ408" s="17" t="s">
        <v>86</v>
      </c>
      <c r="BK408" s="162">
        <f>ROUND(I408*H408,2)</f>
        <v>0</v>
      </c>
      <c r="BL408" s="17" t="s">
        <v>213</v>
      </c>
      <c r="BM408" s="161" t="s">
        <v>557</v>
      </c>
    </row>
    <row r="409" spans="1:65" s="14" customFormat="1" ht="11.25">
      <c r="B409" s="172"/>
      <c r="D409" s="164" t="s">
        <v>237</v>
      </c>
      <c r="E409" s="173" t="s">
        <v>1</v>
      </c>
      <c r="F409" s="174" t="s">
        <v>2148</v>
      </c>
      <c r="H409" s="173" t="s">
        <v>1</v>
      </c>
      <c r="I409" s="175"/>
      <c r="L409" s="172"/>
      <c r="M409" s="176"/>
      <c r="N409" s="177"/>
      <c r="O409" s="177"/>
      <c r="P409" s="177"/>
      <c r="Q409" s="177"/>
      <c r="R409" s="177"/>
      <c r="S409" s="177"/>
      <c r="T409" s="178"/>
      <c r="AT409" s="173" t="s">
        <v>237</v>
      </c>
      <c r="AU409" s="173" t="s">
        <v>88</v>
      </c>
      <c r="AV409" s="14" t="s">
        <v>86</v>
      </c>
      <c r="AW409" s="14" t="s">
        <v>33</v>
      </c>
      <c r="AX409" s="14" t="s">
        <v>79</v>
      </c>
      <c r="AY409" s="173" t="s">
        <v>207</v>
      </c>
    </row>
    <row r="410" spans="1:65" s="13" customFormat="1" ht="11.25">
      <c r="B410" s="163"/>
      <c r="D410" s="164" t="s">
        <v>237</v>
      </c>
      <c r="E410" s="165" t="s">
        <v>1</v>
      </c>
      <c r="F410" s="166" t="s">
        <v>2149</v>
      </c>
      <c r="H410" s="167">
        <v>1</v>
      </c>
      <c r="I410" s="168"/>
      <c r="L410" s="163"/>
      <c r="M410" s="169"/>
      <c r="N410" s="170"/>
      <c r="O410" s="170"/>
      <c r="P410" s="170"/>
      <c r="Q410" s="170"/>
      <c r="R410" s="170"/>
      <c r="S410" s="170"/>
      <c r="T410" s="171"/>
      <c r="AT410" s="165" t="s">
        <v>237</v>
      </c>
      <c r="AU410" s="165" t="s">
        <v>88</v>
      </c>
      <c r="AV410" s="13" t="s">
        <v>88</v>
      </c>
      <c r="AW410" s="13" t="s">
        <v>33</v>
      </c>
      <c r="AX410" s="13" t="s">
        <v>79</v>
      </c>
      <c r="AY410" s="165" t="s">
        <v>207</v>
      </c>
    </row>
    <row r="411" spans="1:65" s="13" customFormat="1" ht="11.25">
      <c r="B411" s="163"/>
      <c r="D411" s="164" t="s">
        <v>237</v>
      </c>
      <c r="E411" s="165" t="s">
        <v>1</v>
      </c>
      <c r="F411" s="166" t="s">
        <v>1364</v>
      </c>
      <c r="H411" s="167">
        <v>1</v>
      </c>
      <c r="I411" s="168"/>
      <c r="L411" s="163"/>
      <c r="M411" s="169"/>
      <c r="N411" s="170"/>
      <c r="O411" s="170"/>
      <c r="P411" s="170"/>
      <c r="Q411" s="170"/>
      <c r="R411" s="170"/>
      <c r="S411" s="170"/>
      <c r="T411" s="171"/>
      <c r="AT411" s="165" t="s">
        <v>237</v>
      </c>
      <c r="AU411" s="165" t="s">
        <v>88</v>
      </c>
      <c r="AV411" s="13" t="s">
        <v>88</v>
      </c>
      <c r="AW411" s="13" t="s">
        <v>33</v>
      </c>
      <c r="AX411" s="13" t="s">
        <v>79</v>
      </c>
      <c r="AY411" s="165" t="s">
        <v>207</v>
      </c>
    </row>
    <row r="412" spans="1:65" s="13" customFormat="1" ht="11.25">
      <c r="B412" s="163"/>
      <c r="D412" s="164" t="s">
        <v>237</v>
      </c>
      <c r="E412" s="165" t="s">
        <v>1</v>
      </c>
      <c r="F412" s="166" t="s">
        <v>1365</v>
      </c>
      <c r="H412" s="167">
        <v>1</v>
      </c>
      <c r="I412" s="168"/>
      <c r="L412" s="163"/>
      <c r="M412" s="169"/>
      <c r="N412" s="170"/>
      <c r="O412" s="170"/>
      <c r="P412" s="170"/>
      <c r="Q412" s="170"/>
      <c r="R412" s="170"/>
      <c r="S412" s="170"/>
      <c r="T412" s="171"/>
      <c r="AT412" s="165" t="s">
        <v>237</v>
      </c>
      <c r="AU412" s="165" t="s">
        <v>88</v>
      </c>
      <c r="AV412" s="13" t="s">
        <v>88</v>
      </c>
      <c r="AW412" s="13" t="s">
        <v>33</v>
      </c>
      <c r="AX412" s="13" t="s">
        <v>79</v>
      </c>
      <c r="AY412" s="165" t="s">
        <v>207</v>
      </c>
    </row>
    <row r="413" spans="1:65" s="14" customFormat="1" ht="11.25">
      <c r="B413" s="172"/>
      <c r="D413" s="164" t="s">
        <v>237</v>
      </c>
      <c r="E413" s="173" t="s">
        <v>1</v>
      </c>
      <c r="F413" s="174" t="s">
        <v>2139</v>
      </c>
      <c r="H413" s="173" t="s">
        <v>1</v>
      </c>
      <c r="I413" s="175"/>
      <c r="L413" s="172"/>
      <c r="M413" s="176"/>
      <c r="N413" s="177"/>
      <c r="O413" s="177"/>
      <c r="P413" s="177"/>
      <c r="Q413" s="177"/>
      <c r="R413" s="177"/>
      <c r="S413" s="177"/>
      <c r="T413" s="178"/>
      <c r="AT413" s="173" t="s">
        <v>237</v>
      </c>
      <c r="AU413" s="173" t="s">
        <v>88</v>
      </c>
      <c r="AV413" s="14" t="s">
        <v>86</v>
      </c>
      <c r="AW413" s="14" t="s">
        <v>33</v>
      </c>
      <c r="AX413" s="14" t="s">
        <v>79</v>
      </c>
      <c r="AY413" s="173" t="s">
        <v>207</v>
      </c>
    </row>
    <row r="414" spans="1:65" s="15" customFormat="1" ht="11.25">
      <c r="B414" s="179"/>
      <c r="D414" s="164" t="s">
        <v>237</v>
      </c>
      <c r="E414" s="180" t="s">
        <v>1</v>
      </c>
      <c r="F414" s="181" t="s">
        <v>242</v>
      </c>
      <c r="H414" s="182">
        <v>3</v>
      </c>
      <c r="I414" s="183"/>
      <c r="L414" s="179"/>
      <c r="M414" s="184"/>
      <c r="N414" s="185"/>
      <c r="O414" s="185"/>
      <c r="P414" s="185"/>
      <c r="Q414" s="185"/>
      <c r="R414" s="185"/>
      <c r="S414" s="185"/>
      <c r="T414" s="186"/>
      <c r="AT414" s="180" t="s">
        <v>237</v>
      </c>
      <c r="AU414" s="180" t="s">
        <v>88</v>
      </c>
      <c r="AV414" s="15" t="s">
        <v>213</v>
      </c>
      <c r="AW414" s="15" t="s">
        <v>33</v>
      </c>
      <c r="AX414" s="15" t="s">
        <v>86</v>
      </c>
      <c r="AY414" s="180" t="s">
        <v>207</v>
      </c>
    </row>
    <row r="415" spans="1:65" s="2" customFormat="1" ht="24.2" customHeight="1">
      <c r="A415" s="31"/>
      <c r="B415" s="148"/>
      <c r="C415" s="149" t="s">
        <v>561</v>
      </c>
      <c r="D415" s="149" t="s">
        <v>209</v>
      </c>
      <c r="E415" s="150" t="s">
        <v>2150</v>
      </c>
      <c r="F415" s="151" t="s">
        <v>2151</v>
      </c>
      <c r="G415" s="152" t="s">
        <v>301</v>
      </c>
      <c r="H415" s="153">
        <v>1</v>
      </c>
      <c r="I415" s="154"/>
      <c r="J415" s="155">
        <f>ROUND(I415*H415,2)</f>
        <v>0</v>
      </c>
      <c r="K415" s="156"/>
      <c r="L415" s="32"/>
      <c r="M415" s="157" t="s">
        <v>1</v>
      </c>
      <c r="N415" s="158" t="s">
        <v>44</v>
      </c>
      <c r="O415" s="57"/>
      <c r="P415" s="159">
        <f>O415*H415</f>
        <v>0</v>
      </c>
      <c r="Q415" s="159">
        <v>0</v>
      </c>
      <c r="R415" s="159">
        <f>Q415*H415</f>
        <v>0</v>
      </c>
      <c r="S415" s="159">
        <v>0</v>
      </c>
      <c r="T415" s="160">
        <f>S415*H415</f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61" t="s">
        <v>213</v>
      </c>
      <c r="AT415" s="161" t="s">
        <v>209</v>
      </c>
      <c r="AU415" s="161" t="s">
        <v>88</v>
      </c>
      <c r="AY415" s="17" t="s">
        <v>207</v>
      </c>
      <c r="BE415" s="162">
        <f>IF(N415="základní",J415,0)</f>
        <v>0</v>
      </c>
      <c r="BF415" s="162">
        <f>IF(N415="snížená",J415,0)</f>
        <v>0</v>
      </c>
      <c r="BG415" s="162">
        <f>IF(N415="zákl. přenesená",J415,0)</f>
        <v>0</v>
      </c>
      <c r="BH415" s="162">
        <f>IF(N415="sníž. přenesená",J415,0)</f>
        <v>0</v>
      </c>
      <c r="BI415" s="162">
        <f>IF(N415="nulová",J415,0)</f>
        <v>0</v>
      </c>
      <c r="BJ415" s="17" t="s">
        <v>86</v>
      </c>
      <c r="BK415" s="162">
        <f>ROUND(I415*H415,2)</f>
        <v>0</v>
      </c>
      <c r="BL415" s="17" t="s">
        <v>213</v>
      </c>
      <c r="BM415" s="161" t="s">
        <v>564</v>
      </c>
    </row>
    <row r="416" spans="1:65" s="14" customFormat="1" ht="11.25">
      <c r="B416" s="172"/>
      <c r="D416" s="164" t="s">
        <v>237</v>
      </c>
      <c r="E416" s="173" t="s">
        <v>1</v>
      </c>
      <c r="F416" s="174" t="s">
        <v>2152</v>
      </c>
      <c r="H416" s="173" t="s">
        <v>1</v>
      </c>
      <c r="I416" s="175"/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237</v>
      </c>
      <c r="AU416" s="173" t="s">
        <v>88</v>
      </c>
      <c r="AV416" s="14" t="s">
        <v>86</v>
      </c>
      <c r="AW416" s="14" t="s">
        <v>33</v>
      </c>
      <c r="AX416" s="14" t="s">
        <v>79</v>
      </c>
      <c r="AY416" s="173" t="s">
        <v>207</v>
      </c>
    </row>
    <row r="417" spans="1:65" s="13" customFormat="1" ht="11.25">
      <c r="B417" s="163"/>
      <c r="D417" s="164" t="s">
        <v>237</v>
      </c>
      <c r="E417" s="165" t="s">
        <v>1</v>
      </c>
      <c r="F417" s="166" t="s">
        <v>1343</v>
      </c>
      <c r="H417" s="167">
        <v>1</v>
      </c>
      <c r="I417" s="168"/>
      <c r="L417" s="163"/>
      <c r="M417" s="169"/>
      <c r="N417" s="170"/>
      <c r="O417" s="170"/>
      <c r="P417" s="170"/>
      <c r="Q417" s="170"/>
      <c r="R417" s="170"/>
      <c r="S417" s="170"/>
      <c r="T417" s="171"/>
      <c r="AT417" s="165" t="s">
        <v>237</v>
      </c>
      <c r="AU417" s="165" t="s">
        <v>88</v>
      </c>
      <c r="AV417" s="13" t="s">
        <v>88</v>
      </c>
      <c r="AW417" s="13" t="s">
        <v>33</v>
      </c>
      <c r="AX417" s="13" t="s">
        <v>79</v>
      </c>
      <c r="AY417" s="165" t="s">
        <v>207</v>
      </c>
    </row>
    <row r="418" spans="1:65" s="14" customFormat="1" ht="11.25">
      <c r="B418" s="172"/>
      <c r="D418" s="164" t="s">
        <v>237</v>
      </c>
      <c r="E418" s="173" t="s">
        <v>1</v>
      </c>
      <c r="F418" s="174" t="s">
        <v>2153</v>
      </c>
      <c r="H418" s="173" t="s">
        <v>1</v>
      </c>
      <c r="I418" s="175"/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237</v>
      </c>
      <c r="AU418" s="173" t="s">
        <v>88</v>
      </c>
      <c r="AV418" s="14" t="s">
        <v>86</v>
      </c>
      <c r="AW418" s="14" t="s">
        <v>33</v>
      </c>
      <c r="AX418" s="14" t="s">
        <v>79</v>
      </c>
      <c r="AY418" s="173" t="s">
        <v>207</v>
      </c>
    </row>
    <row r="419" spans="1:65" s="15" customFormat="1" ht="11.25">
      <c r="B419" s="179"/>
      <c r="D419" s="164" t="s">
        <v>237</v>
      </c>
      <c r="E419" s="180" t="s">
        <v>1</v>
      </c>
      <c r="F419" s="181" t="s">
        <v>242</v>
      </c>
      <c r="H419" s="182">
        <v>1</v>
      </c>
      <c r="I419" s="183"/>
      <c r="L419" s="179"/>
      <c r="M419" s="184"/>
      <c r="N419" s="185"/>
      <c r="O419" s="185"/>
      <c r="P419" s="185"/>
      <c r="Q419" s="185"/>
      <c r="R419" s="185"/>
      <c r="S419" s="185"/>
      <c r="T419" s="186"/>
      <c r="AT419" s="180" t="s">
        <v>237</v>
      </c>
      <c r="AU419" s="180" t="s">
        <v>88</v>
      </c>
      <c r="AV419" s="15" t="s">
        <v>213</v>
      </c>
      <c r="AW419" s="15" t="s">
        <v>33</v>
      </c>
      <c r="AX419" s="15" t="s">
        <v>86</v>
      </c>
      <c r="AY419" s="180" t="s">
        <v>207</v>
      </c>
    </row>
    <row r="420" spans="1:65" s="2" customFormat="1" ht="24.2" customHeight="1">
      <c r="A420" s="31"/>
      <c r="B420" s="148"/>
      <c r="C420" s="149" t="s">
        <v>371</v>
      </c>
      <c r="D420" s="149" t="s">
        <v>209</v>
      </c>
      <c r="E420" s="150" t="s">
        <v>2154</v>
      </c>
      <c r="F420" s="151" t="s">
        <v>2155</v>
      </c>
      <c r="G420" s="152" t="s">
        <v>301</v>
      </c>
      <c r="H420" s="153">
        <v>3</v>
      </c>
      <c r="I420" s="154"/>
      <c r="J420" s="155">
        <f>ROUND(I420*H420,2)</f>
        <v>0</v>
      </c>
      <c r="K420" s="156"/>
      <c r="L420" s="32"/>
      <c r="M420" s="157" t="s">
        <v>1</v>
      </c>
      <c r="N420" s="158" t="s">
        <v>44</v>
      </c>
      <c r="O420" s="57"/>
      <c r="P420" s="159">
        <f>O420*H420</f>
        <v>0</v>
      </c>
      <c r="Q420" s="159">
        <v>0</v>
      </c>
      <c r="R420" s="159">
        <f>Q420*H420</f>
        <v>0</v>
      </c>
      <c r="S420" s="159">
        <v>0</v>
      </c>
      <c r="T420" s="160">
        <f>S420*H420</f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61" t="s">
        <v>213</v>
      </c>
      <c r="AT420" s="161" t="s">
        <v>209</v>
      </c>
      <c r="AU420" s="161" t="s">
        <v>88</v>
      </c>
      <c r="AY420" s="17" t="s">
        <v>207</v>
      </c>
      <c r="BE420" s="162">
        <f>IF(N420="základní",J420,0)</f>
        <v>0</v>
      </c>
      <c r="BF420" s="162">
        <f>IF(N420="snížená",J420,0)</f>
        <v>0</v>
      </c>
      <c r="BG420" s="162">
        <f>IF(N420="zákl. přenesená",J420,0)</f>
        <v>0</v>
      </c>
      <c r="BH420" s="162">
        <f>IF(N420="sníž. přenesená",J420,0)</f>
        <v>0</v>
      </c>
      <c r="BI420" s="162">
        <f>IF(N420="nulová",J420,0)</f>
        <v>0</v>
      </c>
      <c r="BJ420" s="17" t="s">
        <v>86</v>
      </c>
      <c r="BK420" s="162">
        <f>ROUND(I420*H420,2)</f>
        <v>0</v>
      </c>
      <c r="BL420" s="17" t="s">
        <v>213</v>
      </c>
      <c r="BM420" s="161" t="s">
        <v>570</v>
      </c>
    </row>
    <row r="421" spans="1:65" s="14" customFormat="1" ht="11.25">
      <c r="B421" s="172"/>
      <c r="D421" s="164" t="s">
        <v>237</v>
      </c>
      <c r="E421" s="173" t="s">
        <v>1</v>
      </c>
      <c r="F421" s="174" t="s">
        <v>2156</v>
      </c>
      <c r="H421" s="173" t="s">
        <v>1</v>
      </c>
      <c r="I421" s="175"/>
      <c r="L421" s="172"/>
      <c r="M421" s="176"/>
      <c r="N421" s="177"/>
      <c r="O421" s="177"/>
      <c r="P421" s="177"/>
      <c r="Q421" s="177"/>
      <c r="R421" s="177"/>
      <c r="S421" s="177"/>
      <c r="T421" s="178"/>
      <c r="AT421" s="173" t="s">
        <v>237</v>
      </c>
      <c r="AU421" s="173" t="s">
        <v>88</v>
      </c>
      <c r="AV421" s="14" t="s">
        <v>86</v>
      </c>
      <c r="AW421" s="14" t="s">
        <v>33</v>
      </c>
      <c r="AX421" s="14" t="s">
        <v>79</v>
      </c>
      <c r="AY421" s="173" t="s">
        <v>207</v>
      </c>
    </row>
    <row r="422" spans="1:65" s="13" customFormat="1" ht="11.25">
      <c r="B422" s="163"/>
      <c r="D422" s="164" t="s">
        <v>237</v>
      </c>
      <c r="E422" s="165" t="s">
        <v>1</v>
      </c>
      <c r="F422" s="166" t="s">
        <v>2157</v>
      </c>
      <c r="H422" s="167">
        <v>1</v>
      </c>
      <c r="I422" s="168"/>
      <c r="L422" s="163"/>
      <c r="M422" s="169"/>
      <c r="N422" s="170"/>
      <c r="O422" s="170"/>
      <c r="P422" s="170"/>
      <c r="Q422" s="170"/>
      <c r="R422" s="170"/>
      <c r="S422" s="170"/>
      <c r="T422" s="171"/>
      <c r="AT422" s="165" t="s">
        <v>237</v>
      </c>
      <c r="AU422" s="165" t="s">
        <v>88</v>
      </c>
      <c r="AV422" s="13" t="s">
        <v>88</v>
      </c>
      <c r="AW422" s="13" t="s">
        <v>33</v>
      </c>
      <c r="AX422" s="13" t="s">
        <v>79</v>
      </c>
      <c r="AY422" s="165" t="s">
        <v>207</v>
      </c>
    </row>
    <row r="423" spans="1:65" s="13" customFormat="1" ht="11.25">
      <c r="B423" s="163"/>
      <c r="D423" s="164" t="s">
        <v>237</v>
      </c>
      <c r="E423" s="165" t="s">
        <v>1</v>
      </c>
      <c r="F423" s="166" t="s">
        <v>2158</v>
      </c>
      <c r="H423" s="167">
        <v>2</v>
      </c>
      <c r="I423" s="168"/>
      <c r="L423" s="163"/>
      <c r="M423" s="169"/>
      <c r="N423" s="170"/>
      <c r="O423" s="170"/>
      <c r="P423" s="170"/>
      <c r="Q423" s="170"/>
      <c r="R423" s="170"/>
      <c r="S423" s="170"/>
      <c r="T423" s="171"/>
      <c r="AT423" s="165" t="s">
        <v>237</v>
      </c>
      <c r="AU423" s="165" t="s">
        <v>88</v>
      </c>
      <c r="AV423" s="13" t="s">
        <v>88</v>
      </c>
      <c r="AW423" s="13" t="s">
        <v>33</v>
      </c>
      <c r="AX423" s="13" t="s">
        <v>79</v>
      </c>
      <c r="AY423" s="165" t="s">
        <v>207</v>
      </c>
    </row>
    <row r="424" spans="1:65" s="14" customFormat="1" ht="11.25">
      <c r="B424" s="172"/>
      <c r="D424" s="164" t="s">
        <v>237</v>
      </c>
      <c r="E424" s="173" t="s">
        <v>1</v>
      </c>
      <c r="F424" s="174" t="s">
        <v>2153</v>
      </c>
      <c r="H424" s="173" t="s">
        <v>1</v>
      </c>
      <c r="I424" s="175"/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237</v>
      </c>
      <c r="AU424" s="173" t="s">
        <v>88</v>
      </c>
      <c r="AV424" s="14" t="s">
        <v>86</v>
      </c>
      <c r="AW424" s="14" t="s">
        <v>33</v>
      </c>
      <c r="AX424" s="14" t="s">
        <v>79</v>
      </c>
      <c r="AY424" s="173" t="s">
        <v>207</v>
      </c>
    </row>
    <row r="425" spans="1:65" s="15" customFormat="1" ht="11.25">
      <c r="B425" s="179"/>
      <c r="D425" s="164" t="s">
        <v>237</v>
      </c>
      <c r="E425" s="180" t="s">
        <v>1</v>
      </c>
      <c r="F425" s="181" t="s">
        <v>242</v>
      </c>
      <c r="H425" s="182">
        <v>3</v>
      </c>
      <c r="I425" s="183"/>
      <c r="L425" s="179"/>
      <c r="M425" s="184"/>
      <c r="N425" s="185"/>
      <c r="O425" s="185"/>
      <c r="P425" s="185"/>
      <c r="Q425" s="185"/>
      <c r="R425" s="185"/>
      <c r="S425" s="185"/>
      <c r="T425" s="186"/>
      <c r="AT425" s="180" t="s">
        <v>237</v>
      </c>
      <c r="AU425" s="180" t="s">
        <v>88</v>
      </c>
      <c r="AV425" s="15" t="s">
        <v>213</v>
      </c>
      <c r="AW425" s="15" t="s">
        <v>33</v>
      </c>
      <c r="AX425" s="15" t="s">
        <v>86</v>
      </c>
      <c r="AY425" s="180" t="s">
        <v>207</v>
      </c>
    </row>
    <row r="426" spans="1:65" s="2" customFormat="1" ht="24.2" customHeight="1">
      <c r="A426" s="31"/>
      <c r="B426" s="148"/>
      <c r="C426" s="149" t="s">
        <v>573</v>
      </c>
      <c r="D426" s="149" t="s">
        <v>209</v>
      </c>
      <c r="E426" s="150" t="s">
        <v>2159</v>
      </c>
      <c r="F426" s="151" t="s">
        <v>2160</v>
      </c>
      <c r="G426" s="152" t="s">
        <v>301</v>
      </c>
      <c r="H426" s="153">
        <v>4</v>
      </c>
      <c r="I426" s="154"/>
      <c r="J426" s="155">
        <f>ROUND(I426*H426,2)</f>
        <v>0</v>
      </c>
      <c r="K426" s="156"/>
      <c r="L426" s="32"/>
      <c r="M426" s="157" t="s">
        <v>1</v>
      </c>
      <c r="N426" s="158" t="s">
        <v>44</v>
      </c>
      <c r="O426" s="57"/>
      <c r="P426" s="159">
        <f>O426*H426</f>
        <v>0</v>
      </c>
      <c r="Q426" s="159">
        <v>0</v>
      </c>
      <c r="R426" s="159">
        <f>Q426*H426</f>
        <v>0</v>
      </c>
      <c r="S426" s="159">
        <v>0</v>
      </c>
      <c r="T426" s="160">
        <f>S426*H426</f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61" t="s">
        <v>213</v>
      </c>
      <c r="AT426" s="161" t="s">
        <v>209</v>
      </c>
      <c r="AU426" s="161" t="s">
        <v>88</v>
      </c>
      <c r="AY426" s="17" t="s">
        <v>207</v>
      </c>
      <c r="BE426" s="162">
        <f>IF(N426="základní",J426,0)</f>
        <v>0</v>
      </c>
      <c r="BF426" s="162">
        <f>IF(N426="snížená",J426,0)</f>
        <v>0</v>
      </c>
      <c r="BG426" s="162">
        <f>IF(N426="zákl. přenesená",J426,0)</f>
        <v>0</v>
      </c>
      <c r="BH426" s="162">
        <f>IF(N426="sníž. přenesená",J426,0)</f>
        <v>0</v>
      </c>
      <c r="BI426" s="162">
        <f>IF(N426="nulová",J426,0)</f>
        <v>0</v>
      </c>
      <c r="BJ426" s="17" t="s">
        <v>86</v>
      </c>
      <c r="BK426" s="162">
        <f>ROUND(I426*H426,2)</f>
        <v>0</v>
      </c>
      <c r="BL426" s="17" t="s">
        <v>213</v>
      </c>
      <c r="BM426" s="161" t="s">
        <v>576</v>
      </c>
    </row>
    <row r="427" spans="1:65" s="14" customFormat="1" ht="11.25">
      <c r="B427" s="172"/>
      <c r="D427" s="164" t="s">
        <v>237</v>
      </c>
      <c r="E427" s="173" t="s">
        <v>1</v>
      </c>
      <c r="F427" s="174" t="s">
        <v>2161</v>
      </c>
      <c r="H427" s="173" t="s">
        <v>1</v>
      </c>
      <c r="I427" s="175"/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237</v>
      </c>
      <c r="AU427" s="173" t="s">
        <v>88</v>
      </c>
      <c r="AV427" s="14" t="s">
        <v>86</v>
      </c>
      <c r="AW427" s="14" t="s">
        <v>33</v>
      </c>
      <c r="AX427" s="14" t="s">
        <v>79</v>
      </c>
      <c r="AY427" s="173" t="s">
        <v>207</v>
      </c>
    </row>
    <row r="428" spans="1:65" s="13" customFormat="1" ht="11.25">
      <c r="B428" s="163"/>
      <c r="D428" s="164" t="s">
        <v>237</v>
      </c>
      <c r="E428" s="165" t="s">
        <v>1</v>
      </c>
      <c r="F428" s="166" t="s">
        <v>2162</v>
      </c>
      <c r="H428" s="167">
        <v>2</v>
      </c>
      <c r="I428" s="168"/>
      <c r="L428" s="163"/>
      <c r="M428" s="169"/>
      <c r="N428" s="170"/>
      <c r="O428" s="170"/>
      <c r="P428" s="170"/>
      <c r="Q428" s="170"/>
      <c r="R428" s="170"/>
      <c r="S428" s="170"/>
      <c r="T428" s="171"/>
      <c r="AT428" s="165" t="s">
        <v>237</v>
      </c>
      <c r="AU428" s="165" t="s">
        <v>88</v>
      </c>
      <c r="AV428" s="13" t="s">
        <v>88</v>
      </c>
      <c r="AW428" s="13" t="s">
        <v>33</v>
      </c>
      <c r="AX428" s="13" t="s">
        <v>79</v>
      </c>
      <c r="AY428" s="165" t="s">
        <v>207</v>
      </c>
    </row>
    <row r="429" spans="1:65" s="13" customFormat="1" ht="11.25">
      <c r="B429" s="163"/>
      <c r="D429" s="164" t="s">
        <v>237</v>
      </c>
      <c r="E429" s="165" t="s">
        <v>1</v>
      </c>
      <c r="F429" s="166" t="s">
        <v>2163</v>
      </c>
      <c r="H429" s="167">
        <v>2</v>
      </c>
      <c r="I429" s="168"/>
      <c r="L429" s="163"/>
      <c r="M429" s="169"/>
      <c r="N429" s="170"/>
      <c r="O429" s="170"/>
      <c r="P429" s="170"/>
      <c r="Q429" s="170"/>
      <c r="R429" s="170"/>
      <c r="S429" s="170"/>
      <c r="T429" s="171"/>
      <c r="AT429" s="165" t="s">
        <v>237</v>
      </c>
      <c r="AU429" s="165" t="s">
        <v>88</v>
      </c>
      <c r="AV429" s="13" t="s">
        <v>88</v>
      </c>
      <c r="AW429" s="13" t="s">
        <v>33</v>
      </c>
      <c r="AX429" s="13" t="s">
        <v>79</v>
      </c>
      <c r="AY429" s="165" t="s">
        <v>207</v>
      </c>
    </row>
    <row r="430" spans="1:65" s="14" customFormat="1" ht="11.25">
      <c r="B430" s="172"/>
      <c r="D430" s="164" t="s">
        <v>237</v>
      </c>
      <c r="E430" s="173" t="s">
        <v>1</v>
      </c>
      <c r="F430" s="174" t="s">
        <v>2153</v>
      </c>
      <c r="H430" s="173" t="s">
        <v>1</v>
      </c>
      <c r="I430" s="175"/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237</v>
      </c>
      <c r="AU430" s="173" t="s">
        <v>88</v>
      </c>
      <c r="AV430" s="14" t="s">
        <v>86</v>
      </c>
      <c r="AW430" s="14" t="s">
        <v>33</v>
      </c>
      <c r="AX430" s="14" t="s">
        <v>79</v>
      </c>
      <c r="AY430" s="173" t="s">
        <v>207</v>
      </c>
    </row>
    <row r="431" spans="1:65" s="15" customFormat="1" ht="11.25">
      <c r="B431" s="179"/>
      <c r="D431" s="164" t="s">
        <v>237</v>
      </c>
      <c r="E431" s="180" t="s">
        <v>1</v>
      </c>
      <c r="F431" s="181" t="s">
        <v>242</v>
      </c>
      <c r="H431" s="182">
        <v>4</v>
      </c>
      <c r="I431" s="183"/>
      <c r="L431" s="179"/>
      <c r="M431" s="184"/>
      <c r="N431" s="185"/>
      <c r="O431" s="185"/>
      <c r="P431" s="185"/>
      <c r="Q431" s="185"/>
      <c r="R431" s="185"/>
      <c r="S431" s="185"/>
      <c r="T431" s="186"/>
      <c r="AT431" s="180" t="s">
        <v>237</v>
      </c>
      <c r="AU431" s="180" t="s">
        <v>88</v>
      </c>
      <c r="AV431" s="15" t="s">
        <v>213</v>
      </c>
      <c r="AW431" s="15" t="s">
        <v>33</v>
      </c>
      <c r="AX431" s="15" t="s">
        <v>86</v>
      </c>
      <c r="AY431" s="180" t="s">
        <v>207</v>
      </c>
    </row>
    <row r="432" spans="1:65" s="2" customFormat="1" ht="33" customHeight="1">
      <c r="A432" s="31"/>
      <c r="B432" s="148"/>
      <c r="C432" s="149" t="s">
        <v>375</v>
      </c>
      <c r="D432" s="149" t="s">
        <v>209</v>
      </c>
      <c r="E432" s="150" t="s">
        <v>299</v>
      </c>
      <c r="F432" s="151" t="s">
        <v>300</v>
      </c>
      <c r="G432" s="152" t="s">
        <v>301</v>
      </c>
      <c r="H432" s="153">
        <v>5</v>
      </c>
      <c r="I432" s="154"/>
      <c r="J432" s="155">
        <f>ROUND(I432*H432,2)</f>
        <v>0</v>
      </c>
      <c r="K432" s="156"/>
      <c r="L432" s="32"/>
      <c r="M432" s="157" t="s">
        <v>1</v>
      </c>
      <c r="N432" s="158" t="s">
        <v>44</v>
      </c>
      <c r="O432" s="57"/>
      <c r="P432" s="159">
        <f>O432*H432</f>
        <v>0</v>
      </c>
      <c r="Q432" s="159">
        <v>0</v>
      </c>
      <c r="R432" s="159">
        <f>Q432*H432</f>
        <v>0</v>
      </c>
      <c r="S432" s="159">
        <v>0</v>
      </c>
      <c r="T432" s="160">
        <f>S432*H432</f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61" t="s">
        <v>213</v>
      </c>
      <c r="AT432" s="161" t="s">
        <v>209</v>
      </c>
      <c r="AU432" s="161" t="s">
        <v>88</v>
      </c>
      <c r="AY432" s="17" t="s">
        <v>207</v>
      </c>
      <c r="BE432" s="162">
        <f>IF(N432="základní",J432,0)</f>
        <v>0</v>
      </c>
      <c r="BF432" s="162">
        <f>IF(N432="snížená",J432,0)</f>
        <v>0</v>
      </c>
      <c r="BG432" s="162">
        <f>IF(N432="zákl. přenesená",J432,0)</f>
        <v>0</v>
      </c>
      <c r="BH432" s="162">
        <f>IF(N432="sníž. přenesená",J432,0)</f>
        <v>0</v>
      </c>
      <c r="BI432" s="162">
        <f>IF(N432="nulová",J432,0)</f>
        <v>0</v>
      </c>
      <c r="BJ432" s="17" t="s">
        <v>86</v>
      </c>
      <c r="BK432" s="162">
        <f>ROUND(I432*H432,2)</f>
        <v>0</v>
      </c>
      <c r="BL432" s="17" t="s">
        <v>213</v>
      </c>
      <c r="BM432" s="161" t="s">
        <v>585</v>
      </c>
    </row>
    <row r="433" spans="1:65" s="14" customFormat="1" ht="22.5">
      <c r="B433" s="172"/>
      <c r="D433" s="164" t="s">
        <v>237</v>
      </c>
      <c r="E433" s="173" t="s">
        <v>1</v>
      </c>
      <c r="F433" s="174" t="s">
        <v>2164</v>
      </c>
      <c r="H433" s="173" t="s">
        <v>1</v>
      </c>
      <c r="I433" s="175"/>
      <c r="L433" s="172"/>
      <c r="M433" s="176"/>
      <c r="N433" s="177"/>
      <c r="O433" s="177"/>
      <c r="P433" s="177"/>
      <c r="Q433" s="177"/>
      <c r="R433" s="177"/>
      <c r="S433" s="177"/>
      <c r="T433" s="178"/>
      <c r="AT433" s="173" t="s">
        <v>237</v>
      </c>
      <c r="AU433" s="173" t="s">
        <v>88</v>
      </c>
      <c r="AV433" s="14" t="s">
        <v>86</v>
      </c>
      <c r="AW433" s="14" t="s">
        <v>33</v>
      </c>
      <c r="AX433" s="14" t="s">
        <v>79</v>
      </c>
      <c r="AY433" s="173" t="s">
        <v>207</v>
      </c>
    </row>
    <row r="434" spans="1:65" s="14" customFormat="1" ht="11.25">
      <c r="B434" s="172"/>
      <c r="D434" s="164" t="s">
        <v>237</v>
      </c>
      <c r="E434" s="173" t="s">
        <v>1</v>
      </c>
      <c r="F434" s="174" t="s">
        <v>2165</v>
      </c>
      <c r="H434" s="173" t="s">
        <v>1</v>
      </c>
      <c r="I434" s="175"/>
      <c r="L434" s="172"/>
      <c r="M434" s="176"/>
      <c r="N434" s="177"/>
      <c r="O434" s="177"/>
      <c r="P434" s="177"/>
      <c r="Q434" s="177"/>
      <c r="R434" s="177"/>
      <c r="S434" s="177"/>
      <c r="T434" s="178"/>
      <c r="AT434" s="173" t="s">
        <v>237</v>
      </c>
      <c r="AU434" s="173" t="s">
        <v>88</v>
      </c>
      <c r="AV434" s="14" t="s">
        <v>86</v>
      </c>
      <c r="AW434" s="14" t="s">
        <v>33</v>
      </c>
      <c r="AX434" s="14" t="s">
        <v>79</v>
      </c>
      <c r="AY434" s="173" t="s">
        <v>207</v>
      </c>
    </row>
    <row r="435" spans="1:65" s="13" customFormat="1" ht="11.25">
      <c r="B435" s="163"/>
      <c r="D435" s="164" t="s">
        <v>237</v>
      </c>
      <c r="E435" s="165" t="s">
        <v>1</v>
      </c>
      <c r="F435" s="166" t="s">
        <v>2166</v>
      </c>
      <c r="H435" s="167">
        <v>1</v>
      </c>
      <c r="I435" s="168"/>
      <c r="L435" s="163"/>
      <c r="M435" s="169"/>
      <c r="N435" s="170"/>
      <c r="O435" s="170"/>
      <c r="P435" s="170"/>
      <c r="Q435" s="170"/>
      <c r="R435" s="170"/>
      <c r="S435" s="170"/>
      <c r="T435" s="171"/>
      <c r="AT435" s="165" t="s">
        <v>237</v>
      </c>
      <c r="AU435" s="165" t="s">
        <v>88</v>
      </c>
      <c r="AV435" s="13" t="s">
        <v>88</v>
      </c>
      <c r="AW435" s="13" t="s">
        <v>33</v>
      </c>
      <c r="AX435" s="13" t="s">
        <v>79</v>
      </c>
      <c r="AY435" s="165" t="s">
        <v>207</v>
      </c>
    </row>
    <row r="436" spans="1:65" s="13" customFormat="1" ht="11.25">
      <c r="B436" s="163"/>
      <c r="D436" s="164" t="s">
        <v>237</v>
      </c>
      <c r="E436" s="165" t="s">
        <v>1</v>
      </c>
      <c r="F436" s="166" t="s">
        <v>2167</v>
      </c>
      <c r="H436" s="167">
        <v>4</v>
      </c>
      <c r="I436" s="168"/>
      <c r="L436" s="163"/>
      <c r="M436" s="169"/>
      <c r="N436" s="170"/>
      <c r="O436" s="170"/>
      <c r="P436" s="170"/>
      <c r="Q436" s="170"/>
      <c r="R436" s="170"/>
      <c r="S436" s="170"/>
      <c r="T436" s="171"/>
      <c r="AT436" s="165" t="s">
        <v>237</v>
      </c>
      <c r="AU436" s="165" t="s">
        <v>88</v>
      </c>
      <c r="AV436" s="13" t="s">
        <v>88</v>
      </c>
      <c r="AW436" s="13" t="s">
        <v>33</v>
      </c>
      <c r="AX436" s="13" t="s">
        <v>79</v>
      </c>
      <c r="AY436" s="165" t="s">
        <v>207</v>
      </c>
    </row>
    <row r="437" spans="1:65" s="14" customFormat="1" ht="22.5">
      <c r="B437" s="172"/>
      <c r="D437" s="164" t="s">
        <v>237</v>
      </c>
      <c r="E437" s="173" t="s">
        <v>1</v>
      </c>
      <c r="F437" s="174" t="s">
        <v>309</v>
      </c>
      <c r="H437" s="173" t="s">
        <v>1</v>
      </c>
      <c r="I437" s="175"/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237</v>
      </c>
      <c r="AU437" s="173" t="s">
        <v>88</v>
      </c>
      <c r="AV437" s="14" t="s">
        <v>86</v>
      </c>
      <c r="AW437" s="14" t="s">
        <v>33</v>
      </c>
      <c r="AX437" s="14" t="s">
        <v>79</v>
      </c>
      <c r="AY437" s="173" t="s">
        <v>207</v>
      </c>
    </row>
    <row r="438" spans="1:65" s="14" customFormat="1" ht="11.25">
      <c r="B438" s="172"/>
      <c r="D438" s="164" t="s">
        <v>237</v>
      </c>
      <c r="E438" s="173" t="s">
        <v>1</v>
      </c>
      <c r="F438" s="174" t="s">
        <v>310</v>
      </c>
      <c r="H438" s="173" t="s">
        <v>1</v>
      </c>
      <c r="I438" s="175"/>
      <c r="L438" s="172"/>
      <c r="M438" s="176"/>
      <c r="N438" s="177"/>
      <c r="O438" s="177"/>
      <c r="P438" s="177"/>
      <c r="Q438" s="177"/>
      <c r="R438" s="177"/>
      <c r="S438" s="177"/>
      <c r="T438" s="178"/>
      <c r="AT438" s="173" t="s">
        <v>237</v>
      </c>
      <c r="AU438" s="173" t="s">
        <v>88</v>
      </c>
      <c r="AV438" s="14" t="s">
        <v>86</v>
      </c>
      <c r="AW438" s="14" t="s">
        <v>33</v>
      </c>
      <c r="AX438" s="14" t="s">
        <v>79</v>
      </c>
      <c r="AY438" s="173" t="s">
        <v>207</v>
      </c>
    </row>
    <row r="439" spans="1:65" s="14" customFormat="1" ht="11.25">
      <c r="B439" s="172"/>
      <c r="D439" s="164" t="s">
        <v>237</v>
      </c>
      <c r="E439" s="173" t="s">
        <v>1</v>
      </c>
      <c r="F439" s="174" t="s">
        <v>311</v>
      </c>
      <c r="H439" s="173" t="s">
        <v>1</v>
      </c>
      <c r="I439" s="175"/>
      <c r="L439" s="172"/>
      <c r="M439" s="176"/>
      <c r="N439" s="177"/>
      <c r="O439" s="177"/>
      <c r="P439" s="177"/>
      <c r="Q439" s="177"/>
      <c r="R439" s="177"/>
      <c r="S439" s="177"/>
      <c r="T439" s="178"/>
      <c r="AT439" s="173" t="s">
        <v>237</v>
      </c>
      <c r="AU439" s="173" t="s">
        <v>88</v>
      </c>
      <c r="AV439" s="14" t="s">
        <v>86</v>
      </c>
      <c r="AW439" s="14" t="s">
        <v>33</v>
      </c>
      <c r="AX439" s="14" t="s">
        <v>79</v>
      </c>
      <c r="AY439" s="173" t="s">
        <v>207</v>
      </c>
    </row>
    <row r="440" spans="1:65" s="15" customFormat="1" ht="11.25">
      <c r="B440" s="179"/>
      <c r="D440" s="164" t="s">
        <v>237</v>
      </c>
      <c r="E440" s="180" t="s">
        <v>1</v>
      </c>
      <c r="F440" s="181" t="s">
        <v>242</v>
      </c>
      <c r="H440" s="182">
        <v>5</v>
      </c>
      <c r="I440" s="183"/>
      <c r="L440" s="179"/>
      <c r="M440" s="184"/>
      <c r="N440" s="185"/>
      <c r="O440" s="185"/>
      <c r="P440" s="185"/>
      <c r="Q440" s="185"/>
      <c r="R440" s="185"/>
      <c r="S440" s="185"/>
      <c r="T440" s="186"/>
      <c r="AT440" s="180" t="s">
        <v>237</v>
      </c>
      <c r="AU440" s="180" t="s">
        <v>88</v>
      </c>
      <c r="AV440" s="15" t="s">
        <v>213</v>
      </c>
      <c r="AW440" s="15" t="s">
        <v>33</v>
      </c>
      <c r="AX440" s="15" t="s">
        <v>86</v>
      </c>
      <c r="AY440" s="180" t="s">
        <v>207</v>
      </c>
    </row>
    <row r="441" spans="1:65" s="2" customFormat="1" ht="33" customHeight="1">
      <c r="A441" s="31"/>
      <c r="B441" s="148"/>
      <c r="C441" s="149" t="s">
        <v>595</v>
      </c>
      <c r="D441" s="149" t="s">
        <v>209</v>
      </c>
      <c r="E441" s="150" t="s">
        <v>2168</v>
      </c>
      <c r="F441" s="151" t="s">
        <v>2169</v>
      </c>
      <c r="G441" s="152" t="s">
        <v>301</v>
      </c>
      <c r="H441" s="153">
        <v>9</v>
      </c>
      <c r="I441" s="154"/>
      <c r="J441" s="155">
        <f>ROUND(I441*H441,2)</f>
        <v>0</v>
      </c>
      <c r="K441" s="156"/>
      <c r="L441" s="32"/>
      <c r="M441" s="157" t="s">
        <v>1</v>
      </c>
      <c r="N441" s="158" t="s">
        <v>44</v>
      </c>
      <c r="O441" s="57"/>
      <c r="P441" s="159">
        <f>O441*H441</f>
        <v>0</v>
      </c>
      <c r="Q441" s="159">
        <v>0</v>
      </c>
      <c r="R441" s="159">
        <f>Q441*H441</f>
        <v>0</v>
      </c>
      <c r="S441" s="159">
        <v>0</v>
      </c>
      <c r="T441" s="160">
        <f>S441*H441</f>
        <v>0</v>
      </c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R441" s="161" t="s">
        <v>213</v>
      </c>
      <c r="AT441" s="161" t="s">
        <v>209</v>
      </c>
      <c r="AU441" s="161" t="s">
        <v>88</v>
      </c>
      <c r="AY441" s="17" t="s">
        <v>207</v>
      </c>
      <c r="BE441" s="162">
        <f>IF(N441="základní",J441,0)</f>
        <v>0</v>
      </c>
      <c r="BF441" s="162">
        <f>IF(N441="snížená",J441,0)</f>
        <v>0</v>
      </c>
      <c r="BG441" s="162">
        <f>IF(N441="zákl. přenesená",J441,0)</f>
        <v>0</v>
      </c>
      <c r="BH441" s="162">
        <f>IF(N441="sníž. přenesená",J441,0)</f>
        <v>0</v>
      </c>
      <c r="BI441" s="162">
        <f>IF(N441="nulová",J441,0)</f>
        <v>0</v>
      </c>
      <c r="BJ441" s="17" t="s">
        <v>86</v>
      </c>
      <c r="BK441" s="162">
        <f>ROUND(I441*H441,2)</f>
        <v>0</v>
      </c>
      <c r="BL441" s="17" t="s">
        <v>213</v>
      </c>
      <c r="BM441" s="161" t="s">
        <v>598</v>
      </c>
    </row>
    <row r="442" spans="1:65" s="14" customFormat="1" ht="22.5">
      <c r="B442" s="172"/>
      <c r="D442" s="164" t="s">
        <v>237</v>
      </c>
      <c r="E442" s="173" t="s">
        <v>1</v>
      </c>
      <c r="F442" s="174" t="s">
        <v>2164</v>
      </c>
      <c r="H442" s="173" t="s">
        <v>1</v>
      </c>
      <c r="I442" s="175"/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237</v>
      </c>
      <c r="AU442" s="173" t="s">
        <v>88</v>
      </c>
      <c r="AV442" s="14" t="s">
        <v>86</v>
      </c>
      <c r="AW442" s="14" t="s">
        <v>33</v>
      </c>
      <c r="AX442" s="14" t="s">
        <v>79</v>
      </c>
      <c r="AY442" s="173" t="s">
        <v>207</v>
      </c>
    </row>
    <row r="443" spans="1:65" s="14" customFormat="1" ht="11.25">
      <c r="B443" s="172"/>
      <c r="D443" s="164" t="s">
        <v>237</v>
      </c>
      <c r="E443" s="173" t="s">
        <v>1</v>
      </c>
      <c r="F443" s="174" t="s">
        <v>2165</v>
      </c>
      <c r="H443" s="173" t="s">
        <v>1</v>
      </c>
      <c r="I443" s="175"/>
      <c r="L443" s="172"/>
      <c r="M443" s="176"/>
      <c r="N443" s="177"/>
      <c r="O443" s="177"/>
      <c r="P443" s="177"/>
      <c r="Q443" s="177"/>
      <c r="R443" s="177"/>
      <c r="S443" s="177"/>
      <c r="T443" s="178"/>
      <c r="AT443" s="173" t="s">
        <v>237</v>
      </c>
      <c r="AU443" s="173" t="s">
        <v>88</v>
      </c>
      <c r="AV443" s="14" t="s">
        <v>86</v>
      </c>
      <c r="AW443" s="14" t="s">
        <v>33</v>
      </c>
      <c r="AX443" s="14" t="s">
        <v>79</v>
      </c>
      <c r="AY443" s="173" t="s">
        <v>207</v>
      </c>
    </row>
    <row r="444" spans="1:65" s="13" customFormat="1" ht="11.25">
      <c r="B444" s="163"/>
      <c r="D444" s="164" t="s">
        <v>237</v>
      </c>
      <c r="E444" s="165" t="s">
        <v>1</v>
      </c>
      <c r="F444" s="166" t="s">
        <v>2170</v>
      </c>
      <c r="H444" s="167">
        <v>4</v>
      </c>
      <c r="I444" s="168"/>
      <c r="L444" s="163"/>
      <c r="M444" s="169"/>
      <c r="N444" s="170"/>
      <c r="O444" s="170"/>
      <c r="P444" s="170"/>
      <c r="Q444" s="170"/>
      <c r="R444" s="170"/>
      <c r="S444" s="170"/>
      <c r="T444" s="171"/>
      <c r="AT444" s="165" t="s">
        <v>237</v>
      </c>
      <c r="AU444" s="165" t="s">
        <v>88</v>
      </c>
      <c r="AV444" s="13" t="s">
        <v>88</v>
      </c>
      <c r="AW444" s="13" t="s">
        <v>33</v>
      </c>
      <c r="AX444" s="13" t="s">
        <v>79</v>
      </c>
      <c r="AY444" s="165" t="s">
        <v>207</v>
      </c>
    </row>
    <row r="445" spans="1:65" s="13" customFormat="1" ht="11.25">
      <c r="B445" s="163"/>
      <c r="D445" s="164" t="s">
        <v>237</v>
      </c>
      <c r="E445" s="165" t="s">
        <v>1</v>
      </c>
      <c r="F445" s="166" t="s">
        <v>2171</v>
      </c>
      <c r="H445" s="167">
        <v>1</v>
      </c>
      <c r="I445" s="168"/>
      <c r="L445" s="163"/>
      <c r="M445" s="169"/>
      <c r="N445" s="170"/>
      <c r="O445" s="170"/>
      <c r="P445" s="170"/>
      <c r="Q445" s="170"/>
      <c r="R445" s="170"/>
      <c r="S445" s="170"/>
      <c r="T445" s="171"/>
      <c r="AT445" s="165" t="s">
        <v>237</v>
      </c>
      <c r="AU445" s="165" t="s">
        <v>88</v>
      </c>
      <c r="AV445" s="13" t="s">
        <v>88</v>
      </c>
      <c r="AW445" s="13" t="s">
        <v>33</v>
      </c>
      <c r="AX445" s="13" t="s">
        <v>79</v>
      </c>
      <c r="AY445" s="165" t="s">
        <v>207</v>
      </c>
    </row>
    <row r="446" spans="1:65" s="13" customFormat="1" ht="11.25">
      <c r="B446" s="163"/>
      <c r="D446" s="164" t="s">
        <v>237</v>
      </c>
      <c r="E446" s="165" t="s">
        <v>1</v>
      </c>
      <c r="F446" s="166" t="s">
        <v>2172</v>
      </c>
      <c r="H446" s="167">
        <v>2</v>
      </c>
      <c r="I446" s="168"/>
      <c r="L446" s="163"/>
      <c r="M446" s="169"/>
      <c r="N446" s="170"/>
      <c r="O446" s="170"/>
      <c r="P446" s="170"/>
      <c r="Q446" s="170"/>
      <c r="R446" s="170"/>
      <c r="S446" s="170"/>
      <c r="T446" s="171"/>
      <c r="AT446" s="165" t="s">
        <v>237</v>
      </c>
      <c r="AU446" s="165" t="s">
        <v>88</v>
      </c>
      <c r="AV446" s="13" t="s">
        <v>88</v>
      </c>
      <c r="AW446" s="13" t="s">
        <v>33</v>
      </c>
      <c r="AX446" s="13" t="s">
        <v>79</v>
      </c>
      <c r="AY446" s="165" t="s">
        <v>207</v>
      </c>
    </row>
    <row r="447" spans="1:65" s="13" customFormat="1" ht="11.25">
      <c r="B447" s="163"/>
      <c r="D447" s="164" t="s">
        <v>237</v>
      </c>
      <c r="E447" s="165" t="s">
        <v>1</v>
      </c>
      <c r="F447" s="166" t="s">
        <v>2173</v>
      </c>
      <c r="H447" s="167">
        <v>2</v>
      </c>
      <c r="I447" s="168"/>
      <c r="L447" s="163"/>
      <c r="M447" s="169"/>
      <c r="N447" s="170"/>
      <c r="O447" s="170"/>
      <c r="P447" s="170"/>
      <c r="Q447" s="170"/>
      <c r="R447" s="170"/>
      <c r="S447" s="170"/>
      <c r="T447" s="171"/>
      <c r="AT447" s="165" t="s">
        <v>237</v>
      </c>
      <c r="AU447" s="165" t="s">
        <v>88</v>
      </c>
      <c r="AV447" s="13" t="s">
        <v>88</v>
      </c>
      <c r="AW447" s="13" t="s">
        <v>33</v>
      </c>
      <c r="AX447" s="13" t="s">
        <v>79</v>
      </c>
      <c r="AY447" s="165" t="s">
        <v>207</v>
      </c>
    </row>
    <row r="448" spans="1:65" s="14" customFormat="1" ht="22.5">
      <c r="B448" s="172"/>
      <c r="D448" s="164" t="s">
        <v>237</v>
      </c>
      <c r="E448" s="173" t="s">
        <v>1</v>
      </c>
      <c r="F448" s="174" t="s">
        <v>309</v>
      </c>
      <c r="H448" s="173" t="s">
        <v>1</v>
      </c>
      <c r="I448" s="175"/>
      <c r="L448" s="172"/>
      <c r="M448" s="176"/>
      <c r="N448" s="177"/>
      <c r="O448" s="177"/>
      <c r="P448" s="177"/>
      <c r="Q448" s="177"/>
      <c r="R448" s="177"/>
      <c r="S448" s="177"/>
      <c r="T448" s="178"/>
      <c r="AT448" s="173" t="s">
        <v>237</v>
      </c>
      <c r="AU448" s="173" t="s">
        <v>88</v>
      </c>
      <c r="AV448" s="14" t="s">
        <v>86</v>
      </c>
      <c r="AW448" s="14" t="s">
        <v>33</v>
      </c>
      <c r="AX448" s="14" t="s">
        <v>79</v>
      </c>
      <c r="AY448" s="173" t="s">
        <v>207</v>
      </c>
    </row>
    <row r="449" spans="1:65" s="14" customFormat="1" ht="11.25">
      <c r="B449" s="172"/>
      <c r="D449" s="164" t="s">
        <v>237</v>
      </c>
      <c r="E449" s="173" t="s">
        <v>1</v>
      </c>
      <c r="F449" s="174" t="s">
        <v>310</v>
      </c>
      <c r="H449" s="173" t="s">
        <v>1</v>
      </c>
      <c r="I449" s="175"/>
      <c r="L449" s="172"/>
      <c r="M449" s="176"/>
      <c r="N449" s="177"/>
      <c r="O449" s="177"/>
      <c r="P449" s="177"/>
      <c r="Q449" s="177"/>
      <c r="R449" s="177"/>
      <c r="S449" s="177"/>
      <c r="T449" s="178"/>
      <c r="AT449" s="173" t="s">
        <v>237</v>
      </c>
      <c r="AU449" s="173" t="s">
        <v>88</v>
      </c>
      <c r="AV449" s="14" t="s">
        <v>86</v>
      </c>
      <c r="AW449" s="14" t="s">
        <v>33</v>
      </c>
      <c r="AX449" s="14" t="s">
        <v>79</v>
      </c>
      <c r="AY449" s="173" t="s">
        <v>207</v>
      </c>
    </row>
    <row r="450" spans="1:65" s="14" customFormat="1" ht="11.25">
      <c r="B450" s="172"/>
      <c r="D450" s="164" t="s">
        <v>237</v>
      </c>
      <c r="E450" s="173" t="s">
        <v>1</v>
      </c>
      <c r="F450" s="174" t="s">
        <v>311</v>
      </c>
      <c r="H450" s="173" t="s">
        <v>1</v>
      </c>
      <c r="I450" s="175"/>
      <c r="L450" s="172"/>
      <c r="M450" s="176"/>
      <c r="N450" s="177"/>
      <c r="O450" s="177"/>
      <c r="P450" s="177"/>
      <c r="Q450" s="177"/>
      <c r="R450" s="177"/>
      <c r="S450" s="177"/>
      <c r="T450" s="178"/>
      <c r="AT450" s="173" t="s">
        <v>237</v>
      </c>
      <c r="AU450" s="173" t="s">
        <v>88</v>
      </c>
      <c r="AV450" s="14" t="s">
        <v>86</v>
      </c>
      <c r="AW450" s="14" t="s">
        <v>33</v>
      </c>
      <c r="AX450" s="14" t="s">
        <v>79</v>
      </c>
      <c r="AY450" s="173" t="s">
        <v>207</v>
      </c>
    </row>
    <row r="451" spans="1:65" s="15" customFormat="1" ht="11.25">
      <c r="B451" s="179"/>
      <c r="D451" s="164" t="s">
        <v>237</v>
      </c>
      <c r="E451" s="180" t="s">
        <v>1</v>
      </c>
      <c r="F451" s="181" t="s">
        <v>242</v>
      </c>
      <c r="H451" s="182">
        <v>9</v>
      </c>
      <c r="I451" s="183"/>
      <c r="L451" s="179"/>
      <c r="M451" s="184"/>
      <c r="N451" s="185"/>
      <c r="O451" s="185"/>
      <c r="P451" s="185"/>
      <c r="Q451" s="185"/>
      <c r="R451" s="185"/>
      <c r="S451" s="185"/>
      <c r="T451" s="186"/>
      <c r="AT451" s="180" t="s">
        <v>237</v>
      </c>
      <c r="AU451" s="180" t="s">
        <v>88</v>
      </c>
      <c r="AV451" s="15" t="s">
        <v>213</v>
      </c>
      <c r="AW451" s="15" t="s">
        <v>33</v>
      </c>
      <c r="AX451" s="15" t="s">
        <v>86</v>
      </c>
      <c r="AY451" s="180" t="s">
        <v>207</v>
      </c>
    </row>
    <row r="452" spans="1:65" s="2" customFormat="1" ht="33" customHeight="1">
      <c r="A452" s="31"/>
      <c r="B452" s="148"/>
      <c r="C452" s="149" t="s">
        <v>378</v>
      </c>
      <c r="D452" s="149" t="s">
        <v>209</v>
      </c>
      <c r="E452" s="150" t="s">
        <v>316</v>
      </c>
      <c r="F452" s="151" t="s">
        <v>329</v>
      </c>
      <c r="G452" s="152" t="s">
        <v>301</v>
      </c>
      <c r="H452" s="153">
        <v>2</v>
      </c>
      <c r="I452" s="154"/>
      <c r="J452" s="155">
        <f>ROUND(I452*H452,2)</f>
        <v>0</v>
      </c>
      <c r="K452" s="156"/>
      <c r="L452" s="32"/>
      <c r="M452" s="157" t="s">
        <v>1</v>
      </c>
      <c r="N452" s="158" t="s">
        <v>44</v>
      </c>
      <c r="O452" s="57"/>
      <c r="P452" s="159">
        <f>O452*H452</f>
        <v>0</v>
      </c>
      <c r="Q452" s="159">
        <v>0</v>
      </c>
      <c r="R452" s="159">
        <f>Q452*H452</f>
        <v>0</v>
      </c>
      <c r="S452" s="159">
        <v>0</v>
      </c>
      <c r="T452" s="160">
        <f>S452*H452</f>
        <v>0</v>
      </c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R452" s="161" t="s">
        <v>213</v>
      </c>
      <c r="AT452" s="161" t="s">
        <v>209</v>
      </c>
      <c r="AU452" s="161" t="s">
        <v>88</v>
      </c>
      <c r="AY452" s="17" t="s">
        <v>207</v>
      </c>
      <c r="BE452" s="162">
        <f>IF(N452="základní",J452,0)</f>
        <v>0</v>
      </c>
      <c r="BF452" s="162">
        <f>IF(N452="snížená",J452,0)</f>
        <v>0</v>
      </c>
      <c r="BG452" s="162">
        <f>IF(N452="zákl. přenesená",J452,0)</f>
        <v>0</v>
      </c>
      <c r="BH452" s="162">
        <f>IF(N452="sníž. přenesená",J452,0)</f>
        <v>0</v>
      </c>
      <c r="BI452" s="162">
        <f>IF(N452="nulová",J452,0)</f>
        <v>0</v>
      </c>
      <c r="BJ452" s="17" t="s">
        <v>86</v>
      </c>
      <c r="BK452" s="162">
        <f>ROUND(I452*H452,2)</f>
        <v>0</v>
      </c>
      <c r="BL452" s="17" t="s">
        <v>213</v>
      </c>
      <c r="BM452" s="161" t="s">
        <v>601</v>
      </c>
    </row>
    <row r="453" spans="1:65" s="14" customFormat="1" ht="22.5">
      <c r="B453" s="172"/>
      <c r="D453" s="164" t="s">
        <v>237</v>
      </c>
      <c r="E453" s="173" t="s">
        <v>1</v>
      </c>
      <c r="F453" s="174" t="s">
        <v>2164</v>
      </c>
      <c r="H453" s="173" t="s">
        <v>1</v>
      </c>
      <c r="I453" s="175"/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237</v>
      </c>
      <c r="AU453" s="173" t="s">
        <v>88</v>
      </c>
      <c r="AV453" s="14" t="s">
        <v>86</v>
      </c>
      <c r="AW453" s="14" t="s">
        <v>33</v>
      </c>
      <c r="AX453" s="14" t="s">
        <v>79</v>
      </c>
      <c r="AY453" s="173" t="s">
        <v>207</v>
      </c>
    </row>
    <row r="454" spans="1:65" s="14" customFormat="1" ht="11.25">
      <c r="B454" s="172"/>
      <c r="D454" s="164" t="s">
        <v>237</v>
      </c>
      <c r="E454" s="173" t="s">
        <v>1</v>
      </c>
      <c r="F454" s="174" t="s">
        <v>2165</v>
      </c>
      <c r="H454" s="173" t="s">
        <v>1</v>
      </c>
      <c r="I454" s="175"/>
      <c r="L454" s="172"/>
      <c r="M454" s="176"/>
      <c r="N454" s="177"/>
      <c r="O454" s="177"/>
      <c r="P454" s="177"/>
      <c r="Q454" s="177"/>
      <c r="R454" s="177"/>
      <c r="S454" s="177"/>
      <c r="T454" s="178"/>
      <c r="AT454" s="173" t="s">
        <v>237</v>
      </c>
      <c r="AU454" s="173" t="s">
        <v>88</v>
      </c>
      <c r="AV454" s="14" t="s">
        <v>86</v>
      </c>
      <c r="AW454" s="14" t="s">
        <v>33</v>
      </c>
      <c r="AX454" s="14" t="s">
        <v>79</v>
      </c>
      <c r="AY454" s="173" t="s">
        <v>207</v>
      </c>
    </row>
    <row r="455" spans="1:65" s="13" customFormat="1" ht="11.25">
      <c r="B455" s="163"/>
      <c r="D455" s="164" t="s">
        <v>237</v>
      </c>
      <c r="E455" s="165" t="s">
        <v>1</v>
      </c>
      <c r="F455" s="166" t="s">
        <v>2171</v>
      </c>
      <c r="H455" s="167">
        <v>1</v>
      </c>
      <c r="I455" s="168"/>
      <c r="L455" s="163"/>
      <c r="M455" s="169"/>
      <c r="N455" s="170"/>
      <c r="O455" s="170"/>
      <c r="P455" s="170"/>
      <c r="Q455" s="170"/>
      <c r="R455" s="170"/>
      <c r="S455" s="170"/>
      <c r="T455" s="171"/>
      <c r="AT455" s="165" t="s">
        <v>237</v>
      </c>
      <c r="AU455" s="165" t="s">
        <v>88</v>
      </c>
      <c r="AV455" s="13" t="s">
        <v>88</v>
      </c>
      <c r="AW455" s="13" t="s">
        <v>33</v>
      </c>
      <c r="AX455" s="13" t="s">
        <v>79</v>
      </c>
      <c r="AY455" s="165" t="s">
        <v>207</v>
      </c>
    </row>
    <row r="456" spans="1:65" s="13" customFormat="1" ht="11.25">
      <c r="B456" s="163"/>
      <c r="D456" s="164" t="s">
        <v>237</v>
      </c>
      <c r="E456" s="165" t="s">
        <v>1</v>
      </c>
      <c r="F456" s="166" t="s">
        <v>2174</v>
      </c>
      <c r="H456" s="167">
        <v>1</v>
      </c>
      <c r="I456" s="168"/>
      <c r="L456" s="163"/>
      <c r="M456" s="169"/>
      <c r="N456" s="170"/>
      <c r="O456" s="170"/>
      <c r="P456" s="170"/>
      <c r="Q456" s="170"/>
      <c r="R456" s="170"/>
      <c r="S456" s="170"/>
      <c r="T456" s="171"/>
      <c r="AT456" s="165" t="s">
        <v>237</v>
      </c>
      <c r="AU456" s="165" t="s">
        <v>88</v>
      </c>
      <c r="AV456" s="13" t="s">
        <v>88</v>
      </c>
      <c r="AW456" s="13" t="s">
        <v>33</v>
      </c>
      <c r="AX456" s="13" t="s">
        <v>79</v>
      </c>
      <c r="AY456" s="165" t="s">
        <v>207</v>
      </c>
    </row>
    <row r="457" spans="1:65" s="14" customFormat="1" ht="22.5">
      <c r="B457" s="172"/>
      <c r="D457" s="164" t="s">
        <v>237</v>
      </c>
      <c r="E457" s="173" t="s">
        <v>1</v>
      </c>
      <c r="F457" s="174" t="s">
        <v>309</v>
      </c>
      <c r="H457" s="173" t="s">
        <v>1</v>
      </c>
      <c r="I457" s="175"/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237</v>
      </c>
      <c r="AU457" s="173" t="s">
        <v>88</v>
      </c>
      <c r="AV457" s="14" t="s">
        <v>86</v>
      </c>
      <c r="AW457" s="14" t="s">
        <v>33</v>
      </c>
      <c r="AX457" s="14" t="s">
        <v>79</v>
      </c>
      <c r="AY457" s="173" t="s">
        <v>207</v>
      </c>
    </row>
    <row r="458" spans="1:65" s="14" customFormat="1" ht="11.25">
      <c r="B458" s="172"/>
      <c r="D458" s="164" t="s">
        <v>237</v>
      </c>
      <c r="E458" s="173" t="s">
        <v>1</v>
      </c>
      <c r="F458" s="174" t="s">
        <v>310</v>
      </c>
      <c r="H458" s="173" t="s">
        <v>1</v>
      </c>
      <c r="I458" s="175"/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237</v>
      </c>
      <c r="AU458" s="173" t="s">
        <v>88</v>
      </c>
      <c r="AV458" s="14" t="s">
        <v>86</v>
      </c>
      <c r="AW458" s="14" t="s">
        <v>33</v>
      </c>
      <c r="AX458" s="14" t="s">
        <v>79</v>
      </c>
      <c r="AY458" s="173" t="s">
        <v>207</v>
      </c>
    </row>
    <row r="459" spans="1:65" s="14" customFormat="1" ht="11.25">
      <c r="B459" s="172"/>
      <c r="D459" s="164" t="s">
        <v>237</v>
      </c>
      <c r="E459" s="173" t="s">
        <v>1</v>
      </c>
      <c r="F459" s="174" t="s">
        <v>311</v>
      </c>
      <c r="H459" s="173" t="s">
        <v>1</v>
      </c>
      <c r="I459" s="175"/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237</v>
      </c>
      <c r="AU459" s="173" t="s">
        <v>88</v>
      </c>
      <c r="AV459" s="14" t="s">
        <v>86</v>
      </c>
      <c r="AW459" s="14" t="s">
        <v>33</v>
      </c>
      <c r="AX459" s="14" t="s">
        <v>79</v>
      </c>
      <c r="AY459" s="173" t="s">
        <v>207</v>
      </c>
    </row>
    <row r="460" spans="1:65" s="15" customFormat="1" ht="11.25">
      <c r="B460" s="179"/>
      <c r="D460" s="164" t="s">
        <v>237</v>
      </c>
      <c r="E460" s="180" t="s">
        <v>1</v>
      </c>
      <c r="F460" s="181" t="s">
        <v>242</v>
      </c>
      <c r="H460" s="182">
        <v>2</v>
      </c>
      <c r="I460" s="183"/>
      <c r="L460" s="179"/>
      <c r="M460" s="184"/>
      <c r="N460" s="185"/>
      <c r="O460" s="185"/>
      <c r="P460" s="185"/>
      <c r="Q460" s="185"/>
      <c r="R460" s="185"/>
      <c r="S460" s="185"/>
      <c r="T460" s="186"/>
      <c r="AT460" s="180" t="s">
        <v>237</v>
      </c>
      <c r="AU460" s="180" t="s">
        <v>88</v>
      </c>
      <c r="AV460" s="15" t="s">
        <v>213</v>
      </c>
      <c r="AW460" s="15" t="s">
        <v>33</v>
      </c>
      <c r="AX460" s="15" t="s">
        <v>86</v>
      </c>
      <c r="AY460" s="180" t="s">
        <v>207</v>
      </c>
    </row>
    <row r="461" spans="1:65" s="2" customFormat="1" ht="24.2" customHeight="1">
      <c r="A461" s="31"/>
      <c r="B461" s="148"/>
      <c r="C461" s="149" t="s">
        <v>611</v>
      </c>
      <c r="D461" s="149" t="s">
        <v>209</v>
      </c>
      <c r="E461" s="150" t="s">
        <v>321</v>
      </c>
      <c r="F461" s="151" t="s">
        <v>2175</v>
      </c>
      <c r="G461" s="152" t="s">
        <v>301</v>
      </c>
      <c r="H461" s="153">
        <v>6</v>
      </c>
      <c r="I461" s="154"/>
      <c r="J461" s="155">
        <f>ROUND(I461*H461,2)</f>
        <v>0</v>
      </c>
      <c r="K461" s="156"/>
      <c r="L461" s="32"/>
      <c r="M461" s="157" t="s">
        <v>1</v>
      </c>
      <c r="N461" s="158" t="s">
        <v>44</v>
      </c>
      <c r="O461" s="57"/>
      <c r="P461" s="159">
        <f>O461*H461</f>
        <v>0</v>
      </c>
      <c r="Q461" s="159">
        <v>0</v>
      </c>
      <c r="R461" s="159">
        <f>Q461*H461</f>
        <v>0</v>
      </c>
      <c r="S461" s="159">
        <v>0</v>
      </c>
      <c r="T461" s="160">
        <f>S461*H461</f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61" t="s">
        <v>213</v>
      </c>
      <c r="AT461" s="161" t="s">
        <v>209</v>
      </c>
      <c r="AU461" s="161" t="s">
        <v>88</v>
      </c>
      <c r="AY461" s="17" t="s">
        <v>207</v>
      </c>
      <c r="BE461" s="162">
        <f>IF(N461="základní",J461,0)</f>
        <v>0</v>
      </c>
      <c r="BF461" s="162">
        <f>IF(N461="snížená",J461,0)</f>
        <v>0</v>
      </c>
      <c r="BG461" s="162">
        <f>IF(N461="zákl. přenesená",J461,0)</f>
        <v>0</v>
      </c>
      <c r="BH461" s="162">
        <f>IF(N461="sníž. přenesená",J461,0)</f>
        <v>0</v>
      </c>
      <c r="BI461" s="162">
        <f>IF(N461="nulová",J461,0)</f>
        <v>0</v>
      </c>
      <c r="BJ461" s="17" t="s">
        <v>86</v>
      </c>
      <c r="BK461" s="162">
        <f>ROUND(I461*H461,2)</f>
        <v>0</v>
      </c>
      <c r="BL461" s="17" t="s">
        <v>213</v>
      </c>
      <c r="BM461" s="161" t="s">
        <v>614</v>
      </c>
    </row>
    <row r="462" spans="1:65" s="14" customFormat="1" ht="22.5">
      <c r="B462" s="172"/>
      <c r="D462" s="164" t="s">
        <v>237</v>
      </c>
      <c r="E462" s="173" t="s">
        <v>1</v>
      </c>
      <c r="F462" s="174" t="s">
        <v>2164</v>
      </c>
      <c r="H462" s="173" t="s">
        <v>1</v>
      </c>
      <c r="I462" s="175"/>
      <c r="L462" s="172"/>
      <c r="M462" s="176"/>
      <c r="N462" s="177"/>
      <c r="O462" s="177"/>
      <c r="P462" s="177"/>
      <c r="Q462" s="177"/>
      <c r="R462" s="177"/>
      <c r="S462" s="177"/>
      <c r="T462" s="178"/>
      <c r="AT462" s="173" t="s">
        <v>237</v>
      </c>
      <c r="AU462" s="173" t="s">
        <v>88</v>
      </c>
      <c r="AV462" s="14" t="s">
        <v>86</v>
      </c>
      <c r="AW462" s="14" t="s">
        <v>33</v>
      </c>
      <c r="AX462" s="14" t="s">
        <v>79</v>
      </c>
      <c r="AY462" s="173" t="s">
        <v>207</v>
      </c>
    </row>
    <row r="463" spans="1:65" s="14" customFormat="1" ht="11.25">
      <c r="B463" s="172"/>
      <c r="D463" s="164" t="s">
        <v>237</v>
      </c>
      <c r="E463" s="173" t="s">
        <v>1</v>
      </c>
      <c r="F463" s="174" t="s">
        <v>2165</v>
      </c>
      <c r="H463" s="173" t="s">
        <v>1</v>
      </c>
      <c r="I463" s="175"/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237</v>
      </c>
      <c r="AU463" s="173" t="s">
        <v>88</v>
      </c>
      <c r="AV463" s="14" t="s">
        <v>86</v>
      </c>
      <c r="AW463" s="14" t="s">
        <v>33</v>
      </c>
      <c r="AX463" s="14" t="s">
        <v>79</v>
      </c>
      <c r="AY463" s="173" t="s">
        <v>207</v>
      </c>
    </row>
    <row r="464" spans="1:65" s="13" customFormat="1" ht="11.25">
      <c r="B464" s="163"/>
      <c r="D464" s="164" t="s">
        <v>237</v>
      </c>
      <c r="E464" s="165" t="s">
        <v>1</v>
      </c>
      <c r="F464" s="166" t="s">
        <v>2167</v>
      </c>
      <c r="H464" s="167">
        <v>4</v>
      </c>
      <c r="I464" s="168"/>
      <c r="L464" s="163"/>
      <c r="M464" s="169"/>
      <c r="N464" s="170"/>
      <c r="O464" s="170"/>
      <c r="P464" s="170"/>
      <c r="Q464" s="170"/>
      <c r="R464" s="170"/>
      <c r="S464" s="170"/>
      <c r="T464" s="171"/>
      <c r="AT464" s="165" t="s">
        <v>237</v>
      </c>
      <c r="AU464" s="165" t="s">
        <v>88</v>
      </c>
      <c r="AV464" s="13" t="s">
        <v>88</v>
      </c>
      <c r="AW464" s="13" t="s">
        <v>33</v>
      </c>
      <c r="AX464" s="13" t="s">
        <v>79</v>
      </c>
      <c r="AY464" s="165" t="s">
        <v>207</v>
      </c>
    </row>
    <row r="465" spans="1:65" s="13" customFormat="1" ht="11.25">
      <c r="B465" s="163"/>
      <c r="D465" s="164" t="s">
        <v>237</v>
      </c>
      <c r="E465" s="165" t="s">
        <v>1</v>
      </c>
      <c r="F465" s="166" t="s">
        <v>2172</v>
      </c>
      <c r="H465" s="167">
        <v>2</v>
      </c>
      <c r="I465" s="168"/>
      <c r="L465" s="163"/>
      <c r="M465" s="169"/>
      <c r="N465" s="170"/>
      <c r="O465" s="170"/>
      <c r="P465" s="170"/>
      <c r="Q465" s="170"/>
      <c r="R465" s="170"/>
      <c r="S465" s="170"/>
      <c r="T465" s="171"/>
      <c r="AT465" s="165" t="s">
        <v>237</v>
      </c>
      <c r="AU465" s="165" t="s">
        <v>88</v>
      </c>
      <c r="AV465" s="13" t="s">
        <v>88</v>
      </c>
      <c r="AW465" s="13" t="s">
        <v>33</v>
      </c>
      <c r="AX465" s="13" t="s">
        <v>79</v>
      </c>
      <c r="AY465" s="165" t="s">
        <v>207</v>
      </c>
    </row>
    <row r="466" spans="1:65" s="14" customFormat="1" ht="22.5">
      <c r="B466" s="172"/>
      <c r="D466" s="164" t="s">
        <v>237</v>
      </c>
      <c r="E466" s="173" t="s">
        <v>1</v>
      </c>
      <c r="F466" s="174" t="s">
        <v>309</v>
      </c>
      <c r="H466" s="173" t="s">
        <v>1</v>
      </c>
      <c r="I466" s="175"/>
      <c r="L466" s="172"/>
      <c r="M466" s="176"/>
      <c r="N466" s="177"/>
      <c r="O466" s="177"/>
      <c r="P466" s="177"/>
      <c r="Q466" s="177"/>
      <c r="R466" s="177"/>
      <c r="S466" s="177"/>
      <c r="T466" s="178"/>
      <c r="AT466" s="173" t="s">
        <v>237</v>
      </c>
      <c r="AU466" s="173" t="s">
        <v>88</v>
      </c>
      <c r="AV466" s="14" t="s">
        <v>86</v>
      </c>
      <c r="AW466" s="14" t="s">
        <v>33</v>
      </c>
      <c r="AX466" s="14" t="s">
        <v>79</v>
      </c>
      <c r="AY466" s="173" t="s">
        <v>207</v>
      </c>
    </row>
    <row r="467" spans="1:65" s="14" customFormat="1" ht="11.25">
      <c r="B467" s="172"/>
      <c r="D467" s="164" t="s">
        <v>237</v>
      </c>
      <c r="E467" s="173" t="s">
        <v>1</v>
      </c>
      <c r="F467" s="174" t="s">
        <v>310</v>
      </c>
      <c r="H467" s="173" t="s">
        <v>1</v>
      </c>
      <c r="I467" s="175"/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237</v>
      </c>
      <c r="AU467" s="173" t="s">
        <v>88</v>
      </c>
      <c r="AV467" s="14" t="s">
        <v>86</v>
      </c>
      <c r="AW467" s="14" t="s">
        <v>33</v>
      </c>
      <c r="AX467" s="14" t="s">
        <v>79</v>
      </c>
      <c r="AY467" s="173" t="s">
        <v>207</v>
      </c>
    </row>
    <row r="468" spans="1:65" s="14" customFormat="1" ht="11.25">
      <c r="B468" s="172"/>
      <c r="D468" s="164" t="s">
        <v>237</v>
      </c>
      <c r="E468" s="173" t="s">
        <v>1</v>
      </c>
      <c r="F468" s="174" t="s">
        <v>311</v>
      </c>
      <c r="H468" s="173" t="s">
        <v>1</v>
      </c>
      <c r="I468" s="175"/>
      <c r="L468" s="172"/>
      <c r="M468" s="176"/>
      <c r="N468" s="177"/>
      <c r="O468" s="177"/>
      <c r="P468" s="177"/>
      <c r="Q468" s="177"/>
      <c r="R468" s="177"/>
      <c r="S468" s="177"/>
      <c r="T468" s="178"/>
      <c r="AT468" s="173" t="s">
        <v>237</v>
      </c>
      <c r="AU468" s="173" t="s">
        <v>88</v>
      </c>
      <c r="AV468" s="14" t="s">
        <v>86</v>
      </c>
      <c r="AW468" s="14" t="s">
        <v>33</v>
      </c>
      <c r="AX468" s="14" t="s">
        <v>79</v>
      </c>
      <c r="AY468" s="173" t="s">
        <v>207</v>
      </c>
    </row>
    <row r="469" spans="1:65" s="15" customFormat="1" ht="11.25">
      <c r="B469" s="179"/>
      <c r="D469" s="164" t="s">
        <v>237</v>
      </c>
      <c r="E469" s="180" t="s">
        <v>1</v>
      </c>
      <c r="F469" s="181" t="s">
        <v>242</v>
      </c>
      <c r="H469" s="182">
        <v>6</v>
      </c>
      <c r="I469" s="183"/>
      <c r="L469" s="179"/>
      <c r="M469" s="184"/>
      <c r="N469" s="185"/>
      <c r="O469" s="185"/>
      <c r="P469" s="185"/>
      <c r="Q469" s="185"/>
      <c r="R469" s="185"/>
      <c r="S469" s="185"/>
      <c r="T469" s="186"/>
      <c r="AT469" s="180" t="s">
        <v>237</v>
      </c>
      <c r="AU469" s="180" t="s">
        <v>88</v>
      </c>
      <c r="AV469" s="15" t="s">
        <v>213</v>
      </c>
      <c r="AW469" s="15" t="s">
        <v>33</v>
      </c>
      <c r="AX469" s="15" t="s">
        <v>86</v>
      </c>
      <c r="AY469" s="180" t="s">
        <v>207</v>
      </c>
    </row>
    <row r="470" spans="1:65" s="2" customFormat="1" ht="24.2" customHeight="1">
      <c r="A470" s="31"/>
      <c r="B470" s="148"/>
      <c r="C470" s="149" t="s">
        <v>382</v>
      </c>
      <c r="D470" s="149" t="s">
        <v>209</v>
      </c>
      <c r="E470" s="150" t="s">
        <v>324</v>
      </c>
      <c r="F470" s="151" t="s">
        <v>2176</v>
      </c>
      <c r="G470" s="152" t="s">
        <v>301</v>
      </c>
      <c r="H470" s="153">
        <v>1</v>
      </c>
      <c r="I470" s="154"/>
      <c r="J470" s="155">
        <f>ROUND(I470*H470,2)</f>
        <v>0</v>
      </c>
      <c r="K470" s="156"/>
      <c r="L470" s="32"/>
      <c r="M470" s="157" t="s">
        <v>1</v>
      </c>
      <c r="N470" s="158" t="s">
        <v>44</v>
      </c>
      <c r="O470" s="57"/>
      <c r="P470" s="159">
        <f>O470*H470</f>
        <v>0</v>
      </c>
      <c r="Q470" s="159">
        <v>0</v>
      </c>
      <c r="R470" s="159">
        <f>Q470*H470</f>
        <v>0</v>
      </c>
      <c r="S470" s="159">
        <v>0</v>
      </c>
      <c r="T470" s="160">
        <f>S470*H470</f>
        <v>0</v>
      </c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R470" s="161" t="s">
        <v>213</v>
      </c>
      <c r="AT470" s="161" t="s">
        <v>209</v>
      </c>
      <c r="AU470" s="161" t="s">
        <v>88</v>
      </c>
      <c r="AY470" s="17" t="s">
        <v>207</v>
      </c>
      <c r="BE470" s="162">
        <f>IF(N470="základní",J470,0)</f>
        <v>0</v>
      </c>
      <c r="BF470" s="162">
        <f>IF(N470="snížená",J470,0)</f>
        <v>0</v>
      </c>
      <c r="BG470" s="162">
        <f>IF(N470="zákl. přenesená",J470,0)</f>
        <v>0</v>
      </c>
      <c r="BH470" s="162">
        <f>IF(N470="sníž. přenesená",J470,0)</f>
        <v>0</v>
      </c>
      <c r="BI470" s="162">
        <f>IF(N470="nulová",J470,0)</f>
        <v>0</v>
      </c>
      <c r="BJ470" s="17" t="s">
        <v>86</v>
      </c>
      <c r="BK470" s="162">
        <f>ROUND(I470*H470,2)</f>
        <v>0</v>
      </c>
      <c r="BL470" s="17" t="s">
        <v>213</v>
      </c>
      <c r="BM470" s="161" t="s">
        <v>629</v>
      </c>
    </row>
    <row r="471" spans="1:65" s="14" customFormat="1" ht="22.5">
      <c r="B471" s="172"/>
      <c r="D471" s="164" t="s">
        <v>237</v>
      </c>
      <c r="E471" s="173" t="s">
        <v>1</v>
      </c>
      <c r="F471" s="174" t="s">
        <v>2164</v>
      </c>
      <c r="H471" s="173" t="s">
        <v>1</v>
      </c>
      <c r="I471" s="175"/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237</v>
      </c>
      <c r="AU471" s="173" t="s">
        <v>88</v>
      </c>
      <c r="AV471" s="14" t="s">
        <v>86</v>
      </c>
      <c r="AW471" s="14" t="s">
        <v>33</v>
      </c>
      <c r="AX471" s="14" t="s">
        <v>79</v>
      </c>
      <c r="AY471" s="173" t="s">
        <v>207</v>
      </c>
    </row>
    <row r="472" spans="1:65" s="14" customFormat="1" ht="11.25">
      <c r="B472" s="172"/>
      <c r="D472" s="164" t="s">
        <v>237</v>
      </c>
      <c r="E472" s="173" t="s">
        <v>1</v>
      </c>
      <c r="F472" s="174" t="s">
        <v>2165</v>
      </c>
      <c r="H472" s="173" t="s">
        <v>1</v>
      </c>
      <c r="I472" s="175"/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237</v>
      </c>
      <c r="AU472" s="173" t="s">
        <v>88</v>
      </c>
      <c r="AV472" s="14" t="s">
        <v>86</v>
      </c>
      <c r="AW472" s="14" t="s">
        <v>33</v>
      </c>
      <c r="AX472" s="14" t="s">
        <v>79</v>
      </c>
      <c r="AY472" s="173" t="s">
        <v>207</v>
      </c>
    </row>
    <row r="473" spans="1:65" s="13" customFormat="1" ht="11.25">
      <c r="B473" s="163"/>
      <c r="D473" s="164" t="s">
        <v>237</v>
      </c>
      <c r="E473" s="165" t="s">
        <v>1</v>
      </c>
      <c r="F473" s="166" t="s">
        <v>2171</v>
      </c>
      <c r="H473" s="167">
        <v>1</v>
      </c>
      <c r="I473" s="168"/>
      <c r="L473" s="163"/>
      <c r="M473" s="169"/>
      <c r="N473" s="170"/>
      <c r="O473" s="170"/>
      <c r="P473" s="170"/>
      <c r="Q473" s="170"/>
      <c r="R473" s="170"/>
      <c r="S473" s="170"/>
      <c r="T473" s="171"/>
      <c r="AT473" s="165" t="s">
        <v>237</v>
      </c>
      <c r="AU473" s="165" t="s">
        <v>88</v>
      </c>
      <c r="AV473" s="13" t="s">
        <v>88</v>
      </c>
      <c r="AW473" s="13" t="s">
        <v>33</v>
      </c>
      <c r="AX473" s="13" t="s">
        <v>79</v>
      </c>
      <c r="AY473" s="165" t="s">
        <v>207</v>
      </c>
    </row>
    <row r="474" spans="1:65" s="14" customFormat="1" ht="22.5">
      <c r="B474" s="172"/>
      <c r="D474" s="164" t="s">
        <v>237</v>
      </c>
      <c r="E474" s="173" t="s">
        <v>1</v>
      </c>
      <c r="F474" s="174" t="s">
        <v>309</v>
      </c>
      <c r="H474" s="173" t="s">
        <v>1</v>
      </c>
      <c r="I474" s="175"/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237</v>
      </c>
      <c r="AU474" s="173" t="s">
        <v>88</v>
      </c>
      <c r="AV474" s="14" t="s">
        <v>86</v>
      </c>
      <c r="AW474" s="14" t="s">
        <v>33</v>
      </c>
      <c r="AX474" s="14" t="s">
        <v>79</v>
      </c>
      <c r="AY474" s="173" t="s">
        <v>207</v>
      </c>
    </row>
    <row r="475" spans="1:65" s="14" customFormat="1" ht="11.25">
      <c r="B475" s="172"/>
      <c r="D475" s="164" t="s">
        <v>237</v>
      </c>
      <c r="E475" s="173" t="s">
        <v>1</v>
      </c>
      <c r="F475" s="174" t="s">
        <v>310</v>
      </c>
      <c r="H475" s="173" t="s">
        <v>1</v>
      </c>
      <c r="I475" s="175"/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237</v>
      </c>
      <c r="AU475" s="173" t="s">
        <v>88</v>
      </c>
      <c r="AV475" s="14" t="s">
        <v>86</v>
      </c>
      <c r="AW475" s="14" t="s">
        <v>33</v>
      </c>
      <c r="AX475" s="14" t="s">
        <v>79</v>
      </c>
      <c r="AY475" s="173" t="s">
        <v>207</v>
      </c>
    </row>
    <row r="476" spans="1:65" s="14" customFormat="1" ht="11.25">
      <c r="B476" s="172"/>
      <c r="D476" s="164" t="s">
        <v>237</v>
      </c>
      <c r="E476" s="173" t="s">
        <v>1</v>
      </c>
      <c r="F476" s="174" t="s">
        <v>311</v>
      </c>
      <c r="H476" s="173" t="s">
        <v>1</v>
      </c>
      <c r="I476" s="175"/>
      <c r="L476" s="172"/>
      <c r="M476" s="176"/>
      <c r="N476" s="177"/>
      <c r="O476" s="177"/>
      <c r="P476" s="177"/>
      <c r="Q476" s="177"/>
      <c r="R476" s="177"/>
      <c r="S476" s="177"/>
      <c r="T476" s="178"/>
      <c r="AT476" s="173" t="s">
        <v>237</v>
      </c>
      <c r="AU476" s="173" t="s">
        <v>88</v>
      </c>
      <c r="AV476" s="14" t="s">
        <v>86</v>
      </c>
      <c r="AW476" s="14" t="s">
        <v>33</v>
      </c>
      <c r="AX476" s="14" t="s">
        <v>79</v>
      </c>
      <c r="AY476" s="173" t="s">
        <v>207</v>
      </c>
    </row>
    <row r="477" spans="1:65" s="15" customFormat="1" ht="11.25">
      <c r="B477" s="179"/>
      <c r="D477" s="164" t="s">
        <v>237</v>
      </c>
      <c r="E477" s="180" t="s">
        <v>1</v>
      </c>
      <c r="F477" s="181" t="s">
        <v>242</v>
      </c>
      <c r="H477" s="182">
        <v>1</v>
      </c>
      <c r="I477" s="183"/>
      <c r="L477" s="179"/>
      <c r="M477" s="184"/>
      <c r="N477" s="185"/>
      <c r="O477" s="185"/>
      <c r="P477" s="185"/>
      <c r="Q477" s="185"/>
      <c r="R477" s="185"/>
      <c r="S477" s="185"/>
      <c r="T477" s="186"/>
      <c r="AT477" s="180" t="s">
        <v>237</v>
      </c>
      <c r="AU477" s="180" t="s">
        <v>88</v>
      </c>
      <c r="AV477" s="15" t="s">
        <v>213</v>
      </c>
      <c r="AW477" s="15" t="s">
        <v>33</v>
      </c>
      <c r="AX477" s="15" t="s">
        <v>86</v>
      </c>
      <c r="AY477" s="180" t="s">
        <v>207</v>
      </c>
    </row>
    <row r="478" spans="1:65" s="2" customFormat="1" ht="33" customHeight="1">
      <c r="A478" s="31"/>
      <c r="B478" s="148"/>
      <c r="C478" s="149" t="s">
        <v>638</v>
      </c>
      <c r="D478" s="149" t="s">
        <v>209</v>
      </c>
      <c r="E478" s="150" t="s">
        <v>328</v>
      </c>
      <c r="F478" s="151" t="s">
        <v>337</v>
      </c>
      <c r="G478" s="152" t="s">
        <v>301</v>
      </c>
      <c r="H478" s="153">
        <v>2</v>
      </c>
      <c r="I478" s="154"/>
      <c r="J478" s="155">
        <f>ROUND(I478*H478,2)</f>
        <v>0</v>
      </c>
      <c r="K478" s="156"/>
      <c r="L478" s="32"/>
      <c r="M478" s="157" t="s">
        <v>1</v>
      </c>
      <c r="N478" s="158" t="s">
        <v>44</v>
      </c>
      <c r="O478" s="57"/>
      <c r="P478" s="159">
        <f>O478*H478</f>
        <v>0</v>
      </c>
      <c r="Q478" s="159">
        <v>0</v>
      </c>
      <c r="R478" s="159">
        <f>Q478*H478</f>
        <v>0</v>
      </c>
      <c r="S478" s="159">
        <v>0</v>
      </c>
      <c r="T478" s="160">
        <f>S478*H478</f>
        <v>0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R478" s="161" t="s">
        <v>213</v>
      </c>
      <c r="AT478" s="161" t="s">
        <v>209</v>
      </c>
      <c r="AU478" s="161" t="s">
        <v>88</v>
      </c>
      <c r="AY478" s="17" t="s">
        <v>207</v>
      </c>
      <c r="BE478" s="162">
        <f>IF(N478="základní",J478,0)</f>
        <v>0</v>
      </c>
      <c r="BF478" s="162">
        <f>IF(N478="snížená",J478,0)</f>
        <v>0</v>
      </c>
      <c r="BG478" s="162">
        <f>IF(N478="zákl. přenesená",J478,0)</f>
        <v>0</v>
      </c>
      <c r="BH478" s="162">
        <f>IF(N478="sníž. přenesená",J478,0)</f>
        <v>0</v>
      </c>
      <c r="BI478" s="162">
        <f>IF(N478="nulová",J478,0)</f>
        <v>0</v>
      </c>
      <c r="BJ478" s="17" t="s">
        <v>86</v>
      </c>
      <c r="BK478" s="162">
        <f>ROUND(I478*H478,2)</f>
        <v>0</v>
      </c>
      <c r="BL478" s="17" t="s">
        <v>213</v>
      </c>
      <c r="BM478" s="161" t="s">
        <v>641</v>
      </c>
    </row>
    <row r="479" spans="1:65" s="14" customFormat="1" ht="22.5">
      <c r="B479" s="172"/>
      <c r="D479" s="164" t="s">
        <v>237</v>
      </c>
      <c r="E479" s="173" t="s">
        <v>1</v>
      </c>
      <c r="F479" s="174" t="s">
        <v>2164</v>
      </c>
      <c r="H479" s="173" t="s">
        <v>1</v>
      </c>
      <c r="I479" s="175"/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237</v>
      </c>
      <c r="AU479" s="173" t="s">
        <v>88</v>
      </c>
      <c r="AV479" s="14" t="s">
        <v>86</v>
      </c>
      <c r="AW479" s="14" t="s">
        <v>33</v>
      </c>
      <c r="AX479" s="14" t="s">
        <v>79</v>
      </c>
      <c r="AY479" s="173" t="s">
        <v>207</v>
      </c>
    </row>
    <row r="480" spans="1:65" s="14" customFormat="1" ht="11.25">
      <c r="B480" s="172"/>
      <c r="D480" s="164" t="s">
        <v>237</v>
      </c>
      <c r="E480" s="173" t="s">
        <v>1</v>
      </c>
      <c r="F480" s="174" t="s">
        <v>2165</v>
      </c>
      <c r="H480" s="173" t="s">
        <v>1</v>
      </c>
      <c r="I480" s="175"/>
      <c r="L480" s="172"/>
      <c r="M480" s="176"/>
      <c r="N480" s="177"/>
      <c r="O480" s="177"/>
      <c r="P480" s="177"/>
      <c r="Q480" s="177"/>
      <c r="R480" s="177"/>
      <c r="S480" s="177"/>
      <c r="T480" s="178"/>
      <c r="AT480" s="173" t="s">
        <v>237</v>
      </c>
      <c r="AU480" s="173" t="s">
        <v>88</v>
      </c>
      <c r="AV480" s="14" t="s">
        <v>86</v>
      </c>
      <c r="AW480" s="14" t="s">
        <v>33</v>
      </c>
      <c r="AX480" s="14" t="s">
        <v>79</v>
      </c>
      <c r="AY480" s="173" t="s">
        <v>207</v>
      </c>
    </row>
    <row r="481" spans="1:65" s="13" customFormat="1" ht="11.25">
      <c r="B481" s="163"/>
      <c r="D481" s="164" t="s">
        <v>237</v>
      </c>
      <c r="E481" s="165" t="s">
        <v>1</v>
      </c>
      <c r="F481" s="166" t="s">
        <v>2172</v>
      </c>
      <c r="H481" s="167">
        <v>2</v>
      </c>
      <c r="I481" s="168"/>
      <c r="L481" s="163"/>
      <c r="M481" s="169"/>
      <c r="N481" s="170"/>
      <c r="O481" s="170"/>
      <c r="P481" s="170"/>
      <c r="Q481" s="170"/>
      <c r="R481" s="170"/>
      <c r="S481" s="170"/>
      <c r="T481" s="171"/>
      <c r="AT481" s="165" t="s">
        <v>237</v>
      </c>
      <c r="AU481" s="165" t="s">
        <v>88</v>
      </c>
      <c r="AV481" s="13" t="s">
        <v>88</v>
      </c>
      <c r="AW481" s="13" t="s">
        <v>33</v>
      </c>
      <c r="AX481" s="13" t="s">
        <v>79</v>
      </c>
      <c r="AY481" s="165" t="s">
        <v>207</v>
      </c>
    </row>
    <row r="482" spans="1:65" s="14" customFormat="1" ht="22.5">
      <c r="B482" s="172"/>
      <c r="D482" s="164" t="s">
        <v>237</v>
      </c>
      <c r="E482" s="173" t="s">
        <v>1</v>
      </c>
      <c r="F482" s="174" t="s">
        <v>309</v>
      </c>
      <c r="H482" s="173" t="s">
        <v>1</v>
      </c>
      <c r="I482" s="175"/>
      <c r="L482" s="172"/>
      <c r="M482" s="176"/>
      <c r="N482" s="177"/>
      <c r="O482" s="177"/>
      <c r="P482" s="177"/>
      <c r="Q482" s="177"/>
      <c r="R482" s="177"/>
      <c r="S482" s="177"/>
      <c r="T482" s="178"/>
      <c r="AT482" s="173" t="s">
        <v>237</v>
      </c>
      <c r="AU482" s="173" t="s">
        <v>88</v>
      </c>
      <c r="AV482" s="14" t="s">
        <v>86</v>
      </c>
      <c r="AW482" s="14" t="s">
        <v>33</v>
      </c>
      <c r="AX482" s="14" t="s">
        <v>79</v>
      </c>
      <c r="AY482" s="173" t="s">
        <v>207</v>
      </c>
    </row>
    <row r="483" spans="1:65" s="14" customFormat="1" ht="11.25">
      <c r="B483" s="172"/>
      <c r="D483" s="164" t="s">
        <v>237</v>
      </c>
      <c r="E483" s="173" t="s">
        <v>1</v>
      </c>
      <c r="F483" s="174" t="s">
        <v>310</v>
      </c>
      <c r="H483" s="173" t="s">
        <v>1</v>
      </c>
      <c r="I483" s="175"/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237</v>
      </c>
      <c r="AU483" s="173" t="s">
        <v>88</v>
      </c>
      <c r="AV483" s="14" t="s">
        <v>86</v>
      </c>
      <c r="AW483" s="14" t="s">
        <v>33</v>
      </c>
      <c r="AX483" s="14" t="s">
        <v>79</v>
      </c>
      <c r="AY483" s="173" t="s">
        <v>207</v>
      </c>
    </row>
    <row r="484" spans="1:65" s="14" customFormat="1" ht="11.25">
      <c r="B484" s="172"/>
      <c r="D484" s="164" t="s">
        <v>237</v>
      </c>
      <c r="E484" s="173" t="s">
        <v>1</v>
      </c>
      <c r="F484" s="174" t="s">
        <v>311</v>
      </c>
      <c r="H484" s="173" t="s">
        <v>1</v>
      </c>
      <c r="I484" s="175"/>
      <c r="L484" s="172"/>
      <c r="M484" s="176"/>
      <c r="N484" s="177"/>
      <c r="O484" s="177"/>
      <c r="P484" s="177"/>
      <c r="Q484" s="177"/>
      <c r="R484" s="177"/>
      <c r="S484" s="177"/>
      <c r="T484" s="178"/>
      <c r="AT484" s="173" t="s">
        <v>237</v>
      </c>
      <c r="AU484" s="173" t="s">
        <v>88</v>
      </c>
      <c r="AV484" s="14" t="s">
        <v>86</v>
      </c>
      <c r="AW484" s="14" t="s">
        <v>33</v>
      </c>
      <c r="AX484" s="14" t="s">
        <v>79</v>
      </c>
      <c r="AY484" s="173" t="s">
        <v>207</v>
      </c>
    </row>
    <row r="485" spans="1:65" s="15" customFormat="1" ht="11.25">
      <c r="B485" s="179"/>
      <c r="D485" s="164" t="s">
        <v>237</v>
      </c>
      <c r="E485" s="180" t="s">
        <v>1</v>
      </c>
      <c r="F485" s="181" t="s">
        <v>242</v>
      </c>
      <c r="H485" s="182">
        <v>2</v>
      </c>
      <c r="I485" s="183"/>
      <c r="L485" s="179"/>
      <c r="M485" s="184"/>
      <c r="N485" s="185"/>
      <c r="O485" s="185"/>
      <c r="P485" s="185"/>
      <c r="Q485" s="185"/>
      <c r="R485" s="185"/>
      <c r="S485" s="185"/>
      <c r="T485" s="186"/>
      <c r="AT485" s="180" t="s">
        <v>237</v>
      </c>
      <c r="AU485" s="180" t="s">
        <v>88</v>
      </c>
      <c r="AV485" s="15" t="s">
        <v>213</v>
      </c>
      <c r="AW485" s="15" t="s">
        <v>33</v>
      </c>
      <c r="AX485" s="15" t="s">
        <v>86</v>
      </c>
      <c r="AY485" s="180" t="s">
        <v>207</v>
      </c>
    </row>
    <row r="486" spans="1:65" s="2" customFormat="1" ht="33" customHeight="1">
      <c r="A486" s="31"/>
      <c r="B486" s="148"/>
      <c r="C486" s="149" t="s">
        <v>386</v>
      </c>
      <c r="D486" s="149" t="s">
        <v>209</v>
      </c>
      <c r="E486" s="150" t="s">
        <v>331</v>
      </c>
      <c r="F486" s="151" t="s">
        <v>340</v>
      </c>
      <c r="G486" s="152" t="s">
        <v>301</v>
      </c>
      <c r="H486" s="153">
        <v>2</v>
      </c>
      <c r="I486" s="154"/>
      <c r="J486" s="155">
        <f>ROUND(I486*H486,2)</f>
        <v>0</v>
      </c>
      <c r="K486" s="156"/>
      <c r="L486" s="32"/>
      <c r="M486" s="157" t="s">
        <v>1</v>
      </c>
      <c r="N486" s="158" t="s">
        <v>44</v>
      </c>
      <c r="O486" s="57"/>
      <c r="P486" s="159">
        <f>O486*H486</f>
        <v>0</v>
      </c>
      <c r="Q486" s="159">
        <v>0</v>
      </c>
      <c r="R486" s="159">
        <f>Q486*H486</f>
        <v>0</v>
      </c>
      <c r="S486" s="159">
        <v>0</v>
      </c>
      <c r="T486" s="160">
        <f>S486*H486</f>
        <v>0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R486" s="161" t="s">
        <v>213</v>
      </c>
      <c r="AT486" s="161" t="s">
        <v>209</v>
      </c>
      <c r="AU486" s="161" t="s">
        <v>88</v>
      </c>
      <c r="AY486" s="17" t="s">
        <v>207</v>
      </c>
      <c r="BE486" s="162">
        <f>IF(N486="základní",J486,0)</f>
        <v>0</v>
      </c>
      <c r="BF486" s="162">
        <f>IF(N486="snížená",J486,0)</f>
        <v>0</v>
      </c>
      <c r="BG486" s="162">
        <f>IF(N486="zákl. přenesená",J486,0)</f>
        <v>0</v>
      </c>
      <c r="BH486" s="162">
        <f>IF(N486="sníž. přenesená",J486,0)</f>
        <v>0</v>
      </c>
      <c r="BI486" s="162">
        <f>IF(N486="nulová",J486,0)</f>
        <v>0</v>
      </c>
      <c r="BJ486" s="17" t="s">
        <v>86</v>
      </c>
      <c r="BK486" s="162">
        <f>ROUND(I486*H486,2)</f>
        <v>0</v>
      </c>
      <c r="BL486" s="17" t="s">
        <v>213</v>
      </c>
      <c r="BM486" s="161" t="s">
        <v>649</v>
      </c>
    </row>
    <row r="487" spans="1:65" s="14" customFormat="1" ht="22.5">
      <c r="B487" s="172"/>
      <c r="D487" s="164" t="s">
        <v>237</v>
      </c>
      <c r="E487" s="173" t="s">
        <v>1</v>
      </c>
      <c r="F487" s="174" t="s">
        <v>2164</v>
      </c>
      <c r="H487" s="173" t="s">
        <v>1</v>
      </c>
      <c r="I487" s="175"/>
      <c r="L487" s="172"/>
      <c r="M487" s="176"/>
      <c r="N487" s="177"/>
      <c r="O487" s="177"/>
      <c r="P487" s="177"/>
      <c r="Q487" s="177"/>
      <c r="R487" s="177"/>
      <c r="S487" s="177"/>
      <c r="T487" s="178"/>
      <c r="AT487" s="173" t="s">
        <v>237</v>
      </c>
      <c r="AU487" s="173" t="s">
        <v>88</v>
      </c>
      <c r="AV487" s="14" t="s">
        <v>86</v>
      </c>
      <c r="AW487" s="14" t="s">
        <v>33</v>
      </c>
      <c r="AX487" s="14" t="s">
        <v>79</v>
      </c>
      <c r="AY487" s="173" t="s">
        <v>207</v>
      </c>
    </row>
    <row r="488" spans="1:65" s="14" customFormat="1" ht="11.25">
      <c r="B488" s="172"/>
      <c r="D488" s="164" t="s">
        <v>237</v>
      </c>
      <c r="E488" s="173" t="s">
        <v>1</v>
      </c>
      <c r="F488" s="174" t="s">
        <v>2165</v>
      </c>
      <c r="H488" s="173" t="s">
        <v>1</v>
      </c>
      <c r="I488" s="175"/>
      <c r="L488" s="172"/>
      <c r="M488" s="176"/>
      <c r="N488" s="177"/>
      <c r="O488" s="177"/>
      <c r="P488" s="177"/>
      <c r="Q488" s="177"/>
      <c r="R488" s="177"/>
      <c r="S488" s="177"/>
      <c r="T488" s="178"/>
      <c r="AT488" s="173" t="s">
        <v>237</v>
      </c>
      <c r="AU488" s="173" t="s">
        <v>88</v>
      </c>
      <c r="AV488" s="14" t="s">
        <v>86</v>
      </c>
      <c r="AW488" s="14" t="s">
        <v>33</v>
      </c>
      <c r="AX488" s="14" t="s">
        <v>79</v>
      </c>
      <c r="AY488" s="173" t="s">
        <v>207</v>
      </c>
    </row>
    <row r="489" spans="1:65" s="13" customFormat="1" ht="11.25">
      <c r="B489" s="163"/>
      <c r="D489" s="164" t="s">
        <v>237</v>
      </c>
      <c r="E489" s="165" t="s">
        <v>1</v>
      </c>
      <c r="F489" s="166" t="s">
        <v>2172</v>
      </c>
      <c r="H489" s="167">
        <v>2</v>
      </c>
      <c r="I489" s="168"/>
      <c r="L489" s="163"/>
      <c r="M489" s="169"/>
      <c r="N489" s="170"/>
      <c r="O489" s="170"/>
      <c r="P489" s="170"/>
      <c r="Q489" s="170"/>
      <c r="R489" s="170"/>
      <c r="S489" s="170"/>
      <c r="T489" s="171"/>
      <c r="AT489" s="165" t="s">
        <v>237</v>
      </c>
      <c r="AU489" s="165" t="s">
        <v>88</v>
      </c>
      <c r="AV489" s="13" t="s">
        <v>88</v>
      </c>
      <c r="AW489" s="13" t="s">
        <v>33</v>
      </c>
      <c r="AX489" s="13" t="s">
        <v>79</v>
      </c>
      <c r="AY489" s="165" t="s">
        <v>207</v>
      </c>
    </row>
    <row r="490" spans="1:65" s="14" customFormat="1" ht="22.5">
      <c r="B490" s="172"/>
      <c r="D490" s="164" t="s">
        <v>237</v>
      </c>
      <c r="E490" s="173" t="s">
        <v>1</v>
      </c>
      <c r="F490" s="174" t="s">
        <v>309</v>
      </c>
      <c r="H490" s="173" t="s">
        <v>1</v>
      </c>
      <c r="I490" s="175"/>
      <c r="L490" s="172"/>
      <c r="M490" s="176"/>
      <c r="N490" s="177"/>
      <c r="O490" s="177"/>
      <c r="P490" s="177"/>
      <c r="Q490" s="177"/>
      <c r="R490" s="177"/>
      <c r="S490" s="177"/>
      <c r="T490" s="178"/>
      <c r="AT490" s="173" t="s">
        <v>237</v>
      </c>
      <c r="AU490" s="173" t="s">
        <v>88</v>
      </c>
      <c r="AV490" s="14" t="s">
        <v>86</v>
      </c>
      <c r="AW490" s="14" t="s">
        <v>33</v>
      </c>
      <c r="AX490" s="14" t="s">
        <v>79</v>
      </c>
      <c r="AY490" s="173" t="s">
        <v>207</v>
      </c>
    </row>
    <row r="491" spans="1:65" s="14" customFormat="1" ht="11.25">
      <c r="B491" s="172"/>
      <c r="D491" s="164" t="s">
        <v>237</v>
      </c>
      <c r="E491" s="173" t="s">
        <v>1</v>
      </c>
      <c r="F491" s="174" t="s">
        <v>310</v>
      </c>
      <c r="H491" s="173" t="s">
        <v>1</v>
      </c>
      <c r="I491" s="175"/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237</v>
      </c>
      <c r="AU491" s="173" t="s">
        <v>88</v>
      </c>
      <c r="AV491" s="14" t="s">
        <v>86</v>
      </c>
      <c r="AW491" s="14" t="s">
        <v>33</v>
      </c>
      <c r="AX491" s="14" t="s">
        <v>79</v>
      </c>
      <c r="AY491" s="173" t="s">
        <v>207</v>
      </c>
    </row>
    <row r="492" spans="1:65" s="14" customFormat="1" ht="11.25">
      <c r="B492" s="172"/>
      <c r="D492" s="164" t="s">
        <v>237</v>
      </c>
      <c r="E492" s="173" t="s">
        <v>1</v>
      </c>
      <c r="F492" s="174" t="s">
        <v>311</v>
      </c>
      <c r="H492" s="173" t="s">
        <v>1</v>
      </c>
      <c r="I492" s="175"/>
      <c r="L492" s="172"/>
      <c r="M492" s="176"/>
      <c r="N492" s="177"/>
      <c r="O492" s="177"/>
      <c r="P492" s="177"/>
      <c r="Q492" s="177"/>
      <c r="R492" s="177"/>
      <c r="S492" s="177"/>
      <c r="T492" s="178"/>
      <c r="AT492" s="173" t="s">
        <v>237</v>
      </c>
      <c r="AU492" s="173" t="s">
        <v>88</v>
      </c>
      <c r="AV492" s="14" t="s">
        <v>86</v>
      </c>
      <c r="AW492" s="14" t="s">
        <v>33</v>
      </c>
      <c r="AX492" s="14" t="s">
        <v>79</v>
      </c>
      <c r="AY492" s="173" t="s">
        <v>207</v>
      </c>
    </row>
    <row r="493" spans="1:65" s="15" customFormat="1" ht="11.25">
      <c r="B493" s="179"/>
      <c r="D493" s="164" t="s">
        <v>237</v>
      </c>
      <c r="E493" s="180" t="s">
        <v>1</v>
      </c>
      <c r="F493" s="181" t="s">
        <v>242</v>
      </c>
      <c r="H493" s="182">
        <v>2</v>
      </c>
      <c r="I493" s="183"/>
      <c r="L493" s="179"/>
      <c r="M493" s="184"/>
      <c r="N493" s="185"/>
      <c r="O493" s="185"/>
      <c r="P493" s="185"/>
      <c r="Q493" s="185"/>
      <c r="R493" s="185"/>
      <c r="S493" s="185"/>
      <c r="T493" s="186"/>
      <c r="AT493" s="180" t="s">
        <v>237</v>
      </c>
      <c r="AU493" s="180" t="s">
        <v>88</v>
      </c>
      <c r="AV493" s="15" t="s">
        <v>213</v>
      </c>
      <c r="AW493" s="15" t="s">
        <v>33</v>
      </c>
      <c r="AX493" s="15" t="s">
        <v>86</v>
      </c>
      <c r="AY493" s="180" t="s">
        <v>207</v>
      </c>
    </row>
    <row r="494" spans="1:65" s="2" customFormat="1" ht="24.2" customHeight="1">
      <c r="A494" s="31"/>
      <c r="B494" s="148"/>
      <c r="C494" s="149" t="s">
        <v>654</v>
      </c>
      <c r="D494" s="149" t="s">
        <v>209</v>
      </c>
      <c r="E494" s="150" t="s">
        <v>336</v>
      </c>
      <c r="F494" s="151" t="s">
        <v>2177</v>
      </c>
      <c r="G494" s="152" t="s">
        <v>301</v>
      </c>
      <c r="H494" s="153">
        <v>2</v>
      </c>
      <c r="I494" s="154"/>
      <c r="J494" s="155">
        <f>ROUND(I494*H494,2)</f>
        <v>0</v>
      </c>
      <c r="K494" s="156"/>
      <c r="L494" s="32"/>
      <c r="M494" s="157" t="s">
        <v>1</v>
      </c>
      <c r="N494" s="158" t="s">
        <v>44</v>
      </c>
      <c r="O494" s="57"/>
      <c r="P494" s="159">
        <f>O494*H494</f>
        <v>0</v>
      </c>
      <c r="Q494" s="159">
        <v>0</v>
      </c>
      <c r="R494" s="159">
        <f>Q494*H494</f>
        <v>0</v>
      </c>
      <c r="S494" s="159">
        <v>0</v>
      </c>
      <c r="T494" s="160">
        <f>S494*H494</f>
        <v>0</v>
      </c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R494" s="161" t="s">
        <v>213</v>
      </c>
      <c r="AT494" s="161" t="s">
        <v>209</v>
      </c>
      <c r="AU494" s="161" t="s">
        <v>88</v>
      </c>
      <c r="AY494" s="17" t="s">
        <v>207</v>
      </c>
      <c r="BE494" s="162">
        <f>IF(N494="základní",J494,0)</f>
        <v>0</v>
      </c>
      <c r="BF494" s="162">
        <f>IF(N494="snížená",J494,0)</f>
        <v>0</v>
      </c>
      <c r="BG494" s="162">
        <f>IF(N494="zákl. přenesená",J494,0)</f>
        <v>0</v>
      </c>
      <c r="BH494" s="162">
        <f>IF(N494="sníž. přenesená",J494,0)</f>
        <v>0</v>
      </c>
      <c r="BI494" s="162">
        <f>IF(N494="nulová",J494,0)</f>
        <v>0</v>
      </c>
      <c r="BJ494" s="17" t="s">
        <v>86</v>
      </c>
      <c r="BK494" s="162">
        <f>ROUND(I494*H494,2)</f>
        <v>0</v>
      </c>
      <c r="BL494" s="17" t="s">
        <v>213</v>
      </c>
      <c r="BM494" s="161" t="s">
        <v>657</v>
      </c>
    </row>
    <row r="495" spans="1:65" s="14" customFormat="1" ht="22.5">
      <c r="B495" s="172"/>
      <c r="D495" s="164" t="s">
        <v>237</v>
      </c>
      <c r="E495" s="173" t="s">
        <v>1</v>
      </c>
      <c r="F495" s="174" t="s">
        <v>2164</v>
      </c>
      <c r="H495" s="173" t="s">
        <v>1</v>
      </c>
      <c r="I495" s="175"/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237</v>
      </c>
      <c r="AU495" s="173" t="s">
        <v>88</v>
      </c>
      <c r="AV495" s="14" t="s">
        <v>86</v>
      </c>
      <c r="AW495" s="14" t="s">
        <v>33</v>
      </c>
      <c r="AX495" s="14" t="s">
        <v>79</v>
      </c>
      <c r="AY495" s="173" t="s">
        <v>207</v>
      </c>
    </row>
    <row r="496" spans="1:65" s="14" customFormat="1" ht="11.25">
      <c r="B496" s="172"/>
      <c r="D496" s="164" t="s">
        <v>237</v>
      </c>
      <c r="E496" s="173" t="s">
        <v>1</v>
      </c>
      <c r="F496" s="174" t="s">
        <v>2165</v>
      </c>
      <c r="H496" s="173" t="s">
        <v>1</v>
      </c>
      <c r="I496" s="175"/>
      <c r="L496" s="172"/>
      <c r="M496" s="176"/>
      <c r="N496" s="177"/>
      <c r="O496" s="177"/>
      <c r="P496" s="177"/>
      <c r="Q496" s="177"/>
      <c r="R496" s="177"/>
      <c r="S496" s="177"/>
      <c r="T496" s="178"/>
      <c r="AT496" s="173" t="s">
        <v>237</v>
      </c>
      <c r="AU496" s="173" t="s">
        <v>88</v>
      </c>
      <c r="AV496" s="14" t="s">
        <v>86</v>
      </c>
      <c r="AW496" s="14" t="s">
        <v>33</v>
      </c>
      <c r="AX496" s="14" t="s">
        <v>79</v>
      </c>
      <c r="AY496" s="173" t="s">
        <v>207</v>
      </c>
    </row>
    <row r="497" spans="1:65" s="13" customFormat="1" ht="11.25">
      <c r="B497" s="163"/>
      <c r="D497" s="164" t="s">
        <v>237</v>
      </c>
      <c r="E497" s="165" t="s">
        <v>1</v>
      </c>
      <c r="F497" s="166" t="s">
        <v>2178</v>
      </c>
      <c r="H497" s="167">
        <v>2</v>
      </c>
      <c r="I497" s="168"/>
      <c r="L497" s="163"/>
      <c r="M497" s="169"/>
      <c r="N497" s="170"/>
      <c r="O497" s="170"/>
      <c r="P497" s="170"/>
      <c r="Q497" s="170"/>
      <c r="R497" s="170"/>
      <c r="S497" s="170"/>
      <c r="T497" s="171"/>
      <c r="AT497" s="165" t="s">
        <v>237</v>
      </c>
      <c r="AU497" s="165" t="s">
        <v>88</v>
      </c>
      <c r="AV497" s="13" t="s">
        <v>88</v>
      </c>
      <c r="AW497" s="13" t="s">
        <v>33</v>
      </c>
      <c r="AX497" s="13" t="s">
        <v>79</v>
      </c>
      <c r="AY497" s="165" t="s">
        <v>207</v>
      </c>
    </row>
    <row r="498" spans="1:65" s="14" customFormat="1" ht="22.5">
      <c r="B498" s="172"/>
      <c r="D498" s="164" t="s">
        <v>237</v>
      </c>
      <c r="E498" s="173" t="s">
        <v>1</v>
      </c>
      <c r="F498" s="174" t="s">
        <v>309</v>
      </c>
      <c r="H498" s="173" t="s">
        <v>1</v>
      </c>
      <c r="I498" s="175"/>
      <c r="L498" s="172"/>
      <c r="M498" s="176"/>
      <c r="N498" s="177"/>
      <c r="O498" s="177"/>
      <c r="P498" s="177"/>
      <c r="Q498" s="177"/>
      <c r="R498" s="177"/>
      <c r="S498" s="177"/>
      <c r="T498" s="178"/>
      <c r="AT498" s="173" t="s">
        <v>237</v>
      </c>
      <c r="AU498" s="173" t="s">
        <v>88</v>
      </c>
      <c r="AV498" s="14" t="s">
        <v>86</v>
      </c>
      <c r="AW498" s="14" t="s">
        <v>33</v>
      </c>
      <c r="AX498" s="14" t="s">
        <v>79</v>
      </c>
      <c r="AY498" s="173" t="s">
        <v>207</v>
      </c>
    </row>
    <row r="499" spans="1:65" s="14" customFormat="1" ht="11.25">
      <c r="B499" s="172"/>
      <c r="D499" s="164" t="s">
        <v>237</v>
      </c>
      <c r="E499" s="173" t="s">
        <v>1</v>
      </c>
      <c r="F499" s="174" t="s">
        <v>310</v>
      </c>
      <c r="H499" s="173" t="s">
        <v>1</v>
      </c>
      <c r="I499" s="175"/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237</v>
      </c>
      <c r="AU499" s="173" t="s">
        <v>88</v>
      </c>
      <c r="AV499" s="14" t="s">
        <v>86</v>
      </c>
      <c r="AW499" s="14" t="s">
        <v>33</v>
      </c>
      <c r="AX499" s="14" t="s">
        <v>79</v>
      </c>
      <c r="AY499" s="173" t="s">
        <v>207</v>
      </c>
    </row>
    <row r="500" spans="1:65" s="14" customFormat="1" ht="11.25">
      <c r="B500" s="172"/>
      <c r="D500" s="164" t="s">
        <v>237</v>
      </c>
      <c r="E500" s="173" t="s">
        <v>1</v>
      </c>
      <c r="F500" s="174" t="s">
        <v>311</v>
      </c>
      <c r="H500" s="173" t="s">
        <v>1</v>
      </c>
      <c r="I500" s="175"/>
      <c r="L500" s="172"/>
      <c r="M500" s="176"/>
      <c r="N500" s="177"/>
      <c r="O500" s="177"/>
      <c r="P500" s="177"/>
      <c r="Q500" s="177"/>
      <c r="R500" s="177"/>
      <c r="S500" s="177"/>
      <c r="T500" s="178"/>
      <c r="AT500" s="173" t="s">
        <v>237</v>
      </c>
      <c r="AU500" s="173" t="s">
        <v>88</v>
      </c>
      <c r="AV500" s="14" t="s">
        <v>86</v>
      </c>
      <c r="AW500" s="14" t="s">
        <v>33</v>
      </c>
      <c r="AX500" s="14" t="s">
        <v>79</v>
      </c>
      <c r="AY500" s="173" t="s">
        <v>207</v>
      </c>
    </row>
    <row r="501" spans="1:65" s="15" customFormat="1" ht="11.25">
      <c r="B501" s="179"/>
      <c r="D501" s="164" t="s">
        <v>237</v>
      </c>
      <c r="E501" s="180" t="s">
        <v>1</v>
      </c>
      <c r="F501" s="181" t="s">
        <v>242</v>
      </c>
      <c r="H501" s="182">
        <v>2</v>
      </c>
      <c r="I501" s="183"/>
      <c r="L501" s="179"/>
      <c r="M501" s="184"/>
      <c r="N501" s="185"/>
      <c r="O501" s="185"/>
      <c r="P501" s="185"/>
      <c r="Q501" s="185"/>
      <c r="R501" s="185"/>
      <c r="S501" s="185"/>
      <c r="T501" s="186"/>
      <c r="AT501" s="180" t="s">
        <v>237</v>
      </c>
      <c r="AU501" s="180" t="s">
        <v>88</v>
      </c>
      <c r="AV501" s="15" t="s">
        <v>213</v>
      </c>
      <c r="AW501" s="15" t="s">
        <v>33</v>
      </c>
      <c r="AX501" s="15" t="s">
        <v>86</v>
      </c>
      <c r="AY501" s="180" t="s">
        <v>207</v>
      </c>
    </row>
    <row r="502" spans="1:65" s="2" customFormat="1" ht="33" customHeight="1">
      <c r="A502" s="31"/>
      <c r="B502" s="148"/>
      <c r="C502" s="149" t="s">
        <v>390</v>
      </c>
      <c r="D502" s="149" t="s">
        <v>209</v>
      </c>
      <c r="E502" s="150" t="s">
        <v>339</v>
      </c>
      <c r="F502" s="151" t="s">
        <v>348</v>
      </c>
      <c r="G502" s="152" t="s">
        <v>301</v>
      </c>
      <c r="H502" s="153">
        <v>2</v>
      </c>
      <c r="I502" s="154"/>
      <c r="J502" s="155">
        <f>ROUND(I502*H502,2)</f>
        <v>0</v>
      </c>
      <c r="K502" s="156"/>
      <c r="L502" s="32"/>
      <c r="M502" s="157" t="s">
        <v>1</v>
      </c>
      <c r="N502" s="158" t="s">
        <v>44</v>
      </c>
      <c r="O502" s="57"/>
      <c r="P502" s="159">
        <f>O502*H502</f>
        <v>0</v>
      </c>
      <c r="Q502" s="159">
        <v>0</v>
      </c>
      <c r="R502" s="159">
        <f>Q502*H502</f>
        <v>0</v>
      </c>
      <c r="S502" s="159">
        <v>0</v>
      </c>
      <c r="T502" s="160">
        <f>S502*H502</f>
        <v>0</v>
      </c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R502" s="161" t="s">
        <v>213</v>
      </c>
      <c r="AT502" s="161" t="s">
        <v>209</v>
      </c>
      <c r="AU502" s="161" t="s">
        <v>88</v>
      </c>
      <c r="AY502" s="17" t="s">
        <v>207</v>
      </c>
      <c r="BE502" s="162">
        <f>IF(N502="základní",J502,0)</f>
        <v>0</v>
      </c>
      <c r="BF502" s="162">
        <f>IF(N502="snížená",J502,0)</f>
        <v>0</v>
      </c>
      <c r="BG502" s="162">
        <f>IF(N502="zákl. přenesená",J502,0)</f>
        <v>0</v>
      </c>
      <c r="BH502" s="162">
        <f>IF(N502="sníž. přenesená",J502,0)</f>
        <v>0</v>
      </c>
      <c r="BI502" s="162">
        <f>IF(N502="nulová",J502,0)</f>
        <v>0</v>
      </c>
      <c r="BJ502" s="17" t="s">
        <v>86</v>
      </c>
      <c r="BK502" s="162">
        <f>ROUND(I502*H502,2)</f>
        <v>0</v>
      </c>
      <c r="BL502" s="17" t="s">
        <v>213</v>
      </c>
      <c r="BM502" s="161" t="s">
        <v>663</v>
      </c>
    </row>
    <row r="503" spans="1:65" s="14" customFormat="1" ht="22.5">
      <c r="B503" s="172"/>
      <c r="D503" s="164" t="s">
        <v>237</v>
      </c>
      <c r="E503" s="173" t="s">
        <v>1</v>
      </c>
      <c r="F503" s="174" t="s">
        <v>2164</v>
      </c>
      <c r="H503" s="173" t="s">
        <v>1</v>
      </c>
      <c r="I503" s="175"/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237</v>
      </c>
      <c r="AU503" s="173" t="s">
        <v>88</v>
      </c>
      <c r="AV503" s="14" t="s">
        <v>86</v>
      </c>
      <c r="AW503" s="14" t="s">
        <v>33</v>
      </c>
      <c r="AX503" s="14" t="s">
        <v>79</v>
      </c>
      <c r="AY503" s="173" t="s">
        <v>207</v>
      </c>
    </row>
    <row r="504" spans="1:65" s="14" customFormat="1" ht="11.25">
      <c r="B504" s="172"/>
      <c r="D504" s="164" t="s">
        <v>237</v>
      </c>
      <c r="E504" s="173" t="s">
        <v>1</v>
      </c>
      <c r="F504" s="174" t="s">
        <v>2165</v>
      </c>
      <c r="H504" s="173" t="s">
        <v>1</v>
      </c>
      <c r="I504" s="175"/>
      <c r="L504" s="172"/>
      <c r="M504" s="176"/>
      <c r="N504" s="177"/>
      <c r="O504" s="177"/>
      <c r="P504" s="177"/>
      <c r="Q504" s="177"/>
      <c r="R504" s="177"/>
      <c r="S504" s="177"/>
      <c r="T504" s="178"/>
      <c r="AT504" s="173" t="s">
        <v>237</v>
      </c>
      <c r="AU504" s="173" t="s">
        <v>88</v>
      </c>
      <c r="AV504" s="14" t="s">
        <v>86</v>
      </c>
      <c r="AW504" s="14" t="s">
        <v>33</v>
      </c>
      <c r="AX504" s="14" t="s">
        <v>79</v>
      </c>
      <c r="AY504" s="173" t="s">
        <v>207</v>
      </c>
    </row>
    <row r="505" spans="1:65" s="13" customFormat="1" ht="11.25">
      <c r="B505" s="163"/>
      <c r="D505" s="164" t="s">
        <v>237</v>
      </c>
      <c r="E505" s="165" t="s">
        <v>1</v>
      </c>
      <c r="F505" s="166" t="s">
        <v>2172</v>
      </c>
      <c r="H505" s="167">
        <v>2</v>
      </c>
      <c r="I505" s="168"/>
      <c r="L505" s="163"/>
      <c r="M505" s="169"/>
      <c r="N505" s="170"/>
      <c r="O505" s="170"/>
      <c r="P505" s="170"/>
      <c r="Q505" s="170"/>
      <c r="R505" s="170"/>
      <c r="S505" s="170"/>
      <c r="T505" s="171"/>
      <c r="AT505" s="165" t="s">
        <v>237</v>
      </c>
      <c r="AU505" s="165" t="s">
        <v>88</v>
      </c>
      <c r="AV505" s="13" t="s">
        <v>88</v>
      </c>
      <c r="AW505" s="13" t="s">
        <v>33</v>
      </c>
      <c r="AX505" s="13" t="s">
        <v>79</v>
      </c>
      <c r="AY505" s="165" t="s">
        <v>207</v>
      </c>
    </row>
    <row r="506" spans="1:65" s="14" customFormat="1" ht="22.5">
      <c r="B506" s="172"/>
      <c r="D506" s="164" t="s">
        <v>237</v>
      </c>
      <c r="E506" s="173" t="s">
        <v>1</v>
      </c>
      <c r="F506" s="174" t="s">
        <v>309</v>
      </c>
      <c r="H506" s="173" t="s">
        <v>1</v>
      </c>
      <c r="I506" s="175"/>
      <c r="L506" s="172"/>
      <c r="M506" s="176"/>
      <c r="N506" s="177"/>
      <c r="O506" s="177"/>
      <c r="P506" s="177"/>
      <c r="Q506" s="177"/>
      <c r="R506" s="177"/>
      <c r="S506" s="177"/>
      <c r="T506" s="178"/>
      <c r="AT506" s="173" t="s">
        <v>237</v>
      </c>
      <c r="AU506" s="173" t="s">
        <v>88</v>
      </c>
      <c r="AV506" s="14" t="s">
        <v>86</v>
      </c>
      <c r="AW506" s="14" t="s">
        <v>33</v>
      </c>
      <c r="AX506" s="14" t="s">
        <v>79</v>
      </c>
      <c r="AY506" s="173" t="s">
        <v>207</v>
      </c>
    </row>
    <row r="507" spans="1:65" s="14" customFormat="1" ht="11.25">
      <c r="B507" s="172"/>
      <c r="D507" s="164" t="s">
        <v>237</v>
      </c>
      <c r="E507" s="173" t="s">
        <v>1</v>
      </c>
      <c r="F507" s="174" t="s">
        <v>310</v>
      </c>
      <c r="H507" s="173" t="s">
        <v>1</v>
      </c>
      <c r="I507" s="175"/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237</v>
      </c>
      <c r="AU507" s="173" t="s">
        <v>88</v>
      </c>
      <c r="AV507" s="14" t="s">
        <v>86</v>
      </c>
      <c r="AW507" s="14" t="s">
        <v>33</v>
      </c>
      <c r="AX507" s="14" t="s">
        <v>79</v>
      </c>
      <c r="AY507" s="173" t="s">
        <v>207</v>
      </c>
    </row>
    <row r="508" spans="1:65" s="14" customFormat="1" ht="11.25">
      <c r="B508" s="172"/>
      <c r="D508" s="164" t="s">
        <v>237</v>
      </c>
      <c r="E508" s="173" t="s">
        <v>1</v>
      </c>
      <c r="F508" s="174" t="s">
        <v>311</v>
      </c>
      <c r="H508" s="173" t="s">
        <v>1</v>
      </c>
      <c r="I508" s="175"/>
      <c r="L508" s="172"/>
      <c r="M508" s="176"/>
      <c r="N508" s="177"/>
      <c r="O508" s="177"/>
      <c r="P508" s="177"/>
      <c r="Q508" s="177"/>
      <c r="R508" s="177"/>
      <c r="S508" s="177"/>
      <c r="T508" s="178"/>
      <c r="AT508" s="173" t="s">
        <v>237</v>
      </c>
      <c r="AU508" s="173" t="s">
        <v>88</v>
      </c>
      <c r="AV508" s="14" t="s">
        <v>86</v>
      </c>
      <c r="AW508" s="14" t="s">
        <v>33</v>
      </c>
      <c r="AX508" s="14" t="s">
        <v>79</v>
      </c>
      <c r="AY508" s="173" t="s">
        <v>207</v>
      </c>
    </row>
    <row r="509" spans="1:65" s="15" customFormat="1" ht="11.25">
      <c r="B509" s="179"/>
      <c r="D509" s="164" t="s">
        <v>237</v>
      </c>
      <c r="E509" s="180" t="s">
        <v>1</v>
      </c>
      <c r="F509" s="181" t="s">
        <v>242</v>
      </c>
      <c r="H509" s="182">
        <v>2</v>
      </c>
      <c r="I509" s="183"/>
      <c r="L509" s="179"/>
      <c r="M509" s="184"/>
      <c r="N509" s="185"/>
      <c r="O509" s="185"/>
      <c r="P509" s="185"/>
      <c r="Q509" s="185"/>
      <c r="R509" s="185"/>
      <c r="S509" s="185"/>
      <c r="T509" s="186"/>
      <c r="AT509" s="180" t="s">
        <v>237</v>
      </c>
      <c r="AU509" s="180" t="s">
        <v>88</v>
      </c>
      <c r="AV509" s="15" t="s">
        <v>213</v>
      </c>
      <c r="AW509" s="15" t="s">
        <v>33</v>
      </c>
      <c r="AX509" s="15" t="s">
        <v>86</v>
      </c>
      <c r="AY509" s="180" t="s">
        <v>207</v>
      </c>
    </row>
    <row r="510" spans="1:65" s="2" customFormat="1" ht="33" customHeight="1">
      <c r="A510" s="31"/>
      <c r="B510" s="148"/>
      <c r="C510" s="149" t="s">
        <v>668</v>
      </c>
      <c r="D510" s="149" t="s">
        <v>209</v>
      </c>
      <c r="E510" s="150" t="s">
        <v>343</v>
      </c>
      <c r="F510" s="151" t="s">
        <v>355</v>
      </c>
      <c r="G510" s="152" t="s">
        <v>301</v>
      </c>
      <c r="H510" s="153">
        <v>1</v>
      </c>
      <c r="I510" s="154"/>
      <c r="J510" s="155">
        <f>ROUND(I510*H510,2)</f>
        <v>0</v>
      </c>
      <c r="K510" s="156"/>
      <c r="L510" s="32"/>
      <c r="M510" s="157" t="s">
        <v>1</v>
      </c>
      <c r="N510" s="158" t="s">
        <v>44</v>
      </c>
      <c r="O510" s="57"/>
      <c r="P510" s="159">
        <f>O510*H510</f>
        <v>0</v>
      </c>
      <c r="Q510" s="159">
        <v>0</v>
      </c>
      <c r="R510" s="159">
        <f>Q510*H510</f>
        <v>0</v>
      </c>
      <c r="S510" s="159">
        <v>0</v>
      </c>
      <c r="T510" s="160">
        <f>S510*H510</f>
        <v>0</v>
      </c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R510" s="161" t="s">
        <v>213</v>
      </c>
      <c r="AT510" s="161" t="s">
        <v>209</v>
      </c>
      <c r="AU510" s="161" t="s">
        <v>88</v>
      </c>
      <c r="AY510" s="17" t="s">
        <v>207</v>
      </c>
      <c r="BE510" s="162">
        <f>IF(N510="základní",J510,0)</f>
        <v>0</v>
      </c>
      <c r="BF510" s="162">
        <f>IF(N510="snížená",J510,0)</f>
        <v>0</v>
      </c>
      <c r="BG510" s="162">
        <f>IF(N510="zákl. přenesená",J510,0)</f>
        <v>0</v>
      </c>
      <c r="BH510" s="162">
        <f>IF(N510="sníž. přenesená",J510,0)</f>
        <v>0</v>
      </c>
      <c r="BI510" s="162">
        <f>IF(N510="nulová",J510,0)</f>
        <v>0</v>
      </c>
      <c r="BJ510" s="17" t="s">
        <v>86</v>
      </c>
      <c r="BK510" s="162">
        <f>ROUND(I510*H510,2)</f>
        <v>0</v>
      </c>
      <c r="BL510" s="17" t="s">
        <v>213</v>
      </c>
      <c r="BM510" s="161" t="s">
        <v>671</v>
      </c>
    </row>
    <row r="511" spans="1:65" s="14" customFormat="1" ht="22.5">
      <c r="B511" s="172"/>
      <c r="D511" s="164" t="s">
        <v>237</v>
      </c>
      <c r="E511" s="173" t="s">
        <v>1</v>
      </c>
      <c r="F511" s="174" t="s">
        <v>2164</v>
      </c>
      <c r="H511" s="173" t="s">
        <v>1</v>
      </c>
      <c r="I511" s="175"/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237</v>
      </c>
      <c r="AU511" s="173" t="s">
        <v>88</v>
      </c>
      <c r="AV511" s="14" t="s">
        <v>86</v>
      </c>
      <c r="AW511" s="14" t="s">
        <v>33</v>
      </c>
      <c r="AX511" s="14" t="s">
        <v>79</v>
      </c>
      <c r="AY511" s="173" t="s">
        <v>207</v>
      </c>
    </row>
    <row r="512" spans="1:65" s="14" customFormat="1" ht="11.25">
      <c r="B512" s="172"/>
      <c r="D512" s="164" t="s">
        <v>237</v>
      </c>
      <c r="E512" s="173" t="s">
        <v>1</v>
      </c>
      <c r="F512" s="174" t="s">
        <v>2165</v>
      </c>
      <c r="H512" s="173" t="s">
        <v>1</v>
      </c>
      <c r="I512" s="175"/>
      <c r="L512" s="172"/>
      <c r="M512" s="176"/>
      <c r="N512" s="177"/>
      <c r="O512" s="177"/>
      <c r="P512" s="177"/>
      <c r="Q512" s="177"/>
      <c r="R512" s="177"/>
      <c r="S512" s="177"/>
      <c r="T512" s="178"/>
      <c r="AT512" s="173" t="s">
        <v>237</v>
      </c>
      <c r="AU512" s="173" t="s">
        <v>88</v>
      </c>
      <c r="AV512" s="14" t="s">
        <v>86</v>
      </c>
      <c r="AW512" s="14" t="s">
        <v>33</v>
      </c>
      <c r="AX512" s="14" t="s">
        <v>79</v>
      </c>
      <c r="AY512" s="173" t="s">
        <v>207</v>
      </c>
    </row>
    <row r="513" spans="1:65" s="13" customFormat="1" ht="11.25">
      <c r="B513" s="163"/>
      <c r="D513" s="164" t="s">
        <v>237</v>
      </c>
      <c r="E513" s="165" t="s">
        <v>1</v>
      </c>
      <c r="F513" s="166" t="s">
        <v>2174</v>
      </c>
      <c r="H513" s="167">
        <v>1</v>
      </c>
      <c r="I513" s="168"/>
      <c r="L513" s="163"/>
      <c r="M513" s="169"/>
      <c r="N513" s="170"/>
      <c r="O513" s="170"/>
      <c r="P513" s="170"/>
      <c r="Q513" s="170"/>
      <c r="R513" s="170"/>
      <c r="S513" s="170"/>
      <c r="T513" s="171"/>
      <c r="AT513" s="165" t="s">
        <v>237</v>
      </c>
      <c r="AU513" s="165" t="s">
        <v>88</v>
      </c>
      <c r="AV513" s="13" t="s">
        <v>88</v>
      </c>
      <c r="AW513" s="13" t="s">
        <v>33</v>
      </c>
      <c r="AX513" s="13" t="s">
        <v>79</v>
      </c>
      <c r="AY513" s="165" t="s">
        <v>207</v>
      </c>
    </row>
    <row r="514" spans="1:65" s="14" customFormat="1" ht="22.5">
      <c r="B514" s="172"/>
      <c r="D514" s="164" t="s">
        <v>237</v>
      </c>
      <c r="E514" s="173" t="s">
        <v>1</v>
      </c>
      <c r="F514" s="174" t="s">
        <v>309</v>
      </c>
      <c r="H514" s="173" t="s">
        <v>1</v>
      </c>
      <c r="I514" s="175"/>
      <c r="L514" s="172"/>
      <c r="M514" s="176"/>
      <c r="N514" s="177"/>
      <c r="O514" s="177"/>
      <c r="P514" s="177"/>
      <c r="Q514" s="177"/>
      <c r="R514" s="177"/>
      <c r="S514" s="177"/>
      <c r="T514" s="178"/>
      <c r="AT514" s="173" t="s">
        <v>237</v>
      </c>
      <c r="AU514" s="173" t="s">
        <v>88</v>
      </c>
      <c r="AV514" s="14" t="s">
        <v>86</v>
      </c>
      <c r="AW514" s="14" t="s">
        <v>33</v>
      </c>
      <c r="AX514" s="14" t="s">
        <v>79</v>
      </c>
      <c r="AY514" s="173" t="s">
        <v>207</v>
      </c>
    </row>
    <row r="515" spans="1:65" s="14" customFormat="1" ht="11.25">
      <c r="B515" s="172"/>
      <c r="D515" s="164" t="s">
        <v>237</v>
      </c>
      <c r="E515" s="173" t="s">
        <v>1</v>
      </c>
      <c r="F515" s="174" t="s">
        <v>310</v>
      </c>
      <c r="H515" s="173" t="s">
        <v>1</v>
      </c>
      <c r="I515" s="175"/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237</v>
      </c>
      <c r="AU515" s="173" t="s">
        <v>88</v>
      </c>
      <c r="AV515" s="14" t="s">
        <v>86</v>
      </c>
      <c r="AW515" s="14" t="s">
        <v>33</v>
      </c>
      <c r="AX515" s="14" t="s">
        <v>79</v>
      </c>
      <c r="AY515" s="173" t="s">
        <v>207</v>
      </c>
    </row>
    <row r="516" spans="1:65" s="14" customFormat="1" ht="11.25">
      <c r="B516" s="172"/>
      <c r="D516" s="164" t="s">
        <v>237</v>
      </c>
      <c r="E516" s="173" t="s">
        <v>1</v>
      </c>
      <c r="F516" s="174" t="s">
        <v>311</v>
      </c>
      <c r="H516" s="173" t="s">
        <v>1</v>
      </c>
      <c r="I516" s="175"/>
      <c r="L516" s="172"/>
      <c r="M516" s="176"/>
      <c r="N516" s="177"/>
      <c r="O516" s="177"/>
      <c r="P516" s="177"/>
      <c r="Q516" s="177"/>
      <c r="R516" s="177"/>
      <c r="S516" s="177"/>
      <c r="T516" s="178"/>
      <c r="AT516" s="173" t="s">
        <v>237</v>
      </c>
      <c r="AU516" s="173" t="s">
        <v>88</v>
      </c>
      <c r="AV516" s="14" t="s">
        <v>86</v>
      </c>
      <c r="AW516" s="14" t="s">
        <v>33</v>
      </c>
      <c r="AX516" s="14" t="s">
        <v>79</v>
      </c>
      <c r="AY516" s="173" t="s">
        <v>207</v>
      </c>
    </row>
    <row r="517" spans="1:65" s="15" customFormat="1" ht="11.25">
      <c r="B517" s="179"/>
      <c r="D517" s="164" t="s">
        <v>237</v>
      </c>
      <c r="E517" s="180" t="s">
        <v>1</v>
      </c>
      <c r="F517" s="181" t="s">
        <v>242</v>
      </c>
      <c r="H517" s="182">
        <v>1</v>
      </c>
      <c r="I517" s="183"/>
      <c r="L517" s="179"/>
      <c r="M517" s="184"/>
      <c r="N517" s="185"/>
      <c r="O517" s="185"/>
      <c r="P517" s="185"/>
      <c r="Q517" s="185"/>
      <c r="R517" s="185"/>
      <c r="S517" s="185"/>
      <c r="T517" s="186"/>
      <c r="AT517" s="180" t="s">
        <v>237</v>
      </c>
      <c r="AU517" s="180" t="s">
        <v>88</v>
      </c>
      <c r="AV517" s="15" t="s">
        <v>213</v>
      </c>
      <c r="AW517" s="15" t="s">
        <v>33</v>
      </c>
      <c r="AX517" s="15" t="s">
        <v>86</v>
      </c>
      <c r="AY517" s="180" t="s">
        <v>207</v>
      </c>
    </row>
    <row r="518" spans="1:65" s="2" customFormat="1" ht="33" customHeight="1">
      <c r="A518" s="31"/>
      <c r="B518" s="148"/>
      <c r="C518" s="149" t="s">
        <v>393</v>
      </c>
      <c r="D518" s="149" t="s">
        <v>209</v>
      </c>
      <c r="E518" s="150" t="s">
        <v>347</v>
      </c>
      <c r="F518" s="151" t="s">
        <v>370</v>
      </c>
      <c r="G518" s="152" t="s">
        <v>301</v>
      </c>
      <c r="H518" s="153">
        <v>2</v>
      </c>
      <c r="I518" s="154"/>
      <c r="J518" s="155">
        <f>ROUND(I518*H518,2)</f>
        <v>0</v>
      </c>
      <c r="K518" s="156"/>
      <c r="L518" s="32"/>
      <c r="M518" s="157" t="s">
        <v>1</v>
      </c>
      <c r="N518" s="158" t="s">
        <v>44</v>
      </c>
      <c r="O518" s="57"/>
      <c r="P518" s="159">
        <f>O518*H518</f>
        <v>0</v>
      </c>
      <c r="Q518" s="159">
        <v>0</v>
      </c>
      <c r="R518" s="159">
        <f>Q518*H518</f>
        <v>0</v>
      </c>
      <c r="S518" s="159">
        <v>0</v>
      </c>
      <c r="T518" s="160">
        <f>S518*H518</f>
        <v>0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R518" s="161" t="s">
        <v>213</v>
      </c>
      <c r="AT518" s="161" t="s">
        <v>209</v>
      </c>
      <c r="AU518" s="161" t="s">
        <v>88</v>
      </c>
      <c r="AY518" s="17" t="s">
        <v>207</v>
      </c>
      <c r="BE518" s="162">
        <f>IF(N518="základní",J518,0)</f>
        <v>0</v>
      </c>
      <c r="BF518" s="162">
        <f>IF(N518="snížená",J518,0)</f>
        <v>0</v>
      </c>
      <c r="BG518" s="162">
        <f>IF(N518="zákl. přenesená",J518,0)</f>
        <v>0</v>
      </c>
      <c r="BH518" s="162">
        <f>IF(N518="sníž. přenesená",J518,0)</f>
        <v>0</v>
      </c>
      <c r="BI518" s="162">
        <f>IF(N518="nulová",J518,0)</f>
        <v>0</v>
      </c>
      <c r="BJ518" s="17" t="s">
        <v>86</v>
      </c>
      <c r="BK518" s="162">
        <f>ROUND(I518*H518,2)</f>
        <v>0</v>
      </c>
      <c r="BL518" s="17" t="s">
        <v>213</v>
      </c>
      <c r="BM518" s="161" t="s">
        <v>674</v>
      </c>
    </row>
    <row r="519" spans="1:65" s="14" customFormat="1" ht="22.5">
      <c r="B519" s="172"/>
      <c r="D519" s="164" t="s">
        <v>237</v>
      </c>
      <c r="E519" s="173" t="s">
        <v>1</v>
      </c>
      <c r="F519" s="174" t="s">
        <v>2164</v>
      </c>
      <c r="H519" s="173" t="s">
        <v>1</v>
      </c>
      <c r="I519" s="175"/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237</v>
      </c>
      <c r="AU519" s="173" t="s">
        <v>88</v>
      </c>
      <c r="AV519" s="14" t="s">
        <v>86</v>
      </c>
      <c r="AW519" s="14" t="s">
        <v>33</v>
      </c>
      <c r="AX519" s="14" t="s">
        <v>79</v>
      </c>
      <c r="AY519" s="173" t="s">
        <v>207</v>
      </c>
    </row>
    <row r="520" spans="1:65" s="14" customFormat="1" ht="11.25">
      <c r="B520" s="172"/>
      <c r="D520" s="164" t="s">
        <v>237</v>
      </c>
      <c r="E520" s="173" t="s">
        <v>1</v>
      </c>
      <c r="F520" s="174" t="s">
        <v>2165</v>
      </c>
      <c r="H520" s="173" t="s">
        <v>1</v>
      </c>
      <c r="I520" s="175"/>
      <c r="L520" s="172"/>
      <c r="M520" s="176"/>
      <c r="N520" s="177"/>
      <c r="O520" s="177"/>
      <c r="P520" s="177"/>
      <c r="Q520" s="177"/>
      <c r="R520" s="177"/>
      <c r="S520" s="177"/>
      <c r="T520" s="178"/>
      <c r="AT520" s="173" t="s">
        <v>237</v>
      </c>
      <c r="AU520" s="173" t="s">
        <v>88</v>
      </c>
      <c r="AV520" s="14" t="s">
        <v>86</v>
      </c>
      <c r="AW520" s="14" t="s">
        <v>33</v>
      </c>
      <c r="AX520" s="14" t="s">
        <v>79</v>
      </c>
      <c r="AY520" s="173" t="s">
        <v>207</v>
      </c>
    </row>
    <row r="521" spans="1:65" s="13" customFormat="1" ht="11.25">
      <c r="B521" s="163"/>
      <c r="D521" s="164" t="s">
        <v>237</v>
      </c>
      <c r="E521" s="165" t="s">
        <v>1</v>
      </c>
      <c r="F521" s="166" t="s">
        <v>2172</v>
      </c>
      <c r="H521" s="167">
        <v>2</v>
      </c>
      <c r="I521" s="168"/>
      <c r="L521" s="163"/>
      <c r="M521" s="169"/>
      <c r="N521" s="170"/>
      <c r="O521" s="170"/>
      <c r="P521" s="170"/>
      <c r="Q521" s="170"/>
      <c r="R521" s="170"/>
      <c r="S521" s="170"/>
      <c r="T521" s="171"/>
      <c r="AT521" s="165" t="s">
        <v>237</v>
      </c>
      <c r="AU521" s="165" t="s">
        <v>88</v>
      </c>
      <c r="AV521" s="13" t="s">
        <v>88</v>
      </c>
      <c r="AW521" s="13" t="s">
        <v>33</v>
      </c>
      <c r="AX521" s="13" t="s">
        <v>79</v>
      </c>
      <c r="AY521" s="165" t="s">
        <v>207</v>
      </c>
    </row>
    <row r="522" spans="1:65" s="14" customFormat="1" ht="22.5">
      <c r="B522" s="172"/>
      <c r="D522" s="164" t="s">
        <v>237</v>
      </c>
      <c r="E522" s="173" t="s">
        <v>1</v>
      </c>
      <c r="F522" s="174" t="s">
        <v>309</v>
      </c>
      <c r="H522" s="173" t="s">
        <v>1</v>
      </c>
      <c r="I522" s="175"/>
      <c r="L522" s="172"/>
      <c r="M522" s="176"/>
      <c r="N522" s="177"/>
      <c r="O522" s="177"/>
      <c r="P522" s="177"/>
      <c r="Q522" s="177"/>
      <c r="R522" s="177"/>
      <c r="S522" s="177"/>
      <c r="T522" s="178"/>
      <c r="AT522" s="173" t="s">
        <v>237</v>
      </c>
      <c r="AU522" s="173" t="s">
        <v>88</v>
      </c>
      <c r="AV522" s="14" t="s">
        <v>86</v>
      </c>
      <c r="AW522" s="14" t="s">
        <v>33</v>
      </c>
      <c r="AX522" s="14" t="s">
        <v>79</v>
      </c>
      <c r="AY522" s="173" t="s">
        <v>207</v>
      </c>
    </row>
    <row r="523" spans="1:65" s="14" customFormat="1" ht="11.25">
      <c r="B523" s="172"/>
      <c r="D523" s="164" t="s">
        <v>237</v>
      </c>
      <c r="E523" s="173" t="s">
        <v>1</v>
      </c>
      <c r="F523" s="174" t="s">
        <v>310</v>
      </c>
      <c r="H523" s="173" t="s">
        <v>1</v>
      </c>
      <c r="I523" s="175"/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237</v>
      </c>
      <c r="AU523" s="173" t="s">
        <v>88</v>
      </c>
      <c r="AV523" s="14" t="s">
        <v>86</v>
      </c>
      <c r="AW523" s="14" t="s">
        <v>33</v>
      </c>
      <c r="AX523" s="14" t="s">
        <v>79</v>
      </c>
      <c r="AY523" s="173" t="s">
        <v>207</v>
      </c>
    </row>
    <row r="524" spans="1:65" s="14" customFormat="1" ht="11.25">
      <c r="B524" s="172"/>
      <c r="D524" s="164" t="s">
        <v>237</v>
      </c>
      <c r="E524" s="173" t="s">
        <v>1</v>
      </c>
      <c r="F524" s="174" t="s">
        <v>311</v>
      </c>
      <c r="H524" s="173" t="s">
        <v>1</v>
      </c>
      <c r="I524" s="175"/>
      <c r="L524" s="172"/>
      <c r="M524" s="176"/>
      <c r="N524" s="177"/>
      <c r="O524" s="177"/>
      <c r="P524" s="177"/>
      <c r="Q524" s="177"/>
      <c r="R524" s="177"/>
      <c r="S524" s="177"/>
      <c r="T524" s="178"/>
      <c r="AT524" s="173" t="s">
        <v>237</v>
      </c>
      <c r="AU524" s="173" t="s">
        <v>88</v>
      </c>
      <c r="AV524" s="14" t="s">
        <v>86</v>
      </c>
      <c r="AW524" s="14" t="s">
        <v>33</v>
      </c>
      <c r="AX524" s="14" t="s">
        <v>79</v>
      </c>
      <c r="AY524" s="173" t="s">
        <v>207</v>
      </c>
    </row>
    <row r="525" spans="1:65" s="15" customFormat="1" ht="11.25">
      <c r="B525" s="179"/>
      <c r="D525" s="164" t="s">
        <v>237</v>
      </c>
      <c r="E525" s="180" t="s">
        <v>1</v>
      </c>
      <c r="F525" s="181" t="s">
        <v>242</v>
      </c>
      <c r="H525" s="182">
        <v>2</v>
      </c>
      <c r="I525" s="183"/>
      <c r="L525" s="179"/>
      <c r="M525" s="184"/>
      <c r="N525" s="185"/>
      <c r="O525" s="185"/>
      <c r="P525" s="185"/>
      <c r="Q525" s="185"/>
      <c r="R525" s="185"/>
      <c r="S525" s="185"/>
      <c r="T525" s="186"/>
      <c r="AT525" s="180" t="s">
        <v>237</v>
      </c>
      <c r="AU525" s="180" t="s">
        <v>88</v>
      </c>
      <c r="AV525" s="15" t="s">
        <v>213</v>
      </c>
      <c r="AW525" s="15" t="s">
        <v>33</v>
      </c>
      <c r="AX525" s="15" t="s">
        <v>86</v>
      </c>
      <c r="AY525" s="180" t="s">
        <v>207</v>
      </c>
    </row>
    <row r="526" spans="1:65" s="2" customFormat="1" ht="33" customHeight="1">
      <c r="A526" s="31"/>
      <c r="B526" s="148"/>
      <c r="C526" s="149" t="s">
        <v>676</v>
      </c>
      <c r="D526" s="149" t="s">
        <v>209</v>
      </c>
      <c r="E526" s="150" t="s">
        <v>351</v>
      </c>
      <c r="F526" s="151" t="s">
        <v>374</v>
      </c>
      <c r="G526" s="152" t="s">
        <v>301</v>
      </c>
      <c r="H526" s="153">
        <v>4</v>
      </c>
      <c r="I526" s="154"/>
      <c r="J526" s="155">
        <f>ROUND(I526*H526,2)</f>
        <v>0</v>
      </c>
      <c r="K526" s="156"/>
      <c r="L526" s="32"/>
      <c r="M526" s="157" t="s">
        <v>1</v>
      </c>
      <c r="N526" s="158" t="s">
        <v>44</v>
      </c>
      <c r="O526" s="57"/>
      <c r="P526" s="159">
        <f>O526*H526</f>
        <v>0</v>
      </c>
      <c r="Q526" s="159">
        <v>0</v>
      </c>
      <c r="R526" s="159">
        <f>Q526*H526</f>
        <v>0</v>
      </c>
      <c r="S526" s="159">
        <v>0</v>
      </c>
      <c r="T526" s="160">
        <f>S526*H526</f>
        <v>0</v>
      </c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R526" s="161" t="s">
        <v>213</v>
      </c>
      <c r="AT526" s="161" t="s">
        <v>209</v>
      </c>
      <c r="AU526" s="161" t="s">
        <v>88</v>
      </c>
      <c r="AY526" s="17" t="s">
        <v>207</v>
      </c>
      <c r="BE526" s="162">
        <f>IF(N526="základní",J526,0)</f>
        <v>0</v>
      </c>
      <c r="BF526" s="162">
        <f>IF(N526="snížená",J526,0)</f>
        <v>0</v>
      </c>
      <c r="BG526" s="162">
        <f>IF(N526="zákl. přenesená",J526,0)</f>
        <v>0</v>
      </c>
      <c r="BH526" s="162">
        <f>IF(N526="sníž. přenesená",J526,0)</f>
        <v>0</v>
      </c>
      <c r="BI526" s="162">
        <f>IF(N526="nulová",J526,0)</f>
        <v>0</v>
      </c>
      <c r="BJ526" s="17" t="s">
        <v>86</v>
      </c>
      <c r="BK526" s="162">
        <f>ROUND(I526*H526,2)</f>
        <v>0</v>
      </c>
      <c r="BL526" s="17" t="s">
        <v>213</v>
      </c>
      <c r="BM526" s="161" t="s">
        <v>679</v>
      </c>
    </row>
    <row r="527" spans="1:65" s="14" customFormat="1" ht="22.5">
      <c r="B527" s="172"/>
      <c r="D527" s="164" t="s">
        <v>237</v>
      </c>
      <c r="E527" s="173" t="s">
        <v>1</v>
      </c>
      <c r="F527" s="174" t="s">
        <v>2164</v>
      </c>
      <c r="H527" s="173" t="s">
        <v>1</v>
      </c>
      <c r="I527" s="175"/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237</v>
      </c>
      <c r="AU527" s="173" t="s">
        <v>88</v>
      </c>
      <c r="AV527" s="14" t="s">
        <v>86</v>
      </c>
      <c r="AW527" s="14" t="s">
        <v>33</v>
      </c>
      <c r="AX527" s="14" t="s">
        <v>79</v>
      </c>
      <c r="AY527" s="173" t="s">
        <v>207</v>
      </c>
    </row>
    <row r="528" spans="1:65" s="14" customFormat="1" ht="11.25">
      <c r="B528" s="172"/>
      <c r="D528" s="164" t="s">
        <v>237</v>
      </c>
      <c r="E528" s="173" t="s">
        <v>1</v>
      </c>
      <c r="F528" s="174" t="s">
        <v>2165</v>
      </c>
      <c r="H528" s="173" t="s">
        <v>1</v>
      </c>
      <c r="I528" s="175"/>
      <c r="L528" s="172"/>
      <c r="M528" s="176"/>
      <c r="N528" s="177"/>
      <c r="O528" s="177"/>
      <c r="P528" s="177"/>
      <c r="Q528" s="177"/>
      <c r="R528" s="177"/>
      <c r="S528" s="177"/>
      <c r="T528" s="178"/>
      <c r="AT528" s="173" t="s">
        <v>237</v>
      </c>
      <c r="AU528" s="173" t="s">
        <v>88</v>
      </c>
      <c r="AV528" s="14" t="s">
        <v>86</v>
      </c>
      <c r="AW528" s="14" t="s">
        <v>33</v>
      </c>
      <c r="AX528" s="14" t="s">
        <v>79</v>
      </c>
      <c r="AY528" s="173" t="s">
        <v>207</v>
      </c>
    </row>
    <row r="529" spans="1:65" s="13" customFormat="1" ht="11.25">
      <c r="B529" s="163"/>
      <c r="D529" s="164" t="s">
        <v>237</v>
      </c>
      <c r="E529" s="165" t="s">
        <v>1</v>
      </c>
      <c r="F529" s="166" t="s">
        <v>2179</v>
      </c>
      <c r="H529" s="167">
        <v>1</v>
      </c>
      <c r="I529" s="168"/>
      <c r="L529" s="163"/>
      <c r="M529" s="169"/>
      <c r="N529" s="170"/>
      <c r="O529" s="170"/>
      <c r="P529" s="170"/>
      <c r="Q529" s="170"/>
      <c r="R529" s="170"/>
      <c r="S529" s="170"/>
      <c r="T529" s="171"/>
      <c r="AT529" s="165" t="s">
        <v>237</v>
      </c>
      <c r="AU529" s="165" t="s">
        <v>88</v>
      </c>
      <c r="AV529" s="13" t="s">
        <v>88</v>
      </c>
      <c r="AW529" s="13" t="s">
        <v>33</v>
      </c>
      <c r="AX529" s="13" t="s">
        <v>79</v>
      </c>
      <c r="AY529" s="165" t="s">
        <v>207</v>
      </c>
    </row>
    <row r="530" spans="1:65" s="13" customFormat="1" ht="11.25">
      <c r="B530" s="163"/>
      <c r="D530" s="164" t="s">
        <v>237</v>
      </c>
      <c r="E530" s="165" t="s">
        <v>1</v>
      </c>
      <c r="F530" s="166" t="s">
        <v>2180</v>
      </c>
      <c r="H530" s="167">
        <v>2</v>
      </c>
      <c r="I530" s="168"/>
      <c r="L530" s="163"/>
      <c r="M530" s="169"/>
      <c r="N530" s="170"/>
      <c r="O530" s="170"/>
      <c r="P530" s="170"/>
      <c r="Q530" s="170"/>
      <c r="R530" s="170"/>
      <c r="S530" s="170"/>
      <c r="T530" s="171"/>
      <c r="AT530" s="165" t="s">
        <v>237</v>
      </c>
      <c r="AU530" s="165" t="s">
        <v>88</v>
      </c>
      <c r="AV530" s="13" t="s">
        <v>88</v>
      </c>
      <c r="AW530" s="13" t="s">
        <v>33</v>
      </c>
      <c r="AX530" s="13" t="s">
        <v>79</v>
      </c>
      <c r="AY530" s="165" t="s">
        <v>207</v>
      </c>
    </row>
    <row r="531" spans="1:65" s="13" customFormat="1" ht="11.25">
      <c r="B531" s="163"/>
      <c r="D531" s="164" t="s">
        <v>237</v>
      </c>
      <c r="E531" s="165" t="s">
        <v>1</v>
      </c>
      <c r="F531" s="166" t="s">
        <v>2174</v>
      </c>
      <c r="H531" s="167">
        <v>1</v>
      </c>
      <c r="I531" s="168"/>
      <c r="L531" s="163"/>
      <c r="M531" s="169"/>
      <c r="N531" s="170"/>
      <c r="O531" s="170"/>
      <c r="P531" s="170"/>
      <c r="Q531" s="170"/>
      <c r="R531" s="170"/>
      <c r="S531" s="170"/>
      <c r="T531" s="171"/>
      <c r="AT531" s="165" t="s">
        <v>237</v>
      </c>
      <c r="AU531" s="165" t="s">
        <v>88</v>
      </c>
      <c r="AV531" s="13" t="s">
        <v>88</v>
      </c>
      <c r="AW531" s="13" t="s">
        <v>33</v>
      </c>
      <c r="AX531" s="13" t="s">
        <v>79</v>
      </c>
      <c r="AY531" s="165" t="s">
        <v>207</v>
      </c>
    </row>
    <row r="532" spans="1:65" s="14" customFormat="1" ht="22.5">
      <c r="B532" s="172"/>
      <c r="D532" s="164" t="s">
        <v>237</v>
      </c>
      <c r="E532" s="173" t="s">
        <v>1</v>
      </c>
      <c r="F532" s="174" t="s">
        <v>309</v>
      </c>
      <c r="H532" s="173" t="s">
        <v>1</v>
      </c>
      <c r="I532" s="175"/>
      <c r="L532" s="172"/>
      <c r="M532" s="176"/>
      <c r="N532" s="177"/>
      <c r="O532" s="177"/>
      <c r="P532" s="177"/>
      <c r="Q532" s="177"/>
      <c r="R532" s="177"/>
      <c r="S532" s="177"/>
      <c r="T532" s="178"/>
      <c r="AT532" s="173" t="s">
        <v>237</v>
      </c>
      <c r="AU532" s="173" t="s">
        <v>88</v>
      </c>
      <c r="AV532" s="14" t="s">
        <v>86</v>
      </c>
      <c r="AW532" s="14" t="s">
        <v>33</v>
      </c>
      <c r="AX532" s="14" t="s">
        <v>79</v>
      </c>
      <c r="AY532" s="173" t="s">
        <v>207</v>
      </c>
    </row>
    <row r="533" spans="1:65" s="14" customFormat="1" ht="11.25">
      <c r="B533" s="172"/>
      <c r="D533" s="164" t="s">
        <v>237</v>
      </c>
      <c r="E533" s="173" t="s">
        <v>1</v>
      </c>
      <c r="F533" s="174" t="s">
        <v>310</v>
      </c>
      <c r="H533" s="173" t="s">
        <v>1</v>
      </c>
      <c r="I533" s="175"/>
      <c r="L533" s="172"/>
      <c r="M533" s="176"/>
      <c r="N533" s="177"/>
      <c r="O533" s="177"/>
      <c r="P533" s="177"/>
      <c r="Q533" s="177"/>
      <c r="R533" s="177"/>
      <c r="S533" s="177"/>
      <c r="T533" s="178"/>
      <c r="AT533" s="173" t="s">
        <v>237</v>
      </c>
      <c r="AU533" s="173" t="s">
        <v>88</v>
      </c>
      <c r="AV533" s="14" t="s">
        <v>86</v>
      </c>
      <c r="AW533" s="14" t="s">
        <v>33</v>
      </c>
      <c r="AX533" s="14" t="s">
        <v>79</v>
      </c>
      <c r="AY533" s="173" t="s">
        <v>207</v>
      </c>
    </row>
    <row r="534" spans="1:65" s="14" customFormat="1" ht="11.25">
      <c r="B534" s="172"/>
      <c r="D534" s="164" t="s">
        <v>237</v>
      </c>
      <c r="E534" s="173" t="s">
        <v>1</v>
      </c>
      <c r="F534" s="174" t="s">
        <v>311</v>
      </c>
      <c r="H534" s="173" t="s">
        <v>1</v>
      </c>
      <c r="I534" s="175"/>
      <c r="L534" s="172"/>
      <c r="M534" s="176"/>
      <c r="N534" s="177"/>
      <c r="O534" s="177"/>
      <c r="P534" s="177"/>
      <c r="Q534" s="177"/>
      <c r="R534" s="177"/>
      <c r="S534" s="177"/>
      <c r="T534" s="178"/>
      <c r="AT534" s="173" t="s">
        <v>237</v>
      </c>
      <c r="AU534" s="173" t="s">
        <v>88</v>
      </c>
      <c r="AV534" s="14" t="s">
        <v>86</v>
      </c>
      <c r="AW534" s="14" t="s">
        <v>33</v>
      </c>
      <c r="AX534" s="14" t="s">
        <v>79</v>
      </c>
      <c r="AY534" s="173" t="s">
        <v>207</v>
      </c>
    </row>
    <row r="535" spans="1:65" s="15" customFormat="1" ht="11.25">
      <c r="B535" s="179"/>
      <c r="D535" s="164" t="s">
        <v>237</v>
      </c>
      <c r="E535" s="180" t="s">
        <v>1</v>
      </c>
      <c r="F535" s="181" t="s">
        <v>242</v>
      </c>
      <c r="H535" s="182">
        <v>4</v>
      </c>
      <c r="I535" s="183"/>
      <c r="L535" s="179"/>
      <c r="M535" s="184"/>
      <c r="N535" s="185"/>
      <c r="O535" s="185"/>
      <c r="P535" s="185"/>
      <c r="Q535" s="185"/>
      <c r="R535" s="185"/>
      <c r="S535" s="185"/>
      <c r="T535" s="186"/>
      <c r="AT535" s="180" t="s">
        <v>237</v>
      </c>
      <c r="AU535" s="180" t="s">
        <v>88</v>
      </c>
      <c r="AV535" s="15" t="s">
        <v>213</v>
      </c>
      <c r="AW535" s="15" t="s">
        <v>33</v>
      </c>
      <c r="AX535" s="15" t="s">
        <v>86</v>
      </c>
      <c r="AY535" s="180" t="s">
        <v>207</v>
      </c>
    </row>
    <row r="536" spans="1:65" s="2" customFormat="1" ht="33" customHeight="1">
      <c r="A536" s="31"/>
      <c r="B536" s="148"/>
      <c r="C536" s="149" t="s">
        <v>397</v>
      </c>
      <c r="D536" s="149" t="s">
        <v>209</v>
      </c>
      <c r="E536" s="150" t="s">
        <v>354</v>
      </c>
      <c r="F536" s="151" t="s">
        <v>381</v>
      </c>
      <c r="G536" s="152" t="s">
        <v>301</v>
      </c>
      <c r="H536" s="153">
        <v>3</v>
      </c>
      <c r="I536" s="154"/>
      <c r="J536" s="155">
        <f>ROUND(I536*H536,2)</f>
        <v>0</v>
      </c>
      <c r="K536" s="156"/>
      <c r="L536" s="32"/>
      <c r="M536" s="157" t="s">
        <v>1</v>
      </c>
      <c r="N536" s="158" t="s">
        <v>44</v>
      </c>
      <c r="O536" s="57"/>
      <c r="P536" s="159">
        <f>O536*H536</f>
        <v>0</v>
      </c>
      <c r="Q536" s="159">
        <v>0</v>
      </c>
      <c r="R536" s="159">
        <f>Q536*H536</f>
        <v>0</v>
      </c>
      <c r="S536" s="159">
        <v>0</v>
      </c>
      <c r="T536" s="160">
        <f>S536*H536</f>
        <v>0</v>
      </c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R536" s="161" t="s">
        <v>213</v>
      </c>
      <c r="AT536" s="161" t="s">
        <v>209</v>
      </c>
      <c r="AU536" s="161" t="s">
        <v>88</v>
      </c>
      <c r="AY536" s="17" t="s">
        <v>207</v>
      </c>
      <c r="BE536" s="162">
        <f>IF(N536="základní",J536,0)</f>
        <v>0</v>
      </c>
      <c r="BF536" s="162">
        <f>IF(N536="snížená",J536,0)</f>
        <v>0</v>
      </c>
      <c r="BG536" s="162">
        <f>IF(N536="zákl. přenesená",J536,0)</f>
        <v>0</v>
      </c>
      <c r="BH536" s="162">
        <f>IF(N536="sníž. přenesená",J536,0)</f>
        <v>0</v>
      </c>
      <c r="BI536" s="162">
        <f>IF(N536="nulová",J536,0)</f>
        <v>0</v>
      </c>
      <c r="BJ536" s="17" t="s">
        <v>86</v>
      </c>
      <c r="BK536" s="162">
        <f>ROUND(I536*H536,2)</f>
        <v>0</v>
      </c>
      <c r="BL536" s="17" t="s">
        <v>213</v>
      </c>
      <c r="BM536" s="161" t="s">
        <v>684</v>
      </c>
    </row>
    <row r="537" spans="1:65" s="14" customFormat="1" ht="22.5">
      <c r="B537" s="172"/>
      <c r="D537" s="164" t="s">
        <v>237</v>
      </c>
      <c r="E537" s="173" t="s">
        <v>1</v>
      </c>
      <c r="F537" s="174" t="s">
        <v>2164</v>
      </c>
      <c r="H537" s="173" t="s">
        <v>1</v>
      </c>
      <c r="I537" s="175"/>
      <c r="L537" s="172"/>
      <c r="M537" s="176"/>
      <c r="N537" s="177"/>
      <c r="O537" s="177"/>
      <c r="P537" s="177"/>
      <c r="Q537" s="177"/>
      <c r="R537" s="177"/>
      <c r="S537" s="177"/>
      <c r="T537" s="178"/>
      <c r="AT537" s="173" t="s">
        <v>237</v>
      </c>
      <c r="AU537" s="173" t="s">
        <v>88</v>
      </c>
      <c r="AV537" s="14" t="s">
        <v>86</v>
      </c>
      <c r="AW537" s="14" t="s">
        <v>33</v>
      </c>
      <c r="AX537" s="14" t="s">
        <v>79</v>
      </c>
      <c r="AY537" s="173" t="s">
        <v>207</v>
      </c>
    </row>
    <row r="538" spans="1:65" s="14" customFormat="1" ht="11.25">
      <c r="B538" s="172"/>
      <c r="D538" s="164" t="s">
        <v>237</v>
      </c>
      <c r="E538" s="173" t="s">
        <v>1</v>
      </c>
      <c r="F538" s="174" t="s">
        <v>2165</v>
      </c>
      <c r="H538" s="173" t="s">
        <v>1</v>
      </c>
      <c r="I538" s="175"/>
      <c r="L538" s="172"/>
      <c r="M538" s="176"/>
      <c r="N538" s="177"/>
      <c r="O538" s="177"/>
      <c r="P538" s="177"/>
      <c r="Q538" s="177"/>
      <c r="R538" s="177"/>
      <c r="S538" s="177"/>
      <c r="T538" s="178"/>
      <c r="AT538" s="173" t="s">
        <v>237</v>
      </c>
      <c r="AU538" s="173" t="s">
        <v>88</v>
      </c>
      <c r="AV538" s="14" t="s">
        <v>86</v>
      </c>
      <c r="AW538" s="14" t="s">
        <v>33</v>
      </c>
      <c r="AX538" s="14" t="s">
        <v>79</v>
      </c>
      <c r="AY538" s="173" t="s">
        <v>207</v>
      </c>
    </row>
    <row r="539" spans="1:65" s="13" customFormat="1" ht="11.25">
      <c r="B539" s="163"/>
      <c r="D539" s="164" t="s">
        <v>237</v>
      </c>
      <c r="E539" s="165" t="s">
        <v>1</v>
      </c>
      <c r="F539" s="166" t="s">
        <v>2181</v>
      </c>
      <c r="H539" s="167">
        <v>3</v>
      </c>
      <c r="I539" s="168"/>
      <c r="L539" s="163"/>
      <c r="M539" s="169"/>
      <c r="N539" s="170"/>
      <c r="O539" s="170"/>
      <c r="P539" s="170"/>
      <c r="Q539" s="170"/>
      <c r="R539" s="170"/>
      <c r="S539" s="170"/>
      <c r="T539" s="171"/>
      <c r="AT539" s="165" t="s">
        <v>237</v>
      </c>
      <c r="AU539" s="165" t="s">
        <v>88</v>
      </c>
      <c r="AV539" s="13" t="s">
        <v>88</v>
      </c>
      <c r="AW539" s="13" t="s">
        <v>33</v>
      </c>
      <c r="AX539" s="13" t="s">
        <v>79</v>
      </c>
      <c r="AY539" s="165" t="s">
        <v>207</v>
      </c>
    </row>
    <row r="540" spans="1:65" s="14" customFormat="1" ht="22.5">
      <c r="B540" s="172"/>
      <c r="D540" s="164" t="s">
        <v>237</v>
      </c>
      <c r="E540" s="173" t="s">
        <v>1</v>
      </c>
      <c r="F540" s="174" t="s">
        <v>309</v>
      </c>
      <c r="H540" s="173" t="s">
        <v>1</v>
      </c>
      <c r="I540" s="175"/>
      <c r="L540" s="172"/>
      <c r="M540" s="176"/>
      <c r="N540" s="177"/>
      <c r="O540" s="177"/>
      <c r="P540" s="177"/>
      <c r="Q540" s="177"/>
      <c r="R540" s="177"/>
      <c r="S540" s="177"/>
      <c r="T540" s="178"/>
      <c r="AT540" s="173" t="s">
        <v>237</v>
      </c>
      <c r="AU540" s="173" t="s">
        <v>88</v>
      </c>
      <c r="AV540" s="14" t="s">
        <v>86</v>
      </c>
      <c r="AW540" s="14" t="s">
        <v>33</v>
      </c>
      <c r="AX540" s="14" t="s">
        <v>79</v>
      </c>
      <c r="AY540" s="173" t="s">
        <v>207</v>
      </c>
    </row>
    <row r="541" spans="1:65" s="14" customFormat="1" ht="11.25">
      <c r="B541" s="172"/>
      <c r="D541" s="164" t="s">
        <v>237</v>
      </c>
      <c r="E541" s="173" t="s">
        <v>1</v>
      </c>
      <c r="F541" s="174" t="s">
        <v>310</v>
      </c>
      <c r="H541" s="173" t="s">
        <v>1</v>
      </c>
      <c r="I541" s="175"/>
      <c r="L541" s="172"/>
      <c r="M541" s="176"/>
      <c r="N541" s="177"/>
      <c r="O541" s="177"/>
      <c r="P541" s="177"/>
      <c r="Q541" s="177"/>
      <c r="R541" s="177"/>
      <c r="S541" s="177"/>
      <c r="T541" s="178"/>
      <c r="AT541" s="173" t="s">
        <v>237</v>
      </c>
      <c r="AU541" s="173" t="s">
        <v>88</v>
      </c>
      <c r="AV541" s="14" t="s">
        <v>86</v>
      </c>
      <c r="AW541" s="14" t="s">
        <v>33</v>
      </c>
      <c r="AX541" s="14" t="s">
        <v>79</v>
      </c>
      <c r="AY541" s="173" t="s">
        <v>207</v>
      </c>
    </row>
    <row r="542" spans="1:65" s="14" customFormat="1" ht="11.25">
      <c r="B542" s="172"/>
      <c r="D542" s="164" t="s">
        <v>237</v>
      </c>
      <c r="E542" s="173" t="s">
        <v>1</v>
      </c>
      <c r="F542" s="174" t="s">
        <v>311</v>
      </c>
      <c r="H542" s="173" t="s">
        <v>1</v>
      </c>
      <c r="I542" s="175"/>
      <c r="L542" s="172"/>
      <c r="M542" s="176"/>
      <c r="N542" s="177"/>
      <c r="O542" s="177"/>
      <c r="P542" s="177"/>
      <c r="Q542" s="177"/>
      <c r="R542" s="177"/>
      <c r="S542" s="177"/>
      <c r="T542" s="178"/>
      <c r="AT542" s="173" t="s">
        <v>237</v>
      </c>
      <c r="AU542" s="173" t="s">
        <v>88</v>
      </c>
      <c r="AV542" s="14" t="s">
        <v>86</v>
      </c>
      <c r="AW542" s="14" t="s">
        <v>33</v>
      </c>
      <c r="AX542" s="14" t="s">
        <v>79</v>
      </c>
      <c r="AY542" s="173" t="s">
        <v>207</v>
      </c>
    </row>
    <row r="543" spans="1:65" s="15" customFormat="1" ht="11.25">
      <c r="B543" s="179"/>
      <c r="D543" s="164" t="s">
        <v>237</v>
      </c>
      <c r="E543" s="180" t="s">
        <v>1</v>
      </c>
      <c r="F543" s="181" t="s">
        <v>242</v>
      </c>
      <c r="H543" s="182">
        <v>3</v>
      </c>
      <c r="I543" s="183"/>
      <c r="L543" s="179"/>
      <c r="M543" s="184"/>
      <c r="N543" s="185"/>
      <c r="O543" s="185"/>
      <c r="P543" s="185"/>
      <c r="Q543" s="185"/>
      <c r="R543" s="185"/>
      <c r="S543" s="185"/>
      <c r="T543" s="186"/>
      <c r="AT543" s="180" t="s">
        <v>237</v>
      </c>
      <c r="AU543" s="180" t="s">
        <v>88</v>
      </c>
      <c r="AV543" s="15" t="s">
        <v>213</v>
      </c>
      <c r="AW543" s="15" t="s">
        <v>33</v>
      </c>
      <c r="AX543" s="15" t="s">
        <v>86</v>
      </c>
      <c r="AY543" s="180" t="s">
        <v>207</v>
      </c>
    </row>
    <row r="544" spans="1:65" s="2" customFormat="1" ht="24.2" customHeight="1">
      <c r="A544" s="31"/>
      <c r="B544" s="148"/>
      <c r="C544" s="149" t="s">
        <v>685</v>
      </c>
      <c r="D544" s="149" t="s">
        <v>209</v>
      </c>
      <c r="E544" s="150" t="s">
        <v>359</v>
      </c>
      <c r="F544" s="151" t="s">
        <v>404</v>
      </c>
      <c r="G544" s="152" t="s">
        <v>301</v>
      </c>
      <c r="H544" s="153">
        <v>7</v>
      </c>
      <c r="I544" s="154"/>
      <c r="J544" s="155">
        <f>ROUND(I544*H544,2)</f>
        <v>0</v>
      </c>
      <c r="K544" s="156"/>
      <c r="L544" s="32"/>
      <c r="M544" s="157" t="s">
        <v>1</v>
      </c>
      <c r="N544" s="158" t="s">
        <v>44</v>
      </c>
      <c r="O544" s="57"/>
      <c r="P544" s="159">
        <f>O544*H544</f>
        <v>0</v>
      </c>
      <c r="Q544" s="159">
        <v>0</v>
      </c>
      <c r="R544" s="159">
        <f>Q544*H544</f>
        <v>0</v>
      </c>
      <c r="S544" s="159">
        <v>0</v>
      </c>
      <c r="T544" s="160">
        <f>S544*H544</f>
        <v>0</v>
      </c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R544" s="161" t="s">
        <v>213</v>
      </c>
      <c r="AT544" s="161" t="s">
        <v>209</v>
      </c>
      <c r="AU544" s="161" t="s">
        <v>88</v>
      </c>
      <c r="AY544" s="17" t="s">
        <v>207</v>
      </c>
      <c r="BE544" s="162">
        <f>IF(N544="základní",J544,0)</f>
        <v>0</v>
      </c>
      <c r="BF544" s="162">
        <f>IF(N544="snížená",J544,0)</f>
        <v>0</v>
      </c>
      <c r="BG544" s="162">
        <f>IF(N544="zákl. přenesená",J544,0)</f>
        <v>0</v>
      </c>
      <c r="BH544" s="162">
        <f>IF(N544="sníž. přenesená",J544,0)</f>
        <v>0</v>
      </c>
      <c r="BI544" s="162">
        <f>IF(N544="nulová",J544,0)</f>
        <v>0</v>
      </c>
      <c r="BJ544" s="17" t="s">
        <v>86</v>
      </c>
      <c r="BK544" s="162">
        <f>ROUND(I544*H544,2)</f>
        <v>0</v>
      </c>
      <c r="BL544" s="17" t="s">
        <v>213</v>
      </c>
      <c r="BM544" s="161" t="s">
        <v>688</v>
      </c>
    </row>
    <row r="545" spans="1:65" s="14" customFormat="1" ht="22.5">
      <c r="B545" s="172"/>
      <c r="D545" s="164" t="s">
        <v>237</v>
      </c>
      <c r="E545" s="173" t="s">
        <v>1</v>
      </c>
      <c r="F545" s="174" t="s">
        <v>2164</v>
      </c>
      <c r="H545" s="173" t="s">
        <v>1</v>
      </c>
      <c r="I545" s="175"/>
      <c r="L545" s="172"/>
      <c r="M545" s="176"/>
      <c r="N545" s="177"/>
      <c r="O545" s="177"/>
      <c r="P545" s="177"/>
      <c r="Q545" s="177"/>
      <c r="R545" s="177"/>
      <c r="S545" s="177"/>
      <c r="T545" s="178"/>
      <c r="AT545" s="173" t="s">
        <v>237</v>
      </c>
      <c r="AU545" s="173" t="s">
        <v>88</v>
      </c>
      <c r="AV545" s="14" t="s">
        <v>86</v>
      </c>
      <c r="AW545" s="14" t="s">
        <v>33</v>
      </c>
      <c r="AX545" s="14" t="s">
        <v>79</v>
      </c>
      <c r="AY545" s="173" t="s">
        <v>207</v>
      </c>
    </row>
    <row r="546" spans="1:65" s="14" customFormat="1" ht="11.25">
      <c r="B546" s="172"/>
      <c r="D546" s="164" t="s">
        <v>237</v>
      </c>
      <c r="E546" s="173" t="s">
        <v>1</v>
      </c>
      <c r="F546" s="174" t="s">
        <v>2165</v>
      </c>
      <c r="H546" s="173" t="s">
        <v>1</v>
      </c>
      <c r="I546" s="175"/>
      <c r="L546" s="172"/>
      <c r="M546" s="176"/>
      <c r="N546" s="177"/>
      <c r="O546" s="177"/>
      <c r="P546" s="177"/>
      <c r="Q546" s="177"/>
      <c r="R546" s="177"/>
      <c r="S546" s="177"/>
      <c r="T546" s="178"/>
      <c r="AT546" s="173" t="s">
        <v>237</v>
      </c>
      <c r="AU546" s="173" t="s">
        <v>88</v>
      </c>
      <c r="AV546" s="14" t="s">
        <v>86</v>
      </c>
      <c r="AW546" s="14" t="s">
        <v>33</v>
      </c>
      <c r="AX546" s="14" t="s">
        <v>79</v>
      </c>
      <c r="AY546" s="173" t="s">
        <v>207</v>
      </c>
    </row>
    <row r="547" spans="1:65" s="13" customFormat="1" ht="11.25">
      <c r="B547" s="163"/>
      <c r="D547" s="164" t="s">
        <v>237</v>
      </c>
      <c r="E547" s="165" t="s">
        <v>1</v>
      </c>
      <c r="F547" s="166" t="s">
        <v>2182</v>
      </c>
      <c r="H547" s="167">
        <v>2</v>
      </c>
      <c r="I547" s="168"/>
      <c r="L547" s="163"/>
      <c r="M547" s="169"/>
      <c r="N547" s="170"/>
      <c r="O547" s="170"/>
      <c r="P547" s="170"/>
      <c r="Q547" s="170"/>
      <c r="R547" s="170"/>
      <c r="S547" s="170"/>
      <c r="T547" s="171"/>
      <c r="AT547" s="165" t="s">
        <v>237</v>
      </c>
      <c r="AU547" s="165" t="s">
        <v>88</v>
      </c>
      <c r="AV547" s="13" t="s">
        <v>88</v>
      </c>
      <c r="AW547" s="13" t="s">
        <v>33</v>
      </c>
      <c r="AX547" s="13" t="s">
        <v>79</v>
      </c>
      <c r="AY547" s="165" t="s">
        <v>207</v>
      </c>
    </row>
    <row r="548" spans="1:65" s="13" customFormat="1" ht="11.25">
      <c r="B548" s="163"/>
      <c r="D548" s="164" t="s">
        <v>237</v>
      </c>
      <c r="E548" s="165" t="s">
        <v>1</v>
      </c>
      <c r="F548" s="166" t="s">
        <v>2183</v>
      </c>
      <c r="H548" s="167">
        <v>3</v>
      </c>
      <c r="I548" s="168"/>
      <c r="L548" s="163"/>
      <c r="M548" s="169"/>
      <c r="N548" s="170"/>
      <c r="O548" s="170"/>
      <c r="P548" s="170"/>
      <c r="Q548" s="170"/>
      <c r="R548" s="170"/>
      <c r="S548" s="170"/>
      <c r="T548" s="171"/>
      <c r="AT548" s="165" t="s">
        <v>237</v>
      </c>
      <c r="AU548" s="165" t="s">
        <v>88</v>
      </c>
      <c r="AV548" s="13" t="s">
        <v>88</v>
      </c>
      <c r="AW548" s="13" t="s">
        <v>33</v>
      </c>
      <c r="AX548" s="13" t="s">
        <v>79</v>
      </c>
      <c r="AY548" s="165" t="s">
        <v>207</v>
      </c>
    </row>
    <row r="549" spans="1:65" s="13" customFormat="1" ht="11.25">
      <c r="B549" s="163"/>
      <c r="D549" s="164" t="s">
        <v>237</v>
      </c>
      <c r="E549" s="165" t="s">
        <v>1</v>
      </c>
      <c r="F549" s="166" t="s">
        <v>2172</v>
      </c>
      <c r="H549" s="167">
        <v>2</v>
      </c>
      <c r="I549" s="168"/>
      <c r="L549" s="163"/>
      <c r="M549" s="169"/>
      <c r="N549" s="170"/>
      <c r="O549" s="170"/>
      <c r="P549" s="170"/>
      <c r="Q549" s="170"/>
      <c r="R549" s="170"/>
      <c r="S549" s="170"/>
      <c r="T549" s="171"/>
      <c r="AT549" s="165" t="s">
        <v>237</v>
      </c>
      <c r="AU549" s="165" t="s">
        <v>88</v>
      </c>
      <c r="AV549" s="13" t="s">
        <v>88</v>
      </c>
      <c r="AW549" s="13" t="s">
        <v>33</v>
      </c>
      <c r="AX549" s="13" t="s">
        <v>79</v>
      </c>
      <c r="AY549" s="165" t="s">
        <v>207</v>
      </c>
    </row>
    <row r="550" spans="1:65" s="14" customFormat="1" ht="22.5">
      <c r="B550" s="172"/>
      <c r="D550" s="164" t="s">
        <v>237</v>
      </c>
      <c r="E550" s="173" t="s">
        <v>1</v>
      </c>
      <c r="F550" s="174" t="s">
        <v>309</v>
      </c>
      <c r="H550" s="173" t="s">
        <v>1</v>
      </c>
      <c r="I550" s="175"/>
      <c r="L550" s="172"/>
      <c r="M550" s="176"/>
      <c r="N550" s="177"/>
      <c r="O550" s="177"/>
      <c r="P550" s="177"/>
      <c r="Q550" s="177"/>
      <c r="R550" s="177"/>
      <c r="S550" s="177"/>
      <c r="T550" s="178"/>
      <c r="AT550" s="173" t="s">
        <v>237</v>
      </c>
      <c r="AU550" s="173" t="s">
        <v>88</v>
      </c>
      <c r="AV550" s="14" t="s">
        <v>86</v>
      </c>
      <c r="AW550" s="14" t="s">
        <v>33</v>
      </c>
      <c r="AX550" s="14" t="s">
        <v>79</v>
      </c>
      <c r="AY550" s="173" t="s">
        <v>207</v>
      </c>
    </row>
    <row r="551" spans="1:65" s="14" customFormat="1" ht="11.25">
      <c r="B551" s="172"/>
      <c r="D551" s="164" t="s">
        <v>237</v>
      </c>
      <c r="E551" s="173" t="s">
        <v>1</v>
      </c>
      <c r="F551" s="174" t="s">
        <v>310</v>
      </c>
      <c r="H551" s="173" t="s">
        <v>1</v>
      </c>
      <c r="I551" s="175"/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237</v>
      </c>
      <c r="AU551" s="173" t="s">
        <v>88</v>
      </c>
      <c r="AV551" s="14" t="s">
        <v>86</v>
      </c>
      <c r="AW551" s="14" t="s">
        <v>33</v>
      </c>
      <c r="AX551" s="14" t="s">
        <v>79</v>
      </c>
      <c r="AY551" s="173" t="s">
        <v>207</v>
      </c>
    </row>
    <row r="552" spans="1:65" s="14" customFormat="1" ht="11.25">
      <c r="B552" s="172"/>
      <c r="D552" s="164" t="s">
        <v>237</v>
      </c>
      <c r="E552" s="173" t="s">
        <v>1</v>
      </c>
      <c r="F552" s="174" t="s">
        <v>311</v>
      </c>
      <c r="H552" s="173" t="s">
        <v>1</v>
      </c>
      <c r="I552" s="175"/>
      <c r="L552" s="172"/>
      <c r="M552" s="176"/>
      <c r="N552" s="177"/>
      <c r="O552" s="177"/>
      <c r="P552" s="177"/>
      <c r="Q552" s="177"/>
      <c r="R552" s="177"/>
      <c r="S552" s="177"/>
      <c r="T552" s="178"/>
      <c r="AT552" s="173" t="s">
        <v>237</v>
      </c>
      <c r="AU552" s="173" t="s">
        <v>88</v>
      </c>
      <c r="AV552" s="14" t="s">
        <v>86</v>
      </c>
      <c r="AW552" s="14" t="s">
        <v>33</v>
      </c>
      <c r="AX552" s="14" t="s">
        <v>79</v>
      </c>
      <c r="AY552" s="173" t="s">
        <v>207</v>
      </c>
    </row>
    <row r="553" spans="1:65" s="15" customFormat="1" ht="11.25">
      <c r="B553" s="179"/>
      <c r="D553" s="164" t="s">
        <v>237</v>
      </c>
      <c r="E553" s="180" t="s">
        <v>1</v>
      </c>
      <c r="F553" s="181" t="s">
        <v>242</v>
      </c>
      <c r="H553" s="182">
        <v>7</v>
      </c>
      <c r="I553" s="183"/>
      <c r="L553" s="179"/>
      <c r="M553" s="184"/>
      <c r="N553" s="185"/>
      <c r="O553" s="185"/>
      <c r="P553" s="185"/>
      <c r="Q553" s="185"/>
      <c r="R553" s="185"/>
      <c r="S553" s="185"/>
      <c r="T553" s="186"/>
      <c r="AT553" s="180" t="s">
        <v>237</v>
      </c>
      <c r="AU553" s="180" t="s">
        <v>88</v>
      </c>
      <c r="AV553" s="15" t="s">
        <v>213</v>
      </c>
      <c r="AW553" s="15" t="s">
        <v>33</v>
      </c>
      <c r="AX553" s="15" t="s">
        <v>86</v>
      </c>
      <c r="AY553" s="180" t="s">
        <v>207</v>
      </c>
    </row>
    <row r="554" spans="1:65" s="2" customFormat="1" ht="24.2" customHeight="1">
      <c r="A554" s="31"/>
      <c r="B554" s="148"/>
      <c r="C554" s="149" t="s">
        <v>400</v>
      </c>
      <c r="D554" s="149" t="s">
        <v>209</v>
      </c>
      <c r="E554" s="150" t="s">
        <v>362</v>
      </c>
      <c r="F554" s="151" t="s">
        <v>2184</v>
      </c>
      <c r="G554" s="152" t="s">
        <v>301</v>
      </c>
      <c r="H554" s="153">
        <v>1</v>
      </c>
      <c r="I554" s="154"/>
      <c r="J554" s="155">
        <f>ROUND(I554*H554,2)</f>
        <v>0</v>
      </c>
      <c r="K554" s="156"/>
      <c r="L554" s="32"/>
      <c r="M554" s="157" t="s">
        <v>1</v>
      </c>
      <c r="N554" s="158" t="s">
        <v>44</v>
      </c>
      <c r="O554" s="57"/>
      <c r="P554" s="159">
        <f>O554*H554</f>
        <v>0</v>
      </c>
      <c r="Q554" s="159">
        <v>0</v>
      </c>
      <c r="R554" s="159">
        <f>Q554*H554</f>
        <v>0</v>
      </c>
      <c r="S554" s="159">
        <v>0</v>
      </c>
      <c r="T554" s="160">
        <f>S554*H554</f>
        <v>0</v>
      </c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R554" s="161" t="s">
        <v>213</v>
      </c>
      <c r="AT554" s="161" t="s">
        <v>209</v>
      </c>
      <c r="AU554" s="161" t="s">
        <v>88</v>
      </c>
      <c r="AY554" s="17" t="s">
        <v>207</v>
      </c>
      <c r="BE554" s="162">
        <f>IF(N554="základní",J554,0)</f>
        <v>0</v>
      </c>
      <c r="BF554" s="162">
        <f>IF(N554="snížená",J554,0)</f>
        <v>0</v>
      </c>
      <c r="BG554" s="162">
        <f>IF(N554="zákl. přenesená",J554,0)</f>
        <v>0</v>
      </c>
      <c r="BH554" s="162">
        <f>IF(N554="sníž. přenesená",J554,0)</f>
        <v>0</v>
      </c>
      <c r="BI554" s="162">
        <f>IF(N554="nulová",J554,0)</f>
        <v>0</v>
      </c>
      <c r="BJ554" s="17" t="s">
        <v>86</v>
      </c>
      <c r="BK554" s="162">
        <f>ROUND(I554*H554,2)</f>
        <v>0</v>
      </c>
      <c r="BL554" s="17" t="s">
        <v>213</v>
      </c>
      <c r="BM554" s="161" t="s">
        <v>691</v>
      </c>
    </row>
    <row r="555" spans="1:65" s="14" customFormat="1" ht="22.5">
      <c r="B555" s="172"/>
      <c r="D555" s="164" t="s">
        <v>237</v>
      </c>
      <c r="E555" s="173" t="s">
        <v>1</v>
      </c>
      <c r="F555" s="174" t="s">
        <v>2164</v>
      </c>
      <c r="H555" s="173" t="s">
        <v>1</v>
      </c>
      <c r="I555" s="175"/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237</v>
      </c>
      <c r="AU555" s="173" t="s">
        <v>88</v>
      </c>
      <c r="AV555" s="14" t="s">
        <v>86</v>
      </c>
      <c r="AW555" s="14" t="s">
        <v>33</v>
      </c>
      <c r="AX555" s="14" t="s">
        <v>79</v>
      </c>
      <c r="AY555" s="173" t="s">
        <v>207</v>
      </c>
    </row>
    <row r="556" spans="1:65" s="14" customFormat="1" ht="11.25">
      <c r="B556" s="172"/>
      <c r="D556" s="164" t="s">
        <v>237</v>
      </c>
      <c r="E556" s="173" t="s">
        <v>1</v>
      </c>
      <c r="F556" s="174" t="s">
        <v>2165</v>
      </c>
      <c r="H556" s="173" t="s">
        <v>1</v>
      </c>
      <c r="I556" s="175"/>
      <c r="L556" s="172"/>
      <c r="M556" s="176"/>
      <c r="N556" s="177"/>
      <c r="O556" s="177"/>
      <c r="P556" s="177"/>
      <c r="Q556" s="177"/>
      <c r="R556" s="177"/>
      <c r="S556" s="177"/>
      <c r="T556" s="178"/>
      <c r="AT556" s="173" t="s">
        <v>237</v>
      </c>
      <c r="AU556" s="173" t="s">
        <v>88</v>
      </c>
      <c r="AV556" s="14" t="s">
        <v>86</v>
      </c>
      <c r="AW556" s="14" t="s">
        <v>33</v>
      </c>
      <c r="AX556" s="14" t="s">
        <v>79</v>
      </c>
      <c r="AY556" s="173" t="s">
        <v>207</v>
      </c>
    </row>
    <row r="557" spans="1:65" s="13" customFormat="1" ht="11.25">
      <c r="B557" s="163"/>
      <c r="D557" s="164" t="s">
        <v>237</v>
      </c>
      <c r="E557" s="165" t="s">
        <v>1</v>
      </c>
      <c r="F557" s="166" t="s">
        <v>2174</v>
      </c>
      <c r="H557" s="167">
        <v>1</v>
      </c>
      <c r="I557" s="168"/>
      <c r="L557" s="163"/>
      <c r="M557" s="169"/>
      <c r="N557" s="170"/>
      <c r="O557" s="170"/>
      <c r="P557" s="170"/>
      <c r="Q557" s="170"/>
      <c r="R557" s="170"/>
      <c r="S557" s="170"/>
      <c r="T557" s="171"/>
      <c r="AT557" s="165" t="s">
        <v>237</v>
      </c>
      <c r="AU557" s="165" t="s">
        <v>88</v>
      </c>
      <c r="AV557" s="13" t="s">
        <v>88</v>
      </c>
      <c r="AW557" s="13" t="s">
        <v>33</v>
      </c>
      <c r="AX557" s="13" t="s">
        <v>79</v>
      </c>
      <c r="AY557" s="165" t="s">
        <v>207</v>
      </c>
    </row>
    <row r="558" spans="1:65" s="14" customFormat="1" ht="22.5">
      <c r="B558" s="172"/>
      <c r="D558" s="164" t="s">
        <v>237</v>
      </c>
      <c r="E558" s="173" t="s">
        <v>1</v>
      </c>
      <c r="F558" s="174" t="s">
        <v>309</v>
      </c>
      <c r="H558" s="173" t="s">
        <v>1</v>
      </c>
      <c r="I558" s="175"/>
      <c r="L558" s="172"/>
      <c r="M558" s="176"/>
      <c r="N558" s="177"/>
      <c r="O558" s="177"/>
      <c r="P558" s="177"/>
      <c r="Q558" s="177"/>
      <c r="R558" s="177"/>
      <c r="S558" s="177"/>
      <c r="T558" s="178"/>
      <c r="AT558" s="173" t="s">
        <v>237</v>
      </c>
      <c r="AU558" s="173" t="s">
        <v>88</v>
      </c>
      <c r="AV558" s="14" t="s">
        <v>86</v>
      </c>
      <c r="AW558" s="14" t="s">
        <v>33</v>
      </c>
      <c r="AX558" s="14" t="s">
        <v>79</v>
      </c>
      <c r="AY558" s="173" t="s">
        <v>207</v>
      </c>
    </row>
    <row r="559" spans="1:65" s="14" customFormat="1" ht="11.25">
      <c r="B559" s="172"/>
      <c r="D559" s="164" t="s">
        <v>237</v>
      </c>
      <c r="E559" s="173" t="s">
        <v>1</v>
      </c>
      <c r="F559" s="174" t="s">
        <v>310</v>
      </c>
      <c r="H559" s="173" t="s">
        <v>1</v>
      </c>
      <c r="I559" s="175"/>
      <c r="L559" s="172"/>
      <c r="M559" s="176"/>
      <c r="N559" s="177"/>
      <c r="O559" s="177"/>
      <c r="P559" s="177"/>
      <c r="Q559" s="177"/>
      <c r="R559" s="177"/>
      <c r="S559" s="177"/>
      <c r="T559" s="178"/>
      <c r="AT559" s="173" t="s">
        <v>237</v>
      </c>
      <c r="AU559" s="173" t="s">
        <v>88</v>
      </c>
      <c r="AV559" s="14" t="s">
        <v>86</v>
      </c>
      <c r="AW559" s="14" t="s">
        <v>33</v>
      </c>
      <c r="AX559" s="14" t="s">
        <v>79</v>
      </c>
      <c r="AY559" s="173" t="s">
        <v>207</v>
      </c>
    </row>
    <row r="560" spans="1:65" s="14" customFormat="1" ht="11.25">
      <c r="B560" s="172"/>
      <c r="D560" s="164" t="s">
        <v>237</v>
      </c>
      <c r="E560" s="173" t="s">
        <v>1</v>
      </c>
      <c r="F560" s="174" t="s">
        <v>311</v>
      </c>
      <c r="H560" s="173" t="s">
        <v>1</v>
      </c>
      <c r="I560" s="175"/>
      <c r="L560" s="172"/>
      <c r="M560" s="176"/>
      <c r="N560" s="177"/>
      <c r="O560" s="177"/>
      <c r="P560" s="177"/>
      <c r="Q560" s="177"/>
      <c r="R560" s="177"/>
      <c r="S560" s="177"/>
      <c r="T560" s="178"/>
      <c r="AT560" s="173" t="s">
        <v>237</v>
      </c>
      <c r="AU560" s="173" t="s">
        <v>88</v>
      </c>
      <c r="AV560" s="14" t="s">
        <v>86</v>
      </c>
      <c r="AW560" s="14" t="s">
        <v>33</v>
      </c>
      <c r="AX560" s="14" t="s">
        <v>79</v>
      </c>
      <c r="AY560" s="173" t="s">
        <v>207</v>
      </c>
    </row>
    <row r="561" spans="1:65" s="15" customFormat="1" ht="11.25">
      <c r="B561" s="179"/>
      <c r="D561" s="164" t="s">
        <v>237</v>
      </c>
      <c r="E561" s="180" t="s">
        <v>1</v>
      </c>
      <c r="F561" s="181" t="s">
        <v>242</v>
      </c>
      <c r="H561" s="182">
        <v>1</v>
      </c>
      <c r="I561" s="183"/>
      <c r="L561" s="179"/>
      <c r="M561" s="184"/>
      <c r="N561" s="185"/>
      <c r="O561" s="185"/>
      <c r="P561" s="185"/>
      <c r="Q561" s="185"/>
      <c r="R561" s="185"/>
      <c r="S561" s="185"/>
      <c r="T561" s="186"/>
      <c r="AT561" s="180" t="s">
        <v>237</v>
      </c>
      <c r="AU561" s="180" t="s">
        <v>88</v>
      </c>
      <c r="AV561" s="15" t="s">
        <v>213</v>
      </c>
      <c r="AW561" s="15" t="s">
        <v>33</v>
      </c>
      <c r="AX561" s="15" t="s">
        <v>86</v>
      </c>
      <c r="AY561" s="180" t="s">
        <v>207</v>
      </c>
    </row>
    <row r="562" spans="1:65" s="2" customFormat="1" ht="33" customHeight="1">
      <c r="A562" s="31"/>
      <c r="B562" s="148"/>
      <c r="C562" s="149" t="s">
        <v>692</v>
      </c>
      <c r="D562" s="149" t="s">
        <v>209</v>
      </c>
      <c r="E562" s="150" t="s">
        <v>366</v>
      </c>
      <c r="F562" s="151" t="s">
        <v>2185</v>
      </c>
      <c r="G562" s="152" t="s">
        <v>301</v>
      </c>
      <c r="H562" s="153">
        <v>24</v>
      </c>
      <c r="I562" s="154"/>
      <c r="J562" s="155">
        <f>ROUND(I562*H562,2)</f>
        <v>0</v>
      </c>
      <c r="K562" s="156"/>
      <c r="L562" s="32"/>
      <c r="M562" s="157" t="s">
        <v>1</v>
      </c>
      <c r="N562" s="158" t="s">
        <v>44</v>
      </c>
      <c r="O562" s="57"/>
      <c r="P562" s="159">
        <f>O562*H562</f>
        <v>0</v>
      </c>
      <c r="Q562" s="159">
        <v>0</v>
      </c>
      <c r="R562" s="159">
        <f>Q562*H562</f>
        <v>0</v>
      </c>
      <c r="S562" s="159">
        <v>0</v>
      </c>
      <c r="T562" s="160">
        <f>S562*H562</f>
        <v>0</v>
      </c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R562" s="161" t="s">
        <v>213</v>
      </c>
      <c r="AT562" s="161" t="s">
        <v>209</v>
      </c>
      <c r="AU562" s="161" t="s">
        <v>88</v>
      </c>
      <c r="AY562" s="17" t="s">
        <v>207</v>
      </c>
      <c r="BE562" s="162">
        <f>IF(N562="základní",J562,0)</f>
        <v>0</v>
      </c>
      <c r="BF562" s="162">
        <f>IF(N562="snížená",J562,0)</f>
        <v>0</v>
      </c>
      <c r="BG562" s="162">
        <f>IF(N562="zákl. přenesená",J562,0)</f>
        <v>0</v>
      </c>
      <c r="BH562" s="162">
        <f>IF(N562="sníž. přenesená",J562,0)</f>
        <v>0</v>
      </c>
      <c r="BI562" s="162">
        <f>IF(N562="nulová",J562,0)</f>
        <v>0</v>
      </c>
      <c r="BJ562" s="17" t="s">
        <v>86</v>
      </c>
      <c r="BK562" s="162">
        <f>ROUND(I562*H562,2)</f>
        <v>0</v>
      </c>
      <c r="BL562" s="17" t="s">
        <v>213</v>
      </c>
      <c r="BM562" s="161" t="s">
        <v>695</v>
      </c>
    </row>
    <row r="563" spans="1:65" s="14" customFormat="1" ht="22.5">
      <c r="B563" s="172"/>
      <c r="D563" s="164" t="s">
        <v>237</v>
      </c>
      <c r="E563" s="173" t="s">
        <v>1</v>
      </c>
      <c r="F563" s="174" t="s">
        <v>2164</v>
      </c>
      <c r="H563" s="173" t="s">
        <v>1</v>
      </c>
      <c r="I563" s="175"/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237</v>
      </c>
      <c r="AU563" s="173" t="s">
        <v>88</v>
      </c>
      <c r="AV563" s="14" t="s">
        <v>86</v>
      </c>
      <c r="AW563" s="14" t="s">
        <v>33</v>
      </c>
      <c r="AX563" s="14" t="s">
        <v>79</v>
      </c>
      <c r="AY563" s="173" t="s">
        <v>207</v>
      </c>
    </row>
    <row r="564" spans="1:65" s="14" customFormat="1" ht="11.25">
      <c r="B564" s="172"/>
      <c r="D564" s="164" t="s">
        <v>237</v>
      </c>
      <c r="E564" s="173" t="s">
        <v>1</v>
      </c>
      <c r="F564" s="174" t="s">
        <v>2165</v>
      </c>
      <c r="H564" s="173" t="s">
        <v>1</v>
      </c>
      <c r="I564" s="175"/>
      <c r="L564" s="172"/>
      <c r="M564" s="176"/>
      <c r="N564" s="177"/>
      <c r="O564" s="177"/>
      <c r="P564" s="177"/>
      <c r="Q564" s="177"/>
      <c r="R564" s="177"/>
      <c r="S564" s="177"/>
      <c r="T564" s="178"/>
      <c r="AT564" s="173" t="s">
        <v>237</v>
      </c>
      <c r="AU564" s="173" t="s">
        <v>88</v>
      </c>
      <c r="AV564" s="14" t="s">
        <v>86</v>
      </c>
      <c r="AW564" s="14" t="s">
        <v>33</v>
      </c>
      <c r="AX564" s="14" t="s">
        <v>79</v>
      </c>
      <c r="AY564" s="173" t="s">
        <v>207</v>
      </c>
    </row>
    <row r="565" spans="1:65" s="13" customFormat="1" ht="11.25">
      <c r="B565" s="163"/>
      <c r="D565" s="164" t="s">
        <v>237</v>
      </c>
      <c r="E565" s="165" t="s">
        <v>1</v>
      </c>
      <c r="F565" s="166" t="s">
        <v>2186</v>
      </c>
      <c r="H565" s="167">
        <v>9</v>
      </c>
      <c r="I565" s="168"/>
      <c r="L565" s="163"/>
      <c r="M565" s="169"/>
      <c r="N565" s="170"/>
      <c r="O565" s="170"/>
      <c r="P565" s="170"/>
      <c r="Q565" s="170"/>
      <c r="R565" s="170"/>
      <c r="S565" s="170"/>
      <c r="T565" s="171"/>
      <c r="AT565" s="165" t="s">
        <v>237</v>
      </c>
      <c r="AU565" s="165" t="s">
        <v>88</v>
      </c>
      <c r="AV565" s="13" t="s">
        <v>88</v>
      </c>
      <c r="AW565" s="13" t="s">
        <v>33</v>
      </c>
      <c r="AX565" s="13" t="s">
        <v>79</v>
      </c>
      <c r="AY565" s="165" t="s">
        <v>207</v>
      </c>
    </row>
    <row r="566" spans="1:65" s="13" customFormat="1" ht="11.25">
      <c r="B566" s="163"/>
      <c r="D566" s="164" t="s">
        <v>237</v>
      </c>
      <c r="E566" s="165" t="s">
        <v>1</v>
      </c>
      <c r="F566" s="166" t="s">
        <v>2187</v>
      </c>
      <c r="H566" s="167">
        <v>6</v>
      </c>
      <c r="I566" s="168"/>
      <c r="L566" s="163"/>
      <c r="M566" s="169"/>
      <c r="N566" s="170"/>
      <c r="O566" s="170"/>
      <c r="P566" s="170"/>
      <c r="Q566" s="170"/>
      <c r="R566" s="170"/>
      <c r="S566" s="170"/>
      <c r="T566" s="171"/>
      <c r="AT566" s="165" t="s">
        <v>237</v>
      </c>
      <c r="AU566" s="165" t="s">
        <v>88</v>
      </c>
      <c r="AV566" s="13" t="s">
        <v>88</v>
      </c>
      <c r="AW566" s="13" t="s">
        <v>33</v>
      </c>
      <c r="AX566" s="13" t="s">
        <v>79</v>
      </c>
      <c r="AY566" s="165" t="s">
        <v>207</v>
      </c>
    </row>
    <row r="567" spans="1:65" s="13" customFormat="1" ht="11.25">
      <c r="B567" s="163"/>
      <c r="D567" s="164" t="s">
        <v>237</v>
      </c>
      <c r="E567" s="165" t="s">
        <v>1</v>
      </c>
      <c r="F567" s="166" t="s">
        <v>2188</v>
      </c>
      <c r="H567" s="167">
        <v>9</v>
      </c>
      <c r="I567" s="168"/>
      <c r="L567" s="163"/>
      <c r="M567" s="169"/>
      <c r="N567" s="170"/>
      <c r="O567" s="170"/>
      <c r="P567" s="170"/>
      <c r="Q567" s="170"/>
      <c r="R567" s="170"/>
      <c r="S567" s="170"/>
      <c r="T567" s="171"/>
      <c r="AT567" s="165" t="s">
        <v>237</v>
      </c>
      <c r="AU567" s="165" t="s">
        <v>88</v>
      </c>
      <c r="AV567" s="13" t="s">
        <v>88</v>
      </c>
      <c r="AW567" s="13" t="s">
        <v>33</v>
      </c>
      <c r="AX567" s="13" t="s">
        <v>79</v>
      </c>
      <c r="AY567" s="165" t="s">
        <v>207</v>
      </c>
    </row>
    <row r="568" spans="1:65" s="14" customFormat="1" ht="22.5">
      <c r="B568" s="172"/>
      <c r="D568" s="164" t="s">
        <v>237</v>
      </c>
      <c r="E568" s="173" t="s">
        <v>1</v>
      </c>
      <c r="F568" s="174" t="s">
        <v>309</v>
      </c>
      <c r="H568" s="173" t="s">
        <v>1</v>
      </c>
      <c r="I568" s="175"/>
      <c r="L568" s="172"/>
      <c r="M568" s="176"/>
      <c r="N568" s="177"/>
      <c r="O568" s="177"/>
      <c r="P568" s="177"/>
      <c r="Q568" s="177"/>
      <c r="R568" s="177"/>
      <c r="S568" s="177"/>
      <c r="T568" s="178"/>
      <c r="AT568" s="173" t="s">
        <v>237</v>
      </c>
      <c r="AU568" s="173" t="s">
        <v>88</v>
      </c>
      <c r="AV568" s="14" t="s">
        <v>86</v>
      </c>
      <c r="AW568" s="14" t="s">
        <v>33</v>
      </c>
      <c r="AX568" s="14" t="s">
        <v>79</v>
      </c>
      <c r="AY568" s="173" t="s">
        <v>207</v>
      </c>
    </row>
    <row r="569" spans="1:65" s="14" customFormat="1" ht="11.25">
      <c r="B569" s="172"/>
      <c r="D569" s="164" t="s">
        <v>237</v>
      </c>
      <c r="E569" s="173" t="s">
        <v>1</v>
      </c>
      <c r="F569" s="174" t="s">
        <v>310</v>
      </c>
      <c r="H569" s="173" t="s">
        <v>1</v>
      </c>
      <c r="I569" s="175"/>
      <c r="L569" s="172"/>
      <c r="M569" s="176"/>
      <c r="N569" s="177"/>
      <c r="O569" s="177"/>
      <c r="P569" s="177"/>
      <c r="Q569" s="177"/>
      <c r="R569" s="177"/>
      <c r="S569" s="177"/>
      <c r="T569" s="178"/>
      <c r="AT569" s="173" t="s">
        <v>237</v>
      </c>
      <c r="AU569" s="173" t="s">
        <v>88</v>
      </c>
      <c r="AV569" s="14" t="s">
        <v>86</v>
      </c>
      <c r="AW569" s="14" t="s">
        <v>33</v>
      </c>
      <c r="AX569" s="14" t="s">
        <v>79</v>
      </c>
      <c r="AY569" s="173" t="s">
        <v>207</v>
      </c>
    </row>
    <row r="570" spans="1:65" s="14" customFormat="1" ht="11.25">
      <c r="B570" s="172"/>
      <c r="D570" s="164" t="s">
        <v>237</v>
      </c>
      <c r="E570" s="173" t="s">
        <v>1</v>
      </c>
      <c r="F570" s="174" t="s">
        <v>311</v>
      </c>
      <c r="H570" s="173" t="s">
        <v>1</v>
      </c>
      <c r="I570" s="175"/>
      <c r="L570" s="172"/>
      <c r="M570" s="176"/>
      <c r="N570" s="177"/>
      <c r="O570" s="177"/>
      <c r="P570" s="177"/>
      <c r="Q570" s="177"/>
      <c r="R570" s="177"/>
      <c r="S570" s="177"/>
      <c r="T570" s="178"/>
      <c r="AT570" s="173" t="s">
        <v>237</v>
      </c>
      <c r="AU570" s="173" t="s">
        <v>88</v>
      </c>
      <c r="AV570" s="14" t="s">
        <v>86</v>
      </c>
      <c r="AW570" s="14" t="s">
        <v>33</v>
      </c>
      <c r="AX570" s="14" t="s">
        <v>79</v>
      </c>
      <c r="AY570" s="173" t="s">
        <v>207</v>
      </c>
    </row>
    <row r="571" spans="1:65" s="15" customFormat="1" ht="11.25">
      <c r="B571" s="179"/>
      <c r="D571" s="164" t="s">
        <v>237</v>
      </c>
      <c r="E571" s="180" t="s">
        <v>1</v>
      </c>
      <c r="F571" s="181" t="s">
        <v>242</v>
      </c>
      <c r="H571" s="182">
        <v>24</v>
      </c>
      <c r="I571" s="183"/>
      <c r="L571" s="179"/>
      <c r="M571" s="184"/>
      <c r="N571" s="185"/>
      <c r="O571" s="185"/>
      <c r="P571" s="185"/>
      <c r="Q571" s="185"/>
      <c r="R571" s="185"/>
      <c r="S571" s="185"/>
      <c r="T571" s="186"/>
      <c r="AT571" s="180" t="s">
        <v>237</v>
      </c>
      <c r="AU571" s="180" t="s">
        <v>88</v>
      </c>
      <c r="AV571" s="15" t="s">
        <v>213</v>
      </c>
      <c r="AW571" s="15" t="s">
        <v>33</v>
      </c>
      <c r="AX571" s="15" t="s">
        <v>86</v>
      </c>
      <c r="AY571" s="180" t="s">
        <v>207</v>
      </c>
    </row>
    <row r="572" spans="1:65" s="2" customFormat="1" ht="24.2" customHeight="1">
      <c r="A572" s="31"/>
      <c r="B572" s="148"/>
      <c r="C572" s="149" t="s">
        <v>405</v>
      </c>
      <c r="D572" s="149" t="s">
        <v>209</v>
      </c>
      <c r="E572" s="150" t="s">
        <v>369</v>
      </c>
      <c r="F572" s="151" t="s">
        <v>2189</v>
      </c>
      <c r="G572" s="152" t="s">
        <v>301</v>
      </c>
      <c r="H572" s="153">
        <v>2</v>
      </c>
      <c r="I572" s="154"/>
      <c r="J572" s="155">
        <f>ROUND(I572*H572,2)</f>
        <v>0</v>
      </c>
      <c r="K572" s="156"/>
      <c r="L572" s="32"/>
      <c r="M572" s="157" t="s">
        <v>1</v>
      </c>
      <c r="N572" s="158" t="s">
        <v>44</v>
      </c>
      <c r="O572" s="57"/>
      <c r="P572" s="159">
        <f>O572*H572</f>
        <v>0</v>
      </c>
      <c r="Q572" s="159">
        <v>0</v>
      </c>
      <c r="R572" s="159">
        <f>Q572*H572</f>
        <v>0</v>
      </c>
      <c r="S572" s="159">
        <v>0</v>
      </c>
      <c r="T572" s="160">
        <f>S572*H572</f>
        <v>0</v>
      </c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R572" s="161" t="s">
        <v>213</v>
      </c>
      <c r="AT572" s="161" t="s">
        <v>209</v>
      </c>
      <c r="AU572" s="161" t="s">
        <v>88</v>
      </c>
      <c r="AY572" s="17" t="s">
        <v>207</v>
      </c>
      <c r="BE572" s="162">
        <f>IF(N572="základní",J572,0)</f>
        <v>0</v>
      </c>
      <c r="BF572" s="162">
        <f>IF(N572="snížená",J572,0)</f>
        <v>0</v>
      </c>
      <c r="BG572" s="162">
        <f>IF(N572="zákl. přenesená",J572,0)</f>
        <v>0</v>
      </c>
      <c r="BH572" s="162">
        <f>IF(N572="sníž. přenesená",J572,0)</f>
        <v>0</v>
      </c>
      <c r="BI572" s="162">
        <f>IF(N572="nulová",J572,0)</f>
        <v>0</v>
      </c>
      <c r="BJ572" s="17" t="s">
        <v>86</v>
      </c>
      <c r="BK572" s="162">
        <f>ROUND(I572*H572,2)</f>
        <v>0</v>
      </c>
      <c r="BL572" s="17" t="s">
        <v>213</v>
      </c>
      <c r="BM572" s="161" t="s">
        <v>699</v>
      </c>
    </row>
    <row r="573" spans="1:65" s="14" customFormat="1" ht="22.5">
      <c r="B573" s="172"/>
      <c r="D573" s="164" t="s">
        <v>237</v>
      </c>
      <c r="E573" s="173" t="s">
        <v>1</v>
      </c>
      <c r="F573" s="174" t="s">
        <v>2164</v>
      </c>
      <c r="H573" s="173" t="s">
        <v>1</v>
      </c>
      <c r="I573" s="175"/>
      <c r="L573" s="172"/>
      <c r="M573" s="176"/>
      <c r="N573" s="177"/>
      <c r="O573" s="177"/>
      <c r="P573" s="177"/>
      <c r="Q573" s="177"/>
      <c r="R573" s="177"/>
      <c r="S573" s="177"/>
      <c r="T573" s="178"/>
      <c r="AT573" s="173" t="s">
        <v>237</v>
      </c>
      <c r="AU573" s="173" t="s">
        <v>88</v>
      </c>
      <c r="AV573" s="14" t="s">
        <v>86</v>
      </c>
      <c r="AW573" s="14" t="s">
        <v>33</v>
      </c>
      <c r="AX573" s="14" t="s">
        <v>79</v>
      </c>
      <c r="AY573" s="173" t="s">
        <v>207</v>
      </c>
    </row>
    <row r="574" spans="1:65" s="14" customFormat="1" ht="11.25">
      <c r="B574" s="172"/>
      <c r="D574" s="164" t="s">
        <v>237</v>
      </c>
      <c r="E574" s="173" t="s">
        <v>1</v>
      </c>
      <c r="F574" s="174" t="s">
        <v>2165</v>
      </c>
      <c r="H574" s="173" t="s">
        <v>1</v>
      </c>
      <c r="I574" s="175"/>
      <c r="L574" s="172"/>
      <c r="M574" s="176"/>
      <c r="N574" s="177"/>
      <c r="O574" s="177"/>
      <c r="P574" s="177"/>
      <c r="Q574" s="177"/>
      <c r="R574" s="177"/>
      <c r="S574" s="177"/>
      <c r="T574" s="178"/>
      <c r="AT574" s="173" t="s">
        <v>237</v>
      </c>
      <c r="AU574" s="173" t="s">
        <v>88</v>
      </c>
      <c r="AV574" s="14" t="s">
        <v>86</v>
      </c>
      <c r="AW574" s="14" t="s">
        <v>33</v>
      </c>
      <c r="AX574" s="14" t="s">
        <v>79</v>
      </c>
      <c r="AY574" s="173" t="s">
        <v>207</v>
      </c>
    </row>
    <row r="575" spans="1:65" s="13" customFormat="1" ht="11.25">
      <c r="B575" s="163"/>
      <c r="D575" s="164" t="s">
        <v>237</v>
      </c>
      <c r="E575" s="165" t="s">
        <v>1</v>
      </c>
      <c r="F575" s="166" t="s">
        <v>2190</v>
      </c>
      <c r="H575" s="167">
        <v>2</v>
      </c>
      <c r="I575" s="168"/>
      <c r="L575" s="163"/>
      <c r="M575" s="169"/>
      <c r="N575" s="170"/>
      <c r="O575" s="170"/>
      <c r="P575" s="170"/>
      <c r="Q575" s="170"/>
      <c r="R575" s="170"/>
      <c r="S575" s="170"/>
      <c r="T575" s="171"/>
      <c r="AT575" s="165" t="s">
        <v>237</v>
      </c>
      <c r="AU575" s="165" t="s">
        <v>88</v>
      </c>
      <c r="AV575" s="13" t="s">
        <v>88</v>
      </c>
      <c r="AW575" s="13" t="s">
        <v>33</v>
      </c>
      <c r="AX575" s="13" t="s">
        <v>79</v>
      </c>
      <c r="AY575" s="165" t="s">
        <v>207</v>
      </c>
    </row>
    <row r="576" spans="1:65" s="14" customFormat="1" ht="22.5">
      <c r="B576" s="172"/>
      <c r="D576" s="164" t="s">
        <v>237</v>
      </c>
      <c r="E576" s="173" t="s">
        <v>1</v>
      </c>
      <c r="F576" s="174" t="s">
        <v>309</v>
      </c>
      <c r="H576" s="173" t="s">
        <v>1</v>
      </c>
      <c r="I576" s="175"/>
      <c r="L576" s="172"/>
      <c r="M576" s="176"/>
      <c r="N576" s="177"/>
      <c r="O576" s="177"/>
      <c r="P576" s="177"/>
      <c r="Q576" s="177"/>
      <c r="R576" s="177"/>
      <c r="S576" s="177"/>
      <c r="T576" s="178"/>
      <c r="AT576" s="173" t="s">
        <v>237</v>
      </c>
      <c r="AU576" s="173" t="s">
        <v>88</v>
      </c>
      <c r="AV576" s="14" t="s">
        <v>86</v>
      </c>
      <c r="AW576" s="14" t="s">
        <v>33</v>
      </c>
      <c r="AX576" s="14" t="s">
        <v>79</v>
      </c>
      <c r="AY576" s="173" t="s">
        <v>207</v>
      </c>
    </row>
    <row r="577" spans="1:65" s="14" customFormat="1" ht="11.25">
      <c r="B577" s="172"/>
      <c r="D577" s="164" t="s">
        <v>237</v>
      </c>
      <c r="E577" s="173" t="s">
        <v>1</v>
      </c>
      <c r="F577" s="174" t="s">
        <v>310</v>
      </c>
      <c r="H577" s="173" t="s">
        <v>1</v>
      </c>
      <c r="I577" s="175"/>
      <c r="L577" s="172"/>
      <c r="M577" s="176"/>
      <c r="N577" s="177"/>
      <c r="O577" s="177"/>
      <c r="P577" s="177"/>
      <c r="Q577" s="177"/>
      <c r="R577" s="177"/>
      <c r="S577" s="177"/>
      <c r="T577" s="178"/>
      <c r="AT577" s="173" t="s">
        <v>237</v>
      </c>
      <c r="AU577" s="173" t="s">
        <v>88</v>
      </c>
      <c r="AV577" s="14" t="s">
        <v>86</v>
      </c>
      <c r="AW577" s="14" t="s">
        <v>33</v>
      </c>
      <c r="AX577" s="14" t="s">
        <v>79</v>
      </c>
      <c r="AY577" s="173" t="s">
        <v>207</v>
      </c>
    </row>
    <row r="578" spans="1:65" s="14" customFormat="1" ht="11.25">
      <c r="B578" s="172"/>
      <c r="D578" s="164" t="s">
        <v>237</v>
      </c>
      <c r="E578" s="173" t="s">
        <v>1</v>
      </c>
      <c r="F578" s="174" t="s">
        <v>311</v>
      </c>
      <c r="H578" s="173" t="s">
        <v>1</v>
      </c>
      <c r="I578" s="175"/>
      <c r="L578" s="172"/>
      <c r="M578" s="176"/>
      <c r="N578" s="177"/>
      <c r="O578" s="177"/>
      <c r="P578" s="177"/>
      <c r="Q578" s="177"/>
      <c r="R578" s="177"/>
      <c r="S578" s="177"/>
      <c r="T578" s="178"/>
      <c r="AT578" s="173" t="s">
        <v>237</v>
      </c>
      <c r="AU578" s="173" t="s">
        <v>88</v>
      </c>
      <c r="AV578" s="14" t="s">
        <v>86</v>
      </c>
      <c r="AW578" s="14" t="s">
        <v>33</v>
      </c>
      <c r="AX578" s="14" t="s">
        <v>79</v>
      </c>
      <c r="AY578" s="173" t="s">
        <v>207</v>
      </c>
    </row>
    <row r="579" spans="1:65" s="15" customFormat="1" ht="11.25">
      <c r="B579" s="179"/>
      <c r="D579" s="164" t="s">
        <v>237</v>
      </c>
      <c r="E579" s="180" t="s">
        <v>1</v>
      </c>
      <c r="F579" s="181" t="s">
        <v>242</v>
      </c>
      <c r="H579" s="182">
        <v>2</v>
      </c>
      <c r="I579" s="183"/>
      <c r="L579" s="179"/>
      <c r="M579" s="184"/>
      <c r="N579" s="185"/>
      <c r="O579" s="185"/>
      <c r="P579" s="185"/>
      <c r="Q579" s="185"/>
      <c r="R579" s="185"/>
      <c r="S579" s="185"/>
      <c r="T579" s="186"/>
      <c r="AT579" s="180" t="s">
        <v>237</v>
      </c>
      <c r="AU579" s="180" t="s">
        <v>88</v>
      </c>
      <c r="AV579" s="15" t="s">
        <v>213</v>
      </c>
      <c r="AW579" s="15" t="s">
        <v>33</v>
      </c>
      <c r="AX579" s="15" t="s">
        <v>86</v>
      </c>
      <c r="AY579" s="180" t="s">
        <v>207</v>
      </c>
    </row>
    <row r="580" spans="1:65" s="2" customFormat="1" ht="24.2" customHeight="1">
      <c r="A580" s="31"/>
      <c r="B580" s="148"/>
      <c r="C580" s="149" t="s">
        <v>700</v>
      </c>
      <c r="D580" s="149" t="s">
        <v>209</v>
      </c>
      <c r="E580" s="150" t="s">
        <v>373</v>
      </c>
      <c r="F580" s="151" t="s">
        <v>2191</v>
      </c>
      <c r="G580" s="152" t="s">
        <v>301</v>
      </c>
      <c r="H580" s="153">
        <v>1</v>
      </c>
      <c r="I580" s="154"/>
      <c r="J580" s="155">
        <f>ROUND(I580*H580,2)</f>
        <v>0</v>
      </c>
      <c r="K580" s="156"/>
      <c r="L580" s="32"/>
      <c r="M580" s="157" t="s">
        <v>1</v>
      </c>
      <c r="N580" s="158" t="s">
        <v>44</v>
      </c>
      <c r="O580" s="57"/>
      <c r="P580" s="159">
        <f>O580*H580</f>
        <v>0</v>
      </c>
      <c r="Q580" s="159">
        <v>0</v>
      </c>
      <c r="R580" s="159">
        <f>Q580*H580</f>
        <v>0</v>
      </c>
      <c r="S580" s="159">
        <v>0</v>
      </c>
      <c r="T580" s="160">
        <f>S580*H580</f>
        <v>0</v>
      </c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R580" s="161" t="s">
        <v>213</v>
      </c>
      <c r="AT580" s="161" t="s">
        <v>209</v>
      </c>
      <c r="AU580" s="161" t="s">
        <v>88</v>
      </c>
      <c r="AY580" s="17" t="s">
        <v>207</v>
      </c>
      <c r="BE580" s="162">
        <f>IF(N580="základní",J580,0)</f>
        <v>0</v>
      </c>
      <c r="BF580" s="162">
        <f>IF(N580="snížená",J580,0)</f>
        <v>0</v>
      </c>
      <c r="BG580" s="162">
        <f>IF(N580="zákl. přenesená",J580,0)</f>
        <v>0</v>
      </c>
      <c r="BH580" s="162">
        <f>IF(N580="sníž. přenesená",J580,0)</f>
        <v>0</v>
      </c>
      <c r="BI580" s="162">
        <f>IF(N580="nulová",J580,0)</f>
        <v>0</v>
      </c>
      <c r="BJ580" s="17" t="s">
        <v>86</v>
      </c>
      <c r="BK580" s="162">
        <f>ROUND(I580*H580,2)</f>
        <v>0</v>
      </c>
      <c r="BL580" s="17" t="s">
        <v>213</v>
      </c>
      <c r="BM580" s="161" t="s">
        <v>703</v>
      </c>
    </row>
    <row r="581" spans="1:65" s="14" customFormat="1" ht="22.5">
      <c r="B581" s="172"/>
      <c r="D581" s="164" t="s">
        <v>237</v>
      </c>
      <c r="E581" s="173" t="s">
        <v>1</v>
      </c>
      <c r="F581" s="174" t="s">
        <v>2164</v>
      </c>
      <c r="H581" s="173" t="s">
        <v>1</v>
      </c>
      <c r="I581" s="175"/>
      <c r="L581" s="172"/>
      <c r="M581" s="176"/>
      <c r="N581" s="177"/>
      <c r="O581" s="177"/>
      <c r="P581" s="177"/>
      <c r="Q581" s="177"/>
      <c r="R581" s="177"/>
      <c r="S581" s="177"/>
      <c r="T581" s="178"/>
      <c r="AT581" s="173" t="s">
        <v>237</v>
      </c>
      <c r="AU581" s="173" t="s">
        <v>88</v>
      </c>
      <c r="AV581" s="14" t="s">
        <v>86</v>
      </c>
      <c r="AW581" s="14" t="s">
        <v>33</v>
      </c>
      <c r="AX581" s="14" t="s">
        <v>79</v>
      </c>
      <c r="AY581" s="173" t="s">
        <v>207</v>
      </c>
    </row>
    <row r="582" spans="1:65" s="14" customFormat="1" ht="11.25">
      <c r="B582" s="172"/>
      <c r="D582" s="164" t="s">
        <v>237</v>
      </c>
      <c r="E582" s="173" t="s">
        <v>1</v>
      </c>
      <c r="F582" s="174" t="s">
        <v>2165</v>
      </c>
      <c r="H582" s="173" t="s">
        <v>1</v>
      </c>
      <c r="I582" s="175"/>
      <c r="L582" s="172"/>
      <c r="M582" s="176"/>
      <c r="N582" s="177"/>
      <c r="O582" s="177"/>
      <c r="P582" s="177"/>
      <c r="Q582" s="177"/>
      <c r="R582" s="177"/>
      <c r="S582" s="177"/>
      <c r="T582" s="178"/>
      <c r="AT582" s="173" t="s">
        <v>237</v>
      </c>
      <c r="AU582" s="173" t="s">
        <v>88</v>
      </c>
      <c r="AV582" s="14" t="s">
        <v>86</v>
      </c>
      <c r="AW582" s="14" t="s">
        <v>33</v>
      </c>
      <c r="AX582" s="14" t="s">
        <v>79</v>
      </c>
      <c r="AY582" s="173" t="s">
        <v>207</v>
      </c>
    </row>
    <row r="583" spans="1:65" s="13" customFormat="1" ht="11.25">
      <c r="B583" s="163"/>
      <c r="D583" s="164" t="s">
        <v>237</v>
      </c>
      <c r="E583" s="165" t="s">
        <v>1</v>
      </c>
      <c r="F583" s="166" t="s">
        <v>2174</v>
      </c>
      <c r="H583" s="167">
        <v>1</v>
      </c>
      <c r="I583" s="168"/>
      <c r="L583" s="163"/>
      <c r="M583" s="169"/>
      <c r="N583" s="170"/>
      <c r="O583" s="170"/>
      <c r="P583" s="170"/>
      <c r="Q583" s="170"/>
      <c r="R583" s="170"/>
      <c r="S583" s="170"/>
      <c r="T583" s="171"/>
      <c r="AT583" s="165" t="s">
        <v>237</v>
      </c>
      <c r="AU583" s="165" t="s">
        <v>88</v>
      </c>
      <c r="AV583" s="13" t="s">
        <v>88</v>
      </c>
      <c r="AW583" s="13" t="s">
        <v>33</v>
      </c>
      <c r="AX583" s="13" t="s">
        <v>79</v>
      </c>
      <c r="AY583" s="165" t="s">
        <v>207</v>
      </c>
    </row>
    <row r="584" spans="1:65" s="14" customFormat="1" ht="22.5">
      <c r="B584" s="172"/>
      <c r="D584" s="164" t="s">
        <v>237</v>
      </c>
      <c r="E584" s="173" t="s">
        <v>1</v>
      </c>
      <c r="F584" s="174" t="s">
        <v>309</v>
      </c>
      <c r="H584" s="173" t="s">
        <v>1</v>
      </c>
      <c r="I584" s="175"/>
      <c r="L584" s="172"/>
      <c r="M584" s="176"/>
      <c r="N584" s="177"/>
      <c r="O584" s="177"/>
      <c r="P584" s="177"/>
      <c r="Q584" s="177"/>
      <c r="R584" s="177"/>
      <c r="S584" s="177"/>
      <c r="T584" s="178"/>
      <c r="AT584" s="173" t="s">
        <v>237</v>
      </c>
      <c r="AU584" s="173" t="s">
        <v>88</v>
      </c>
      <c r="AV584" s="14" t="s">
        <v>86</v>
      </c>
      <c r="AW584" s="14" t="s">
        <v>33</v>
      </c>
      <c r="AX584" s="14" t="s">
        <v>79</v>
      </c>
      <c r="AY584" s="173" t="s">
        <v>207</v>
      </c>
    </row>
    <row r="585" spans="1:65" s="14" customFormat="1" ht="11.25">
      <c r="B585" s="172"/>
      <c r="D585" s="164" t="s">
        <v>237</v>
      </c>
      <c r="E585" s="173" t="s">
        <v>1</v>
      </c>
      <c r="F585" s="174" t="s">
        <v>310</v>
      </c>
      <c r="H585" s="173" t="s">
        <v>1</v>
      </c>
      <c r="I585" s="175"/>
      <c r="L585" s="172"/>
      <c r="M585" s="176"/>
      <c r="N585" s="177"/>
      <c r="O585" s="177"/>
      <c r="P585" s="177"/>
      <c r="Q585" s="177"/>
      <c r="R585" s="177"/>
      <c r="S585" s="177"/>
      <c r="T585" s="178"/>
      <c r="AT585" s="173" t="s">
        <v>237</v>
      </c>
      <c r="AU585" s="173" t="s">
        <v>88</v>
      </c>
      <c r="AV585" s="14" t="s">
        <v>86</v>
      </c>
      <c r="AW585" s="14" t="s">
        <v>33</v>
      </c>
      <c r="AX585" s="14" t="s">
        <v>79</v>
      </c>
      <c r="AY585" s="173" t="s">
        <v>207</v>
      </c>
    </row>
    <row r="586" spans="1:65" s="14" customFormat="1" ht="11.25">
      <c r="B586" s="172"/>
      <c r="D586" s="164" t="s">
        <v>237</v>
      </c>
      <c r="E586" s="173" t="s">
        <v>1</v>
      </c>
      <c r="F586" s="174" t="s">
        <v>311</v>
      </c>
      <c r="H586" s="173" t="s">
        <v>1</v>
      </c>
      <c r="I586" s="175"/>
      <c r="L586" s="172"/>
      <c r="M586" s="176"/>
      <c r="N586" s="177"/>
      <c r="O586" s="177"/>
      <c r="P586" s="177"/>
      <c r="Q586" s="177"/>
      <c r="R586" s="177"/>
      <c r="S586" s="177"/>
      <c r="T586" s="178"/>
      <c r="AT586" s="173" t="s">
        <v>237</v>
      </c>
      <c r="AU586" s="173" t="s">
        <v>88</v>
      </c>
      <c r="AV586" s="14" t="s">
        <v>86</v>
      </c>
      <c r="AW586" s="14" t="s">
        <v>33</v>
      </c>
      <c r="AX586" s="14" t="s">
        <v>79</v>
      </c>
      <c r="AY586" s="173" t="s">
        <v>207</v>
      </c>
    </row>
    <row r="587" spans="1:65" s="15" customFormat="1" ht="11.25">
      <c r="B587" s="179"/>
      <c r="D587" s="164" t="s">
        <v>237</v>
      </c>
      <c r="E587" s="180" t="s">
        <v>1</v>
      </c>
      <c r="F587" s="181" t="s">
        <v>242</v>
      </c>
      <c r="H587" s="182">
        <v>1</v>
      </c>
      <c r="I587" s="183"/>
      <c r="L587" s="179"/>
      <c r="M587" s="184"/>
      <c r="N587" s="185"/>
      <c r="O587" s="185"/>
      <c r="P587" s="185"/>
      <c r="Q587" s="185"/>
      <c r="R587" s="185"/>
      <c r="S587" s="185"/>
      <c r="T587" s="186"/>
      <c r="AT587" s="180" t="s">
        <v>237</v>
      </c>
      <c r="AU587" s="180" t="s">
        <v>88</v>
      </c>
      <c r="AV587" s="15" t="s">
        <v>213</v>
      </c>
      <c r="AW587" s="15" t="s">
        <v>33</v>
      </c>
      <c r="AX587" s="15" t="s">
        <v>86</v>
      </c>
      <c r="AY587" s="180" t="s">
        <v>207</v>
      </c>
    </row>
    <row r="588" spans="1:65" s="2" customFormat="1" ht="24.2" customHeight="1">
      <c r="A588" s="31"/>
      <c r="B588" s="148"/>
      <c r="C588" s="149" t="s">
        <v>410</v>
      </c>
      <c r="D588" s="149" t="s">
        <v>209</v>
      </c>
      <c r="E588" s="150" t="s">
        <v>376</v>
      </c>
      <c r="F588" s="151" t="s">
        <v>2192</v>
      </c>
      <c r="G588" s="152" t="s">
        <v>301</v>
      </c>
      <c r="H588" s="153">
        <v>13</v>
      </c>
      <c r="I588" s="154"/>
      <c r="J588" s="155">
        <f>ROUND(I588*H588,2)</f>
        <v>0</v>
      </c>
      <c r="K588" s="156"/>
      <c r="L588" s="32"/>
      <c r="M588" s="157" t="s">
        <v>1</v>
      </c>
      <c r="N588" s="158" t="s">
        <v>44</v>
      </c>
      <c r="O588" s="57"/>
      <c r="P588" s="159">
        <f>O588*H588</f>
        <v>0</v>
      </c>
      <c r="Q588" s="159">
        <v>0</v>
      </c>
      <c r="R588" s="159">
        <f>Q588*H588</f>
        <v>0</v>
      </c>
      <c r="S588" s="159">
        <v>0</v>
      </c>
      <c r="T588" s="160">
        <f>S588*H588</f>
        <v>0</v>
      </c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R588" s="161" t="s">
        <v>213</v>
      </c>
      <c r="AT588" s="161" t="s">
        <v>209</v>
      </c>
      <c r="AU588" s="161" t="s">
        <v>88</v>
      </c>
      <c r="AY588" s="17" t="s">
        <v>207</v>
      </c>
      <c r="BE588" s="162">
        <f>IF(N588="základní",J588,0)</f>
        <v>0</v>
      </c>
      <c r="BF588" s="162">
        <f>IF(N588="snížená",J588,0)</f>
        <v>0</v>
      </c>
      <c r="BG588" s="162">
        <f>IF(N588="zákl. přenesená",J588,0)</f>
        <v>0</v>
      </c>
      <c r="BH588" s="162">
        <f>IF(N588="sníž. přenesená",J588,0)</f>
        <v>0</v>
      </c>
      <c r="BI588" s="162">
        <f>IF(N588="nulová",J588,0)</f>
        <v>0</v>
      </c>
      <c r="BJ588" s="17" t="s">
        <v>86</v>
      </c>
      <c r="BK588" s="162">
        <f>ROUND(I588*H588,2)</f>
        <v>0</v>
      </c>
      <c r="BL588" s="17" t="s">
        <v>213</v>
      </c>
      <c r="BM588" s="161" t="s">
        <v>706</v>
      </c>
    </row>
    <row r="589" spans="1:65" s="14" customFormat="1" ht="22.5">
      <c r="B589" s="172"/>
      <c r="D589" s="164" t="s">
        <v>237</v>
      </c>
      <c r="E589" s="173" t="s">
        <v>1</v>
      </c>
      <c r="F589" s="174" t="s">
        <v>2164</v>
      </c>
      <c r="H589" s="173" t="s">
        <v>1</v>
      </c>
      <c r="I589" s="175"/>
      <c r="L589" s="172"/>
      <c r="M589" s="176"/>
      <c r="N589" s="177"/>
      <c r="O589" s="177"/>
      <c r="P589" s="177"/>
      <c r="Q589" s="177"/>
      <c r="R589" s="177"/>
      <c r="S589" s="177"/>
      <c r="T589" s="178"/>
      <c r="AT589" s="173" t="s">
        <v>237</v>
      </c>
      <c r="AU589" s="173" t="s">
        <v>88</v>
      </c>
      <c r="AV589" s="14" t="s">
        <v>86</v>
      </c>
      <c r="AW589" s="14" t="s">
        <v>33</v>
      </c>
      <c r="AX589" s="14" t="s">
        <v>79</v>
      </c>
      <c r="AY589" s="173" t="s">
        <v>207</v>
      </c>
    </row>
    <row r="590" spans="1:65" s="14" customFormat="1" ht="11.25">
      <c r="B590" s="172"/>
      <c r="D590" s="164" t="s">
        <v>237</v>
      </c>
      <c r="E590" s="173" t="s">
        <v>1</v>
      </c>
      <c r="F590" s="174" t="s">
        <v>2165</v>
      </c>
      <c r="H590" s="173" t="s">
        <v>1</v>
      </c>
      <c r="I590" s="175"/>
      <c r="L590" s="172"/>
      <c r="M590" s="176"/>
      <c r="N590" s="177"/>
      <c r="O590" s="177"/>
      <c r="P590" s="177"/>
      <c r="Q590" s="177"/>
      <c r="R590" s="177"/>
      <c r="S590" s="177"/>
      <c r="T590" s="178"/>
      <c r="AT590" s="173" t="s">
        <v>237</v>
      </c>
      <c r="AU590" s="173" t="s">
        <v>88</v>
      </c>
      <c r="AV590" s="14" t="s">
        <v>86</v>
      </c>
      <c r="AW590" s="14" t="s">
        <v>33</v>
      </c>
      <c r="AX590" s="14" t="s">
        <v>79</v>
      </c>
      <c r="AY590" s="173" t="s">
        <v>207</v>
      </c>
    </row>
    <row r="591" spans="1:65" s="13" customFormat="1" ht="11.25">
      <c r="B591" s="163"/>
      <c r="D591" s="164" t="s">
        <v>237</v>
      </c>
      <c r="E591" s="165" t="s">
        <v>1</v>
      </c>
      <c r="F591" s="166" t="s">
        <v>2193</v>
      </c>
      <c r="H591" s="167">
        <v>8</v>
      </c>
      <c r="I591" s="168"/>
      <c r="L591" s="163"/>
      <c r="M591" s="169"/>
      <c r="N591" s="170"/>
      <c r="O591" s="170"/>
      <c r="P591" s="170"/>
      <c r="Q591" s="170"/>
      <c r="R591" s="170"/>
      <c r="S591" s="170"/>
      <c r="T591" s="171"/>
      <c r="AT591" s="165" t="s">
        <v>237</v>
      </c>
      <c r="AU591" s="165" t="s">
        <v>88</v>
      </c>
      <c r="AV591" s="13" t="s">
        <v>88</v>
      </c>
      <c r="AW591" s="13" t="s">
        <v>33</v>
      </c>
      <c r="AX591" s="13" t="s">
        <v>79</v>
      </c>
      <c r="AY591" s="165" t="s">
        <v>207</v>
      </c>
    </row>
    <row r="592" spans="1:65" s="13" customFormat="1" ht="11.25">
      <c r="B592" s="163"/>
      <c r="D592" s="164" t="s">
        <v>237</v>
      </c>
      <c r="E592" s="165" t="s">
        <v>1</v>
      </c>
      <c r="F592" s="166" t="s">
        <v>2194</v>
      </c>
      <c r="H592" s="167">
        <v>2</v>
      </c>
      <c r="I592" s="168"/>
      <c r="L592" s="163"/>
      <c r="M592" s="169"/>
      <c r="N592" s="170"/>
      <c r="O592" s="170"/>
      <c r="P592" s="170"/>
      <c r="Q592" s="170"/>
      <c r="R592" s="170"/>
      <c r="S592" s="170"/>
      <c r="T592" s="171"/>
      <c r="AT592" s="165" t="s">
        <v>237</v>
      </c>
      <c r="AU592" s="165" t="s">
        <v>88</v>
      </c>
      <c r="AV592" s="13" t="s">
        <v>88</v>
      </c>
      <c r="AW592" s="13" t="s">
        <v>33</v>
      </c>
      <c r="AX592" s="13" t="s">
        <v>79</v>
      </c>
      <c r="AY592" s="165" t="s">
        <v>207</v>
      </c>
    </row>
    <row r="593" spans="1:65" s="13" customFormat="1" ht="11.25">
      <c r="B593" s="163"/>
      <c r="D593" s="164" t="s">
        <v>237</v>
      </c>
      <c r="E593" s="165" t="s">
        <v>1</v>
      </c>
      <c r="F593" s="166" t="s">
        <v>2190</v>
      </c>
      <c r="H593" s="167">
        <v>2</v>
      </c>
      <c r="I593" s="168"/>
      <c r="L593" s="163"/>
      <c r="M593" s="169"/>
      <c r="N593" s="170"/>
      <c r="O593" s="170"/>
      <c r="P593" s="170"/>
      <c r="Q593" s="170"/>
      <c r="R593" s="170"/>
      <c r="S593" s="170"/>
      <c r="T593" s="171"/>
      <c r="AT593" s="165" t="s">
        <v>237</v>
      </c>
      <c r="AU593" s="165" t="s">
        <v>88</v>
      </c>
      <c r="AV593" s="13" t="s">
        <v>88</v>
      </c>
      <c r="AW593" s="13" t="s">
        <v>33</v>
      </c>
      <c r="AX593" s="13" t="s">
        <v>79</v>
      </c>
      <c r="AY593" s="165" t="s">
        <v>207</v>
      </c>
    </row>
    <row r="594" spans="1:65" s="13" customFormat="1" ht="11.25">
      <c r="B594" s="163"/>
      <c r="D594" s="164" t="s">
        <v>237</v>
      </c>
      <c r="E594" s="165" t="s">
        <v>1</v>
      </c>
      <c r="F594" s="166" t="s">
        <v>2174</v>
      </c>
      <c r="H594" s="167">
        <v>1</v>
      </c>
      <c r="I594" s="168"/>
      <c r="L594" s="163"/>
      <c r="M594" s="169"/>
      <c r="N594" s="170"/>
      <c r="O594" s="170"/>
      <c r="P594" s="170"/>
      <c r="Q594" s="170"/>
      <c r="R594" s="170"/>
      <c r="S594" s="170"/>
      <c r="T594" s="171"/>
      <c r="AT594" s="165" t="s">
        <v>237</v>
      </c>
      <c r="AU594" s="165" t="s">
        <v>88</v>
      </c>
      <c r="AV594" s="13" t="s">
        <v>88</v>
      </c>
      <c r="AW594" s="13" t="s">
        <v>33</v>
      </c>
      <c r="AX594" s="13" t="s">
        <v>79</v>
      </c>
      <c r="AY594" s="165" t="s">
        <v>207</v>
      </c>
    </row>
    <row r="595" spans="1:65" s="14" customFormat="1" ht="22.5">
      <c r="B595" s="172"/>
      <c r="D595" s="164" t="s">
        <v>237</v>
      </c>
      <c r="E595" s="173" t="s">
        <v>1</v>
      </c>
      <c r="F595" s="174" t="s">
        <v>309</v>
      </c>
      <c r="H595" s="173" t="s">
        <v>1</v>
      </c>
      <c r="I595" s="175"/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237</v>
      </c>
      <c r="AU595" s="173" t="s">
        <v>88</v>
      </c>
      <c r="AV595" s="14" t="s">
        <v>86</v>
      </c>
      <c r="AW595" s="14" t="s">
        <v>33</v>
      </c>
      <c r="AX595" s="14" t="s">
        <v>79</v>
      </c>
      <c r="AY595" s="173" t="s">
        <v>207</v>
      </c>
    </row>
    <row r="596" spans="1:65" s="14" customFormat="1" ht="11.25">
      <c r="B596" s="172"/>
      <c r="D596" s="164" t="s">
        <v>237</v>
      </c>
      <c r="E596" s="173" t="s">
        <v>1</v>
      </c>
      <c r="F596" s="174" t="s">
        <v>310</v>
      </c>
      <c r="H596" s="173" t="s">
        <v>1</v>
      </c>
      <c r="I596" s="175"/>
      <c r="L596" s="172"/>
      <c r="M596" s="176"/>
      <c r="N596" s="177"/>
      <c r="O596" s="177"/>
      <c r="P596" s="177"/>
      <c r="Q596" s="177"/>
      <c r="R596" s="177"/>
      <c r="S596" s="177"/>
      <c r="T596" s="178"/>
      <c r="AT596" s="173" t="s">
        <v>237</v>
      </c>
      <c r="AU596" s="173" t="s">
        <v>88</v>
      </c>
      <c r="AV596" s="14" t="s">
        <v>86</v>
      </c>
      <c r="AW596" s="14" t="s">
        <v>33</v>
      </c>
      <c r="AX596" s="14" t="s">
        <v>79</v>
      </c>
      <c r="AY596" s="173" t="s">
        <v>207</v>
      </c>
    </row>
    <row r="597" spans="1:65" s="14" customFormat="1" ht="11.25">
      <c r="B597" s="172"/>
      <c r="D597" s="164" t="s">
        <v>237</v>
      </c>
      <c r="E597" s="173" t="s">
        <v>1</v>
      </c>
      <c r="F597" s="174" t="s">
        <v>311</v>
      </c>
      <c r="H597" s="173" t="s">
        <v>1</v>
      </c>
      <c r="I597" s="175"/>
      <c r="L597" s="172"/>
      <c r="M597" s="176"/>
      <c r="N597" s="177"/>
      <c r="O597" s="177"/>
      <c r="P597" s="177"/>
      <c r="Q597" s="177"/>
      <c r="R597" s="177"/>
      <c r="S597" s="177"/>
      <c r="T597" s="178"/>
      <c r="AT597" s="173" t="s">
        <v>237</v>
      </c>
      <c r="AU597" s="173" t="s">
        <v>88</v>
      </c>
      <c r="AV597" s="14" t="s">
        <v>86</v>
      </c>
      <c r="AW597" s="14" t="s">
        <v>33</v>
      </c>
      <c r="AX597" s="14" t="s">
        <v>79</v>
      </c>
      <c r="AY597" s="173" t="s">
        <v>207</v>
      </c>
    </row>
    <row r="598" spans="1:65" s="15" customFormat="1" ht="11.25">
      <c r="B598" s="179"/>
      <c r="D598" s="164" t="s">
        <v>237</v>
      </c>
      <c r="E598" s="180" t="s">
        <v>1</v>
      </c>
      <c r="F598" s="181" t="s">
        <v>242</v>
      </c>
      <c r="H598" s="182">
        <v>13</v>
      </c>
      <c r="I598" s="183"/>
      <c r="L598" s="179"/>
      <c r="M598" s="184"/>
      <c r="N598" s="185"/>
      <c r="O598" s="185"/>
      <c r="P598" s="185"/>
      <c r="Q598" s="185"/>
      <c r="R598" s="185"/>
      <c r="S598" s="185"/>
      <c r="T598" s="186"/>
      <c r="AT598" s="180" t="s">
        <v>237</v>
      </c>
      <c r="AU598" s="180" t="s">
        <v>88</v>
      </c>
      <c r="AV598" s="15" t="s">
        <v>213</v>
      </c>
      <c r="AW598" s="15" t="s">
        <v>33</v>
      </c>
      <c r="AX598" s="15" t="s">
        <v>86</v>
      </c>
      <c r="AY598" s="180" t="s">
        <v>207</v>
      </c>
    </row>
    <row r="599" spans="1:65" s="2" customFormat="1" ht="24.2" customHeight="1">
      <c r="A599" s="31"/>
      <c r="B599" s="148"/>
      <c r="C599" s="149" t="s">
        <v>707</v>
      </c>
      <c r="D599" s="149" t="s">
        <v>209</v>
      </c>
      <c r="E599" s="150" t="s">
        <v>380</v>
      </c>
      <c r="F599" s="151" t="s">
        <v>2195</v>
      </c>
      <c r="G599" s="152" t="s">
        <v>301</v>
      </c>
      <c r="H599" s="153">
        <v>1</v>
      </c>
      <c r="I599" s="154"/>
      <c r="J599" s="155">
        <f>ROUND(I599*H599,2)</f>
        <v>0</v>
      </c>
      <c r="K599" s="156"/>
      <c r="L599" s="32"/>
      <c r="M599" s="157" t="s">
        <v>1</v>
      </c>
      <c r="N599" s="158" t="s">
        <v>44</v>
      </c>
      <c r="O599" s="57"/>
      <c r="P599" s="159">
        <f>O599*H599</f>
        <v>0</v>
      </c>
      <c r="Q599" s="159">
        <v>0</v>
      </c>
      <c r="R599" s="159">
        <f>Q599*H599</f>
        <v>0</v>
      </c>
      <c r="S599" s="159">
        <v>0</v>
      </c>
      <c r="T599" s="160">
        <f>S599*H599</f>
        <v>0</v>
      </c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R599" s="161" t="s">
        <v>213</v>
      </c>
      <c r="AT599" s="161" t="s">
        <v>209</v>
      </c>
      <c r="AU599" s="161" t="s">
        <v>88</v>
      </c>
      <c r="AY599" s="17" t="s">
        <v>207</v>
      </c>
      <c r="BE599" s="162">
        <f>IF(N599="základní",J599,0)</f>
        <v>0</v>
      </c>
      <c r="BF599" s="162">
        <f>IF(N599="snížená",J599,0)</f>
        <v>0</v>
      </c>
      <c r="BG599" s="162">
        <f>IF(N599="zákl. přenesená",J599,0)</f>
        <v>0</v>
      </c>
      <c r="BH599" s="162">
        <f>IF(N599="sníž. přenesená",J599,0)</f>
        <v>0</v>
      </c>
      <c r="BI599" s="162">
        <f>IF(N599="nulová",J599,0)</f>
        <v>0</v>
      </c>
      <c r="BJ599" s="17" t="s">
        <v>86</v>
      </c>
      <c r="BK599" s="162">
        <f>ROUND(I599*H599,2)</f>
        <v>0</v>
      </c>
      <c r="BL599" s="17" t="s">
        <v>213</v>
      </c>
      <c r="BM599" s="161" t="s">
        <v>710</v>
      </c>
    </row>
    <row r="600" spans="1:65" s="14" customFormat="1" ht="22.5">
      <c r="B600" s="172"/>
      <c r="D600" s="164" t="s">
        <v>237</v>
      </c>
      <c r="E600" s="173" t="s">
        <v>1</v>
      </c>
      <c r="F600" s="174" t="s">
        <v>2164</v>
      </c>
      <c r="H600" s="173" t="s">
        <v>1</v>
      </c>
      <c r="I600" s="175"/>
      <c r="L600" s="172"/>
      <c r="M600" s="176"/>
      <c r="N600" s="177"/>
      <c r="O600" s="177"/>
      <c r="P600" s="177"/>
      <c r="Q600" s="177"/>
      <c r="R600" s="177"/>
      <c r="S600" s="177"/>
      <c r="T600" s="178"/>
      <c r="AT600" s="173" t="s">
        <v>237</v>
      </c>
      <c r="AU600" s="173" t="s">
        <v>88</v>
      </c>
      <c r="AV600" s="14" t="s">
        <v>86</v>
      </c>
      <c r="AW600" s="14" t="s">
        <v>33</v>
      </c>
      <c r="AX600" s="14" t="s">
        <v>79</v>
      </c>
      <c r="AY600" s="173" t="s">
        <v>207</v>
      </c>
    </row>
    <row r="601" spans="1:65" s="14" customFormat="1" ht="11.25">
      <c r="B601" s="172"/>
      <c r="D601" s="164" t="s">
        <v>237</v>
      </c>
      <c r="E601" s="173" t="s">
        <v>1</v>
      </c>
      <c r="F601" s="174" t="s">
        <v>2165</v>
      </c>
      <c r="H601" s="173" t="s">
        <v>1</v>
      </c>
      <c r="I601" s="175"/>
      <c r="L601" s="172"/>
      <c r="M601" s="176"/>
      <c r="N601" s="177"/>
      <c r="O601" s="177"/>
      <c r="P601" s="177"/>
      <c r="Q601" s="177"/>
      <c r="R601" s="177"/>
      <c r="S601" s="177"/>
      <c r="T601" s="178"/>
      <c r="AT601" s="173" t="s">
        <v>237</v>
      </c>
      <c r="AU601" s="173" t="s">
        <v>88</v>
      </c>
      <c r="AV601" s="14" t="s">
        <v>86</v>
      </c>
      <c r="AW601" s="14" t="s">
        <v>33</v>
      </c>
      <c r="AX601" s="14" t="s">
        <v>79</v>
      </c>
      <c r="AY601" s="173" t="s">
        <v>207</v>
      </c>
    </row>
    <row r="602" spans="1:65" s="13" customFormat="1" ht="11.25">
      <c r="B602" s="163"/>
      <c r="D602" s="164" t="s">
        <v>237</v>
      </c>
      <c r="E602" s="165" t="s">
        <v>1</v>
      </c>
      <c r="F602" s="166" t="s">
        <v>2171</v>
      </c>
      <c r="H602" s="167">
        <v>1</v>
      </c>
      <c r="I602" s="168"/>
      <c r="L602" s="163"/>
      <c r="M602" s="169"/>
      <c r="N602" s="170"/>
      <c r="O602" s="170"/>
      <c r="P602" s="170"/>
      <c r="Q602" s="170"/>
      <c r="R602" s="170"/>
      <c r="S602" s="170"/>
      <c r="T602" s="171"/>
      <c r="AT602" s="165" t="s">
        <v>237</v>
      </c>
      <c r="AU602" s="165" t="s">
        <v>88</v>
      </c>
      <c r="AV602" s="13" t="s">
        <v>88</v>
      </c>
      <c r="AW602" s="13" t="s">
        <v>33</v>
      </c>
      <c r="AX602" s="13" t="s">
        <v>79</v>
      </c>
      <c r="AY602" s="165" t="s">
        <v>207</v>
      </c>
    </row>
    <row r="603" spans="1:65" s="14" customFormat="1" ht="22.5">
      <c r="B603" s="172"/>
      <c r="D603" s="164" t="s">
        <v>237</v>
      </c>
      <c r="E603" s="173" t="s">
        <v>1</v>
      </c>
      <c r="F603" s="174" t="s">
        <v>309</v>
      </c>
      <c r="H603" s="173" t="s">
        <v>1</v>
      </c>
      <c r="I603" s="175"/>
      <c r="L603" s="172"/>
      <c r="M603" s="176"/>
      <c r="N603" s="177"/>
      <c r="O603" s="177"/>
      <c r="P603" s="177"/>
      <c r="Q603" s="177"/>
      <c r="R603" s="177"/>
      <c r="S603" s="177"/>
      <c r="T603" s="178"/>
      <c r="AT603" s="173" t="s">
        <v>237</v>
      </c>
      <c r="AU603" s="173" t="s">
        <v>88</v>
      </c>
      <c r="AV603" s="14" t="s">
        <v>86</v>
      </c>
      <c r="AW603" s="14" t="s">
        <v>33</v>
      </c>
      <c r="AX603" s="14" t="s">
        <v>79</v>
      </c>
      <c r="AY603" s="173" t="s">
        <v>207</v>
      </c>
    </row>
    <row r="604" spans="1:65" s="14" customFormat="1" ht="11.25">
      <c r="B604" s="172"/>
      <c r="D604" s="164" t="s">
        <v>237</v>
      </c>
      <c r="E604" s="173" t="s">
        <v>1</v>
      </c>
      <c r="F604" s="174" t="s">
        <v>310</v>
      </c>
      <c r="H604" s="173" t="s">
        <v>1</v>
      </c>
      <c r="I604" s="175"/>
      <c r="L604" s="172"/>
      <c r="M604" s="176"/>
      <c r="N604" s="177"/>
      <c r="O604" s="177"/>
      <c r="P604" s="177"/>
      <c r="Q604" s="177"/>
      <c r="R604" s="177"/>
      <c r="S604" s="177"/>
      <c r="T604" s="178"/>
      <c r="AT604" s="173" t="s">
        <v>237</v>
      </c>
      <c r="AU604" s="173" t="s">
        <v>88</v>
      </c>
      <c r="AV604" s="14" t="s">
        <v>86</v>
      </c>
      <c r="AW604" s="14" t="s">
        <v>33</v>
      </c>
      <c r="AX604" s="14" t="s">
        <v>79</v>
      </c>
      <c r="AY604" s="173" t="s">
        <v>207</v>
      </c>
    </row>
    <row r="605" spans="1:65" s="14" customFormat="1" ht="11.25">
      <c r="B605" s="172"/>
      <c r="D605" s="164" t="s">
        <v>237</v>
      </c>
      <c r="E605" s="173" t="s">
        <v>1</v>
      </c>
      <c r="F605" s="174" t="s">
        <v>311</v>
      </c>
      <c r="H605" s="173" t="s">
        <v>1</v>
      </c>
      <c r="I605" s="175"/>
      <c r="L605" s="172"/>
      <c r="M605" s="176"/>
      <c r="N605" s="177"/>
      <c r="O605" s="177"/>
      <c r="P605" s="177"/>
      <c r="Q605" s="177"/>
      <c r="R605" s="177"/>
      <c r="S605" s="177"/>
      <c r="T605" s="178"/>
      <c r="AT605" s="173" t="s">
        <v>237</v>
      </c>
      <c r="AU605" s="173" t="s">
        <v>88</v>
      </c>
      <c r="AV605" s="14" t="s">
        <v>86</v>
      </c>
      <c r="AW605" s="14" t="s">
        <v>33</v>
      </c>
      <c r="AX605" s="14" t="s">
        <v>79</v>
      </c>
      <c r="AY605" s="173" t="s">
        <v>207</v>
      </c>
    </row>
    <row r="606" spans="1:65" s="15" customFormat="1" ht="11.25">
      <c r="B606" s="179"/>
      <c r="D606" s="164" t="s">
        <v>237</v>
      </c>
      <c r="E606" s="180" t="s">
        <v>1</v>
      </c>
      <c r="F606" s="181" t="s">
        <v>242</v>
      </c>
      <c r="H606" s="182">
        <v>1</v>
      </c>
      <c r="I606" s="183"/>
      <c r="L606" s="179"/>
      <c r="M606" s="184"/>
      <c r="N606" s="185"/>
      <c r="O606" s="185"/>
      <c r="P606" s="185"/>
      <c r="Q606" s="185"/>
      <c r="R606" s="185"/>
      <c r="S606" s="185"/>
      <c r="T606" s="186"/>
      <c r="AT606" s="180" t="s">
        <v>237</v>
      </c>
      <c r="AU606" s="180" t="s">
        <v>88</v>
      </c>
      <c r="AV606" s="15" t="s">
        <v>213</v>
      </c>
      <c r="AW606" s="15" t="s">
        <v>33</v>
      </c>
      <c r="AX606" s="15" t="s">
        <v>86</v>
      </c>
      <c r="AY606" s="180" t="s">
        <v>207</v>
      </c>
    </row>
    <row r="607" spans="1:65" s="2" customFormat="1" ht="24.2" customHeight="1">
      <c r="A607" s="31"/>
      <c r="B607" s="148"/>
      <c r="C607" s="149" t="s">
        <v>416</v>
      </c>
      <c r="D607" s="149" t="s">
        <v>209</v>
      </c>
      <c r="E607" s="150" t="s">
        <v>384</v>
      </c>
      <c r="F607" s="151" t="s">
        <v>2196</v>
      </c>
      <c r="G607" s="152" t="s">
        <v>301</v>
      </c>
      <c r="H607" s="153">
        <v>4</v>
      </c>
      <c r="I607" s="154"/>
      <c r="J607" s="155">
        <f>ROUND(I607*H607,2)</f>
        <v>0</v>
      </c>
      <c r="K607" s="156"/>
      <c r="L607" s="32"/>
      <c r="M607" s="157" t="s">
        <v>1</v>
      </c>
      <c r="N607" s="158" t="s">
        <v>44</v>
      </c>
      <c r="O607" s="57"/>
      <c r="P607" s="159">
        <f>O607*H607</f>
        <v>0</v>
      </c>
      <c r="Q607" s="159">
        <v>0</v>
      </c>
      <c r="R607" s="159">
        <f>Q607*H607</f>
        <v>0</v>
      </c>
      <c r="S607" s="159">
        <v>0</v>
      </c>
      <c r="T607" s="160">
        <f>S607*H607</f>
        <v>0</v>
      </c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R607" s="161" t="s">
        <v>213</v>
      </c>
      <c r="AT607" s="161" t="s">
        <v>209</v>
      </c>
      <c r="AU607" s="161" t="s">
        <v>88</v>
      </c>
      <c r="AY607" s="17" t="s">
        <v>207</v>
      </c>
      <c r="BE607" s="162">
        <f>IF(N607="základní",J607,0)</f>
        <v>0</v>
      </c>
      <c r="BF607" s="162">
        <f>IF(N607="snížená",J607,0)</f>
        <v>0</v>
      </c>
      <c r="BG607" s="162">
        <f>IF(N607="zákl. přenesená",J607,0)</f>
        <v>0</v>
      </c>
      <c r="BH607" s="162">
        <f>IF(N607="sníž. přenesená",J607,0)</f>
        <v>0</v>
      </c>
      <c r="BI607" s="162">
        <f>IF(N607="nulová",J607,0)</f>
        <v>0</v>
      </c>
      <c r="BJ607" s="17" t="s">
        <v>86</v>
      </c>
      <c r="BK607" s="162">
        <f>ROUND(I607*H607,2)</f>
        <v>0</v>
      </c>
      <c r="BL607" s="17" t="s">
        <v>213</v>
      </c>
      <c r="BM607" s="161" t="s">
        <v>715</v>
      </c>
    </row>
    <row r="608" spans="1:65" s="14" customFormat="1" ht="22.5">
      <c r="B608" s="172"/>
      <c r="D608" s="164" t="s">
        <v>237</v>
      </c>
      <c r="E608" s="173" t="s">
        <v>1</v>
      </c>
      <c r="F608" s="174" t="s">
        <v>2164</v>
      </c>
      <c r="H608" s="173" t="s">
        <v>1</v>
      </c>
      <c r="I608" s="175"/>
      <c r="L608" s="172"/>
      <c r="M608" s="176"/>
      <c r="N608" s="177"/>
      <c r="O608" s="177"/>
      <c r="P608" s="177"/>
      <c r="Q608" s="177"/>
      <c r="R608" s="177"/>
      <c r="S608" s="177"/>
      <c r="T608" s="178"/>
      <c r="AT608" s="173" t="s">
        <v>237</v>
      </c>
      <c r="AU608" s="173" t="s">
        <v>88</v>
      </c>
      <c r="AV608" s="14" t="s">
        <v>86</v>
      </c>
      <c r="AW608" s="14" t="s">
        <v>33</v>
      </c>
      <c r="AX608" s="14" t="s">
        <v>79</v>
      </c>
      <c r="AY608" s="173" t="s">
        <v>207</v>
      </c>
    </row>
    <row r="609" spans="1:65" s="14" customFormat="1" ht="11.25">
      <c r="B609" s="172"/>
      <c r="D609" s="164" t="s">
        <v>237</v>
      </c>
      <c r="E609" s="173" t="s">
        <v>1</v>
      </c>
      <c r="F609" s="174" t="s">
        <v>2165</v>
      </c>
      <c r="H609" s="173" t="s">
        <v>1</v>
      </c>
      <c r="I609" s="175"/>
      <c r="L609" s="172"/>
      <c r="M609" s="176"/>
      <c r="N609" s="177"/>
      <c r="O609" s="177"/>
      <c r="P609" s="177"/>
      <c r="Q609" s="177"/>
      <c r="R609" s="177"/>
      <c r="S609" s="177"/>
      <c r="T609" s="178"/>
      <c r="AT609" s="173" t="s">
        <v>237</v>
      </c>
      <c r="AU609" s="173" t="s">
        <v>88</v>
      </c>
      <c r="AV609" s="14" t="s">
        <v>86</v>
      </c>
      <c r="AW609" s="14" t="s">
        <v>33</v>
      </c>
      <c r="AX609" s="14" t="s">
        <v>79</v>
      </c>
      <c r="AY609" s="173" t="s">
        <v>207</v>
      </c>
    </row>
    <row r="610" spans="1:65" s="13" customFormat="1" ht="11.25">
      <c r="B610" s="163"/>
      <c r="D610" s="164" t="s">
        <v>237</v>
      </c>
      <c r="E610" s="165" t="s">
        <v>1</v>
      </c>
      <c r="F610" s="166" t="s">
        <v>2197</v>
      </c>
      <c r="H610" s="167">
        <v>4</v>
      </c>
      <c r="I610" s="168"/>
      <c r="L610" s="163"/>
      <c r="M610" s="169"/>
      <c r="N610" s="170"/>
      <c r="O610" s="170"/>
      <c r="P610" s="170"/>
      <c r="Q610" s="170"/>
      <c r="R610" s="170"/>
      <c r="S610" s="170"/>
      <c r="T610" s="171"/>
      <c r="AT610" s="165" t="s">
        <v>237</v>
      </c>
      <c r="AU610" s="165" t="s">
        <v>88</v>
      </c>
      <c r="AV610" s="13" t="s">
        <v>88</v>
      </c>
      <c r="AW610" s="13" t="s">
        <v>33</v>
      </c>
      <c r="AX610" s="13" t="s">
        <v>79</v>
      </c>
      <c r="AY610" s="165" t="s">
        <v>207</v>
      </c>
    </row>
    <row r="611" spans="1:65" s="14" customFormat="1" ht="22.5">
      <c r="B611" s="172"/>
      <c r="D611" s="164" t="s">
        <v>237</v>
      </c>
      <c r="E611" s="173" t="s">
        <v>1</v>
      </c>
      <c r="F611" s="174" t="s">
        <v>309</v>
      </c>
      <c r="H611" s="173" t="s">
        <v>1</v>
      </c>
      <c r="I611" s="175"/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237</v>
      </c>
      <c r="AU611" s="173" t="s">
        <v>88</v>
      </c>
      <c r="AV611" s="14" t="s">
        <v>86</v>
      </c>
      <c r="AW611" s="14" t="s">
        <v>33</v>
      </c>
      <c r="AX611" s="14" t="s">
        <v>79</v>
      </c>
      <c r="AY611" s="173" t="s">
        <v>207</v>
      </c>
    </row>
    <row r="612" spans="1:65" s="14" customFormat="1" ht="11.25">
      <c r="B612" s="172"/>
      <c r="D612" s="164" t="s">
        <v>237</v>
      </c>
      <c r="E612" s="173" t="s">
        <v>1</v>
      </c>
      <c r="F612" s="174" t="s">
        <v>310</v>
      </c>
      <c r="H612" s="173" t="s">
        <v>1</v>
      </c>
      <c r="I612" s="175"/>
      <c r="L612" s="172"/>
      <c r="M612" s="176"/>
      <c r="N612" s="177"/>
      <c r="O612" s="177"/>
      <c r="P612" s="177"/>
      <c r="Q612" s="177"/>
      <c r="R612" s="177"/>
      <c r="S612" s="177"/>
      <c r="T612" s="178"/>
      <c r="AT612" s="173" t="s">
        <v>237</v>
      </c>
      <c r="AU612" s="173" t="s">
        <v>88</v>
      </c>
      <c r="AV612" s="14" t="s">
        <v>86</v>
      </c>
      <c r="AW612" s="14" t="s">
        <v>33</v>
      </c>
      <c r="AX612" s="14" t="s">
        <v>79</v>
      </c>
      <c r="AY612" s="173" t="s">
        <v>207</v>
      </c>
    </row>
    <row r="613" spans="1:65" s="14" customFormat="1" ht="11.25">
      <c r="B613" s="172"/>
      <c r="D613" s="164" t="s">
        <v>237</v>
      </c>
      <c r="E613" s="173" t="s">
        <v>1</v>
      </c>
      <c r="F613" s="174" t="s">
        <v>311</v>
      </c>
      <c r="H613" s="173" t="s">
        <v>1</v>
      </c>
      <c r="I613" s="175"/>
      <c r="L613" s="172"/>
      <c r="M613" s="176"/>
      <c r="N613" s="177"/>
      <c r="O613" s="177"/>
      <c r="P613" s="177"/>
      <c r="Q613" s="177"/>
      <c r="R613" s="177"/>
      <c r="S613" s="177"/>
      <c r="T613" s="178"/>
      <c r="AT613" s="173" t="s">
        <v>237</v>
      </c>
      <c r="AU613" s="173" t="s">
        <v>88</v>
      </c>
      <c r="AV613" s="14" t="s">
        <v>86</v>
      </c>
      <c r="AW613" s="14" t="s">
        <v>33</v>
      </c>
      <c r="AX613" s="14" t="s">
        <v>79</v>
      </c>
      <c r="AY613" s="173" t="s">
        <v>207</v>
      </c>
    </row>
    <row r="614" spans="1:65" s="15" customFormat="1" ht="11.25">
      <c r="B614" s="179"/>
      <c r="D614" s="164" t="s">
        <v>237</v>
      </c>
      <c r="E614" s="180" t="s">
        <v>1</v>
      </c>
      <c r="F614" s="181" t="s">
        <v>242</v>
      </c>
      <c r="H614" s="182">
        <v>4</v>
      </c>
      <c r="I614" s="183"/>
      <c r="L614" s="179"/>
      <c r="M614" s="184"/>
      <c r="N614" s="185"/>
      <c r="O614" s="185"/>
      <c r="P614" s="185"/>
      <c r="Q614" s="185"/>
      <c r="R614" s="185"/>
      <c r="S614" s="185"/>
      <c r="T614" s="186"/>
      <c r="AT614" s="180" t="s">
        <v>237</v>
      </c>
      <c r="AU614" s="180" t="s">
        <v>88</v>
      </c>
      <c r="AV614" s="15" t="s">
        <v>213</v>
      </c>
      <c r="AW614" s="15" t="s">
        <v>33</v>
      </c>
      <c r="AX614" s="15" t="s">
        <v>86</v>
      </c>
      <c r="AY614" s="180" t="s">
        <v>207</v>
      </c>
    </row>
    <row r="615" spans="1:65" s="2" customFormat="1" ht="24.2" customHeight="1">
      <c r="A615" s="31"/>
      <c r="B615" s="148"/>
      <c r="C615" s="149" t="s">
        <v>716</v>
      </c>
      <c r="D615" s="149" t="s">
        <v>209</v>
      </c>
      <c r="E615" s="150" t="s">
        <v>388</v>
      </c>
      <c r="F615" s="151" t="s">
        <v>2198</v>
      </c>
      <c r="G615" s="152" t="s">
        <v>301</v>
      </c>
      <c r="H615" s="153">
        <v>9</v>
      </c>
      <c r="I615" s="154"/>
      <c r="J615" s="155">
        <f>ROUND(I615*H615,2)</f>
        <v>0</v>
      </c>
      <c r="K615" s="156"/>
      <c r="L615" s="32"/>
      <c r="M615" s="157" t="s">
        <v>1</v>
      </c>
      <c r="N615" s="158" t="s">
        <v>44</v>
      </c>
      <c r="O615" s="57"/>
      <c r="P615" s="159">
        <f>O615*H615</f>
        <v>0</v>
      </c>
      <c r="Q615" s="159">
        <v>0</v>
      </c>
      <c r="R615" s="159">
        <f>Q615*H615</f>
        <v>0</v>
      </c>
      <c r="S615" s="159">
        <v>0</v>
      </c>
      <c r="T615" s="160">
        <f>S615*H615</f>
        <v>0</v>
      </c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R615" s="161" t="s">
        <v>213</v>
      </c>
      <c r="AT615" s="161" t="s">
        <v>209</v>
      </c>
      <c r="AU615" s="161" t="s">
        <v>88</v>
      </c>
      <c r="AY615" s="17" t="s">
        <v>207</v>
      </c>
      <c r="BE615" s="162">
        <f>IF(N615="základní",J615,0)</f>
        <v>0</v>
      </c>
      <c r="BF615" s="162">
        <f>IF(N615="snížená",J615,0)</f>
        <v>0</v>
      </c>
      <c r="BG615" s="162">
        <f>IF(N615="zákl. přenesená",J615,0)</f>
        <v>0</v>
      </c>
      <c r="BH615" s="162">
        <f>IF(N615="sníž. přenesená",J615,0)</f>
        <v>0</v>
      </c>
      <c r="BI615" s="162">
        <f>IF(N615="nulová",J615,0)</f>
        <v>0</v>
      </c>
      <c r="BJ615" s="17" t="s">
        <v>86</v>
      </c>
      <c r="BK615" s="162">
        <f>ROUND(I615*H615,2)</f>
        <v>0</v>
      </c>
      <c r="BL615" s="17" t="s">
        <v>213</v>
      </c>
      <c r="BM615" s="161" t="s">
        <v>719</v>
      </c>
    </row>
    <row r="616" spans="1:65" s="14" customFormat="1" ht="22.5">
      <c r="B616" s="172"/>
      <c r="D616" s="164" t="s">
        <v>237</v>
      </c>
      <c r="E616" s="173" t="s">
        <v>1</v>
      </c>
      <c r="F616" s="174" t="s">
        <v>2164</v>
      </c>
      <c r="H616" s="173" t="s">
        <v>1</v>
      </c>
      <c r="I616" s="175"/>
      <c r="L616" s="172"/>
      <c r="M616" s="176"/>
      <c r="N616" s="177"/>
      <c r="O616" s="177"/>
      <c r="P616" s="177"/>
      <c r="Q616" s="177"/>
      <c r="R616" s="177"/>
      <c r="S616" s="177"/>
      <c r="T616" s="178"/>
      <c r="AT616" s="173" t="s">
        <v>237</v>
      </c>
      <c r="AU616" s="173" t="s">
        <v>88</v>
      </c>
      <c r="AV616" s="14" t="s">
        <v>86</v>
      </c>
      <c r="AW616" s="14" t="s">
        <v>33</v>
      </c>
      <c r="AX616" s="14" t="s">
        <v>79</v>
      </c>
      <c r="AY616" s="173" t="s">
        <v>207</v>
      </c>
    </row>
    <row r="617" spans="1:65" s="14" customFormat="1" ht="11.25">
      <c r="B617" s="172"/>
      <c r="D617" s="164" t="s">
        <v>237</v>
      </c>
      <c r="E617" s="173" t="s">
        <v>1</v>
      </c>
      <c r="F617" s="174" t="s">
        <v>2165</v>
      </c>
      <c r="H617" s="173" t="s">
        <v>1</v>
      </c>
      <c r="I617" s="175"/>
      <c r="L617" s="172"/>
      <c r="M617" s="176"/>
      <c r="N617" s="177"/>
      <c r="O617" s="177"/>
      <c r="P617" s="177"/>
      <c r="Q617" s="177"/>
      <c r="R617" s="177"/>
      <c r="S617" s="177"/>
      <c r="T617" s="178"/>
      <c r="AT617" s="173" t="s">
        <v>237</v>
      </c>
      <c r="AU617" s="173" t="s">
        <v>88</v>
      </c>
      <c r="AV617" s="14" t="s">
        <v>86</v>
      </c>
      <c r="AW617" s="14" t="s">
        <v>33</v>
      </c>
      <c r="AX617" s="14" t="s">
        <v>79</v>
      </c>
      <c r="AY617" s="173" t="s">
        <v>207</v>
      </c>
    </row>
    <row r="618" spans="1:65" s="13" customFormat="1" ht="11.25">
      <c r="B618" s="163"/>
      <c r="D618" s="164" t="s">
        <v>237</v>
      </c>
      <c r="E618" s="165" t="s">
        <v>1</v>
      </c>
      <c r="F618" s="166" t="s">
        <v>2199</v>
      </c>
      <c r="H618" s="167">
        <v>6</v>
      </c>
      <c r="I618" s="168"/>
      <c r="L618" s="163"/>
      <c r="M618" s="169"/>
      <c r="N618" s="170"/>
      <c r="O618" s="170"/>
      <c r="P618" s="170"/>
      <c r="Q618" s="170"/>
      <c r="R618" s="170"/>
      <c r="S618" s="170"/>
      <c r="T618" s="171"/>
      <c r="AT618" s="165" t="s">
        <v>237</v>
      </c>
      <c r="AU618" s="165" t="s">
        <v>88</v>
      </c>
      <c r="AV618" s="13" t="s">
        <v>88</v>
      </c>
      <c r="AW618" s="13" t="s">
        <v>33</v>
      </c>
      <c r="AX618" s="13" t="s">
        <v>79</v>
      </c>
      <c r="AY618" s="165" t="s">
        <v>207</v>
      </c>
    </row>
    <row r="619" spans="1:65" s="13" customFormat="1" ht="11.25">
      <c r="B619" s="163"/>
      <c r="D619" s="164" t="s">
        <v>237</v>
      </c>
      <c r="E619" s="165" t="s">
        <v>1</v>
      </c>
      <c r="F619" s="166" t="s">
        <v>2190</v>
      </c>
      <c r="H619" s="167">
        <v>2</v>
      </c>
      <c r="I619" s="168"/>
      <c r="L619" s="163"/>
      <c r="M619" s="169"/>
      <c r="N619" s="170"/>
      <c r="O619" s="170"/>
      <c r="P619" s="170"/>
      <c r="Q619" s="170"/>
      <c r="R619" s="170"/>
      <c r="S619" s="170"/>
      <c r="T619" s="171"/>
      <c r="AT619" s="165" t="s">
        <v>237</v>
      </c>
      <c r="AU619" s="165" t="s">
        <v>88</v>
      </c>
      <c r="AV619" s="13" t="s">
        <v>88</v>
      </c>
      <c r="AW619" s="13" t="s">
        <v>33</v>
      </c>
      <c r="AX619" s="13" t="s">
        <v>79</v>
      </c>
      <c r="AY619" s="165" t="s">
        <v>207</v>
      </c>
    </row>
    <row r="620" spans="1:65" s="13" customFormat="1" ht="11.25">
      <c r="B620" s="163"/>
      <c r="D620" s="164" t="s">
        <v>237</v>
      </c>
      <c r="E620" s="165" t="s">
        <v>1</v>
      </c>
      <c r="F620" s="166" t="s">
        <v>2174</v>
      </c>
      <c r="H620" s="167">
        <v>1</v>
      </c>
      <c r="I620" s="168"/>
      <c r="L620" s="163"/>
      <c r="M620" s="169"/>
      <c r="N620" s="170"/>
      <c r="O620" s="170"/>
      <c r="P620" s="170"/>
      <c r="Q620" s="170"/>
      <c r="R620" s="170"/>
      <c r="S620" s="170"/>
      <c r="T620" s="171"/>
      <c r="AT620" s="165" t="s">
        <v>237</v>
      </c>
      <c r="AU620" s="165" t="s">
        <v>88</v>
      </c>
      <c r="AV620" s="13" t="s">
        <v>88</v>
      </c>
      <c r="AW620" s="13" t="s">
        <v>33</v>
      </c>
      <c r="AX620" s="13" t="s">
        <v>79</v>
      </c>
      <c r="AY620" s="165" t="s">
        <v>207</v>
      </c>
    </row>
    <row r="621" spans="1:65" s="14" customFormat="1" ht="22.5">
      <c r="B621" s="172"/>
      <c r="D621" s="164" t="s">
        <v>237</v>
      </c>
      <c r="E621" s="173" t="s">
        <v>1</v>
      </c>
      <c r="F621" s="174" t="s">
        <v>309</v>
      </c>
      <c r="H621" s="173" t="s">
        <v>1</v>
      </c>
      <c r="I621" s="175"/>
      <c r="L621" s="172"/>
      <c r="M621" s="176"/>
      <c r="N621" s="177"/>
      <c r="O621" s="177"/>
      <c r="P621" s="177"/>
      <c r="Q621" s="177"/>
      <c r="R621" s="177"/>
      <c r="S621" s="177"/>
      <c r="T621" s="178"/>
      <c r="AT621" s="173" t="s">
        <v>237</v>
      </c>
      <c r="AU621" s="173" t="s">
        <v>88</v>
      </c>
      <c r="AV621" s="14" t="s">
        <v>86</v>
      </c>
      <c r="AW621" s="14" t="s">
        <v>33</v>
      </c>
      <c r="AX621" s="14" t="s">
        <v>79</v>
      </c>
      <c r="AY621" s="173" t="s">
        <v>207</v>
      </c>
    </row>
    <row r="622" spans="1:65" s="14" customFormat="1" ht="11.25">
      <c r="B622" s="172"/>
      <c r="D622" s="164" t="s">
        <v>237</v>
      </c>
      <c r="E622" s="173" t="s">
        <v>1</v>
      </c>
      <c r="F622" s="174" t="s">
        <v>310</v>
      </c>
      <c r="H622" s="173" t="s">
        <v>1</v>
      </c>
      <c r="I622" s="175"/>
      <c r="L622" s="172"/>
      <c r="M622" s="176"/>
      <c r="N622" s="177"/>
      <c r="O622" s="177"/>
      <c r="P622" s="177"/>
      <c r="Q622" s="177"/>
      <c r="R622" s="177"/>
      <c r="S622" s="177"/>
      <c r="T622" s="178"/>
      <c r="AT622" s="173" t="s">
        <v>237</v>
      </c>
      <c r="AU622" s="173" t="s">
        <v>88</v>
      </c>
      <c r="AV622" s="14" t="s">
        <v>86</v>
      </c>
      <c r="AW622" s="14" t="s">
        <v>33</v>
      </c>
      <c r="AX622" s="14" t="s">
        <v>79</v>
      </c>
      <c r="AY622" s="173" t="s">
        <v>207</v>
      </c>
    </row>
    <row r="623" spans="1:65" s="14" customFormat="1" ht="11.25">
      <c r="B623" s="172"/>
      <c r="D623" s="164" t="s">
        <v>237</v>
      </c>
      <c r="E623" s="173" t="s">
        <v>1</v>
      </c>
      <c r="F623" s="174" t="s">
        <v>311</v>
      </c>
      <c r="H623" s="173" t="s">
        <v>1</v>
      </c>
      <c r="I623" s="175"/>
      <c r="L623" s="172"/>
      <c r="M623" s="176"/>
      <c r="N623" s="177"/>
      <c r="O623" s="177"/>
      <c r="P623" s="177"/>
      <c r="Q623" s="177"/>
      <c r="R623" s="177"/>
      <c r="S623" s="177"/>
      <c r="T623" s="178"/>
      <c r="AT623" s="173" t="s">
        <v>237</v>
      </c>
      <c r="AU623" s="173" t="s">
        <v>88</v>
      </c>
      <c r="AV623" s="14" t="s">
        <v>86</v>
      </c>
      <c r="AW623" s="14" t="s">
        <v>33</v>
      </c>
      <c r="AX623" s="14" t="s">
        <v>79</v>
      </c>
      <c r="AY623" s="173" t="s">
        <v>207</v>
      </c>
    </row>
    <row r="624" spans="1:65" s="15" customFormat="1" ht="11.25">
      <c r="B624" s="179"/>
      <c r="D624" s="164" t="s">
        <v>237</v>
      </c>
      <c r="E624" s="180" t="s">
        <v>1</v>
      </c>
      <c r="F624" s="181" t="s">
        <v>242</v>
      </c>
      <c r="H624" s="182">
        <v>9</v>
      </c>
      <c r="I624" s="183"/>
      <c r="L624" s="179"/>
      <c r="M624" s="184"/>
      <c r="N624" s="185"/>
      <c r="O624" s="185"/>
      <c r="P624" s="185"/>
      <c r="Q624" s="185"/>
      <c r="R624" s="185"/>
      <c r="S624" s="185"/>
      <c r="T624" s="186"/>
      <c r="AT624" s="180" t="s">
        <v>237</v>
      </c>
      <c r="AU624" s="180" t="s">
        <v>88</v>
      </c>
      <c r="AV624" s="15" t="s">
        <v>213</v>
      </c>
      <c r="AW624" s="15" t="s">
        <v>33</v>
      </c>
      <c r="AX624" s="15" t="s">
        <v>86</v>
      </c>
      <c r="AY624" s="180" t="s">
        <v>207</v>
      </c>
    </row>
    <row r="625" spans="1:65" s="2" customFormat="1" ht="24.2" customHeight="1">
      <c r="A625" s="31"/>
      <c r="B625" s="148"/>
      <c r="C625" s="149" t="s">
        <v>422</v>
      </c>
      <c r="D625" s="149" t="s">
        <v>209</v>
      </c>
      <c r="E625" s="150" t="s">
        <v>391</v>
      </c>
      <c r="F625" s="151" t="s">
        <v>2200</v>
      </c>
      <c r="G625" s="152" t="s">
        <v>301</v>
      </c>
      <c r="H625" s="153">
        <v>7</v>
      </c>
      <c r="I625" s="154"/>
      <c r="J625" s="155">
        <f>ROUND(I625*H625,2)</f>
        <v>0</v>
      </c>
      <c r="K625" s="156"/>
      <c r="L625" s="32"/>
      <c r="M625" s="157" t="s">
        <v>1</v>
      </c>
      <c r="N625" s="158" t="s">
        <v>44</v>
      </c>
      <c r="O625" s="57"/>
      <c r="P625" s="159">
        <f>O625*H625</f>
        <v>0</v>
      </c>
      <c r="Q625" s="159">
        <v>0</v>
      </c>
      <c r="R625" s="159">
        <f>Q625*H625</f>
        <v>0</v>
      </c>
      <c r="S625" s="159">
        <v>0</v>
      </c>
      <c r="T625" s="160">
        <f>S625*H625</f>
        <v>0</v>
      </c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R625" s="161" t="s">
        <v>213</v>
      </c>
      <c r="AT625" s="161" t="s">
        <v>209</v>
      </c>
      <c r="AU625" s="161" t="s">
        <v>88</v>
      </c>
      <c r="AY625" s="17" t="s">
        <v>207</v>
      </c>
      <c r="BE625" s="162">
        <f>IF(N625="základní",J625,0)</f>
        <v>0</v>
      </c>
      <c r="BF625" s="162">
        <f>IF(N625="snížená",J625,0)</f>
        <v>0</v>
      </c>
      <c r="BG625" s="162">
        <f>IF(N625="zákl. přenesená",J625,0)</f>
        <v>0</v>
      </c>
      <c r="BH625" s="162">
        <f>IF(N625="sníž. přenesená",J625,0)</f>
        <v>0</v>
      </c>
      <c r="BI625" s="162">
        <f>IF(N625="nulová",J625,0)</f>
        <v>0</v>
      </c>
      <c r="BJ625" s="17" t="s">
        <v>86</v>
      </c>
      <c r="BK625" s="162">
        <f>ROUND(I625*H625,2)</f>
        <v>0</v>
      </c>
      <c r="BL625" s="17" t="s">
        <v>213</v>
      </c>
      <c r="BM625" s="161" t="s">
        <v>734</v>
      </c>
    </row>
    <row r="626" spans="1:65" s="14" customFormat="1" ht="22.5">
      <c r="B626" s="172"/>
      <c r="D626" s="164" t="s">
        <v>237</v>
      </c>
      <c r="E626" s="173" t="s">
        <v>1</v>
      </c>
      <c r="F626" s="174" t="s">
        <v>2164</v>
      </c>
      <c r="H626" s="173" t="s">
        <v>1</v>
      </c>
      <c r="I626" s="175"/>
      <c r="L626" s="172"/>
      <c r="M626" s="176"/>
      <c r="N626" s="177"/>
      <c r="O626" s="177"/>
      <c r="P626" s="177"/>
      <c r="Q626" s="177"/>
      <c r="R626" s="177"/>
      <c r="S626" s="177"/>
      <c r="T626" s="178"/>
      <c r="AT626" s="173" t="s">
        <v>237</v>
      </c>
      <c r="AU626" s="173" t="s">
        <v>88</v>
      </c>
      <c r="AV626" s="14" t="s">
        <v>86</v>
      </c>
      <c r="AW626" s="14" t="s">
        <v>33</v>
      </c>
      <c r="AX626" s="14" t="s">
        <v>79</v>
      </c>
      <c r="AY626" s="173" t="s">
        <v>207</v>
      </c>
    </row>
    <row r="627" spans="1:65" s="14" customFormat="1" ht="11.25">
      <c r="B627" s="172"/>
      <c r="D627" s="164" t="s">
        <v>237</v>
      </c>
      <c r="E627" s="173" t="s">
        <v>1</v>
      </c>
      <c r="F627" s="174" t="s">
        <v>2165</v>
      </c>
      <c r="H627" s="173" t="s">
        <v>1</v>
      </c>
      <c r="I627" s="175"/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237</v>
      </c>
      <c r="AU627" s="173" t="s">
        <v>88</v>
      </c>
      <c r="AV627" s="14" t="s">
        <v>86</v>
      </c>
      <c r="AW627" s="14" t="s">
        <v>33</v>
      </c>
      <c r="AX627" s="14" t="s">
        <v>79</v>
      </c>
      <c r="AY627" s="173" t="s">
        <v>207</v>
      </c>
    </row>
    <row r="628" spans="1:65" s="13" customFormat="1" ht="11.25">
      <c r="B628" s="163"/>
      <c r="D628" s="164" t="s">
        <v>237</v>
      </c>
      <c r="E628" s="165" t="s">
        <v>1</v>
      </c>
      <c r="F628" s="166" t="s">
        <v>2167</v>
      </c>
      <c r="H628" s="167">
        <v>4</v>
      </c>
      <c r="I628" s="168"/>
      <c r="L628" s="163"/>
      <c r="M628" s="169"/>
      <c r="N628" s="170"/>
      <c r="O628" s="170"/>
      <c r="P628" s="170"/>
      <c r="Q628" s="170"/>
      <c r="R628" s="170"/>
      <c r="S628" s="170"/>
      <c r="T628" s="171"/>
      <c r="AT628" s="165" t="s">
        <v>237</v>
      </c>
      <c r="AU628" s="165" t="s">
        <v>88</v>
      </c>
      <c r="AV628" s="13" t="s">
        <v>88</v>
      </c>
      <c r="AW628" s="13" t="s">
        <v>33</v>
      </c>
      <c r="AX628" s="13" t="s">
        <v>79</v>
      </c>
      <c r="AY628" s="165" t="s">
        <v>207</v>
      </c>
    </row>
    <row r="629" spans="1:65" s="13" customFormat="1" ht="11.25">
      <c r="B629" s="163"/>
      <c r="D629" s="164" t="s">
        <v>237</v>
      </c>
      <c r="E629" s="165" t="s">
        <v>1</v>
      </c>
      <c r="F629" s="166" t="s">
        <v>2181</v>
      </c>
      <c r="H629" s="167">
        <v>3</v>
      </c>
      <c r="I629" s="168"/>
      <c r="L629" s="163"/>
      <c r="M629" s="169"/>
      <c r="N629" s="170"/>
      <c r="O629" s="170"/>
      <c r="P629" s="170"/>
      <c r="Q629" s="170"/>
      <c r="R629" s="170"/>
      <c r="S629" s="170"/>
      <c r="T629" s="171"/>
      <c r="AT629" s="165" t="s">
        <v>237</v>
      </c>
      <c r="AU629" s="165" t="s">
        <v>88</v>
      </c>
      <c r="AV629" s="13" t="s">
        <v>88</v>
      </c>
      <c r="AW629" s="13" t="s">
        <v>33</v>
      </c>
      <c r="AX629" s="13" t="s">
        <v>79</v>
      </c>
      <c r="AY629" s="165" t="s">
        <v>207</v>
      </c>
    </row>
    <row r="630" spans="1:65" s="14" customFormat="1" ht="22.5">
      <c r="B630" s="172"/>
      <c r="D630" s="164" t="s">
        <v>237</v>
      </c>
      <c r="E630" s="173" t="s">
        <v>1</v>
      </c>
      <c r="F630" s="174" t="s">
        <v>309</v>
      </c>
      <c r="H630" s="173" t="s">
        <v>1</v>
      </c>
      <c r="I630" s="175"/>
      <c r="L630" s="172"/>
      <c r="M630" s="176"/>
      <c r="N630" s="177"/>
      <c r="O630" s="177"/>
      <c r="P630" s="177"/>
      <c r="Q630" s="177"/>
      <c r="R630" s="177"/>
      <c r="S630" s="177"/>
      <c r="T630" s="178"/>
      <c r="AT630" s="173" t="s">
        <v>237</v>
      </c>
      <c r="AU630" s="173" t="s">
        <v>88</v>
      </c>
      <c r="AV630" s="14" t="s">
        <v>86</v>
      </c>
      <c r="AW630" s="14" t="s">
        <v>33</v>
      </c>
      <c r="AX630" s="14" t="s">
        <v>79</v>
      </c>
      <c r="AY630" s="173" t="s">
        <v>207</v>
      </c>
    </row>
    <row r="631" spans="1:65" s="14" customFormat="1" ht="11.25">
      <c r="B631" s="172"/>
      <c r="D631" s="164" t="s">
        <v>237</v>
      </c>
      <c r="E631" s="173" t="s">
        <v>1</v>
      </c>
      <c r="F631" s="174" t="s">
        <v>310</v>
      </c>
      <c r="H631" s="173" t="s">
        <v>1</v>
      </c>
      <c r="I631" s="175"/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237</v>
      </c>
      <c r="AU631" s="173" t="s">
        <v>88</v>
      </c>
      <c r="AV631" s="14" t="s">
        <v>86</v>
      </c>
      <c r="AW631" s="14" t="s">
        <v>33</v>
      </c>
      <c r="AX631" s="14" t="s">
        <v>79</v>
      </c>
      <c r="AY631" s="173" t="s">
        <v>207</v>
      </c>
    </row>
    <row r="632" spans="1:65" s="14" customFormat="1" ht="11.25">
      <c r="B632" s="172"/>
      <c r="D632" s="164" t="s">
        <v>237</v>
      </c>
      <c r="E632" s="173" t="s">
        <v>1</v>
      </c>
      <c r="F632" s="174" t="s">
        <v>311</v>
      </c>
      <c r="H632" s="173" t="s">
        <v>1</v>
      </c>
      <c r="I632" s="175"/>
      <c r="L632" s="172"/>
      <c r="M632" s="176"/>
      <c r="N632" s="177"/>
      <c r="O632" s="177"/>
      <c r="P632" s="177"/>
      <c r="Q632" s="177"/>
      <c r="R632" s="177"/>
      <c r="S632" s="177"/>
      <c r="T632" s="178"/>
      <c r="AT632" s="173" t="s">
        <v>237</v>
      </c>
      <c r="AU632" s="173" t="s">
        <v>88</v>
      </c>
      <c r="AV632" s="14" t="s">
        <v>86</v>
      </c>
      <c r="AW632" s="14" t="s">
        <v>33</v>
      </c>
      <c r="AX632" s="14" t="s">
        <v>79</v>
      </c>
      <c r="AY632" s="173" t="s">
        <v>207</v>
      </c>
    </row>
    <row r="633" spans="1:65" s="15" customFormat="1" ht="11.25">
      <c r="B633" s="179"/>
      <c r="D633" s="164" t="s">
        <v>237</v>
      </c>
      <c r="E633" s="180" t="s">
        <v>1</v>
      </c>
      <c r="F633" s="181" t="s">
        <v>242</v>
      </c>
      <c r="H633" s="182">
        <v>7</v>
      </c>
      <c r="I633" s="183"/>
      <c r="L633" s="179"/>
      <c r="M633" s="184"/>
      <c r="N633" s="185"/>
      <c r="O633" s="185"/>
      <c r="P633" s="185"/>
      <c r="Q633" s="185"/>
      <c r="R633" s="185"/>
      <c r="S633" s="185"/>
      <c r="T633" s="186"/>
      <c r="AT633" s="180" t="s">
        <v>237</v>
      </c>
      <c r="AU633" s="180" t="s">
        <v>88</v>
      </c>
      <c r="AV633" s="15" t="s">
        <v>213</v>
      </c>
      <c r="AW633" s="15" t="s">
        <v>33</v>
      </c>
      <c r="AX633" s="15" t="s">
        <v>86</v>
      </c>
      <c r="AY633" s="180" t="s">
        <v>207</v>
      </c>
    </row>
    <row r="634" spans="1:65" s="2" customFormat="1" ht="24.2" customHeight="1">
      <c r="A634" s="31"/>
      <c r="B634" s="148"/>
      <c r="C634" s="149" t="s">
        <v>737</v>
      </c>
      <c r="D634" s="149" t="s">
        <v>209</v>
      </c>
      <c r="E634" s="150" t="s">
        <v>395</v>
      </c>
      <c r="F634" s="151" t="s">
        <v>2201</v>
      </c>
      <c r="G634" s="152" t="s">
        <v>301</v>
      </c>
      <c r="H634" s="153">
        <v>10</v>
      </c>
      <c r="I634" s="154"/>
      <c r="J634" s="155">
        <f>ROUND(I634*H634,2)</f>
        <v>0</v>
      </c>
      <c r="K634" s="156"/>
      <c r="L634" s="32"/>
      <c r="M634" s="157" t="s">
        <v>1</v>
      </c>
      <c r="N634" s="158" t="s">
        <v>44</v>
      </c>
      <c r="O634" s="57"/>
      <c r="P634" s="159">
        <f>O634*H634</f>
        <v>0</v>
      </c>
      <c r="Q634" s="159">
        <v>0</v>
      </c>
      <c r="R634" s="159">
        <f>Q634*H634</f>
        <v>0</v>
      </c>
      <c r="S634" s="159">
        <v>0</v>
      </c>
      <c r="T634" s="160">
        <f>S634*H634</f>
        <v>0</v>
      </c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R634" s="161" t="s">
        <v>213</v>
      </c>
      <c r="AT634" s="161" t="s">
        <v>209</v>
      </c>
      <c r="AU634" s="161" t="s">
        <v>88</v>
      </c>
      <c r="AY634" s="17" t="s">
        <v>207</v>
      </c>
      <c r="BE634" s="162">
        <f>IF(N634="základní",J634,0)</f>
        <v>0</v>
      </c>
      <c r="BF634" s="162">
        <f>IF(N634="snížená",J634,0)</f>
        <v>0</v>
      </c>
      <c r="BG634" s="162">
        <f>IF(N634="zákl. přenesená",J634,0)</f>
        <v>0</v>
      </c>
      <c r="BH634" s="162">
        <f>IF(N634="sníž. přenesená",J634,0)</f>
        <v>0</v>
      </c>
      <c r="BI634" s="162">
        <f>IF(N634="nulová",J634,0)</f>
        <v>0</v>
      </c>
      <c r="BJ634" s="17" t="s">
        <v>86</v>
      </c>
      <c r="BK634" s="162">
        <f>ROUND(I634*H634,2)</f>
        <v>0</v>
      </c>
      <c r="BL634" s="17" t="s">
        <v>213</v>
      </c>
      <c r="BM634" s="161" t="s">
        <v>740</v>
      </c>
    </row>
    <row r="635" spans="1:65" s="14" customFormat="1" ht="22.5">
      <c r="B635" s="172"/>
      <c r="D635" s="164" t="s">
        <v>237</v>
      </c>
      <c r="E635" s="173" t="s">
        <v>1</v>
      </c>
      <c r="F635" s="174" t="s">
        <v>2164</v>
      </c>
      <c r="H635" s="173" t="s">
        <v>1</v>
      </c>
      <c r="I635" s="175"/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237</v>
      </c>
      <c r="AU635" s="173" t="s">
        <v>88</v>
      </c>
      <c r="AV635" s="14" t="s">
        <v>86</v>
      </c>
      <c r="AW635" s="14" t="s">
        <v>33</v>
      </c>
      <c r="AX635" s="14" t="s">
        <v>79</v>
      </c>
      <c r="AY635" s="173" t="s">
        <v>207</v>
      </c>
    </row>
    <row r="636" spans="1:65" s="14" customFormat="1" ht="11.25">
      <c r="B636" s="172"/>
      <c r="D636" s="164" t="s">
        <v>237</v>
      </c>
      <c r="E636" s="173" t="s">
        <v>1</v>
      </c>
      <c r="F636" s="174" t="s">
        <v>2165</v>
      </c>
      <c r="H636" s="173" t="s">
        <v>1</v>
      </c>
      <c r="I636" s="175"/>
      <c r="L636" s="172"/>
      <c r="M636" s="176"/>
      <c r="N636" s="177"/>
      <c r="O636" s="177"/>
      <c r="P636" s="177"/>
      <c r="Q636" s="177"/>
      <c r="R636" s="177"/>
      <c r="S636" s="177"/>
      <c r="T636" s="178"/>
      <c r="AT636" s="173" t="s">
        <v>237</v>
      </c>
      <c r="AU636" s="173" t="s">
        <v>88</v>
      </c>
      <c r="AV636" s="14" t="s">
        <v>86</v>
      </c>
      <c r="AW636" s="14" t="s">
        <v>33</v>
      </c>
      <c r="AX636" s="14" t="s">
        <v>79</v>
      </c>
      <c r="AY636" s="173" t="s">
        <v>207</v>
      </c>
    </row>
    <row r="637" spans="1:65" s="13" customFormat="1" ht="11.25">
      <c r="B637" s="163"/>
      <c r="D637" s="164" t="s">
        <v>237</v>
      </c>
      <c r="E637" s="165" t="s">
        <v>1</v>
      </c>
      <c r="F637" s="166" t="s">
        <v>2180</v>
      </c>
      <c r="H637" s="167">
        <v>2</v>
      </c>
      <c r="I637" s="168"/>
      <c r="L637" s="163"/>
      <c r="M637" s="169"/>
      <c r="N637" s="170"/>
      <c r="O637" s="170"/>
      <c r="P637" s="170"/>
      <c r="Q637" s="170"/>
      <c r="R637" s="170"/>
      <c r="S637" s="170"/>
      <c r="T637" s="171"/>
      <c r="AT637" s="165" t="s">
        <v>237</v>
      </c>
      <c r="AU637" s="165" t="s">
        <v>88</v>
      </c>
      <c r="AV637" s="13" t="s">
        <v>88</v>
      </c>
      <c r="AW637" s="13" t="s">
        <v>33</v>
      </c>
      <c r="AX637" s="13" t="s">
        <v>79</v>
      </c>
      <c r="AY637" s="165" t="s">
        <v>207</v>
      </c>
    </row>
    <row r="638" spans="1:65" s="13" customFormat="1" ht="11.25">
      <c r="B638" s="163"/>
      <c r="D638" s="164" t="s">
        <v>237</v>
      </c>
      <c r="E638" s="165" t="s">
        <v>1</v>
      </c>
      <c r="F638" s="166" t="s">
        <v>2167</v>
      </c>
      <c r="H638" s="167">
        <v>4</v>
      </c>
      <c r="I638" s="168"/>
      <c r="L638" s="163"/>
      <c r="M638" s="169"/>
      <c r="N638" s="170"/>
      <c r="O638" s="170"/>
      <c r="P638" s="170"/>
      <c r="Q638" s="170"/>
      <c r="R638" s="170"/>
      <c r="S638" s="170"/>
      <c r="T638" s="171"/>
      <c r="AT638" s="165" t="s">
        <v>237</v>
      </c>
      <c r="AU638" s="165" t="s">
        <v>88</v>
      </c>
      <c r="AV638" s="13" t="s">
        <v>88</v>
      </c>
      <c r="AW638" s="13" t="s">
        <v>33</v>
      </c>
      <c r="AX638" s="13" t="s">
        <v>79</v>
      </c>
      <c r="AY638" s="165" t="s">
        <v>207</v>
      </c>
    </row>
    <row r="639" spans="1:65" s="13" customFormat="1" ht="11.25">
      <c r="B639" s="163"/>
      <c r="D639" s="164" t="s">
        <v>237</v>
      </c>
      <c r="E639" s="165" t="s">
        <v>1</v>
      </c>
      <c r="F639" s="166" t="s">
        <v>2202</v>
      </c>
      <c r="H639" s="167">
        <v>4</v>
      </c>
      <c r="I639" s="168"/>
      <c r="L639" s="163"/>
      <c r="M639" s="169"/>
      <c r="N639" s="170"/>
      <c r="O639" s="170"/>
      <c r="P639" s="170"/>
      <c r="Q639" s="170"/>
      <c r="R639" s="170"/>
      <c r="S639" s="170"/>
      <c r="T639" s="171"/>
      <c r="AT639" s="165" t="s">
        <v>237</v>
      </c>
      <c r="AU639" s="165" t="s">
        <v>88</v>
      </c>
      <c r="AV639" s="13" t="s">
        <v>88</v>
      </c>
      <c r="AW639" s="13" t="s">
        <v>33</v>
      </c>
      <c r="AX639" s="13" t="s">
        <v>79</v>
      </c>
      <c r="AY639" s="165" t="s">
        <v>207</v>
      </c>
    </row>
    <row r="640" spans="1:65" s="14" customFormat="1" ht="22.5">
      <c r="B640" s="172"/>
      <c r="D640" s="164" t="s">
        <v>237</v>
      </c>
      <c r="E640" s="173" t="s">
        <v>1</v>
      </c>
      <c r="F640" s="174" t="s">
        <v>309</v>
      </c>
      <c r="H640" s="173" t="s">
        <v>1</v>
      </c>
      <c r="I640" s="175"/>
      <c r="L640" s="172"/>
      <c r="M640" s="176"/>
      <c r="N640" s="177"/>
      <c r="O640" s="177"/>
      <c r="P640" s="177"/>
      <c r="Q640" s="177"/>
      <c r="R640" s="177"/>
      <c r="S640" s="177"/>
      <c r="T640" s="178"/>
      <c r="AT640" s="173" t="s">
        <v>237</v>
      </c>
      <c r="AU640" s="173" t="s">
        <v>88</v>
      </c>
      <c r="AV640" s="14" t="s">
        <v>86</v>
      </c>
      <c r="AW640" s="14" t="s">
        <v>33</v>
      </c>
      <c r="AX640" s="14" t="s">
        <v>79</v>
      </c>
      <c r="AY640" s="173" t="s">
        <v>207</v>
      </c>
    </row>
    <row r="641" spans="1:65" s="14" customFormat="1" ht="11.25">
      <c r="B641" s="172"/>
      <c r="D641" s="164" t="s">
        <v>237</v>
      </c>
      <c r="E641" s="173" t="s">
        <v>1</v>
      </c>
      <c r="F641" s="174" t="s">
        <v>310</v>
      </c>
      <c r="H641" s="173" t="s">
        <v>1</v>
      </c>
      <c r="I641" s="175"/>
      <c r="L641" s="172"/>
      <c r="M641" s="176"/>
      <c r="N641" s="177"/>
      <c r="O641" s="177"/>
      <c r="P641" s="177"/>
      <c r="Q641" s="177"/>
      <c r="R641" s="177"/>
      <c r="S641" s="177"/>
      <c r="T641" s="178"/>
      <c r="AT641" s="173" t="s">
        <v>237</v>
      </c>
      <c r="AU641" s="173" t="s">
        <v>88</v>
      </c>
      <c r="AV641" s="14" t="s">
        <v>86</v>
      </c>
      <c r="AW641" s="14" t="s">
        <v>33</v>
      </c>
      <c r="AX641" s="14" t="s">
        <v>79</v>
      </c>
      <c r="AY641" s="173" t="s">
        <v>207</v>
      </c>
    </row>
    <row r="642" spans="1:65" s="14" customFormat="1" ht="11.25">
      <c r="B642" s="172"/>
      <c r="D642" s="164" t="s">
        <v>237</v>
      </c>
      <c r="E642" s="173" t="s">
        <v>1</v>
      </c>
      <c r="F642" s="174" t="s">
        <v>311</v>
      </c>
      <c r="H642" s="173" t="s">
        <v>1</v>
      </c>
      <c r="I642" s="175"/>
      <c r="L642" s="172"/>
      <c r="M642" s="176"/>
      <c r="N642" s="177"/>
      <c r="O642" s="177"/>
      <c r="P642" s="177"/>
      <c r="Q642" s="177"/>
      <c r="R642" s="177"/>
      <c r="S642" s="177"/>
      <c r="T642" s="178"/>
      <c r="AT642" s="173" t="s">
        <v>237</v>
      </c>
      <c r="AU642" s="173" t="s">
        <v>88</v>
      </c>
      <c r="AV642" s="14" t="s">
        <v>86</v>
      </c>
      <c r="AW642" s="14" t="s">
        <v>33</v>
      </c>
      <c r="AX642" s="14" t="s">
        <v>79</v>
      </c>
      <c r="AY642" s="173" t="s">
        <v>207</v>
      </c>
    </row>
    <row r="643" spans="1:65" s="15" customFormat="1" ht="11.25">
      <c r="B643" s="179"/>
      <c r="D643" s="164" t="s">
        <v>237</v>
      </c>
      <c r="E643" s="180" t="s">
        <v>1</v>
      </c>
      <c r="F643" s="181" t="s">
        <v>242</v>
      </c>
      <c r="H643" s="182">
        <v>10</v>
      </c>
      <c r="I643" s="183"/>
      <c r="L643" s="179"/>
      <c r="M643" s="184"/>
      <c r="N643" s="185"/>
      <c r="O643" s="185"/>
      <c r="P643" s="185"/>
      <c r="Q643" s="185"/>
      <c r="R643" s="185"/>
      <c r="S643" s="185"/>
      <c r="T643" s="186"/>
      <c r="AT643" s="180" t="s">
        <v>237</v>
      </c>
      <c r="AU643" s="180" t="s">
        <v>88</v>
      </c>
      <c r="AV643" s="15" t="s">
        <v>213</v>
      </c>
      <c r="AW643" s="15" t="s">
        <v>33</v>
      </c>
      <c r="AX643" s="15" t="s">
        <v>86</v>
      </c>
      <c r="AY643" s="180" t="s">
        <v>207</v>
      </c>
    </row>
    <row r="644" spans="1:65" s="2" customFormat="1" ht="33" customHeight="1">
      <c r="A644" s="31"/>
      <c r="B644" s="148"/>
      <c r="C644" s="149" t="s">
        <v>426</v>
      </c>
      <c r="D644" s="149" t="s">
        <v>209</v>
      </c>
      <c r="E644" s="150" t="s">
        <v>398</v>
      </c>
      <c r="F644" s="151" t="s">
        <v>2203</v>
      </c>
      <c r="G644" s="152" t="s">
        <v>301</v>
      </c>
      <c r="H644" s="153">
        <v>3</v>
      </c>
      <c r="I644" s="154"/>
      <c r="J644" s="155">
        <f>ROUND(I644*H644,2)</f>
        <v>0</v>
      </c>
      <c r="K644" s="156"/>
      <c r="L644" s="32"/>
      <c r="M644" s="157" t="s">
        <v>1</v>
      </c>
      <c r="N644" s="158" t="s">
        <v>44</v>
      </c>
      <c r="O644" s="57"/>
      <c r="P644" s="159">
        <f>O644*H644</f>
        <v>0</v>
      </c>
      <c r="Q644" s="159">
        <v>0</v>
      </c>
      <c r="R644" s="159">
        <f>Q644*H644</f>
        <v>0</v>
      </c>
      <c r="S644" s="159">
        <v>0</v>
      </c>
      <c r="T644" s="160">
        <f>S644*H644</f>
        <v>0</v>
      </c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R644" s="161" t="s">
        <v>213</v>
      </c>
      <c r="AT644" s="161" t="s">
        <v>209</v>
      </c>
      <c r="AU644" s="161" t="s">
        <v>88</v>
      </c>
      <c r="AY644" s="17" t="s">
        <v>207</v>
      </c>
      <c r="BE644" s="162">
        <f>IF(N644="základní",J644,0)</f>
        <v>0</v>
      </c>
      <c r="BF644" s="162">
        <f>IF(N644="snížená",J644,0)</f>
        <v>0</v>
      </c>
      <c r="BG644" s="162">
        <f>IF(N644="zákl. přenesená",J644,0)</f>
        <v>0</v>
      </c>
      <c r="BH644" s="162">
        <f>IF(N644="sníž. přenesená",J644,0)</f>
        <v>0</v>
      </c>
      <c r="BI644" s="162">
        <f>IF(N644="nulová",J644,0)</f>
        <v>0</v>
      </c>
      <c r="BJ644" s="17" t="s">
        <v>86</v>
      </c>
      <c r="BK644" s="162">
        <f>ROUND(I644*H644,2)</f>
        <v>0</v>
      </c>
      <c r="BL644" s="17" t="s">
        <v>213</v>
      </c>
      <c r="BM644" s="161" t="s">
        <v>743</v>
      </c>
    </row>
    <row r="645" spans="1:65" s="14" customFormat="1" ht="22.5">
      <c r="B645" s="172"/>
      <c r="D645" s="164" t="s">
        <v>237</v>
      </c>
      <c r="E645" s="173" t="s">
        <v>1</v>
      </c>
      <c r="F645" s="174" t="s">
        <v>2164</v>
      </c>
      <c r="H645" s="173" t="s">
        <v>1</v>
      </c>
      <c r="I645" s="175"/>
      <c r="L645" s="172"/>
      <c r="M645" s="176"/>
      <c r="N645" s="177"/>
      <c r="O645" s="177"/>
      <c r="P645" s="177"/>
      <c r="Q645" s="177"/>
      <c r="R645" s="177"/>
      <c r="S645" s="177"/>
      <c r="T645" s="178"/>
      <c r="AT645" s="173" t="s">
        <v>237</v>
      </c>
      <c r="AU645" s="173" t="s">
        <v>88</v>
      </c>
      <c r="AV645" s="14" t="s">
        <v>86</v>
      </c>
      <c r="AW645" s="14" t="s">
        <v>33</v>
      </c>
      <c r="AX645" s="14" t="s">
        <v>79</v>
      </c>
      <c r="AY645" s="173" t="s">
        <v>207</v>
      </c>
    </row>
    <row r="646" spans="1:65" s="14" customFormat="1" ht="11.25">
      <c r="B646" s="172"/>
      <c r="D646" s="164" t="s">
        <v>237</v>
      </c>
      <c r="E646" s="173" t="s">
        <v>1</v>
      </c>
      <c r="F646" s="174" t="s">
        <v>2165</v>
      </c>
      <c r="H646" s="173" t="s">
        <v>1</v>
      </c>
      <c r="I646" s="175"/>
      <c r="L646" s="172"/>
      <c r="M646" s="176"/>
      <c r="N646" s="177"/>
      <c r="O646" s="177"/>
      <c r="P646" s="177"/>
      <c r="Q646" s="177"/>
      <c r="R646" s="177"/>
      <c r="S646" s="177"/>
      <c r="T646" s="178"/>
      <c r="AT646" s="173" t="s">
        <v>237</v>
      </c>
      <c r="AU646" s="173" t="s">
        <v>88</v>
      </c>
      <c r="AV646" s="14" t="s">
        <v>86</v>
      </c>
      <c r="AW646" s="14" t="s">
        <v>33</v>
      </c>
      <c r="AX646" s="14" t="s">
        <v>79</v>
      </c>
      <c r="AY646" s="173" t="s">
        <v>207</v>
      </c>
    </row>
    <row r="647" spans="1:65" s="13" customFormat="1" ht="11.25">
      <c r="B647" s="163"/>
      <c r="D647" s="164" t="s">
        <v>237</v>
      </c>
      <c r="E647" s="165" t="s">
        <v>1</v>
      </c>
      <c r="F647" s="166" t="s">
        <v>2166</v>
      </c>
      <c r="H647" s="167">
        <v>1</v>
      </c>
      <c r="I647" s="168"/>
      <c r="L647" s="163"/>
      <c r="M647" s="169"/>
      <c r="N647" s="170"/>
      <c r="O647" s="170"/>
      <c r="P647" s="170"/>
      <c r="Q647" s="170"/>
      <c r="R647" s="170"/>
      <c r="S647" s="170"/>
      <c r="T647" s="171"/>
      <c r="AT647" s="165" t="s">
        <v>237</v>
      </c>
      <c r="AU647" s="165" t="s">
        <v>88</v>
      </c>
      <c r="AV647" s="13" t="s">
        <v>88</v>
      </c>
      <c r="AW647" s="13" t="s">
        <v>33</v>
      </c>
      <c r="AX647" s="13" t="s">
        <v>79</v>
      </c>
      <c r="AY647" s="165" t="s">
        <v>207</v>
      </c>
    </row>
    <row r="648" spans="1:65" s="13" customFormat="1" ht="11.25">
      <c r="B648" s="163"/>
      <c r="D648" s="164" t="s">
        <v>237</v>
      </c>
      <c r="E648" s="165" t="s">
        <v>1</v>
      </c>
      <c r="F648" s="166" t="s">
        <v>2171</v>
      </c>
      <c r="H648" s="167">
        <v>1</v>
      </c>
      <c r="I648" s="168"/>
      <c r="L648" s="163"/>
      <c r="M648" s="169"/>
      <c r="N648" s="170"/>
      <c r="O648" s="170"/>
      <c r="P648" s="170"/>
      <c r="Q648" s="170"/>
      <c r="R648" s="170"/>
      <c r="S648" s="170"/>
      <c r="T648" s="171"/>
      <c r="AT648" s="165" t="s">
        <v>237</v>
      </c>
      <c r="AU648" s="165" t="s">
        <v>88</v>
      </c>
      <c r="AV648" s="13" t="s">
        <v>88</v>
      </c>
      <c r="AW648" s="13" t="s">
        <v>33</v>
      </c>
      <c r="AX648" s="13" t="s">
        <v>79</v>
      </c>
      <c r="AY648" s="165" t="s">
        <v>207</v>
      </c>
    </row>
    <row r="649" spans="1:65" s="13" customFormat="1" ht="11.25">
      <c r="B649" s="163"/>
      <c r="D649" s="164" t="s">
        <v>237</v>
      </c>
      <c r="E649" s="165" t="s">
        <v>1</v>
      </c>
      <c r="F649" s="166" t="s">
        <v>2174</v>
      </c>
      <c r="H649" s="167">
        <v>1</v>
      </c>
      <c r="I649" s="168"/>
      <c r="L649" s="163"/>
      <c r="M649" s="169"/>
      <c r="N649" s="170"/>
      <c r="O649" s="170"/>
      <c r="P649" s="170"/>
      <c r="Q649" s="170"/>
      <c r="R649" s="170"/>
      <c r="S649" s="170"/>
      <c r="T649" s="171"/>
      <c r="AT649" s="165" t="s">
        <v>237</v>
      </c>
      <c r="AU649" s="165" t="s">
        <v>88</v>
      </c>
      <c r="AV649" s="13" t="s">
        <v>88</v>
      </c>
      <c r="AW649" s="13" t="s">
        <v>33</v>
      </c>
      <c r="AX649" s="13" t="s">
        <v>79</v>
      </c>
      <c r="AY649" s="165" t="s">
        <v>207</v>
      </c>
    </row>
    <row r="650" spans="1:65" s="14" customFormat="1" ht="22.5">
      <c r="B650" s="172"/>
      <c r="D650" s="164" t="s">
        <v>237</v>
      </c>
      <c r="E650" s="173" t="s">
        <v>1</v>
      </c>
      <c r="F650" s="174" t="s">
        <v>309</v>
      </c>
      <c r="H650" s="173" t="s">
        <v>1</v>
      </c>
      <c r="I650" s="175"/>
      <c r="L650" s="172"/>
      <c r="M650" s="176"/>
      <c r="N650" s="177"/>
      <c r="O650" s="177"/>
      <c r="P650" s="177"/>
      <c r="Q650" s="177"/>
      <c r="R650" s="177"/>
      <c r="S650" s="177"/>
      <c r="T650" s="178"/>
      <c r="AT650" s="173" t="s">
        <v>237</v>
      </c>
      <c r="AU650" s="173" t="s">
        <v>88</v>
      </c>
      <c r="AV650" s="14" t="s">
        <v>86</v>
      </c>
      <c r="AW650" s="14" t="s">
        <v>33</v>
      </c>
      <c r="AX650" s="14" t="s">
        <v>79</v>
      </c>
      <c r="AY650" s="173" t="s">
        <v>207</v>
      </c>
    </row>
    <row r="651" spans="1:65" s="14" customFormat="1" ht="11.25">
      <c r="B651" s="172"/>
      <c r="D651" s="164" t="s">
        <v>237</v>
      </c>
      <c r="E651" s="173" t="s">
        <v>1</v>
      </c>
      <c r="F651" s="174" t="s">
        <v>310</v>
      </c>
      <c r="H651" s="173" t="s">
        <v>1</v>
      </c>
      <c r="I651" s="175"/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237</v>
      </c>
      <c r="AU651" s="173" t="s">
        <v>88</v>
      </c>
      <c r="AV651" s="14" t="s">
        <v>86</v>
      </c>
      <c r="AW651" s="14" t="s">
        <v>33</v>
      </c>
      <c r="AX651" s="14" t="s">
        <v>79</v>
      </c>
      <c r="AY651" s="173" t="s">
        <v>207</v>
      </c>
    </row>
    <row r="652" spans="1:65" s="14" customFormat="1" ht="11.25">
      <c r="B652" s="172"/>
      <c r="D652" s="164" t="s">
        <v>237</v>
      </c>
      <c r="E652" s="173" t="s">
        <v>1</v>
      </c>
      <c r="F652" s="174" t="s">
        <v>311</v>
      </c>
      <c r="H652" s="173" t="s">
        <v>1</v>
      </c>
      <c r="I652" s="175"/>
      <c r="L652" s="172"/>
      <c r="M652" s="176"/>
      <c r="N652" s="177"/>
      <c r="O652" s="177"/>
      <c r="P652" s="177"/>
      <c r="Q652" s="177"/>
      <c r="R652" s="177"/>
      <c r="S652" s="177"/>
      <c r="T652" s="178"/>
      <c r="AT652" s="173" t="s">
        <v>237</v>
      </c>
      <c r="AU652" s="173" t="s">
        <v>88</v>
      </c>
      <c r="AV652" s="14" t="s">
        <v>86</v>
      </c>
      <c r="AW652" s="14" t="s">
        <v>33</v>
      </c>
      <c r="AX652" s="14" t="s">
        <v>79</v>
      </c>
      <c r="AY652" s="173" t="s">
        <v>207</v>
      </c>
    </row>
    <row r="653" spans="1:65" s="15" customFormat="1" ht="11.25">
      <c r="B653" s="179"/>
      <c r="D653" s="164" t="s">
        <v>237</v>
      </c>
      <c r="E653" s="180" t="s">
        <v>1</v>
      </c>
      <c r="F653" s="181" t="s">
        <v>242</v>
      </c>
      <c r="H653" s="182">
        <v>3</v>
      </c>
      <c r="I653" s="183"/>
      <c r="L653" s="179"/>
      <c r="M653" s="184"/>
      <c r="N653" s="185"/>
      <c r="O653" s="185"/>
      <c r="P653" s="185"/>
      <c r="Q653" s="185"/>
      <c r="R653" s="185"/>
      <c r="S653" s="185"/>
      <c r="T653" s="186"/>
      <c r="AT653" s="180" t="s">
        <v>237</v>
      </c>
      <c r="AU653" s="180" t="s">
        <v>88</v>
      </c>
      <c r="AV653" s="15" t="s">
        <v>213</v>
      </c>
      <c r="AW653" s="15" t="s">
        <v>33</v>
      </c>
      <c r="AX653" s="15" t="s">
        <v>86</v>
      </c>
      <c r="AY653" s="180" t="s">
        <v>207</v>
      </c>
    </row>
    <row r="654" spans="1:65" s="2" customFormat="1" ht="33" customHeight="1">
      <c r="A654" s="31"/>
      <c r="B654" s="148"/>
      <c r="C654" s="149" t="s">
        <v>763</v>
      </c>
      <c r="D654" s="149" t="s">
        <v>209</v>
      </c>
      <c r="E654" s="150" t="s">
        <v>403</v>
      </c>
      <c r="F654" s="151" t="s">
        <v>2204</v>
      </c>
      <c r="G654" s="152" t="s">
        <v>301</v>
      </c>
      <c r="H654" s="153">
        <v>2</v>
      </c>
      <c r="I654" s="154"/>
      <c r="J654" s="155">
        <f>ROUND(I654*H654,2)</f>
        <v>0</v>
      </c>
      <c r="K654" s="156"/>
      <c r="L654" s="32"/>
      <c r="M654" s="157" t="s">
        <v>1</v>
      </c>
      <c r="N654" s="158" t="s">
        <v>44</v>
      </c>
      <c r="O654" s="57"/>
      <c r="P654" s="159">
        <f>O654*H654</f>
        <v>0</v>
      </c>
      <c r="Q654" s="159">
        <v>0</v>
      </c>
      <c r="R654" s="159">
        <f>Q654*H654</f>
        <v>0</v>
      </c>
      <c r="S654" s="159">
        <v>0</v>
      </c>
      <c r="T654" s="160">
        <f>S654*H654</f>
        <v>0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R654" s="161" t="s">
        <v>213</v>
      </c>
      <c r="AT654" s="161" t="s">
        <v>209</v>
      </c>
      <c r="AU654" s="161" t="s">
        <v>88</v>
      </c>
      <c r="AY654" s="17" t="s">
        <v>207</v>
      </c>
      <c r="BE654" s="162">
        <f>IF(N654="základní",J654,0)</f>
        <v>0</v>
      </c>
      <c r="BF654" s="162">
        <f>IF(N654="snížená",J654,0)</f>
        <v>0</v>
      </c>
      <c r="BG654" s="162">
        <f>IF(N654="zákl. přenesená",J654,0)</f>
        <v>0</v>
      </c>
      <c r="BH654" s="162">
        <f>IF(N654="sníž. přenesená",J654,0)</f>
        <v>0</v>
      </c>
      <c r="BI654" s="162">
        <f>IF(N654="nulová",J654,0)</f>
        <v>0</v>
      </c>
      <c r="BJ654" s="17" t="s">
        <v>86</v>
      </c>
      <c r="BK654" s="162">
        <f>ROUND(I654*H654,2)</f>
        <v>0</v>
      </c>
      <c r="BL654" s="17" t="s">
        <v>213</v>
      </c>
      <c r="BM654" s="161" t="s">
        <v>766</v>
      </c>
    </row>
    <row r="655" spans="1:65" s="14" customFormat="1" ht="22.5">
      <c r="B655" s="172"/>
      <c r="D655" s="164" t="s">
        <v>237</v>
      </c>
      <c r="E655" s="173" t="s">
        <v>1</v>
      </c>
      <c r="F655" s="174" t="s">
        <v>2164</v>
      </c>
      <c r="H655" s="173" t="s">
        <v>1</v>
      </c>
      <c r="I655" s="175"/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237</v>
      </c>
      <c r="AU655" s="173" t="s">
        <v>88</v>
      </c>
      <c r="AV655" s="14" t="s">
        <v>86</v>
      </c>
      <c r="AW655" s="14" t="s">
        <v>33</v>
      </c>
      <c r="AX655" s="14" t="s">
        <v>79</v>
      </c>
      <c r="AY655" s="173" t="s">
        <v>207</v>
      </c>
    </row>
    <row r="656" spans="1:65" s="14" customFormat="1" ht="11.25">
      <c r="B656" s="172"/>
      <c r="D656" s="164" t="s">
        <v>237</v>
      </c>
      <c r="E656" s="173" t="s">
        <v>1</v>
      </c>
      <c r="F656" s="174" t="s">
        <v>2165</v>
      </c>
      <c r="H656" s="173" t="s">
        <v>1</v>
      </c>
      <c r="I656" s="175"/>
      <c r="L656" s="172"/>
      <c r="M656" s="176"/>
      <c r="N656" s="177"/>
      <c r="O656" s="177"/>
      <c r="P656" s="177"/>
      <c r="Q656" s="177"/>
      <c r="R656" s="177"/>
      <c r="S656" s="177"/>
      <c r="T656" s="178"/>
      <c r="AT656" s="173" t="s">
        <v>237</v>
      </c>
      <c r="AU656" s="173" t="s">
        <v>88</v>
      </c>
      <c r="AV656" s="14" t="s">
        <v>86</v>
      </c>
      <c r="AW656" s="14" t="s">
        <v>33</v>
      </c>
      <c r="AX656" s="14" t="s">
        <v>79</v>
      </c>
      <c r="AY656" s="173" t="s">
        <v>207</v>
      </c>
    </row>
    <row r="657" spans="1:65" s="13" customFormat="1" ht="11.25">
      <c r="B657" s="163"/>
      <c r="D657" s="164" t="s">
        <v>237</v>
      </c>
      <c r="E657" s="165" t="s">
        <v>1</v>
      </c>
      <c r="F657" s="166" t="s">
        <v>2180</v>
      </c>
      <c r="H657" s="167">
        <v>2</v>
      </c>
      <c r="I657" s="168"/>
      <c r="L657" s="163"/>
      <c r="M657" s="169"/>
      <c r="N657" s="170"/>
      <c r="O657" s="170"/>
      <c r="P657" s="170"/>
      <c r="Q657" s="170"/>
      <c r="R657" s="170"/>
      <c r="S657" s="170"/>
      <c r="T657" s="171"/>
      <c r="AT657" s="165" t="s">
        <v>237</v>
      </c>
      <c r="AU657" s="165" t="s">
        <v>88</v>
      </c>
      <c r="AV657" s="13" t="s">
        <v>88</v>
      </c>
      <c r="AW657" s="13" t="s">
        <v>33</v>
      </c>
      <c r="AX657" s="13" t="s">
        <v>79</v>
      </c>
      <c r="AY657" s="165" t="s">
        <v>207</v>
      </c>
    </row>
    <row r="658" spans="1:65" s="14" customFormat="1" ht="22.5">
      <c r="B658" s="172"/>
      <c r="D658" s="164" t="s">
        <v>237</v>
      </c>
      <c r="E658" s="173" t="s">
        <v>1</v>
      </c>
      <c r="F658" s="174" t="s">
        <v>309</v>
      </c>
      <c r="H658" s="173" t="s">
        <v>1</v>
      </c>
      <c r="I658" s="175"/>
      <c r="L658" s="172"/>
      <c r="M658" s="176"/>
      <c r="N658" s="177"/>
      <c r="O658" s="177"/>
      <c r="P658" s="177"/>
      <c r="Q658" s="177"/>
      <c r="R658" s="177"/>
      <c r="S658" s="177"/>
      <c r="T658" s="178"/>
      <c r="AT658" s="173" t="s">
        <v>237</v>
      </c>
      <c r="AU658" s="173" t="s">
        <v>88</v>
      </c>
      <c r="AV658" s="14" t="s">
        <v>86</v>
      </c>
      <c r="AW658" s="14" t="s">
        <v>33</v>
      </c>
      <c r="AX658" s="14" t="s">
        <v>79</v>
      </c>
      <c r="AY658" s="173" t="s">
        <v>207</v>
      </c>
    </row>
    <row r="659" spans="1:65" s="14" customFormat="1" ht="11.25">
      <c r="B659" s="172"/>
      <c r="D659" s="164" t="s">
        <v>237</v>
      </c>
      <c r="E659" s="173" t="s">
        <v>1</v>
      </c>
      <c r="F659" s="174" t="s">
        <v>310</v>
      </c>
      <c r="H659" s="173" t="s">
        <v>1</v>
      </c>
      <c r="I659" s="175"/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237</v>
      </c>
      <c r="AU659" s="173" t="s">
        <v>88</v>
      </c>
      <c r="AV659" s="14" t="s">
        <v>86</v>
      </c>
      <c r="AW659" s="14" t="s">
        <v>33</v>
      </c>
      <c r="AX659" s="14" t="s">
        <v>79</v>
      </c>
      <c r="AY659" s="173" t="s">
        <v>207</v>
      </c>
    </row>
    <row r="660" spans="1:65" s="14" customFormat="1" ht="11.25">
      <c r="B660" s="172"/>
      <c r="D660" s="164" t="s">
        <v>237</v>
      </c>
      <c r="E660" s="173" t="s">
        <v>1</v>
      </c>
      <c r="F660" s="174" t="s">
        <v>311</v>
      </c>
      <c r="H660" s="173" t="s">
        <v>1</v>
      </c>
      <c r="I660" s="175"/>
      <c r="L660" s="172"/>
      <c r="M660" s="176"/>
      <c r="N660" s="177"/>
      <c r="O660" s="177"/>
      <c r="P660" s="177"/>
      <c r="Q660" s="177"/>
      <c r="R660" s="177"/>
      <c r="S660" s="177"/>
      <c r="T660" s="178"/>
      <c r="AT660" s="173" t="s">
        <v>237</v>
      </c>
      <c r="AU660" s="173" t="s">
        <v>88</v>
      </c>
      <c r="AV660" s="14" t="s">
        <v>86</v>
      </c>
      <c r="AW660" s="14" t="s">
        <v>33</v>
      </c>
      <c r="AX660" s="14" t="s">
        <v>79</v>
      </c>
      <c r="AY660" s="173" t="s">
        <v>207</v>
      </c>
    </row>
    <row r="661" spans="1:65" s="15" customFormat="1" ht="11.25">
      <c r="B661" s="179"/>
      <c r="D661" s="164" t="s">
        <v>237</v>
      </c>
      <c r="E661" s="180" t="s">
        <v>1</v>
      </c>
      <c r="F661" s="181" t="s">
        <v>242</v>
      </c>
      <c r="H661" s="182">
        <v>2</v>
      </c>
      <c r="I661" s="183"/>
      <c r="L661" s="179"/>
      <c r="M661" s="184"/>
      <c r="N661" s="185"/>
      <c r="O661" s="185"/>
      <c r="P661" s="185"/>
      <c r="Q661" s="185"/>
      <c r="R661" s="185"/>
      <c r="S661" s="185"/>
      <c r="T661" s="186"/>
      <c r="AT661" s="180" t="s">
        <v>237</v>
      </c>
      <c r="AU661" s="180" t="s">
        <v>88</v>
      </c>
      <c r="AV661" s="15" t="s">
        <v>213</v>
      </c>
      <c r="AW661" s="15" t="s">
        <v>33</v>
      </c>
      <c r="AX661" s="15" t="s">
        <v>86</v>
      </c>
      <c r="AY661" s="180" t="s">
        <v>207</v>
      </c>
    </row>
    <row r="662" spans="1:65" s="2" customFormat="1" ht="37.9" customHeight="1">
      <c r="A662" s="31"/>
      <c r="B662" s="148"/>
      <c r="C662" s="149" t="s">
        <v>429</v>
      </c>
      <c r="D662" s="149" t="s">
        <v>209</v>
      </c>
      <c r="E662" s="150" t="s">
        <v>2205</v>
      </c>
      <c r="F662" s="151" t="s">
        <v>2206</v>
      </c>
      <c r="G662" s="152" t="s">
        <v>662</v>
      </c>
      <c r="H662" s="153">
        <v>1</v>
      </c>
      <c r="I662" s="154"/>
      <c r="J662" s="155">
        <f>ROUND(I662*H662,2)</f>
        <v>0</v>
      </c>
      <c r="K662" s="156"/>
      <c r="L662" s="32"/>
      <c r="M662" s="157" t="s">
        <v>1</v>
      </c>
      <c r="N662" s="158" t="s">
        <v>44</v>
      </c>
      <c r="O662" s="57"/>
      <c r="P662" s="159">
        <f>O662*H662</f>
        <v>0</v>
      </c>
      <c r="Q662" s="159">
        <v>0</v>
      </c>
      <c r="R662" s="159">
        <f>Q662*H662</f>
        <v>0</v>
      </c>
      <c r="S662" s="159">
        <v>0</v>
      </c>
      <c r="T662" s="160">
        <f>S662*H662</f>
        <v>0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R662" s="161" t="s">
        <v>213</v>
      </c>
      <c r="AT662" s="161" t="s">
        <v>209</v>
      </c>
      <c r="AU662" s="161" t="s">
        <v>88</v>
      </c>
      <c r="AY662" s="17" t="s">
        <v>207</v>
      </c>
      <c r="BE662" s="162">
        <f>IF(N662="základní",J662,0)</f>
        <v>0</v>
      </c>
      <c r="BF662" s="162">
        <f>IF(N662="snížená",J662,0)</f>
        <v>0</v>
      </c>
      <c r="BG662" s="162">
        <f>IF(N662="zákl. přenesená",J662,0)</f>
        <v>0</v>
      </c>
      <c r="BH662" s="162">
        <f>IF(N662="sníž. přenesená",J662,0)</f>
        <v>0</v>
      </c>
      <c r="BI662" s="162">
        <f>IF(N662="nulová",J662,0)</f>
        <v>0</v>
      </c>
      <c r="BJ662" s="17" t="s">
        <v>86</v>
      </c>
      <c r="BK662" s="162">
        <f>ROUND(I662*H662,2)</f>
        <v>0</v>
      </c>
      <c r="BL662" s="17" t="s">
        <v>213</v>
      </c>
      <c r="BM662" s="161" t="s">
        <v>772</v>
      </c>
    </row>
    <row r="663" spans="1:65" s="13" customFormat="1" ht="22.5">
      <c r="B663" s="163"/>
      <c r="D663" s="164" t="s">
        <v>237</v>
      </c>
      <c r="E663" s="165" t="s">
        <v>1</v>
      </c>
      <c r="F663" s="166" t="s">
        <v>2207</v>
      </c>
      <c r="H663" s="167">
        <v>1</v>
      </c>
      <c r="I663" s="168"/>
      <c r="L663" s="163"/>
      <c r="M663" s="169"/>
      <c r="N663" s="170"/>
      <c r="O663" s="170"/>
      <c r="P663" s="170"/>
      <c r="Q663" s="170"/>
      <c r="R663" s="170"/>
      <c r="S663" s="170"/>
      <c r="T663" s="171"/>
      <c r="AT663" s="165" t="s">
        <v>237</v>
      </c>
      <c r="AU663" s="165" t="s">
        <v>88</v>
      </c>
      <c r="AV663" s="13" t="s">
        <v>88</v>
      </c>
      <c r="AW663" s="13" t="s">
        <v>33</v>
      </c>
      <c r="AX663" s="13" t="s">
        <v>79</v>
      </c>
      <c r="AY663" s="165" t="s">
        <v>207</v>
      </c>
    </row>
    <row r="664" spans="1:65" s="14" customFormat="1" ht="22.5">
      <c r="B664" s="172"/>
      <c r="D664" s="164" t="s">
        <v>237</v>
      </c>
      <c r="E664" s="173" t="s">
        <v>1</v>
      </c>
      <c r="F664" s="174" t="s">
        <v>2208</v>
      </c>
      <c r="H664" s="173" t="s">
        <v>1</v>
      </c>
      <c r="I664" s="175"/>
      <c r="L664" s="172"/>
      <c r="M664" s="176"/>
      <c r="N664" s="177"/>
      <c r="O664" s="177"/>
      <c r="P664" s="177"/>
      <c r="Q664" s="177"/>
      <c r="R664" s="177"/>
      <c r="S664" s="177"/>
      <c r="T664" s="178"/>
      <c r="AT664" s="173" t="s">
        <v>237</v>
      </c>
      <c r="AU664" s="173" t="s">
        <v>88</v>
      </c>
      <c r="AV664" s="14" t="s">
        <v>86</v>
      </c>
      <c r="AW664" s="14" t="s">
        <v>33</v>
      </c>
      <c r="AX664" s="14" t="s">
        <v>79</v>
      </c>
      <c r="AY664" s="173" t="s">
        <v>207</v>
      </c>
    </row>
    <row r="665" spans="1:65" s="14" customFormat="1" ht="11.25">
      <c r="B665" s="172"/>
      <c r="D665" s="164" t="s">
        <v>237</v>
      </c>
      <c r="E665" s="173" t="s">
        <v>1</v>
      </c>
      <c r="F665" s="174" t="s">
        <v>2209</v>
      </c>
      <c r="H665" s="173" t="s">
        <v>1</v>
      </c>
      <c r="I665" s="175"/>
      <c r="L665" s="172"/>
      <c r="M665" s="176"/>
      <c r="N665" s="177"/>
      <c r="O665" s="177"/>
      <c r="P665" s="177"/>
      <c r="Q665" s="177"/>
      <c r="R665" s="177"/>
      <c r="S665" s="177"/>
      <c r="T665" s="178"/>
      <c r="AT665" s="173" t="s">
        <v>237</v>
      </c>
      <c r="AU665" s="173" t="s">
        <v>88</v>
      </c>
      <c r="AV665" s="14" t="s">
        <v>86</v>
      </c>
      <c r="AW665" s="14" t="s">
        <v>33</v>
      </c>
      <c r="AX665" s="14" t="s">
        <v>79</v>
      </c>
      <c r="AY665" s="173" t="s">
        <v>207</v>
      </c>
    </row>
    <row r="666" spans="1:65" s="14" customFormat="1" ht="22.5">
      <c r="B666" s="172"/>
      <c r="D666" s="164" t="s">
        <v>237</v>
      </c>
      <c r="E666" s="173" t="s">
        <v>1</v>
      </c>
      <c r="F666" s="174" t="s">
        <v>2210</v>
      </c>
      <c r="H666" s="173" t="s">
        <v>1</v>
      </c>
      <c r="I666" s="175"/>
      <c r="L666" s="172"/>
      <c r="M666" s="176"/>
      <c r="N666" s="177"/>
      <c r="O666" s="177"/>
      <c r="P666" s="177"/>
      <c r="Q666" s="177"/>
      <c r="R666" s="177"/>
      <c r="S666" s="177"/>
      <c r="T666" s="178"/>
      <c r="AT666" s="173" t="s">
        <v>237</v>
      </c>
      <c r="AU666" s="173" t="s">
        <v>88</v>
      </c>
      <c r="AV666" s="14" t="s">
        <v>86</v>
      </c>
      <c r="AW666" s="14" t="s">
        <v>33</v>
      </c>
      <c r="AX666" s="14" t="s">
        <v>79</v>
      </c>
      <c r="AY666" s="173" t="s">
        <v>207</v>
      </c>
    </row>
    <row r="667" spans="1:65" s="14" customFormat="1" ht="22.5">
      <c r="B667" s="172"/>
      <c r="D667" s="164" t="s">
        <v>237</v>
      </c>
      <c r="E667" s="173" t="s">
        <v>1</v>
      </c>
      <c r="F667" s="174" t="s">
        <v>2211</v>
      </c>
      <c r="H667" s="173" t="s">
        <v>1</v>
      </c>
      <c r="I667" s="175"/>
      <c r="L667" s="172"/>
      <c r="M667" s="176"/>
      <c r="N667" s="177"/>
      <c r="O667" s="177"/>
      <c r="P667" s="177"/>
      <c r="Q667" s="177"/>
      <c r="R667" s="177"/>
      <c r="S667" s="177"/>
      <c r="T667" s="178"/>
      <c r="AT667" s="173" t="s">
        <v>237</v>
      </c>
      <c r="AU667" s="173" t="s">
        <v>88</v>
      </c>
      <c r="AV667" s="14" t="s">
        <v>86</v>
      </c>
      <c r="AW667" s="14" t="s">
        <v>33</v>
      </c>
      <c r="AX667" s="14" t="s">
        <v>79</v>
      </c>
      <c r="AY667" s="173" t="s">
        <v>207</v>
      </c>
    </row>
    <row r="668" spans="1:65" s="14" customFormat="1" ht="22.5">
      <c r="B668" s="172"/>
      <c r="D668" s="164" t="s">
        <v>237</v>
      </c>
      <c r="E668" s="173" t="s">
        <v>1</v>
      </c>
      <c r="F668" s="174" t="s">
        <v>2212</v>
      </c>
      <c r="H668" s="173" t="s">
        <v>1</v>
      </c>
      <c r="I668" s="175"/>
      <c r="L668" s="172"/>
      <c r="M668" s="176"/>
      <c r="N668" s="177"/>
      <c r="O668" s="177"/>
      <c r="P668" s="177"/>
      <c r="Q668" s="177"/>
      <c r="R668" s="177"/>
      <c r="S668" s="177"/>
      <c r="T668" s="178"/>
      <c r="AT668" s="173" t="s">
        <v>237</v>
      </c>
      <c r="AU668" s="173" t="s">
        <v>88</v>
      </c>
      <c r="AV668" s="14" t="s">
        <v>86</v>
      </c>
      <c r="AW668" s="14" t="s">
        <v>33</v>
      </c>
      <c r="AX668" s="14" t="s">
        <v>79</v>
      </c>
      <c r="AY668" s="173" t="s">
        <v>207</v>
      </c>
    </row>
    <row r="669" spans="1:65" s="14" customFormat="1" ht="22.5">
      <c r="B669" s="172"/>
      <c r="D669" s="164" t="s">
        <v>237</v>
      </c>
      <c r="E669" s="173" t="s">
        <v>1</v>
      </c>
      <c r="F669" s="174" t="s">
        <v>2213</v>
      </c>
      <c r="H669" s="173" t="s">
        <v>1</v>
      </c>
      <c r="I669" s="175"/>
      <c r="L669" s="172"/>
      <c r="M669" s="176"/>
      <c r="N669" s="177"/>
      <c r="O669" s="177"/>
      <c r="P669" s="177"/>
      <c r="Q669" s="177"/>
      <c r="R669" s="177"/>
      <c r="S669" s="177"/>
      <c r="T669" s="178"/>
      <c r="AT669" s="173" t="s">
        <v>237</v>
      </c>
      <c r="AU669" s="173" t="s">
        <v>88</v>
      </c>
      <c r="AV669" s="14" t="s">
        <v>86</v>
      </c>
      <c r="AW669" s="14" t="s">
        <v>33</v>
      </c>
      <c r="AX669" s="14" t="s">
        <v>79</v>
      </c>
      <c r="AY669" s="173" t="s">
        <v>207</v>
      </c>
    </row>
    <row r="670" spans="1:65" s="14" customFormat="1" ht="11.25">
      <c r="B670" s="172"/>
      <c r="D670" s="164" t="s">
        <v>237</v>
      </c>
      <c r="E670" s="173" t="s">
        <v>1</v>
      </c>
      <c r="F670" s="174" t="s">
        <v>2214</v>
      </c>
      <c r="H670" s="173" t="s">
        <v>1</v>
      </c>
      <c r="I670" s="175"/>
      <c r="L670" s="172"/>
      <c r="M670" s="176"/>
      <c r="N670" s="177"/>
      <c r="O670" s="177"/>
      <c r="P670" s="177"/>
      <c r="Q670" s="177"/>
      <c r="R670" s="177"/>
      <c r="S670" s="177"/>
      <c r="T670" s="178"/>
      <c r="AT670" s="173" t="s">
        <v>237</v>
      </c>
      <c r="AU670" s="173" t="s">
        <v>88</v>
      </c>
      <c r="AV670" s="14" t="s">
        <v>86</v>
      </c>
      <c r="AW670" s="14" t="s">
        <v>33</v>
      </c>
      <c r="AX670" s="14" t="s">
        <v>79</v>
      </c>
      <c r="AY670" s="173" t="s">
        <v>207</v>
      </c>
    </row>
    <row r="671" spans="1:65" s="15" customFormat="1" ht="11.25">
      <c r="B671" s="179"/>
      <c r="D671" s="164" t="s">
        <v>237</v>
      </c>
      <c r="E671" s="180" t="s">
        <v>1</v>
      </c>
      <c r="F671" s="181" t="s">
        <v>242</v>
      </c>
      <c r="H671" s="182">
        <v>1</v>
      </c>
      <c r="I671" s="183"/>
      <c r="L671" s="179"/>
      <c r="M671" s="184"/>
      <c r="N671" s="185"/>
      <c r="O671" s="185"/>
      <c r="P671" s="185"/>
      <c r="Q671" s="185"/>
      <c r="R671" s="185"/>
      <c r="S671" s="185"/>
      <c r="T671" s="186"/>
      <c r="AT671" s="180" t="s">
        <v>237</v>
      </c>
      <c r="AU671" s="180" t="s">
        <v>88</v>
      </c>
      <c r="AV671" s="15" t="s">
        <v>213</v>
      </c>
      <c r="AW671" s="15" t="s">
        <v>33</v>
      </c>
      <c r="AX671" s="15" t="s">
        <v>86</v>
      </c>
      <c r="AY671" s="180" t="s">
        <v>207</v>
      </c>
    </row>
    <row r="672" spans="1:65" s="2" customFormat="1" ht="24.2" customHeight="1">
      <c r="A672" s="31"/>
      <c r="B672" s="148"/>
      <c r="C672" s="149" t="s">
        <v>779</v>
      </c>
      <c r="D672" s="149" t="s">
        <v>209</v>
      </c>
      <c r="E672" s="150" t="s">
        <v>2215</v>
      </c>
      <c r="F672" s="151" t="s">
        <v>2216</v>
      </c>
      <c r="G672" s="152" t="s">
        <v>662</v>
      </c>
      <c r="H672" s="153">
        <v>1</v>
      </c>
      <c r="I672" s="154"/>
      <c r="J672" s="155">
        <f>ROUND(I672*H672,2)</f>
        <v>0</v>
      </c>
      <c r="K672" s="156"/>
      <c r="L672" s="32"/>
      <c r="M672" s="157" t="s">
        <v>1</v>
      </c>
      <c r="N672" s="158" t="s">
        <v>44</v>
      </c>
      <c r="O672" s="57"/>
      <c r="P672" s="159">
        <f>O672*H672</f>
        <v>0</v>
      </c>
      <c r="Q672" s="159">
        <v>0</v>
      </c>
      <c r="R672" s="159">
        <f>Q672*H672</f>
        <v>0</v>
      </c>
      <c r="S672" s="159">
        <v>0</v>
      </c>
      <c r="T672" s="160">
        <f>S672*H672</f>
        <v>0</v>
      </c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R672" s="161" t="s">
        <v>213</v>
      </c>
      <c r="AT672" s="161" t="s">
        <v>209</v>
      </c>
      <c r="AU672" s="161" t="s">
        <v>88</v>
      </c>
      <c r="AY672" s="17" t="s">
        <v>207</v>
      </c>
      <c r="BE672" s="162">
        <f>IF(N672="základní",J672,0)</f>
        <v>0</v>
      </c>
      <c r="BF672" s="162">
        <f>IF(N672="snížená",J672,0)</f>
        <v>0</v>
      </c>
      <c r="BG672" s="162">
        <f>IF(N672="zákl. přenesená",J672,0)</f>
        <v>0</v>
      </c>
      <c r="BH672" s="162">
        <f>IF(N672="sníž. přenesená",J672,0)</f>
        <v>0</v>
      </c>
      <c r="BI672" s="162">
        <f>IF(N672="nulová",J672,0)</f>
        <v>0</v>
      </c>
      <c r="BJ672" s="17" t="s">
        <v>86</v>
      </c>
      <c r="BK672" s="162">
        <f>ROUND(I672*H672,2)</f>
        <v>0</v>
      </c>
      <c r="BL672" s="17" t="s">
        <v>213</v>
      </c>
      <c r="BM672" s="161" t="s">
        <v>782</v>
      </c>
    </row>
    <row r="673" spans="1:65" s="13" customFormat="1" ht="22.5">
      <c r="B673" s="163"/>
      <c r="D673" s="164" t="s">
        <v>237</v>
      </c>
      <c r="E673" s="165" t="s">
        <v>1</v>
      </c>
      <c r="F673" s="166" t="s">
        <v>2217</v>
      </c>
      <c r="H673" s="167">
        <v>1</v>
      </c>
      <c r="I673" s="168"/>
      <c r="L673" s="163"/>
      <c r="M673" s="169"/>
      <c r="N673" s="170"/>
      <c r="O673" s="170"/>
      <c r="P673" s="170"/>
      <c r="Q673" s="170"/>
      <c r="R673" s="170"/>
      <c r="S673" s="170"/>
      <c r="T673" s="171"/>
      <c r="AT673" s="165" t="s">
        <v>237</v>
      </c>
      <c r="AU673" s="165" t="s">
        <v>88</v>
      </c>
      <c r="AV673" s="13" t="s">
        <v>88</v>
      </c>
      <c r="AW673" s="13" t="s">
        <v>33</v>
      </c>
      <c r="AX673" s="13" t="s">
        <v>79</v>
      </c>
      <c r="AY673" s="165" t="s">
        <v>207</v>
      </c>
    </row>
    <row r="674" spans="1:65" s="14" customFormat="1" ht="11.25">
      <c r="B674" s="172"/>
      <c r="D674" s="164" t="s">
        <v>237</v>
      </c>
      <c r="E674" s="173" t="s">
        <v>1</v>
      </c>
      <c r="F674" s="174" t="s">
        <v>2218</v>
      </c>
      <c r="H674" s="173" t="s">
        <v>1</v>
      </c>
      <c r="I674" s="175"/>
      <c r="L674" s="172"/>
      <c r="M674" s="176"/>
      <c r="N674" s="177"/>
      <c r="O674" s="177"/>
      <c r="P674" s="177"/>
      <c r="Q674" s="177"/>
      <c r="R674" s="177"/>
      <c r="S674" s="177"/>
      <c r="T674" s="178"/>
      <c r="AT674" s="173" t="s">
        <v>237</v>
      </c>
      <c r="AU674" s="173" t="s">
        <v>88</v>
      </c>
      <c r="AV674" s="14" t="s">
        <v>86</v>
      </c>
      <c r="AW674" s="14" t="s">
        <v>33</v>
      </c>
      <c r="AX674" s="14" t="s">
        <v>79</v>
      </c>
      <c r="AY674" s="173" t="s">
        <v>207</v>
      </c>
    </row>
    <row r="675" spans="1:65" s="14" customFormat="1" ht="22.5">
      <c r="B675" s="172"/>
      <c r="D675" s="164" t="s">
        <v>237</v>
      </c>
      <c r="E675" s="173" t="s">
        <v>1</v>
      </c>
      <c r="F675" s="174" t="s">
        <v>2219</v>
      </c>
      <c r="H675" s="173" t="s">
        <v>1</v>
      </c>
      <c r="I675" s="175"/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237</v>
      </c>
      <c r="AU675" s="173" t="s">
        <v>88</v>
      </c>
      <c r="AV675" s="14" t="s">
        <v>86</v>
      </c>
      <c r="AW675" s="14" t="s">
        <v>33</v>
      </c>
      <c r="AX675" s="14" t="s">
        <v>79</v>
      </c>
      <c r="AY675" s="173" t="s">
        <v>207</v>
      </c>
    </row>
    <row r="676" spans="1:65" s="14" customFormat="1" ht="22.5">
      <c r="B676" s="172"/>
      <c r="D676" s="164" t="s">
        <v>237</v>
      </c>
      <c r="E676" s="173" t="s">
        <v>1</v>
      </c>
      <c r="F676" s="174" t="s">
        <v>2220</v>
      </c>
      <c r="H676" s="173" t="s">
        <v>1</v>
      </c>
      <c r="I676" s="175"/>
      <c r="L676" s="172"/>
      <c r="M676" s="176"/>
      <c r="N676" s="177"/>
      <c r="O676" s="177"/>
      <c r="P676" s="177"/>
      <c r="Q676" s="177"/>
      <c r="R676" s="177"/>
      <c r="S676" s="177"/>
      <c r="T676" s="178"/>
      <c r="AT676" s="173" t="s">
        <v>237</v>
      </c>
      <c r="AU676" s="173" t="s">
        <v>88</v>
      </c>
      <c r="AV676" s="14" t="s">
        <v>86</v>
      </c>
      <c r="AW676" s="14" t="s">
        <v>33</v>
      </c>
      <c r="AX676" s="14" t="s">
        <v>79</v>
      </c>
      <c r="AY676" s="173" t="s">
        <v>207</v>
      </c>
    </row>
    <row r="677" spans="1:65" s="14" customFormat="1" ht="11.25">
      <c r="B677" s="172"/>
      <c r="D677" s="164" t="s">
        <v>237</v>
      </c>
      <c r="E677" s="173" t="s">
        <v>1</v>
      </c>
      <c r="F677" s="174" t="s">
        <v>2209</v>
      </c>
      <c r="H677" s="173" t="s">
        <v>1</v>
      </c>
      <c r="I677" s="175"/>
      <c r="L677" s="172"/>
      <c r="M677" s="176"/>
      <c r="N677" s="177"/>
      <c r="O677" s="177"/>
      <c r="P677" s="177"/>
      <c r="Q677" s="177"/>
      <c r="R677" s="177"/>
      <c r="S677" s="177"/>
      <c r="T677" s="178"/>
      <c r="AT677" s="173" t="s">
        <v>237</v>
      </c>
      <c r="AU677" s="173" t="s">
        <v>88</v>
      </c>
      <c r="AV677" s="14" t="s">
        <v>86</v>
      </c>
      <c r="AW677" s="14" t="s">
        <v>33</v>
      </c>
      <c r="AX677" s="14" t="s">
        <v>79</v>
      </c>
      <c r="AY677" s="173" t="s">
        <v>207</v>
      </c>
    </row>
    <row r="678" spans="1:65" s="15" customFormat="1" ht="11.25">
      <c r="B678" s="179"/>
      <c r="D678" s="164" t="s">
        <v>237</v>
      </c>
      <c r="E678" s="180" t="s">
        <v>1</v>
      </c>
      <c r="F678" s="181" t="s">
        <v>242</v>
      </c>
      <c r="H678" s="182">
        <v>1</v>
      </c>
      <c r="I678" s="183"/>
      <c r="L678" s="179"/>
      <c r="M678" s="184"/>
      <c r="N678" s="185"/>
      <c r="O678" s="185"/>
      <c r="P678" s="185"/>
      <c r="Q678" s="185"/>
      <c r="R678" s="185"/>
      <c r="S678" s="185"/>
      <c r="T678" s="186"/>
      <c r="AT678" s="180" t="s">
        <v>237</v>
      </c>
      <c r="AU678" s="180" t="s">
        <v>88</v>
      </c>
      <c r="AV678" s="15" t="s">
        <v>213</v>
      </c>
      <c r="AW678" s="15" t="s">
        <v>33</v>
      </c>
      <c r="AX678" s="15" t="s">
        <v>86</v>
      </c>
      <c r="AY678" s="180" t="s">
        <v>207</v>
      </c>
    </row>
    <row r="679" spans="1:65" s="2" customFormat="1" ht="44.25" customHeight="1">
      <c r="A679" s="31"/>
      <c r="B679" s="148"/>
      <c r="C679" s="149" t="s">
        <v>435</v>
      </c>
      <c r="D679" s="149" t="s">
        <v>209</v>
      </c>
      <c r="E679" s="150" t="s">
        <v>2221</v>
      </c>
      <c r="F679" s="151" t="s">
        <v>2222</v>
      </c>
      <c r="G679" s="152" t="s">
        <v>662</v>
      </c>
      <c r="H679" s="153">
        <v>1</v>
      </c>
      <c r="I679" s="154"/>
      <c r="J679" s="155">
        <f>ROUND(I679*H679,2)</f>
        <v>0</v>
      </c>
      <c r="K679" s="156"/>
      <c r="L679" s="32"/>
      <c r="M679" s="157" t="s">
        <v>1</v>
      </c>
      <c r="N679" s="158" t="s">
        <v>44</v>
      </c>
      <c r="O679" s="57"/>
      <c r="P679" s="159">
        <f>O679*H679</f>
        <v>0</v>
      </c>
      <c r="Q679" s="159">
        <v>0</v>
      </c>
      <c r="R679" s="159">
        <f>Q679*H679</f>
        <v>0</v>
      </c>
      <c r="S679" s="159">
        <v>0</v>
      </c>
      <c r="T679" s="160">
        <f>S679*H679</f>
        <v>0</v>
      </c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R679" s="161" t="s">
        <v>213</v>
      </c>
      <c r="AT679" s="161" t="s">
        <v>209</v>
      </c>
      <c r="AU679" s="161" t="s">
        <v>88</v>
      </c>
      <c r="AY679" s="17" t="s">
        <v>207</v>
      </c>
      <c r="BE679" s="162">
        <f>IF(N679="základní",J679,0)</f>
        <v>0</v>
      </c>
      <c r="BF679" s="162">
        <f>IF(N679="snížená",J679,0)</f>
        <v>0</v>
      </c>
      <c r="BG679" s="162">
        <f>IF(N679="zákl. přenesená",J679,0)</f>
        <v>0</v>
      </c>
      <c r="BH679" s="162">
        <f>IF(N679="sníž. přenesená",J679,0)</f>
        <v>0</v>
      </c>
      <c r="BI679" s="162">
        <f>IF(N679="nulová",J679,0)</f>
        <v>0</v>
      </c>
      <c r="BJ679" s="17" t="s">
        <v>86</v>
      </c>
      <c r="BK679" s="162">
        <f>ROUND(I679*H679,2)</f>
        <v>0</v>
      </c>
      <c r="BL679" s="17" t="s">
        <v>213</v>
      </c>
      <c r="BM679" s="161" t="s">
        <v>789</v>
      </c>
    </row>
    <row r="680" spans="1:65" s="13" customFormat="1" ht="22.5">
      <c r="B680" s="163"/>
      <c r="D680" s="164" t="s">
        <v>237</v>
      </c>
      <c r="E680" s="165" t="s">
        <v>1</v>
      </c>
      <c r="F680" s="166" t="s">
        <v>2223</v>
      </c>
      <c r="H680" s="167">
        <v>1</v>
      </c>
      <c r="I680" s="168"/>
      <c r="L680" s="163"/>
      <c r="M680" s="169"/>
      <c r="N680" s="170"/>
      <c r="O680" s="170"/>
      <c r="P680" s="170"/>
      <c r="Q680" s="170"/>
      <c r="R680" s="170"/>
      <c r="S680" s="170"/>
      <c r="T680" s="171"/>
      <c r="AT680" s="165" t="s">
        <v>237</v>
      </c>
      <c r="AU680" s="165" t="s">
        <v>88</v>
      </c>
      <c r="AV680" s="13" t="s">
        <v>88</v>
      </c>
      <c r="AW680" s="13" t="s">
        <v>33</v>
      </c>
      <c r="AX680" s="13" t="s">
        <v>79</v>
      </c>
      <c r="AY680" s="165" t="s">
        <v>207</v>
      </c>
    </row>
    <row r="681" spans="1:65" s="14" customFormat="1" ht="22.5">
      <c r="B681" s="172"/>
      <c r="D681" s="164" t="s">
        <v>237</v>
      </c>
      <c r="E681" s="173" t="s">
        <v>1</v>
      </c>
      <c r="F681" s="174" t="s">
        <v>2220</v>
      </c>
      <c r="H681" s="173" t="s">
        <v>1</v>
      </c>
      <c r="I681" s="175"/>
      <c r="L681" s="172"/>
      <c r="M681" s="176"/>
      <c r="N681" s="177"/>
      <c r="O681" s="177"/>
      <c r="P681" s="177"/>
      <c r="Q681" s="177"/>
      <c r="R681" s="177"/>
      <c r="S681" s="177"/>
      <c r="T681" s="178"/>
      <c r="AT681" s="173" t="s">
        <v>237</v>
      </c>
      <c r="AU681" s="173" t="s">
        <v>88</v>
      </c>
      <c r="AV681" s="14" t="s">
        <v>86</v>
      </c>
      <c r="AW681" s="14" t="s">
        <v>33</v>
      </c>
      <c r="AX681" s="14" t="s">
        <v>79</v>
      </c>
      <c r="AY681" s="173" t="s">
        <v>207</v>
      </c>
    </row>
    <row r="682" spans="1:65" s="14" customFormat="1" ht="11.25">
      <c r="B682" s="172"/>
      <c r="D682" s="164" t="s">
        <v>237</v>
      </c>
      <c r="E682" s="173" t="s">
        <v>1</v>
      </c>
      <c r="F682" s="174" t="s">
        <v>2209</v>
      </c>
      <c r="H682" s="173" t="s">
        <v>1</v>
      </c>
      <c r="I682" s="175"/>
      <c r="L682" s="172"/>
      <c r="M682" s="176"/>
      <c r="N682" s="177"/>
      <c r="O682" s="177"/>
      <c r="P682" s="177"/>
      <c r="Q682" s="177"/>
      <c r="R682" s="177"/>
      <c r="S682" s="177"/>
      <c r="T682" s="178"/>
      <c r="AT682" s="173" t="s">
        <v>237</v>
      </c>
      <c r="AU682" s="173" t="s">
        <v>88</v>
      </c>
      <c r="AV682" s="14" t="s">
        <v>86</v>
      </c>
      <c r="AW682" s="14" t="s">
        <v>33</v>
      </c>
      <c r="AX682" s="14" t="s">
        <v>79</v>
      </c>
      <c r="AY682" s="173" t="s">
        <v>207</v>
      </c>
    </row>
    <row r="683" spans="1:65" s="15" customFormat="1" ht="11.25">
      <c r="B683" s="179"/>
      <c r="D683" s="164" t="s">
        <v>237</v>
      </c>
      <c r="E683" s="180" t="s">
        <v>1</v>
      </c>
      <c r="F683" s="181" t="s">
        <v>242</v>
      </c>
      <c r="H683" s="182">
        <v>1</v>
      </c>
      <c r="I683" s="183"/>
      <c r="L683" s="179"/>
      <c r="M683" s="184"/>
      <c r="N683" s="185"/>
      <c r="O683" s="185"/>
      <c r="P683" s="185"/>
      <c r="Q683" s="185"/>
      <c r="R683" s="185"/>
      <c r="S683" s="185"/>
      <c r="T683" s="186"/>
      <c r="AT683" s="180" t="s">
        <v>237</v>
      </c>
      <c r="AU683" s="180" t="s">
        <v>88</v>
      </c>
      <c r="AV683" s="15" t="s">
        <v>213</v>
      </c>
      <c r="AW683" s="15" t="s">
        <v>33</v>
      </c>
      <c r="AX683" s="15" t="s">
        <v>86</v>
      </c>
      <c r="AY683" s="180" t="s">
        <v>207</v>
      </c>
    </row>
    <row r="684" spans="1:65" s="2" customFormat="1" ht="24.2" customHeight="1">
      <c r="A684" s="31"/>
      <c r="B684" s="148"/>
      <c r="C684" s="149" t="s">
        <v>793</v>
      </c>
      <c r="D684" s="149" t="s">
        <v>209</v>
      </c>
      <c r="E684" s="150" t="s">
        <v>2224</v>
      </c>
      <c r="F684" s="151" t="s">
        <v>2225</v>
      </c>
      <c r="G684" s="152" t="s">
        <v>415</v>
      </c>
      <c r="H684" s="153">
        <v>35.338999999999999</v>
      </c>
      <c r="I684" s="154"/>
      <c r="J684" s="155">
        <f>ROUND(I684*H684,2)</f>
        <v>0</v>
      </c>
      <c r="K684" s="156"/>
      <c r="L684" s="32"/>
      <c r="M684" s="157" t="s">
        <v>1</v>
      </c>
      <c r="N684" s="158" t="s">
        <v>44</v>
      </c>
      <c r="O684" s="57"/>
      <c r="P684" s="159">
        <f>O684*H684</f>
        <v>0</v>
      </c>
      <c r="Q684" s="159">
        <v>0</v>
      </c>
      <c r="R684" s="159">
        <f>Q684*H684</f>
        <v>0</v>
      </c>
      <c r="S684" s="159">
        <v>0</v>
      </c>
      <c r="T684" s="160">
        <f>S684*H684</f>
        <v>0</v>
      </c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R684" s="161" t="s">
        <v>213</v>
      </c>
      <c r="AT684" s="161" t="s">
        <v>209</v>
      </c>
      <c r="AU684" s="161" t="s">
        <v>88</v>
      </c>
      <c r="AY684" s="17" t="s">
        <v>207</v>
      </c>
      <c r="BE684" s="162">
        <f>IF(N684="základní",J684,0)</f>
        <v>0</v>
      </c>
      <c r="BF684" s="162">
        <f>IF(N684="snížená",J684,0)</f>
        <v>0</v>
      </c>
      <c r="BG684" s="162">
        <f>IF(N684="zákl. přenesená",J684,0)</f>
        <v>0</v>
      </c>
      <c r="BH684" s="162">
        <f>IF(N684="sníž. přenesená",J684,0)</f>
        <v>0</v>
      </c>
      <c r="BI684" s="162">
        <f>IF(N684="nulová",J684,0)</f>
        <v>0</v>
      </c>
      <c r="BJ684" s="17" t="s">
        <v>86</v>
      </c>
      <c r="BK684" s="162">
        <f>ROUND(I684*H684,2)</f>
        <v>0</v>
      </c>
      <c r="BL684" s="17" t="s">
        <v>213</v>
      </c>
      <c r="BM684" s="161" t="s">
        <v>796</v>
      </c>
    </row>
    <row r="685" spans="1:65" s="2" customFormat="1" ht="24.2" customHeight="1">
      <c r="A685" s="31"/>
      <c r="B685" s="148"/>
      <c r="C685" s="149" t="s">
        <v>438</v>
      </c>
      <c r="D685" s="149" t="s">
        <v>209</v>
      </c>
      <c r="E685" s="150" t="s">
        <v>2226</v>
      </c>
      <c r="F685" s="151" t="s">
        <v>2227</v>
      </c>
      <c r="G685" s="152" t="s">
        <v>415</v>
      </c>
      <c r="H685" s="153">
        <v>1.4630000000000001</v>
      </c>
      <c r="I685" s="154"/>
      <c r="J685" s="155">
        <f>ROUND(I685*H685,2)</f>
        <v>0</v>
      </c>
      <c r="K685" s="156"/>
      <c r="L685" s="32"/>
      <c r="M685" s="157" t="s">
        <v>1</v>
      </c>
      <c r="N685" s="158" t="s">
        <v>44</v>
      </c>
      <c r="O685" s="57"/>
      <c r="P685" s="159">
        <f>O685*H685</f>
        <v>0</v>
      </c>
      <c r="Q685" s="159">
        <v>0</v>
      </c>
      <c r="R685" s="159">
        <f>Q685*H685</f>
        <v>0</v>
      </c>
      <c r="S685" s="159">
        <v>0</v>
      </c>
      <c r="T685" s="160">
        <f>S685*H685</f>
        <v>0</v>
      </c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R685" s="161" t="s">
        <v>213</v>
      </c>
      <c r="AT685" s="161" t="s">
        <v>209</v>
      </c>
      <c r="AU685" s="161" t="s">
        <v>88</v>
      </c>
      <c r="AY685" s="17" t="s">
        <v>207</v>
      </c>
      <c r="BE685" s="162">
        <f>IF(N685="základní",J685,0)</f>
        <v>0</v>
      </c>
      <c r="BF685" s="162">
        <f>IF(N685="snížená",J685,0)</f>
        <v>0</v>
      </c>
      <c r="BG685" s="162">
        <f>IF(N685="zákl. přenesená",J685,0)</f>
        <v>0</v>
      </c>
      <c r="BH685" s="162">
        <f>IF(N685="sníž. přenesená",J685,0)</f>
        <v>0</v>
      </c>
      <c r="BI685" s="162">
        <f>IF(N685="nulová",J685,0)</f>
        <v>0</v>
      </c>
      <c r="BJ685" s="17" t="s">
        <v>86</v>
      </c>
      <c r="BK685" s="162">
        <f>ROUND(I685*H685,2)</f>
        <v>0</v>
      </c>
      <c r="BL685" s="17" t="s">
        <v>213</v>
      </c>
      <c r="BM685" s="161" t="s">
        <v>801</v>
      </c>
    </row>
    <row r="686" spans="1:65" s="13" customFormat="1" ht="11.25">
      <c r="B686" s="163"/>
      <c r="D686" s="164" t="s">
        <v>237</v>
      </c>
      <c r="E686" s="165" t="s">
        <v>1</v>
      </c>
      <c r="F686" s="166" t="s">
        <v>2228</v>
      </c>
      <c r="H686" s="167">
        <v>1.4630000000000001</v>
      </c>
      <c r="I686" s="168"/>
      <c r="L686" s="163"/>
      <c r="M686" s="169"/>
      <c r="N686" s="170"/>
      <c r="O686" s="170"/>
      <c r="P686" s="170"/>
      <c r="Q686" s="170"/>
      <c r="R686" s="170"/>
      <c r="S686" s="170"/>
      <c r="T686" s="171"/>
      <c r="AT686" s="165" t="s">
        <v>237</v>
      </c>
      <c r="AU686" s="165" t="s">
        <v>88</v>
      </c>
      <c r="AV686" s="13" t="s">
        <v>88</v>
      </c>
      <c r="AW686" s="13" t="s">
        <v>33</v>
      </c>
      <c r="AX686" s="13" t="s">
        <v>79</v>
      </c>
      <c r="AY686" s="165" t="s">
        <v>207</v>
      </c>
    </row>
    <row r="687" spans="1:65" s="15" customFormat="1" ht="11.25">
      <c r="B687" s="179"/>
      <c r="D687" s="164" t="s">
        <v>237</v>
      </c>
      <c r="E687" s="180" t="s">
        <v>1</v>
      </c>
      <c r="F687" s="181" t="s">
        <v>242</v>
      </c>
      <c r="H687" s="182">
        <v>1.4630000000000001</v>
      </c>
      <c r="I687" s="183"/>
      <c r="L687" s="179"/>
      <c r="M687" s="184"/>
      <c r="N687" s="185"/>
      <c r="O687" s="185"/>
      <c r="P687" s="185"/>
      <c r="Q687" s="185"/>
      <c r="R687" s="185"/>
      <c r="S687" s="185"/>
      <c r="T687" s="186"/>
      <c r="AT687" s="180" t="s">
        <v>237</v>
      </c>
      <c r="AU687" s="180" t="s">
        <v>88</v>
      </c>
      <c r="AV687" s="15" t="s">
        <v>213</v>
      </c>
      <c r="AW687" s="15" t="s">
        <v>33</v>
      </c>
      <c r="AX687" s="15" t="s">
        <v>86</v>
      </c>
      <c r="AY687" s="180" t="s">
        <v>207</v>
      </c>
    </row>
    <row r="688" spans="1:65" s="2" customFormat="1" ht="24.2" customHeight="1">
      <c r="A688" s="31"/>
      <c r="B688" s="148"/>
      <c r="C688" s="149" t="s">
        <v>803</v>
      </c>
      <c r="D688" s="149" t="s">
        <v>209</v>
      </c>
      <c r="E688" s="150" t="s">
        <v>2229</v>
      </c>
      <c r="F688" s="151" t="s">
        <v>2230</v>
      </c>
      <c r="G688" s="152" t="s">
        <v>415</v>
      </c>
      <c r="H688" s="153">
        <v>18.785</v>
      </c>
      <c r="I688" s="154"/>
      <c r="J688" s="155">
        <f>ROUND(I688*H688,2)</f>
        <v>0</v>
      </c>
      <c r="K688" s="156"/>
      <c r="L688" s="32"/>
      <c r="M688" s="157" t="s">
        <v>1</v>
      </c>
      <c r="N688" s="158" t="s">
        <v>44</v>
      </c>
      <c r="O688" s="57"/>
      <c r="P688" s="159">
        <f>O688*H688</f>
        <v>0</v>
      </c>
      <c r="Q688" s="159">
        <v>0</v>
      </c>
      <c r="R688" s="159">
        <f>Q688*H688</f>
        <v>0</v>
      </c>
      <c r="S688" s="159">
        <v>0</v>
      </c>
      <c r="T688" s="160">
        <f>S688*H688</f>
        <v>0</v>
      </c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R688" s="161" t="s">
        <v>213</v>
      </c>
      <c r="AT688" s="161" t="s">
        <v>209</v>
      </c>
      <c r="AU688" s="161" t="s">
        <v>88</v>
      </c>
      <c r="AY688" s="17" t="s">
        <v>207</v>
      </c>
      <c r="BE688" s="162">
        <f>IF(N688="základní",J688,0)</f>
        <v>0</v>
      </c>
      <c r="BF688" s="162">
        <f>IF(N688="snížená",J688,0)</f>
        <v>0</v>
      </c>
      <c r="BG688" s="162">
        <f>IF(N688="zákl. přenesená",J688,0)</f>
        <v>0</v>
      </c>
      <c r="BH688" s="162">
        <f>IF(N688="sníž. přenesená",J688,0)</f>
        <v>0</v>
      </c>
      <c r="BI688" s="162">
        <f>IF(N688="nulová",J688,0)</f>
        <v>0</v>
      </c>
      <c r="BJ688" s="17" t="s">
        <v>86</v>
      </c>
      <c r="BK688" s="162">
        <f>ROUND(I688*H688,2)</f>
        <v>0</v>
      </c>
      <c r="BL688" s="17" t="s">
        <v>213</v>
      </c>
      <c r="BM688" s="161" t="s">
        <v>806</v>
      </c>
    </row>
    <row r="689" spans="1:65" s="13" customFormat="1" ht="11.25">
      <c r="B689" s="163"/>
      <c r="D689" s="164" t="s">
        <v>237</v>
      </c>
      <c r="E689" s="165" t="s">
        <v>1</v>
      </c>
      <c r="F689" s="166" t="s">
        <v>2231</v>
      </c>
      <c r="H689" s="167">
        <v>2.4569999999999999</v>
      </c>
      <c r="I689" s="168"/>
      <c r="L689" s="163"/>
      <c r="M689" s="169"/>
      <c r="N689" s="170"/>
      <c r="O689" s="170"/>
      <c r="P689" s="170"/>
      <c r="Q689" s="170"/>
      <c r="R689" s="170"/>
      <c r="S689" s="170"/>
      <c r="T689" s="171"/>
      <c r="AT689" s="165" t="s">
        <v>237</v>
      </c>
      <c r="AU689" s="165" t="s">
        <v>88</v>
      </c>
      <c r="AV689" s="13" t="s">
        <v>88</v>
      </c>
      <c r="AW689" s="13" t="s">
        <v>33</v>
      </c>
      <c r="AX689" s="13" t="s">
        <v>79</v>
      </c>
      <c r="AY689" s="165" t="s">
        <v>207</v>
      </c>
    </row>
    <row r="690" spans="1:65" s="13" customFormat="1" ht="11.25">
      <c r="B690" s="163"/>
      <c r="D690" s="164" t="s">
        <v>237</v>
      </c>
      <c r="E690" s="165" t="s">
        <v>1</v>
      </c>
      <c r="F690" s="166" t="s">
        <v>2232</v>
      </c>
      <c r="H690" s="167">
        <v>5.1379999999999999</v>
      </c>
      <c r="I690" s="168"/>
      <c r="L690" s="163"/>
      <c r="M690" s="169"/>
      <c r="N690" s="170"/>
      <c r="O690" s="170"/>
      <c r="P690" s="170"/>
      <c r="Q690" s="170"/>
      <c r="R690" s="170"/>
      <c r="S690" s="170"/>
      <c r="T690" s="171"/>
      <c r="AT690" s="165" t="s">
        <v>237</v>
      </c>
      <c r="AU690" s="165" t="s">
        <v>88</v>
      </c>
      <c r="AV690" s="13" t="s">
        <v>88</v>
      </c>
      <c r="AW690" s="13" t="s">
        <v>33</v>
      </c>
      <c r="AX690" s="13" t="s">
        <v>79</v>
      </c>
      <c r="AY690" s="165" t="s">
        <v>207</v>
      </c>
    </row>
    <row r="691" spans="1:65" s="13" customFormat="1" ht="11.25">
      <c r="B691" s="163"/>
      <c r="D691" s="164" t="s">
        <v>237</v>
      </c>
      <c r="E691" s="165" t="s">
        <v>1</v>
      </c>
      <c r="F691" s="166" t="s">
        <v>2233</v>
      </c>
      <c r="H691" s="167">
        <v>4.6589999999999998</v>
      </c>
      <c r="I691" s="168"/>
      <c r="L691" s="163"/>
      <c r="M691" s="169"/>
      <c r="N691" s="170"/>
      <c r="O691" s="170"/>
      <c r="P691" s="170"/>
      <c r="Q691" s="170"/>
      <c r="R691" s="170"/>
      <c r="S691" s="170"/>
      <c r="T691" s="171"/>
      <c r="AT691" s="165" t="s">
        <v>237</v>
      </c>
      <c r="AU691" s="165" t="s">
        <v>88</v>
      </c>
      <c r="AV691" s="13" t="s">
        <v>88</v>
      </c>
      <c r="AW691" s="13" t="s">
        <v>33</v>
      </c>
      <c r="AX691" s="13" t="s">
        <v>79</v>
      </c>
      <c r="AY691" s="165" t="s">
        <v>207</v>
      </c>
    </row>
    <row r="692" spans="1:65" s="13" customFormat="1" ht="11.25">
      <c r="B692" s="163"/>
      <c r="D692" s="164" t="s">
        <v>237</v>
      </c>
      <c r="E692" s="165" t="s">
        <v>1</v>
      </c>
      <c r="F692" s="166" t="s">
        <v>2234</v>
      </c>
      <c r="H692" s="167">
        <v>1.8720000000000001</v>
      </c>
      <c r="I692" s="168"/>
      <c r="L692" s="163"/>
      <c r="M692" s="169"/>
      <c r="N692" s="170"/>
      <c r="O692" s="170"/>
      <c r="P692" s="170"/>
      <c r="Q692" s="170"/>
      <c r="R692" s="170"/>
      <c r="S692" s="170"/>
      <c r="T692" s="171"/>
      <c r="AT692" s="165" t="s">
        <v>237</v>
      </c>
      <c r="AU692" s="165" t="s">
        <v>88</v>
      </c>
      <c r="AV692" s="13" t="s">
        <v>88</v>
      </c>
      <c r="AW692" s="13" t="s">
        <v>33</v>
      </c>
      <c r="AX692" s="13" t="s">
        <v>79</v>
      </c>
      <c r="AY692" s="165" t="s">
        <v>207</v>
      </c>
    </row>
    <row r="693" spans="1:65" s="13" customFormat="1" ht="11.25">
      <c r="B693" s="163"/>
      <c r="D693" s="164" t="s">
        <v>237</v>
      </c>
      <c r="E693" s="165" t="s">
        <v>1</v>
      </c>
      <c r="F693" s="166" t="s">
        <v>2235</v>
      </c>
      <c r="H693" s="167">
        <v>4.6589999999999998</v>
      </c>
      <c r="I693" s="168"/>
      <c r="L693" s="163"/>
      <c r="M693" s="169"/>
      <c r="N693" s="170"/>
      <c r="O693" s="170"/>
      <c r="P693" s="170"/>
      <c r="Q693" s="170"/>
      <c r="R693" s="170"/>
      <c r="S693" s="170"/>
      <c r="T693" s="171"/>
      <c r="AT693" s="165" t="s">
        <v>237</v>
      </c>
      <c r="AU693" s="165" t="s">
        <v>88</v>
      </c>
      <c r="AV693" s="13" t="s">
        <v>88</v>
      </c>
      <c r="AW693" s="13" t="s">
        <v>33</v>
      </c>
      <c r="AX693" s="13" t="s">
        <v>79</v>
      </c>
      <c r="AY693" s="165" t="s">
        <v>207</v>
      </c>
    </row>
    <row r="694" spans="1:65" s="15" customFormat="1" ht="11.25">
      <c r="B694" s="179"/>
      <c r="D694" s="164" t="s">
        <v>237</v>
      </c>
      <c r="E694" s="180" t="s">
        <v>1</v>
      </c>
      <c r="F694" s="181" t="s">
        <v>242</v>
      </c>
      <c r="H694" s="182">
        <v>18.785</v>
      </c>
      <c r="I694" s="183"/>
      <c r="L694" s="179"/>
      <c r="M694" s="184"/>
      <c r="N694" s="185"/>
      <c r="O694" s="185"/>
      <c r="P694" s="185"/>
      <c r="Q694" s="185"/>
      <c r="R694" s="185"/>
      <c r="S694" s="185"/>
      <c r="T694" s="186"/>
      <c r="AT694" s="180" t="s">
        <v>237</v>
      </c>
      <c r="AU694" s="180" t="s">
        <v>88</v>
      </c>
      <c r="AV694" s="15" t="s">
        <v>213</v>
      </c>
      <c r="AW694" s="15" t="s">
        <v>33</v>
      </c>
      <c r="AX694" s="15" t="s">
        <v>86</v>
      </c>
      <c r="AY694" s="180" t="s">
        <v>207</v>
      </c>
    </row>
    <row r="695" spans="1:65" s="2" customFormat="1" ht="24.2" customHeight="1">
      <c r="A695" s="31"/>
      <c r="B695" s="148"/>
      <c r="C695" s="149" t="s">
        <v>442</v>
      </c>
      <c r="D695" s="149" t="s">
        <v>209</v>
      </c>
      <c r="E695" s="150" t="s">
        <v>2236</v>
      </c>
      <c r="F695" s="151" t="s">
        <v>2237</v>
      </c>
      <c r="G695" s="152" t="s">
        <v>415</v>
      </c>
      <c r="H695" s="153">
        <v>158.262</v>
      </c>
      <c r="I695" s="154"/>
      <c r="J695" s="155">
        <f>ROUND(I695*H695,2)</f>
        <v>0</v>
      </c>
      <c r="K695" s="156"/>
      <c r="L695" s="32"/>
      <c r="M695" s="157" t="s">
        <v>1</v>
      </c>
      <c r="N695" s="158" t="s">
        <v>44</v>
      </c>
      <c r="O695" s="57"/>
      <c r="P695" s="159">
        <f>O695*H695</f>
        <v>0</v>
      </c>
      <c r="Q695" s="159">
        <v>0</v>
      </c>
      <c r="R695" s="159">
        <f>Q695*H695</f>
        <v>0</v>
      </c>
      <c r="S695" s="159">
        <v>0</v>
      </c>
      <c r="T695" s="160">
        <f>S695*H695</f>
        <v>0</v>
      </c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R695" s="161" t="s">
        <v>213</v>
      </c>
      <c r="AT695" s="161" t="s">
        <v>209</v>
      </c>
      <c r="AU695" s="161" t="s">
        <v>88</v>
      </c>
      <c r="AY695" s="17" t="s">
        <v>207</v>
      </c>
      <c r="BE695" s="162">
        <f>IF(N695="základní",J695,0)</f>
        <v>0</v>
      </c>
      <c r="BF695" s="162">
        <f>IF(N695="snížená",J695,0)</f>
        <v>0</v>
      </c>
      <c r="BG695" s="162">
        <f>IF(N695="zákl. přenesená",J695,0)</f>
        <v>0</v>
      </c>
      <c r="BH695" s="162">
        <f>IF(N695="sníž. přenesená",J695,0)</f>
        <v>0</v>
      </c>
      <c r="BI695" s="162">
        <f>IF(N695="nulová",J695,0)</f>
        <v>0</v>
      </c>
      <c r="BJ695" s="17" t="s">
        <v>86</v>
      </c>
      <c r="BK695" s="162">
        <f>ROUND(I695*H695,2)</f>
        <v>0</v>
      </c>
      <c r="BL695" s="17" t="s">
        <v>213</v>
      </c>
      <c r="BM695" s="161" t="s">
        <v>809</v>
      </c>
    </row>
    <row r="696" spans="1:65" s="13" customFormat="1" ht="11.25">
      <c r="B696" s="163"/>
      <c r="D696" s="164" t="s">
        <v>237</v>
      </c>
      <c r="E696" s="165" t="s">
        <v>1</v>
      </c>
      <c r="F696" s="166" t="s">
        <v>2238</v>
      </c>
      <c r="H696" s="167">
        <v>115.553</v>
      </c>
      <c r="I696" s="168"/>
      <c r="L696" s="163"/>
      <c r="M696" s="169"/>
      <c r="N696" s="170"/>
      <c r="O696" s="170"/>
      <c r="P696" s="170"/>
      <c r="Q696" s="170"/>
      <c r="R696" s="170"/>
      <c r="S696" s="170"/>
      <c r="T696" s="171"/>
      <c r="AT696" s="165" t="s">
        <v>237</v>
      </c>
      <c r="AU696" s="165" t="s">
        <v>88</v>
      </c>
      <c r="AV696" s="13" t="s">
        <v>88</v>
      </c>
      <c r="AW696" s="13" t="s">
        <v>33</v>
      </c>
      <c r="AX696" s="13" t="s">
        <v>79</v>
      </c>
      <c r="AY696" s="165" t="s">
        <v>207</v>
      </c>
    </row>
    <row r="697" spans="1:65" s="13" customFormat="1" ht="11.25">
      <c r="B697" s="163"/>
      <c r="D697" s="164" t="s">
        <v>237</v>
      </c>
      <c r="E697" s="165" t="s">
        <v>1</v>
      </c>
      <c r="F697" s="166" t="s">
        <v>2239</v>
      </c>
      <c r="H697" s="167">
        <v>19.707999999999998</v>
      </c>
      <c r="I697" s="168"/>
      <c r="L697" s="163"/>
      <c r="M697" s="169"/>
      <c r="N697" s="170"/>
      <c r="O697" s="170"/>
      <c r="P697" s="170"/>
      <c r="Q697" s="170"/>
      <c r="R697" s="170"/>
      <c r="S697" s="170"/>
      <c r="T697" s="171"/>
      <c r="AT697" s="165" t="s">
        <v>237</v>
      </c>
      <c r="AU697" s="165" t="s">
        <v>88</v>
      </c>
      <c r="AV697" s="13" t="s">
        <v>88</v>
      </c>
      <c r="AW697" s="13" t="s">
        <v>33</v>
      </c>
      <c r="AX697" s="13" t="s">
        <v>79</v>
      </c>
      <c r="AY697" s="165" t="s">
        <v>207</v>
      </c>
    </row>
    <row r="698" spans="1:65" s="13" customFormat="1" ht="11.25">
      <c r="B698" s="163"/>
      <c r="D698" s="164" t="s">
        <v>237</v>
      </c>
      <c r="E698" s="165" t="s">
        <v>1</v>
      </c>
      <c r="F698" s="166" t="s">
        <v>2240</v>
      </c>
      <c r="H698" s="167">
        <v>23.001000000000001</v>
      </c>
      <c r="I698" s="168"/>
      <c r="L698" s="163"/>
      <c r="M698" s="169"/>
      <c r="N698" s="170"/>
      <c r="O698" s="170"/>
      <c r="P698" s="170"/>
      <c r="Q698" s="170"/>
      <c r="R698" s="170"/>
      <c r="S698" s="170"/>
      <c r="T698" s="171"/>
      <c r="AT698" s="165" t="s">
        <v>237</v>
      </c>
      <c r="AU698" s="165" t="s">
        <v>88</v>
      </c>
      <c r="AV698" s="13" t="s">
        <v>88</v>
      </c>
      <c r="AW698" s="13" t="s">
        <v>33</v>
      </c>
      <c r="AX698" s="13" t="s">
        <v>79</v>
      </c>
      <c r="AY698" s="165" t="s">
        <v>207</v>
      </c>
    </row>
    <row r="699" spans="1:65" s="15" customFormat="1" ht="11.25">
      <c r="B699" s="179"/>
      <c r="D699" s="164" t="s">
        <v>237</v>
      </c>
      <c r="E699" s="180" t="s">
        <v>1</v>
      </c>
      <c r="F699" s="181" t="s">
        <v>242</v>
      </c>
      <c r="H699" s="182">
        <v>158.262</v>
      </c>
      <c r="I699" s="183"/>
      <c r="L699" s="179"/>
      <c r="M699" s="184"/>
      <c r="N699" s="185"/>
      <c r="O699" s="185"/>
      <c r="P699" s="185"/>
      <c r="Q699" s="185"/>
      <c r="R699" s="185"/>
      <c r="S699" s="185"/>
      <c r="T699" s="186"/>
      <c r="AT699" s="180" t="s">
        <v>237</v>
      </c>
      <c r="AU699" s="180" t="s">
        <v>88</v>
      </c>
      <c r="AV699" s="15" t="s">
        <v>213</v>
      </c>
      <c r="AW699" s="15" t="s">
        <v>33</v>
      </c>
      <c r="AX699" s="15" t="s">
        <v>86</v>
      </c>
      <c r="AY699" s="180" t="s">
        <v>207</v>
      </c>
    </row>
    <row r="700" spans="1:65" s="2" customFormat="1" ht="16.5" customHeight="1">
      <c r="A700" s="31"/>
      <c r="B700" s="148"/>
      <c r="C700" s="149" t="s">
        <v>810</v>
      </c>
      <c r="D700" s="149" t="s">
        <v>209</v>
      </c>
      <c r="E700" s="150" t="s">
        <v>2241</v>
      </c>
      <c r="F700" s="151" t="s">
        <v>2242</v>
      </c>
      <c r="G700" s="152" t="s">
        <v>415</v>
      </c>
      <c r="H700" s="153">
        <v>5.6870000000000003</v>
      </c>
      <c r="I700" s="154"/>
      <c r="J700" s="155">
        <f>ROUND(I700*H700,2)</f>
        <v>0</v>
      </c>
      <c r="K700" s="156"/>
      <c r="L700" s="32"/>
      <c r="M700" s="157" t="s">
        <v>1</v>
      </c>
      <c r="N700" s="158" t="s">
        <v>44</v>
      </c>
      <c r="O700" s="57"/>
      <c r="P700" s="159">
        <f>O700*H700</f>
        <v>0</v>
      </c>
      <c r="Q700" s="159">
        <v>0</v>
      </c>
      <c r="R700" s="159">
        <f>Q700*H700</f>
        <v>0</v>
      </c>
      <c r="S700" s="159">
        <v>0</v>
      </c>
      <c r="T700" s="160">
        <f>S700*H700</f>
        <v>0</v>
      </c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R700" s="161" t="s">
        <v>213</v>
      </c>
      <c r="AT700" s="161" t="s">
        <v>209</v>
      </c>
      <c r="AU700" s="161" t="s">
        <v>88</v>
      </c>
      <c r="AY700" s="17" t="s">
        <v>207</v>
      </c>
      <c r="BE700" s="162">
        <f>IF(N700="základní",J700,0)</f>
        <v>0</v>
      </c>
      <c r="BF700" s="162">
        <f>IF(N700="snížená",J700,0)</f>
        <v>0</v>
      </c>
      <c r="BG700" s="162">
        <f>IF(N700="zákl. přenesená",J700,0)</f>
        <v>0</v>
      </c>
      <c r="BH700" s="162">
        <f>IF(N700="sníž. přenesená",J700,0)</f>
        <v>0</v>
      </c>
      <c r="BI700" s="162">
        <f>IF(N700="nulová",J700,0)</f>
        <v>0</v>
      </c>
      <c r="BJ700" s="17" t="s">
        <v>86</v>
      </c>
      <c r="BK700" s="162">
        <f>ROUND(I700*H700,2)</f>
        <v>0</v>
      </c>
      <c r="BL700" s="17" t="s">
        <v>213</v>
      </c>
      <c r="BM700" s="161" t="s">
        <v>813</v>
      </c>
    </row>
    <row r="701" spans="1:65" s="14" customFormat="1" ht="22.5">
      <c r="B701" s="172"/>
      <c r="D701" s="164" t="s">
        <v>237</v>
      </c>
      <c r="E701" s="173" t="s">
        <v>1</v>
      </c>
      <c r="F701" s="174" t="s">
        <v>2243</v>
      </c>
      <c r="H701" s="173" t="s">
        <v>1</v>
      </c>
      <c r="I701" s="175"/>
      <c r="L701" s="172"/>
      <c r="M701" s="176"/>
      <c r="N701" s="177"/>
      <c r="O701" s="177"/>
      <c r="P701" s="177"/>
      <c r="Q701" s="177"/>
      <c r="R701" s="177"/>
      <c r="S701" s="177"/>
      <c r="T701" s="178"/>
      <c r="AT701" s="173" t="s">
        <v>237</v>
      </c>
      <c r="AU701" s="173" t="s">
        <v>88</v>
      </c>
      <c r="AV701" s="14" t="s">
        <v>86</v>
      </c>
      <c r="AW701" s="14" t="s">
        <v>33</v>
      </c>
      <c r="AX701" s="14" t="s">
        <v>79</v>
      </c>
      <c r="AY701" s="173" t="s">
        <v>207</v>
      </c>
    </row>
    <row r="702" spans="1:65" s="13" customFormat="1" ht="22.5">
      <c r="B702" s="163"/>
      <c r="D702" s="164" t="s">
        <v>237</v>
      </c>
      <c r="E702" s="165" t="s">
        <v>1</v>
      </c>
      <c r="F702" s="166" t="s">
        <v>2244</v>
      </c>
      <c r="H702" s="167">
        <v>1.3360000000000001</v>
      </c>
      <c r="I702" s="168"/>
      <c r="L702" s="163"/>
      <c r="M702" s="169"/>
      <c r="N702" s="170"/>
      <c r="O702" s="170"/>
      <c r="P702" s="170"/>
      <c r="Q702" s="170"/>
      <c r="R702" s="170"/>
      <c r="S702" s="170"/>
      <c r="T702" s="171"/>
      <c r="AT702" s="165" t="s">
        <v>237</v>
      </c>
      <c r="AU702" s="165" t="s">
        <v>88</v>
      </c>
      <c r="AV702" s="13" t="s">
        <v>88</v>
      </c>
      <c r="AW702" s="13" t="s">
        <v>33</v>
      </c>
      <c r="AX702" s="13" t="s">
        <v>79</v>
      </c>
      <c r="AY702" s="165" t="s">
        <v>207</v>
      </c>
    </row>
    <row r="703" spans="1:65" s="13" customFormat="1" ht="11.25">
      <c r="B703" s="163"/>
      <c r="D703" s="164" t="s">
        <v>237</v>
      </c>
      <c r="E703" s="165" t="s">
        <v>1</v>
      </c>
      <c r="F703" s="166" t="s">
        <v>2245</v>
      </c>
      <c r="H703" s="167">
        <v>1.022</v>
      </c>
      <c r="I703" s="168"/>
      <c r="L703" s="163"/>
      <c r="M703" s="169"/>
      <c r="N703" s="170"/>
      <c r="O703" s="170"/>
      <c r="P703" s="170"/>
      <c r="Q703" s="170"/>
      <c r="R703" s="170"/>
      <c r="S703" s="170"/>
      <c r="T703" s="171"/>
      <c r="AT703" s="165" t="s">
        <v>237</v>
      </c>
      <c r="AU703" s="165" t="s">
        <v>88</v>
      </c>
      <c r="AV703" s="13" t="s">
        <v>88</v>
      </c>
      <c r="AW703" s="13" t="s">
        <v>33</v>
      </c>
      <c r="AX703" s="13" t="s">
        <v>79</v>
      </c>
      <c r="AY703" s="165" t="s">
        <v>207</v>
      </c>
    </row>
    <row r="704" spans="1:65" s="13" customFormat="1" ht="11.25">
      <c r="B704" s="163"/>
      <c r="D704" s="164" t="s">
        <v>237</v>
      </c>
      <c r="E704" s="165" t="s">
        <v>1</v>
      </c>
      <c r="F704" s="166" t="s">
        <v>2246</v>
      </c>
      <c r="H704" s="167">
        <v>1.022</v>
      </c>
      <c r="I704" s="168"/>
      <c r="L704" s="163"/>
      <c r="M704" s="169"/>
      <c r="N704" s="170"/>
      <c r="O704" s="170"/>
      <c r="P704" s="170"/>
      <c r="Q704" s="170"/>
      <c r="R704" s="170"/>
      <c r="S704" s="170"/>
      <c r="T704" s="171"/>
      <c r="AT704" s="165" t="s">
        <v>237</v>
      </c>
      <c r="AU704" s="165" t="s">
        <v>88</v>
      </c>
      <c r="AV704" s="13" t="s">
        <v>88</v>
      </c>
      <c r="AW704" s="13" t="s">
        <v>33</v>
      </c>
      <c r="AX704" s="13" t="s">
        <v>79</v>
      </c>
      <c r="AY704" s="165" t="s">
        <v>207</v>
      </c>
    </row>
    <row r="705" spans="1:65" s="13" customFormat="1" ht="11.25">
      <c r="B705" s="163"/>
      <c r="D705" s="164" t="s">
        <v>237</v>
      </c>
      <c r="E705" s="165" t="s">
        <v>1</v>
      </c>
      <c r="F705" s="166" t="s">
        <v>2247</v>
      </c>
      <c r="H705" s="167">
        <v>2.3069999999999999</v>
      </c>
      <c r="I705" s="168"/>
      <c r="L705" s="163"/>
      <c r="M705" s="169"/>
      <c r="N705" s="170"/>
      <c r="O705" s="170"/>
      <c r="P705" s="170"/>
      <c r="Q705" s="170"/>
      <c r="R705" s="170"/>
      <c r="S705" s="170"/>
      <c r="T705" s="171"/>
      <c r="AT705" s="165" t="s">
        <v>237</v>
      </c>
      <c r="AU705" s="165" t="s">
        <v>88</v>
      </c>
      <c r="AV705" s="13" t="s">
        <v>88</v>
      </c>
      <c r="AW705" s="13" t="s">
        <v>33</v>
      </c>
      <c r="AX705" s="13" t="s">
        <v>79</v>
      </c>
      <c r="AY705" s="165" t="s">
        <v>207</v>
      </c>
    </row>
    <row r="706" spans="1:65" s="15" customFormat="1" ht="11.25">
      <c r="B706" s="179"/>
      <c r="D706" s="164" t="s">
        <v>237</v>
      </c>
      <c r="E706" s="180" t="s">
        <v>1</v>
      </c>
      <c r="F706" s="181" t="s">
        <v>242</v>
      </c>
      <c r="H706" s="182">
        <v>5.6869999999999994</v>
      </c>
      <c r="I706" s="183"/>
      <c r="L706" s="179"/>
      <c r="M706" s="184"/>
      <c r="N706" s="185"/>
      <c r="O706" s="185"/>
      <c r="P706" s="185"/>
      <c r="Q706" s="185"/>
      <c r="R706" s="185"/>
      <c r="S706" s="185"/>
      <c r="T706" s="186"/>
      <c r="AT706" s="180" t="s">
        <v>237</v>
      </c>
      <c r="AU706" s="180" t="s">
        <v>88</v>
      </c>
      <c r="AV706" s="15" t="s">
        <v>213</v>
      </c>
      <c r="AW706" s="15" t="s">
        <v>33</v>
      </c>
      <c r="AX706" s="15" t="s">
        <v>86</v>
      </c>
      <c r="AY706" s="180" t="s">
        <v>207</v>
      </c>
    </row>
    <row r="707" spans="1:65" s="2" customFormat="1" ht="16.5" customHeight="1">
      <c r="A707" s="31"/>
      <c r="B707" s="148"/>
      <c r="C707" s="149" t="s">
        <v>447</v>
      </c>
      <c r="D707" s="149" t="s">
        <v>209</v>
      </c>
      <c r="E707" s="150" t="s">
        <v>2248</v>
      </c>
      <c r="F707" s="151" t="s">
        <v>2249</v>
      </c>
      <c r="G707" s="152" t="s">
        <v>415</v>
      </c>
      <c r="H707" s="153">
        <v>10.81</v>
      </c>
      <c r="I707" s="154"/>
      <c r="J707" s="155">
        <f>ROUND(I707*H707,2)</f>
        <v>0</v>
      </c>
      <c r="K707" s="156"/>
      <c r="L707" s="32"/>
      <c r="M707" s="157" t="s">
        <v>1</v>
      </c>
      <c r="N707" s="158" t="s">
        <v>44</v>
      </c>
      <c r="O707" s="57"/>
      <c r="P707" s="159">
        <f>O707*H707</f>
        <v>0</v>
      </c>
      <c r="Q707" s="159">
        <v>0</v>
      </c>
      <c r="R707" s="159">
        <f>Q707*H707</f>
        <v>0</v>
      </c>
      <c r="S707" s="159">
        <v>0</v>
      </c>
      <c r="T707" s="160">
        <f>S707*H707</f>
        <v>0</v>
      </c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R707" s="161" t="s">
        <v>213</v>
      </c>
      <c r="AT707" s="161" t="s">
        <v>209</v>
      </c>
      <c r="AU707" s="161" t="s">
        <v>88</v>
      </c>
      <c r="AY707" s="17" t="s">
        <v>207</v>
      </c>
      <c r="BE707" s="162">
        <f>IF(N707="základní",J707,0)</f>
        <v>0</v>
      </c>
      <c r="BF707" s="162">
        <f>IF(N707="snížená",J707,0)</f>
        <v>0</v>
      </c>
      <c r="BG707" s="162">
        <f>IF(N707="zákl. přenesená",J707,0)</f>
        <v>0</v>
      </c>
      <c r="BH707" s="162">
        <f>IF(N707="sníž. přenesená",J707,0)</f>
        <v>0</v>
      </c>
      <c r="BI707" s="162">
        <f>IF(N707="nulová",J707,0)</f>
        <v>0</v>
      </c>
      <c r="BJ707" s="17" t="s">
        <v>86</v>
      </c>
      <c r="BK707" s="162">
        <f>ROUND(I707*H707,2)</f>
        <v>0</v>
      </c>
      <c r="BL707" s="17" t="s">
        <v>213</v>
      </c>
      <c r="BM707" s="161" t="s">
        <v>816</v>
      </c>
    </row>
    <row r="708" spans="1:65" s="14" customFormat="1" ht="22.5">
      <c r="B708" s="172"/>
      <c r="D708" s="164" t="s">
        <v>237</v>
      </c>
      <c r="E708" s="173" t="s">
        <v>1</v>
      </c>
      <c r="F708" s="174" t="s">
        <v>2243</v>
      </c>
      <c r="H708" s="173" t="s">
        <v>1</v>
      </c>
      <c r="I708" s="175"/>
      <c r="L708" s="172"/>
      <c r="M708" s="176"/>
      <c r="N708" s="177"/>
      <c r="O708" s="177"/>
      <c r="P708" s="177"/>
      <c r="Q708" s="177"/>
      <c r="R708" s="177"/>
      <c r="S708" s="177"/>
      <c r="T708" s="178"/>
      <c r="AT708" s="173" t="s">
        <v>237</v>
      </c>
      <c r="AU708" s="173" t="s">
        <v>88</v>
      </c>
      <c r="AV708" s="14" t="s">
        <v>86</v>
      </c>
      <c r="AW708" s="14" t="s">
        <v>33</v>
      </c>
      <c r="AX708" s="14" t="s">
        <v>79</v>
      </c>
      <c r="AY708" s="173" t="s">
        <v>207</v>
      </c>
    </row>
    <row r="709" spans="1:65" s="13" customFormat="1" ht="11.25">
      <c r="B709" s="163"/>
      <c r="D709" s="164" t="s">
        <v>237</v>
      </c>
      <c r="E709" s="165" t="s">
        <v>1</v>
      </c>
      <c r="F709" s="166" t="s">
        <v>2250</v>
      </c>
      <c r="H709" s="167">
        <v>6.89</v>
      </c>
      <c r="I709" s="168"/>
      <c r="L709" s="163"/>
      <c r="M709" s="169"/>
      <c r="N709" s="170"/>
      <c r="O709" s="170"/>
      <c r="P709" s="170"/>
      <c r="Q709" s="170"/>
      <c r="R709" s="170"/>
      <c r="S709" s="170"/>
      <c r="T709" s="171"/>
      <c r="AT709" s="165" t="s">
        <v>237</v>
      </c>
      <c r="AU709" s="165" t="s">
        <v>88</v>
      </c>
      <c r="AV709" s="13" t="s">
        <v>88</v>
      </c>
      <c r="AW709" s="13" t="s">
        <v>33</v>
      </c>
      <c r="AX709" s="13" t="s">
        <v>79</v>
      </c>
      <c r="AY709" s="165" t="s">
        <v>207</v>
      </c>
    </row>
    <row r="710" spans="1:65" s="13" customFormat="1" ht="22.5">
      <c r="B710" s="163"/>
      <c r="D710" s="164" t="s">
        <v>237</v>
      </c>
      <c r="E710" s="165" t="s">
        <v>1</v>
      </c>
      <c r="F710" s="166" t="s">
        <v>2251</v>
      </c>
      <c r="H710" s="167">
        <v>2.1970000000000001</v>
      </c>
      <c r="I710" s="168"/>
      <c r="L710" s="163"/>
      <c r="M710" s="169"/>
      <c r="N710" s="170"/>
      <c r="O710" s="170"/>
      <c r="P710" s="170"/>
      <c r="Q710" s="170"/>
      <c r="R710" s="170"/>
      <c r="S710" s="170"/>
      <c r="T710" s="171"/>
      <c r="AT710" s="165" t="s">
        <v>237</v>
      </c>
      <c r="AU710" s="165" t="s">
        <v>88</v>
      </c>
      <c r="AV710" s="13" t="s">
        <v>88</v>
      </c>
      <c r="AW710" s="13" t="s">
        <v>33</v>
      </c>
      <c r="AX710" s="13" t="s">
        <v>79</v>
      </c>
      <c r="AY710" s="165" t="s">
        <v>207</v>
      </c>
    </row>
    <row r="711" spans="1:65" s="13" customFormat="1" ht="11.25">
      <c r="B711" s="163"/>
      <c r="D711" s="164" t="s">
        <v>237</v>
      </c>
      <c r="E711" s="165" t="s">
        <v>1</v>
      </c>
      <c r="F711" s="166" t="s">
        <v>2252</v>
      </c>
      <c r="H711" s="167">
        <v>1.7230000000000001</v>
      </c>
      <c r="I711" s="168"/>
      <c r="L711" s="163"/>
      <c r="M711" s="169"/>
      <c r="N711" s="170"/>
      <c r="O711" s="170"/>
      <c r="P711" s="170"/>
      <c r="Q711" s="170"/>
      <c r="R711" s="170"/>
      <c r="S711" s="170"/>
      <c r="T711" s="171"/>
      <c r="AT711" s="165" t="s">
        <v>237</v>
      </c>
      <c r="AU711" s="165" t="s">
        <v>88</v>
      </c>
      <c r="AV711" s="13" t="s">
        <v>88</v>
      </c>
      <c r="AW711" s="13" t="s">
        <v>33</v>
      </c>
      <c r="AX711" s="13" t="s">
        <v>79</v>
      </c>
      <c r="AY711" s="165" t="s">
        <v>207</v>
      </c>
    </row>
    <row r="712" spans="1:65" s="15" customFormat="1" ht="11.25">
      <c r="B712" s="179"/>
      <c r="D712" s="164" t="s">
        <v>237</v>
      </c>
      <c r="E712" s="180" t="s">
        <v>1</v>
      </c>
      <c r="F712" s="181" t="s">
        <v>242</v>
      </c>
      <c r="H712" s="182">
        <v>10.81</v>
      </c>
      <c r="I712" s="183"/>
      <c r="L712" s="179"/>
      <c r="M712" s="184"/>
      <c r="N712" s="185"/>
      <c r="O712" s="185"/>
      <c r="P712" s="185"/>
      <c r="Q712" s="185"/>
      <c r="R712" s="185"/>
      <c r="S712" s="185"/>
      <c r="T712" s="186"/>
      <c r="AT712" s="180" t="s">
        <v>237</v>
      </c>
      <c r="AU712" s="180" t="s">
        <v>88</v>
      </c>
      <c r="AV712" s="15" t="s">
        <v>213</v>
      </c>
      <c r="AW712" s="15" t="s">
        <v>33</v>
      </c>
      <c r="AX712" s="15" t="s">
        <v>86</v>
      </c>
      <c r="AY712" s="180" t="s">
        <v>207</v>
      </c>
    </row>
    <row r="713" spans="1:65" s="2" customFormat="1" ht="24.2" customHeight="1">
      <c r="A713" s="31"/>
      <c r="B713" s="148"/>
      <c r="C713" s="149" t="s">
        <v>819</v>
      </c>
      <c r="D713" s="149" t="s">
        <v>209</v>
      </c>
      <c r="E713" s="150" t="s">
        <v>2253</v>
      </c>
      <c r="F713" s="151" t="s">
        <v>2254</v>
      </c>
      <c r="G713" s="152" t="s">
        <v>415</v>
      </c>
      <c r="H713" s="153">
        <v>2957.002</v>
      </c>
      <c r="I713" s="154"/>
      <c r="J713" s="155">
        <f>ROUND(I713*H713,2)</f>
        <v>0</v>
      </c>
      <c r="K713" s="156"/>
      <c r="L713" s="32"/>
      <c r="M713" s="157" t="s">
        <v>1</v>
      </c>
      <c r="N713" s="158" t="s">
        <v>44</v>
      </c>
      <c r="O713" s="57"/>
      <c r="P713" s="159">
        <f>O713*H713</f>
        <v>0</v>
      </c>
      <c r="Q713" s="159">
        <v>0</v>
      </c>
      <c r="R713" s="159">
        <f>Q713*H713</f>
        <v>0</v>
      </c>
      <c r="S713" s="159">
        <v>0</v>
      </c>
      <c r="T713" s="160">
        <f>S713*H713</f>
        <v>0</v>
      </c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R713" s="161" t="s">
        <v>213</v>
      </c>
      <c r="AT713" s="161" t="s">
        <v>209</v>
      </c>
      <c r="AU713" s="161" t="s">
        <v>88</v>
      </c>
      <c r="AY713" s="17" t="s">
        <v>207</v>
      </c>
      <c r="BE713" s="162">
        <f>IF(N713="základní",J713,0)</f>
        <v>0</v>
      </c>
      <c r="BF713" s="162">
        <f>IF(N713="snížená",J713,0)</f>
        <v>0</v>
      </c>
      <c r="BG713" s="162">
        <f>IF(N713="zákl. přenesená",J713,0)</f>
        <v>0</v>
      </c>
      <c r="BH713" s="162">
        <f>IF(N713="sníž. přenesená",J713,0)</f>
        <v>0</v>
      </c>
      <c r="BI713" s="162">
        <f>IF(N713="nulová",J713,0)</f>
        <v>0</v>
      </c>
      <c r="BJ713" s="17" t="s">
        <v>86</v>
      </c>
      <c r="BK713" s="162">
        <f>ROUND(I713*H713,2)</f>
        <v>0</v>
      </c>
      <c r="BL713" s="17" t="s">
        <v>213</v>
      </c>
      <c r="BM713" s="161" t="s">
        <v>822</v>
      </c>
    </row>
    <row r="714" spans="1:65" s="13" customFormat="1" ht="22.5">
      <c r="B714" s="163"/>
      <c r="D714" s="164" t="s">
        <v>237</v>
      </c>
      <c r="E714" s="165" t="s">
        <v>1</v>
      </c>
      <c r="F714" s="166" t="s">
        <v>2255</v>
      </c>
      <c r="H714" s="167">
        <v>2957.002</v>
      </c>
      <c r="I714" s="168"/>
      <c r="L714" s="163"/>
      <c r="M714" s="169"/>
      <c r="N714" s="170"/>
      <c r="O714" s="170"/>
      <c r="P714" s="170"/>
      <c r="Q714" s="170"/>
      <c r="R714" s="170"/>
      <c r="S714" s="170"/>
      <c r="T714" s="171"/>
      <c r="AT714" s="165" t="s">
        <v>237</v>
      </c>
      <c r="AU714" s="165" t="s">
        <v>88</v>
      </c>
      <c r="AV714" s="13" t="s">
        <v>88</v>
      </c>
      <c r="AW714" s="13" t="s">
        <v>33</v>
      </c>
      <c r="AX714" s="13" t="s">
        <v>79</v>
      </c>
      <c r="AY714" s="165" t="s">
        <v>207</v>
      </c>
    </row>
    <row r="715" spans="1:65" s="14" customFormat="1" ht="22.5">
      <c r="B715" s="172"/>
      <c r="D715" s="164" t="s">
        <v>237</v>
      </c>
      <c r="E715" s="173" t="s">
        <v>1</v>
      </c>
      <c r="F715" s="174" t="s">
        <v>2256</v>
      </c>
      <c r="H715" s="173" t="s">
        <v>1</v>
      </c>
      <c r="I715" s="175"/>
      <c r="L715" s="172"/>
      <c r="M715" s="176"/>
      <c r="N715" s="177"/>
      <c r="O715" s="177"/>
      <c r="P715" s="177"/>
      <c r="Q715" s="177"/>
      <c r="R715" s="177"/>
      <c r="S715" s="177"/>
      <c r="T715" s="178"/>
      <c r="AT715" s="173" t="s">
        <v>237</v>
      </c>
      <c r="AU715" s="173" t="s">
        <v>88</v>
      </c>
      <c r="AV715" s="14" t="s">
        <v>86</v>
      </c>
      <c r="AW715" s="14" t="s">
        <v>33</v>
      </c>
      <c r="AX715" s="14" t="s">
        <v>79</v>
      </c>
      <c r="AY715" s="173" t="s">
        <v>207</v>
      </c>
    </row>
    <row r="716" spans="1:65" s="14" customFormat="1" ht="22.5">
      <c r="B716" s="172"/>
      <c r="D716" s="164" t="s">
        <v>237</v>
      </c>
      <c r="E716" s="173" t="s">
        <v>1</v>
      </c>
      <c r="F716" s="174" t="s">
        <v>2257</v>
      </c>
      <c r="H716" s="173" t="s">
        <v>1</v>
      </c>
      <c r="I716" s="175"/>
      <c r="L716" s="172"/>
      <c r="M716" s="176"/>
      <c r="N716" s="177"/>
      <c r="O716" s="177"/>
      <c r="P716" s="177"/>
      <c r="Q716" s="177"/>
      <c r="R716" s="177"/>
      <c r="S716" s="177"/>
      <c r="T716" s="178"/>
      <c r="AT716" s="173" t="s">
        <v>237</v>
      </c>
      <c r="AU716" s="173" t="s">
        <v>88</v>
      </c>
      <c r="AV716" s="14" t="s">
        <v>86</v>
      </c>
      <c r="AW716" s="14" t="s">
        <v>33</v>
      </c>
      <c r="AX716" s="14" t="s">
        <v>79</v>
      </c>
      <c r="AY716" s="173" t="s">
        <v>207</v>
      </c>
    </row>
    <row r="717" spans="1:65" s="14" customFormat="1" ht="22.5">
      <c r="B717" s="172"/>
      <c r="D717" s="164" t="s">
        <v>237</v>
      </c>
      <c r="E717" s="173" t="s">
        <v>1</v>
      </c>
      <c r="F717" s="174" t="s">
        <v>2258</v>
      </c>
      <c r="H717" s="173" t="s">
        <v>1</v>
      </c>
      <c r="I717" s="175"/>
      <c r="L717" s="172"/>
      <c r="M717" s="176"/>
      <c r="N717" s="177"/>
      <c r="O717" s="177"/>
      <c r="P717" s="177"/>
      <c r="Q717" s="177"/>
      <c r="R717" s="177"/>
      <c r="S717" s="177"/>
      <c r="T717" s="178"/>
      <c r="AT717" s="173" t="s">
        <v>237</v>
      </c>
      <c r="AU717" s="173" t="s">
        <v>88</v>
      </c>
      <c r="AV717" s="14" t="s">
        <v>86</v>
      </c>
      <c r="AW717" s="14" t="s">
        <v>33</v>
      </c>
      <c r="AX717" s="14" t="s">
        <v>79</v>
      </c>
      <c r="AY717" s="173" t="s">
        <v>207</v>
      </c>
    </row>
    <row r="718" spans="1:65" s="14" customFormat="1" ht="11.25">
      <c r="B718" s="172"/>
      <c r="D718" s="164" t="s">
        <v>237</v>
      </c>
      <c r="E718" s="173" t="s">
        <v>1</v>
      </c>
      <c r="F718" s="174" t="s">
        <v>2259</v>
      </c>
      <c r="H718" s="173" t="s">
        <v>1</v>
      </c>
      <c r="I718" s="175"/>
      <c r="L718" s="172"/>
      <c r="M718" s="176"/>
      <c r="N718" s="177"/>
      <c r="O718" s="177"/>
      <c r="P718" s="177"/>
      <c r="Q718" s="177"/>
      <c r="R718" s="177"/>
      <c r="S718" s="177"/>
      <c r="T718" s="178"/>
      <c r="AT718" s="173" t="s">
        <v>237</v>
      </c>
      <c r="AU718" s="173" t="s">
        <v>88</v>
      </c>
      <c r="AV718" s="14" t="s">
        <v>86</v>
      </c>
      <c r="AW718" s="14" t="s">
        <v>33</v>
      </c>
      <c r="AX718" s="14" t="s">
        <v>79</v>
      </c>
      <c r="AY718" s="173" t="s">
        <v>207</v>
      </c>
    </row>
    <row r="719" spans="1:65" s="14" customFormat="1" ht="22.5">
      <c r="B719" s="172"/>
      <c r="D719" s="164" t="s">
        <v>237</v>
      </c>
      <c r="E719" s="173" t="s">
        <v>1</v>
      </c>
      <c r="F719" s="174" t="s">
        <v>2260</v>
      </c>
      <c r="H719" s="173" t="s">
        <v>1</v>
      </c>
      <c r="I719" s="175"/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237</v>
      </c>
      <c r="AU719" s="173" t="s">
        <v>88</v>
      </c>
      <c r="AV719" s="14" t="s">
        <v>86</v>
      </c>
      <c r="AW719" s="14" t="s">
        <v>33</v>
      </c>
      <c r="AX719" s="14" t="s">
        <v>79</v>
      </c>
      <c r="AY719" s="173" t="s">
        <v>207</v>
      </c>
    </row>
    <row r="720" spans="1:65" s="14" customFormat="1" ht="22.5">
      <c r="B720" s="172"/>
      <c r="D720" s="164" t="s">
        <v>237</v>
      </c>
      <c r="E720" s="173" t="s">
        <v>1</v>
      </c>
      <c r="F720" s="174" t="s">
        <v>2261</v>
      </c>
      <c r="H720" s="173" t="s">
        <v>1</v>
      </c>
      <c r="I720" s="175"/>
      <c r="L720" s="172"/>
      <c r="M720" s="176"/>
      <c r="N720" s="177"/>
      <c r="O720" s="177"/>
      <c r="P720" s="177"/>
      <c r="Q720" s="177"/>
      <c r="R720" s="177"/>
      <c r="S720" s="177"/>
      <c r="T720" s="178"/>
      <c r="AT720" s="173" t="s">
        <v>237</v>
      </c>
      <c r="AU720" s="173" t="s">
        <v>88</v>
      </c>
      <c r="AV720" s="14" t="s">
        <v>86</v>
      </c>
      <c r="AW720" s="14" t="s">
        <v>33</v>
      </c>
      <c r="AX720" s="14" t="s">
        <v>79</v>
      </c>
      <c r="AY720" s="173" t="s">
        <v>207</v>
      </c>
    </row>
    <row r="721" spans="1:65" s="14" customFormat="1" ht="22.5">
      <c r="B721" s="172"/>
      <c r="D721" s="164" t="s">
        <v>237</v>
      </c>
      <c r="E721" s="173" t="s">
        <v>1</v>
      </c>
      <c r="F721" s="174" t="s">
        <v>2262</v>
      </c>
      <c r="H721" s="173" t="s">
        <v>1</v>
      </c>
      <c r="I721" s="175"/>
      <c r="L721" s="172"/>
      <c r="M721" s="176"/>
      <c r="N721" s="177"/>
      <c r="O721" s="177"/>
      <c r="P721" s="177"/>
      <c r="Q721" s="177"/>
      <c r="R721" s="177"/>
      <c r="S721" s="177"/>
      <c r="T721" s="178"/>
      <c r="AT721" s="173" t="s">
        <v>237</v>
      </c>
      <c r="AU721" s="173" t="s">
        <v>88</v>
      </c>
      <c r="AV721" s="14" t="s">
        <v>86</v>
      </c>
      <c r="AW721" s="14" t="s">
        <v>33</v>
      </c>
      <c r="AX721" s="14" t="s">
        <v>79</v>
      </c>
      <c r="AY721" s="173" t="s">
        <v>207</v>
      </c>
    </row>
    <row r="722" spans="1:65" s="14" customFormat="1" ht="22.5">
      <c r="B722" s="172"/>
      <c r="D722" s="164" t="s">
        <v>237</v>
      </c>
      <c r="E722" s="173" t="s">
        <v>1</v>
      </c>
      <c r="F722" s="174" t="s">
        <v>2263</v>
      </c>
      <c r="H722" s="173" t="s">
        <v>1</v>
      </c>
      <c r="I722" s="175"/>
      <c r="L722" s="172"/>
      <c r="M722" s="176"/>
      <c r="N722" s="177"/>
      <c r="O722" s="177"/>
      <c r="P722" s="177"/>
      <c r="Q722" s="177"/>
      <c r="R722" s="177"/>
      <c r="S722" s="177"/>
      <c r="T722" s="178"/>
      <c r="AT722" s="173" t="s">
        <v>237</v>
      </c>
      <c r="AU722" s="173" t="s">
        <v>88</v>
      </c>
      <c r="AV722" s="14" t="s">
        <v>86</v>
      </c>
      <c r="AW722" s="14" t="s">
        <v>33</v>
      </c>
      <c r="AX722" s="14" t="s">
        <v>79</v>
      </c>
      <c r="AY722" s="173" t="s">
        <v>207</v>
      </c>
    </row>
    <row r="723" spans="1:65" s="15" customFormat="1" ht="11.25">
      <c r="B723" s="179"/>
      <c r="D723" s="164" t="s">
        <v>237</v>
      </c>
      <c r="E723" s="180" t="s">
        <v>1</v>
      </c>
      <c r="F723" s="181" t="s">
        <v>242</v>
      </c>
      <c r="H723" s="182">
        <v>2957.002</v>
      </c>
      <c r="I723" s="183"/>
      <c r="L723" s="179"/>
      <c r="M723" s="184"/>
      <c r="N723" s="185"/>
      <c r="O723" s="185"/>
      <c r="P723" s="185"/>
      <c r="Q723" s="185"/>
      <c r="R723" s="185"/>
      <c r="S723" s="185"/>
      <c r="T723" s="186"/>
      <c r="AT723" s="180" t="s">
        <v>237</v>
      </c>
      <c r="AU723" s="180" t="s">
        <v>88</v>
      </c>
      <c r="AV723" s="15" t="s">
        <v>213</v>
      </c>
      <c r="AW723" s="15" t="s">
        <v>33</v>
      </c>
      <c r="AX723" s="15" t="s">
        <v>86</v>
      </c>
      <c r="AY723" s="180" t="s">
        <v>207</v>
      </c>
    </row>
    <row r="724" spans="1:65" s="12" customFormat="1" ht="22.9" customHeight="1">
      <c r="B724" s="135"/>
      <c r="D724" s="136" t="s">
        <v>78</v>
      </c>
      <c r="E724" s="146" t="s">
        <v>213</v>
      </c>
      <c r="F724" s="146" t="s">
        <v>407</v>
      </c>
      <c r="I724" s="138"/>
      <c r="J724" s="147">
        <f>BK724</f>
        <v>0</v>
      </c>
      <c r="L724" s="135"/>
      <c r="M724" s="140"/>
      <c r="N724" s="141"/>
      <c r="O724" s="141"/>
      <c r="P724" s="142">
        <f>SUM(P725:P909)</f>
        <v>0</v>
      </c>
      <c r="Q724" s="141"/>
      <c r="R724" s="142">
        <f>SUM(R725:R909)</f>
        <v>0</v>
      </c>
      <c r="S724" s="141"/>
      <c r="T724" s="143">
        <f>SUM(T725:T909)</f>
        <v>0</v>
      </c>
      <c r="AR724" s="136" t="s">
        <v>86</v>
      </c>
      <c r="AT724" s="144" t="s">
        <v>78</v>
      </c>
      <c r="AU724" s="144" t="s">
        <v>86</v>
      </c>
      <c r="AY724" s="136" t="s">
        <v>207</v>
      </c>
      <c r="BK724" s="145">
        <f>SUM(BK725:BK909)</f>
        <v>0</v>
      </c>
    </row>
    <row r="725" spans="1:65" s="2" customFormat="1" ht="24.2" customHeight="1">
      <c r="A725" s="31"/>
      <c r="B725" s="148"/>
      <c r="C725" s="149" t="s">
        <v>451</v>
      </c>
      <c r="D725" s="149" t="s">
        <v>209</v>
      </c>
      <c r="E725" s="150" t="s">
        <v>2264</v>
      </c>
      <c r="F725" s="151" t="s">
        <v>2265</v>
      </c>
      <c r="G725" s="152" t="s">
        <v>662</v>
      </c>
      <c r="H725" s="153">
        <v>1</v>
      </c>
      <c r="I725" s="154"/>
      <c r="J725" s="155">
        <f>ROUND(I725*H725,2)</f>
        <v>0</v>
      </c>
      <c r="K725" s="156"/>
      <c r="L725" s="32"/>
      <c r="M725" s="157" t="s">
        <v>1</v>
      </c>
      <c r="N725" s="158" t="s">
        <v>44</v>
      </c>
      <c r="O725" s="57"/>
      <c r="P725" s="159">
        <f>O725*H725</f>
        <v>0</v>
      </c>
      <c r="Q725" s="159">
        <v>0</v>
      </c>
      <c r="R725" s="159">
        <f>Q725*H725</f>
        <v>0</v>
      </c>
      <c r="S725" s="159">
        <v>0</v>
      </c>
      <c r="T725" s="160">
        <f>S725*H725</f>
        <v>0</v>
      </c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R725" s="161" t="s">
        <v>213</v>
      </c>
      <c r="AT725" s="161" t="s">
        <v>209</v>
      </c>
      <c r="AU725" s="161" t="s">
        <v>88</v>
      </c>
      <c r="AY725" s="17" t="s">
        <v>207</v>
      </c>
      <c r="BE725" s="162">
        <f>IF(N725="základní",J725,0)</f>
        <v>0</v>
      </c>
      <c r="BF725" s="162">
        <f>IF(N725="snížená",J725,0)</f>
        <v>0</v>
      </c>
      <c r="BG725" s="162">
        <f>IF(N725="zákl. přenesená",J725,0)</f>
        <v>0</v>
      </c>
      <c r="BH725" s="162">
        <f>IF(N725="sníž. přenesená",J725,0)</f>
        <v>0</v>
      </c>
      <c r="BI725" s="162">
        <f>IF(N725="nulová",J725,0)</f>
        <v>0</v>
      </c>
      <c r="BJ725" s="17" t="s">
        <v>86</v>
      </c>
      <c r="BK725" s="162">
        <f>ROUND(I725*H725,2)</f>
        <v>0</v>
      </c>
      <c r="BL725" s="17" t="s">
        <v>213</v>
      </c>
      <c r="BM725" s="161" t="s">
        <v>825</v>
      </c>
    </row>
    <row r="726" spans="1:65" s="13" customFormat="1" ht="11.25">
      <c r="B726" s="163"/>
      <c r="D726" s="164" t="s">
        <v>237</v>
      </c>
      <c r="E726" s="165" t="s">
        <v>1</v>
      </c>
      <c r="F726" s="166" t="s">
        <v>2266</v>
      </c>
      <c r="H726" s="167">
        <v>1</v>
      </c>
      <c r="I726" s="168"/>
      <c r="L726" s="163"/>
      <c r="M726" s="169"/>
      <c r="N726" s="170"/>
      <c r="O726" s="170"/>
      <c r="P726" s="170"/>
      <c r="Q726" s="170"/>
      <c r="R726" s="170"/>
      <c r="S726" s="170"/>
      <c r="T726" s="171"/>
      <c r="AT726" s="165" t="s">
        <v>237</v>
      </c>
      <c r="AU726" s="165" t="s">
        <v>88</v>
      </c>
      <c r="AV726" s="13" t="s">
        <v>88</v>
      </c>
      <c r="AW726" s="13" t="s">
        <v>33</v>
      </c>
      <c r="AX726" s="13" t="s">
        <v>79</v>
      </c>
      <c r="AY726" s="165" t="s">
        <v>207</v>
      </c>
    </row>
    <row r="727" spans="1:65" s="14" customFormat="1" ht="22.5">
      <c r="B727" s="172"/>
      <c r="D727" s="164" t="s">
        <v>237</v>
      </c>
      <c r="E727" s="173" t="s">
        <v>1</v>
      </c>
      <c r="F727" s="174" t="s">
        <v>2267</v>
      </c>
      <c r="H727" s="173" t="s">
        <v>1</v>
      </c>
      <c r="I727" s="175"/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237</v>
      </c>
      <c r="AU727" s="173" t="s">
        <v>88</v>
      </c>
      <c r="AV727" s="14" t="s">
        <v>86</v>
      </c>
      <c r="AW727" s="14" t="s">
        <v>33</v>
      </c>
      <c r="AX727" s="14" t="s">
        <v>79</v>
      </c>
      <c r="AY727" s="173" t="s">
        <v>207</v>
      </c>
    </row>
    <row r="728" spans="1:65" s="14" customFormat="1" ht="22.5">
      <c r="B728" s="172"/>
      <c r="D728" s="164" t="s">
        <v>237</v>
      </c>
      <c r="E728" s="173" t="s">
        <v>1</v>
      </c>
      <c r="F728" s="174" t="s">
        <v>2268</v>
      </c>
      <c r="H728" s="173" t="s">
        <v>1</v>
      </c>
      <c r="I728" s="175"/>
      <c r="L728" s="172"/>
      <c r="M728" s="176"/>
      <c r="N728" s="177"/>
      <c r="O728" s="177"/>
      <c r="P728" s="177"/>
      <c r="Q728" s="177"/>
      <c r="R728" s="177"/>
      <c r="S728" s="177"/>
      <c r="T728" s="178"/>
      <c r="AT728" s="173" t="s">
        <v>237</v>
      </c>
      <c r="AU728" s="173" t="s">
        <v>88</v>
      </c>
      <c r="AV728" s="14" t="s">
        <v>86</v>
      </c>
      <c r="AW728" s="14" t="s">
        <v>33</v>
      </c>
      <c r="AX728" s="14" t="s">
        <v>79</v>
      </c>
      <c r="AY728" s="173" t="s">
        <v>207</v>
      </c>
    </row>
    <row r="729" spans="1:65" s="14" customFormat="1" ht="22.5">
      <c r="B729" s="172"/>
      <c r="D729" s="164" t="s">
        <v>237</v>
      </c>
      <c r="E729" s="173" t="s">
        <v>1</v>
      </c>
      <c r="F729" s="174" t="s">
        <v>2269</v>
      </c>
      <c r="H729" s="173" t="s">
        <v>1</v>
      </c>
      <c r="I729" s="175"/>
      <c r="L729" s="172"/>
      <c r="M729" s="176"/>
      <c r="N729" s="177"/>
      <c r="O729" s="177"/>
      <c r="P729" s="177"/>
      <c r="Q729" s="177"/>
      <c r="R729" s="177"/>
      <c r="S729" s="177"/>
      <c r="T729" s="178"/>
      <c r="AT729" s="173" t="s">
        <v>237</v>
      </c>
      <c r="AU729" s="173" t="s">
        <v>88</v>
      </c>
      <c r="AV729" s="14" t="s">
        <v>86</v>
      </c>
      <c r="AW729" s="14" t="s">
        <v>33</v>
      </c>
      <c r="AX729" s="14" t="s">
        <v>79</v>
      </c>
      <c r="AY729" s="173" t="s">
        <v>207</v>
      </c>
    </row>
    <row r="730" spans="1:65" s="14" customFormat="1" ht="11.25">
      <c r="B730" s="172"/>
      <c r="D730" s="164" t="s">
        <v>237</v>
      </c>
      <c r="E730" s="173" t="s">
        <v>1</v>
      </c>
      <c r="F730" s="174" t="s">
        <v>2259</v>
      </c>
      <c r="H730" s="173" t="s">
        <v>1</v>
      </c>
      <c r="I730" s="175"/>
      <c r="L730" s="172"/>
      <c r="M730" s="176"/>
      <c r="N730" s="177"/>
      <c r="O730" s="177"/>
      <c r="P730" s="177"/>
      <c r="Q730" s="177"/>
      <c r="R730" s="177"/>
      <c r="S730" s="177"/>
      <c r="T730" s="178"/>
      <c r="AT730" s="173" t="s">
        <v>237</v>
      </c>
      <c r="AU730" s="173" t="s">
        <v>88</v>
      </c>
      <c r="AV730" s="14" t="s">
        <v>86</v>
      </c>
      <c r="AW730" s="14" t="s">
        <v>33</v>
      </c>
      <c r="AX730" s="14" t="s">
        <v>79</v>
      </c>
      <c r="AY730" s="173" t="s">
        <v>207</v>
      </c>
    </row>
    <row r="731" spans="1:65" s="15" customFormat="1" ht="11.25">
      <c r="B731" s="179"/>
      <c r="D731" s="164" t="s">
        <v>237</v>
      </c>
      <c r="E731" s="180" t="s">
        <v>1</v>
      </c>
      <c r="F731" s="181" t="s">
        <v>242</v>
      </c>
      <c r="H731" s="182">
        <v>1</v>
      </c>
      <c r="I731" s="183"/>
      <c r="L731" s="179"/>
      <c r="M731" s="184"/>
      <c r="N731" s="185"/>
      <c r="O731" s="185"/>
      <c r="P731" s="185"/>
      <c r="Q731" s="185"/>
      <c r="R731" s="185"/>
      <c r="S731" s="185"/>
      <c r="T731" s="186"/>
      <c r="AT731" s="180" t="s">
        <v>237</v>
      </c>
      <c r="AU731" s="180" t="s">
        <v>88</v>
      </c>
      <c r="AV731" s="15" t="s">
        <v>213</v>
      </c>
      <c r="AW731" s="15" t="s">
        <v>33</v>
      </c>
      <c r="AX731" s="15" t="s">
        <v>86</v>
      </c>
      <c r="AY731" s="180" t="s">
        <v>207</v>
      </c>
    </row>
    <row r="732" spans="1:65" s="2" customFormat="1" ht="16.5" customHeight="1">
      <c r="A732" s="31"/>
      <c r="B732" s="148"/>
      <c r="C732" s="149" t="s">
        <v>840</v>
      </c>
      <c r="D732" s="149" t="s">
        <v>209</v>
      </c>
      <c r="E732" s="150" t="s">
        <v>2270</v>
      </c>
      <c r="F732" s="151" t="s">
        <v>2271</v>
      </c>
      <c r="G732" s="152" t="s">
        <v>235</v>
      </c>
      <c r="H732" s="153">
        <v>12.837999999999999</v>
      </c>
      <c r="I732" s="154"/>
      <c r="J732" s="155">
        <f>ROUND(I732*H732,2)</f>
        <v>0</v>
      </c>
      <c r="K732" s="156"/>
      <c r="L732" s="32"/>
      <c r="M732" s="157" t="s">
        <v>1</v>
      </c>
      <c r="N732" s="158" t="s">
        <v>44</v>
      </c>
      <c r="O732" s="57"/>
      <c r="P732" s="159">
        <f>O732*H732</f>
        <v>0</v>
      </c>
      <c r="Q732" s="159">
        <v>0</v>
      </c>
      <c r="R732" s="159">
        <f>Q732*H732</f>
        <v>0</v>
      </c>
      <c r="S732" s="159">
        <v>0</v>
      </c>
      <c r="T732" s="160">
        <f>S732*H732</f>
        <v>0</v>
      </c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R732" s="161" t="s">
        <v>213</v>
      </c>
      <c r="AT732" s="161" t="s">
        <v>209</v>
      </c>
      <c r="AU732" s="161" t="s">
        <v>88</v>
      </c>
      <c r="AY732" s="17" t="s">
        <v>207</v>
      </c>
      <c r="BE732" s="162">
        <f>IF(N732="základní",J732,0)</f>
        <v>0</v>
      </c>
      <c r="BF732" s="162">
        <f>IF(N732="snížená",J732,0)</f>
        <v>0</v>
      </c>
      <c r="BG732" s="162">
        <f>IF(N732="zákl. přenesená",J732,0)</f>
        <v>0</v>
      </c>
      <c r="BH732" s="162">
        <f>IF(N732="sníž. přenesená",J732,0)</f>
        <v>0</v>
      </c>
      <c r="BI732" s="162">
        <f>IF(N732="nulová",J732,0)</f>
        <v>0</v>
      </c>
      <c r="BJ732" s="17" t="s">
        <v>86</v>
      </c>
      <c r="BK732" s="162">
        <f>ROUND(I732*H732,2)</f>
        <v>0</v>
      </c>
      <c r="BL732" s="17" t="s">
        <v>213</v>
      </c>
      <c r="BM732" s="161" t="s">
        <v>843</v>
      </c>
    </row>
    <row r="733" spans="1:65" s="14" customFormat="1" ht="11.25">
      <c r="B733" s="172"/>
      <c r="D733" s="164" t="s">
        <v>237</v>
      </c>
      <c r="E733" s="173" t="s">
        <v>1</v>
      </c>
      <c r="F733" s="174" t="s">
        <v>2272</v>
      </c>
      <c r="H733" s="173" t="s">
        <v>1</v>
      </c>
      <c r="I733" s="175"/>
      <c r="L733" s="172"/>
      <c r="M733" s="176"/>
      <c r="N733" s="177"/>
      <c r="O733" s="177"/>
      <c r="P733" s="177"/>
      <c r="Q733" s="177"/>
      <c r="R733" s="177"/>
      <c r="S733" s="177"/>
      <c r="T733" s="178"/>
      <c r="AT733" s="173" t="s">
        <v>237</v>
      </c>
      <c r="AU733" s="173" t="s">
        <v>88</v>
      </c>
      <c r="AV733" s="14" t="s">
        <v>86</v>
      </c>
      <c r="AW733" s="14" t="s">
        <v>33</v>
      </c>
      <c r="AX733" s="14" t="s">
        <v>79</v>
      </c>
      <c r="AY733" s="173" t="s">
        <v>207</v>
      </c>
    </row>
    <row r="734" spans="1:65" s="14" customFormat="1" ht="22.5">
      <c r="B734" s="172"/>
      <c r="D734" s="164" t="s">
        <v>237</v>
      </c>
      <c r="E734" s="173" t="s">
        <v>1</v>
      </c>
      <c r="F734" s="174" t="s">
        <v>2273</v>
      </c>
      <c r="H734" s="173" t="s">
        <v>1</v>
      </c>
      <c r="I734" s="175"/>
      <c r="L734" s="172"/>
      <c r="M734" s="176"/>
      <c r="N734" s="177"/>
      <c r="O734" s="177"/>
      <c r="P734" s="177"/>
      <c r="Q734" s="177"/>
      <c r="R734" s="177"/>
      <c r="S734" s="177"/>
      <c r="T734" s="178"/>
      <c r="AT734" s="173" t="s">
        <v>237</v>
      </c>
      <c r="AU734" s="173" t="s">
        <v>88</v>
      </c>
      <c r="AV734" s="14" t="s">
        <v>86</v>
      </c>
      <c r="AW734" s="14" t="s">
        <v>33</v>
      </c>
      <c r="AX734" s="14" t="s">
        <v>79</v>
      </c>
      <c r="AY734" s="173" t="s">
        <v>207</v>
      </c>
    </row>
    <row r="735" spans="1:65" s="13" customFormat="1" ht="22.5">
      <c r="B735" s="163"/>
      <c r="D735" s="164" t="s">
        <v>237</v>
      </c>
      <c r="E735" s="165" t="s">
        <v>1</v>
      </c>
      <c r="F735" s="166" t="s">
        <v>2274</v>
      </c>
      <c r="H735" s="167">
        <v>0.14499999999999999</v>
      </c>
      <c r="I735" s="168"/>
      <c r="L735" s="163"/>
      <c r="M735" s="169"/>
      <c r="N735" s="170"/>
      <c r="O735" s="170"/>
      <c r="P735" s="170"/>
      <c r="Q735" s="170"/>
      <c r="R735" s="170"/>
      <c r="S735" s="170"/>
      <c r="T735" s="171"/>
      <c r="AT735" s="165" t="s">
        <v>237</v>
      </c>
      <c r="AU735" s="165" t="s">
        <v>88</v>
      </c>
      <c r="AV735" s="13" t="s">
        <v>88</v>
      </c>
      <c r="AW735" s="13" t="s">
        <v>33</v>
      </c>
      <c r="AX735" s="13" t="s">
        <v>79</v>
      </c>
      <c r="AY735" s="165" t="s">
        <v>207</v>
      </c>
    </row>
    <row r="736" spans="1:65" s="13" customFormat="1" ht="22.5">
      <c r="B736" s="163"/>
      <c r="D736" s="164" t="s">
        <v>237</v>
      </c>
      <c r="E736" s="165" t="s">
        <v>1</v>
      </c>
      <c r="F736" s="166" t="s">
        <v>2275</v>
      </c>
      <c r="H736" s="167">
        <v>0.159</v>
      </c>
      <c r="I736" s="168"/>
      <c r="L736" s="163"/>
      <c r="M736" s="169"/>
      <c r="N736" s="170"/>
      <c r="O736" s="170"/>
      <c r="P736" s="170"/>
      <c r="Q736" s="170"/>
      <c r="R736" s="170"/>
      <c r="S736" s="170"/>
      <c r="T736" s="171"/>
      <c r="AT736" s="165" t="s">
        <v>237</v>
      </c>
      <c r="AU736" s="165" t="s">
        <v>88</v>
      </c>
      <c r="AV736" s="13" t="s">
        <v>88</v>
      </c>
      <c r="AW736" s="13" t="s">
        <v>33</v>
      </c>
      <c r="AX736" s="13" t="s">
        <v>79</v>
      </c>
      <c r="AY736" s="165" t="s">
        <v>207</v>
      </c>
    </row>
    <row r="737" spans="1:65" s="13" customFormat="1" ht="22.5">
      <c r="B737" s="163"/>
      <c r="D737" s="164" t="s">
        <v>237</v>
      </c>
      <c r="E737" s="165" t="s">
        <v>1</v>
      </c>
      <c r="F737" s="166" t="s">
        <v>2276</v>
      </c>
      <c r="H737" s="167">
        <v>0.159</v>
      </c>
      <c r="I737" s="168"/>
      <c r="L737" s="163"/>
      <c r="M737" s="169"/>
      <c r="N737" s="170"/>
      <c r="O737" s="170"/>
      <c r="P737" s="170"/>
      <c r="Q737" s="170"/>
      <c r="R737" s="170"/>
      <c r="S737" s="170"/>
      <c r="T737" s="171"/>
      <c r="AT737" s="165" t="s">
        <v>237</v>
      </c>
      <c r="AU737" s="165" t="s">
        <v>88</v>
      </c>
      <c r="AV737" s="13" t="s">
        <v>88</v>
      </c>
      <c r="AW737" s="13" t="s">
        <v>33</v>
      </c>
      <c r="AX737" s="13" t="s">
        <v>79</v>
      </c>
      <c r="AY737" s="165" t="s">
        <v>207</v>
      </c>
    </row>
    <row r="738" spans="1:65" s="14" customFormat="1" ht="11.25">
      <c r="B738" s="172"/>
      <c r="D738" s="164" t="s">
        <v>237</v>
      </c>
      <c r="E738" s="173" t="s">
        <v>1</v>
      </c>
      <c r="F738" s="174" t="s">
        <v>2277</v>
      </c>
      <c r="H738" s="173" t="s">
        <v>1</v>
      </c>
      <c r="I738" s="175"/>
      <c r="L738" s="172"/>
      <c r="M738" s="176"/>
      <c r="N738" s="177"/>
      <c r="O738" s="177"/>
      <c r="P738" s="177"/>
      <c r="Q738" s="177"/>
      <c r="R738" s="177"/>
      <c r="S738" s="177"/>
      <c r="T738" s="178"/>
      <c r="AT738" s="173" t="s">
        <v>237</v>
      </c>
      <c r="AU738" s="173" t="s">
        <v>88</v>
      </c>
      <c r="AV738" s="14" t="s">
        <v>86</v>
      </c>
      <c r="AW738" s="14" t="s">
        <v>33</v>
      </c>
      <c r="AX738" s="14" t="s">
        <v>79</v>
      </c>
      <c r="AY738" s="173" t="s">
        <v>207</v>
      </c>
    </row>
    <row r="739" spans="1:65" s="14" customFormat="1" ht="22.5">
      <c r="B739" s="172"/>
      <c r="D739" s="164" t="s">
        <v>237</v>
      </c>
      <c r="E739" s="173" t="s">
        <v>1</v>
      </c>
      <c r="F739" s="174" t="s">
        <v>2278</v>
      </c>
      <c r="H739" s="173" t="s">
        <v>1</v>
      </c>
      <c r="I739" s="175"/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237</v>
      </c>
      <c r="AU739" s="173" t="s">
        <v>88</v>
      </c>
      <c r="AV739" s="14" t="s">
        <v>86</v>
      </c>
      <c r="AW739" s="14" t="s">
        <v>33</v>
      </c>
      <c r="AX739" s="14" t="s">
        <v>79</v>
      </c>
      <c r="AY739" s="173" t="s">
        <v>207</v>
      </c>
    </row>
    <row r="740" spans="1:65" s="13" customFormat="1" ht="11.25">
      <c r="B740" s="163"/>
      <c r="D740" s="164" t="s">
        <v>237</v>
      </c>
      <c r="E740" s="165" t="s">
        <v>1</v>
      </c>
      <c r="F740" s="166" t="s">
        <v>2279</v>
      </c>
      <c r="H740" s="167">
        <v>1.1539999999999999</v>
      </c>
      <c r="I740" s="168"/>
      <c r="L740" s="163"/>
      <c r="M740" s="169"/>
      <c r="N740" s="170"/>
      <c r="O740" s="170"/>
      <c r="P740" s="170"/>
      <c r="Q740" s="170"/>
      <c r="R740" s="170"/>
      <c r="S740" s="170"/>
      <c r="T740" s="171"/>
      <c r="AT740" s="165" t="s">
        <v>237</v>
      </c>
      <c r="AU740" s="165" t="s">
        <v>88</v>
      </c>
      <c r="AV740" s="13" t="s">
        <v>88</v>
      </c>
      <c r="AW740" s="13" t="s">
        <v>33</v>
      </c>
      <c r="AX740" s="13" t="s">
        <v>79</v>
      </c>
      <c r="AY740" s="165" t="s">
        <v>207</v>
      </c>
    </row>
    <row r="741" spans="1:65" s="13" customFormat="1" ht="22.5">
      <c r="B741" s="163"/>
      <c r="D741" s="164" t="s">
        <v>237</v>
      </c>
      <c r="E741" s="165" t="s">
        <v>1</v>
      </c>
      <c r="F741" s="166" t="s">
        <v>2280</v>
      </c>
      <c r="H741" s="167">
        <v>0.23300000000000001</v>
      </c>
      <c r="I741" s="168"/>
      <c r="L741" s="163"/>
      <c r="M741" s="169"/>
      <c r="N741" s="170"/>
      <c r="O741" s="170"/>
      <c r="P741" s="170"/>
      <c r="Q741" s="170"/>
      <c r="R741" s="170"/>
      <c r="S741" s="170"/>
      <c r="T741" s="171"/>
      <c r="AT741" s="165" t="s">
        <v>237</v>
      </c>
      <c r="AU741" s="165" t="s">
        <v>88</v>
      </c>
      <c r="AV741" s="13" t="s">
        <v>88</v>
      </c>
      <c r="AW741" s="13" t="s">
        <v>33</v>
      </c>
      <c r="AX741" s="13" t="s">
        <v>79</v>
      </c>
      <c r="AY741" s="165" t="s">
        <v>207</v>
      </c>
    </row>
    <row r="742" spans="1:65" s="13" customFormat="1" ht="11.25">
      <c r="B742" s="163"/>
      <c r="D742" s="164" t="s">
        <v>237</v>
      </c>
      <c r="E742" s="165" t="s">
        <v>1</v>
      </c>
      <c r="F742" s="166" t="s">
        <v>2281</v>
      </c>
      <c r="H742" s="167">
        <v>10.988</v>
      </c>
      <c r="I742" s="168"/>
      <c r="L742" s="163"/>
      <c r="M742" s="169"/>
      <c r="N742" s="170"/>
      <c r="O742" s="170"/>
      <c r="P742" s="170"/>
      <c r="Q742" s="170"/>
      <c r="R742" s="170"/>
      <c r="S742" s="170"/>
      <c r="T742" s="171"/>
      <c r="AT742" s="165" t="s">
        <v>237</v>
      </c>
      <c r="AU742" s="165" t="s">
        <v>88</v>
      </c>
      <c r="AV742" s="13" t="s">
        <v>88</v>
      </c>
      <c r="AW742" s="13" t="s">
        <v>33</v>
      </c>
      <c r="AX742" s="13" t="s">
        <v>79</v>
      </c>
      <c r="AY742" s="165" t="s">
        <v>207</v>
      </c>
    </row>
    <row r="743" spans="1:65" s="14" customFormat="1" ht="11.25">
      <c r="B743" s="172"/>
      <c r="D743" s="164" t="s">
        <v>237</v>
      </c>
      <c r="E743" s="173" t="s">
        <v>1</v>
      </c>
      <c r="F743" s="174" t="s">
        <v>2282</v>
      </c>
      <c r="H743" s="173" t="s">
        <v>1</v>
      </c>
      <c r="I743" s="175"/>
      <c r="L743" s="172"/>
      <c r="M743" s="176"/>
      <c r="N743" s="177"/>
      <c r="O743" s="177"/>
      <c r="P743" s="177"/>
      <c r="Q743" s="177"/>
      <c r="R743" s="177"/>
      <c r="S743" s="177"/>
      <c r="T743" s="178"/>
      <c r="AT743" s="173" t="s">
        <v>237</v>
      </c>
      <c r="AU743" s="173" t="s">
        <v>88</v>
      </c>
      <c r="AV743" s="14" t="s">
        <v>86</v>
      </c>
      <c r="AW743" s="14" t="s">
        <v>33</v>
      </c>
      <c r="AX743" s="14" t="s">
        <v>79</v>
      </c>
      <c r="AY743" s="173" t="s">
        <v>207</v>
      </c>
    </row>
    <row r="744" spans="1:65" s="14" customFormat="1" ht="22.5">
      <c r="B744" s="172"/>
      <c r="D744" s="164" t="s">
        <v>237</v>
      </c>
      <c r="E744" s="173" t="s">
        <v>1</v>
      </c>
      <c r="F744" s="174" t="s">
        <v>2283</v>
      </c>
      <c r="H744" s="173" t="s">
        <v>1</v>
      </c>
      <c r="I744" s="175"/>
      <c r="L744" s="172"/>
      <c r="M744" s="176"/>
      <c r="N744" s="177"/>
      <c r="O744" s="177"/>
      <c r="P744" s="177"/>
      <c r="Q744" s="177"/>
      <c r="R744" s="177"/>
      <c r="S744" s="177"/>
      <c r="T744" s="178"/>
      <c r="AT744" s="173" t="s">
        <v>237</v>
      </c>
      <c r="AU744" s="173" t="s">
        <v>88</v>
      </c>
      <c r="AV744" s="14" t="s">
        <v>86</v>
      </c>
      <c r="AW744" s="14" t="s">
        <v>33</v>
      </c>
      <c r="AX744" s="14" t="s">
        <v>79</v>
      </c>
      <c r="AY744" s="173" t="s">
        <v>207</v>
      </c>
    </row>
    <row r="745" spans="1:65" s="15" customFormat="1" ht="11.25">
      <c r="B745" s="179"/>
      <c r="D745" s="164" t="s">
        <v>237</v>
      </c>
      <c r="E745" s="180" t="s">
        <v>1</v>
      </c>
      <c r="F745" s="181" t="s">
        <v>242</v>
      </c>
      <c r="H745" s="182">
        <v>12.837999999999999</v>
      </c>
      <c r="I745" s="183"/>
      <c r="L745" s="179"/>
      <c r="M745" s="184"/>
      <c r="N745" s="185"/>
      <c r="O745" s="185"/>
      <c r="P745" s="185"/>
      <c r="Q745" s="185"/>
      <c r="R745" s="185"/>
      <c r="S745" s="185"/>
      <c r="T745" s="186"/>
      <c r="AT745" s="180" t="s">
        <v>237</v>
      </c>
      <c r="AU745" s="180" t="s">
        <v>88</v>
      </c>
      <c r="AV745" s="15" t="s">
        <v>213</v>
      </c>
      <c r="AW745" s="15" t="s">
        <v>33</v>
      </c>
      <c r="AX745" s="15" t="s">
        <v>86</v>
      </c>
      <c r="AY745" s="180" t="s">
        <v>207</v>
      </c>
    </row>
    <row r="746" spans="1:65" s="2" customFormat="1" ht="24.2" customHeight="1">
      <c r="A746" s="31"/>
      <c r="B746" s="148"/>
      <c r="C746" s="149" t="s">
        <v>454</v>
      </c>
      <c r="D746" s="149" t="s">
        <v>209</v>
      </c>
      <c r="E746" s="150" t="s">
        <v>2284</v>
      </c>
      <c r="F746" s="151" t="s">
        <v>2285</v>
      </c>
      <c r="G746" s="152" t="s">
        <v>415</v>
      </c>
      <c r="H746" s="153">
        <v>49.609000000000002</v>
      </c>
      <c r="I746" s="154"/>
      <c r="J746" s="155">
        <f>ROUND(I746*H746,2)</f>
        <v>0</v>
      </c>
      <c r="K746" s="156"/>
      <c r="L746" s="32"/>
      <c r="M746" s="157" t="s">
        <v>1</v>
      </c>
      <c r="N746" s="158" t="s">
        <v>44</v>
      </c>
      <c r="O746" s="57"/>
      <c r="P746" s="159">
        <f>O746*H746</f>
        <v>0</v>
      </c>
      <c r="Q746" s="159">
        <v>0</v>
      </c>
      <c r="R746" s="159">
        <f>Q746*H746</f>
        <v>0</v>
      </c>
      <c r="S746" s="159">
        <v>0</v>
      </c>
      <c r="T746" s="160">
        <f>S746*H746</f>
        <v>0</v>
      </c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R746" s="161" t="s">
        <v>213</v>
      </c>
      <c r="AT746" s="161" t="s">
        <v>209</v>
      </c>
      <c r="AU746" s="161" t="s">
        <v>88</v>
      </c>
      <c r="AY746" s="17" t="s">
        <v>207</v>
      </c>
      <c r="BE746" s="162">
        <f>IF(N746="základní",J746,0)</f>
        <v>0</v>
      </c>
      <c r="BF746" s="162">
        <f>IF(N746="snížená",J746,0)</f>
        <v>0</v>
      </c>
      <c r="BG746" s="162">
        <f>IF(N746="zákl. přenesená",J746,0)</f>
        <v>0</v>
      </c>
      <c r="BH746" s="162">
        <f>IF(N746="sníž. přenesená",J746,0)</f>
        <v>0</v>
      </c>
      <c r="BI746" s="162">
        <f>IF(N746="nulová",J746,0)</f>
        <v>0</v>
      </c>
      <c r="BJ746" s="17" t="s">
        <v>86</v>
      </c>
      <c r="BK746" s="162">
        <f>ROUND(I746*H746,2)</f>
        <v>0</v>
      </c>
      <c r="BL746" s="17" t="s">
        <v>213</v>
      </c>
      <c r="BM746" s="161" t="s">
        <v>857</v>
      </c>
    </row>
    <row r="747" spans="1:65" s="14" customFormat="1" ht="22.5">
      <c r="B747" s="172"/>
      <c r="D747" s="164" t="s">
        <v>237</v>
      </c>
      <c r="E747" s="173" t="s">
        <v>1</v>
      </c>
      <c r="F747" s="174" t="s">
        <v>2286</v>
      </c>
      <c r="H747" s="173" t="s">
        <v>1</v>
      </c>
      <c r="I747" s="175"/>
      <c r="L747" s="172"/>
      <c r="M747" s="176"/>
      <c r="N747" s="177"/>
      <c r="O747" s="177"/>
      <c r="P747" s="177"/>
      <c r="Q747" s="177"/>
      <c r="R747" s="177"/>
      <c r="S747" s="177"/>
      <c r="T747" s="178"/>
      <c r="AT747" s="173" t="s">
        <v>237</v>
      </c>
      <c r="AU747" s="173" t="s">
        <v>88</v>
      </c>
      <c r="AV747" s="14" t="s">
        <v>86</v>
      </c>
      <c r="AW747" s="14" t="s">
        <v>33</v>
      </c>
      <c r="AX747" s="14" t="s">
        <v>79</v>
      </c>
      <c r="AY747" s="173" t="s">
        <v>207</v>
      </c>
    </row>
    <row r="748" spans="1:65" s="13" customFormat="1" ht="11.25">
      <c r="B748" s="163"/>
      <c r="D748" s="164" t="s">
        <v>237</v>
      </c>
      <c r="E748" s="165" t="s">
        <v>1</v>
      </c>
      <c r="F748" s="166" t="s">
        <v>2287</v>
      </c>
      <c r="H748" s="167">
        <v>0.59199999999999997</v>
      </c>
      <c r="I748" s="168"/>
      <c r="L748" s="163"/>
      <c r="M748" s="169"/>
      <c r="N748" s="170"/>
      <c r="O748" s="170"/>
      <c r="P748" s="170"/>
      <c r="Q748" s="170"/>
      <c r="R748" s="170"/>
      <c r="S748" s="170"/>
      <c r="T748" s="171"/>
      <c r="AT748" s="165" t="s">
        <v>237</v>
      </c>
      <c r="AU748" s="165" t="s">
        <v>88</v>
      </c>
      <c r="AV748" s="13" t="s">
        <v>88</v>
      </c>
      <c r="AW748" s="13" t="s">
        <v>33</v>
      </c>
      <c r="AX748" s="13" t="s">
        <v>79</v>
      </c>
      <c r="AY748" s="165" t="s">
        <v>207</v>
      </c>
    </row>
    <row r="749" spans="1:65" s="13" customFormat="1" ht="11.25">
      <c r="B749" s="163"/>
      <c r="D749" s="164" t="s">
        <v>237</v>
      </c>
      <c r="E749" s="165" t="s">
        <v>1</v>
      </c>
      <c r="F749" s="166" t="s">
        <v>2288</v>
      </c>
      <c r="H749" s="167">
        <v>0.60599999999999998</v>
      </c>
      <c r="I749" s="168"/>
      <c r="L749" s="163"/>
      <c r="M749" s="169"/>
      <c r="N749" s="170"/>
      <c r="O749" s="170"/>
      <c r="P749" s="170"/>
      <c r="Q749" s="170"/>
      <c r="R749" s="170"/>
      <c r="S749" s="170"/>
      <c r="T749" s="171"/>
      <c r="AT749" s="165" t="s">
        <v>237</v>
      </c>
      <c r="AU749" s="165" t="s">
        <v>88</v>
      </c>
      <c r="AV749" s="13" t="s">
        <v>88</v>
      </c>
      <c r="AW749" s="13" t="s">
        <v>33</v>
      </c>
      <c r="AX749" s="13" t="s">
        <v>79</v>
      </c>
      <c r="AY749" s="165" t="s">
        <v>207</v>
      </c>
    </row>
    <row r="750" spans="1:65" s="13" customFormat="1" ht="11.25">
      <c r="B750" s="163"/>
      <c r="D750" s="164" t="s">
        <v>237</v>
      </c>
      <c r="E750" s="165" t="s">
        <v>1</v>
      </c>
      <c r="F750" s="166" t="s">
        <v>2289</v>
      </c>
      <c r="H750" s="167">
        <v>0.60599999999999998</v>
      </c>
      <c r="I750" s="168"/>
      <c r="L750" s="163"/>
      <c r="M750" s="169"/>
      <c r="N750" s="170"/>
      <c r="O750" s="170"/>
      <c r="P750" s="170"/>
      <c r="Q750" s="170"/>
      <c r="R750" s="170"/>
      <c r="S750" s="170"/>
      <c r="T750" s="171"/>
      <c r="AT750" s="165" t="s">
        <v>237</v>
      </c>
      <c r="AU750" s="165" t="s">
        <v>88</v>
      </c>
      <c r="AV750" s="13" t="s">
        <v>88</v>
      </c>
      <c r="AW750" s="13" t="s">
        <v>33</v>
      </c>
      <c r="AX750" s="13" t="s">
        <v>79</v>
      </c>
      <c r="AY750" s="165" t="s">
        <v>207</v>
      </c>
    </row>
    <row r="751" spans="1:65" s="14" customFormat="1" ht="11.25">
      <c r="B751" s="172"/>
      <c r="D751" s="164" t="s">
        <v>237</v>
      </c>
      <c r="E751" s="173" t="s">
        <v>1</v>
      </c>
      <c r="F751" s="174" t="s">
        <v>2290</v>
      </c>
      <c r="H751" s="173" t="s">
        <v>1</v>
      </c>
      <c r="I751" s="175"/>
      <c r="L751" s="172"/>
      <c r="M751" s="176"/>
      <c r="N751" s="177"/>
      <c r="O751" s="177"/>
      <c r="P751" s="177"/>
      <c r="Q751" s="177"/>
      <c r="R751" s="177"/>
      <c r="S751" s="177"/>
      <c r="T751" s="178"/>
      <c r="AT751" s="173" t="s">
        <v>237</v>
      </c>
      <c r="AU751" s="173" t="s">
        <v>88</v>
      </c>
      <c r="AV751" s="14" t="s">
        <v>86</v>
      </c>
      <c r="AW751" s="14" t="s">
        <v>33</v>
      </c>
      <c r="AX751" s="14" t="s">
        <v>79</v>
      </c>
      <c r="AY751" s="173" t="s">
        <v>207</v>
      </c>
    </row>
    <row r="752" spans="1:65" s="13" customFormat="1" ht="22.5">
      <c r="B752" s="163"/>
      <c r="D752" s="164" t="s">
        <v>237</v>
      </c>
      <c r="E752" s="165" t="s">
        <v>1</v>
      </c>
      <c r="F752" s="166" t="s">
        <v>2291</v>
      </c>
      <c r="H752" s="167">
        <v>5.8760000000000003</v>
      </c>
      <c r="I752" s="168"/>
      <c r="L752" s="163"/>
      <c r="M752" s="169"/>
      <c r="N752" s="170"/>
      <c r="O752" s="170"/>
      <c r="P752" s="170"/>
      <c r="Q752" s="170"/>
      <c r="R752" s="170"/>
      <c r="S752" s="170"/>
      <c r="T752" s="171"/>
      <c r="AT752" s="165" t="s">
        <v>237</v>
      </c>
      <c r="AU752" s="165" t="s">
        <v>88</v>
      </c>
      <c r="AV752" s="13" t="s">
        <v>88</v>
      </c>
      <c r="AW752" s="13" t="s">
        <v>33</v>
      </c>
      <c r="AX752" s="13" t="s">
        <v>79</v>
      </c>
      <c r="AY752" s="165" t="s">
        <v>207</v>
      </c>
    </row>
    <row r="753" spans="1:65" s="13" customFormat="1" ht="22.5">
      <c r="B753" s="163"/>
      <c r="D753" s="164" t="s">
        <v>237</v>
      </c>
      <c r="E753" s="165" t="s">
        <v>1</v>
      </c>
      <c r="F753" s="166" t="s">
        <v>2292</v>
      </c>
      <c r="H753" s="167">
        <v>0.64900000000000002</v>
      </c>
      <c r="I753" s="168"/>
      <c r="L753" s="163"/>
      <c r="M753" s="169"/>
      <c r="N753" s="170"/>
      <c r="O753" s="170"/>
      <c r="P753" s="170"/>
      <c r="Q753" s="170"/>
      <c r="R753" s="170"/>
      <c r="S753" s="170"/>
      <c r="T753" s="171"/>
      <c r="AT753" s="165" t="s">
        <v>237</v>
      </c>
      <c r="AU753" s="165" t="s">
        <v>88</v>
      </c>
      <c r="AV753" s="13" t="s">
        <v>88</v>
      </c>
      <c r="AW753" s="13" t="s">
        <v>33</v>
      </c>
      <c r="AX753" s="13" t="s">
        <v>79</v>
      </c>
      <c r="AY753" s="165" t="s">
        <v>207</v>
      </c>
    </row>
    <row r="754" spans="1:65" s="13" customFormat="1" ht="22.5">
      <c r="B754" s="163"/>
      <c r="D754" s="164" t="s">
        <v>237</v>
      </c>
      <c r="E754" s="165" t="s">
        <v>1</v>
      </c>
      <c r="F754" s="166" t="s">
        <v>2293</v>
      </c>
      <c r="H754" s="167">
        <v>6.47</v>
      </c>
      <c r="I754" s="168"/>
      <c r="L754" s="163"/>
      <c r="M754" s="169"/>
      <c r="N754" s="170"/>
      <c r="O754" s="170"/>
      <c r="P754" s="170"/>
      <c r="Q754" s="170"/>
      <c r="R754" s="170"/>
      <c r="S754" s="170"/>
      <c r="T754" s="171"/>
      <c r="AT754" s="165" t="s">
        <v>237</v>
      </c>
      <c r="AU754" s="165" t="s">
        <v>88</v>
      </c>
      <c r="AV754" s="13" t="s">
        <v>88</v>
      </c>
      <c r="AW754" s="13" t="s">
        <v>33</v>
      </c>
      <c r="AX754" s="13" t="s">
        <v>79</v>
      </c>
      <c r="AY754" s="165" t="s">
        <v>207</v>
      </c>
    </row>
    <row r="755" spans="1:65" s="13" customFormat="1" ht="11.25">
      <c r="B755" s="163"/>
      <c r="D755" s="164" t="s">
        <v>237</v>
      </c>
      <c r="E755" s="165" t="s">
        <v>1</v>
      </c>
      <c r="F755" s="166" t="s">
        <v>2294</v>
      </c>
      <c r="H755" s="167">
        <v>34.81</v>
      </c>
      <c r="I755" s="168"/>
      <c r="L755" s="163"/>
      <c r="M755" s="169"/>
      <c r="N755" s="170"/>
      <c r="O755" s="170"/>
      <c r="P755" s="170"/>
      <c r="Q755" s="170"/>
      <c r="R755" s="170"/>
      <c r="S755" s="170"/>
      <c r="T755" s="171"/>
      <c r="AT755" s="165" t="s">
        <v>237</v>
      </c>
      <c r="AU755" s="165" t="s">
        <v>88</v>
      </c>
      <c r="AV755" s="13" t="s">
        <v>88</v>
      </c>
      <c r="AW755" s="13" t="s">
        <v>33</v>
      </c>
      <c r="AX755" s="13" t="s">
        <v>79</v>
      </c>
      <c r="AY755" s="165" t="s">
        <v>207</v>
      </c>
    </row>
    <row r="756" spans="1:65" s="15" customFormat="1" ht="11.25">
      <c r="B756" s="179"/>
      <c r="D756" s="164" t="s">
        <v>237</v>
      </c>
      <c r="E756" s="180" t="s">
        <v>1</v>
      </c>
      <c r="F756" s="181" t="s">
        <v>242</v>
      </c>
      <c r="H756" s="182">
        <v>49.609000000000002</v>
      </c>
      <c r="I756" s="183"/>
      <c r="L756" s="179"/>
      <c r="M756" s="184"/>
      <c r="N756" s="185"/>
      <c r="O756" s="185"/>
      <c r="P756" s="185"/>
      <c r="Q756" s="185"/>
      <c r="R756" s="185"/>
      <c r="S756" s="185"/>
      <c r="T756" s="186"/>
      <c r="AT756" s="180" t="s">
        <v>237</v>
      </c>
      <c r="AU756" s="180" t="s">
        <v>88</v>
      </c>
      <c r="AV756" s="15" t="s">
        <v>213</v>
      </c>
      <c r="AW756" s="15" t="s">
        <v>33</v>
      </c>
      <c r="AX756" s="15" t="s">
        <v>86</v>
      </c>
      <c r="AY756" s="180" t="s">
        <v>207</v>
      </c>
    </row>
    <row r="757" spans="1:65" s="2" customFormat="1" ht="24.2" customHeight="1">
      <c r="A757" s="31"/>
      <c r="B757" s="148"/>
      <c r="C757" s="149" t="s">
        <v>885</v>
      </c>
      <c r="D757" s="149" t="s">
        <v>209</v>
      </c>
      <c r="E757" s="150" t="s">
        <v>2295</v>
      </c>
      <c r="F757" s="151" t="s">
        <v>2296</v>
      </c>
      <c r="G757" s="152" t="s">
        <v>415</v>
      </c>
      <c r="H757" s="153">
        <v>49.609000000000002</v>
      </c>
      <c r="I757" s="154"/>
      <c r="J757" s="155">
        <f>ROUND(I757*H757,2)</f>
        <v>0</v>
      </c>
      <c r="K757" s="156"/>
      <c r="L757" s="32"/>
      <c r="M757" s="157" t="s">
        <v>1</v>
      </c>
      <c r="N757" s="158" t="s">
        <v>44</v>
      </c>
      <c r="O757" s="57"/>
      <c r="P757" s="159">
        <f>O757*H757</f>
        <v>0</v>
      </c>
      <c r="Q757" s="159">
        <v>0</v>
      </c>
      <c r="R757" s="159">
        <f>Q757*H757</f>
        <v>0</v>
      </c>
      <c r="S757" s="159">
        <v>0</v>
      </c>
      <c r="T757" s="160">
        <f>S757*H757</f>
        <v>0</v>
      </c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R757" s="161" t="s">
        <v>213</v>
      </c>
      <c r="AT757" s="161" t="s">
        <v>209</v>
      </c>
      <c r="AU757" s="161" t="s">
        <v>88</v>
      </c>
      <c r="AY757" s="17" t="s">
        <v>207</v>
      </c>
      <c r="BE757" s="162">
        <f>IF(N757="základní",J757,0)</f>
        <v>0</v>
      </c>
      <c r="BF757" s="162">
        <f>IF(N757="snížená",J757,0)</f>
        <v>0</v>
      </c>
      <c r="BG757" s="162">
        <f>IF(N757="zákl. přenesená",J757,0)</f>
        <v>0</v>
      </c>
      <c r="BH757" s="162">
        <f>IF(N757="sníž. přenesená",J757,0)</f>
        <v>0</v>
      </c>
      <c r="BI757" s="162">
        <f>IF(N757="nulová",J757,0)</f>
        <v>0</v>
      </c>
      <c r="BJ757" s="17" t="s">
        <v>86</v>
      </c>
      <c r="BK757" s="162">
        <f>ROUND(I757*H757,2)</f>
        <v>0</v>
      </c>
      <c r="BL757" s="17" t="s">
        <v>213</v>
      </c>
      <c r="BM757" s="161" t="s">
        <v>888</v>
      </c>
    </row>
    <row r="758" spans="1:65" s="2" customFormat="1" ht="24.2" customHeight="1">
      <c r="A758" s="31"/>
      <c r="B758" s="148"/>
      <c r="C758" s="149" t="s">
        <v>460</v>
      </c>
      <c r="D758" s="149" t="s">
        <v>209</v>
      </c>
      <c r="E758" s="150" t="s">
        <v>2297</v>
      </c>
      <c r="F758" s="151" t="s">
        <v>2298</v>
      </c>
      <c r="G758" s="152" t="s">
        <v>415</v>
      </c>
      <c r="H758" s="153">
        <v>20.73</v>
      </c>
      <c r="I758" s="154"/>
      <c r="J758" s="155">
        <f>ROUND(I758*H758,2)</f>
        <v>0</v>
      </c>
      <c r="K758" s="156"/>
      <c r="L758" s="32"/>
      <c r="M758" s="157" t="s">
        <v>1</v>
      </c>
      <c r="N758" s="158" t="s">
        <v>44</v>
      </c>
      <c r="O758" s="57"/>
      <c r="P758" s="159">
        <f>O758*H758</f>
        <v>0</v>
      </c>
      <c r="Q758" s="159">
        <v>0</v>
      </c>
      <c r="R758" s="159">
        <f>Q758*H758</f>
        <v>0</v>
      </c>
      <c r="S758" s="159">
        <v>0</v>
      </c>
      <c r="T758" s="160">
        <f>S758*H758</f>
        <v>0</v>
      </c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R758" s="161" t="s">
        <v>213</v>
      </c>
      <c r="AT758" s="161" t="s">
        <v>209</v>
      </c>
      <c r="AU758" s="161" t="s">
        <v>88</v>
      </c>
      <c r="AY758" s="17" t="s">
        <v>207</v>
      </c>
      <c r="BE758" s="162">
        <f>IF(N758="základní",J758,0)</f>
        <v>0</v>
      </c>
      <c r="BF758" s="162">
        <f>IF(N758="snížená",J758,0)</f>
        <v>0</v>
      </c>
      <c r="BG758" s="162">
        <f>IF(N758="zákl. přenesená",J758,0)</f>
        <v>0</v>
      </c>
      <c r="BH758" s="162">
        <f>IF(N758="sníž. přenesená",J758,0)</f>
        <v>0</v>
      </c>
      <c r="BI758" s="162">
        <f>IF(N758="nulová",J758,0)</f>
        <v>0</v>
      </c>
      <c r="BJ758" s="17" t="s">
        <v>86</v>
      </c>
      <c r="BK758" s="162">
        <f>ROUND(I758*H758,2)</f>
        <v>0</v>
      </c>
      <c r="BL758" s="17" t="s">
        <v>213</v>
      </c>
      <c r="BM758" s="161" t="s">
        <v>898</v>
      </c>
    </row>
    <row r="759" spans="1:65" s="14" customFormat="1" ht="11.25">
      <c r="B759" s="172"/>
      <c r="D759" s="164" t="s">
        <v>237</v>
      </c>
      <c r="E759" s="173" t="s">
        <v>1</v>
      </c>
      <c r="F759" s="174" t="s">
        <v>2299</v>
      </c>
      <c r="H759" s="173" t="s">
        <v>1</v>
      </c>
      <c r="I759" s="175"/>
      <c r="L759" s="172"/>
      <c r="M759" s="176"/>
      <c r="N759" s="177"/>
      <c r="O759" s="177"/>
      <c r="P759" s="177"/>
      <c r="Q759" s="177"/>
      <c r="R759" s="177"/>
      <c r="S759" s="177"/>
      <c r="T759" s="178"/>
      <c r="AT759" s="173" t="s">
        <v>237</v>
      </c>
      <c r="AU759" s="173" t="s">
        <v>88</v>
      </c>
      <c r="AV759" s="14" t="s">
        <v>86</v>
      </c>
      <c r="AW759" s="14" t="s">
        <v>33</v>
      </c>
      <c r="AX759" s="14" t="s">
        <v>79</v>
      </c>
      <c r="AY759" s="173" t="s">
        <v>207</v>
      </c>
    </row>
    <row r="760" spans="1:65" s="14" customFormat="1" ht="11.25">
      <c r="B760" s="172"/>
      <c r="D760" s="164" t="s">
        <v>237</v>
      </c>
      <c r="E760" s="173" t="s">
        <v>1</v>
      </c>
      <c r="F760" s="174" t="s">
        <v>2300</v>
      </c>
      <c r="H760" s="173" t="s">
        <v>1</v>
      </c>
      <c r="I760" s="175"/>
      <c r="L760" s="172"/>
      <c r="M760" s="176"/>
      <c r="N760" s="177"/>
      <c r="O760" s="177"/>
      <c r="P760" s="177"/>
      <c r="Q760" s="177"/>
      <c r="R760" s="177"/>
      <c r="S760" s="177"/>
      <c r="T760" s="178"/>
      <c r="AT760" s="173" t="s">
        <v>237</v>
      </c>
      <c r="AU760" s="173" t="s">
        <v>88</v>
      </c>
      <c r="AV760" s="14" t="s">
        <v>86</v>
      </c>
      <c r="AW760" s="14" t="s">
        <v>33</v>
      </c>
      <c r="AX760" s="14" t="s">
        <v>79</v>
      </c>
      <c r="AY760" s="173" t="s">
        <v>207</v>
      </c>
    </row>
    <row r="761" spans="1:65" s="13" customFormat="1" ht="11.25">
      <c r="B761" s="163"/>
      <c r="D761" s="164" t="s">
        <v>237</v>
      </c>
      <c r="E761" s="165" t="s">
        <v>1</v>
      </c>
      <c r="F761" s="166" t="s">
        <v>2301</v>
      </c>
      <c r="H761" s="167">
        <v>1.6279999999999999</v>
      </c>
      <c r="I761" s="168"/>
      <c r="L761" s="163"/>
      <c r="M761" s="169"/>
      <c r="N761" s="170"/>
      <c r="O761" s="170"/>
      <c r="P761" s="170"/>
      <c r="Q761" s="170"/>
      <c r="R761" s="170"/>
      <c r="S761" s="170"/>
      <c r="T761" s="171"/>
      <c r="AT761" s="165" t="s">
        <v>237</v>
      </c>
      <c r="AU761" s="165" t="s">
        <v>88</v>
      </c>
      <c r="AV761" s="13" t="s">
        <v>88</v>
      </c>
      <c r="AW761" s="13" t="s">
        <v>33</v>
      </c>
      <c r="AX761" s="13" t="s">
        <v>79</v>
      </c>
      <c r="AY761" s="165" t="s">
        <v>207</v>
      </c>
    </row>
    <row r="762" spans="1:65" s="13" customFormat="1" ht="11.25">
      <c r="B762" s="163"/>
      <c r="D762" s="164" t="s">
        <v>237</v>
      </c>
      <c r="E762" s="165" t="s">
        <v>1</v>
      </c>
      <c r="F762" s="166" t="s">
        <v>2302</v>
      </c>
      <c r="H762" s="167">
        <v>1.784</v>
      </c>
      <c r="I762" s="168"/>
      <c r="L762" s="163"/>
      <c r="M762" s="169"/>
      <c r="N762" s="170"/>
      <c r="O762" s="170"/>
      <c r="P762" s="170"/>
      <c r="Q762" s="170"/>
      <c r="R762" s="170"/>
      <c r="S762" s="170"/>
      <c r="T762" s="171"/>
      <c r="AT762" s="165" t="s">
        <v>237</v>
      </c>
      <c r="AU762" s="165" t="s">
        <v>88</v>
      </c>
      <c r="AV762" s="13" t="s">
        <v>88</v>
      </c>
      <c r="AW762" s="13" t="s">
        <v>33</v>
      </c>
      <c r="AX762" s="13" t="s">
        <v>79</v>
      </c>
      <c r="AY762" s="165" t="s">
        <v>207</v>
      </c>
    </row>
    <row r="763" spans="1:65" s="13" customFormat="1" ht="11.25">
      <c r="B763" s="163"/>
      <c r="D763" s="164" t="s">
        <v>237</v>
      </c>
      <c r="E763" s="165" t="s">
        <v>1</v>
      </c>
      <c r="F763" s="166" t="s">
        <v>2303</v>
      </c>
      <c r="H763" s="167">
        <v>1.784</v>
      </c>
      <c r="I763" s="168"/>
      <c r="L763" s="163"/>
      <c r="M763" s="169"/>
      <c r="N763" s="170"/>
      <c r="O763" s="170"/>
      <c r="P763" s="170"/>
      <c r="Q763" s="170"/>
      <c r="R763" s="170"/>
      <c r="S763" s="170"/>
      <c r="T763" s="171"/>
      <c r="AT763" s="165" t="s">
        <v>237</v>
      </c>
      <c r="AU763" s="165" t="s">
        <v>88</v>
      </c>
      <c r="AV763" s="13" t="s">
        <v>88</v>
      </c>
      <c r="AW763" s="13" t="s">
        <v>33</v>
      </c>
      <c r="AX763" s="13" t="s">
        <v>79</v>
      </c>
      <c r="AY763" s="165" t="s">
        <v>207</v>
      </c>
    </row>
    <row r="764" spans="1:65" s="14" customFormat="1" ht="11.25">
      <c r="B764" s="172"/>
      <c r="D764" s="164" t="s">
        <v>237</v>
      </c>
      <c r="E764" s="173" t="s">
        <v>1</v>
      </c>
      <c r="F764" s="174" t="s">
        <v>2304</v>
      </c>
      <c r="H764" s="173" t="s">
        <v>1</v>
      </c>
      <c r="I764" s="175"/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237</v>
      </c>
      <c r="AU764" s="173" t="s">
        <v>88</v>
      </c>
      <c r="AV764" s="14" t="s">
        <v>86</v>
      </c>
      <c r="AW764" s="14" t="s">
        <v>33</v>
      </c>
      <c r="AX764" s="14" t="s">
        <v>79</v>
      </c>
      <c r="AY764" s="173" t="s">
        <v>207</v>
      </c>
    </row>
    <row r="765" spans="1:65" s="13" customFormat="1" ht="22.5">
      <c r="B765" s="163"/>
      <c r="D765" s="164" t="s">
        <v>237</v>
      </c>
      <c r="E765" s="165" t="s">
        <v>1</v>
      </c>
      <c r="F765" s="166" t="s">
        <v>2305</v>
      </c>
      <c r="H765" s="167">
        <v>12.925000000000001</v>
      </c>
      <c r="I765" s="168"/>
      <c r="L765" s="163"/>
      <c r="M765" s="169"/>
      <c r="N765" s="170"/>
      <c r="O765" s="170"/>
      <c r="P765" s="170"/>
      <c r="Q765" s="170"/>
      <c r="R765" s="170"/>
      <c r="S765" s="170"/>
      <c r="T765" s="171"/>
      <c r="AT765" s="165" t="s">
        <v>237</v>
      </c>
      <c r="AU765" s="165" t="s">
        <v>88</v>
      </c>
      <c r="AV765" s="13" t="s">
        <v>88</v>
      </c>
      <c r="AW765" s="13" t="s">
        <v>33</v>
      </c>
      <c r="AX765" s="13" t="s">
        <v>79</v>
      </c>
      <c r="AY765" s="165" t="s">
        <v>207</v>
      </c>
    </row>
    <row r="766" spans="1:65" s="13" customFormat="1" ht="11.25">
      <c r="B766" s="163"/>
      <c r="D766" s="164" t="s">
        <v>237</v>
      </c>
      <c r="E766" s="165" t="s">
        <v>1</v>
      </c>
      <c r="F766" s="166" t="s">
        <v>2306</v>
      </c>
      <c r="H766" s="167">
        <v>2.609</v>
      </c>
      <c r="I766" s="168"/>
      <c r="L766" s="163"/>
      <c r="M766" s="169"/>
      <c r="N766" s="170"/>
      <c r="O766" s="170"/>
      <c r="P766" s="170"/>
      <c r="Q766" s="170"/>
      <c r="R766" s="170"/>
      <c r="S766" s="170"/>
      <c r="T766" s="171"/>
      <c r="AT766" s="165" t="s">
        <v>237</v>
      </c>
      <c r="AU766" s="165" t="s">
        <v>88</v>
      </c>
      <c r="AV766" s="13" t="s">
        <v>88</v>
      </c>
      <c r="AW766" s="13" t="s">
        <v>33</v>
      </c>
      <c r="AX766" s="13" t="s">
        <v>79</v>
      </c>
      <c r="AY766" s="165" t="s">
        <v>207</v>
      </c>
    </row>
    <row r="767" spans="1:65" s="15" customFormat="1" ht="11.25">
      <c r="B767" s="179"/>
      <c r="D767" s="164" t="s">
        <v>237</v>
      </c>
      <c r="E767" s="180" t="s">
        <v>1</v>
      </c>
      <c r="F767" s="181" t="s">
        <v>242</v>
      </c>
      <c r="H767" s="182">
        <v>20.730000000000004</v>
      </c>
      <c r="I767" s="183"/>
      <c r="L767" s="179"/>
      <c r="M767" s="184"/>
      <c r="N767" s="185"/>
      <c r="O767" s="185"/>
      <c r="P767" s="185"/>
      <c r="Q767" s="185"/>
      <c r="R767" s="185"/>
      <c r="S767" s="185"/>
      <c r="T767" s="186"/>
      <c r="AT767" s="180" t="s">
        <v>237</v>
      </c>
      <c r="AU767" s="180" t="s">
        <v>88</v>
      </c>
      <c r="AV767" s="15" t="s">
        <v>213</v>
      </c>
      <c r="AW767" s="15" t="s">
        <v>33</v>
      </c>
      <c r="AX767" s="15" t="s">
        <v>86</v>
      </c>
      <c r="AY767" s="180" t="s">
        <v>207</v>
      </c>
    </row>
    <row r="768" spans="1:65" s="2" customFormat="1" ht="24.2" customHeight="1">
      <c r="A768" s="31"/>
      <c r="B768" s="148"/>
      <c r="C768" s="149" t="s">
        <v>916</v>
      </c>
      <c r="D768" s="149" t="s">
        <v>209</v>
      </c>
      <c r="E768" s="150" t="s">
        <v>2307</v>
      </c>
      <c r="F768" s="151" t="s">
        <v>2308</v>
      </c>
      <c r="G768" s="152" t="s">
        <v>415</v>
      </c>
      <c r="H768" s="153">
        <v>20.73</v>
      </c>
      <c r="I768" s="154"/>
      <c r="J768" s="155">
        <f>ROUND(I768*H768,2)</f>
        <v>0</v>
      </c>
      <c r="K768" s="156"/>
      <c r="L768" s="32"/>
      <c r="M768" s="157" t="s">
        <v>1</v>
      </c>
      <c r="N768" s="158" t="s">
        <v>44</v>
      </c>
      <c r="O768" s="57"/>
      <c r="P768" s="159">
        <f>O768*H768</f>
        <v>0</v>
      </c>
      <c r="Q768" s="159">
        <v>0</v>
      </c>
      <c r="R768" s="159">
        <f>Q768*H768</f>
        <v>0</v>
      </c>
      <c r="S768" s="159">
        <v>0</v>
      </c>
      <c r="T768" s="160">
        <f>S768*H768</f>
        <v>0</v>
      </c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R768" s="161" t="s">
        <v>213</v>
      </c>
      <c r="AT768" s="161" t="s">
        <v>209</v>
      </c>
      <c r="AU768" s="161" t="s">
        <v>88</v>
      </c>
      <c r="AY768" s="17" t="s">
        <v>207</v>
      </c>
      <c r="BE768" s="162">
        <f>IF(N768="základní",J768,0)</f>
        <v>0</v>
      </c>
      <c r="BF768" s="162">
        <f>IF(N768="snížená",J768,0)</f>
        <v>0</v>
      </c>
      <c r="BG768" s="162">
        <f>IF(N768="zákl. přenesená",J768,0)</f>
        <v>0</v>
      </c>
      <c r="BH768" s="162">
        <f>IF(N768="sníž. přenesená",J768,0)</f>
        <v>0</v>
      </c>
      <c r="BI768" s="162">
        <f>IF(N768="nulová",J768,0)</f>
        <v>0</v>
      </c>
      <c r="BJ768" s="17" t="s">
        <v>86</v>
      </c>
      <c r="BK768" s="162">
        <f>ROUND(I768*H768,2)</f>
        <v>0</v>
      </c>
      <c r="BL768" s="17" t="s">
        <v>213</v>
      </c>
      <c r="BM768" s="161" t="s">
        <v>919</v>
      </c>
    </row>
    <row r="769" spans="1:65" s="2" customFormat="1" ht="24.2" customHeight="1">
      <c r="A769" s="31"/>
      <c r="B769" s="148"/>
      <c r="C769" s="149" t="s">
        <v>463</v>
      </c>
      <c r="D769" s="149" t="s">
        <v>209</v>
      </c>
      <c r="E769" s="150" t="s">
        <v>2309</v>
      </c>
      <c r="F769" s="151" t="s">
        <v>2310</v>
      </c>
      <c r="G769" s="152" t="s">
        <v>415</v>
      </c>
      <c r="H769" s="153">
        <v>34.81</v>
      </c>
      <c r="I769" s="154"/>
      <c r="J769" s="155">
        <f>ROUND(I769*H769,2)</f>
        <v>0</v>
      </c>
      <c r="K769" s="156"/>
      <c r="L769" s="32"/>
      <c r="M769" s="157" t="s">
        <v>1</v>
      </c>
      <c r="N769" s="158" t="s">
        <v>44</v>
      </c>
      <c r="O769" s="57"/>
      <c r="P769" s="159">
        <f>O769*H769</f>
        <v>0</v>
      </c>
      <c r="Q769" s="159">
        <v>0</v>
      </c>
      <c r="R769" s="159">
        <f>Q769*H769</f>
        <v>0</v>
      </c>
      <c r="S769" s="159">
        <v>0</v>
      </c>
      <c r="T769" s="160">
        <f>S769*H769</f>
        <v>0</v>
      </c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R769" s="161" t="s">
        <v>213</v>
      </c>
      <c r="AT769" s="161" t="s">
        <v>209</v>
      </c>
      <c r="AU769" s="161" t="s">
        <v>88</v>
      </c>
      <c r="AY769" s="17" t="s">
        <v>207</v>
      </c>
      <c r="BE769" s="162">
        <f>IF(N769="základní",J769,0)</f>
        <v>0</v>
      </c>
      <c r="BF769" s="162">
        <f>IF(N769="snížená",J769,0)</f>
        <v>0</v>
      </c>
      <c r="BG769" s="162">
        <f>IF(N769="zákl. přenesená",J769,0)</f>
        <v>0</v>
      </c>
      <c r="BH769" s="162">
        <f>IF(N769="sníž. přenesená",J769,0)</f>
        <v>0</v>
      </c>
      <c r="BI769" s="162">
        <f>IF(N769="nulová",J769,0)</f>
        <v>0</v>
      </c>
      <c r="BJ769" s="17" t="s">
        <v>86</v>
      </c>
      <c r="BK769" s="162">
        <f>ROUND(I769*H769,2)</f>
        <v>0</v>
      </c>
      <c r="BL769" s="17" t="s">
        <v>213</v>
      </c>
      <c r="BM769" s="161" t="s">
        <v>923</v>
      </c>
    </row>
    <row r="770" spans="1:65" s="13" customFormat="1" ht="22.5">
      <c r="B770" s="163"/>
      <c r="D770" s="164" t="s">
        <v>237</v>
      </c>
      <c r="E770" s="165" t="s">
        <v>1</v>
      </c>
      <c r="F770" s="166" t="s">
        <v>2311</v>
      </c>
      <c r="H770" s="167">
        <v>34.81</v>
      </c>
      <c r="I770" s="168"/>
      <c r="L770" s="163"/>
      <c r="M770" s="169"/>
      <c r="N770" s="170"/>
      <c r="O770" s="170"/>
      <c r="P770" s="170"/>
      <c r="Q770" s="170"/>
      <c r="R770" s="170"/>
      <c r="S770" s="170"/>
      <c r="T770" s="171"/>
      <c r="AT770" s="165" t="s">
        <v>237</v>
      </c>
      <c r="AU770" s="165" t="s">
        <v>88</v>
      </c>
      <c r="AV770" s="13" t="s">
        <v>88</v>
      </c>
      <c r="AW770" s="13" t="s">
        <v>33</v>
      </c>
      <c r="AX770" s="13" t="s">
        <v>79</v>
      </c>
      <c r="AY770" s="165" t="s">
        <v>207</v>
      </c>
    </row>
    <row r="771" spans="1:65" s="15" customFormat="1" ht="11.25">
      <c r="B771" s="179"/>
      <c r="D771" s="164" t="s">
        <v>237</v>
      </c>
      <c r="E771" s="180" t="s">
        <v>1</v>
      </c>
      <c r="F771" s="181" t="s">
        <v>242</v>
      </c>
      <c r="H771" s="182">
        <v>34.81</v>
      </c>
      <c r="I771" s="183"/>
      <c r="L771" s="179"/>
      <c r="M771" s="184"/>
      <c r="N771" s="185"/>
      <c r="O771" s="185"/>
      <c r="P771" s="185"/>
      <c r="Q771" s="185"/>
      <c r="R771" s="185"/>
      <c r="S771" s="185"/>
      <c r="T771" s="186"/>
      <c r="AT771" s="180" t="s">
        <v>237</v>
      </c>
      <c r="AU771" s="180" t="s">
        <v>88</v>
      </c>
      <c r="AV771" s="15" t="s">
        <v>213</v>
      </c>
      <c r="AW771" s="15" t="s">
        <v>33</v>
      </c>
      <c r="AX771" s="15" t="s">
        <v>86</v>
      </c>
      <c r="AY771" s="180" t="s">
        <v>207</v>
      </c>
    </row>
    <row r="772" spans="1:65" s="2" customFormat="1" ht="24.2" customHeight="1">
      <c r="A772" s="31"/>
      <c r="B772" s="148"/>
      <c r="C772" s="149" t="s">
        <v>924</v>
      </c>
      <c r="D772" s="149" t="s">
        <v>209</v>
      </c>
      <c r="E772" s="150" t="s">
        <v>2312</v>
      </c>
      <c r="F772" s="151" t="s">
        <v>2313</v>
      </c>
      <c r="G772" s="152" t="s">
        <v>415</v>
      </c>
      <c r="H772" s="153">
        <v>34.81</v>
      </c>
      <c r="I772" s="154"/>
      <c r="J772" s="155">
        <f>ROUND(I772*H772,2)</f>
        <v>0</v>
      </c>
      <c r="K772" s="156"/>
      <c r="L772" s="32"/>
      <c r="M772" s="157" t="s">
        <v>1</v>
      </c>
      <c r="N772" s="158" t="s">
        <v>44</v>
      </c>
      <c r="O772" s="57"/>
      <c r="P772" s="159">
        <f>O772*H772</f>
        <v>0</v>
      </c>
      <c r="Q772" s="159">
        <v>0</v>
      </c>
      <c r="R772" s="159">
        <f>Q772*H772</f>
        <v>0</v>
      </c>
      <c r="S772" s="159">
        <v>0</v>
      </c>
      <c r="T772" s="160">
        <f>S772*H772</f>
        <v>0</v>
      </c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R772" s="161" t="s">
        <v>213</v>
      </c>
      <c r="AT772" s="161" t="s">
        <v>209</v>
      </c>
      <c r="AU772" s="161" t="s">
        <v>88</v>
      </c>
      <c r="AY772" s="17" t="s">
        <v>207</v>
      </c>
      <c r="BE772" s="162">
        <f>IF(N772="základní",J772,0)</f>
        <v>0</v>
      </c>
      <c r="BF772" s="162">
        <f>IF(N772="snížená",J772,0)</f>
        <v>0</v>
      </c>
      <c r="BG772" s="162">
        <f>IF(N772="zákl. přenesená",J772,0)</f>
        <v>0</v>
      </c>
      <c r="BH772" s="162">
        <f>IF(N772="sníž. přenesená",J772,0)</f>
        <v>0</v>
      </c>
      <c r="BI772" s="162">
        <f>IF(N772="nulová",J772,0)</f>
        <v>0</v>
      </c>
      <c r="BJ772" s="17" t="s">
        <v>86</v>
      </c>
      <c r="BK772" s="162">
        <f>ROUND(I772*H772,2)</f>
        <v>0</v>
      </c>
      <c r="BL772" s="17" t="s">
        <v>213</v>
      </c>
      <c r="BM772" s="161" t="s">
        <v>927</v>
      </c>
    </row>
    <row r="773" spans="1:65" s="2" customFormat="1" ht="16.5" customHeight="1">
      <c r="A773" s="31"/>
      <c r="B773" s="148"/>
      <c r="C773" s="149" t="s">
        <v>468</v>
      </c>
      <c r="D773" s="149" t="s">
        <v>209</v>
      </c>
      <c r="E773" s="150" t="s">
        <v>2314</v>
      </c>
      <c r="F773" s="151" t="s">
        <v>2315</v>
      </c>
      <c r="G773" s="152" t="s">
        <v>288</v>
      </c>
      <c r="H773" s="153">
        <v>2.5270000000000001</v>
      </c>
      <c r="I773" s="154"/>
      <c r="J773" s="155">
        <f>ROUND(I773*H773,2)</f>
        <v>0</v>
      </c>
      <c r="K773" s="156"/>
      <c r="L773" s="32"/>
      <c r="M773" s="157" t="s">
        <v>1</v>
      </c>
      <c r="N773" s="158" t="s">
        <v>44</v>
      </c>
      <c r="O773" s="57"/>
      <c r="P773" s="159">
        <f>O773*H773</f>
        <v>0</v>
      </c>
      <c r="Q773" s="159">
        <v>0</v>
      </c>
      <c r="R773" s="159">
        <f>Q773*H773</f>
        <v>0</v>
      </c>
      <c r="S773" s="159">
        <v>0</v>
      </c>
      <c r="T773" s="160">
        <f>S773*H773</f>
        <v>0</v>
      </c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R773" s="161" t="s">
        <v>213</v>
      </c>
      <c r="AT773" s="161" t="s">
        <v>209</v>
      </c>
      <c r="AU773" s="161" t="s">
        <v>88</v>
      </c>
      <c r="AY773" s="17" t="s">
        <v>207</v>
      </c>
      <c r="BE773" s="162">
        <f>IF(N773="základní",J773,0)</f>
        <v>0</v>
      </c>
      <c r="BF773" s="162">
        <f>IF(N773="snížená",J773,0)</f>
        <v>0</v>
      </c>
      <c r="BG773" s="162">
        <f>IF(N773="zákl. přenesená",J773,0)</f>
        <v>0</v>
      </c>
      <c r="BH773" s="162">
        <f>IF(N773="sníž. přenesená",J773,0)</f>
        <v>0</v>
      </c>
      <c r="BI773" s="162">
        <f>IF(N773="nulová",J773,0)</f>
        <v>0</v>
      </c>
      <c r="BJ773" s="17" t="s">
        <v>86</v>
      </c>
      <c r="BK773" s="162">
        <f>ROUND(I773*H773,2)</f>
        <v>0</v>
      </c>
      <c r="BL773" s="17" t="s">
        <v>213</v>
      </c>
      <c r="BM773" s="161" t="s">
        <v>932</v>
      </c>
    </row>
    <row r="774" spans="1:65" s="13" customFormat="1" ht="22.5">
      <c r="B774" s="163"/>
      <c r="D774" s="164" t="s">
        <v>237</v>
      </c>
      <c r="E774" s="165" t="s">
        <v>1</v>
      </c>
      <c r="F774" s="166" t="s">
        <v>2316</v>
      </c>
      <c r="H774" s="167">
        <v>1.0469999999999999</v>
      </c>
      <c r="I774" s="168"/>
      <c r="L774" s="163"/>
      <c r="M774" s="169"/>
      <c r="N774" s="170"/>
      <c r="O774" s="170"/>
      <c r="P774" s="170"/>
      <c r="Q774" s="170"/>
      <c r="R774" s="170"/>
      <c r="S774" s="170"/>
      <c r="T774" s="171"/>
      <c r="AT774" s="165" t="s">
        <v>237</v>
      </c>
      <c r="AU774" s="165" t="s">
        <v>88</v>
      </c>
      <c r="AV774" s="13" t="s">
        <v>88</v>
      </c>
      <c r="AW774" s="13" t="s">
        <v>33</v>
      </c>
      <c r="AX774" s="13" t="s">
        <v>79</v>
      </c>
      <c r="AY774" s="165" t="s">
        <v>207</v>
      </c>
    </row>
    <row r="775" spans="1:65" s="13" customFormat="1" ht="22.5">
      <c r="B775" s="163"/>
      <c r="D775" s="164" t="s">
        <v>237</v>
      </c>
      <c r="E775" s="165" t="s">
        <v>1</v>
      </c>
      <c r="F775" s="166" t="s">
        <v>2317</v>
      </c>
      <c r="H775" s="167">
        <v>1.48</v>
      </c>
      <c r="I775" s="168"/>
      <c r="L775" s="163"/>
      <c r="M775" s="169"/>
      <c r="N775" s="170"/>
      <c r="O775" s="170"/>
      <c r="P775" s="170"/>
      <c r="Q775" s="170"/>
      <c r="R775" s="170"/>
      <c r="S775" s="170"/>
      <c r="T775" s="171"/>
      <c r="AT775" s="165" t="s">
        <v>237</v>
      </c>
      <c r="AU775" s="165" t="s">
        <v>88</v>
      </c>
      <c r="AV775" s="13" t="s">
        <v>88</v>
      </c>
      <c r="AW775" s="13" t="s">
        <v>33</v>
      </c>
      <c r="AX775" s="13" t="s">
        <v>79</v>
      </c>
      <c r="AY775" s="165" t="s">
        <v>207</v>
      </c>
    </row>
    <row r="776" spans="1:65" s="15" customFormat="1" ht="11.25">
      <c r="B776" s="179"/>
      <c r="D776" s="164" t="s">
        <v>237</v>
      </c>
      <c r="E776" s="180" t="s">
        <v>1</v>
      </c>
      <c r="F776" s="181" t="s">
        <v>242</v>
      </c>
      <c r="H776" s="182">
        <v>2.5270000000000001</v>
      </c>
      <c r="I776" s="183"/>
      <c r="L776" s="179"/>
      <c r="M776" s="184"/>
      <c r="N776" s="185"/>
      <c r="O776" s="185"/>
      <c r="P776" s="185"/>
      <c r="Q776" s="185"/>
      <c r="R776" s="185"/>
      <c r="S776" s="185"/>
      <c r="T776" s="186"/>
      <c r="AT776" s="180" t="s">
        <v>237</v>
      </c>
      <c r="AU776" s="180" t="s">
        <v>88</v>
      </c>
      <c r="AV776" s="15" t="s">
        <v>213</v>
      </c>
      <c r="AW776" s="15" t="s">
        <v>33</v>
      </c>
      <c r="AX776" s="15" t="s">
        <v>86</v>
      </c>
      <c r="AY776" s="180" t="s">
        <v>207</v>
      </c>
    </row>
    <row r="777" spans="1:65" s="2" customFormat="1" ht="16.5" customHeight="1">
      <c r="A777" s="31"/>
      <c r="B777" s="148"/>
      <c r="C777" s="149" t="s">
        <v>933</v>
      </c>
      <c r="D777" s="149" t="s">
        <v>209</v>
      </c>
      <c r="E777" s="150" t="s">
        <v>2318</v>
      </c>
      <c r="F777" s="151" t="s">
        <v>2319</v>
      </c>
      <c r="G777" s="152" t="s">
        <v>288</v>
      </c>
      <c r="H777" s="153">
        <v>0.106</v>
      </c>
      <c r="I777" s="154"/>
      <c r="J777" s="155">
        <f>ROUND(I777*H777,2)</f>
        <v>0</v>
      </c>
      <c r="K777" s="156"/>
      <c r="L777" s="32"/>
      <c r="M777" s="157" t="s">
        <v>1</v>
      </c>
      <c r="N777" s="158" t="s">
        <v>44</v>
      </c>
      <c r="O777" s="57"/>
      <c r="P777" s="159">
        <f>O777*H777</f>
        <v>0</v>
      </c>
      <c r="Q777" s="159">
        <v>0</v>
      </c>
      <c r="R777" s="159">
        <f>Q777*H777</f>
        <v>0</v>
      </c>
      <c r="S777" s="159">
        <v>0</v>
      </c>
      <c r="T777" s="160">
        <f>S777*H777</f>
        <v>0</v>
      </c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R777" s="161" t="s">
        <v>213</v>
      </c>
      <c r="AT777" s="161" t="s">
        <v>209</v>
      </c>
      <c r="AU777" s="161" t="s">
        <v>88</v>
      </c>
      <c r="AY777" s="17" t="s">
        <v>207</v>
      </c>
      <c r="BE777" s="162">
        <f>IF(N777="základní",J777,0)</f>
        <v>0</v>
      </c>
      <c r="BF777" s="162">
        <f>IF(N777="snížená",J777,0)</f>
        <v>0</v>
      </c>
      <c r="BG777" s="162">
        <f>IF(N777="zákl. přenesená",J777,0)</f>
        <v>0</v>
      </c>
      <c r="BH777" s="162">
        <f>IF(N777="sníž. přenesená",J777,0)</f>
        <v>0</v>
      </c>
      <c r="BI777" s="162">
        <f>IF(N777="nulová",J777,0)</f>
        <v>0</v>
      </c>
      <c r="BJ777" s="17" t="s">
        <v>86</v>
      </c>
      <c r="BK777" s="162">
        <f>ROUND(I777*H777,2)</f>
        <v>0</v>
      </c>
      <c r="BL777" s="17" t="s">
        <v>213</v>
      </c>
      <c r="BM777" s="161" t="s">
        <v>936</v>
      </c>
    </row>
    <row r="778" spans="1:65" s="2" customFormat="1" ht="16.5" customHeight="1">
      <c r="A778" s="31"/>
      <c r="B778" s="148"/>
      <c r="C778" s="149" t="s">
        <v>472</v>
      </c>
      <c r="D778" s="149" t="s">
        <v>209</v>
      </c>
      <c r="E778" s="150" t="s">
        <v>2320</v>
      </c>
      <c r="F778" s="151" t="s">
        <v>2321</v>
      </c>
      <c r="G778" s="152" t="s">
        <v>235</v>
      </c>
      <c r="H778" s="153">
        <v>4.1159999999999997</v>
      </c>
      <c r="I778" s="154"/>
      <c r="J778" s="155">
        <f>ROUND(I778*H778,2)</f>
        <v>0</v>
      </c>
      <c r="K778" s="156"/>
      <c r="L778" s="32"/>
      <c r="M778" s="157" t="s">
        <v>1</v>
      </c>
      <c r="N778" s="158" t="s">
        <v>44</v>
      </c>
      <c r="O778" s="57"/>
      <c r="P778" s="159">
        <f>O778*H778</f>
        <v>0</v>
      </c>
      <c r="Q778" s="159">
        <v>0</v>
      </c>
      <c r="R778" s="159">
        <f>Q778*H778</f>
        <v>0</v>
      </c>
      <c r="S778" s="159">
        <v>0</v>
      </c>
      <c r="T778" s="160">
        <f>S778*H778</f>
        <v>0</v>
      </c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R778" s="161" t="s">
        <v>213</v>
      </c>
      <c r="AT778" s="161" t="s">
        <v>209</v>
      </c>
      <c r="AU778" s="161" t="s">
        <v>88</v>
      </c>
      <c r="AY778" s="17" t="s">
        <v>207</v>
      </c>
      <c r="BE778" s="162">
        <f>IF(N778="základní",J778,0)</f>
        <v>0</v>
      </c>
      <c r="BF778" s="162">
        <f>IF(N778="snížená",J778,0)</f>
        <v>0</v>
      </c>
      <c r="BG778" s="162">
        <f>IF(N778="zákl. přenesená",J778,0)</f>
        <v>0</v>
      </c>
      <c r="BH778" s="162">
        <f>IF(N778="sníž. přenesená",J778,0)</f>
        <v>0</v>
      </c>
      <c r="BI778" s="162">
        <f>IF(N778="nulová",J778,0)</f>
        <v>0</v>
      </c>
      <c r="BJ778" s="17" t="s">
        <v>86</v>
      </c>
      <c r="BK778" s="162">
        <f>ROUND(I778*H778,2)</f>
        <v>0</v>
      </c>
      <c r="BL778" s="17" t="s">
        <v>213</v>
      </c>
      <c r="BM778" s="161" t="s">
        <v>939</v>
      </c>
    </row>
    <row r="779" spans="1:65" s="14" customFormat="1" ht="11.25">
      <c r="B779" s="172"/>
      <c r="D779" s="164" t="s">
        <v>237</v>
      </c>
      <c r="E779" s="173" t="s">
        <v>1</v>
      </c>
      <c r="F779" s="174" t="s">
        <v>2105</v>
      </c>
      <c r="H779" s="173" t="s">
        <v>1</v>
      </c>
      <c r="I779" s="175"/>
      <c r="L779" s="172"/>
      <c r="M779" s="176"/>
      <c r="N779" s="177"/>
      <c r="O779" s="177"/>
      <c r="P779" s="177"/>
      <c r="Q779" s="177"/>
      <c r="R779" s="177"/>
      <c r="S779" s="177"/>
      <c r="T779" s="178"/>
      <c r="AT779" s="173" t="s">
        <v>237</v>
      </c>
      <c r="AU779" s="173" t="s">
        <v>88</v>
      </c>
      <c r="AV779" s="14" t="s">
        <v>86</v>
      </c>
      <c r="AW779" s="14" t="s">
        <v>33</v>
      </c>
      <c r="AX779" s="14" t="s">
        <v>79</v>
      </c>
      <c r="AY779" s="173" t="s">
        <v>207</v>
      </c>
    </row>
    <row r="780" spans="1:65" s="13" customFormat="1" ht="22.5">
      <c r="B780" s="163"/>
      <c r="D780" s="164" t="s">
        <v>237</v>
      </c>
      <c r="E780" s="165" t="s">
        <v>1</v>
      </c>
      <c r="F780" s="166" t="s">
        <v>2322</v>
      </c>
      <c r="H780" s="167">
        <v>0.78500000000000003</v>
      </c>
      <c r="I780" s="168"/>
      <c r="L780" s="163"/>
      <c r="M780" s="169"/>
      <c r="N780" s="170"/>
      <c r="O780" s="170"/>
      <c r="P780" s="170"/>
      <c r="Q780" s="170"/>
      <c r="R780" s="170"/>
      <c r="S780" s="170"/>
      <c r="T780" s="171"/>
      <c r="AT780" s="165" t="s">
        <v>237</v>
      </c>
      <c r="AU780" s="165" t="s">
        <v>88</v>
      </c>
      <c r="AV780" s="13" t="s">
        <v>88</v>
      </c>
      <c r="AW780" s="13" t="s">
        <v>33</v>
      </c>
      <c r="AX780" s="13" t="s">
        <v>79</v>
      </c>
      <c r="AY780" s="165" t="s">
        <v>207</v>
      </c>
    </row>
    <row r="781" spans="1:65" s="13" customFormat="1" ht="22.5">
      <c r="B781" s="163"/>
      <c r="D781" s="164" t="s">
        <v>237</v>
      </c>
      <c r="E781" s="165" t="s">
        <v>1</v>
      </c>
      <c r="F781" s="166" t="s">
        <v>2323</v>
      </c>
      <c r="H781" s="167">
        <v>0.78500000000000003</v>
      </c>
      <c r="I781" s="168"/>
      <c r="L781" s="163"/>
      <c r="M781" s="169"/>
      <c r="N781" s="170"/>
      <c r="O781" s="170"/>
      <c r="P781" s="170"/>
      <c r="Q781" s="170"/>
      <c r="R781" s="170"/>
      <c r="S781" s="170"/>
      <c r="T781" s="171"/>
      <c r="AT781" s="165" t="s">
        <v>237</v>
      </c>
      <c r="AU781" s="165" t="s">
        <v>88</v>
      </c>
      <c r="AV781" s="13" t="s">
        <v>88</v>
      </c>
      <c r="AW781" s="13" t="s">
        <v>33</v>
      </c>
      <c r="AX781" s="13" t="s">
        <v>79</v>
      </c>
      <c r="AY781" s="165" t="s">
        <v>207</v>
      </c>
    </row>
    <row r="782" spans="1:65" s="13" customFormat="1" ht="22.5">
      <c r="B782" s="163"/>
      <c r="D782" s="164" t="s">
        <v>237</v>
      </c>
      <c r="E782" s="165" t="s">
        <v>1</v>
      </c>
      <c r="F782" s="166" t="s">
        <v>2324</v>
      </c>
      <c r="H782" s="167">
        <v>0.78500000000000003</v>
      </c>
      <c r="I782" s="168"/>
      <c r="L782" s="163"/>
      <c r="M782" s="169"/>
      <c r="N782" s="170"/>
      <c r="O782" s="170"/>
      <c r="P782" s="170"/>
      <c r="Q782" s="170"/>
      <c r="R782" s="170"/>
      <c r="S782" s="170"/>
      <c r="T782" s="171"/>
      <c r="AT782" s="165" t="s">
        <v>237</v>
      </c>
      <c r="AU782" s="165" t="s">
        <v>88</v>
      </c>
      <c r="AV782" s="13" t="s">
        <v>88</v>
      </c>
      <c r="AW782" s="13" t="s">
        <v>33</v>
      </c>
      <c r="AX782" s="13" t="s">
        <v>79</v>
      </c>
      <c r="AY782" s="165" t="s">
        <v>207</v>
      </c>
    </row>
    <row r="783" spans="1:65" s="13" customFormat="1" ht="22.5">
      <c r="B783" s="163"/>
      <c r="D783" s="164" t="s">
        <v>237</v>
      </c>
      <c r="E783" s="165" t="s">
        <v>1</v>
      </c>
      <c r="F783" s="166" t="s">
        <v>2325</v>
      </c>
      <c r="H783" s="167">
        <v>0.78500000000000003</v>
      </c>
      <c r="I783" s="168"/>
      <c r="L783" s="163"/>
      <c r="M783" s="169"/>
      <c r="N783" s="170"/>
      <c r="O783" s="170"/>
      <c r="P783" s="170"/>
      <c r="Q783" s="170"/>
      <c r="R783" s="170"/>
      <c r="S783" s="170"/>
      <c r="T783" s="171"/>
      <c r="AT783" s="165" t="s">
        <v>237</v>
      </c>
      <c r="AU783" s="165" t="s">
        <v>88</v>
      </c>
      <c r="AV783" s="13" t="s">
        <v>88</v>
      </c>
      <c r="AW783" s="13" t="s">
        <v>33</v>
      </c>
      <c r="AX783" s="13" t="s">
        <v>79</v>
      </c>
      <c r="AY783" s="165" t="s">
        <v>207</v>
      </c>
    </row>
    <row r="784" spans="1:65" s="13" customFormat="1" ht="22.5">
      <c r="B784" s="163"/>
      <c r="D784" s="164" t="s">
        <v>237</v>
      </c>
      <c r="E784" s="165" t="s">
        <v>1</v>
      </c>
      <c r="F784" s="166" t="s">
        <v>2326</v>
      </c>
      <c r="H784" s="167">
        <v>0.78500000000000003</v>
      </c>
      <c r="I784" s="168"/>
      <c r="L784" s="163"/>
      <c r="M784" s="169"/>
      <c r="N784" s="170"/>
      <c r="O784" s="170"/>
      <c r="P784" s="170"/>
      <c r="Q784" s="170"/>
      <c r="R784" s="170"/>
      <c r="S784" s="170"/>
      <c r="T784" s="171"/>
      <c r="AT784" s="165" t="s">
        <v>237</v>
      </c>
      <c r="AU784" s="165" t="s">
        <v>88</v>
      </c>
      <c r="AV784" s="13" t="s">
        <v>88</v>
      </c>
      <c r="AW784" s="13" t="s">
        <v>33</v>
      </c>
      <c r="AX784" s="13" t="s">
        <v>79</v>
      </c>
      <c r="AY784" s="165" t="s">
        <v>207</v>
      </c>
    </row>
    <row r="785" spans="1:65" s="13" customFormat="1" ht="22.5">
      <c r="B785" s="163"/>
      <c r="D785" s="164" t="s">
        <v>237</v>
      </c>
      <c r="E785" s="165" t="s">
        <v>1</v>
      </c>
      <c r="F785" s="166" t="s">
        <v>2327</v>
      </c>
      <c r="H785" s="167">
        <v>0.191</v>
      </c>
      <c r="I785" s="168"/>
      <c r="L785" s="163"/>
      <c r="M785" s="169"/>
      <c r="N785" s="170"/>
      <c r="O785" s="170"/>
      <c r="P785" s="170"/>
      <c r="Q785" s="170"/>
      <c r="R785" s="170"/>
      <c r="S785" s="170"/>
      <c r="T785" s="171"/>
      <c r="AT785" s="165" t="s">
        <v>237</v>
      </c>
      <c r="AU785" s="165" t="s">
        <v>88</v>
      </c>
      <c r="AV785" s="13" t="s">
        <v>88</v>
      </c>
      <c r="AW785" s="13" t="s">
        <v>33</v>
      </c>
      <c r="AX785" s="13" t="s">
        <v>79</v>
      </c>
      <c r="AY785" s="165" t="s">
        <v>207</v>
      </c>
    </row>
    <row r="786" spans="1:65" s="14" customFormat="1" ht="11.25">
      <c r="B786" s="172"/>
      <c r="D786" s="164" t="s">
        <v>237</v>
      </c>
      <c r="E786" s="173" t="s">
        <v>1</v>
      </c>
      <c r="F786" s="174" t="s">
        <v>2282</v>
      </c>
      <c r="H786" s="173" t="s">
        <v>1</v>
      </c>
      <c r="I786" s="175"/>
      <c r="L786" s="172"/>
      <c r="M786" s="176"/>
      <c r="N786" s="177"/>
      <c r="O786" s="177"/>
      <c r="P786" s="177"/>
      <c r="Q786" s="177"/>
      <c r="R786" s="177"/>
      <c r="S786" s="177"/>
      <c r="T786" s="178"/>
      <c r="AT786" s="173" t="s">
        <v>237</v>
      </c>
      <c r="AU786" s="173" t="s">
        <v>88</v>
      </c>
      <c r="AV786" s="14" t="s">
        <v>86</v>
      </c>
      <c r="AW786" s="14" t="s">
        <v>33</v>
      </c>
      <c r="AX786" s="14" t="s">
        <v>79</v>
      </c>
      <c r="AY786" s="173" t="s">
        <v>207</v>
      </c>
    </row>
    <row r="787" spans="1:65" s="14" customFormat="1" ht="22.5">
      <c r="B787" s="172"/>
      <c r="D787" s="164" t="s">
        <v>237</v>
      </c>
      <c r="E787" s="173" t="s">
        <v>1</v>
      </c>
      <c r="F787" s="174" t="s">
        <v>2328</v>
      </c>
      <c r="H787" s="173" t="s">
        <v>1</v>
      </c>
      <c r="I787" s="175"/>
      <c r="L787" s="172"/>
      <c r="M787" s="176"/>
      <c r="N787" s="177"/>
      <c r="O787" s="177"/>
      <c r="P787" s="177"/>
      <c r="Q787" s="177"/>
      <c r="R787" s="177"/>
      <c r="S787" s="177"/>
      <c r="T787" s="178"/>
      <c r="AT787" s="173" t="s">
        <v>237</v>
      </c>
      <c r="AU787" s="173" t="s">
        <v>88</v>
      </c>
      <c r="AV787" s="14" t="s">
        <v>86</v>
      </c>
      <c r="AW787" s="14" t="s">
        <v>33</v>
      </c>
      <c r="AX787" s="14" t="s">
        <v>79</v>
      </c>
      <c r="AY787" s="173" t="s">
        <v>207</v>
      </c>
    </row>
    <row r="788" spans="1:65" s="15" customFormat="1" ht="11.25">
      <c r="B788" s="179"/>
      <c r="D788" s="164" t="s">
        <v>237</v>
      </c>
      <c r="E788" s="180" t="s">
        <v>1</v>
      </c>
      <c r="F788" s="181" t="s">
        <v>242</v>
      </c>
      <c r="H788" s="182">
        <v>4.1160000000000005</v>
      </c>
      <c r="I788" s="183"/>
      <c r="L788" s="179"/>
      <c r="M788" s="184"/>
      <c r="N788" s="185"/>
      <c r="O788" s="185"/>
      <c r="P788" s="185"/>
      <c r="Q788" s="185"/>
      <c r="R788" s="185"/>
      <c r="S788" s="185"/>
      <c r="T788" s="186"/>
      <c r="AT788" s="180" t="s">
        <v>237</v>
      </c>
      <c r="AU788" s="180" t="s">
        <v>88</v>
      </c>
      <c r="AV788" s="15" t="s">
        <v>213</v>
      </c>
      <c r="AW788" s="15" t="s">
        <v>33</v>
      </c>
      <c r="AX788" s="15" t="s">
        <v>86</v>
      </c>
      <c r="AY788" s="180" t="s">
        <v>207</v>
      </c>
    </row>
    <row r="789" spans="1:65" s="2" customFormat="1" ht="24.2" customHeight="1">
      <c r="A789" s="31"/>
      <c r="B789" s="148"/>
      <c r="C789" s="149" t="s">
        <v>940</v>
      </c>
      <c r="D789" s="149" t="s">
        <v>209</v>
      </c>
      <c r="E789" s="150" t="s">
        <v>2329</v>
      </c>
      <c r="F789" s="151" t="s">
        <v>2330</v>
      </c>
      <c r="G789" s="152" t="s">
        <v>415</v>
      </c>
      <c r="H789" s="153">
        <v>21.082999999999998</v>
      </c>
      <c r="I789" s="154"/>
      <c r="J789" s="155">
        <f>ROUND(I789*H789,2)</f>
        <v>0</v>
      </c>
      <c r="K789" s="156"/>
      <c r="L789" s="32"/>
      <c r="M789" s="157" t="s">
        <v>1</v>
      </c>
      <c r="N789" s="158" t="s">
        <v>44</v>
      </c>
      <c r="O789" s="57"/>
      <c r="P789" s="159">
        <f>O789*H789</f>
        <v>0</v>
      </c>
      <c r="Q789" s="159">
        <v>0</v>
      </c>
      <c r="R789" s="159">
        <f>Q789*H789</f>
        <v>0</v>
      </c>
      <c r="S789" s="159">
        <v>0</v>
      </c>
      <c r="T789" s="160">
        <f>S789*H789</f>
        <v>0</v>
      </c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R789" s="161" t="s">
        <v>213</v>
      </c>
      <c r="AT789" s="161" t="s">
        <v>209</v>
      </c>
      <c r="AU789" s="161" t="s">
        <v>88</v>
      </c>
      <c r="AY789" s="17" t="s">
        <v>207</v>
      </c>
      <c r="BE789" s="162">
        <f>IF(N789="základní",J789,0)</f>
        <v>0</v>
      </c>
      <c r="BF789" s="162">
        <f>IF(N789="snížená",J789,0)</f>
        <v>0</v>
      </c>
      <c r="BG789" s="162">
        <f>IF(N789="zákl. přenesená",J789,0)</f>
        <v>0</v>
      </c>
      <c r="BH789" s="162">
        <f>IF(N789="sníž. přenesená",J789,0)</f>
        <v>0</v>
      </c>
      <c r="BI789" s="162">
        <f>IF(N789="nulová",J789,0)</f>
        <v>0</v>
      </c>
      <c r="BJ789" s="17" t="s">
        <v>86</v>
      </c>
      <c r="BK789" s="162">
        <f>ROUND(I789*H789,2)</f>
        <v>0</v>
      </c>
      <c r="BL789" s="17" t="s">
        <v>213</v>
      </c>
      <c r="BM789" s="161" t="s">
        <v>943</v>
      </c>
    </row>
    <row r="790" spans="1:65" s="13" customFormat="1" ht="22.5">
      <c r="B790" s="163"/>
      <c r="D790" s="164" t="s">
        <v>237</v>
      </c>
      <c r="E790" s="165" t="s">
        <v>1</v>
      </c>
      <c r="F790" s="166" t="s">
        <v>2331</v>
      </c>
      <c r="H790" s="167">
        <v>13.125</v>
      </c>
      <c r="I790" s="168"/>
      <c r="L790" s="163"/>
      <c r="M790" s="169"/>
      <c r="N790" s="170"/>
      <c r="O790" s="170"/>
      <c r="P790" s="170"/>
      <c r="Q790" s="170"/>
      <c r="R790" s="170"/>
      <c r="S790" s="170"/>
      <c r="T790" s="171"/>
      <c r="AT790" s="165" t="s">
        <v>237</v>
      </c>
      <c r="AU790" s="165" t="s">
        <v>88</v>
      </c>
      <c r="AV790" s="13" t="s">
        <v>88</v>
      </c>
      <c r="AW790" s="13" t="s">
        <v>33</v>
      </c>
      <c r="AX790" s="13" t="s">
        <v>79</v>
      </c>
      <c r="AY790" s="165" t="s">
        <v>207</v>
      </c>
    </row>
    <row r="791" spans="1:65" s="13" customFormat="1" ht="22.5">
      <c r="B791" s="163"/>
      <c r="D791" s="164" t="s">
        <v>237</v>
      </c>
      <c r="E791" s="165" t="s">
        <v>1</v>
      </c>
      <c r="F791" s="166" t="s">
        <v>2332</v>
      </c>
      <c r="H791" s="167">
        <v>5.75</v>
      </c>
      <c r="I791" s="168"/>
      <c r="L791" s="163"/>
      <c r="M791" s="169"/>
      <c r="N791" s="170"/>
      <c r="O791" s="170"/>
      <c r="P791" s="170"/>
      <c r="Q791" s="170"/>
      <c r="R791" s="170"/>
      <c r="S791" s="170"/>
      <c r="T791" s="171"/>
      <c r="AT791" s="165" t="s">
        <v>237</v>
      </c>
      <c r="AU791" s="165" t="s">
        <v>88</v>
      </c>
      <c r="AV791" s="13" t="s">
        <v>88</v>
      </c>
      <c r="AW791" s="13" t="s">
        <v>33</v>
      </c>
      <c r="AX791" s="13" t="s">
        <v>79</v>
      </c>
      <c r="AY791" s="165" t="s">
        <v>207</v>
      </c>
    </row>
    <row r="792" spans="1:65" s="13" customFormat="1" ht="22.5">
      <c r="B792" s="163"/>
      <c r="D792" s="164" t="s">
        <v>237</v>
      </c>
      <c r="E792" s="165" t="s">
        <v>1</v>
      </c>
      <c r="F792" s="166" t="s">
        <v>2333</v>
      </c>
      <c r="H792" s="167">
        <v>1.6870000000000001</v>
      </c>
      <c r="I792" s="168"/>
      <c r="L792" s="163"/>
      <c r="M792" s="169"/>
      <c r="N792" s="170"/>
      <c r="O792" s="170"/>
      <c r="P792" s="170"/>
      <c r="Q792" s="170"/>
      <c r="R792" s="170"/>
      <c r="S792" s="170"/>
      <c r="T792" s="171"/>
      <c r="AT792" s="165" t="s">
        <v>237</v>
      </c>
      <c r="AU792" s="165" t="s">
        <v>88</v>
      </c>
      <c r="AV792" s="13" t="s">
        <v>88</v>
      </c>
      <c r="AW792" s="13" t="s">
        <v>33</v>
      </c>
      <c r="AX792" s="13" t="s">
        <v>79</v>
      </c>
      <c r="AY792" s="165" t="s">
        <v>207</v>
      </c>
    </row>
    <row r="793" spans="1:65" s="13" customFormat="1" ht="11.25">
      <c r="B793" s="163"/>
      <c r="D793" s="164" t="s">
        <v>237</v>
      </c>
      <c r="E793" s="165" t="s">
        <v>1</v>
      </c>
      <c r="F793" s="166" t="s">
        <v>2334</v>
      </c>
      <c r="H793" s="167">
        <v>0.52100000000000002</v>
      </c>
      <c r="I793" s="168"/>
      <c r="L793" s="163"/>
      <c r="M793" s="169"/>
      <c r="N793" s="170"/>
      <c r="O793" s="170"/>
      <c r="P793" s="170"/>
      <c r="Q793" s="170"/>
      <c r="R793" s="170"/>
      <c r="S793" s="170"/>
      <c r="T793" s="171"/>
      <c r="AT793" s="165" t="s">
        <v>237</v>
      </c>
      <c r="AU793" s="165" t="s">
        <v>88</v>
      </c>
      <c r="AV793" s="13" t="s">
        <v>88</v>
      </c>
      <c r="AW793" s="13" t="s">
        <v>33</v>
      </c>
      <c r="AX793" s="13" t="s">
        <v>79</v>
      </c>
      <c r="AY793" s="165" t="s">
        <v>207</v>
      </c>
    </row>
    <row r="794" spans="1:65" s="15" customFormat="1" ht="11.25">
      <c r="B794" s="179"/>
      <c r="D794" s="164" t="s">
        <v>237</v>
      </c>
      <c r="E794" s="180" t="s">
        <v>1</v>
      </c>
      <c r="F794" s="181" t="s">
        <v>242</v>
      </c>
      <c r="H794" s="182">
        <v>21.083000000000002</v>
      </c>
      <c r="I794" s="183"/>
      <c r="L794" s="179"/>
      <c r="M794" s="184"/>
      <c r="N794" s="185"/>
      <c r="O794" s="185"/>
      <c r="P794" s="185"/>
      <c r="Q794" s="185"/>
      <c r="R794" s="185"/>
      <c r="S794" s="185"/>
      <c r="T794" s="186"/>
      <c r="AT794" s="180" t="s">
        <v>237</v>
      </c>
      <c r="AU794" s="180" t="s">
        <v>88</v>
      </c>
      <c r="AV794" s="15" t="s">
        <v>213</v>
      </c>
      <c r="AW794" s="15" t="s">
        <v>33</v>
      </c>
      <c r="AX794" s="15" t="s">
        <v>86</v>
      </c>
      <c r="AY794" s="180" t="s">
        <v>207</v>
      </c>
    </row>
    <row r="795" spans="1:65" s="2" customFormat="1" ht="24.2" customHeight="1">
      <c r="A795" s="31"/>
      <c r="B795" s="148"/>
      <c r="C795" s="149" t="s">
        <v>477</v>
      </c>
      <c r="D795" s="149" t="s">
        <v>209</v>
      </c>
      <c r="E795" s="150" t="s">
        <v>2335</v>
      </c>
      <c r="F795" s="151" t="s">
        <v>2336</v>
      </c>
      <c r="G795" s="152" t="s">
        <v>415</v>
      </c>
      <c r="H795" s="153">
        <v>21.082999999999998</v>
      </c>
      <c r="I795" s="154"/>
      <c r="J795" s="155">
        <f>ROUND(I795*H795,2)</f>
        <v>0</v>
      </c>
      <c r="K795" s="156"/>
      <c r="L795" s="32"/>
      <c r="M795" s="157" t="s">
        <v>1</v>
      </c>
      <c r="N795" s="158" t="s">
        <v>44</v>
      </c>
      <c r="O795" s="57"/>
      <c r="P795" s="159">
        <f>O795*H795</f>
        <v>0</v>
      </c>
      <c r="Q795" s="159">
        <v>0</v>
      </c>
      <c r="R795" s="159">
        <f>Q795*H795</f>
        <v>0</v>
      </c>
      <c r="S795" s="159">
        <v>0</v>
      </c>
      <c r="T795" s="160">
        <f>S795*H795</f>
        <v>0</v>
      </c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R795" s="161" t="s">
        <v>213</v>
      </c>
      <c r="AT795" s="161" t="s">
        <v>209</v>
      </c>
      <c r="AU795" s="161" t="s">
        <v>88</v>
      </c>
      <c r="AY795" s="17" t="s">
        <v>207</v>
      </c>
      <c r="BE795" s="162">
        <f>IF(N795="základní",J795,0)</f>
        <v>0</v>
      </c>
      <c r="BF795" s="162">
        <f>IF(N795="snížená",J795,0)</f>
        <v>0</v>
      </c>
      <c r="BG795" s="162">
        <f>IF(N795="zákl. přenesená",J795,0)</f>
        <v>0</v>
      </c>
      <c r="BH795" s="162">
        <f>IF(N795="sníž. přenesená",J795,0)</f>
        <v>0</v>
      </c>
      <c r="BI795" s="162">
        <f>IF(N795="nulová",J795,0)</f>
        <v>0</v>
      </c>
      <c r="BJ795" s="17" t="s">
        <v>86</v>
      </c>
      <c r="BK795" s="162">
        <f>ROUND(I795*H795,2)</f>
        <v>0</v>
      </c>
      <c r="BL795" s="17" t="s">
        <v>213</v>
      </c>
      <c r="BM795" s="161" t="s">
        <v>946</v>
      </c>
    </row>
    <row r="796" spans="1:65" s="2" customFormat="1" ht="33" customHeight="1">
      <c r="A796" s="31"/>
      <c r="B796" s="148"/>
      <c r="C796" s="149" t="s">
        <v>947</v>
      </c>
      <c r="D796" s="149" t="s">
        <v>209</v>
      </c>
      <c r="E796" s="150" t="s">
        <v>2337</v>
      </c>
      <c r="F796" s="151" t="s">
        <v>2338</v>
      </c>
      <c r="G796" s="152" t="s">
        <v>415</v>
      </c>
      <c r="H796" s="153">
        <v>29.9</v>
      </c>
      <c r="I796" s="154"/>
      <c r="J796" s="155">
        <f>ROUND(I796*H796,2)</f>
        <v>0</v>
      </c>
      <c r="K796" s="156"/>
      <c r="L796" s="32"/>
      <c r="M796" s="157" t="s">
        <v>1</v>
      </c>
      <c r="N796" s="158" t="s">
        <v>44</v>
      </c>
      <c r="O796" s="57"/>
      <c r="P796" s="159">
        <f>O796*H796</f>
        <v>0</v>
      </c>
      <c r="Q796" s="159">
        <v>0</v>
      </c>
      <c r="R796" s="159">
        <f>Q796*H796</f>
        <v>0</v>
      </c>
      <c r="S796" s="159">
        <v>0</v>
      </c>
      <c r="T796" s="160">
        <f>S796*H796</f>
        <v>0</v>
      </c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R796" s="161" t="s">
        <v>213</v>
      </c>
      <c r="AT796" s="161" t="s">
        <v>209</v>
      </c>
      <c r="AU796" s="161" t="s">
        <v>88</v>
      </c>
      <c r="AY796" s="17" t="s">
        <v>207</v>
      </c>
      <c r="BE796" s="162">
        <f>IF(N796="základní",J796,0)</f>
        <v>0</v>
      </c>
      <c r="BF796" s="162">
        <f>IF(N796="snížená",J796,0)</f>
        <v>0</v>
      </c>
      <c r="BG796" s="162">
        <f>IF(N796="zákl. přenesená",J796,0)</f>
        <v>0</v>
      </c>
      <c r="BH796" s="162">
        <f>IF(N796="sníž. přenesená",J796,0)</f>
        <v>0</v>
      </c>
      <c r="BI796" s="162">
        <f>IF(N796="nulová",J796,0)</f>
        <v>0</v>
      </c>
      <c r="BJ796" s="17" t="s">
        <v>86</v>
      </c>
      <c r="BK796" s="162">
        <f>ROUND(I796*H796,2)</f>
        <v>0</v>
      </c>
      <c r="BL796" s="17" t="s">
        <v>213</v>
      </c>
      <c r="BM796" s="161" t="s">
        <v>950</v>
      </c>
    </row>
    <row r="797" spans="1:65" s="13" customFormat="1" ht="22.5">
      <c r="B797" s="163"/>
      <c r="D797" s="164" t="s">
        <v>237</v>
      </c>
      <c r="E797" s="165" t="s">
        <v>1</v>
      </c>
      <c r="F797" s="166" t="s">
        <v>2339</v>
      </c>
      <c r="H797" s="167">
        <v>29.9</v>
      </c>
      <c r="I797" s="168"/>
      <c r="L797" s="163"/>
      <c r="M797" s="169"/>
      <c r="N797" s="170"/>
      <c r="O797" s="170"/>
      <c r="P797" s="170"/>
      <c r="Q797" s="170"/>
      <c r="R797" s="170"/>
      <c r="S797" s="170"/>
      <c r="T797" s="171"/>
      <c r="AT797" s="165" t="s">
        <v>237</v>
      </c>
      <c r="AU797" s="165" t="s">
        <v>88</v>
      </c>
      <c r="AV797" s="13" t="s">
        <v>88</v>
      </c>
      <c r="AW797" s="13" t="s">
        <v>33</v>
      </c>
      <c r="AX797" s="13" t="s">
        <v>79</v>
      </c>
      <c r="AY797" s="165" t="s">
        <v>207</v>
      </c>
    </row>
    <row r="798" spans="1:65" s="15" customFormat="1" ht="11.25">
      <c r="B798" s="179"/>
      <c r="D798" s="164" t="s">
        <v>237</v>
      </c>
      <c r="E798" s="180" t="s">
        <v>1</v>
      </c>
      <c r="F798" s="181" t="s">
        <v>242</v>
      </c>
      <c r="H798" s="182">
        <v>29.9</v>
      </c>
      <c r="I798" s="183"/>
      <c r="L798" s="179"/>
      <c r="M798" s="184"/>
      <c r="N798" s="185"/>
      <c r="O798" s="185"/>
      <c r="P798" s="185"/>
      <c r="Q798" s="185"/>
      <c r="R798" s="185"/>
      <c r="S798" s="185"/>
      <c r="T798" s="186"/>
      <c r="AT798" s="180" t="s">
        <v>237</v>
      </c>
      <c r="AU798" s="180" t="s">
        <v>88</v>
      </c>
      <c r="AV798" s="15" t="s">
        <v>213</v>
      </c>
      <c r="AW798" s="15" t="s">
        <v>33</v>
      </c>
      <c r="AX798" s="15" t="s">
        <v>86</v>
      </c>
      <c r="AY798" s="180" t="s">
        <v>207</v>
      </c>
    </row>
    <row r="799" spans="1:65" s="2" customFormat="1" ht="33" customHeight="1">
      <c r="A799" s="31"/>
      <c r="B799" s="148"/>
      <c r="C799" s="149" t="s">
        <v>480</v>
      </c>
      <c r="D799" s="149" t="s">
        <v>209</v>
      </c>
      <c r="E799" s="150" t="s">
        <v>2340</v>
      </c>
      <c r="F799" s="151" t="s">
        <v>2341</v>
      </c>
      <c r="G799" s="152" t="s">
        <v>415</v>
      </c>
      <c r="H799" s="153">
        <v>29.9</v>
      </c>
      <c r="I799" s="154"/>
      <c r="J799" s="155">
        <f>ROUND(I799*H799,2)</f>
        <v>0</v>
      </c>
      <c r="K799" s="156"/>
      <c r="L799" s="32"/>
      <c r="M799" s="157" t="s">
        <v>1</v>
      </c>
      <c r="N799" s="158" t="s">
        <v>44</v>
      </c>
      <c r="O799" s="57"/>
      <c r="P799" s="159">
        <f>O799*H799</f>
        <v>0</v>
      </c>
      <c r="Q799" s="159">
        <v>0</v>
      </c>
      <c r="R799" s="159">
        <f>Q799*H799</f>
        <v>0</v>
      </c>
      <c r="S799" s="159">
        <v>0</v>
      </c>
      <c r="T799" s="160">
        <f>S799*H799</f>
        <v>0</v>
      </c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R799" s="161" t="s">
        <v>213</v>
      </c>
      <c r="AT799" s="161" t="s">
        <v>209</v>
      </c>
      <c r="AU799" s="161" t="s">
        <v>88</v>
      </c>
      <c r="AY799" s="17" t="s">
        <v>207</v>
      </c>
      <c r="BE799" s="162">
        <f>IF(N799="základní",J799,0)</f>
        <v>0</v>
      </c>
      <c r="BF799" s="162">
        <f>IF(N799="snížená",J799,0)</f>
        <v>0</v>
      </c>
      <c r="BG799" s="162">
        <f>IF(N799="zákl. přenesená",J799,0)</f>
        <v>0</v>
      </c>
      <c r="BH799" s="162">
        <f>IF(N799="sníž. přenesená",J799,0)</f>
        <v>0</v>
      </c>
      <c r="BI799" s="162">
        <f>IF(N799="nulová",J799,0)</f>
        <v>0</v>
      </c>
      <c r="BJ799" s="17" t="s">
        <v>86</v>
      </c>
      <c r="BK799" s="162">
        <f>ROUND(I799*H799,2)</f>
        <v>0</v>
      </c>
      <c r="BL799" s="17" t="s">
        <v>213</v>
      </c>
      <c r="BM799" s="161" t="s">
        <v>957</v>
      </c>
    </row>
    <row r="800" spans="1:65" s="2" customFormat="1" ht="24.2" customHeight="1">
      <c r="A800" s="31"/>
      <c r="B800" s="148"/>
      <c r="C800" s="149" t="s">
        <v>960</v>
      </c>
      <c r="D800" s="149" t="s">
        <v>209</v>
      </c>
      <c r="E800" s="150" t="s">
        <v>2342</v>
      </c>
      <c r="F800" s="151" t="s">
        <v>2343</v>
      </c>
      <c r="G800" s="152" t="s">
        <v>288</v>
      </c>
      <c r="H800" s="153">
        <v>0.746</v>
      </c>
      <c r="I800" s="154"/>
      <c r="J800" s="155">
        <f>ROUND(I800*H800,2)</f>
        <v>0</v>
      </c>
      <c r="K800" s="156"/>
      <c r="L800" s="32"/>
      <c r="M800" s="157" t="s">
        <v>1</v>
      </c>
      <c r="N800" s="158" t="s">
        <v>44</v>
      </c>
      <c r="O800" s="57"/>
      <c r="P800" s="159">
        <f>O800*H800</f>
        <v>0</v>
      </c>
      <c r="Q800" s="159">
        <v>0</v>
      </c>
      <c r="R800" s="159">
        <f>Q800*H800</f>
        <v>0</v>
      </c>
      <c r="S800" s="159">
        <v>0</v>
      </c>
      <c r="T800" s="160">
        <f>S800*H800</f>
        <v>0</v>
      </c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R800" s="161" t="s">
        <v>213</v>
      </c>
      <c r="AT800" s="161" t="s">
        <v>209</v>
      </c>
      <c r="AU800" s="161" t="s">
        <v>88</v>
      </c>
      <c r="AY800" s="17" t="s">
        <v>207</v>
      </c>
      <c r="BE800" s="162">
        <f>IF(N800="základní",J800,0)</f>
        <v>0</v>
      </c>
      <c r="BF800" s="162">
        <f>IF(N800="snížená",J800,0)</f>
        <v>0</v>
      </c>
      <c r="BG800" s="162">
        <f>IF(N800="zákl. přenesená",J800,0)</f>
        <v>0</v>
      </c>
      <c r="BH800" s="162">
        <f>IF(N800="sníž. přenesená",J800,0)</f>
        <v>0</v>
      </c>
      <c r="BI800" s="162">
        <f>IF(N800="nulová",J800,0)</f>
        <v>0</v>
      </c>
      <c r="BJ800" s="17" t="s">
        <v>86</v>
      </c>
      <c r="BK800" s="162">
        <f>ROUND(I800*H800,2)</f>
        <v>0</v>
      </c>
      <c r="BL800" s="17" t="s">
        <v>213</v>
      </c>
      <c r="BM800" s="161" t="s">
        <v>963</v>
      </c>
    </row>
    <row r="801" spans="1:65" s="13" customFormat="1" ht="22.5">
      <c r="B801" s="163"/>
      <c r="D801" s="164" t="s">
        <v>237</v>
      </c>
      <c r="E801" s="165" t="s">
        <v>1</v>
      </c>
      <c r="F801" s="166" t="s">
        <v>2344</v>
      </c>
      <c r="H801" s="167">
        <v>0.746</v>
      </c>
      <c r="I801" s="168"/>
      <c r="L801" s="163"/>
      <c r="M801" s="169"/>
      <c r="N801" s="170"/>
      <c r="O801" s="170"/>
      <c r="P801" s="170"/>
      <c r="Q801" s="170"/>
      <c r="R801" s="170"/>
      <c r="S801" s="170"/>
      <c r="T801" s="171"/>
      <c r="AT801" s="165" t="s">
        <v>237</v>
      </c>
      <c r="AU801" s="165" t="s">
        <v>88</v>
      </c>
      <c r="AV801" s="13" t="s">
        <v>88</v>
      </c>
      <c r="AW801" s="13" t="s">
        <v>33</v>
      </c>
      <c r="AX801" s="13" t="s">
        <v>79</v>
      </c>
      <c r="AY801" s="165" t="s">
        <v>207</v>
      </c>
    </row>
    <row r="802" spans="1:65" s="15" customFormat="1" ht="11.25">
      <c r="B802" s="179"/>
      <c r="D802" s="164" t="s">
        <v>237</v>
      </c>
      <c r="E802" s="180" t="s">
        <v>1</v>
      </c>
      <c r="F802" s="181" t="s">
        <v>242</v>
      </c>
      <c r="H802" s="182">
        <v>0.746</v>
      </c>
      <c r="I802" s="183"/>
      <c r="L802" s="179"/>
      <c r="M802" s="184"/>
      <c r="N802" s="185"/>
      <c r="O802" s="185"/>
      <c r="P802" s="185"/>
      <c r="Q802" s="185"/>
      <c r="R802" s="185"/>
      <c r="S802" s="185"/>
      <c r="T802" s="186"/>
      <c r="AT802" s="180" t="s">
        <v>237</v>
      </c>
      <c r="AU802" s="180" t="s">
        <v>88</v>
      </c>
      <c r="AV802" s="15" t="s">
        <v>213</v>
      </c>
      <c r="AW802" s="15" t="s">
        <v>33</v>
      </c>
      <c r="AX802" s="15" t="s">
        <v>86</v>
      </c>
      <c r="AY802" s="180" t="s">
        <v>207</v>
      </c>
    </row>
    <row r="803" spans="1:65" s="2" customFormat="1" ht="24.2" customHeight="1">
      <c r="A803" s="31"/>
      <c r="B803" s="148"/>
      <c r="C803" s="149" t="s">
        <v>484</v>
      </c>
      <c r="D803" s="149" t="s">
        <v>209</v>
      </c>
      <c r="E803" s="150" t="s">
        <v>2345</v>
      </c>
      <c r="F803" s="151" t="s">
        <v>2346</v>
      </c>
      <c r="G803" s="152" t="s">
        <v>220</v>
      </c>
      <c r="H803" s="153">
        <v>21.283999999999999</v>
      </c>
      <c r="I803" s="154"/>
      <c r="J803" s="155">
        <f>ROUND(I803*H803,2)</f>
        <v>0</v>
      </c>
      <c r="K803" s="156"/>
      <c r="L803" s="32"/>
      <c r="M803" s="157" t="s">
        <v>1</v>
      </c>
      <c r="N803" s="158" t="s">
        <v>44</v>
      </c>
      <c r="O803" s="57"/>
      <c r="P803" s="159">
        <f>O803*H803</f>
        <v>0</v>
      </c>
      <c r="Q803" s="159">
        <v>0</v>
      </c>
      <c r="R803" s="159">
        <f>Q803*H803</f>
        <v>0</v>
      </c>
      <c r="S803" s="159">
        <v>0</v>
      </c>
      <c r="T803" s="160">
        <f>S803*H803</f>
        <v>0</v>
      </c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R803" s="161" t="s">
        <v>213</v>
      </c>
      <c r="AT803" s="161" t="s">
        <v>209</v>
      </c>
      <c r="AU803" s="161" t="s">
        <v>88</v>
      </c>
      <c r="AY803" s="17" t="s">
        <v>207</v>
      </c>
      <c r="BE803" s="162">
        <f>IF(N803="základní",J803,0)</f>
        <v>0</v>
      </c>
      <c r="BF803" s="162">
        <f>IF(N803="snížená",J803,0)</f>
        <v>0</v>
      </c>
      <c r="BG803" s="162">
        <f>IF(N803="zákl. přenesená",J803,0)</f>
        <v>0</v>
      </c>
      <c r="BH803" s="162">
        <f>IF(N803="sníž. přenesená",J803,0)</f>
        <v>0</v>
      </c>
      <c r="BI803" s="162">
        <f>IF(N803="nulová",J803,0)</f>
        <v>0</v>
      </c>
      <c r="BJ803" s="17" t="s">
        <v>86</v>
      </c>
      <c r="BK803" s="162">
        <f>ROUND(I803*H803,2)</f>
        <v>0</v>
      </c>
      <c r="BL803" s="17" t="s">
        <v>213</v>
      </c>
      <c r="BM803" s="161" t="s">
        <v>971</v>
      </c>
    </row>
    <row r="804" spans="1:65" s="14" customFormat="1" ht="22.5">
      <c r="B804" s="172"/>
      <c r="D804" s="164" t="s">
        <v>237</v>
      </c>
      <c r="E804" s="173" t="s">
        <v>1</v>
      </c>
      <c r="F804" s="174" t="s">
        <v>2347</v>
      </c>
      <c r="H804" s="173" t="s">
        <v>1</v>
      </c>
      <c r="I804" s="175"/>
      <c r="L804" s="172"/>
      <c r="M804" s="176"/>
      <c r="N804" s="177"/>
      <c r="O804" s="177"/>
      <c r="P804" s="177"/>
      <c r="Q804" s="177"/>
      <c r="R804" s="177"/>
      <c r="S804" s="177"/>
      <c r="T804" s="178"/>
      <c r="AT804" s="173" t="s">
        <v>237</v>
      </c>
      <c r="AU804" s="173" t="s">
        <v>88</v>
      </c>
      <c r="AV804" s="14" t="s">
        <v>86</v>
      </c>
      <c r="AW804" s="14" t="s">
        <v>33</v>
      </c>
      <c r="AX804" s="14" t="s">
        <v>79</v>
      </c>
      <c r="AY804" s="173" t="s">
        <v>207</v>
      </c>
    </row>
    <row r="805" spans="1:65" s="13" customFormat="1" ht="11.25">
      <c r="B805" s="163"/>
      <c r="D805" s="164" t="s">
        <v>237</v>
      </c>
      <c r="E805" s="165" t="s">
        <v>1</v>
      </c>
      <c r="F805" s="166" t="s">
        <v>2348</v>
      </c>
      <c r="H805" s="167">
        <v>21.283999999999999</v>
      </c>
      <c r="I805" s="168"/>
      <c r="L805" s="163"/>
      <c r="M805" s="169"/>
      <c r="N805" s="170"/>
      <c r="O805" s="170"/>
      <c r="P805" s="170"/>
      <c r="Q805" s="170"/>
      <c r="R805" s="170"/>
      <c r="S805" s="170"/>
      <c r="T805" s="171"/>
      <c r="AT805" s="165" t="s">
        <v>237</v>
      </c>
      <c r="AU805" s="165" t="s">
        <v>88</v>
      </c>
      <c r="AV805" s="13" t="s">
        <v>88</v>
      </c>
      <c r="AW805" s="13" t="s">
        <v>33</v>
      </c>
      <c r="AX805" s="13" t="s">
        <v>79</v>
      </c>
      <c r="AY805" s="165" t="s">
        <v>207</v>
      </c>
    </row>
    <row r="806" spans="1:65" s="15" customFormat="1" ht="11.25">
      <c r="B806" s="179"/>
      <c r="D806" s="164" t="s">
        <v>237</v>
      </c>
      <c r="E806" s="180" t="s">
        <v>1</v>
      </c>
      <c r="F806" s="181" t="s">
        <v>242</v>
      </c>
      <c r="H806" s="182">
        <v>21.283999999999999</v>
      </c>
      <c r="I806" s="183"/>
      <c r="L806" s="179"/>
      <c r="M806" s="184"/>
      <c r="N806" s="185"/>
      <c r="O806" s="185"/>
      <c r="P806" s="185"/>
      <c r="Q806" s="185"/>
      <c r="R806" s="185"/>
      <c r="S806" s="185"/>
      <c r="T806" s="186"/>
      <c r="AT806" s="180" t="s">
        <v>237</v>
      </c>
      <c r="AU806" s="180" t="s">
        <v>88</v>
      </c>
      <c r="AV806" s="15" t="s">
        <v>213</v>
      </c>
      <c r="AW806" s="15" t="s">
        <v>33</v>
      </c>
      <c r="AX806" s="15" t="s">
        <v>86</v>
      </c>
      <c r="AY806" s="180" t="s">
        <v>207</v>
      </c>
    </row>
    <row r="807" spans="1:65" s="2" customFormat="1" ht="16.5" customHeight="1">
      <c r="A807" s="31"/>
      <c r="B807" s="148"/>
      <c r="C807" s="149" t="s">
        <v>979</v>
      </c>
      <c r="D807" s="149" t="s">
        <v>209</v>
      </c>
      <c r="E807" s="150" t="s">
        <v>408</v>
      </c>
      <c r="F807" s="151" t="s">
        <v>2349</v>
      </c>
      <c r="G807" s="152" t="s">
        <v>235</v>
      </c>
      <c r="H807" s="153">
        <v>1.996</v>
      </c>
      <c r="I807" s="154"/>
      <c r="J807" s="155">
        <f>ROUND(I807*H807,2)</f>
        <v>0</v>
      </c>
      <c r="K807" s="156"/>
      <c r="L807" s="32"/>
      <c r="M807" s="157" t="s">
        <v>1</v>
      </c>
      <c r="N807" s="158" t="s">
        <v>44</v>
      </c>
      <c r="O807" s="57"/>
      <c r="P807" s="159">
        <f>O807*H807</f>
        <v>0</v>
      </c>
      <c r="Q807" s="159">
        <v>0</v>
      </c>
      <c r="R807" s="159">
        <f>Q807*H807</f>
        <v>0</v>
      </c>
      <c r="S807" s="159">
        <v>0</v>
      </c>
      <c r="T807" s="160">
        <f>S807*H807</f>
        <v>0</v>
      </c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R807" s="161" t="s">
        <v>213</v>
      </c>
      <c r="AT807" s="161" t="s">
        <v>209</v>
      </c>
      <c r="AU807" s="161" t="s">
        <v>88</v>
      </c>
      <c r="AY807" s="17" t="s">
        <v>207</v>
      </c>
      <c r="BE807" s="162">
        <f>IF(N807="základní",J807,0)</f>
        <v>0</v>
      </c>
      <c r="BF807" s="162">
        <f>IF(N807="snížená",J807,0)</f>
        <v>0</v>
      </c>
      <c r="BG807" s="162">
        <f>IF(N807="zákl. přenesená",J807,0)</f>
        <v>0</v>
      </c>
      <c r="BH807" s="162">
        <f>IF(N807="sníž. přenesená",J807,0)</f>
        <v>0</v>
      </c>
      <c r="BI807" s="162">
        <f>IF(N807="nulová",J807,0)</f>
        <v>0</v>
      </c>
      <c r="BJ807" s="17" t="s">
        <v>86</v>
      </c>
      <c r="BK807" s="162">
        <f>ROUND(I807*H807,2)</f>
        <v>0</v>
      </c>
      <c r="BL807" s="17" t="s">
        <v>213</v>
      </c>
      <c r="BM807" s="161" t="s">
        <v>982</v>
      </c>
    </row>
    <row r="808" spans="1:65" s="2" customFormat="1" ht="24.2" customHeight="1">
      <c r="A808" s="31"/>
      <c r="B808" s="148"/>
      <c r="C808" s="149" t="s">
        <v>487</v>
      </c>
      <c r="D808" s="149" t="s">
        <v>209</v>
      </c>
      <c r="E808" s="150" t="s">
        <v>2350</v>
      </c>
      <c r="F808" s="151" t="s">
        <v>2349</v>
      </c>
      <c r="G808" s="152" t="s">
        <v>235</v>
      </c>
      <c r="H808" s="153">
        <v>39.183</v>
      </c>
      <c r="I808" s="154"/>
      <c r="J808" s="155">
        <f>ROUND(I808*H808,2)</f>
        <v>0</v>
      </c>
      <c r="K808" s="156"/>
      <c r="L808" s="32"/>
      <c r="M808" s="157" t="s">
        <v>1</v>
      </c>
      <c r="N808" s="158" t="s">
        <v>44</v>
      </c>
      <c r="O808" s="57"/>
      <c r="P808" s="159">
        <f>O808*H808</f>
        <v>0</v>
      </c>
      <c r="Q808" s="159">
        <v>0</v>
      </c>
      <c r="R808" s="159">
        <f>Q808*H808</f>
        <v>0</v>
      </c>
      <c r="S808" s="159">
        <v>0</v>
      </c>
      <c r="T808" s="160">
        <f>S808*H808</f>
        <v>0</v>
      </c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R808" s="161" t="s">
        <v>213</v>
      </c>
      <c r="AT808" s="161" t="s">
        <v>209</v>
      </c>
      <c r="AU808" s="161" t="s">
        <v>88</v>
      </c>
      <c r="AY808" s="17" t="s">
        <v>207</v>
      </c>
      <c r="BE808" s="162">
        <f>IF(N808="základní",J808,0)</f>
        <v>0</v>
      </c>
      <c r="BF808" s="162">
        <f>IF(N808="snížená",J808,0)</f>
        <v>0</v>
      </c>
      <c r="BG808" s="162">
        <f>IF(N808="zákl. přenesená",J808,0)</f>
        <v>0</v>
      </c>
      <c r="BH808" s="162">
        <f>IF(N808="sníž. přenesená",J808,0)</f>
        <v>0</v>
      </c>
      <c r="BI808" s="162">
        <f>IF(N808="nulová",J808,0)</f>
        <v>0</v>
      </c>
      <c r="BJ808" s="17" t="s">
        <v>86</v>
      </c>
      <c r="BK808" s="162">
        <f>ROUND(I808*H808,2)</f>
        <v>0</v>
      </c>
      <c r="BL808" s="17" t="s">
        <v>213</v>
      </c>
      <c r="BM808" s="161" t="s">
        <v>987</v>
      </c>
    </row>
    <row r="809" spans="1:65" s="2" customFormat="1" ht="16.5" customHeight="1">
      <c r="A809" s="31"/>
      <c r="B809" s="148"/>
      <c r="C809" s="149" t="s">
        <v>995</v>
      </c>
      <c r="D809" s="149" t="s">
        <v>209</v>
      </c>
      <c r="E809" s="150" t="s">
        <v>2351</v>
      </c>
      <c r="F809" s="151" t="s">
        <v>2352</v>
      </c>
      <c r="G809" s="152" t="s">
        <v>415</v>
      </c>
      <c r="H809" s="153">
        <v>89.123999999999995</v>
      </c>
      <c r="I809" s="154"/>
      <c r="J809" s="155">
        <f>ROUND(I809*H809,2)</f>
        <v>0</v>
      </c>
      <c r="K809" s="156"/>
      <c r="L809" s="32"/>
      <c r="M809" s="157" t="s">
        <v>1</v>
      </c>
      <c r="N809" s="158" t="s">
        <v>44</v>
      </c>
      <c r="O809" s="57"/>
      <c r="P809" s="159">
        <f>O809*H809</f>
        <v>0</v>
      </c>
      <c r="Q809" s="159">
        <v>0</v>
      </c>
      <c r="R809" s="159">
        <f>Q809*H809</f>
        <v>0</v>
      </c>
      <c r="S809" s="159">
        <v>0</v>
      </c>
      <c r="T809" s="160">
        <f>S809*H809</f>
        <v>0</v>
      </c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R809" s="161" t="s">
        <v>213</v>
      </c>
      <c r="AT809" s="161" t="s">
        <v>209</v>
      </c>
      <c r="AU809" s="161" t="s">
        <v>88</v>
      </c>
      <c r="AY809" s="17" t="s">
        <v>207</v>
      </c>
      <c r="BE809" s="162">
        <f>IF(N809="základní",J809,0)</f>
        <v>0</v>
      </c>
      <c r="BF809" s="162">
        <f>IF(N809="snížená",J809,0)</f>
        <v>0</v>
      </c>
      <c r="BG809" s="162">
        <f>IF(N809="zákl. přenesená",J809,0)</f>
        <v>0</v>
      </c>
      <c r="BH809" s="162">
        <f>IF(N809="sníž. přenesená",J809,0)</f>
        <v>0</v>
      </c>
      <c r="BI809" s="162">
        <f>IF(N809="nulová",J809,0)</f>
        <v>0</v>
      </c>
      <c r="BJ809" s="17" t="s">
        <v>86</v>
      </c>
      <c r="BK809" s="162">
        <f>ROUND(I809*H809,2)</f>
        <v>0</v>
      </c>
      <c r="BL809" s="17" t="s">
        <v>213</v>
      </c>
      <c r="BM809" s="161" t="s">
        <v>998</v>
      </c>
    </row>
    <row r="810" spans="1:65" s="2" customFormat="1" ht="16.5" customHeight="1">
      <c r="A810" s="31"/>
      <c r="B810" s="148"/>
      <c r="C810" s="149" t="s">
        <v>497</v>
      </c>
      <c r="D810" s="149" t="s">
        <v>209</v>
      </c>
      <c r="E810" s="150" t="s">
        <v>2353</v>
      </c>
      <c r="F810" s="151" t="s">
        <v>2354</v>
      </c>
      <c r="G810" s="152" t="s">
        <v>415</v>
      </c>
      <c r="H810" s="153">
        <v>89.123999999999995</v>
      </c>
      <c r="I810" s="154"/>
      <c r="J810" s="155">
        <f>ROUND(I810*H810,2)</f>
        <v>0</v>
      </c>
      <c r="K810" s="156"/>
      <c r="L810" s="32"/>
      <c r="M810" s="157" t="s">
        <v>1</v>
      </c>
      <c r="N810" s="158" t="s">
        <v>44</v>
      </c>
      <c r="O810" s="57"/>
      <c r="P810" s="159">
        <f>O810*H810</f>
        <v>0</v>
      </c>
      <c r="Q810" s="159">
        <v>0</v>
      </c>
      <c r="R810" s="159">
        <f>Q810*H810</f>
        <v>0</v>
      </c>
      <c r="S810" s="159">
        <v>0</v>
      </c>
      <c r="T810" s="160">
        <f>S810*H810</f>
        <v>0</v>
      </c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R810" s="161" t="s">
        <v>213</v>
      </c>
      <c r="AT810" s="161" t="s">
        <v>209</v>
      </c>
      <c r="AU810" s="161" t="s">
        <v>88</v>
      </c>
      <c r="AY810" s="17" t="s">
        <v>207</v>
      </c>
      <c r="BE810" s="162">
        <f>IF(N810="základní",J810,0)</f>
        <v>0</v>
      </c>
      <c r="BF810" s="162">
        <f>IF(N810="snížená",J810,0)</f>
        <v>0</v>
      </c>
      <c r="BG810" s="162">
        <f>IF(N810="zákl. přenesená",J810,0)</f>
        <v>0</v>
      </c>
      <c r="BH810" s="162">
        <f>IF(N810="sníž. přenesená",J810,0)</f>
        <v>0</v>
      </c>
      <c r="BI810" s="162">
        <f>IF(N810="nulová",J810,0)</f>
        <v>0</v>
      </c>
      <c r="BJ810" s="17" t="s">
        <v>86</v>
      </c>
      <c r="BK810" s="162">
        <f>ROUND(I810*H810,2)</f>
        <v>0</v>
      </c>
      <c r="BL810" s="17" t="s">
        <v>213</v>
      </c>
      <c r="BM810" s="161" t="s">
        <v>1002</v>
      </c>
    </row>
    <row r="811" spans="1:65" s="2" customFormat="1" ht="24.2" customHeight="1">
      <c r="A811" s="31"/>
      <c r="B811" s="148"/>
      <c r="C811" s="149" t="s">
        <v>1006</v>
      </c>
      <c r="D811" s="149" t="s">
        <v>209</v>
      </c>
      <c r="E811" s="150" t="s">
        <v>2355</v>
      </c>
      <c r="F811" s="151" t="s">
        <v>2356</v>
      </c>
      <c r="G811" s="152" t="s">
        <v>288</v>
      </c>
      <c r="H811" s="153">
        <v>1.1870000000000001</v>
      </c>
      <c r="I811" s="154"/>
      <c r="J811" s="155">
        <f>ROUND(I811*H811,2)</f>
        <v>0</v>
      </c>
      <c r="K811" s="156"/>
      <c r="L811" s="32"/>
      <c r="M811" s="157" t="s">
        <v>1</v>
      </c>
      <c r="N811" s="158" t="s">
        <v>44</v>
      </c>
      <c r="O811" s="57"/>
      <c r="P811" s="159">
        <f>O811*H811</f>
        <v>0</v>
      </c>
      <c r="Q811" s="159">
        <v>0</v>
      </c>
      <c r="R811" s="159">
        <f>Q811*H811</f>
        <v>0</v>
      </c>
      <c r="S811" s="159">
        <v>0</v>
      </c>
      <c r="T811" s="160">
        <f>S811*H811</f>
        <v>0</v>
      </c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R811" s="161" t="s">
        <v>213</v>
      </c>
      <c r="AT811" s="161" t="s">
        <v>209</v>
      </c>
      <c r="AU811" s="161" t="s">
        <v>88</v>
      </c>
      <c r="AY811" s="17" t="s">
        <v>207</v>
      </c>
      <c r="BE811" s="162">
        <f>IF(N811="základní",J811,0)</f>
        <v>0</v>
      </c>
      <c r="BF811" s="162">
        <f>IF(N811="snížená",J811,0)</f>
        <v>0</v>
      </c>
      <c r="BG811" s="162">
        <f>IF(N811="zákl. přenesená",J811,0)</f>
        <v>0</v>
      </c>
      <c r="BH811" s="162">
        <f>IF(N811="sníž. přenesená",J811,0)</f>
        <v>0</v>
      </c>
      <c r="BI811" s="162">
        <f>IF(N811="nulová",J811,0)</f>
        <v>0</v>
      </c>
      <c r="BJ811" s="17" t="s">
        <v>86</v>
      </c>
      <c r="BK811" s="162">
        <f>ROUND(I811*H811,2)</f>
        <v>0</v>
      </c>
      <c r="BL811" s="17" t="s">
        <v>213</v>
      </c>
      <c r="BM811" s="161" t="s">
        <v>1009</v>
      </c>
    </row>
    <row r="812" spans="1:65" s="13" customFormat="1" ht="22.5">
      <c r="B812" s="163"/>
      <c r="D812" s="164" t="s">
        <v>237</v>
      </c>
      <c r="E812" s="165" t="s">
        <v>1</v>
      </c>
      <c r="F812" s="166" t="s">
        <v>2357</v>
      </c>
      <c r="H812" s="167">
        <v>0.26700000000000002</v>
      </c>
      <c r="I812" s="168"/>
      <c r="L812" s="163"/>
      <c r="M812" s="169"/>
      <c r="N812" s="170"/>
      <c r="O812" s="170"/>
      <c r="P812" s="170"/>
      <c r="Q812" s="170"/>
      <c r="R812" s="170"/>
      <c r="S812" s="170"/>
      <c r="T812" s="171"/>
      <c r="AT812" s="165" t="s">
        <v>237</v>
      </c>
      <c r="AU812" s="165" t="s">
        <v>88</v>
      </c>
      <c r="AV812" s="13" t="s">
        <v>88</v>
      </c>
      <c r="AW812" s="13" t="s">
        <v>33</v>
      </c>
      <c r="AX812" s="13" t="s">
        <v>79</v>
      </c>
      <c r="AY812" s="165" t="s">
        <v>207</v>
      </c>
    </row>
    <row r="813" spans="1:65" s="13" customFormat="1" ht="22.5">
      <c r="B813" s="163"/>
      <c r="D813" s="164" t="s">
        <v>237</v>
      </c>
      <c r="E813" s="165" t="s">
        <v>1</v>
      </c>
      <c r="F813" s="166" t="s">
        <v>2358</v>
      </c>
      <c r="H813" s="167">
        <v>0.92</v>
      </c>
      <c r="I813" s="168"/>
      <c r="L813" s="163"/>
      <c r="M813" s="169"/>
      <c r="N813" s="170"/>
      <c r="O813" s="170"/>
      <c r="P813" s="170"/>
      <c r="Q813" s="170"/>
      <c r="R813" s="170"/>
      <c r="S813" s="170"/>
      <c r="T813" s="171"/>
      <c r="AT813" s="165" t="s">
        <v>237</v>
      </c>
      <c r="AU813" s="165" t="s">
        <v>88</v>
      </c>
      <c r="AV813" s="13" t="s">
        <v>88</v>
      </c>
      <c r="AW813" s="13" t="s">
        <v>33</v>
      </c>
      <c r="AX813" s="13" t="s">
        <v>79</v>
      </c>
      <c r="AY813" s="165" t="s">
        <v>207</v>
      </c>
    </row>
    <row r="814" spans="1:65" s="15" customFormat="1" ht="11.25">
      <c r="B814" s="179"/>
      <c r="D814" s="164" t="s">
        <v>237</v>
      </c>
      <c r="E814" s="180" t="s">
        <v>1</v>
      </c>
      <c r="F814" s="181" t="s">
        <v>242</v>
      </c>
      <c r="H814" s="182">
        <v>1.1870000000000001</v>
      </c>
      <c r="I814" s="183"/>
      <c r="L814" s="179"/>
      <c r="M814" s="184"/>
      <c r="N814" s="185"/>
      <c r="O814" s="185"/>
      <c r="P814" s="185"/>
      <c r="Q814" s="185"/>
      <c r="R814" s="185"/>
      <c r="S814" s="185"/>
      <c r="T814" s="186"/>
      <c r="AT814" s="180" t="s">
        <v>237</v>
      </c>
      <c r="AU814" s="180" t="s">
        <v>88</v>
      </c>
      <c r="AV814" s="15" t="s">
        <v>213</v>
      </c>
      <c r="AW814" s="15" t="s">
        <v>33</v>
      </c>
      <c r="AX814" s="15" t="s">
        <v>86</v>
      </c>
      <c r="AY814" s="180" t="s">
        <v>207</v>
      </c>
    </row>
    <row r="815" spans="1:65" s="2" customFormat="1" ht="21.75" customHeight="1">
      <c r="A815" s="31"/>
      <c r="B815" s="148"/>
      <c r="C815" s="149" t="s">
        <v>510</v>
      </c>
      <c r="D815" s="149" t="s">
        <v>209</v>
      </c>
      <c r="E815" s="150" t="s">
        <v>2359</v>
      </c>
      <c r="F815" s="151" t="s">
        <v>2360</v>
      </c>
      <c r="G815" s="152" t="s">
        <v>288</v>
      </c>
      <c r="H815" s="153">
        <v>1.4E-2</v>
      </c>
      <c r="I815" s="154"/>
      <c r="J815" s="155">
        <f>ROUND(I815*H815,2)</f>
        <v>0</v>
      </c>
      <c r="K815" s="156"/>
      <c r="L815" s="32"/>
      <c r="M815" s="157" t="s">
        <v>1</v>
      </c>
      <c r="N815" s="158" t="s">
        <v>44</v>
      </c>
      <c r="O815" s="57"/>
      <c r="P815" s="159">
        <f>O815*H815</f>
        <v>0</v>
      </c>
      <c r="Q815" s="159">
        <v>0</v>
      </c>
      <c r="R815" s="159">
        <f>Q815*H815</f>
        <v>0</v>
      </c>
      <c r="S815" s="159">
        <v>0</v>
      </c>
      <c r="T815" s="160">
        <f>S815*H815</f>
        <v>0</v>
      </c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R815" s="161" t="s">
        <v>213</v>
      </c>
      <c r="AT815" s="161" t="s">
        <v>209</v>
      </c>
      <c r="AU815" s="161" t="s">
        <v>88</v>
      </c>
      <c r="AY815" s="17" t="s">
        <v>207</v>
      </c>
      <c r="BE815" s="162">
        <f>IF(N815="základní",J815,0)</f>
        <v>0</v>
      </c>
      <c r="BF815" s="162">
        <f>IF(N815="snížená",J815,0)</f>
        <v>0</v>
      </c>
      <c r="BG815" s="162">
        <f>IF(N815="zákl. přenesená",J815,0)</f>
        <v>0</v>
      </c>
      <c r="BH815" s="162">
        <f>IF(N815="sníž. přenesená",J815,0)</f>
        <v>0</v>
      </c>
      <c r="BI815" s="162">
        <f>IF(N815="nulová",J815,0)</f>
        <v>0</v>
      </c>
      <c r="BJ815" s="17" t="s">
        <v>86</v>
      </c>
      <c r="BK815" s="162">
        <f>ROUND(I815*H815,2)</f>
        <v>0</v>
      </c>
      <c r="BL815" s="17" t="s">
        <v>213</v>
      </c>
      <c r="BM815" s="161" t="s">
        <v>1015</v>
      </c>
    </row>
    <row r="816" spans="1:65" s="13" customFormat="1" ht="22.5">
      <c r="B816" s="163"/>
      <c r="D816" s="164" t="s">
        <v>237</v>
      </c>
      <c r="E816" s="165" t="s">
        <v>1</v>
      </c>
      <c r="F816" s="166" t="s">
        <v>2361</v>
      </c>
      <c r="H816" s="167">
        <v>1.4E-2</v>
      </c>
      <c r="I816" s="168"/>
      <c r="L816" s="163"/>
      <c r="M816" s="169"/>
      <c r="N816" s="170"/>
      <c r="O816" s="170"/>
      <c r="P816" s="170"/>
      <c r="Q816" s="170"/>
      <c r="R816" s="170"/>
      <c r="S816" s="170"/>
      <c r="T816" s="171"/>
      <c r="AT816" s="165" t="s">
        <v>237</v>
      </c>
      <c r="AU816" s="165" t="s">
        <v>88</v>
      </c>
      <c r="AV816" s="13" t="s">
        <v>88</v>
      </c>
      <c r="AW816" s="13" t="s">
        <v>33</v>
      </c>
      <c r="AX816" s="13" t="s">
        <v>79</v>
      </c>
      <c r="AY816" s="165" t="s">
        <v>207</v>
      </c>
    </row>
    <row r="817" spans="1:65" s="15" customFormat="1" ht="11.25">
      <c r="B817" s="179"/>
      <c r="D817" s="164" t="s">
        <v>237</v>
      </c>
      <c r="E817" s="180" t="s">
        <v>1</v>
      </c>
      <c r="F817" s="181" t="s">
        <v>242</v>
      </c>
      <c r="H817" s="182">
        <v>1.4E-2</v>
      </c>
      <c r="I817" s="183"/>
      <c r="L817" s="179"/>
      <c r="M817" s="184"/>
      <c r="N817" s="185"/>
      <c r="O817" s="185"/>
      <c r="P817" s="185"/>
      <c r="Q817" s="185"/>
      <c r="R817" s="185"/>
      <c r="S817" s="185"/>
      <c r="T817" s="186"/>
      <c r="AT817" s="180" t="s">
        <v>237</v>
      </c>
      <c r="AU817" s="180" t="s">
        <v>88</v>
      </c>
      <c r="AV817" s="15" t="s">
        <v>213</v>
      </c>
      <c r="AW817" s="15" t="s">
        <v>33</v>
      </c>
      <c r="AX817" s="15" t="s">
        <v>86</v>
      </c>
      <c r="AY817" s="180" t="s">
        <v>207</v>
      </c>
    </row>
    <row r="818" spans="1:65" s="2" customFormat="1" ht="21.75" customHeight="1">
      <c r="A818" s="31"/>
      <c r="B818" s="148"/>
      <c r="C818" s="149" t="s">
        <v>1019</v>
      </c>
      <c r="D818" s="149" t="s">
        <v>209</v>
      </c>
      <c r="E818" s="150" t="s">
        <v>2362</v>
      </c>
      <c r="F818" s="151" t="s">
        <v>2363</v>
      </c>
      <c r="G818" s="152" t="s">
        <v>235</v>
      </c>
      <c r="H818" s="153">
        <v>37.401000000000003</v>
      </c>
      <c r="I818" s="154"/>
      <c r="J818" s="155">
        <f>ROUND(I818*H818,2)</f>
        <v>0</v>
      </c>
      <c r="K818" s="156"/>
      <c r="L818" s="32"/>
      <c r="M818" s="157" t="s">
        <v>1</v>
      </c>
      <c r="N818" s="158" t="s">
        <v>44</v>
      </c>
      <c r="O818" s="57"/>
      <c r="P818" s="159">
        <f>O818*H818</f>
        <v>0</v>
      </c>
      <c r="Q818" s="159">
        <v>0</v>
      </c>
      <c r="R818" s="159">
        <f>Q818*H818</f>
        <v>0</v>
      </c>
      <c r="S818" s="159">
        <v>0</v>
      </c>
      <c r="T818" s="160">
        <f>S818*H818</f>
        <v>0</v>
      </c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R818" s="161" t="s">
        <v>213</v>
      </c>
      <c r="AT818" s="161" t="s">
        <v>209</v>
      </c>
      <c r="AU818" s="161" t="s">
        <v>88</v>
      </c>
      <c r="AY818" s="17" t="s">
        <v>207</v>
      </c>
      <c r="BE818" s="162">
        <f>IF(N818="základní",J818,0)</f>
        <v>0</v>
      </c>
      <c r="BF818" s="162">
        <f>IF(N818="snížená",J818,0)</f>
        <v>0</v>
      </c>
      <c r="BG818" s="162">
        <f>IF(N818="zákl. přenesená",J818,0)</f>
        <v>0</v>
      </c>
      <c r="BH818" s="162">
        <f>IF(N818="sníž. přenesená",J818,0)</f>
        <v>0</v>
      </c>
      <c r="BI818" s="162">
        <f>IF(N818="nulová",J818,0)</f>
        <v>0</v>
      </c>
      <c r="BJ818" s="17" t="s">
        <v>86</v>
      </c>
      <c r="BK818" s="162">
        <f>ROUND(I818*H818,2)</f>
        <v>0</v>
      </c>
      <c r="BL818" s="17" t="s">
        <v>213</v>
      </c>
      <c r="BM818" s="161" t="s">
        <v>1022</v>
      </c>
    </row>
    <row r="819" spans="1:65" s="14" customFormat="1" ht="11.25">
      <c r="B819" s="172"/>
      <c r="D819" s="164" t="s">
        <v>237</v>
      </c>
      <c r="E819" s="173" t="s">
        <v>1</v>
      </c>
      <c r="F819" s="174" t="s">
        <v>2105</v>
      </c>
      <c r="H819" s="173" t="s">
        <v>1</v>
      </c>
      <c r="I819" s="175"/>
      <c r="L819" s="172"/>
      <c r="M819" s="176"/>
      <c r="N819" s="177"/>
      <c r="O819" s="177"/>
      <c r="P819" s="177"/>
      <c r="Q819" s="177"/>
      <c r="R819" s="177"/>
      <c r="S819" s="177"/>
      <c r="T819" s="178"/>
      <c r="AT819" s="173" t="s">
        <v>237</v>
      </c>
      <c r="AU819" s="173" t="s">
        <v>88</v>
      </c>
      <c r="AV819" s="14" t="s">
        <v>86</v>
      </c>
      <c r="AW819" s="14" t="s">
        <v>33</v>
      </c>
      <c r="AX819" s="14" t="s">
        <v>79</v>
      </c>
      <c r="AY819" s="173" t="s">
        <v>207</v>
      </c>
    </row>
    <row r="820" spans="1:65" s="14" customFormat="1" ht="11.25">
      <c r="B820" s="172"/>
      <c r="D820" s="164" t="s">
        <v>237</v>
      </c>
      <c r="E820" s="173" t="s">
        <v>1</v>
      </c>
      <c r="F820" s="174" t="s">
        <v>2364</v>
      </c>
      <c r="H820" s="173" t="s">
        <v>1</v>
      </c>
      <c r="I820" s="175"/>
      <c r="L820" s="172"/>
      <c r="M820" s="176"/>
      <c r="N820" s="177"/>
      <c r="O820" s="177"/>
      <c r="P820" s="177"/>
      <c r="Q820" s="177"/>
      <c r="R820" s="177"/>
      <c r="S820" s="177"/>
      <c r="T820" s="178"/>
      <c r="AT820" s="173" t="s">
        <v>237</v>
      </c>
      <c r="AU820" s="173" t="s">
        <v>88</v>
      </c>
      <c r="AV820" s="14" t="s">
        <v>86</v>
      </c>
      <c r="AW820" s="14" t="s">
        <v>33</v>
      </c>
      <c r="AX820" s="14" t="s">
        <v>79</v>
      </c>
      <c r="AY820" s="173" t="s">
        <v>207</v>
      </c>
    </row>
    <row r="821" spans="1:65" s="13" customFormat="1" ht="22.5">
      <c r="B821" s="163"/>
      <c r="D821" s="164" t="s">
        <v>237</v>
      </c>
      <c r="E821" s="165" t="s">
        <v>1</v>
      </c>
      <c r="F821" s="166" t="s">
        <v>2365</v>
      </c>
      <c r="H821" s="167">
        <v>20.318999999999999</v>
      </c>
      <c r="I821" s="168"/>
      <c r="L821" s="163"/>
      <c r="M821" s="169"/>
      <c r="N821" s="170"/>
      <c r="O821" s="170"/>
      <c r="P821" s="170"/>
      <c r="Q821" s="170"/>
      <c r="R821" s="170"/>
      <c r="S821" s="170"/>
      <c r="T821" s="171"/>
      <c r="AT821" s="165" t="s">
        <v>237</v>
      </c>
      <c r="AU821" s="165" t="s">
        <v>88</v>
      </c>
      <c r="AV821" s="13" t="s">
        <v>88</v>
      </c>
      <c r="AW821" s="13" t="s">
        <v>33</v>
      </c>
      <c r="AX821" s="13" t="s">
        <v>79</v>
      </c>
      <c r="AY821" s="165" t="s">
        <v>207</v>
      </c>
    </row>
    <row r="822" spans="1:65" s="14" customFormat="1" ht="22.5">
      <c r="B822" s="172"/>
      <c r="D822" s="164" t="s">
        <v>237</v>
      </c>
      <c r="E822" s="173" t="s">
        <v>1</v>
      </c>
      <c r="F822" s="174" t="s">
        <v>2366</v>
      </c>
      <c r="H822" s="173" t="s">
        <v>1</v>
      </c>
      <c r="I822" s="175"/>
      <c r="L822" s="172"/>
      <c r="M822" s="176"/>
      <c r="N822" s="177"/>
      <c r="O822" s="177"/>
      <c r="P822" s="177"/>
      <c r="Q822" s="177"/>
      <c r="R822" s="177"/>
      <c r="S822" s="177"/>
      <c r="T822" s="178"/>
      <c r="AT822" s="173" t="s">
        <v>237</v>
      </c>
      <c r="AU822" s="173" t="s">
        <v>88</v>
      </c>
      <c r="AV822" s="14" t="s">
        <v>86</v>
      </c>
      <c r="AW822" s="14" t="s">
        <v>33</v>
      </c>
      <c r="AX822" s="14" t="s">
        <v>79</v>
      </c>
      <c r="AY822" s="173" t="s">
        <v>207</v>
      </c>
    </row>
    <row r="823" spans="1:65" s="13" customFormat="1" ht="11.25">
      <c r="B823" s="163"/>
      <c r="D823" s="164" t="s">
        <v>237</v>
      </c>
      <c r="E823" s="165" t="s">
        <v>1</v>
      </c>
      <c r="F823" s="166" t="s">
        <v>2367</v>
      </c>
      <c r="H823" s="167">
        <v>17.082000000000001</v>
      </c>
      <c r="I823" s="168"/>
      <c r="L823" s="163"/>
      <c r="M823" s="169"/>
      <c r="N823" s="170"/>
      <c r="O823" s="170"/>
      <c r="P823" s="170"/>
      <c r="Q823" s="170"/>
      <c r="R823" s="170"/>
      <c r="S823" s="170"/>
      <c r="T823" s="171"/>
      <c r="AT823" s="165" t="s">
        <v>237</v>
      </c>
      <c r="AU823" s="165" t="s">
        <v>88</v>
      </c>
      <c r="AV823" s="13" t="s">
        <v>88</v>
      </c>
      <c r="AW823" s="13" t="s">
        <v>33</v>
      </c>
      <c r="AX823" s="13" t="s">
        <v>79</v>
      </c>
      <c r="AY823" s="165" t="s">
        <v>207</v>
      </c>
    </row>
    <row r="824" spans="1:65" s="15" customFormat="1" ht="11.25">
      <c r="B824" s="179"/>
      <c r="D824" s="164" t="s">
        <v>237</v>
      </c>
      <c r="E824" s="180" t="s">
        <v>1</v>
      </c>
      <c r="F824" s="181" t="s">
        <v>242</v>
      </c>
      <c r="H824" s="182">
        <v>37.400999999999996</v>
      </c>
      <c r="I824" s="183"/>
      <c r="L824" s="179"/>
      <c r="M824" s="184"/>
      <c r="N824" s="185"/>
      <c r="O824" s="185"/>
      <c r="P824" s="185"/>
      <c r="Q824" s="185"/>
      <c r="R824" s="185"/>
      <c r="S824" s="185"/>
      <c r="T824" s="186"/>
      <c r="AT824" s="180" t="s">
        <v>237</v>
      </c>
      <c r="AU824" s="180" t="s">
        <v>88</v>
      </c>
      <c r="AV824" s="15" t="s">
        <v>213</v>
      </c>
      <c r="AW824" s="15" t="s">
        <v>33</v>
      </c>
      <c r="AX824" s="15" t="s">
        <v>86</v>
      </c>
      <c r="AY824" s="180" t="s">
        <v>207</v>
      </c>
    </row>
    <row r="825" spans="1:65" s="2" customFormat="1" ht="24.2" customHeight="1">
      <c r="A825" s="31"/>
      <c r="B825" s="148"/>
      <c r="C825" s="149" t="s">
        <v>522</v>
      </c>
      <c r="D825" s="149" t="s">
        <v>209</v>
      </c>
      <c r="E825" s="150" t="s">
        <v>2368</v>
      </c>
      <c r="F825" s="151" t="s">
        <v>2363</v>
      </c>
      <c r="G825" s="152" t="s">
        <v>235</v>
      </c>
      <c r="H825" s="153">
        <v>0.752</v>
      </c>
      <c r="I825" s="154"/>
      <c r="J825" s="155">
        <f>ROUND(I825*H825,2)</f>
        <v>0</v>
      </c>
      <c r="K825" s="156"/>
      <c r="L825" s="32"/>
      <c r="M825" s="157" t="s">
        <v>1</v>
      </c>
      <c r="N825" s="158" t="s">
        <v>44</v>
      </c>
      <c r="O825" s="57"/>
      <c r="P825" s="159">
        <f>O825*H825</f>
        <v>0</v>
      </c>
      <c r="Q825" s="159">
        <v>0</v>
      </c>
      <c r="R825" s="159">
        <f>Q825*H825</f>
        <v>0</v>
      </c>
      <c r="S825" s="159">
        <v>0</v>
      </c>
      <c r="T825" s="160">
        <f>S825*H825</f>
        <v>0</v>
      </c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R825" s="161" t="s">
        <v>213</v>
      </c>
      <c r="AT825" s="161" t="s">
        <v>209</v>
      </c>
      <c r="AU825" s="161" t="s">
        <v>88</v>
      </c>
      <c r="AY825" s="17" t="s">
        <v>207</v>
      </c>
      <c r="BE825" s="162">
        <f>IF(N825="základní",J825,0)</f>
        <v>0</v>
      </c>
      <c r="BF825" s="162">
        <f>IF(N825="snížená",J825,0)</f>
        <v>0</v>
      </c>
      <c r="BG825" s="162">
        <f>IF(N825="zákl. přenesená",J825,0)</f>
        <v>0</v>
      </c>
      <c r="BH825" s="162">
        <f>IF(N825="sníž. přenesená",J825,0)</f>
        <v>0</v>
      </c>
      <c r="BI825" s="162">
        <f>IF(N825="nulová",J825,0)</f>
        <v>0</v>
      </c>
      <c r="BJ825" s="17" t="s">
        <v>86</v>
      </c>
      <c r="BK825" s="162">
        <f>ROUND(I825*H825,2)</f>
        <v>0</v>
      </c>
      <c r="BL825" s="17" t="s">
        <v>213</v>
      </c>
      <c r="BM825" s="161" t="s">
        <v>1025</v>
      </c>
    </row>
    <row r="826" spans="1:65" s="2" customFormat="1" ht="24.2" customHeight="1">
      <c r="A826" s="31"/>
      <c r="B826" s="148"/>
      <c r="C826" s="149" t="s">
        <v>1032</v>
      </c>
      <c r="D826" s="149" t="s">
        <v>209</v>
      </c>
      <c r="E826" s="150" t="s">
        <v>2369</v>
      </c>
      <c r="F826" s="151" t="s">
        <v>2370</v>
      </c>
      <c r="G826" s="152" t="s">
        <v>235</v>
      </c>
      <c r="H826" s="153">
        <v>7.0720000000000001</v>
      </c>
      <c r="I826" s="154"/>
      <c r="J826" s="155">
        <f>ROUND(I826*H826,2)</f>
        <v>0</v>
      </c>
      <c r="K826" s="156"/>
      <c r="L826" s="32"/>
      <c r="M826" s="157" t="s">
        <v>1</v>
      </c>
      <c r="N826" s="158" t="s">
        <v>44</v>
      </c>
      <c r="O826" s="57"/>
      <c r="P826" s="159">
        <f>O826*H826</f>
        <v>0</v>
      </c>
      <c r="Q826" s="159">
        <v>0</v>
      </c>
      <c r="R826" s="159">
        <f>Q826*H826</f>
        <v>0</v>
      </c>
      <c r="S826" s="159">
        <v>0</v>
      </c>
      <c r="T826" s="160">
        <f>S826*H826</f>
        <v>0</v>
      </c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R826" s="161" t="s">
        <v>213</v>
      </c>
      <c r="AT826" s="161" t="s">
        <v>209</v>
      </c>
      <c r="AU826" s="161" t="s">
        <v>88</v>
      </c>
      <c r="AY826" s="17" t="s">
        <v>207</v>
      </c>
      <c r="BE826" s="162">
        <f>IF(N826="základní",J826,0)</f>
        <v>0</v>
      </c>
      <c r="BF826" s="162">
        <f>IF(N826="snížená",J826,0)</f>
        <v>0</v>
      </c>
      <c r="BG826" s="162">
        <f>IF(N826="zákl. přenesená",J826,0)</f>
        <v>0</v>
      </c>
      <c r="BH826" s="162">
        <f>IF(N826="sníž. přenesená",J826,0)</f>
        <v>0</v>
      </c>
      <c r="BI826" s="162">
        <f>IF(N826="nulová",J826,0)</f>
        <v>0</v>
      </c>
      <c r="BJ826" s="17" t="s">
        <v>86</v>
      </c>
      <c r="BK826" s="162">
        <f>ROUND(I826*H826,2)</f>
        <v>0</v>
      </c>
      <c r="BL826" s="17" t="s">
        <v>213</v>
      </c>
      <c r="BM826" s="161" t="s">
        <v>1035</v>
      </c>
    </row>
    <row r="827" spans="1:65" s="14" customFormat="1" ht="22.5">
      <c r="B827" s="172"/>
      <c r="D827" s="164" t="s">
        <v>237</v>
      </c>
      <c r="E827" s="173" t="s">
        <v>1</v>
      </c>
      <c r="F827" s="174" t="s">
        <v>2000</v>
      </c>
      <c r="H827" s="173" t="s">
        <v>1</v>
      </c>
      <c r="I827" s="175"/>
      <c r="L827" s="172"/>
      <c r="M827" s="176"/>
      <c r="N827" s="177"/>
      <c r="O827" s="177"/>
      <c r="P827" s="177"/>
      <c r="Q827" s="177"/>
      <c r="R827" s="177"/>
      <c r="S827" s="177"/>
      <c r="T827" s="178"/>
      <c r="AT827" s="173" t="s">
        <v>237</v>
      </c>
      <c r="AU827" s="173" t="s">
        <v>88</v>
      </c>
      <c r="AV827" s="14" t="s">
        <v>86</v>
      </c>
      <c r="AW827" s="14" t="s">
        <v>33</v>
      </c>
      <c r="AX827" s="14" t="s">
        <v>79</v>
      </c>
      <c r="AY827" s="173" t="s">
        <v>207</v>
      </c>
    </row>
    <row r="828" spans="1:65" s="14" customFormat="1" ht="22.5">
      <c r="B828" s="172"/>
      <c r="D828" s="164" t="s">
        <v>237</v>
      </c>
      <c r="E828" s="173" t="s">
        <v>1</v>
      </c>
      <c r="F828" s="174" t="s">
        <v>2371</v>
      </c>
      <c r="H828" s="173" t="s">
        <v>1</v>
      </c>
      <c r="I828" s="175"/>
      <c r="L828" s="172"/>
      <c r="M828" s="176"/>
      <c r="N828" s="177"/>
      <c r="O828" s="177"/>
      <c r="P828" s="177"/>
      <c r="Q828" s="177"/>
      <c r="R828" s="177"/>
      <c r="S828" s="177"/>
      <c r="T828" s="178"/>
      <c r="AT828" s="173" t="s">
        <v>237</v>
      </c>
      <c r="AU828" s="173" t="s">
        <v>88</v>
      </c>
      <c r="AV828" s="14" t="s">
        <v>86</v>
      </c>
      <c r="AW828" s="14" t="s">
        <v>33</v>
      </c>
      <c r="AX828" s="14" t="s">
        <v>79</v>
      </c>
      <c r="AY828" s="173" t="s">
        <v>207</v>
      </c>
    </row>
    <row r="829" spans="1:65" s="13" customFormat="1" ht="22.5">
      <c r="B829" s="163"/>
      <c r="D829" s="164" t="s">
        <v>237</v>
      </c>
      <c r="E829" s="165" t="s">
        <v>1</v>
      </c>
      <c r="F829" s="166" t="s">
        <v>2372</v>
      </c>
      <c r="H829" s="167">
        <v>0.58799999999999997</v>
      </c>
      <c r="I829" s="168"/>
      <c r="L829" s="163"/>
      <c r="M829" s="169"/>
      <c r="N829" s="170"/>
      <c r="O829" s="170"/>
      <c r="P829" s="170"/>
      <c r="Q829" s="170"/>
      <c r="R829" s="170"/>
      <c r="S829" s="170"/>
      <c r="T829" s="171"/>
      <c r="AT829" s="165" t="s">
        <v>237</v>
      </c>
      <c r="AU829" s="165" t="s">
        <v>88</v>
      </c>
      <c r="AV829" s="13" t="s">
        <v>88</v>
      </c>
      <c r="AW829" s="13" t="s">
        <v>33</v>
      </c>
      <c r="AX829" s="13" t="s">
        <v>79</v>
      </c>
      <c r="AY829" s="165" t="s">
        <v>207</v>
      </c>
    </row>
    <row r="830" spans="1:65" s="13" customFormat="1" ht="22.5">
      <c r="B830" s="163"/>
      <c r="D830" s="164" t="s">
        <v>237</v>
      </c>
      <c r="E830" s="165" t="s">
        <v>1</v>
      </c>
      <c r="F830" s="166" t="s">
        <v>2373</v>
      </c>
      <c r="H830" s="167">
        <v>4.9180000000000001</v>
      </c>
      <c r="I830" s="168"/>
      <c r="L830" s="163"/>
      <c r="M830" s="169"/>
      <c r="N830" s="170"/>
      <c r="O830" s="170"/>
      <c r="P830" s="170"/>
      <c r="Q830" s="170"/>
      <c r="R830" s="170"/>
      <c r="S830" s="170"/>
      <c r="T830" s="171"/>
      <c r="AT830" s="165" t="s">
        <v>237</v>
      </c>
      <c r="AU830" s="165" t="s">
        <v>88</v>
      </c>
      <c r="AV830" s="13" t="s">
        <v>88</v>
      </c>
      <c r="AW830" s="13" t="s">
        <v>33</v>
      </c>
      <c r="AX830" s="13" t="s">
        <v>79</v>
      </c>
      <c r="AY830" s="165" t="s">
        <v>207</v>
      </c>
    </row>
    <row r="831" spans="1:65" s="13" customFormat="1" ht="11.25">
      <c r="B831" s="163"/>
      <c r="D831" s="164" t="s">
        <v>237</v>
      </c>
      <c r="E831" s="165" t="s">
        <v>1</v>
      </c>
      <c r="F831" s="166" t="s">
        <v>2374</v>
      </c>
      <c r="H831" s="167">
        <v>1.024</v>
      </c>
      <c r="I831" s="168"/>
      <c r="L831" s="163"/>
      <c r="M831" s="169"/>
      <c r="N831" s="170"/>
      <c r="O831" s="170"/>
      <c r="P831" s="170"/>
      <c r="Q831" s="170"/>
      <c r="R831" s="170"/>
      <c r="S831" s="170"/>
      <c r="T831" s="171"/>
      <c r="AT831" s="165" t="s">
        <v>237</v>
      </c>
      <c r="AU831" s="165" t="s">
        <v>88</v>
      </c>
      <c r="AV831" s="13" t="s">
        <v>88</v>
      </c>
      <c r="AW831" s="13" t="s">
        <v>33</v>
      </c>
      <c r="AX831" s="13" t="s">
        <v>79</v>
      </c>
      <c r="AY831" s="165" t="s">
        <v>207</v>
      </c>
    </row>
    <row r="832" spans="1:65" s="13" customFormat="1" ht="11.25">
      <c r="B832" s="163"/>
      <c r="D832" s="164" t="s">
        <v>237</v>
      </c>
      <c r="E832" s="165" t="s">
        <v>1</v>
      </c>
      <c r="F832" s="166" t="s">
        <v>2375</v>
      </c>
      <c r="H832" s="167">
        <v>0.54200000000000004</v>
      </c>
      <c r="I832" s="168"/>
      <c r="L832" s="163"/>
      <c r="M832" s="169"/>
      <c r="N832" s="170"/>
      <c r="O832" s="170"/>
      <c r="P832" s="170"/>
      <c r="Q832" s="170"/>
      <c r="R832" s="170"/>
      <c r="S832" s="170"/>
      <c r="T832" s="171"/>
      <c r="AT832" s="165" t="s">
        <v>237</v>
      </c>
      <c r="AU832" s="165" t="s">
        <v>88</v>
      </c>
      <c r="AV832" s="13" t="s">
        <v>88</v>
      </c>
      <c r="AW832" s="13" t="s">
        <v>33</v>
      </c>
      <c r="AX832" s="13" t="s">
        <v>79</v>
      </c>
      <c r="AY832" s="165" t="s">
        <v>207</v>
      </c>
    </row>
    <row r="833" spans="1:65" s="15" customFormat="1" ht="11.25">
      <c r="B833" s="179"/>
      <c r="D833" s="164" t="s">
        <v>237</v>
      </c>
      <c r="E833" s="180" t="s">
        <v>1</v>
      </c>
      <c r="F833" s="181" t="s">
        <v>242</v>
      </c>
      <c r="H833" s="182">
        <v>7.0720000000000001</v>
      </c>
      <c r="I833" s="183"/>
      <c r="L833" s="179"/>
      <c r="M833" s="184"/>
      <c r="N833" s="185"/>
      <c r="O833" s="185"/>
      <c r="P833" s="185"/>
      <c r="Q833" s="185"/>
      <c r="R833" s="185"/>
      <c r="S833" s="185"/>
      <c r="T833" s="186"/>
      <c r="AT833" s="180" t="s">
        <v>237</v>
      </c>
      <c r="AU833" s="180" t="s">
        <v>88</v>
      </c>
      <c r="AV833" s="15" t="s">
        <v>213</v>
      </c>
      <c r="AW833" s="15" t="s">
        <v>33</v>
      </c>
      <c r="AX833" s="15" t="s">
        <v>86</v>
      </c>
      <c r="AY833" s="180" t="s">
        <v>207</v>
      </c>
    </row>
    <row r="834" spans="1:65" s="2" customFormat="1" ht="24.2" customHeight="1">
      <c r="A834" s="31"/>
      <c r="B834" s="148"/>
      <c r="C834" s="149" t="s">
        <v>537</v>
      </c>
      <c r="D834" s="149" t="s">
        <v>209</v>
      </c>
      <c r="E834" s="150" t="s">
        <v>2376</v>
      </c>
      <c r="F834" s="151" t="s">
        <v>2377</v>
      </c>
      <c r="G834" s="152" t="s">
        <v>288</v>
      </c>
      <c r="H834" s="153">
        <v>2.7429999999999999</v>
      </c>
      <c r="I834" s="154"/>
      <c r="J834" s="155">
        <f>ROUND(I834*H834,2)</f>
        <v>0</v>
      </c>
      <c r="K834" s="156"/>
      <c r="L834" s="32"/>
      <c r="M834" s="157" t="s">
        <v>1</v>
      </c>
      <c r="N834" s="158" t="s">
        <v>44</v>
      </c>
      <c r="O834" s="57"/>
      <c r="P834" s="159">
        <f>O834*H834</f>
        <v>0</v>
      </c>
      <c r="Q834" s="159">
        <v>0</v>
      </c>
      <c r="R834" s="159">
        <f>Q834*H834</f>
        <v>0</v>
      </c>
      <c r="S834" s="159">
        <v>0</v>
      </c>
      <c r="T834" s="160">
        <f>S834*H834</f>
        <v>0</v>
      </c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R834" s="161" t="s">
        <v>213</v>
      </c>
      <c r="AT834" s="161" t="s">
        <v>209</v>
      </c>
      <c r="AU834" s="161" t="s">
        <v>88</v>
      </c>
      <c r="AY834" s="17" t="s">
        <v>207</v>
      </c>
      <c r="BE834" s="162">
        <f>IF(N834="základní",J834,0)</f>
        <v>0</v>
      </c>
      <c r="BF834" s="162">
        <f>IF(N834="snížená",J834,0)</f>
        <v>0</v>
      </c>
      <c r="BG834" s="162">
        <f>IF(N834="zákl. přenesená",J834,0)</f>
        <v>0</v>
      </c>
      <c r="BH834" s="162">
        <f>IF(N834="sníž. přenesená",J834,0)</f>
        <v>0</v>
      </c>
      <c r="BI834" s="162">
        <f>IF(N834="nulová",J834,0)</f>
        <v>0</v>
      </c>
      <c r="BJ834" s="17" t="s">
        <v>86</v>
      </c>
      <c r="BK834" s="162">
        <f>ROUND(I834*H834,2)</f>
        <v>0</v>
      </c>
      <c r="BL834" s="17" t="s">
        <v>213</v>
      </c>
      <c r="BM834" s="161" t="s">
        <v>1039</v>
      </c>
    </row>
    <row r="835" spans="1:65" s="13" customFormat="1" ht="22.5">
      <c r="B835" s="163"/>
      <c r="D835" s="164" t="s">
        <v>237</v>
      </c>
      <c r="E835" s="165" t="s">
        <v>1</v>
      </c>
      <c r="F835" s="166" t="s">
        <v>2378</v>
      </c>
      <c r="H835" s="167">
        <v>1.9350000000000001</v>
      </c>
      <c r="I835" s="168"/>
      <c r="L835" s="163"/>
      <c r="M835" s="169"/>
      <c r="N835" s="170"/>
      <c r="O835" s="170"/>
      <c r="P835" s="170"/>
      <c r="Q835" s="170"/>
      <c r="R835" s="170"/>
      <c r="S835" s="170"/>
      <c r="T835" s="171"/>
      <c r="AT835" s="165" t="s">
        <v>237</v>
      </c>
      <c r="AU835" s="165" t="s">
        <v>88</v>
      </c>
      <c r="AV835" s="13" t="s">
        <v>88</v>
      </c>
      <c r="AW835" s="13" t="s">
        <v>33</v>
      </c>
      <c r="AX835" s="13" t="s">
        <v>79</v>
      </c>
      <c r="AY835" s="165" t="s">
        <v>207</v>
      </c>
    </row>
    <row r="836" spans="1:65" s="13" customFormat="1" ht="22.5">
      <c r="B836" s="163"/>
      <c r="D836" s="164" t="s">
        <v>237</v>
      </c>
      <c r="E836" s="165" t="s">
        <v>1</v>
      </c>
      <c r="F836" s="166" t="s">
        <v>2379</v>
      </c>
      <c r="H836" s="167">
        <v>0.80800000000000005</v>
      </c>
      <c r="I836" s="168"/>
      <c r="L836" s="163"/>
      <c r="M836" s="169"/>
      <c r="N836" s="170"/>
      <c r="O836" s="170"/>
      <c r="P836" s="170"/>
      <c r="Q836" s="170"/>
      <c r="R836" s="170"/>
      <c r="S836" s="170"/>
      <c r="T836" s="171"/>
      <c r="AT836" s="165" t="s">
        <v>237</v>
      </c>
      <c r="AU836" s="165" t="s">
        <v>88</v>
      </c>
      <c r="AV836" s="13" t="s">
        <v>88</v>
      </c>
      <c r="AW836" s="13" t="s">
        <v>33</v>
      </c>
      <c r="AX836" s="13" t="s">
        <v>79</v>
      </c>
      <c r="AY836" s="165" t="s">
        <v>207</v>
      </c>
    </row>
    <row r="837" spans="1:65" s="15" customFormat="1" ht="11.25">
      <c r="B837" s="179"/>
      <c r="D837" s="164" t="s">
        <v>237</v>
      </c>
      <c r="E837" s="180" t="s">
        <v>1</v>
      </c>
      <c r="F837" s="181" t="s">
        <v>242</v>
      </c>
      <c r="H837" s="182">
        <v>2.7430000000000003</v>
      </c>
      <c r="I837" s="183"/>
      <c r="L837" s="179"/>
      <c r="M837" s="184"/>
      <c r="N837" s="185"/>
      <c r="O837" s="185"/>
      <c r="P837" s="185"/>
      <c r="Q837" s="185"/>
      <c r="R837" s="185"/>
      <c r="S837" s="185"/>
      <c r="T837" s="186"/>
      <c r="AT837" s="180" t="s">
        <v>237</v>
      </c>
      <c r="AU837" s="180" t="s">
        <v>88</v>
      </c>
      <c r="AV837" s="15" t="s">
        <v>213</v>
      </c>
      <c r="AW837" s="15" t="s">
        <v>33</v>
      </c>
      <c r="AX837" s="15" t="s">
        <v>86</v>
      </c>
      <c r="AY837" s="180" t="s">
        <v>207</v>
      </c>
    </row>
    <row r="838" spans="1:65" s="2" customFormat="1" ht="24.2" customHeight="1">
      <c r="A838" s="31"/>
      <c r="B838" s="148"/>
      <c r="C838" s="149" t="s">
        <v>1042</v>
      </c>
      <c r="D838" s="149" t="s">
        <v>209</v>
      </c>
      <c r="E838" s="150" t="s">
        <v>2380</v>
      </c>
      <c r="F838" s="151" t="s">
        <v>2381</v>
      </c>
      <c r="G838" s="152" t="s">
        <v>288</v>
      </c>
      <c r="H838" s="153">
        <v>4.2999999999999997E-2</v>
      </c>
      <c r="I838" s="154"/>
      <c r="J838" s="155">
        <f>ROUND(I838*H838,2)</f>
        <v>0</v>
      </c>
      <c r="K838" s="156"/>
      <c r="L838" s="32"/>
      <c r="M838" s="157" t="s">
        <v>1</v>
      </c>
      <c r="N838" s="158" t="s">
        <v>44</v>
      </c>
      <c r="O838" s="57"/>
      <c r="P838" s="159">
        <f>O838*H838</f>
        <v>0</v>
      </c>
      <c r="Q838" s="159">
        <v>0</v>
      </c>
      <c r="R838" s="159">
        <f>Q838*H838</f>
        <v>0</v>
      </c>
      <c r="S838" s="159">
        <v>0</v>
      </c>
      <c r="T838" s="160">
        <f>S838*H838</f>
        <v>0</v>
      </c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R838" s="161" t="s">
        <v>213</v>
      </c>
      <c r="AT838" s="161" t="s">
        <v>209</v>
      </c>
      <c r="AU838" s="161" t="s">
        <v>88</v>
      </c>
      <c r="AY838" s="17" t="s">
        <v>207</v>
      </c>
      <c r="BE838" s="162">
        <f>IF(N838="základní",J838,0)</f>
        <v>0</v>
      </c>
      <c r="BF838" s="162">
        <f>IF(N838="snížená",J838,0)</f>
        <v>0</v>
      </c>
      <c r="BG838" s="162">
        <f>IF(N838="zákl. přenesená",J838,0)</f>
        <v>0</v>
      </c>
      <c r="BH838" s="162">
        <f>IF(N838="sníž. přenesená",J838,0)</f>
        <v>0</v>
      </c>
      <c r="BI838" s="162">
        <f>IF(N838="nulová",J838,0)</f>
        <v>0</v>
      </c>
      <c r="BJ838" s="17" t="s">
        <v>86</v>
      </c>
      <c r="BK838" s="162">
        <f>ROUND(I838*H838,2)</f>
        <v>0</v>
      </c>
      <c r="BL838" s="17" t="s">
        <v>213</v>
      </c>
      <c r="BM838" s="161" t="s">
        <v>1045</v>
      </c>
    </row>
    <row r="839" spans="1:65" s="14" customFormat="1" ht="22.5">
      <c r="B839" s="172"/>
      <c r="D839" s="164" t="s">
        <v>237</v>
      </c>
      <c r="E839" s="173" t="s">
        <v>1</v>
      </c>
      <c r="F839" s="174" t="s">
        <v>2382</v>
      </c>
      <c r="H839" s="173" t="s">
        <v>1</v>
      </c>
      <c r="I839" s="175"/>
      <c r="L839" s="172"/>
      <c r="M839" s="176"/>
      <c r="N839" s="177"/>
      <c r="O839" s="177"/>
      <c r="P839" s="177"/>
      <c r="Q839" s="177"/>
      <c r="R839" s="177"/>
      <c r="S839" s="177"/>
      <c r="T839" s="178"/>
      <c r="AT839" s="173" t="s">
        <v>237</v>
      </c>
      <c r="AU839" s="173" t="s">
        <v>88</v>
      </c>
      <c r="AV839" s="14" t="s">
        <v>86</v>
      </c>
      <c r="AW839" s="14" t="s">
        <v>33</v>
      </c>
      <c r="AX839" s="14" t="s">
        <v>79</v>
      </c>
      <c r="AY839" s="173" t="s">
        <v>207</v>
      </c>
    </row>
    <row r="840" spans="1:65" s="13" customFormat="1" ht="11.25">
      <c r="B840" s="163"/>
      <c r="D840" s="164" t="s">
        <v>237</v>
      </c>
      <c r="E840" s="165" t="s">
        <v>1</v>
      </c>
      <c r="F840" s="166" t="s">
        <v>2383</v>
      </c>
      <c r="H840" s="167">
        <v>4.2999999999999997E-2</v>
      </c>
      <c r="I840" s="168"/>
      <c r="L840" s="163"/>
      <c r="M840" s="169"/>
      <c r="N840" s="170"/>
      <c r="O840" s="170"/>
      <c r="P840" s="170"/>
      <c r="Q840" s="170"/>
      <c r="R840" s="170"/>
      <c r="S840" s="170"/>
      <c r="T840" s="171"/>
      <c r="AT840" s="165" t="s">
        <v>237</v>
      </c>
      <c r="AU840" s="165" t="s">
        <v>88</v>
      </c>
      <c r="AV840" s="13" t="s">
        <v>88</v>
      </c>
      <c r="AW840" s="13" t="s">
        <v>33</v>
      </c>
      <c r="AX840" s="13" t="s">
        <v>79</v>
      </c>
      <c r="AY840" s="165" t="s">
        <v>207</v>
      </c>
    </row>
    <row r="841" spans="1:65" s="15" customFormat="1" ht="11.25">
      <c r="B841" s="179"/>
      <c r="D841" s="164" t="s">
        <v>237</v>
      </c>
      <c r="E841" s="180" t="s">
        <v>1</v>
      </c>
      <c r="F841" s="181" t="s">
        <v>242</v>
      </c>
      <c r="H841" s="182">
        <v>4.2999999999999997E-2</v>
      </c>
      <c r="I841" s="183"/>
      <c r="L841" s="179"/>
      <c r="M841" s="184"/>
      <c r="N841" s="185"/>
      <c r="O841" s="185"/>
      <c r="P841" s="185"/>
      <c r="Q841" s="185"/>
      <c r="R841" s="185"/>
      <c r="S841" s="185"/>
      <c r="T841" s="186"/>
      <c r="AT841" s="180" t="s">
        <v>237</v>
      </c>
      <c r="AU841" s="180" t="s">
        <v>88</v>
      </c>
      <c r="AV841" s="15" t="s">
        <v>213</v>
      </c>
      <c r="AW841" s="15" t="s">
        <v>33</v>
      </c>
      <c r="AX841" s="15" t="s">
        <v>86</v>
      </c>
      <c r="AY841" s="180" t="s">
        <v>207</v>
      </c>
    </row>
    <row r="842" spans="1:65" s="2" customFormat="1" ht="24.2" customHeight="1">
      <c r="A842" s="31"/>
      <c r="B842" s="148"/>
      <c r="C842" s="149" t="s">
        <v>554</v>
      </c>
      <c r="D842" s="149" t="s">
        <v>209</v>
      </c>
      <c r="E842" s="150" t="s">
        <v>2384</v>
      </c>
      <c r="F842" s="151" t="s">
        <v>2385</v>
      </c>
      <c r="G842" s="152" t="s">
        <v>415</v>
      </c>
      <c r="H842" s="153">
        <v>187.89599999999999</v>
      </c>
      <c r="I842" s="154"/>
      <c r="J842" s="155">
        <f>ROUND(I842*H842,2)</f>
        <v>0</v>
      </c>
      <c r="K842" s="156"/>
      <c r="L842" s="32"/>
      <c r="M842" s="157" t="s">
        <v>1</v>
      </c>
      <c r="N842" s="158" t="s">
        <v>44</v>
      </c>
      <c r="O842" s="57"/>
      <c r="P842" s="159">
        <f>O842*H842</f>
        <v>0</v>
      </c>
      <c r="Q842" s="159">
        <v>0</v>
      </c>
      <c r="R842" s="159">
        <f>Q842*H842</f>
        <v>0</v>
      </c>
      <c r="S842" s="159">
        <v>0</v>
      </c>
      <c r="T842" s="160">
        <f>S842*H842</f>
        <v>0</v>
      </c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R842" s="161" t="s">
        <v>213</v>
      </c>
      <c r="AT842" s="161" t="s">
        <v>209</v>
      </c>
      <c r="AU842" s="161" t="s">
        <v>88</v>
      </c>
      <c r="AY842" s="17" t="s">
        <v>207</v>
      </c>
      <c r="BE842" s="162">
        <f>IF(N842="základní",J842,0)</f>
        <v>0</v>
      </c>
      <c r="BF842" s="162">
        <f>IF(N842="snížená",J842,0)</f>
        <v>0</v>
      </c>
      <c r="BG842" s="162">
        <f>IF(N842="zákl. přenesená",J842,0)</f>
        <v>0</v>
      </c>
      <c r="BH842" s="162">
        <f>IF(N842="sníž. přenesená",J842,0)</f>
        <v>0</v>
      </c>
      <c r="BI842" s="162">
        <f>IF(N842="nulová",J842,0)</f>
        <v>0</v>
      </c>
      <c r="BJ842" s="17" t="s">
        <v>86</v>
      </c>
      <c r="BK842" s="162">
        <f>ROUND(I842*H842,2)</f>
        <v>0</v>
      </c>
      <c r="BL842" s="17" t="s">
        <v>213</v>
      </c>
      <c r="BM842" s="161" t="s">
        <v>1050</v>
      </c>
    </row>
    <row r="843" spans="1:65" s="14" customFormat="1" ht="11.25">
      <c r="B843" s="172"/>
      <c r="D843" s="164" t="s">
        <v>237</v>
      </c>
      <c r="E843" s="173" t="s">
        <v>1</v>
      </c>
      <c r="F843" s="174" t="s">
        <v>2386</v>
      </c>
      <c r="H843" s="173" t="s">
        <v>1</v>
      </c>
      <c r="I843" s="175"/>
      <c r="L843" s="172"/>
      <c r="M843" s="176"/>
      <c r="N843" s="177"/>
      <c r="O843" s="177"/>
      <c r="P843" s="177"/>
      <c r="Q843" s="177"/>
      <c r="R843" s="177"/>
      <c r="S843" s="177"/>
      <c r="T843" s="178"/>
      <c r="AT843" s="173" t="s">
        <v>237</v>
      </c>
      <c r="AU843" s="173" t="s">
        <v>88</v>
      </c>
      <c r="AV843" s="14" t="s">
        <v>86</v>
      </c>
      <c r="AW843" s="14" t="s">
        <v>33</v>
      </c>
      <c r="AX843" s="14" t="s">
        <v>79</v>
      </c>
      <c r="AY843" s="173" t="s">
        <v>207</v>
      </c>
    </row>
    <row r="844" spans="1:65" s="13" customFormat="1" ht="22.5">
      <c r="B844" s="163"/>
      <c r="D844" s="164" t="s">
        <v>237</v>
      </c>
      <c r="E844" s="165" t="s">
        <v>1</v>
      </c>
      <c r="F844" s="166" t="s">
        <v>2387</v>
      </c>
      <c r="H844" s="167">
        <v>59.414999999999999</v>
      </c>
      <c r="I844" s="168"/>
      <c r="L844" s="163"/>
      <c r="M844" s="169"/>
      <c r="N844" s="170"/>
      <c r="O844" s="170"/>
      <c r="P844" s="170"/>
      <c r="Q844" s="170"/>
      <c r="R844" s="170"/>
      <c r="S844" s="170"/>
      <c r="T844" s="171"/>
      <c r="AT844" s="165" t="s">
        <v>237</v>
      </c>
      <c r="AU844" s="165" t="s">
        <v>88</v>
      </c>
      <c r="AV844" s="13" t="s">
        <v>88</v>
      </c>
      <c r="AW844" s="13" t="s">
        <v>33</v>
      </c>
      <c r="AX844" s="13" t="s">
        <v>79</v>
      </c>
      <c r="AY844" s="165" t="s">
        <v>207</v>
      </c>
    </row>
    <row r="845" spans="1:65" s="13" customFormat="1" ht="22.5">
      <c r="B845" s="163"/>
      <c r="D845" s="164" t="s">
        <v>237</v>
      </c>
      <c r="E845" s="165" t="s">
        <v>1</v>
      </c>
      <c r="F845" s="166" t="s">
        <v>2388</v>
      </c>
      <c r="H845" s="167">
        <v>26.125</v>
      </c>
      <c r="I845" s="168"/>
      <c r="L845" s="163"/>
      <c r="M845" s="169"/>
      <c r="N845" s="170"/>
      <c r="O845" s="170"/>
      <c r="P845" s="170"/>
      <c r="Q845" s="170"/>
      <c r="R845" s="170"/>
      <c r="S845" s="170"/>
      <c r="T845" s="171"/>
      <c r="AT845" s="165" t="s">
        <v>237</v>
      </c>
      <c r="AU845" s="165" t="s">
        <v>88</v>
      </c>
      <c r="AV845" s="13" t="s">
        <v>88</v>
      </c>
      <c r="AW845" s="13" t="s">
        <v>33</v>
      </c>
      <c r="AX845" s="13" t="s">
        <v>79</v>
      </c>
      <c r="AY845" s="165" t="s">
        <v>207</v>
      </c>
    </row>
    <row r="846" spans="1:65" s="14" customFormat="1" ht="22.5">
      <c r="B846" s="172"/>
      <c r="D846" s="164" t="s">
        <v>237</v>
      </c>
      <c r="E846" s="173" t="s">
        <v>1</v>
      </c>
      <c r="F846" s="174" t="s">
        <v>2389</v>
      </c>
      <c r="H846" s="173" t="s">
        <v>1</v>
      </c>
      <c r="I846" s="175"/>
      <c r="L846" s="172"/>
      <c r="M846" s="176"/>
      <c r="N846" s="177"/>
      <c r="O846" s="177"/>
      <c r="P846" s="177"/>
      <c r="Q846" s="177"/>
      <c r="R846" s="177"/>
      <c r="S846" s="177"/>
      <c r="T846" s="178"/>
      <c r="AT846" s="173" t="s">
        <v>237</v>
      </c>
      <c r="AU846" s="173" t="s">
        <v>88</v>
      </c>
      <c r="AV846" s="14" t="s">
        <v>86</v>
      </c>
      <c r="AW846" s="14" t="s">
        <v>33</v>
      </c>
      <c r="AX846" s="14" t="s">
        <v>79</v>
      </c>
      <c r="AY846" s="173" t="s">
        <v>207</v>
      </c>
    </row>
    <row r="847" spans="1:65" s="13" customFormat="1" ht="11.25">
      <c r="B847" s="163"/>
      <c r="D847" s="164" t="s">
        <v>237</v>
      </c>
      <c r="E847" s="165" t="s">
        <v>1</v>
      </c>
      <c r="F847" s="166" t="s">
        <v>2390</v>
      </c>
      <c r="H847" s="167">
        <v>56.71</v>
      </c>
      <c r="I847" s="168"/>
      <c r="L847" s="163"/>
      <c r="M847" s="169"/>
      <c r="N847" s="170"/>
      <c r="O847" s="170"/>
      <c r="P847" s="170"/>
      <c r="Q847" s="170"/>
      <c r="R847" s="170"/>
      <c r="S847" s="170"/>
      <c r="T847" s="171"/>
      <c r="AT847" s="165" t="s">
        <v>237</v>
      </c>
      <c r="AU847" s="165" t="s">
        <v>88</v>
      </c>
      <c r="AV847" s="13" t="s">
        <v>88</v>
      </c>
      <c r="AW847" s="13" t="s">
        <v>33</v>
      </c>
      <c r="AX847" s="13" t="s">
        <v>79</v>
      </c>
      <c r="AY847" s="165" t="s">
        <v>207</v>
      </c>
    </row>
    <row r="848" spans="1:65" s="13" customFormat="1" ht="22.5">
      <c r="B848" s="163"/>
      <c r="D848" s="164" t="s">
        <v>237</v>
      </c>
      <c r="E848" s="165" t="s">
        <v>1</v>
      </c>
      <c r="F848" s="166" t="s">
        <v>2391</v>
      </c>
      <c r="H848" s="167">
        <v>22.265999999999998</v>
      </c>
      <c r="I848" s="168"/>
      <c r="L848" s="163"/>
      <c r="M848" s="169"/>
      <c r="N848" s="170"/>
      <c r="O848" s="170"/>
      <c r="P848" s="170"/>
      <c r="Q848" s="170"/>
      <c r="R848" s="170"/>
      <c r="S848" s="170"/>
      <c r="T848" s="171"/>
      <c r="AT848" s="165" t="s">
        <v>237</v>
      </c>
      <c r="AU848" s="165" t="s">
        <v>88</v>
      </c>
      <c r="AV848" s="13" t="s">
        <v>88</v>
      </c>
      <c r="AW848" s="13" t="s">
        <v>33</v>
      </c>
      <c r="AX848" s="13" t="s">
        <v>79</v>
      </c>
      <c r="AY848" s="165" t="s">
        <v>207</v>
      </c>
    </row>
    <row r="849" spans="1:65" s="14" customFormat="1" ht="11.25">
      <c r="B849" s="172"/>
      <c r="D849" s="164" t="s">
        <v>237</v>
      </c>
      <c r="E849" s="173" t="s">
        <v>1</v>
      </c>
      <c r="F849" s="174" t="s">
        <v>2392</v>
      </c>
      <c r="H849" s="173" t="s">
        <v>1</v>
      </c>
      <c r="I849" s="175"/>
      <c r="L849" s="172"/>
      <c r="M849" s="176"/>
      <c r="N849" s="177"/>
      <c r="O849" s="177"/>
      <c r="P849" s="177"/>
      <c r="Q849" s="177"/>
      <c r="R849" s="177"/>
      <c r="S849" s="177"/>
      <c r="T849" s="178"/>
      <c r="AT849" s="173" t="s">
        <v>237</v>
      </c>
      <c r="AU849" s="173" t="s">
        <v>88</v>
      </c>
      <c r="AV849" s="14" t="s">
        <v>86</v>
      </c>
      <c r="AW849" s="14" t="s">
        <v>33</v>
      </c>
      <c r="AX849" s="14" t="s">
        <v>79</v>
      </c>
      <c r="AY849" s="173" t="s">
        <v>207</v>
      </c>
    </row>
    <row r="850" spans="1:65" s="14" customFormat="1" ht="22.5">
      <c r="B850" s="172"/>
      <c r="D850" s="164" t="s">
        <v>237</v>
      </c>
      <c r="E850" s="173" t="s">
        <v>1</v>
      </c>
      <c r="F850" s="174" t="s">
        <v>2393</v>
      </c>
      <c r="H850" s="173" t="s">
        <v>1</v>
      </c>
      <c r="I850" s="175"/>
      <c r="L850" s="172"/>
      <c r="M850" s="176"/>
      <c r="N850" s="177"/>
      <c r="O850" s="177"/>
      <c r="P850" s="177"/>
      <c r="Q850" s="177"/>
      <c r="R850" s="177"/>
      <c r="S850" s="177"/>
      <c r="T850" s="178"/>
      <c r="AT850" s="173" t="s">
        <v>237</v>
      </c>
      <c r="AU850" s="173" t="s">
        <v>88</v>
      </c>
      <c r="AV850" s="14" t="s">
        <v>86</v>
      </c>
      <c r="AW850" s="14" t="s">
        <v>33</v>
      </c>
      <c r="AX850" s="14" t="s">
        <v>79</v>
      </c>
      <c r="AY850" s="173" t="s">
        <v>207</v>
      </c>
    </row>
    <row r="851" spans="1:65" s="13" customFormat="1" ht="11.25">
      <c r="B851" s="163"/>
      <c r="D851" s="164" t="s">
        <v>237</v>
      </c>
      <c r="E851" s="165" t="s">
        <v>1</v>
      </c>
      <c r="F851" s="166" t="s">
        <v>2394</v>
      </c>
      <c r="H851" s="167">
        <v>0.69399999999999995</v>
      </c>
      <c r="I851" s="168"/>
      <c r="L851" s="163"/>
      <c r="M851" s="169"/>
      <c r="N851" s="170"/>
      <c r="O851" s="170"/>
      <c r="P851" s="170"/>
      <c r="Q851" s="170"/>
      <c r="R851" s="170"/>
      <c r="S851" s="170"/>
      <c r="T851" s="171"/>
      <c r="AT851" s="165" t="s">
        <v>237</v>
      </c>
      <c r="AU851" s="165" t="s">
        <v>88</v>
      </c>
      <c r="AV851" s="13" t="s">
        <v>88</v>
      </c>
      <c r="AW851" s="13" t="s">
        <v>33</v>
      </c>
      <c r="AX851" s="13" t="s">
        <v>79</v>
      </c>
      <c r="AY851" s="165" t="s">
        <v>207</v>
      </c>
    </row>
    <row r="852" spans="1:65" s="13" customFormat="1" ht="22.5">
      <c r="B852" s="163"/>
      <c r="D852" s="164" t="s">
        <v>237</v>
      </c>
      <c r="E852" s="165" t="s">
        <v>1</v>
      </c>
      <c r="F852" s="166" t="s">
        <v>2395</v>
      </c>
      <c r="H852" s="167">
        <v>0.76500000000000001</v>
      </c>
      <c r="I852" s="168"/>
      <c r="L852" s="163"/>
      <c r="M852" s="169"/>
      <c r="N852" s="170"/>
      <c r="O852" s="170"/>
      <c r="P852" s="170"/>
      <c r="Q852" s="170"/>
      <c r="R852" s="170"/>
      <c r="S852" s="170"/>
      <c r="T852" s="171"/>
      <c r="AT852" s="165" t="s">
        <v>237</v>
      </c>
      <c r="AU852" s="165" t="s">
        <v>88</v>
      </c>
      <c r="AV852" s="13" t="s">
        <v>88</v>
      </c>
      <c r="AW852" s="13" t="s">
        <v>33</v>
      </c>
      <c r="AX852" s="13" t="s">
        <v>79</v>
      </c>
      <c r="AY852" s="165" t="s">
        <v>207</v>
      </c>
    </row>
    <row r="853" spans="1:65" s="13" customFormat="1" ht="22.5">
      <c r="B853" s="163"/>
      <c r="D853" s="164" t="s">
        <v>237</v>
      </c>
      <c r="E853" s="165" t="s">
        <v>1</v>
      </c>
      <c r="F853" s="166" t="s">
        <v>2396</v>
      </c>
      <c r="H853" s="167">
        <v>1.3</v>
      </c>
      <c r="I853" s="168"/>
      <c r="L853" s="163"/>
      <c r="M853" s="169"/>
      <c r="N853" s="170"/>
      <c r="O853" s="170"/>
      <c r="P853" s="170"/>
      <c r="Q853" s="170"/>
      <c r="R853" s="170"/>
      <c r="S853" s="170"/>
      <c r="T853" s="171"/>
      <c r="AT853" s="165" t="s">
        <v>237</v>
      </c>
      <c r="AU853" s="165" t="s">
        <v>88</v>
      </c>
      <c r="AV853" s="13" t="s">
        <v>88</v>
      </c>
      <c r="AW853" s="13" t="s">
        <v>33</v>
      </c>
      <c r="AX853" s="13" t="s">
        <v>79</v>
      </c>
      <c r="AY853" s="165" t="s">
        <v>207</v>
      </c>
    </row>
    <row r="854" spans="1:65" s="13" customFormat="1" ht="11.25">
      <c r="B854" s="163"/>
      <c r="D854" s="164" t="s">
        <v>237</v>
      </c>
      <c r="E854" s="165" t="s">
        <v>1</v>
      </c>
      <c r="F854" s="166" t="s">
        <v>2397</v>
      </c>
      <c r="H854" s="167">
        <v>1.3</v>
      </c>
      <c r="I854" s="168"/>
      <c r="L854" s="163"/>
      <c r="M854" s="169"/>
      <c r="N854" s="170"/>
      <c r="O854" s="170"/>
      <c r="P854" s="170"/>
      <c r="Q854" s="170"/>
      <c r="R854" s="170"/>
      <c r="S854" s="170"/>
      <c r="T854" s="171"/>
      <c r="AT854" s="165" t="s">
        <v>237</v>
      </c>
      <c r="AU854" s="165" t="s">
        <v>88</v>
      </c>
      <c r="AV854" s="13" t="s">
        <v>88</v>
      </c>
      <c r="AW854" s="13" t="s">
        <v>33</v>
      </c>
      <c r="AX854" s="13" t="s">
        <v>79</v>
      </c>
      <c r="AY854" s="165" t="s">
        <v>207</v>
      </c>
    </row>
    <row r="855" spans="1:65" s="14" customFormat="1" ht="22.5">
      <c r="B855" s="172"/>
      <c r="D855" s="164" t="s">
        <v>237</v>
      </c>
      <c r="E855" s="173" t="s">
        <v>1</v>
      </c>
      <c r="F855" s="174" t="s">
        <v>2398</v>
      </c>
      <c r="H855" s="173" t="s">
        <v>1</v>
      </c>
      <c r="I855" s="175"/>
      <c r="L855" s="172"/>
      <c r="M855" s="176"/>
      <c r="N855" s="177"/>
      <c r="O855" s="177"/>
      <c r="P855" s="177"/>
      <c r="Q855" s="177"/>
      <c r="R855" s="177"/>
      <c r="S855" s="177"/>
      <c r="T855" s="178"/>
      <c r="AT855" s="173" t="s">
        <v>237</v>
      </c>
      <c r="AU855" s="173" t="s">
        <v>88</v>
      </c>
      <c r="AV855" s="14" t="s">
        <v>86</v>
      </c>
      <c r="AW855" s="14" t="s">
        <v>33</v>
      </c>
      <c r="AX855" s="14" t="s">
        <v>79</v>
      </c>
      <c r="AY855" s="173" t="s">
        <v>207</v>
      </c>
    </row>
    <row r="856" spans="1:65" s="13" customFormat="1" ht="11.25">
      <c r="B856" s="163"/>
      <c r="D856" s="164" t="s">
        <v>237</v>
      </c>
      <c r="E856" s="165" t="s">
        <v>1</v>
      </c>
      <c r="F856" s="166" t="s">
        <v>2399</v>
      </c>
      <c r="H856" s="167">
        <v>1.6519999999999999</v>
      </c>
      <c r="I856" s="168"/>
      <c r="L856" s="163"/>
      <c r="M856" s="169"/>
      <c r="N856" s="170"/>
      <c r="O856" s="170"/>
      <c r="P856" s="170"/>
      <c r="Q856" s="170"/>
      <c r="R856" s="170"/>
      <c r="S856" s="170"/>
      <c r="T856" s="171"/>
      <c r="AT856" s="165" t="s">
        <v>237</v>
      </c>
      <c r="AU856" s="165" t="s">
        <v>88</v>
      </c>
      <c r="AV856" s="13" t="s">
        <v>88</v>
      </c>
      <c r="AW856" s="13" t="s">
        <v>33</v>
      </c>
      <c r="AX856" s="13" t="s">
        <v>79</v>
      </c>
      <c r="AY856" s="165" t="s">
        <v>207</v>
      </c>
    </row>
    <row r="857" spans="1:65" s="13" customFormat="1" ht="22.5">
      <c r="B857" s="163"/>
      <c r="D857" s="164" t="s">
        <v>237</v>
      </c>
      <c r="E857" s="165" t="s">
        <v>1</v>
      </c>
      <c r="F857" s="166" t="s">
        <v>2400</v>
      </c>
      <c r="H857" s="167">
        <v>2.4990000000000001</v>
      </c>
      <c r="I857" s="168"/>
      <c r="L857" s="163"/>
      <c r="M857" s="169"/>
      <c r="N857" s="170"/>
      <c r="O857" s="170"/>
      <c r="P857" s="170"/>
      <c r="Q857" s="170"/>
      <c r="R857" s="170"/>
      <c r="S857" s="170"/>
      <c r="T857" s="171"/>
      <c r="AT857" s="165" t="s">
        <v>237</v>
      </c>
      <c r="AU857" s="165" t="s">
        <v>88</v>
      </c>
      <c r="AV857" s="13" t="s">
        <v>88</v>
      </c>
      <c r="AW857" s="13" t="s">
        <v>33</v>
      </c>
      <c r="AX857" s="13" t="s">
        <v>79</v>
      </c>
      <c r="AY857" s="165" t="s">
        <v>207</v>
      </c>
    </row>
    <row r="858" spans="1:65" s="13" customFormat="1" ht="22.5">
      <c r="B858" s="163"/>
      <c r="D858" s="164" t="s">
        <v>237</v>
      </c>
      <c r="E858" s="165" t="s">
        <v>1</v>
      </c>
      <c r="F858" s="166" t="s">
        <v>2401</v>
      </c>
      <c r="H858" s="167">
        <v>5.7110000000000003</v>
      </c>
      <c r="I858" s="168"/>
      <c r="L858" s="163"/>
      <c r="M858" s="169"/>
      <c r="N858" s="170"/>
      <c r="O858" s="170"/>
      <c r="P858" s="170"/>
      <c r="Q858" s="170"/>
      <c r="R858" s="170"/>
      <c r="S858" s="170"/>
      <c r="T858" s="171"/>
      <c r="AT858" s="165" t="s">
        <v>237</v>
      </c>
      <c r="AU858" s="165" t="s">
        <v>88</v>
      </c>
      <c r="AV858" s="13" t="s">
        <v>88</v>
      </c>
      <c r="AW858" s="13" t="s">
        <v>33</v>
      </c>
      <c r="AX858" s="13" t="s">
        <v>79</v>
      </c>
      <c r="AY858" s="165" t="s">
        <v>207</v>
      </c>
    </row>
    <row r="859" spans="1:65" s="13" customFormat="1" ht="11.25">
      <c r="B859" s="163"/>
      <c r="D859" s="164" t="s">
        <v>237</v>
      </c>
      <c r="E859" s="165" t="s">
        <v>1</v>
      </c>
      <c r="F859" s="166" t="s">
        <v>2402</v>
      </c>
      <c r="H859" s="167">
        <v>5.7110000000000003</v>
      </c>
      <c r="I859" s="168"/>
      <c r="L859" s="163"/>
      <c r="M859" s="169"/>
      <c r="N859" s="170"/>
      <c r="O859" s="170"/>
      <c r="P859" s="170"/>
      <c r="Q859" s="170"/>
      <c r="R859" s="170"/>
      <c r="S859" s="170"/>
      <c r="T859" s="171"/>
      <c r="AT859" s="165" t="s">
        <v>237</v>
      </c>
      <c r="AU859" s="165" t="s">
        <v>88</v>
      </c>
      <c r="AV859" s="13" t="s">
        <v>88</v>
      </c>
      <c r="AW859" s="13" t="s">
        <v>33</v>
      </c>
      <c r="AX859" s="13" t="s">
        <v>79</v>
      </c>
      <c r="AY859" s="165" t="s">
        <v>207</v>
      </c>
    </row>
    <row r="860" spans="1:65" s="13" customFormat="1" ht="22.5">
      <c r="B860" s="163"/>
      <c r="D860" s="164" t="s">
        <v>237</v>
      </c>
      <c r="E860" s="165" t="s">
        <v>1</v>
      </c>
      <c r="F860" s="166" t="s">
        <v>2403</v>
      </c>
      <c r="H860" s="167">
        <v>2.11</v>
      </c>
      <c r="I860" s="168"/>
      <c r="L860" s="163"/>
      <c r="M860" s="169"/>
      <c r="N860" s="170"/>
      <c r="O860" s="170"/>
      <c r="P860" s="170"/>
      <c r="Q860" s="170"/>
      <c r="R860" s="170"/>
      <c r="S860" s="170"/>
      <c r="T860" s="171"/>
      <c r="AT860" s="165" t="s">
        <v>237</v>
      </c>
      <c r="AU860" s="165" t="s">
        <v>88</v>
      </c>
      <c r="AV860" s="13" t="s">
        <v>88</v>
      </c>
      <c r="AW860" s="13" t="s">
        <v>33</v>
      </c>
      <c r="AX860" s="13" t="s">
        <v>79</v>
      </c>
      <c r="AY860" s="165" t="s">
        <v>207</v>
      </c>
    </row>
    <row r="861" spans="1:65" s="13" customFormat="1" ht="22.5">
      <c r="B861" s="163"/>
      <c r="D861" s="164" t="s">
        <v>237</v>
      </c>
      <c r="E861" s="165" t="s">
        <v>1</v>
      </c>
      <c r="F861" s="166" t="s">
        <v>2404</v>
      </c>
      <c r="H861" s="167">
        <v>1.6379999999999999</v>
      </c>
      <c r="I861" s="168"/>
      <c r="L861" s="163"/>
      <c r="M861" s="169"/>
      <c r="N861" s="170"/>
      <c r="O861" s="170"/>
      <c r="P861" s="170"/>
      <c r="Q861" s="170"/>
      <c r="R861" s="170"/>
      <c r="S861" s="170"/>
      <c r="T861" s="171"/>
      <c r="AT861" s="165" t="s">
        <v>237</v>
      </c>
      <c r="AU861" s="165" t="s">
        <v>88</v>
      </c>
      <c r="AV861" s="13" t="s">
        <v>88</v>
      </c>
      <c r="AW861" s="13" t="s">
        <v>33</v>
      </c>
      <c r="AX861" s="13" t="s">
        <v>79</v>
      </c>
      <c r="AY861" s="165" t="s">
        <v>207</v>
      </c>
    </row>
    <row r="862" spans="1:65" s="14" customFormat="1" ht="11.25">
      <c r="B862" s="172"/>
      <c r="D862" s="164" t="s">
        <v>237</v>
      </c>
      <c r="E862" s="173" t="s">
        <v>1</v>
      </c>
      <c r="F862" s="174" t="s">
        <v>2405</v>
      </c>
      <c r="H862" s="173" t="s">
        <v>1</v>
      </c>
      <c r="I862" s="175"/>
      <c r="L862" s="172"/>
      <c r="M862" s="176"/>
      <c r="N862" s="177"/>
      <c r="O862" s="177"/>
      <c r="P862" s="177"/>
      <c r="Q862" s="177"/>
      <c r="R862" s="177"/>
      <c r="S862" s="177"/>
      <c r="T862" s="178"/>
      <c r="AT862" s="173" t="s">
        <v>237</v>
      </c>
      <c r="AU862" s="173" t="s">
        <v>88</v>
      </c>
      <c r="AV862" s="14" t="s">
        <v>86</v>
      </c>
      <c r="AW862" s="14" t="s">
        <v>33</v>
      </c>
      <c r="AX862" s="14" t="s">
        <v>79</v>
      </c>
      <c r="AY862" s="173" t="s">
        <v>207</v>
      </c>
    </row>
    <row r="863" spans="1:65" s="15" customFormat="1" ht="11.25">
      <c r="B863" s="179"/>
      <c r="D863" s="164" t="s">
        <v>237</v>
      </c>
      <c r="E863" s="180" t="s">
        <v>1</v>
      </c>
      <c r="F863" s="181" t="s">
        <v>242</v>
      </c>
      <c r="H863" s="182">
        <v>187.89600000000002</v>
      </c>
      <c r="I863" s="183"/>
      <c r="L863" s="179"/>
      <c r="M863" s="184"/>
      <c r="N863" s="185"/>
      <c r="O863" s="185"/>
      <c r="P863" s="185"/>
      <c r="Q863" s="185"/>
      <c r="R863" s="185"/>
      <c r="S863" s="185"/>
      <c r="T863" s="186"/>
      <c r="AT863" s="180" t="s">
        <v>237</v>
      </c>
      <c r="AU863" s="180" t="s">
        <v>88</v>
      </c>
      <c r="AV863" s="15" t="s">
        <v>213</v>
      </c>
      <c r="AW863" s="15" t="s">
        <v>33</v>
      </c>
      <c r="AX863" s="15" t="s">
        <v>86</v>
      </c>
      <c r="AY863" s="180" t="s">
        <v>207</v>
      </c>
    </row>
    <row r="864" spans="1:65" s="2" customFormat="1" ht="24.2" customHeight="1">
      <c r="A864" s="31"/>
      <c r="B864" s="148"/>
      <c r="C864" s="149" t="s">
        <v>1051</v>
      </c>
      <c r="D864" s="149" t="s">
        <v>209</v>
      </c>
      <c r="E864" s="150" t="s">
        <v>2406</v>
      </c>
      <c r="F864" s="151" t="s">
        <v>2407</v>
      </c>
      <c r="G864" s="152" t="s">
        <v>415</v>
      </c>
      <c r="H864" s="153">
        <v>175.976</v>
      </c>
      <c r="I864" s="154"/>
      <c r="J864" s="155">
        <f>ROUND(I864*H864,2)</f>
        <v>0</v>
      </c>
      <c r="K864" s="156"/>
      <c r="L864" s="32"/>
      <c r="M864" s="157" t="s">
        <v>1</v>
      </c>
      <c r="N864" s="158" t="s">
        <v>44</v>
      </c>
      <c r="O864" s="57"/>
      <c r="P864" s="159">
        <f>O864*H864</f>
        <v>0</v>
      </c>
      <c r="Q864" s="159">
        <v>0</v>
      </c>
      <c r="R864" s="159">
        <f>Q864*H864</f>
        <v>0</v>
      </c>
      <c r="S864" s="159">
        <v>0</v>
      </c>
      <c r="T864" s="160">
        <f>S864*H864</f>
        <v>0</v>
      </c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R864" s="161" t="s">
        <v>213</v>
      </c>
      <c r="AT864" s="161" t="s">
        <v>209</v>
      </c>
      <c r="AU864" s="161" t="s">
        <v>88</v>
      </c>
      <c r="AY864" s="17" t="s">
        <v>207</v>
      </c>
      <c r="BE864" s="162">
        <f>IF(N864="základní",J864,0)</f>
        <v>0</v>
      </c>
      <c r="BF864" s="162">
        <f>IF(N864="snížená",J864,0)</f>
        <v>0</v>
      </c>
      <c r="BG864" s="162">
        <f>IF(N864="zákl. přenesená",J864,0)</f>
        <v>0</v>
      </c>
      <c r="BH864" s="162">
        <f>IF(N864="sníž. přenesená",J864,0)</f>
        <v>0</v>
      </c>
      <c r="BI864" s="162">
        <f>IF(N864="nulová",J864,0)</f>
        <v>0</v>
      </c>
      <c r="BJ864" s="17" t="s">
        <v>86</v>
      </c>
      <c r="BK864" s="162">
        <f>ROUND(I864*H864,2)</f>
        <v>0</v>
      </c>
      <c r="BL864" s="17" t="s">
        <v>213</v>
      </c>
      <c r="BM864" s="161" t="s">
        <v>1054</v>
      </c>
    </row>
    <row r="865" spans="1:65" s="2" customFormat="1" ht="24.2" customHeight="1">
      <c r="A865" s="31"/>
      <c r="B865" s="148"/>
      <c r="C865" s="149" t="s">
        <v>557</v>
      </c>
      <c r="D865" s="149" t="s">
        <v>209</v>
      </c>
      <c r="E865" s="150" t="s">
        <v>2408</v>
      </c>
      <c r="F865" s="151" t="s">
        <v>2409</v>
      </c>
      <c r="G865" s="152" t="s">
        <v>415</v>
      </c>
      <c r="H865" s="153">
        <v>21.74</v>
      </c>
      <c r="I865" s="154"/>
      <c r="J865" s="155">
        <f>ROUND(I865*H865,2)</f>
        <v>0</v>
      </c>
      <c r="K865" s="156"/>
      <c r="L865" s="32"/>
      <c r="M865" s="157" t="s">
        <v>1</v>
      </c>
      <c r="N865" s="158" t="s">
        <v>44</v>
      </c>
      <c r="O865" s="57"/>
      <c r="P865" s="159">
        <f>O865*H865</f>
        <v>0</v>
      </c>
      <c r="Q865" s="159">
        <v>0</v>
      </c>
      <c r="R865" s="159">
        <f>Q865*H865</f>
        <v>0</v>
      </c>
      <c r="S865" s="159">
        <v>0</v>
      </c>
      <c r="T865" s="160">
        <f>S865*H865</f>
        <v>0</v>
      </c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R865" s="161" t="s">
        <v>213</v>
      </c>
      <c r="AT865" s="161" t="s">
        <v>209</v>
      </c>
      <c r="AU865" s="161" t="s">
        <v>88</v>
      </c>
      <c r="AY865" s="17" t="s">
        <v>207</v>
      </c>
      <c r="BE865" s="162">
        <f>IF(N865="základní",J865,0)</f>
        <v>0</v>
      </c>
      <c r="BF865" s="162">
        <f>IF(N865="snížená",J865,0)</f>
        <v>0</v>
      </c>
      <c r="BG865" s="162">
        <f>IF(N865="zákl. přenesená",J865,0)</f>
        <v>0</v>
      </c>
      <c r="BH865" s="162">
        <f>IF(N865="sníž. přenesená",J865,0)</f>
        <v>0</v>
      </c>
      <c r="BI865" s="162">
        <f>IF(N865="nulová",J865,0)</f>
        <v>0</v>
      </c>
      <c r="BJ865" s="17" t="s">
        <v>86</v>
      </c>
      <c r="BK865" s="162">
        <f>ROUND(I865*H865,2)</f>
        <v>0</v>
      </c>
      <c r="BL865" s="17" t="s">
        <v>213</v>
      </c>
      <c r="BM865" s="161" t="s">
        <v>1066</v>
      </c>
    </row>
    <row r="866" spans="1:65" s="14" customFormat="1" ht="22.5">
      <c r="B866" s="172"/>
      <c r="D866" s="164" t="s">
        <v>237</v>
      </c>
      <c r="E866" s="173" t="s">
        <v>1</v>
      </c>
      <c r="F866" s="174" t="s">
        <v>2410</v>
      </c>
      <c r="H866" s="173" t="s">
        <v>1</v>
      </c>
      <c r="I866" s="175"/>
      <c r="L866" s="172"/>
      <c r="M866" s="176"/>
      <c r="N866" s="177"/>
      <c r="O866" s="177"/>
      <c r="P866" s="177"/>
      <c r="Q866" s="177"/>
      <c r="R866" s="177"/>
      <c r="S866" s="177"/>
      <c r="T866" s="178"/>
      <c r="AT866" s="173" t="s">
        <v>237</v>
      </c>
      <c r="AU866" s="173" t="s">
        <v>88</v>
      </c>
      <c r="AV866" s="14" t="s">
        <v>86</v>
      </c>
      <c r="AW866" s="14" t="s">
        <v>33</v>
      </c>
      <c r="AX866" s="14" t="s">
        <v>79</v>
      </c>
      <c r="AY866" s="173" t="s">
        <v>207</v>
      </c>
    </row>
    <row r="867" spans="1:65" s="13" customFormat="1" ht="11.25">
      <c r="B867" s="163"/>
      <c r="D867" s="164" t="s">
        <v>237</v>
      </c>
      <c r="E867" s="165" t="s">
        <v>1</v>
      </c>
      <c r="F867" s="166" t="s">
        <v>2411</v>
      </c>
      <c r="H867" s="167">
        <v>21.74</v>
      </c>
      <c r="I867" s="168"/>
      <c r="L867" s="163"/>
      <c r="M867" s="169"/>
      <c r="N867" s="170"/>
      <c r="O867" s="170"/>
      <c r="P867" s="170"/>
      <c r="Q867" s="170"/>
      <c r="R867" s="170"/>
      <c r="S867" s="170"/>
      <c r="T867" s="171"/>
      <c r="AT867" s="165" t="s">
        <v>237</v>
      </c>
      <c r="AU867" s="165" t="s">
        <v>88</v>
      </c>
      <c r="AV867" s="13" t="s">
        <v>88</v>
      </c>
      <c r="AW867" s="13" t="s">
        <v>33</v>
      </c>
      <c r="AX867" s="13" t="s">
        <v>79</v>
      </c>
      <c r="AY867" s="165" t="s">
        <v>207</v>
      </c>
    </row>
    <row r="868" spans="1:65" s="15" customFormat="1" ht="11.25">
      <c r="B868" s="179"/>
      <c r="D868" s="164" t="s">
        <v>237</v>
      </c>
      <c r="E868" s="180" t="s">
        <v>1</v>
      </c>
      <c r="F868" s="181" t="s">
        <v>242</v>
      </c>
      <c r="H868" s="182">
        <v>21.74</v>
      </c>
      <c r="I868" s="183"/>
      <c r="L868" s="179"/>
      <c r="M868" s="184"/>
      <c r="N868" s="185"/>
      <c r="O868" s="185"/>
      <c r="P868" s="185"/>
      <c r="Q868" s="185"/>
      <c r="R868" s="185"/>
      <c r="S868" s="185"/>
      <c r="T868" s="186"/>
      <c r="AT868" s="180" t="s">
        <v>237</v>
      </c>
      <c r="AU868" s="180" t="s">
        <v>88</v>
      </c>
      <c r="AV868" s="15" t="s">
        <v>213</v>
      </c>
      <c r="AW868" s="15" t="s">
        <v>33</v>
      </c>
      <c r="AX868" s="15" t="s">
        <v>86</v>
      </c>
      <c r="AY868" s="180" t="s">
        <v>207</v>
      </c>
    </row>
    <row r="869" spans="1:65" s="2" customFormat="1" ht="24.2" customHeight="1">
      <c r="A869" s="31"/>
      <c r="B869" s="148"/>
      <c r="C869" s="149" t="s">
        <v>1074</v>
      </c>
      <c r="D869" s="149" t="s">
        <v>209</v>
      </c>
      <c r="E869" s="150" t="s">
        <v>2412</v>
      </c>
      <c r="F869" s="151" t="s">
        <v>2413</v>
      </c>
      <c r="G869" s="152" t="s">
        <v>415</v>
      </c>
      <c r="H869" s="153">
        <v>25.068000000000001</v>
      </c>
      <c r="I869" s="154"/>
      <c r="J869" s="155">
        <f>ROUND(I869*H869,2)</f>
        <v>0</v>
      </c>
      <c r="K869" s="156"/>
      <c r="L869" s="32"/>
      <c r="M869" s="157" t="s">
        <v>1</v>
      </c>
      <c r="N869" s="158" t="s">
        <v>44</v>
      </c>
      <c r="O869" s="57"/>
      <c r="P869" s="159">
        <f>O869*H869</f>
        <v>0</v>
      </c>
      <c r="Q869" s="159">
        <v>0</v>
      </c>
      <c r="R869" s="159">
        <f>Q869*H869</f>
        <v>0</v>
      </c>
      <c r="S869" s="159">
        <v>0</v>
      </c>
      <c r="T869" s="160">
        <f>S869*H869</f>
        <v>0</v>
      </c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R869" s="161" t="s">
        <v>213</v>
      </c>
      <c r="AT869" s="161" t="s">
        <v>209</v>
      </c>
      <c r="AU869" s="161" t="s">
        <v>88</v>
      </c>
      <c r="AY869" s="17" t="s">
        <v>207</v>
      </c>
      <c r="BE869" s="162">
        <f>IF(N869="základní",J869,0)</f>
        <v>0</v>
      </c>
      <c r="BF869" s="162">
        <f>IF(N869="snížená",J869,0)</f>
        <v>0</v>
      </c>
      <c r="BG869" s="162">
        <f>IF(N869="zákl. přenesená",J869,0)</f>
        <v>0</v>
      </c>
      <c r="BH869" s="162">
        <f>IF(N869="sníž. přenesená",J869,0)</f>
        <v>0</v>
      </c>
      <c r="BI869" s="162">
        <f>IF(N869="nulová",J869,0)</f>
        <v>0</v>
      </c>
      <c r="BJ869" s="17" t="s">
        <v>86</v>
      </c>
      <c r="BK869" s="162">
        <f>ROUND(I869*H869,2)</f>
        <v>0</v>
      </c>
      <c r="BL869" s="17" t="s">
        <v>213</v>
      </c>
      <c r="BM869" s="161" t="s">
        <v>1077</v>
      </c>
    </row>
    <row r="870" spans="1:65" s="2" customFormat="1" ht="33" customHeight="1">
      <c r="A870" s="31"/>
      <c r="B870" s="148"/>
      <c r="C870" s="149" t="s">
        <v>564</v>
      </c>
      <c r="D870" s="149" t="s">
        <v>209</v>
      </c>
      <c r="E870" s="150" t="s">
        <v>2414</v>
      </c>
      <c r="F870" s="151" t="s">
        <v>2415</v>
      </c>
      <c r="G870" s="152" t="s">
        <v>301</v>
      </c>
      <c r="H870" s="153">
        <v>1</v>
      </c>
      <c r="I870" s="154"/>
      <c r="J870" s="155">
        <f>ROUND(I870*H870,2)</f>
        <v>0</v>
      </c>
      <c r="K870" s="156"/>
      <c r="L870" s="32"/>
      <c r="M870" s="157" t="s">
        <v>1</v>
      </c>
      <c r="N870" s="158" t="s">
        <v>44</v>
      </c>
      <c r="O870" s="57"/>
      <c r="P870" s="159">
        <f>O870*H870</f>
        <v>0</v>
      </c>
      <c r="Q870" s="159">
        <v>0</v>
      </c>
      <c r="R870" s="159">
        <f>Q870*H870</f>
        <v>0</v>
      </c>
      <c r="S870" s="159">
        <v>0</v>
      </c>
      <c r="T870" s="160">
        <f>S870*H870</f>
        <v>0</v>
      </c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R870" s="161" t="s">
        <v>213</v>
      </c>
      <c r="AT870" s="161" t="s">
        <v>209</v>
      </c>
      <c r="AU870" s="161" t="s">
        <v>88</v>
      </c>
      <c r="AY870" s="17" t="s">
        <v>207</v>
      </c>
      <c r="BE870" s="162">
        <f>IF(N870="základní",J870,0)</f>
        <v>0</v>
      </c>
      <c r="BF870" s="162">
        <f>IF(N870="snížená",J870,0)</f>
        <v>0</v>
      </c>
      <c r="BG870" s="162">
        <f>IF(N870="zákl. přenesená",J870,0)</f>
        <v>0</v>
      </c>
      <c r="BH870" s="162">
        <f>IF(N870="sníž. přenesená",J870,0)</f>
        <v>0</v>
      </c>
      <c r="BI870" s="162">
        <f>IF(N870="nulová",J870,0)</f>
        <v>0</v>
      </c>
      <c r="BJ870" s="17" t="s">
        <v>86</v>
      </c>
      <c r="BK870" s="162">
        <f>ROUND(I870*H870,2)</f>
        <v>0</v>
      </c>
      <c r="BL870" s="17" t="s">
        <v>213</v>
      </c>
      <c r="BM870" s="161" t="s">
        <v>1080</v>
      </c>
    </row>
    <row r="871" spans="1:65" s="13" customFormat="1" ht="11.25">
      <c r="B871" s="163"/>
      <c r="D871" s="164" t="s">
        <v>237</v>
      </c>
      <c r="E871" s="165" t="s">
        <v>1</v>
      </c>
      <c r="F871" s="166" t="s">
        <v>2416</v>
      </c>
      <c r="H871" s="167">
        <v>1</v>
      </c>
      <c r="I871" s="168"/>
      <c r="L871" s="163"/>
      <c r="M871" s="169"/>
      <c r="N871" s="170"/>
      <c r="O871" s="170"/>
      <c r="P871" s="170"/>
      <c r="Q871" s="170"/>
      <c r="R871" s="170"/>
      <c r="S871" s="170"/>
      <c r="T871" s="171"/>
      <c r="AT871" s="165" t="s">
        <v>237</v>
      </c>
      <c r="AU871" s="165" t="s">
        <v>88</v>
      </c>
      <c r="AV871" s="13" t="s">
        <v>88</v>
      </c>
      <c r="AW871" s="13" t="s">
        <v>33</v>
      </c>
      <c r="AX871" s="13" t="s">
        <v>79</v>
      </c>
      <c r="AY871" s="165" t="s">
        <v>207</v>
      </c>
    </row>
    <row r="872" spans="1:65" s="14" customFormat="1" ht="22.5">
      <c r="B872" s="172"/>
      <c r="D872" s="164" t="s">
        <v>237</v>
      </c>
      <c r="E872" s="173" t="s">
        <v>1</v>
      </c>
      <c r="F872" s="174" t="s">
        <v>2417</v>
      </c>
      <c r="H872" s="173" t="s">
        <v>1</v>
      </c>
      <c r="I872" s="175"/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237</v>
      </c>
      <c r="AU872" s="173" t="s">
        <v>88</v>
      </c>
      <c r="AV872" s="14" t="s">
        <v>86</v>
      </c>
      <c r="AW872" s="14" t="s">
        <v>33</v>
      </c>
      <c r="AX872" s="14" t="s">
        <v>79</v>
      </c>
      <c r="AY872" s="173" t="s">
        <v>207</v>
      </c>
    </row>
    <row r="873" spans="1:65" s="14" customFormat="1" ht="22.5">
      <c r="B873" s="172"/>
      <c r="D873" s="164" t="s">
        <v>237</v>
      </c>
      <c r="E873" s="173" t="s">
        <v>1</v>
      </c>
      <c r="F873" s="174" t="s">
        <v>2418</v>
      </c>
      <c r="H873" s="173" t="s">
        <v>1</v>
      </c>
      <c r="I873" s="175"/>
      <c r="L873" s="172"/>
      <c r="M873" s="176"/>
      <c r="N873" s="177"/>
      <c r="O873" s="177"/>
      <c r="P873" s="177"/>
      <c r="Q873" s="177"/>
      <c r="R873" s="177"/>
      <c r="S873" s="177"/>
      <c r="T873" s="178"/>
      <c r="AT873" s="173" t="s">
        <v>237</v>
      </c>
      <c r="AU873" s="173" t="s">
        <v>88</v>
      </c>
      <c r="AV873" s="14" t="s">
        <v>86</v>
      </c>
      <c r="AW873" s="14" t="s">
        <v>33</v>
      </c>
      <c r="AX873" s="14" t="s">
        <v>79</v>
      </c>
      <c r="AY873" s="173" t="s">
        <v>207</v>
      </c>
    </row>
    <row r="874" spans="1:65" s="14" customFormat="1" ht="22.5">
      <c r="B874" s="172"/>
      <c r="D874" s="164" t="s">
        <v>237</v>
      </c>
      <c r="E874" s="173" t="s">
        <v>1</v>
      </c>
      <c r="F874" s="174" t="s">
        <v>2419</v>
      </c>
      <c r="H874" s="173" t="s">
        <v>1</v>
      </c>
      <c r="I874" s="175"/>
      <c r="L874" s="172"/>
      <c r="M874" s="176"/>
      <c r="N874" s="177"/>
      <c r="O874" s="177"/>
      <c r="P874" s="177"/>
      <c r="Q874" s="177"/>
      <c r="R874" s="177"/>
      <c r="S874" s="177"/>
      <c r="T874" s="178"/>
      <c r="AT874" s="173" t="s">
        <v>237</v>
      </c>
      <c r="AU874" s="173" t="s">
        <v>88</v>
      </c>
      <c r="AV874" s="14" t="s">
        <v>86</v>
      </c>
      <c r="AW874" s="14" t="s">
        <v>33</v>
      </c>
      <c r="AX874" s="14" t="s">
        <v>79</v>
      </c>
      <c r="AY874" s="173" t="s">
        <v>207</v>
      </c>
    </row>
    <row r="875" spans="1:65" s="14" customFormat="1" ht="22.5">
      <c r="B875" s="172"/>
      <c r="D875" s="164" t="s">
        <v>237</v>
      </c>
      <c r="E875" s="173" t="s">
        <v>1</v>
      </c>
      <c r="F875" s="174" t="s">
        <v>2420</v>
      </c>
      <c r="H875" s="173" t="s">
        <v>1</v>
      </c>
      <c r="I875" s="175"/>
      <c r="L875" s="172"/>
      <c r="M875" s="176"/>
      <c r="N875" s="177"/>
      <c r="O875" s="177"/>
      <c r="P875" s="177"/>
      <c r="Q875" s="177"/>
      <c r="R875" s="177"/>
      <c r="S875" s="177"/>
      <c r="T875" s="178"/>
      <c r="AT875" s="173" t="s">
        <v>237</v>
      </c>
      <c r="AU875" s="173" t="s">
        <v>88</v>
      </c>
      <c r="AV875" s="14" t="s">
        <v>86</v>
      </c>
      <c r="AW875" s="14" t="s">
        <v>33</v>
      </c>
      <c r="AX875" s="14" t="s">
        <v>79</v>
      </c>
      <c r="AY875" s="173" t="s">
        <v>207</v>
      </c>
    </row>
    <row r="876" spans="1:65" s="14" customFormat="1" ht="11.25">
      <c r="B876" s="172"/>
      <c r="D876" s="164" t="s">
        <v>237</v>
      </c>
      <c r="E876" s="173" t="s">
        <v>1</v>
      </c>
      <c r="F876" s="174" t="s">
        <v>2421</v>
      </c>
      <c r="H876" s="173" t="s">
        <v>1</v>
      </c>
      <c r="I876" s="175"/>
      <c r="L876" s="172"/>
      <c r="M876" s="176"/>
      <c r="N876" s="177"/>
      <c r="O876" s="177"/>
      <c r="P876" s="177"/>
      <c r="Q876" s="177"/>
      <c r="R876" s="177"/>
      <c r="S876" s="177"/>
      <c r="T876" s="178"/>
      <c r="AT876" s="173" t="s">
        <v>237</v>
      </c>
      <c r="AU876" s="173" t="s">
        <v>88</v>
      </c>
      <c r="AV876" s="14" t="s">
        <v>86</v>
      </c>
      <c r="AW876" s="14" t="s">
        <v>33</v>
      </c>
      <c r="AX876" s="14" t="s">
        <v>79</v>
      </c>
      <c r="AY876" s="173" t="s">
        <v>207</v>
      </c>
    </row>
    <row r="877" spans="1:65" s="15" customFormat="1" ht="11.25">
      <c r="B877" s="179"/>
      <c r="D877" s="164" t="s">
        <v>237</v>
      </c>
      <c r="E877" s="180" t="s">
        <v>1</v>
      </c>
      <c r="F877" s="181" t="s">
        <v>242</v>
      </c>
      <c r="H877" s="182">
        <v>1</v>
      </c>
      <c r="I877" s="183"/>
      <c r="L877" s="179"/>
      <c r="M877" s="184"/>
      <c r="N877" s="185"/>
      <c r="O877" s="185"/>
      <c r="P877" s="185"/>
      <c r="Q877" s="185"/>
      <c r="R877" s="185"/>
      <c r="S877" s="185"/>
      <c r="T877" s="186"/>
      <c r="AT877" s="180" t="s">
        <v>237</v>
      </c>
      <c r="AU877" s="180" t="s">
        <v>88</v>
      </c>
      <c r="AV877" s="15" t="s">
        <v>213</v>
      </c>
      <c r="AW877" s="15" t="s">
        <v>33</v>
      </c>
      <c r="AX877" s="15" t="s">
        <v>86</v>
      </c>
      <c r="AY877" s="180" t="s">
        <v>207</v>
      </c>
    </row>
    <row r="878" spans="1:65" s="2" customFormat="1" ht="33" customHeight="1">
      <c r="A878" s="31"/>
      <c r="B878" s="148"/>
      <c r="C878" s="149" t="s">
        <v>1083</v>
      </c>
      <c r="D878" s="149" t="s">
        <v>209</v>
      </c>
      <c r="E878" s="150" t="s">
        <v>2422</v>
      </c>
      <c r="F878" s="151" t="s">
        <v>2415</v>
      </c>
      <c r="G878" s="152" t="s">
        <v>301</v>
      </c>
      <c r="H878" s="153">
        <v>5</v>
      </c>
      <c r="I878" s="154"/>
      <c r="J878" s="155">
        <f>ROUND(I878*H878,2)</f>
        <v>0</v>
      </c>
      <c r="K878" s="156"/>
      <c r="L878" s="32"/>
      <c r="M878" s="157" t="s">
        <v>1</v>
      </c>
      <c r="N878" s="158" t="s">
        <v>44</v>
      </c>
      <c r="O878" s="57"/>
      <c r="P878" s="159">
        <f>O878*H878</f>
        <v>0</v>
      </c>
      <c r="Q878" s="159">
        <v>0</v>
      </c>
      <c r="R878" s="159">
        <f>Q878*H878</f>
        <v>0</v>
      </c>
      <c r="S878" s="159">
        <v>0</v>
      </c>
      <c r="T878" s="160">
        <f>S878*H878</f>
        <v>0</v>
      </c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R878" s="161" t="s">
        <v>213</v>
      </c>
      <c r="AT878" s="161" t="s">
        <v>209</v>
      </c>
      <c r="AU878" s="161" t="s">
        <v>88</v>
      </c>
      <c r="AY878" s="17" t="s">
        <v>207</v>
      </c>
      <c r="BE878" s="162">
        <f>IF(N878="základní",J878,0)</f>
        <v>0</v>
      </c>
      <c r="BF878" s="162">
        <f>IF(N878="snížená",J878,0)</f>
        <v>0</v>
      </c>
      <c r="BG878" s="162">
        <f>IF(N878="zákl. přenesená",J878,0)</f>
        <v>0</v>
      </c>
      <c r="BH878" s="162">
        <f>IF(N878="sníž. přenesená",J878,0)</f>
        <v>0</v>
      </c>
      <c r="BI878" s="162">
        <f>IF(N878="nulová",J878,0)</f>
        <v>0</v>
      </c>
      <c r="BJ878" s="17" t="s">
        <v>86</v>
      </c>
      <c r="BK878" s="162">
        <f>ROUND(I878*H878,2)</f>
        <v>0</v>
      </c>
      <c r="BL878" s="17" t="s">
        <v>213</v>
      </c>
      <c r="BM878" s="161" t="s">
        <v>1086</v>
      </c>
    </row>
    <row r="879" spans="1:65" s="13" customFormat="1" ht="11.25">
      <c r="B879" s="163"/>
      <c r="D879" s="164" t="s">
        <v>237</v>
      </c>
      <c r="E879" s="165" t="s">
        <v>1</v>
      </c>
      <c r="F879" s="166" t="s">
        <v>2423</v>
      </c>
      <c r="H879" s="167">
        <v>5</v>
      </c>
      <c r="I879" s="168"/>
      <c r="L879" s="163"/>
      <c r="M879" s="169"/>
      <c r="N879" s="170"/>
      <c r="O879" s="170"/>
      <c r="P879" s="170"/>
      <c r="Q879" s="170"/>
      <c r="R879" s="170"/>
      <c r="S879" s="170"/>
      <c r="T879" s="171"/>
      <c r="AT879" s="165" t="s">
        <v>237</v>
      </c>
      <c r="AU879" s="165" t="s">
        <v>88</v>
      </c>
      <c r="AV879" s="13" t="s">
        <v>88</v>
      </c>
      <c r="AW879" s="13" t="s">
        <v>33</v>
      </c>
      <c r="AX879" s="13" t="s">
        <v>79</v>
      </c>
      <c r="AY879" s="165" t="s">
        <v>207</v>
      </c>
    </row>
    <row r="880" spans="1:65" s="14" customFormat="1" ht="22.5">
      <c r="B880" s="172"/>
      <c r="D880" s="164" t="s">
        <v>237</v>
      </c>
      <c r="E880" s="173" t="s">
        <v>1</v>
      </c>
      <c r="F880" s="174" t="s">
        <v>2417</v>
      </c>
      <c r="H880" s="173" t="s">
        <v>1</v>
      </c>
      <c r="I880" s="175"/>
      <c r="L880" s="172"/>
      <c r="M880" s="176"/>
      <c r="N880" s="177"/>
      <c r="O880" s="177"/>
      <c r="P880" s="177"/>
      <c r="Q880" s="177"/>
      <c r="R880" s="177"/>
      <c r="S880" s="177"/>
      <c r="T880" s="178"/>
      <c r="AT880" s="173" t="s">
        <v>237</v>
      </c>
      <c r="AU880" s="173" t="s">
        <v>88</v>
      </c>
      <c r="AV880" s="14" t="s">
        <v>86</v>
      </c>
      <c r="AW880" s="14" t="s">
        <v>33</v>
      </c>
      <c r="AX880" s="14" t="s">
        <v>79</v>
      </c>
      <c r="AY880" s="173" t="s">
        <v>207</v>
      </c>
    </row>
    <row r="881" spans="1:65" s="14" customFormat="1" ht="22.5">
      <c r="B881" s="172"/>
      <c r="D881" s="164" t="s">
        <v>237</v>
      </c>
      <c r="E881" s="173" t="s">
        <v>1</v>
      </c>
      <c r="F881" s="174" t="s">
        <v>2424</v>
      </c>
      <c r="H881" s="173" t="s">
        <v>1</v>
      </c>
      <c r="I881" s="175"/>
      <c r="L881" s="172"/>
      <c r="M881" s="176"/>
      <c r="N881" s="177"/>
      <c r="O881" s="177"/>
      <c r="P881" s="177"/>
      <c r="Q881" s="177"/>
      <c r="R881" s="177"/>
      <c r="S881" s="177"/>
      <c r="T881" s="178"/>
      <c r="AT881" s="173" t="s">
        <v>237</v>
      </c>
      <c r="AU881" s="173" t="s">
        <v>88</v>
      </c>
      <c r="AV881" s="14" t="s">
        <v>86</v>
      </c>
      <c r="AW881" s="14" t="s">
        <v>33</v>
      </c>
      <c r="AX881" s="14" t="s">
        <v>79</v>
      </c>
      <c r="AY881" s="173" t="s">
        <v>207</v>
      </c>
    </row>
    <row r="882" spans="1:65" s="14" customFormat="1" ht="22.5">
      <c r="B882" s="172"/>
      <c r="D882" s="164" t="s">
        <v>237</v>
      </c>
      <c r="E882" s="173" t="s">
        <v>1</v>
      </c>
      <c r="F882" s="174" t="s">
        <v>2425</v>
      </c>
      <c r="H882" s="173" t="s">
        <v>1</v>
      </c>
      <c r="I882" s="175"/>
      <c r="L882" s="172"/>
      <c r="M882" s="176"/>
      <c r="N882" s="177"/>
      <c r="O882" s="177"/>
      <c r="P882" s="177"/>
      <c r="Q882" s="177"/>
      <c r="R882" s="177"/>
      <c r="S882" s="177"/>
      <c r="T882" s="178"/>
      <c r="AT882" s="173" t="s">
        <v>237</v>
      </c>
      <c r="AU882" s="173" t="s">
        <v>88</v>
      </c>
      <c r="AV882" s="14" t="s">
        <v>86</v>
      </c>
      <c r="AW882" s="14" t="s">
        <v>33</v>
      </c>
      <c r="AX882" s="14" t="s">
        <v>79</v>
      </c>
      <c r="AY882" s="173" t="s">
        <v>207</v>
      </c>
    </row>
    <row r="883" spans="1:65" s="14" customFormat="1" ht="22.5">
      <c r="B883" s="172"/>
      <c r="D883" s="164" t="s">
        <v>237</v>
      </c>
      <c r="E883" s="173" t="s">
        <v>1</v>
      </c>
      <c r="F883" s="174" t="s">
        <v>2420</v>
      </c>
      <c r="H883" s="173" t="s">
        <v>1</v>
      </c>
      <c r="I883" s="175"/>
      <c r="L883" s="172"/>
      <c r="M883" s="176"/>
      <c r="N883" s="177"/>
      <c r="O883" s="177"/>
      <c r="P883" s="177"/>
      <c r="Q883" s="177"/>
      <c r="R883" s="177"/>
      <c r="S883" s="177"/>
      <c r="T883" s="178"/>
      <c r="AT883" s="173" t="s">
        <v>237</v>
      </c>
      <c r="AU883" s="173" t="s">
        <v>88</v>
      </c>
      <c r="AV883" s="14" t="s">
        <v>86</v>
      </c>
      <c r="AW883" s="14" t="s">
        <v>33</v>
      </c>
      <c r="AX883" s="14" t="s">
        <v>79</v>
      </c>
      <c r="AY883" s="173" t="s">
        <v>207</v>
      </c>
    </row>
    <row r="884" spans="1:65" s="14" customFormat="1" ht="11.25">
      <c r="B884" s="172"/>
      <c r="D884" s="164" t="s">
        <v>237</v>
      </c>
      <c r="E884" s="173" t="s">
        <v>1</v>
      </c>
      <c r="F884" s="174" t="s">
        <v>2426</v>
      </c>
      <c r="H884" s="173" t="s">
        <v>1</v>
      </c>
      <c r="I884" s="175"/>
      <c r="L884" s="172"/>
      <c r="M884" s="176"/>
      <c r="N884" s="177"/>
      <c r="O884" s="177"/>
      <c r="P884" s="177"/>
      <c r="Q884" s="177"/>
      <c r="R884" s="177"/>
      <c r="S884" s="177"/>
      <c r="T884" s="178"/>
      <c r="AT884" s="173" t="s">
        <v>237</v>
      </c>
      <c r="AU884" s="173" t="s">
        <v>88</v>
      </c>
      <c r="AV884" s="14" t="s">
        <v>86</v>
      </c>
      <c r="AW884" s="14" t="s">
        <v>33</v>
      </c>
      <c r="AX884" s="14" t="s">
        <v>79</v>
      </c>
      <c r="AY884" s="173" t="s">
        <v>207</v>
      </c>
    </row>
    <row r="885" spans="1:65" s="15" customFormat="1" ht="11.25">
      <c r="B885" s="179"/>
      <c r="D885" s="164" t="s">
        <v>237</v>
      </c>
      <c r="E885" s="180" t="s">
        <v>1</v>
      </c>
      <c r="F885" s="181" t="s">
        <v>242</v>
      </c>
      <c r="H885" s="182">
        <v>5</v>
      </c>
      <c r="I885" s="183"/>
      <c r="L885" s="179"/>
      <c r="M885" s="184"/>
      <c r="N885" s="185"/>
      <c r="O885" s="185"/>
      <c r="P885" s="185"/>
      <c r="Q885" s="185"/>
      <c r="R885" s="185"/>
      <c r="S885" s="185"/>
      <c r="T885" s="186"/>
      <c r="AT885" s="180" t="s">
        <v>237</v>
      </c>
      <c r="AU885" s="180" t="s">
        <v>88</v>
      </c>
      <c r="AV885" s="15" t="s">
        <v>213</v>
      </c>
      <c r="AW885" s="15" t="s">
        <v>33</v>
      </c>
      <c r="AX885" s="15" t="s">
        <v>86</v>
      </c>
      <c r="AY885" s="180" t="s">
        <v>207</v>
      </c>
    </row>
    <row r="886" spans="1:65" s="2" customFormat="1" ht="33" customHeight="1">
      <c r="A886" s="31"/>
      <c r="B886" s="148"/>
      <c r="C886" s="149" t="s">
        <v>570</v>
      </c>
      <c r="D886" s="149" t="s">
        <v>209</v>
      </c>
      <c r="E886" s="150" t="s">
        <v>2427</v>
      </c>
      <c r="F886" s="151" t="s">
        <v>2415</v>
      </c>
      <c r="G886" s="152" t="s">
        <v>301</v>
      </c>
      <c r="H886" s="153">
        <v>5</v>
      </c>
      <c r="I886" s="154"/>
      <c r="J886" s="155">
        <f>ROUND(I886*H886,2)</f>
        <v>0</v>
      </c>
      <c r="K886" s="156"/>
      <c r="L886" s="32"/>
      <c r="M886" s="157" t="s">
        <v>1</v>
      </c>
      <c r="N886" s="158" t="s">
        <v>44</v>
      </c>
      <c r="O886" s="57"/>
      <c r="P886" s="159">
        <f>O886*H886</f>
        <v>0</v>
      </c>
      <c r="Q886" s="159">
        <v>0</v>
      </c>
      <c r="R886" s="159">
        <f>Q886*H886</f>
        <v>0</v>
      </c>
      <c r="S886" s="159">
        <v>0</v>
      </c>
      <c r="T886" s="160">
        <f>S886*H886</f>
        <v>0</v>
      </c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R886" s="161" t="s">
        <v>213</v>
      </c>
      <c r="AT886" s="161" t="s">
        <v>209</v>
      </c>
      <c r="AU886" s="161" t="s">
        <v>88</v>
      </c>
      <c r="AY886" s="17" t="s">
        <v>207</v>
      </c>
      <c r="BE886" s="162">
        <f>IF(N886="základní",J886,0)</f>
        <v>0</v>
      </c>
      <c r="BF886" s="162">
        <f>IF(N886="snížená",J886,0)</f>
        <v>0</v>
      </c>
      <c r="BG886" s="162">
        <f>IF(N886="zákl. přenesená",J886,0)</f>
        <v>0</v>
      </c>
      <c r="BH886" s="162">
        <f>IF(N886="sníž. přenesená",J886,0)</f>
        <v>0</v>
      </c>
      <c r="BI886" s="162">
        <f>IF(N886="nulová",J886,0)</f>
        <v>0</v>
      </c>
      <c r="BJ886" s="17" t="s">
        <v>86</v>
      </c>
      <c r="BK886" s="162">
        <f>ROUND(I886*H886,2)</f>
        <v>0</v>
      </c>
      <c r="BL886" s="17" t="s">
        <v>213</v>
      </c>
      <c r="BM886" s="161" t="s">
        <v>1089</v>
      </c>
    </row>
    <row r="887" spans="1:65" s="13" customFormat="1" ht="11.25">
      <c r="B887" s="163"/>
      <c r="D887" s="164" t="s">
        <v>237</v>
      </c>
      <c r="E887" s="165" t="s">
        <v>1</v>
      </c>
      <c r="F887" s="166" t="s">
        <v>2428</v>
      </c>
      <c r="H887" s="167">
        <v>5</v>
      </c>
      <c r="I887" s="168"/>
      <c r="L887" s="163"/>
      <c r="M887" s="169"/>
      <c r="N887" s="170"/>
      <c r="O887" s="170"/>
      <c r="P887" s="170"/>
      <c r="Q887" s="170"/>
      <c r="R887" s="170"/>
      <c r="S887" s="170"/>
      <c r="T887" s="171"/>
      <c r="AT887" s="165" t="s">
        <v>237</v>
      </c>
      <c r="AU887" s="165" t="s">
        <v>88</v>
      </c>
      <c r="AV887" s="13" t="s">
        <v>88</v>
      </c>
      <c r="AW887" s="13" t="s">
        <v>33</v>
      </c>
      <c r="AX887" s="13" t="s">
        <v>79</v>
      </c>
      <c r="AY887" s="165" t="s">
        <v>207</v>
      </c>
    </row>
    <row r="888" spans="1:65" s="14" customFormat="1" ht="22.5">
      <c r="B888" s="172"/>
      <c r="D888" s="164" t="s">
        <v>237</v>
      </c>
      <c r="E888" s="173" t="s">
        <v>1</v>
      </c>
      <c r="F888" s="174" t="s">
        <v>2417</v>
      </c>
      <c r="H888" s="173" t="s">
        <v>1</v>
      </c>
      <c r="I888" s="175"/>
      <c r="L888" s="172"/>
      <c r="M888" s="176"/>
      <c r="N888" s="177"/>
      <c r="O888" s="177"/>
      <c r="P888" s="177"/>
      <c r="Q888" s="177"/>
      <c r="R888" s="177"/>
      <c r="S888" s="177"/>
      <c r="T888" s="178"/>
      <c r="AT888" s="173" t="s">
        <v>237</v>
      </c>
      <c r="AU888" s="173" t="s">
        <v>88</v>
      </c>
      <c r="AV888" s="14" t="s">
        <v>86</v>
      </c>
      <c r="AW888" s="14" t="s">
        <v>33</v>
      </c>
      <c r="AX888" s="14" t="s">
        <v>79</v>
      </c>
      <c r="AY888" s="173" t="s">
        <v>207</v>
      </c>
    </row>
    <row r="889" spans="1:65" s="14" customFormat="1" ht="22.5">
      <c r="B889" s="172"/>
      <c r="D889" s="164" t="s">
        <v>237</v>
      </c>
      <c r="E889" s="173" t="s">
        <v>1</v>
      </c>
      <c r="F889" s="174" t="s">
        <v>2429</v>
      </c>
      <c r="H889" s="173" t="s">
        <v>1</v>
      </c>
      <c r="I889" s="175"/>
      <c r="L889" s="172"/>
      <c r="M889" s="176"/>
      <c r="N889" s="177"/>
      <c r="O889" s="177"/>
      <c r="P889" s="177"/>
      <c r="Q889" s="177"/>
      <c r="R889" s="177"/>
      <c r="S889" s="177"/>
      <c r="T889" s="178"/>
      <c r="AT889" s="173" t="s">
        <v>237</v>
      </c>
      <c r="AU889" s="173" t="s">
        <v>88</v>
      </c>
      <c r="AV889" s="14" t="s">
        <v>86</v>
      </c>
      <c r="AW889" s="14" t="s">
        <v>33</v>
      </c>
      <c r="AX889" s="14" t="s">
        <v>79</v>
      </c>
      <c r="AY889" s="173" t="s">
        <v>207</v>
      </c>
    </row>
    <row r="890" spans="1:65" s="14" customFormat="1" ht="22.5">
      <c r="B890" s="172"/>
      <c r="D890" s="164" t="s">
        <v>237</v>
      </c>
      <c r="E890" s="173" t="s">
        <v>1</v>
      </c>
      <c r="F890" s="174" t="s">
        <v>2425</v>
      </c>
      <c r="H890" s="173" t="s">
        <v>1</v>
      </c>
      <c r="I890" s="175"/>
      <c r="L890" s="172"/>
      <c r="M890" s="176"/>
      <c r="N890" s="177"/>
      <c r="O890" s="177"/>
      <c r="P890" s="177"/>
      <c r="Q890" s="177"/>
      <c r="R890" s="177"/>
      <c r="S890" s="177"/>
      <c r="T890" s="178"/>
      <c r="AT890" s="173" t="s">
        <v>237</v>
      </c>
      <c r="AU890" s="173" t="s">
        <v>88</v>
      </c>
      <c r="AV890" s="14" t="s">
        <v>86</v>
      </c>
      <c r="AW890" s="14" t="s">
        <v>33</v>
      </c>
      <c r="AX890" s="14" t="s">
        <v>79</v>
      </c>
      <c r="AY890" s="173" t="s">
        <v>207</v>
      </c>
    </row>
    <row r="891" spans="1:65" s="14" customFormat="1" ht="22.5">
      <c r="B891" s="172"/>
      <c r="D891" s="164" t="s">
        <v>237</v>
      </c>
      <c r="E891" s="173" t="s">
        <v>1</v>
      </c>
      <c r="F891" s="174" t="s">
        <v>2420</v>
      </c>
      <c r="H891" s="173" t="s">
        <v>1</v>
      </c>
      <c r="I891" s="175"/>
      <c r="L891" s="172"/>
      <c r="M891" s="176"/>
      <c r="N891" s="177"/>
      <c r="O891" s="177"/>
      <c r="P891" s="177"/>
      <c r="Q891" s="177"/>
      <c r="R891" s="177"/>
      <c r="S891" s="177"/>
      <c r="T891" s="178"/>
      <c r="AT891" s="173" t="s">
        <v>237</v>
      </c>
      <c r="AU891" s="173" t="s">
        <v>88</v>
      </c>
      <c r="AV891" s="14" t="s">
        <v>86</v>
      </c>
      <c r="AW891" s="14" t="s">
        <v>33</v>
      </c>
      <c r="AX891" s="14" t="s">
        <v>79</v>
      </c>
      <c r="AY891" s="173" t="s">
        <v>207</v>
      </c>
    </row>
    <row r="892" spans="1:65" s="14" customFormat="1" ht="11.25">
      <c r="B892" s="172"/>
      <c r="D892" s="164" t="s">
        <v>237</v>
      </c>
      <c r="E892" s="173" t="s">
        <v>1</v>
      </c>
      <c r="F892" s="174" t="s">
        <v>2421</v>
      </c>
      <c r="H892" s="173" t="s">
        <v>1</v>
      </c>
      <c r="I892" s="175"/>
      <c r="L892" s="172"/>
      <c r="M892" s="176"/>
      <c r="N892" s="177"/>
      <c r="O892" s="177"/>
      <c r="P892" s="177"/>
      <c r="Q892" s="177"/>
      <c r="R892" s="177"/>
      <c r="S892" s="177"/>
      <c r="T892" s="178"/>
      <c r="AT892" s="173" t="s">
        <v>237</v>
      </c>
      <c r="AU892" s="173" t="s">
        <v>88</v>
      </c>
      <c r="AV892" s="14" t="s">
        <v>86</v>
      </c>
      <c r="AW892" s="14" t="s">
        <v>33</v>
      </c>
      <c r="AX892" s="14" t="s">
        <v>79</v>
      </c>
      <c r="AY892" s="173" t="s">
        <v>207</v>
      </c>
    </row>
    <row r="893" spans="1:65" s="15" customFormat="1" ht="11.25">
      <c r="B893" s="179"/>
      <c r="D893" s="164" t="s">
        <v>237</v>
      </c>
      <c r="E893" s="180" t="s">
        <v>1</v>
      </c>
      <c r="F893" s="181" t="s">
        <v>242</v>
      </c>
      <c r="H893" s="182">
        <v>5</v>
      </c>
      <c r="I893" s="183"/>
      <c r="L893" s="179"/>
      <c r="M893" s="184"/>
      <c r="N893" s="185"/>
      <c r="O893" s="185"/>
      <c r="P893" s="185"/>
      <c r="Q893" s="185"/>
      <c r="R893" s="185"/>
      <c r="S893" s="185"/>
      <c r="T893" s="186"/>
      <c r="AT893" s="180" t="s">
        <v>237</v>
      </c>
      <c r="AU893" s="180" t="s">
        <v>88</v>
      </c>
      <c r="AV893" s="15" t="s">
        <v>213</v>
      </c>
      <c r="AW893" s="15" t="s">
        <v>33</v>
      </c>
      <c r="AX893" s="15" t="s">
        <v>86</v>
      </c>
      <c r="AY893" s="180" t="s">
        <v>207</v>
      </c>
    </row>
    <row r="894" spans="1:65" s="2" customFormat="1" ht="24.2" customHeight="1">
      <c r="A894" s="31"/>
      <c r="B894" s="148"/>
      <c r="C894" s="149" t="s">
        <v>1090</v>
      </c>
      <c r="D894" s="149" t="s">
        <v>209</v>
      </c>
      <c r="E894" s="150" t="s">
        <v>2430</v>
      </c>
      <c r="F894" s="151" t="s">
        <v>2431</v>
      </c>
      <c r="G894" s="152" t="s">
        <v>415</v>
      </c>
      <c r="H894" s="153">
        <v>1.6279999999999999</v>
      </c>
      <c r="I894" s="154"/>
      <c r="J894" s="155">
        <f>ROUND(I894*H894,2)</f>
        <v>0</v>
      </c>
      <c r="K894" s="156"/>
      <c r="L894" s="32"/>
      <c r="M894" s="157" t="s">
        <v>1</v>
      </c>
      <c r="N894" s="158" t="s">
        <v>44</v>
      </c>
      <c r="O894" s="57"/>
      <c r="P894" s="159">
        <f>O894*H894</f>
        <v>0</v>
      </c>
      <c r="Q894" s="159">
        <v>0</v>
      </c>
      <c r="R894" s="159">
        <f>Q894*H894</f>
        <v>0</v>
      </c>
      <c r="S894" s="159">
        <v>0</v>
      </c>
      <c r="T894" s="160">
        <f>S894*H894</f>
        <v>0</v>
      </c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R894" s="161" t="s">
        <v>213</v>
      </c>
      <c r="AT894" s="161" t="s">
        <v>209</v>
      </c>
      <c r="AU894" s="161" t="s">
        <v>88</v>
      </c>
      <c r="AY894" s="17" t="s">
        <v>207</v>
      </c>
      <c r="BE894" s="162">
        <f>IF(N894="základní",J894,0)</f>
        <v>0</v>
      </c>
      <c r="BF894" s="162">
        <f>IF(N894="snížená",J894,0)</f>
        <v>0</v>
      </c>
      <c r="BG894" s="162">
        <f>IF(N894="zákl. přenesená",J894,0)</f>
        <v>0</v>
      </c>
      <c r="BH894" s="162">
        <f>IF(N894="sníž. přenesená",J894,0)</f>
        <v>0</v>
      </c>
      <c r="BI894" s="162">
        <f>IF(N894="nulová",J894,0)</f>
        <v>0</v>
      </c>
      <c r="BJ894" s="17" t="s">
        <v>86</v>
      </c>
      <c r="BK894" s="162">
        <f>ROUND(I894*H894,2)</f>
        <v>0</v>
      </c>
      <c r="BL894" s="17" t="s">
        <v>213</v>
      </c>
      <c r="BM894" s="161" t="s">
        <v>1093</v>
      </c>
    </row>
    <row r="895" spans="1:65" s="2" customFormat="1" ht="24.2" customHeight="1">
      <c r="A895" s="31"/>
      <c r="B895" s="148"/>
      <c r="C895" s="149" t="s">
        <v>576</v>
      </c>
      <c r="D895" s="149" t="s">
        <v>209</v>
      </c>
      <c r="E895" s="150" t="s">
        <v>2432</v>
      </c>
      <c r="F895" s="151" t="s">
        <v>2433</v>
      </c>
      <c r="G895" s="152" t="s">
        <v>415</v>
      </c>
      <c r="H895" s="153">
        <v>3.5680000000000001</v>
      </c>
      <c r="I895" s="154"/>
      <c r="J895" s="155">
        <f>ROUND(I895*H895,2)</f>
        <v>0</v>
      </c>
      <c r="K895" s="156"/>
      <c r="L895" s="32"/>
      <c r="M895" s="157" t="s">
        <v>1</v>
      </c>
      <c r="N895" s="158" t="s">
        <v>44</v>
      </c>
      <c r="O895" s="57"/>
      <c r="P895" s="159">
        <f>O895*H895</f>
        <v>0</v>
      </c>
      <c r="Q895" s="159">
        <v>0</v>
      </c>
      <c r="R895" s="159">
        <f>Q895*H895</f>
        <v>0</v>
      </c>
      <c r="S895" s="159">
        <v>0</v>
      </c>
      <c r="T895" s="160">
        <f>S895*H895</f>
        <v>0</v>
      </c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R895" s="161" t="s">
        <v>213</v>
      </c>
      <c r="AT895" s="161" t="s">
        <v>209</v>
      </c>
      <c r="AU895" s="161" t="s">
        <v>88</v>
      </c>
      <c r="AY895" s="17" t="s">
        <v>207</v>
      </c>
      <c r="BE895" s="162">
        <f>IF(N895="základní",J895,0)</f>
        <v>0</v>
      </c>
      <c r="BF895" s="162">
        <f>IF(N895="snížená",J895,0)</f>
        <v>0</v>
      </c>
      <c r="BG895" s="162">
        <f>IF(N895="zákl. přenesená",J895,0)</f>
        <v>0</v>
      </c>
      <c r="BH895" s="162">
        <f>IF(N895="sníž. přenesená",J895,0)</f>
        <v>0</v>
      </c>
      <c r="BI895" s="162">
        <f>IF(N895="nulová",J895,0)</f>
        <v>0</v>
      </c>
      <c r="BJ895" s="17" t="s">
        <v>86</v>
      </c>
      <c r="BK895" s="162">
        <f>ROUND(I895*H895,2)</f>
        <v>0</v>
      </c>
      <c r="BL895" s="17" t="s">
        <v>213</v>
      </c>
      <c r="BM895" s="161" t="s">
        <v>1110</v>
      </c>
    </row>
    <row r="896" spans="1:65" s="2" customFormat="1" ht="37.9" customHeight="1">
      <c r="A896" s="31"/>
      <c r="B896" s="148"/>
      <c r="C896" s="149" t="s">
        <v>1111</v>
      </c>
      <c r="D896" s="149" t="s">
        <v>209</v>
      </c>
      <c r="E896" s="150" t="s">
        <v>2434</v>
      </c>
      <c r="F896" s="151" t="s">
        <v>2435</v>
      </c>
      <c r="G896" s="152" t="s">
        <v>301</v>
      </c>
      <c r="H896" s="153">
        <v>18</v>
      </c>
      <c r="I896" s="154"/>
      <c r="J896" s="155">
        <f>ROUND(I896*H896,2)</f>
        <v>0</v>
      </c>
      <c r="K896" s="156"/>
      <c r="L896" s="32"/>
      <c r="M896" s="157" t="s">
        <v>1</v>
      </c>
      <c r="N896" s="158" t="s">
        <v>44</v>
      </c>
      <c r="O896" s="57"/>
      <c r="P896" s="159">
        <f>O896*H896</f>
        <v>0</v>
      </c>
      <c r="Q896" s="159">
        <v>0</v>
      </c>
      <c r="R896" s="159">
        <f>Q896*H896</f>
        <v>0</v>
      </c>
      <c r="S896" s="159">
        <v>0</v>
      </c>
      <c r="T896" s="160">
        <f>S896*H896</f>
        <v>0</v>
      </c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R896" s="161" t="s">
        <v>213</v>
      </c>
      <c r="AT896" s="161" t="s">
        <v>209</v>
      </c>
      <c r="AU896" s="161" t="s">
        <v>88</v>
      </c>
      <c r="AY896" s="17" t="s">
        <v>207</v>
      </c>
      <c r="BE896" s="162">
        <f>IF(N896="základní",J896,0)</f>
        <v>0</v>
      </c>
      <c r="BF896" s="162">
        <f>IF(N896="snížená",J896,0)</f>
        <v>0</v>
      </c>
      <c r="BG896" s="162">
        <f>IF(N896="zákl. přenesená",J896,0)</f>
        <v>0</v>
      </c>
      <c r="BH896" s="162">
        <f>IF(N896="sníž. přenesená",J896,0)</f>
        <v>0</v>
      </c>
      <c r="BI896" s="162">
        <f>IF(N896="nulová",J896,0)</f>
        <v>0</v>
      </c>
      <c r="BJ896" s="17" t="s">
        <v>86</v>
      </c>
      <c r="BK896" s="162">
        <f>ROUND(I896*H896,2)</f>
        <v>0</v>
      </c>
      <c r="BL896" s="17" t="s">
        <v>213</v>
      </c>
      <c r="BM896" s="161" t="s">
        <v>1114</v>
      </c>
    </row>
    <row r="897" spans="1:65" s="14" customFormat="1" ht="22.5">
      <c r="B897" s="172"/>
      <c r="D897" s="164" t="s">
        <v>237</v>
      </c>
      <c r="E897" s="173" t="s">
        <v>1</v>
      </c>
      <c r="F897" s="174" t="s">
        <v>2436</v>
      </c>
      <c r="H897" s="173" t="s">
        <v>1</v>
      </c>
      <c r="I897" s="175"/>
      <c r="L897" s="172"/>
      <c r="M897" s="176"/>
      <c r="N897" s="177"/>
      <c r="O897" s="177"/>
      <c r="P897" s="177"/>
      <c r="Q897" s="177"/>
      <c r="R897" s="177"/>
      <c r="S897" s="177"/>
      <c r="T897" s="178"/>
      <c r="AT897" s="173" t="s">
        <v>237</v>
      </c>
      <c r="AU897" s="173" t="s">
        <v>88</v>
      </c>
      <c r="AV897" s="14" t="s">
        <v>86</v>
      </c>
      <c r="AW897" s="14" t="s">
        <v>33</v>
      </c>
      <c r="AX897" s="14" t="s">
        <v>79</v>
      </c>
      <c r="AY897" s="173" t="s">
        <v>207</v>
      </c>
    </row>
    <row r="898" spans="1:65" s="13" customFormat="1" ht="11.25">
      <c r="B898" s="163"/>
      <c r="D898" s="164" t="s">
        <v>237</v>
      </c>
      <c r="E898" s="165" t="s">
        <v>1</v>
      </c>
      <c r="F898" s="166" t="s">
        <v>2437</v>
      </c>
      <c r="H898" s="167">
        <v>6</v>
      </c>
      <c r="I898" s="168"/>
      <c r="L898" s="163"/>
      <c r="M898" s="169"/>
      <c r="N898" s="170"/>
      <c r="O898" s="170"/>
      <c r="P898" s="170"/>
      <c r="Q898" s="170"/>
      <c r="R898" s="170"/>
      <c r="S898" s="170"/>
      <c r="T898" s="171"/>
      <c r="AT898" s="165" t="s">
        <v>237</v>
      </c>
      <c r="AU898" s="165" t="s">
        <v>88</v>
      </c>
      <c r="AV898" s="13" t="s">
        <v>88</v>
      </c>
      <c r="AW898" s="13" t="s">
        <v>33</v>
      </c>
      <c r="AX898" s="13" t="s">
        <v>79</v>
      </c>
      <c r="AY898" s="165" t="s">
        <v>207</v>
      </c>
    </row>
    <row r="899" spans="1:65" s="13" customFormat="1" ht="11.25">
      <c r="B899" s="163"/>
      <c r="D899" s="164" t="s">
        <v>237</v>
      </c>
      <c r="E899" s="165" t="s">
        <v>1</v>
      </c>
      <c r="F899" s="166" t="s">
        <v>2438</v>
      </c>
      <c r="H899" s="167">
        <v>6</v>
      </c>
      <c r="I899" s="168"/>
      <c r="L899" s="163"/>
      <c r="M899" s="169"/>
      <c r="N899" s="170"/>
      <c r="O899" s="170"/>
      <c r="P899" s="170"/>
      <c r="Q899" s="170"/>
      <c r="R899" s="170"/>
      <c r="S899" s="170"/>
      <c r="T899" s="171"/>
      <c r="AT899" s="165" t="s">
        <v>237</v>
      </c>
      <c r="AU899" s="165" t="s">
        <v>88</v>
      </c>
      <c r="AV899" s="13" t="s">
        <v>88</v>
      </c>
      <c r="AW899" s="13" t="s">
        <v>33</v>
      </c>
      <c r="AX899" s="13" t="s">
        <v>79</v>
      </c>
      <c r="AY899" s="165" t="s">
        <v>207</v>
      </c>
    </row>
    <row r="900" spans="1:65" s="13" customFormat="1" ht="11.25">
      <c r="B900" s="163"/>
      <c r="D900" s="164" t="s">
        <v>237</v>
      </c>
      <c r="E900" s="165" t="s">
        <v>1</v>
      </c>
      <c r="F900" s="166" t="s">
        <v>2439</v>
      </c>
      <c r="H900" s="167">
        <v>6</v>
      </c>
      <c r="I900" s="168"/>
      <c r="L900" s="163"/>
      <c r="M900" s="169"/>
      <c r="N900" s="170"/>
      <c r="O900" s="170"/>
      <c r="P900" s="170"/>
      <c r="Q900" s="170"/>
      <c r="R900" s="170"/>
      <c r="S900" s="170"/>
      <c r="T900" s="171"/>
      <c r="AT900" s="165" t="s">
        <v>237</v>
      </c>
      <c r="AU900" s="165" t="s">
        <v>88</v>
      </c>
      <c r="AV900" s="13" t="s">
        <v>88</v>
      </c>
      <c r="AW900" s="13" t="s">
        <v>33</v>
      </c>
      <c r="AX900" s="13" t="s">
        <v>79</v>
      </c>
      <c r="AY900" s="165" t="s">
        <v>207</v>
      </c>
    </row>
    <row r="901" spans="1:65" s="14" customFormat="1" ht="11.25">
      <c r="B901" s="172"/>
      <c r="D901" s="164" t="s">
        <v>237</v>
      </c>
      <c r="E901" s="173" t="s">
        <v>1</v>
      </c>
      <c r="F901" s="174" t="s">
        <v>2440</v>
      </c>
      <c r="H901" s="173" t="s">
        <v>1</v>
      </c>
      <c r="I901" s="175"/>
      <c r="L901" s="172"/>
      <c r="M901" s="176"/>
      <c r="N901" s="177"/>
      <c r="O901" s="177"/>
      <c r="P901" s="177"/>
      <c r="Q901" s="177"/>
      <c r="R901" s="177"/>
      <c r="S901" s="177"/>
      <c r="T901" s="178"/>
      <c r="AT901" s="173" t="s">
        <v>237</v>
      </c>
      <c r="AU901" s="173" t="s">
        <v>88</v>
      </c>
      <c r="AV901" s="14" t="s">
        <v>86</v>
      </c>
      <c r="AW901" s="14" t="s">
        <v>33</v>
      </c>
      <c r="AX901" s="14" t="s">
        <v>79</v>
      </c>
      <c r="AY901" s="173" t="s">
        <v>207</v>
      </c>
    </row>
    <row r="902" spans="1:65" s="15" customFormat="1" ht="11.25">
      <c r="B902" s="179"/>
      <c r="D902" s="164" t="s">
        <v>237</v>
      </c>
      <c r="E902" s="180" t="s">
        <v>1</v>
      </c>
      <c r="F902" s="181" t="s">
        <v>242</v>
      </c>
      <c r="H902" s="182">
        <v>18</v>
      </c>
      <c r="I902" s="183"/>
      <c r="L902" s="179"/>
      <c r="M902" s="184"/>
      <c r="N902" s="185"/>
      <c r="O902" s="185"/>
      <c r="P902" s="185"/>
      <c r="Q902" s="185"/>
      <c r="R902" s="185"/>
      <c r="S902" s="185"/>
      <c r="T902" s="186"/>
      <c r="AT902" s="180" t="s">
        <v>237</v>
      </c>
      <c r="AU902" s="180" t="s">
        <v>88</v>
      </c>
      <c r="AV902" s="15" t="s">
        <v>213</v>
      </c>
      <c r="AW902" s="15" t="s">
        <v>33</v>
      </c>
      <c r="AX902" s="15" t="s">
        <v>86</v>
      </c>
      <c r="AY902" s="180" t="s">
        <v>207</v>
      </c>
    </row>
    <row r="903" spans="1:65" s="2" customFormat="1" ht="24.2" customHeight="1">
      <c r="A903" s="31"/>
      <c r="B903" s="148"/>
      <c r="C903" s="149" t="s">
        <v>585</v>
      </c>
      <c r="D903" s="149" t="s">
        <v>209</v>
      </c>
      <c r="E903" s="150" t="s">
        <v>2441</v>
      </c>
      <c r="F903" s="151" t="s">
        <v>2442</v>
      </c>
      <c r="G903" s="152" t="s">
        <v>415</v>
      </c>
      <c r="H903" s="153">
        <v>12.925000000000001</v>
      </c>
      <c r="I903" s="154"/>
      <c r="J903" s="155">
        <f t="shared" ref="J903:J909" si="20">ROUND(I903*H903,2)</f>
        <v>0</v>
      </c>
      <c r="K903" s="156"/>
      <c r="L903" s="32"/>
      <c r="M903" s="157" t="s">
        <v>1</v>
      </c>
      <c r="N903" s="158" t="s">
        <v>44</v>
      </c>
      <c r="O903" s="57"/>
      <c r="P903" s="159">
        <f t="shared" ref="P903:P909" si="21">O903*H903</f>
        <v>0</v>
      </c>
      <c r="Q903" s="159">
        <v>0</v>
      </c>
      <c r="R903" s="159">
        <f t="shared" ref="R903:R909" si="22">Q903*H903</f>
        <v>0</v>
      </c>
      <c r="S903" s="159">
        <v>0</v>
      </c>
      <c r="T903" s="160">
        <f t="shared" ref="T903:T909" si="23">S903*H903</f>
        <v>0</v>
      </c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R903" s="161" t="s">
        <v>213</v>
      </c>
      <c r="AT903" s="161" t="s">
        <v>209</v>
      </c>
      <c r="AU903" s="161" t="s">
        <v>88</v>
      </c>
      <c r="AY903" s="17" t="s">
        <v>207</v>
      </c>
      <c r="BE903" s="162">
        <f t="shared" ref="BE903:BE909" si="24">IF(N903="základní",J903,0)</f>
        <v>0</v>
      </c>
      <c r="BF903" s="162">
        <f t="shared" ref="BF903:BF909" si="25">IF(N903="snížená",J903,0)</f>
        <v>0</v>
      </c>
      <c r="BG903" s="162">
        <f t="shared" ref="BG903:BG909" si="26">IF(N903="zákl. přenesená",J903,0)</f>
        <v>0</v>
      </c>
      <c r="BH903" s="162">
        <f t="shared" ref="BH903:BH909" si="27">IF(N903="sníž. přenesená",J903,0)</f>
        <v>0</v>
      </c>
      <c r="BI903" s="162">
        <f t="shared" ref="BI903:BI909" si="28">IF(N903="nulová",J903,0)</f>
        <v>0</v>
      </c>
      <c r="BJ903" s="17" t="s">
        <v>86</v>
      </c>
      <c r="BK903" s="162">
        <f t="shared" ref="BK903:BK909" si="29">ROUND(I903*H903,2)</f>
        <v>0</v>
      </c>
      <c r="BL903" s="17" t="s">
        <v>213</v>
      </c>
      <c r="BM903" s="161" t="s">
        <v>1117</v>
      </c>
    </row>
    <row r="904" spans="1:65" s="2" customFormat="1" ht="33" customHeight="1">
      <c r="A904" s="31"/>
      <c r="B904" s="148"/>
      <c r="C904" s="149" t="s">
        <v>1118</v>
      </c>
      <c r="D904" s="149" t="s">
        <v>209</v>
      </c>
      <c r="E904" s="150" t="s">
        <v>2443</v>
      </c>
      <c r="F904" s="151" t="s">
        <v>2444</v>
      </c>
      <c r="G904" s="152" t="s">
        <v>415</v>
      </c>
      <c r="H904" s="153">
        <v>2.609</v>
      </c>
      <c r="I904" s="154"/>
      <c r="J904" s="155">
        <f t="shared" si="20"/>
        <v>0</v>
      </c>
      <c r="K904" s="156"/>
      <c r="L904" s="32"/>
      <c r="M904" s="157" t="s">
        <v>1</v>
      </c>
      <c r="N904" s="158" t="s">
        <v>44</v>
      </c>
      <c r="O904" s="57"/>
      <c r="P904" s="159">
        <f t="shared" si="21"/>
        <v>0</v>
      </c>
      <c r="Q904" s="159">
        <v>0</v>
      </c>
      <c r="R904" s="159">
        <f t="shared" si="22"/>
        <v>0</v>
      </c>
      <c r="S904" s="159">
        <v>0</v>
      </c>
      <c r="T904" s="160">
        <f t="shared" si="23"/>
        <v>0</v>
      </c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R904" s="161" t="s">
        <v>213</v>
      </c>
      <c r="AT904" s="161" t="s">
        <v>209</v>
      </c>
      <c r="AU904" s="161" t="s">
        <v>88</v>
      </c>
      <c r="AY904" s="17" t="s">
        <v>207</v>
      </c>
      <c r="BE904" s="162">
        <f t="shared" si="24"/>
        <v>0</v>
      </c>
      <c r="BF904" s="162">
        <f t="shared" si="25"/>
        <v>0</v>
      </c>
      <c r="BG904" s="162">
        <f t="shared" si="26"/>
        <v>0</v>
      </c>
      <c r="BH904" s="162">
        <f t="shared" si="27"/>
        <v>0</v>
      </c>
      <c r="BI904" s="162">
        <f t="shared" si="28"/>
        <v>0</v>
      </c>
      <c r="BJ904" s="17" t="s">
        <v>86</v>
      </c>
      <c r="BK904" s="162">
        <f t="shared" si="29"/>
        <v>0</v>
      </c>
      <c r="BL904" s="17" t="s">
        <v>213</v>
      </c>
      <c r="BM904" s="161" t="s">
        <v>1121</v>
      </c>
    </row>
    <row r="905" spans="1:65" s="2" customFormat="1" ht="33" customHeight="1">
      <c r="A905" s="31"/>
      <c r="B905" s="148"/>
      <c r="C905" s="149" t="s">
        <v>598</v>
      </c>
      <c r="D905" s="149" t="s">
        <v>209</v>
      </c>
      <c r="E905" s="150" t="s">
        <v>2445</v>
      </c>
      <c r="F905" s="151" t="s">
        <v>2446</v>
      </c>
      <c r="G905" s="152" t="s">
        <v>662</v>
      </c>
      <c r="H905" s="153">
        <v>1</v>
      </c>
      <c r="I905" s="154"/>
      <c r="J905" s="155">
        <f t="shared" si="20"/>
        <v>0</v>
      </c>
      <c r="K905" s="156"/>
      <c r="L905" s="32"/>
      <c r="M905" s="157" t="s">
        <v>1</v>
      </c>
      <c r="N905" s="158" t="s">
        <v>44</v>
      </c>
      <c r="O905" s="57"/>
      <c r="P905" s="159">
        <f t="shared" si="21"/>
        <v>0</v>
      </c>
      <c r="Q905" s="159">
        <v>0</v>
      </c>
      <c r="R905" s="159">
        <f t="shared" si="22"/>
        <v>0</v>
      </c>
      <c r="S905" s="159">
        <v>0</v>
      </c>
      <c r="T905" s="160">
        <f t="shared" si="23"/>
        <v>0</v>
      </c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R905" s="161" t="s">
        <v>213</v>
      </c>
      <c r="AT905" s="161" t="s">
        <v>209</v>
      </c>
      <c r="AU905" s="161" t="s">
        <v>88</v>
      </c>
      <c r="AY905" s="17" t="s">
        <v>207</v>
      </c>
      <c r="BE905" s="162">
        <f t="shared" si="24"/>
        <v>0</v>
      </c>
      <c r="BF905" s="162">
        <f t="shared" si="25"/>
        <v>0</v>
      </c>
      <c r="BG905" s="162">
        <f t="shared" si="26"/>
        <v>0</v>
      </c>
      <c r="BH905" s="162">
        <f t="shared" si="27"/>
        <v>0</v>
      </c>
      <c r="BI905" s="162">
        <f t="shared" si="28"/>
        <v>0</v>
      </c>
      <c r="BJ905" s="17" t="s">
        <v>86</v>
      </c>
      <c r="BK905" s="162">
        <f t="shared" si="29"/>
        <v>0</v>
      </c>
      <c r="BL905" s="17" t="s">
        <v>213</v>
      </c>
      <c r="BM905" s="161" t="s">
        <v>1131</v>
      </c>
    </row>
    <row r="906" spans="1:65" s="2" customFormat="1" ht="33" customHeight="1">
      <c r="A906" s="31"/>
      <c r="B906" s="148"/>
      <c r="C906" s="149" t="s">
        <v>1141</v>
      </c>
      <c r="D906" s="149" t="s">
        <v>209</v>
      </c>
      <c r="E906" s="150" t="s">
        <v>2447</v>
      </c>
      <c r="F906" s="151" t="s">
        <v>2448</v>
      </c>
      <c r="G906" s="152" t="s">
        <v>662</v>
      </c>
      <c r="H906" s="153">
        <v>1</v>
      </c>
      <c r="I906" s="154"/>
      <c r="J906" s="155">
        <f t="shared" si="20"/>
        <v>0</v>
      </c>
      <c r="K906" s="156"/>
      <c r="L906" s="32"/>
      <c r="M906" s="157" t="s">
        <v>1</v>
      </c>
      <c r="N906" s="158" t="s">
        <v>44</v>
      </c>
      <c r="O906" s="57"/>
      <c r="P906" s="159">
        <f t="shared" si="21"/>
        <v>0</v>
      </c>
      <c r="Q906" s="159">
        <v>0</v>
      </c>
      <c r="R906" s="159">
        <f t="shared" si="22"/>
        <v>0</v>
      </c>
      <c r="S906" s="159">
        <v>0</v>
      </c>
      <c r="T906" s="160">
        <f t="shared" si="23"/>
        <v>0</v>
      </c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R906" s="161" t="s">
        <v>213</v>
      </c>
      <c r="AT906" s="161" t="s">
        <v>209</v>
      </c>
      <c r="AU906" s="161" t="s">
        <v>88</v>
      </c>
      <c r="AY906" s="17" t="s">
        <v>207</v>
      </c>
      <c r="BE906" s="162">
        <f t="shared" si="24"/>
        <v>0</v>
      </c>
      <c r="BF906" s="162">
        <f t="shared" si="25"/>
        <v>0</v>
      </c>
      <c r="BG906" s="162">
        <f t="shared" si="26"/>
        <v>0</v>
      </c>
      <c r="BH906" s="162">
        <f t="shared" si="27"/>
        <v>0</v>
      </c>
      <c r="BI906" s="162">
        <f t="shared" si="28"/>
        <v>0</v>
      </c>
      <c r="BJ906" s="17" t="s">
        <v>86</v>
      </c>
      <c r="BK906" s="162">
        <f t="shared" si="29"/>
        <v>0</v>
      </c>
      <c r="BL906" s="17" t="s">
        <v>213</v>
      </c>
      <c r="BM906" s="161" t="s">
        <v>1144</v>
      </c>
    </row>
    <row r="907" spans="1:65" s="2" customFormat="1" ht="33" customHeight="1">
      <c r="A907" s="31"/>
      <c r="B907" s="148"/>
      <c r="C907" s="149" t="s">
        <v>601</v>
      </c>
      <c r="D907" s="149" t="s">
        <v>209</v>
      </c>
      <c r="E907" s="150" t="s">
        <v>2449</v>
      </c>
      <c r="F907" s="151" t="s">
        <v>2450</v>
      </c>
      <c r="G907" s="152" t="s">
        <v>662</v>
      </c>
      <c r="H907" s="153">
        <v>1</v>
      </c>
      <c r="I907" s="154"/>
      <c r="J907" s="155">
        <f t="shared" si="20"/>
        <v>0</v>
      </c>
      <c r="K907" s="156"/>
      <c r="L907" s="32"/>
      <c r="M907" s="157" t="s">
        <v>1</v>
      </c>
      <c r="N907" s="158" t="s">
        <v>44</v>
      </c>
      <c r="O907" s="57"/>
      <c r="P907" s="159">
        <f t="shared" si="21"/>
        <v>0</v>
      </c>
      <c r="Q907" s="159">
        <v>0</v>
      </c>
      <c r="R907" s="159">
        <f t="shared" si="22"/>
        <v>0</v>
      </c>
      <c r="S907" s="159">
        <v>0</v>
      </c>
      <c r="T907" s="160">
        <f t="shared" si="23"/>
        <v>0</v>
      </c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R907" s="161" t="s">
        <v>213</v>
      </c>
      <c r="AT907" s="161" t="s">
        <v>209</v>
      </c>
      <c r="AU907" s="161" t="s">
        <v>88</v>
      </c>
      <c r="AY907" s="17" t="s">
        <v>207</v>
      </c>
      <c r="BE907" s="162">
        <f t="shared" si="24"/>
        <v>0</v>
      </c>
      <c r="BF907" s="162">
        <f t="shared" si="25"/>
        <v>0</v>
      </c>
      <c r="BG907" s="162">
        <f t="shared" si="26"/>
        <v>0</v>
      </c>
      <c r="BH907" s="162">
        <f t="shared" si="27"/>
        <v>0</v>
      </c>
      <c r="BI907" s="162">
        <f t="shared" si="28"/>
        <v>0</v>
      </c>
      <c r="BJ907" s="17" t="s">
        <v>86</v>
      </c>
      <c r="BK907" s="162">
        <f t="shared" si="29"/>
        <v>0</v>
      </c>
      <c r="BL907" s="17" t="s">
        <v>213</v>
      </c>
      <c r="BM907" s="161" t="s">
        <v>1153</v>
      </c>
    </row>
    <row r="908" spans="1:65" s="2" customFormat="1" ht="33" customHeight="1">
      <c r="A908" s="31"/>
      <c r="B908" s="148"/>
      <c r="C908" s="149" t="s">
        <v>1154</v>
      </c>
      <c r="D908" s="149" t="s">
        <v>209</v>
      </c>
      <c r="E908" s="150" t="s">
        <v>2451</v>
      </c>
      <c r="F908" s="151" t="s">
        <v>2452</v>
      </c>
      <c r="G908" s="152" t="s">
        <v>662</v>
      </c>
      <c r="H908" s="153">
        <v>1</v>
      </c>
      <c r="I908" s="154"/>
      <c r="J908" s="155">
        <f t="shared" si="20"/>
        <v>0</v>
      </c>
      <c r="K908" s="156"/>
      <c r="L908" s="32"/>
      <c r="M908" s="157" t="s">
        <v>1</v>
      </c>
      <c r="N908" s="158" t="s">
        <v>44</v>
      </c>
      <c r="O908" s="57"/>
      <c r="P908" s="159">
        <f t="shared" si="21"/>
        <v>0</v>
      </c>
      <c r="Q908" s="159">
        <v>0</v>
      </c>
      <c r="R908" s="159">
        <f t="shared" si="22"/>
        <v>0</v>
      </c>
      <c r="S908" s="159">
        <v>0</v>
      </c>
      <c r="T908" s="160">
        <f t="shared" si="23"/>
        <v>0</v>
      </c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R908" s="161" t="s">
        <v>213</v>
      </c>
      <c r="AT908" s="161" t="s">
        <v>209</v>
      </c>
      <c r="AU908" s="161" t="s">
        <v>88</v>
      </c>
      <c r="AY908" s="17" t="s">
        <v>207</v>
      </c>
      <c r="BE908" s="162">
        <f t="shared" si="24"/>
        <v>0</v>
      </c>
      <c r="BF908" s="162">
        <f t="shared" si="25"/>
        <v>0</v>
      </c>
      <c r="BG908" s="162">
        <f t="shared" si="26"/>
        <v>0</v>
      </c>
      <c r="BH908" s="162">
        <f t="shared" si="27"/>
        <v>0</v>
      </c>
      <c r="BI908" s="162">
        <f t="shared" si="28"/>
        <v>0</v>
      </c>
      <c r="BJ908" s="17" t="s">
        <v>86</v>
      </c>
      <c r="BK908" s="162">
        <f t="shared" si="29"/>
        <v>0</v>
      </c>
      <c r="BL908" s="17" t="s">
        <v>213</v>
      </c>
      <c r="BM908" s="161" t="s">
        <v>1157</v>
      </c>
    </row>
    <row r="909" spans="1:65" s="2" customFormat="1" ht="33" customHeight="1">
      <c r="A909" s="31"/>
      <c r="B909" s="148"/>
      <c r="C909" s="149" t="s">
        <v>614</v>
      </c>
      <c r="D909" s="149" t="s">
        <v>209</v>
      </c>
      <c r="E909" s="150" t="s">
        <v>2453</v>
      </c>
      <c r="F909" s="151" t="s">
        <v>2454</v>
      </c>
      <c r="G909" s="152" t="s">
        <v>662</v>
      </c>
      <c r="H909" s="153">
        <v>1</v>
      </c>
      <c r="I909" s="154"/>
      <c r="J909" s="155">
        <f t="shared" si="20"/>
        <v>0</v>
      </c>
      <c r="K909" s="156"/>
      <c r="L909" s="32"/>
      <c r="M909" s="157" t="s">
        <v>1</v>
      </c>
      <c r="N909" s="158" t="s">
        <v>44</v>
      </c>
      <c r="O909" s="57"/>
      <c r="P909" s="159">
        <f t="shared" si="21"/>
        <v>0</v>
      </c>
      <c r="Q909" s="159">
        <v>0</v>
      </c>
      <c r="R909" s="159">
        <f t="shared" si="22"/>
        <v>0</v>
      </c>
      <c r="S909" s="159">
        <v>0</v>
      </c>
      <c r="T909" s="160">
        <f t="shared" si="23"/>
        <v>0</v>
      </c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R909" s="161" t="s">
        <v>213</v>
      </c>
      <c r="AT909" s="161" t="s">
        <v>209</v>
      </c>
      <c r="AU909" s="161" t="s">
        <v>88</v>
      </c>
      <c r="AY909" s="17" t="s">
        <v>207</v>
      </c>
      <c r="BE909" s="162">
        <f t="shared" si="24"/>
        <v>0</v>
      </c>
      <c r="BF909" s="162">
        <f t="shared" si="25"/>
        <v>0</v>
      </c>
      <c r="BG909" s="162">
        <f t="shared" si="26"/>
        <v>0</v>
      </c>
      <c r="BH909" s="162">
        <f t="shared" si="27"/>
        <v>0</v>
      </c>
      <c r="BI909" s="162">
        <f t="shared" si="28"/>
        <v>0</v>
      </c>
      <c r="BJ909" s="17" t="s">
        <v>86</v>
      </c>
      <c r="BK909" s="162">
        <f t="shared" si="29"/>
        <v>0</v>
      </c>
      <c r="BL909" s="17" t="s">
        <v>213</v>
      </c>
      <c r="BM909" s="161" t="s">
        <v>1160</v>
      </c>
    </row>
    <row r="910" spans="1:65" s="12" customFormat="1" ht="22.9" customHeight="1">
      <c r="B910" s="135"/>
      <c r="D910" s="136" t="s">
        <v>78</v>
      </c>
      <c r="E910" s="146" t="s">
        <v>221</v>
      </c>
      <c r="F910" s="146" t="s">
        <v>411</v>
      </c>
      <c r="I910" s="138"/>
      <c r="J910" s="147">
        <f>BK910</f>
        <v>0</v>
      </c>
      <c r="L910" s="135"/>
      <c r="M910" s="140"/>
      <c r="N910" s="141"/>
      <c r="O910" s="141"/>
      <c r="P910" s="142">
        <f>SUM(P911:P1168)</f>
        <v>0</v>
      </c>
      <c r="Q910" s="141"/>
      <c r="R910" s="142">
        <f>SUM(R911:R1168)</f>
        <v>0</v>
      </c>
      <c r="S910" s="141"/>
      <c r="T910" s="143">
        <f>SUM(T911:T1168)</f>
        <v>0</v>
      </c>
      <c r="AR910" s="136" t="s">
        <v>86</v>
      </c>
      <c r="AT910" s="144" t="s">
        <v>78</v>
      </c>
      <c r="AU910" s="144" t="s">
        <v>86</v>
      </c>
      <c r="AY910" s="136" t="s">
        <v>207</v>
      </c>
      <c r="BK910" s="145">
        <f>SUM(BK911:BK1168)</f>
        <v>0</v>
      </c>
    </row>
    <row r="911" spans="1:65" s="2" customFormat="1" ht="24.2" customHeight="1">
      <c r="A911" s="31"/>
      <c r="B911" s="148"/>
      <c r="C911" s="149" t="s">
        <v>1163</v>
      </c>
      <c r="D911" s="149" t="s">
        <v>209</v>
      </c>
      <c r="E911" s="150" t="s">
        <v>2455</v>
      </c>
      <c r="F911" s="151" t="s">
        <v>2456</v>
      </c>
      <c r="G911" s="152" t="s">
        <v>415</v>
      </c>
      <c r="H911" s="153">
        <v>433.2</v>
      </c>
      <c r="I911" s="154"/>
      <c r="J911" s="155">
        <f>ROUND(I911*H911,2)</f>
        <v>0</v>
      </c>
      <c r="K911" s="156"/>
      <c r="L911" s="32"/>
      <c r="M911" s="157" t="s">
        <v>1</v>
      </c>
      <c r="N911" s="158" t="s">
        <v>44</v>
      </c>
      <c r="O911" s="57"/>
      <c r="P911" s="159">
        <f>O911*H911</f>
        <v>0</v>
      </c>
      <c r="Q911" s="159">
        <v>0</v>
      </c>
      <c r="R911" s="159">
        <f>Q911*H911</f>
        <v>0</v>
      </c>
      <c r="S911" s="159">
        <v>0</v>
      </c>
      <c r="T911" s="160">
        <f>S911*H911</f>
        <v>0</v>
      </c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R911" s="161" t="s">
        <v>213</v>
      </c>
      <c r="AT911" s="161" t="s">
        <v>209</v>
      </c>
      <c r="AU911" s="161" t="s">
        <v>88</v>
      </c>
      <c r="AY911" s="17" t="s">
        <v>207</v>
      </c>
      <c r="BE911" s="162">
        <f>IF(N911="základní",J911,0)</f>
        <v>0</v>
      </c>
      <c r="BF911" s="162">
        <f>IF(N911="snížená",J911,0)</f>
        <v>0</v>
      </c>
      <c r="BG911" s="162">
        <f>IF(N911="zákl. přenesená",J911,0)</f>
        <v>0</v>
      </c>
      <c r="BH911" s="162">
        <f>IF(N911="sníž. přenesená",J911,0)</f>
        <v>0</v>
      </c>
      <c r="BI911" s="162">
        <f>IF(N911="nulová",J911,0)</f>
        <v>0</v>
      </c>
      <c r="BJ911" s="17" t="s">
        <v>86</v>
      </c>
      <c r="BK911" s="162">
        <f>ROUND(I911*H911,2)</f>
        <v>0</v>
      </c>
      <c r="BL911" s="17" t="s">
        <v>213</v>
      </c>
      <c r="BM911" s="161" t="s">
        <v>1166</v>
      </c>
    </row>
    <row r="912" spans="1:65" s="14" customFormat="1" ht="22.5">
      <c r="B912" s="172"/>
      <c r="D912" s="164" t="s">
        <v>237</v>
      </c>
      <c r="E912" s="173" t="s">
        <v>1</v>
      </c>
      <c r="F912" s="174" t="s">
        <v>2457</v>
      </c>
      <c r="H912" s="173" t="s">
        <v>1</v>
      </c>
      <c r="I912" s="175"/>
      <c r="L912" s="172"/>
      <c r="M912" s="176"/>
      <c r="N912" s="177"/>
      <c r="O912" s="177"/>
      <c r="P912" s="177"/>
      <c r="Q912" s="177"/>
      <c r="R912" s="177"/>
      <c r="S912" s="177"/>
      <c r="T912" s="178"/>
      <c r="AT912" s="173" t="s">
        <v>237</v>
      </c>
      <c r="AU912" s="173" t="s">
        <v>88</v>
      </c>
      <c r="AV912" s="14" t="s">
        <v>86</v>
      </c>
      <c r="AW912" s="14" t="s">
        <v>33</v>
      </c>
      <c r="AX912" s="14" t="s">
        <v>79</v>
      </c>
      <c r="AY912" s="173" t="s">
        <v>207</v>
      </c>
    </row>
    <row r="913" spans="1:65" s="14" customFormat="1" ht="11.25">
      <c r="B913" s="172"/>
      <c r="D913" s="164" t="s">
        <v>237</v>
      </c>
      <c r="E913" s="173" t="s">
        <v>1</v>
      </c>
      <c r="F913" s="174" t="s">
        <v>2458</v>
      </c>
      <c r="H913" s="173" t="s">
        <v>1</v>
      </c>
      <c r="I913" s="175"/>
      <c r="L913" s="172"/>
      <c r="M913" s="176"/>
      <c r="N913" s="177"/>
      <c r="O913" s="177"/>
      <c r="P913" s="177"/>
      <c r="Q913" s="177"/>
      <c r="R913" s="177"/>
      <c r="S913" s="177"/>
      <c r="T913" s="178"/>
      <c r="AT913" s="173" t="s">
        <v>237</v>
      </c>
      <c r="AU913" s="173" t="s">
        <v>88</v>
      </c>
      <c r="AV913" s="14" t="s">
        <v>86</v>
      </c>
      <c r="AW913" s="14" t="s">
        <v>33</v>
      </c>
      <c r="AX913" s="14" t="s">
        <v>79</v>
      </c>
      <c r="AY913" s="173" t="s">
        <v>207</v>
      </c>
    </row>
    <row r="914" spans="1:65" s="13" customFormat="1" ht="11.25">
      <c r="B914" s="163"/>
      <c r="D914" s="164" t="s">
        <v>237</v>
      </c>
      <c r="E914" s="165" t="s">
        <v>1</v>
      </c>
      <c r="F914" s="166" t="s">
        <v>1056</v>
      </c>
      <c r="H914" s="167">
        <v>54.56</v>
      </c>
      <c r="I914" s="168"/>
      <c r="L914" s="163"/>
      <c r="M914" s="169"/>
      <c r="N914" s="170"/>
      <c r="O914" s="170"/>
      <c r="P914" s="170"/>
      <c r="Q914" s="170"/>
      <c r="R914" s="170"/>
      <c r="S914" s="170"/>
      <c r="T914" s="171"/>
      <c r="AT914" s="165" t="s">
        <v>237</v>
      </c>
      <c r="AU914" s="165" t="s">
        <v>88</v>
      </c>
      <c r="AV914" s="13" t="s">
        <v>88</v>
      </c>
      <c r="AW914" s="13" t="s">
        <v>33</v>
      </c>
      <c r="AX914" s="13" t="s">
        <v>79</v>
      </c>
      <c r="AY914" s="165" t="s">
        <v>207</v>
      </c>
    </row>
    <row r="915" spans="1:65" s="13" customFormat="1" ht="11.25">
      <c r="B915" s="163"/>
      <c r="D915" s="164" t="s">
        <v>237</v>
      </c>
      <c r="E915" s="165" t="s">
        <v>1</v>
      </c>
      <c r="F915" s="166" t="s">
        <v>1057</v>
      </c>
      <c r="H915" s="167">
        <v>53.74</v>
      </c>
      <c r="I915" s="168"/>
      <c r="L915" s="163"/>
      <c r="M915" s="169"/>
      <c r="N915" s="170"/>
      <c r="O915" s="170"/>
      <c r="P915" s="170"/>
      <c r="Q915" s="170"/>
      <c r="R915" s="170"/>
      <c r="S915" s="170"/>
      <c r="T915" s="171"/>
      <c r="AT915" s="165" t="s">
        <v>237</v>
      </c>
      <c r="AU915" s="165" t="s">
        <v>88</v>
      </c>
      <c r="AV915" s="13" t="s">
        <v>88</v>
      </c>
      <c r="AW915" s="13" t="s">
        <v>33</v>
      </c>
      <c r="AX915" s="13" t="s">
        <v>79</v>
      </c>
      <c r="AY915" s="165" t="s">
        <v>207</v>
      </c>
    </row>
    <row r="916" spans="1:65" s="13" customFormat="1" ht="11.25">
      <c r="B916" s="163"/>
      <c r="D916" s="164" t="s">
        <v>237</v>
      </c>
      <c r="E916" s="165" t="s">
        <v>1</v>
      </c>
      <c r="F916" s="166" t="s">
        <v>1058</v>
      </c>
      <c r="H916" s="167">
        <v>54.56</v>
      </c>
      <c r="I916" s="168"/>
      <c r="L916" s="163"/>
      <c r="M916" s="169"/>
      <c r="N916" s="170"/>
      <c r="O916" s="170"/>
      <c r="P916" s="170"/>
      <c r="Q916" s="170"/>
      <c r="R916" s="170"/>
      <c r="S916" s="170"/>
      <c r="T916" s="171"/>
      <c r="AT916" s="165" t="s">
        <v>237</v>
      </c>
      <c r="AU916" s="165" t="s">
        <v>88</v>
      </c>
      <c r="AV916" s="13" t="s">
        <v>88</v>
      </c>
      <c r="AW916" s="13" t="s">
        <v>33</v>
      </c>
      <c r="AX916" s="13" t="s">
        <v>79</v>
      </c>
      <c r="AY916" s="165" t="s">
        <v>207</v>
      </c>
    </row>
    <row r="917" spans="1:65" s="13" customFormat="1" ht="11.25">
      <c r="B917" s="163"/>
      <c r="D917" s="164" t="s">
        <v>237</v>
      </c>
      <c r="E917" s="165" t="s">
        <v>1</v>
      </c>
      <c r="F917" s="166" t="s">
        <v>1059</v>
      </c>
      <c r="H917" s="167">
        <v>53.74</v>
      </c>
      <c r="I917" s="168"/>
      <c r="L917" s="163"/>
      <c r="M917" s="169"/>
      <c r="N917" s="170"/>
      <c r="O917" s="170"/>
      <c r="P917" s="170"/>
      <c r="Q917" s="170"/>
      <c r="R917" s="170"/>
      <c r="S917" s="170"/>
      <c r="T917" s="171"/>
      <c r="AT917" s="165" t="s">
        <v>237</v>
      </c>
      <c r="AU917" s="165" t="s">
        <v>88</v>
      </c>
      <c r="AV917" s="13" t="s">
        <v>88</v>
      </c>
      <c r="AW917" s="13" t="s">
        <v>33</v>
      </c>
      <c r="AX917" s="13" t="s">
        <v>79</v>
      </c>
      <c r="AY917" s="165" t="s">
        <v>207</v>
      </c>
    </row>
    <row r="918" spans="1:65" s="13" customFormat="1" ht="22.5">
      <c r="B918" s="163"/>
      <c r="D918" s="164" t="s">
        <v>237</v>
      </c>
      <c r="E918" s="165" t="s">
        <v>1</v>
      </c>
      <c r="F918" s="166" t="s">
        <v>1060</v>
      </c>
      <c r="H918" s="167">
        <v>54.56</v>
      </c>
      <c r="I918" s="168"/>
      <c r="L918" s="163"/>
      <c r="M918" s="169"/>
      <c r="N918" s="170"/>
      <c r="O918" s="170"/>
      <c r="P918" s="170"/>
      <c r="Q918" s="170"/>
      <c r="R918" s="170"/>
      <c r="S918" s="170"/>
      <c r="T918" s="171"/>
      <c r="AT918" s="165" t="s">
        <v>237</v>
      </c>
      <c r="AU918" s="165" t="s">
        <v>88</v>
      </c>
      <c r="AV918" s="13" t="s">
        <v>88</v>
      </c>
      <c r="AW918" s="13" t="s">
        <v>33</v>
      </c>
      <c r="AX918" s="13" t="s">
        <v>79</v>
      </c>
      <c r="AY918" s="165" t="s">
        <v>207</v>
      </c>
    </row>
    <row r="919" spans="1:65" s="13" customFormat="1" ht="22.5">
      <c r="B919" s="163"/>
      <c r="D919" s="164" t="s">
        <v>237</v>
      </c>
      <c r="E919" s="165" t="s">
        <v>1</v>
      </c>
      <c r="F919" s="166" t="s">
        <v>1061</v>
      </c>
      <c r="H919" s="167">
        <v>53.74</v>
      </c>
      <c r="I919" s="168"/>
      <c r="L919" s="163"/>
      <c r="M919" s="169"/>
      <c r="N919" s="170"/>
      <c r="O919" s="170"/>
      <c r="P919" s="170"/>
      <c r="Q919" s="170"/>
      <c r="R919" s="170"/>
      <c r="S919" s="170"/>
      <c r="T919" s="171"/>
      <c r="AT919" s="165" t="s">
        <v>237</v>
      </c>
      <c r="AU919" s="165" t="s">
        <v>88</v>
      </c>
      <c r="AV919" s="13" t="s">
        <v>88</v>
      </c>
      <c r="AW919" s="13" t="s">
        <v>33</v>
      </c>
      <c r="AX919" s="13" t="s">
        <v>79</v>
      </c>
      <c r="AY919" s="165" t="s">
        <v>207</v>
      </c>
    </row>
    <row r="920" spans="1:65" s="13" customFormat="1" ht="11.25">
      <c r="B920" s="163"/>
      <c r="D920" s="164" t="s">
        <v>237</v>
      </c>
      <c r="E920" s="165" t="s">
        <v>1</v>
      </c>
      <c r="F920" s="166" t="s">
        <v>1062</v>
      </c>
      <c r="H920" s="167">
        <v>54.56</v>
      </c>
      <c r="I920" s="168"/>
      <c r="L920" s="163"/>
      <c r="M920" s="169"/>
      <c r="N920" s="170"/>
      <c r="O920" s="170"/>
      <c r="P920" s="170"/>
      <c r="Q920" s="170"/>
      <c r="R920" s="170"/>
      <c r="S920" s="170"/>
      <c r="T920" s="171"/>
      <c r="AT920" s="165" t="s">
        <v>237</v>
      </c>
      <c r="AU920" s="165" t="s">
        <v>88</v>
      </c>
      <c r="AV920" s="13" t="s">
        <v>88</v>
      </c>
      <c r="AW920" s="13" t="s">
        <v>33</v>
      </c>
      <c r="AX920" s="13" t="s">
        <v>79</v>
      </c>
      <c r="AY920" s="165" t="s">
        <v>207</v>
      </c>
    </row>
    <row r="921" spans="1:65" s="13" customFormat="1" ht="11.25">
      <c r="B921" s="163"/>
      <c r="D921" s="164" t="s">
        <v>237</v>
      </c>
      <c r="E921" s="165" t="s">
        <v>1</v>
      </c>
      <c r="F921" s="166" t="s">
        <v>1063</v>
      </c>
      <c r="H921" s="167">
        <v>53.74</v>
      </c>
      <c r="I921" s="168"/>
      <c r="L921" s="163"/>
      <c r="M921" s="169"/>
      <c r="N921" s="170"/>
      <c r="O921" s="170"/>
      <c r="P921" s="170"/>
      <c r="Q921" s="170"/>
      <c r="R921" s="170"/>
      <c r="S921" s="170"/>
      <c r="T921" s="171"/>
      <c r="AT921" s="165" t="s">
        <v>237</v>
      </c>
      <c r="AU921" s="165" t="s">
        <v>88</v>
      </c>
      <c r="AV921" s="13" t="s">
        <v>88</v>
      </c>
      <c r="AW921" s="13" t="s">
        <v>33</v>
      </c>
      <c r="AX921" s="13" t="s">
        <v>79</v>
      </c>
      <c r="AY921" s="165" t="s">
        <v>207</v>
      </c>
    </row>
    <row r="922" spans="1:65" s="14" customFormat="1" ht="22.5">
      <c r="B922" s="172"/>
      <c r="D922" s="164" t="s">
        <v>237</v>
      </c>
      <c r="E922" s="173" t="s">
        <v>1</v>
      </c>
      <c r="F922" s="174" t="s">
        <v>2459</v>
      </c>
      <c r="H922" s="173" t="s">
        <v>1</v>
      </c>
      <c r="I922" s="175"/>
      <c r="L922" s="172"/>
      <c r="M922" s="176"/>
      <c r="N922" s="177"/>
      <c r="O922" s="177"/>
      <c r="P922" s="177"/>
      <c r="Q922" s="177"/>
      <c r="R922" s="177"/>
      <c r="S922" s="177"/>
      <c r="T922" s="178"/>
      <c r="AT922" s="173" t="s">
        <v>237</v>
      </c>
      <c r="AU922" s="173" t="s">
        <v>88</v>
      </c>
      <c r="AV922" s="14" t="s">
        <v>86</v>
      </c>
      <c r="AW922" s="14" t="s">
        <v>33</v>
      </c>
      <c r="AX922" s="14" t="s">
        <v>79</v>
      </c>
      <c r="AY922" s="173" t="s">
        <v>207</v>
      </c>
    </row>
    <row r="923" spans="1:65" s="15" customFormat="1" ht="11.25">
      <c r="B923" s="179"/>
      <c r="D923" s="164" t="s">
        <v>237</v>
      </c>
      <c r="E923" s="180" t="s">
        <v>1</v>
      </c>
      <c r="F923" s="181" t="s">
        <v>242</v>
      </c>
      <c r="H923" s="182">
        <v>433.20000000000005</v>
      </c>
      <c r="I923" s="183"/>
      <c r="L923" s="179"/>
      <c r="M923" s="184"/>
      <c r="N923" s="185"/>
      <c r="O923" s="185"/>
      <c r="P923" s="185"/>
      <c r="Q923" s="185"/>
      <c r="R923" s="185"/>
      <c r="S923" s="185"/>
      <c r="T923" s="186"/>
      <c r="AT923" s="180" t="s">
        <v>237</v>
      </c>
      <c r="AU923" s="180" t="s">
        <v>88</v>
      </c>
      <c r="AV923" s="15" t="s">
        <v>213</v>
      </c>
      <c r="AW923" s="15" t="s">
        <v>33</v>
      </c>
      <c r="AX923" s="15" t="s">
        <v>86</v>
      </c>
      <c r="AY923" s="180" t="s">
        <v>207</v>
      </c>
    </row>
    <row r="924" spans="1:65" s="2" customFormat="1" ht="24.2" customHeight="1">
      <c r="A924" s="31"/>
      <c r="B924" s="148"/>
      <c r="C924" s="149" t="s">
        <v>629</v>
      </c>
      <c r="D924" s="149" t="s">
        <v>209</v>
      </c>
      <c r="E924" s="150" t="s">
        <v>2460</v>
      </c>
      <c r="F924" s="151" t="s">
        <v>2461</v>
      </c>
      <c r="G924" s="152" t="s">
        <v>415</v>
      </c>
      <c r="H924" s="153">
        <v>6099.73</v>
      </c>
      <c r="I924" s="154"/>
      <c r="J924" s="155">
        <f>ROUND(I924*H924,2)</f>
        <v>0</v>
      </c>
      <c r="K924" s="156"/>
      <c r="L924" s="32"/>
      <c r="M924" s="157" t="s">
        <v>1</v>
      </c>
      <c r="N924" s="158" t="s">
        <v>44</v>
      </c>
      <c r="O924" s="57"/>
      <c r="P924" s="159">
        <f>O924*H924</f>
        <v>0</v>
      </c>
      <c r="Q924" s="159">
        <v>0</v>
      </c>
      <c r="R924" s="159">
        <f>Q924*H924</f>
        <v>0</v>
      </c>
      <c r="S924" s="159">
        <v>0</v>
      </c>
      <c r="T924" s="160">
        <f>S924*H924</f>
        <v>0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R924" s="161" t="s">
        <v>213</v>
      </c>
      <c r="AT924" s="161" t="s">
        <v>209</v>
      </c>
      <c r="AU924" s="161" t="s">
        <v>88</v>
      </c>
      <c r="AY924" s="17" t="s">
        <v>207</v>
      </c>
      <c r="BE924" s="162">
        <f>IF(N924="základní",J924,0)</f>
        <v>0</v>
      </c>
      <c r="BF924" s="162">
        <f>IF(N924="snížená",J924,0)</f>
        <v>0</v>
      </c>
      <c r="BG924" s="162">
        <f>IF(N924="zákl. přenesená",J924,0)</f>
        <v>0</v>
      </c>
      <c r="BH924" s="162">
        <f>IF(N924="sníž. přenesená",J924,0)</f>
        <v>0</v>
      </c>
      <c r="BI924" s="162">
        <f>IF(N924="nulová",J924,0)</f>
        <v>0</v>
      </c>
      <c r="BJ924" s="17" t="s">
        <v>86</v>
      </c>
      <c r="BK924" s="162">
        <f>ROUND(I924*H924,2)</f>
        <v>0</v>
      </c>
      <c r="BL924" s="17" t="s">
        <v>213</v>
      </c>
      <c r="BM924" s="161" t="s">
        <v>1175</v>
      </c>
    </row>
    <row r="925" spans="1:65" s="14" customFormat="1" ht="22.5">
      <c r="B925" s="172"/>
      <c r="D925" s="164" t="s">
        <v>237</v>
      </c>
      <c r="E925" s="173" t="s">
        <v>1</v>
      </c>
      <c r="F925" s="174" t="s">
        <v>2457</v>
      </c>
      <c r="H925" s="173" t="s">
        <v>1</v>
      </c>
      <c r="I925" s="175"/>
      <c r="L925" s="172"/>
      <c r="M925" s="176"/>
      <c r="N925" s="177"/>
      <c r="O925" s="177"/>
      <c r="P925" s="177"/>
      <c r="Q925" s="177"/>
      <c r="R925" s="177"/>
      <c r="S925" s="177"/>
      <c r="T925" s="178"/>
      <c r="AT925" s="173" t="s">
        <v>237</v>
      </c>
      <c r="AU925" s="173" t="s">
        <v>88</v>
      </c>
      <c r="AV925" s="14" t="s">
        <v>86</v>
      </c>
      <c r="AW925" s="14" t="s">
        <v>33</v>
      </c>
      <c r="AX925" s="14" t="s">
        <v>79</v>
      </c>
      <c r="AY925" s="173" t="s">
        <v>207</v>
      </c>
    </row>
    <row r="926" spans="1:65" s="14" customFormat="1" ht="11.25">
      <c r="B926" s="172"/>
      <c r="D926" s="164" t="s">
        <v>237</v>
      </c>
      <c r="E926" s="173" t="s">
        <v>1</v>
      </c>
      <c r="F926" s="174" t="s">
        <v>2462</v>
      </c>
      <c r="H926" s="173" t="s">
        <v>1</v>
      </c>
      <c r="I926" s="175"/>
      <c r="L926" s="172"/>
      <c r="M926" s="176"/>
      <c r="N926" s="177"/>
      <c r="O926" s="177"/>
      <c r="P926" s="177"/>
      <c r="Q926" s="177"/>
      <c r="R926" s="177"/>
      <c r="S926" s="177"/>
      <c r="T926" s="178"/>
      <c r="AT926" s="173" t="s">
        <v>237</v>
      </c>
      <c r="AU926" s="173" t="s">
        <v>88</v>
      </c>
      <c r="AV926" s="14" t="s">
        <v>86</v>
      </c>
      <c r="AW926" s="14" t="s">
        <v>33</v>
      </c>
      <c r="AX926" s="14" t="s">
        <v>79</v>
      </c>
      <c r="AY926" s="173" t="s">
        <v>207</v>
      </c>
    </row>
    <row r="927" spans="1:65" s="13" customFormat="1" ht="33.75">
      <c r="B927" s="163"/>
      <c r="D927" s="164" t="s">
        <v>237</v>
      </c>
      <c r="E927" s="165" t="s">
        <v>1</v>
      </c>
      <c r="F927" s="166" t="s">
        <v>2463</v>
      </c>
      <c r="H927" s="167">
        <v>390.12</v>
      </c>
      <c r="I927" s="168"/>
      <c r="L927" s="163"/>
      <c r="M927" s="169"/>
      <c r="N927" s="170"/>
      <c r="O927" s="170"/>
      <c r="P927" s="170"/>
      <c r="Q927" s="170"/>
      <c r="R927" s="170"/>
      <c r="S927" s="170"/>
      <c r="T927" s="171"/>
      <c r="AT927" s="165" t="s">
        <v>237</v>
      </c>
      <c r="AU927" s="165" t="s">
        <v>88</v>
      </c>
      <c r="AV927" s="13" t="s">
        <v>88</v>
      </c>
      <c r="AW927" s="13" t="s">
        <v>33</v>
      </c>
      <c r="AX927" s="13" t="s">
        <v>79</v>
      </c>
      <c r="AY927" s="165" t="s">
        <v>207</v>
      </c>
    </row>
    <row r="928" spans="1:65" s="13" customFormat="1" ht="33.75">
      <c r="B928" s="163"/>
      <c r="D928" s="164" t="s">
        <v>237</v>
      </c>
      <c r="E928" s="165" t="s">
        <v>1</v>
      </c>
      <c r="F928" s="166" t="s">
        <v>2464</v>
      </c>
      <c r="H928" s="167">
        <v>307.92</v>
      </c>
      <c r="I928" s="168"/>
      <c r="L928" s="163"/>
      <c r="M928" s="169"/>
      <c r="N928" s="170"/>
      <c r="O928" s="170"/>
      <c r="P928" s="170"/>
      <c r="Q928" s="170"/>
      <c r="R928" s="170"/>
      <c r="S928" s="170"/>
      <c r="T928" s="171"/>
      <c r="AT928" s="165" t="s">
        <v>237</v>
      </c>
      <c r="AU928" s="165" t="s">
        <v>88</v>
      </c>
      <c r="AV928" s="13" t="s">
        <v>88</v>
      </c>
      <c r="AW928" s="13" t="s">
        <v>33</v>
      </c>
      <c r="AX928" s="13" t="s">
        <v>79</v>
      </c>
      <c r="AY928" s="165" t="s">
        <v>207</v>
      </c>
    </row>
    <row r="929" spans="2:51" s="13" customFormat="1" ht="33.75">
      <c r="B929" s="163"/>
      <c r="D929" s="164" t="s">
        <v>237</v>
      </c>
      <c r="E929" s="165" t="s">
        <v>1</v>
      </c>
      <c r="F929" s="166" t="s">
        <v>2465</v>
      </c>
      <c r="H929" s="167">
        <v>411.7</v>
      </c>
      <c r="I929" s="168"/>
      <c r="L929" s="163"/>
      <c r="M929" s="169"/>
      <c r="N929" s="170"/>
      <c r="O929" s="170"/>
      <c r="P929" s="170"/>
      <c r="Q929" s="170"/>
      <c r="R929" s="170"/>
      <c r="S929" s="170"/>
      <c r="T929" s="171"/>
      <c r="AT929" s="165" t="s">
        <v>237</v>
      </c>
      <c r="AU929" s="165" t="s">
        <v>88</v>
      </c>
      <c r="AV929" s="13" t="s">
        <v>88</v>
      </c>
      <c r="AW929" s="13" t="s">
        <v>33</v>
      </c>
      <c r="AX929" s="13" t="s">
        <v>79</v>
      </c>
      <c r="AY929" s="165" t="s">
        <v>207</v>
      </c>
    </row>
    <row r="930" spans="2:51" s="13" customFormat="1" ht="11.25">
      <c r="B930" s="163"/>
      <c r="D930" s="164" t="s">
        <v>237</v>
      </c>
      <c r="E930" s="165" t="s">
        <v>1</v>
      </c>
      <c r="F930" s="166" t="s">
        <v>2466</v>
      </c>
      <c r="H930" s="167">
        <v>385.99</v>
      </c>
      <c r="I930" s="168"/>
      <c r="L930" s="163"/>
      <c r="M930" s="169"/>
      <c r="N930" s="170"/>
      <c r="O930" s="170"/>
      <c r="P930" s="170"/>
      <c r="Q930" s="170"/>
      <c r="R930" s="170"/>
      <c r="S930" s="170"/>
      <c r="T930" s="171"/>
      <c r="AT930" s="165" t="s">
        <v>237</v>
      </c>
      <c r="AU930" s="165" t="s">
        <v>88</v>
      </c>
      <c r="AV930" s="13" t="s">
        <v>88</v>
      </c>
      <c r="AW930" s="13" t="s">
        <v>33</v>
      </c>
      <c r="AX930" s="13" t="s">
        <v>79</v>
      </c>
      <c r="AY930" s="165" t="s">
        <v>207</v>
      </c>
    </row>
    <row r="931" spans="2:51" s="14" customFormat="1" ht="11.25">
      <c r="B931" s="172"/>
      <c r="D931" s="164" t="s">
        <v>237</v>
      </c>
      <c r="E931" s="173" t="s">
        <v>1</v>
      </c>
      <c r="F931" s="174" t="s">
        <v>2467</v>
      </c>
      <c r="H931" s="173" t="s">
        <v>1</v>
      </c>
      <c r="I931" s="175"/>
      <c r="L931" s="172"/>
      <c r="M931" s="176"/>
      <c r="N931" s="177"/>
      <c r="O931" s="177"/>
      <c r="P931" s="177"/>
      <c r="Q931" s="177"/>
      <c r="R931" s="177"/>
      <c r="S931" s="177"/>
      <c r="T931" s="178"/>
      <c r="AT931" s="173" t="s">
        <v>237</v>
      </c>
      <c r="AU931" s="173" t="s">
        <v>88</v>
      </c>
      <c r="AV931" s="14" t="s">
        <v>86</v>
      </c>
      <c r="AW931" s="14" t="s">
        <v>33</v>
      </c>
      <c r="AX931" s="14" t="s">
        <v>79</v>
      </c>
      <c r="AY931" s="173" t="s">
        <v>207</v>
      </c>
    </row>
    <row r="932" spans="2:51" s="13" customFormat="1" ht="22.5">
      <c r="B932" s="163"/>
      <c r="D932" s="164" t="s">
        <v>237</v>
      </c>
      <c r="E932" s="165" t="s">
        <v>1</v>
      </c>
      <c r="F932" s="166" t="s">
        <v>2468</v>
      </c>
      <c r="H932" s="167">
        <v>314.49</v>
      </c>
      <c r="I932" s="168"/>
      <c r="L932" s="163"/>
      <c r="M932" s="169"/>
      <c r="N932" s="170"/>
      <c r="O932" s="170"/>
      <c r="P932" s="170"/>
      <c r="Q932" s="170"/>
      <c r="R932" s="170"/>
      <c r="S932" s="170"/>
      <c r="T932" s="171"/>
      <c r="AT932" s="165" t="s">
        <v>237</v>
      </c>
      <c r="AU932" s="165" t="s">
        <v>88</v>
      </c>
      <c r="AV932" s="13" t="s">
        <v>88</v>
      </c>
      <c r="AW932" s="13" t="s">
        <v>33</v>
      </c>
      <c r="AX932" s="13" t="s">
        <v>79</v>
      </c>
      <c r="AY932" s="165" t="s">
        <v>207</v>
      </c>
    </row>
    <row r="933" spans="2:51" s="13" customFormat="1" ht="33.75">
      <c r="B933" s="163"/>
      <c r="D933" s="164" t="s">
        <v>237</v>
      </c>
      <c r="E933" s="165" t="s">
        <v>1</v>
      </c>
      <c r="F933" s="166" t="s">
        <v>2469</v>
      </c>
      <c r="H933" s="167">
        <v>794.91</v>
      </c>
      <c r="I933" s="168"/>
      <c r="L933" s="163"/>
      <c r="M933" s="169"/>
      <c r="N933" s="170"/>
      <c r="O933" s="170"/>
      <c r="P933" s="170"/>
      <c r="Q933" s="170"/>
      <c r="R933" s="170"/>
      <c r="S933" s="170"/>
      <c r="T933" s="171"/>
      <c r="AT933" s="165" t="s">
        <v>237</v>
      </c>
      <c r="AU933" s="165" t="s">
        <v>88</v>
      </c>
      <c r="AV933" s="13" t="s">
        <v>88</v>
      </c>
      <c r="AW933" s="13" t="s">
        <v>33</v>
      </c>
      <c r="AX933" s="13" t="s">
        <v>79</v>
      </c>
      <c r="AY933" s="165" t="s">
        <v>207</v>
      </c>
    </row>
    <row r="934" spans="2:51" s="13" customFormat="1" ht="11.25">
      <c r="B934" s="163"/>
      <c r="D934" s="164" t="s">
        <v>237</v>
      </c>
      <c r="E934" s="165" t="s">
        <v>1</v>
      </c>
      <c r="F934" s="166" t="s">
        <v>2470</v>
      </c>
      <c r="H934" s="167">
        <v>458.28</v>
      </c>
      <c r="I934" s="168"/>
      <c r="L934" s="163"/>
      <c r="M934" s="169"/>
      <c r="N934" s="170"/>
      <c r="O934" s="170"/>
      <c r="P934" s="170"/>
      <c r="Q934" s="170"/>
      <c r="R934" s="170"/>
      <c r="S934" s="170"/>
      <c r="T934" s="171"/>
      <c r="AT934" s="165" t="s">
        <v>237</v>
      </c>
      <c r="AU934" s="165" t="s">
        <v>88</v>
      </c>
      <c r="AV934" s="13" t="s">
        <v>88</v>
      </c>
      <c r="AW934" s="13" t="s">
        <v>33</v>
      </c>
      <c r="AX934" s="13" t="s">
        <v>79</v>
      </c>
      <c r="AY934" s="165" t="s">
        <v>207</v>
      </c>
    </row>
    <row r="935" spans="2:51" s="13" customFormat="1" ht="11.25">
      <c r="B935" s="163"/>
      <c r="D935" s="164" t="s">
        <v>237</v>
      </c>
      <c r="E935" s="165" t="s">
        <v>1</v>
      </c>
      <c r="F935" s="166" t="s">
        <v>2471</v>
      </c>
      <c r="H935" s="167">
        <v>453.41</v>
      </c>
      <c r="I935" s="168"/>
      <c r="L935" s="163"/>
      <c r="M935" s="169"/>
      <c r="N935" s="170"/>
      <c r="O935" s="170"/>
      <c r="P935" s="170"/>
      <c r="Q935" s="170"/>
      <c r="R935" s="170"/>
      <c r="S935" s="170"/>
      <c r="T935" s="171"/>
      <c r="AT935" s="165" t="s">
        <v>237</v>
      </c>
      <c r="AU935" s="165" t="s">
        <v>88</v>
      </c>
      <c r="AV935" s="13" t="s">
        <v>88</v>
      </c>
      <c r="AW935" s="13" t="s">
        <v>33</v>
      </c>
      <c r="AX935" s="13" t="s">
        <v>79</v>
      </c>
      <c r="AY935" s="165" t="s">
        <v>207</v>
      </c>
    </row>
    <row r="936" spans="2:51" s="13" customFormat="1" ht="11.25">
      <c r="B936" s="163"/>
      <c r="D936" s="164" t="s">
        <v>237</v>
      </c>
      <c r="E936" s="165" t="s">
        <v>1</v>
      </c>
      <c r="F936" s="166" t="s">
        <v>2472</v>
      </c>
      <c r="H936" s="167">
        <v>31.42</v>
      </c>
      <c r="I936" s="168"/>
      <c r="L936" s="163"/>
      <c r="M936" s="169"/>
      <c r="N936" s="170"/>
      <c r="O936" s="170"/>
      <c r="P936" s="170"/>
      <c r="Q936" s="170"/>
      <c r="R936" s="170"/>
      <c r="S936" s="170"/>
      <c r="T936" s="171"/>
      <c r="AT936" s="165" t="s">
        <v>237</v>
      </c>
      <c r="AU936" s="165" t="s">
        <v>88</v>
      </c>
      <c r="AV936" s="13" t="s">
        <v>88</v>
      </c>
      <c r="AW936" s="13" t="s">
        <v>33</v>
      </c>
      <c r="AX936" s="13" t="s">
        <v>79</v>
      </c>
      <c r="AY936" s="165" t="s">
        <v>207</v>
      </c>
    </row>
    <row r="937" spans="2:51" s="14" customFormat="1" ht="11.25">
      <c r="B937" s="172"/>
      <c r="D937" s="164" t="s">
        <v>237</v>
      </c>
      <c r="E937" s="173" t="s">
        <v>1</v>
      </c>
      <c r="F937" s="174" t="s">
        <v>2473</v>
      </c>
      <c r="H937" s="173" t="s">
        <v>1</v>
      </c>
      <c r="I937" s="175"/>
      <c r="L937" s="172"/>
      <c r="M937" s="176"/>
      <c r="N937" s="177"/>
      <c r="O937" s="177"/>
      <c r="P937" s="177"/>
      <c r="Q937" s="177"/>
      <c r="R937" s="177"/>
      <c r="S937" s="177"/>
      <c r="T937" s="178"/>
      <c r="AT937" s="173" t="s">
        <v>237</v>
      </c>
      <c r="AU937" s="173" t="s">
        <v>88</v>
      </c>
      <c r="AV937" s="14" t="s">
        <v>86</v>
      </c>
      <c r="AW937" s="14" t="s">
        <v>33</v>
      </c>
      <c r="AX937" s="14" t="s">
        <v>79</v>
      </c>
      <c r="AY937" s="173" t="s">
        <v>207</v>
      </c>
    </row>
    <row r="938" spans="2:51" s="13" customFormat="1" ht="11.25">
      <c r="B938" s="163"/>
      <c r="D938" s="164" t="s">
        <v>237</v>
      </c>
      <c r="E938" s="165" t="s">
        <v>1</v>
      </c>
      <c r="F938" s="166" t="s">
        <v>2474</v>
      </c>
      <c r="H938" s="167">
        <v>83.78</v>
      </c>
      <c r="I938" s="168"/>
      <c r="L938" s="163"/>
      <c r="M938" s="169"/>
      <c r="N938" s="170"/>
      <c r="O938" s="170"/>
      <c r="P938" s="170"/>
      <c r="Q938" s="170"/>
      <c r="R938" s="170"/>
      <c r="S938" s="170"/>
      <c r="T938" s="171"/>
      <c r="AT938" s="165" t="s">
        <v>237</v>
      </c>
      <c r="AU938" s="165" t="s">
        <v>88</v>
      </c>
      <c r="AV938" s="13" t="s">
        <v>88</v>
      </c>
      <c r="AW938" s="13" t="s">
        <v>33</v>
      </c>
      <c r="AX938" s="13" t="s">
        <v>79</v>
      </c>
      <c r="AY938" s="165" t="s">
        <v>207</v>
      </c>
    </row>
    <row r="939" spans="2:51" s="13" customFormat="1" ht="11.25">
      <c r="B939" s="163"/>
      <c r="D939" s="164" t="s">
        <v>237</v>
      </c>
      <c r="E939" s="165" t="s">
        <v>1</v>
      </c>
      <c r="F939" s="166" t="s">
        <v>2475</v>
      </c>
      <c r="H939" s="167">
        <v>83.82</v>
      </c>
      <c r="I939" s="168"/>
      <c r="L939" s="163"/>
      <c r="M939" s="169"/>
      <c r="N939" s="170"/>
      <c r="O939" s="170"/>
      <c r="P939" s="170"/>
      <c r="Q939" s="170"/>
      <c r="R939" s="170"/>
      <c r="S939" s="170"/>
      <c r="T939" s="171"/>
      <c r="AT939" s="165" t="s">
        <v>237</v>
      </c>
      <c r="AU939" s="165" t="s">
        <v>88</v>
      </c>
      <c r="AV939" s="13" t="s">
        <v>88</v>
      </c>
      <c r="AW939" s="13" t="s">
        <v>33</v>
      </c>
      <c r="AX939" s="13" t="s">
        <v>79</v>
      </c>
      <c r="AY939" s="165" t="s">
        <v>207</v>
      </c>
    </row>
    <row r="940" spans="2:51" s="13" customFormat="1" ht="11.25">
      <c r="B940" s="163"/>
      <c r="D940" s="164" t="s">
        <v>237</v>
      </c>
      <c r="E940" s="165" t="s">
        <v>1</v>
      </c>
      <c r="F940" s="166" t="s">
        <v>2476</v>
      </c>
      <c r="H940" s="167">
        <v>82.61</v>
      </c>
      <c r="I940" s="168"/>
      <c r="L940" s="163"/>
      <c r="M940" s="169"/>
      <c r="N940" s="170"/>
      <c r="O940" s="170"/>
      <c r="P940" s="170"/>
      <c r="Q940" s="170"/>
      <c r="R940" s="170"/>
      <c r="S940" s="170"/>
      <c r="T940" s="171"/>
      <c r="AT940" s="165" t="s">
        <v>237</v>
      </c>
      <c r="AU940" s="165" t="s">
        <v>88</v>
      </c>
      <c r="AV940" s="13" t="s">
        <v>88</v>
      </c>
      <c r="AW940" s="13" t="s">
        <v>33</v>
      </c>
      <c r="AX940" s="13" t="s">
        <v>79</v>
      </c>
      <c r="AY940" s="165" t="s">
        <v>207</v>
      </c>
    </row>
    <row r="941" spans="2:51" s="14" customFormat="1" ht="11.25">
      <c r="B941" s="172"/>
      <c r="D941" s="164" t="s">
        <v>237</v>
      </c>
      <c r="E941" s="173" t="s">
        <v>1</v>
      </c>
      <c r="F941" s="174" t="s">
        <v>2477</v>
      </c>
      <c r="H941" s="173" t="s">
        <v>1</v>
      </c>
      <c r="I941" s="175"/>
      <c r="L941" s="172"/>
      <c r="M941" s="176"/>
      <c r="N941" s="177"/>
      <c r="O941" s="177"/>
      <c r="P941" s="177"/>
      <c r="Q941" s="177"/>
      <c r="R941" s="177"/>
      <c r="S941" s="177"/>
      <c r="T941" s="178"/>
      <c r="AT941" s="173" t="s">
        <v>237</v>
      </c>
      <c r="AU941" s="173" t="s">
        <v>88</v>
      </c>
      <c r="AV941" s="14" t="s">
        <v>86</v>
      </c>
      <c r="AW941" s="14" t="s">
        <v>33</v>
      </c>
      <c r="AX941" s="14" t="s">
        <v>79</v>
      </c>
      <c r="AY941" s="173" t="s">
        <v>207</v>
      </c>
    </row>
    <row r="942" spans="2:51" s="13" customFormat="1" ht="11.25">
      <c r="B942" s="163"/>
      <c r="D942" s="164" t="s">
        <v>237</v>
      </c>
      <c r="E942" s="165" t="s">
        <v>1</v>
      </c>
      <c r="F942" s="166" t="s">
        <v>1069</v>
      </c>
      <c r="H942" s="167">
        <v>27.4</v>
      </c>
      <c r="I942" s="168"/>
      <c r="L942" s="163"/>
      <c r="M942" s="169"/>
      <c r="N942" s="170"/>
      <c r="O942" s="170"/>
      <c r="P942" s="170"/>
      <c r="Q942" s="170"/>
      <c r="R942" s="170"/>
      <c r="S942" s="170"/>
      <c r="T942" s="171"/>
      <c r="AT942" s="165" t="s">
        <v>237</v>
      </c>
      <c r="AU942" s="165" t="s">
        <v>88</v>
      </c>
      <c r="AV942" s="13" t="s">
        <v>88</v>
      </c>
      <c r="AW942" s="13" t="s">
        <v>33</v>
      </c>
      <c r="AX942" s="13" t="s">
        <v>79</v>
      </c>
      <c r="AY942" s="165" t="s">
        <v>207</v>
      </c>
    </row>
    <row r="943" spans="2:51" s="14" customFormat="1" ht="11.25">
      <c r="B943" s="172"/>
      <c r="D943" s="164" t="s">
        <v>237</v>
      </c>
      <c r="E943" s="173" t="s">
        <v>1</v>
      </c>
      <c r="F943" s="174" t="s">
        <v>2478</v>
      </c>
      <c r="H943" s="173" t="s">
        <v>1</v>
      </c>
      <c r="I943" s="175"/>
      <c r="L943" s="172"/>
      <c r="M943" s="176"/>
      <c r="N943" s="177"/>
      <c r="O943" s="177"/>
      <c r="P943" s="177"/>
      <c r="Q943" s="177"/>
      <c r="R943" s="177"/>
      <c r="S943" s="177"/>
      <c r="T943" s="178"/>
      <c r="AT943" s="173" t="s">
        <v>237</v>
      </c>
      <c r="AU943" s="173" t="s">
        <v>88</v>
      </c>
      <c r="AV943" s="14" t="s">
        <v>86</v>
      </c>
      <c r="AW943" s="14" t="s">
        <v>33</v>
      </c>
      <c r="AX943" s="14" t="s">
        <v>79</v>
      </c>
      <c r="AY943" s="173" t="s">
        <v>207</v>
      </c>
    </row>
    <row r="944" spans="2:51" s="13" customFormat="1" ht="22.5">
      <c r="B944" s="163"/>
      <c r="D944" s="164" t="s">
        <v>237</v>
      </c>
      <c r="E944" s="165" t="s">
        <v>1</v>
      </c>
      <c r="F944" s="166" t="s">
        <v>2479</v>
      </c>
      <c r="H944" s="167">
        <v>714.32</v>
      </c>
      <c r="I944" s="168"/>
      <c r="L944" s="163"/>
      <c r="M944" s="169"/>
      <c r="N944" s="170"/>
      <c r="O944" s="170"/>
      <c r="P944" s="170"/>
      <c r="Q944" s="170"/>
      <c r="R944" s="170"/>
      <c r="S944" s="170"/>
      <c r="T944" s="171"/>
      <c r="AT944" s="165" t="s">
        <v>237</v>
      </c>
      <c r="AU944" s="165" t="s">
        <v>88</v>
      </c>
      <c r="AV944" s="13" t="s">
        <v>88</v>
      </c>
      <c r="AW944" s="13" t="s">
        <v>33</v>
      </c>
      <c r="AX944" s="13" t="s">
        <v>79</v>
      </c>
      <c r="AY944" s="165" t="s">
        <v>207</v>
      </c>
    </row>
    <row r="945" spans="1:65" s="13" customFormat="1" ht="33.75">
      <c r="B945" s="163"/>
      <c r="D945" s="164" t="s">
        <v>237</v>
      </c>
      <c r="E945" s="165" t="s">
        <v>1</v>
      </c>
      <c r="F945" s="166" t="s">
        <v>1072</v>
      </c>
      <c r="H945" s="167">
        <v>778.59</v>
      </c>
      <c r="I945" s="168"/>
      <c r="L945" s="163"/>
      <c r="M945" s="169"/>
      <c r="N945" s="170"/>
      <c r="O945" s="170"/>
      <c r="P945" s="170"/>
      <c r="Q945" s="170"/>
      <c r="R945" s="170"/>
      <c r="S945" s="170"/>
      <c r="T945" s="171"/>
      <c r="AT945" s="165" t="s">
        <v>237</v>
      </c>
      <c r="AU945" s="165" t="s">
        <v>88</v>
      </c>
      <c r="AV945" s="13" t="s">
        <v>88</v>
      </c>
      <c r="AW945" s="13" t="s">
        <v>33</v>
      </c>
      <c r="AX945" s="13" t="s">
        <v>79</v>
      </c>
      <c r="AY945" s="165" t="s">
        <v>207</v>
      </c>
    </row>
    <row r="946" spans="1:65" s="13" customFormat="1" ht="33.75">
      <c r="B946" s="163"/>
      <c r="D946" s="164" t="s">
        <v>237</v>
      </c>
      <c r="E946" s="165" t="s">
        <v>1</v>
      </c>
      <c r="F946" s="166" t="s">
        <v>1073</v>
      </c>
      <c r="H946" s="167">
        <v>780.97</v>
      </c>
      <c r="I946" s="168"/>
      <c r="L946" s="163"/>
      <c r="M946" s="169"/>
      <c r="N946" s="170"/>
      <c r="O946" s="170"/>
      <c r="P946" s="170"/>
      <c r="Q946" s="170"/>
      <c r="R946" s="170"/>
      <c r="S946" s="170"/>
      <c r="T946" s="171"/>
      <c r="AT946" s="165" t="s">
        <v>237</v>
      </c>
      <c r="AU946" s="165" t="s">
        <v>88</v>
      </c>
      <c r="AV946" s="13" t="s">
        <v>88</v>
      </c>
      <c r="AW946" s="13" t="s">
        <v>33</v>
      </c>
      <c r="AX946" s="13" t="s">
        <v>79</v>
      </c>
      <c r="AY946" s="165" t="s">
        <v>207</v>
      </c>
    </row>
    <row r="947" spans="1:65" s="14" customFormat="1" ht="22.5">
      <c r="B947" s="172"/>
      <c r="D947" s="164" t="s">
        <v>237</v>
      </c>
      <c r="E947" s="173" t="s">
        <v>1</v>
      </c>
      <c r="F947" s="174" t="s">
        <v>2459</v>
      </c>
      <c r="H947" s="173" t="s">
        <v>1</v>
      </c>
      <c r="I947" s="175"/>
      <c r="L947" s="172"/>
      <c r="M947" s="176"/>
      <c r="N947" s="177"/>
      <c r="O947" s="177"/>
      <c r="P947" s="177"/>
      <c r="Q947" s="177"/>
      <c r="R947" s="177"/>
      <c r="S947" s="177"/>
      <c r="T947" s="178"/>
      <c r="AT947" s="173" t="s">
        <v>237</v>
      </c>
      <c r="AU947" s="173" t="s">
        <v>88</v>
      </c>
      <c r="AV947" s="14" t="s">
        <v>86</v>
      </c>
      <c r="AW947" s="14" t="s">
        <v>33</v>
      </c>
      <c r="AX947" s="14" t="s">
        <v>79</v>
      </c>
      <c r="AY947" s="173" t="s">
        <v>207</v>
      </c>
    </row>
    <row r="948" spans="1:65" s="15" customFormat="1" ht="11.25">
      <c r="B948" s="179"/>
      <c r="D948" s="164" t="s">
        <v>237</v>
      </c>
      <c r="E948" s="180" t="s">
        <v>1</v>
      </c>
      <c r="F948" s="181" t="s">
        <v>242</v>
      </c>
      <c r="H948" s="182">
        <v>6099.7300000000005</v>
      </c>
      <c r="I948" s="183"/>
      <c r="L948" s="179"/>
      <c r="M948" s="184"/>
      <c r="N948" s="185"/>
      <c r="O948" s="185"/>
      <c r="P948" s="185"/>
      <c r="Q948" s="185"/>
      <c r="R948" s="185"/>
      <c r="S948" s="185"/>
      <c r="T948" s="186"/>
      <c r="AT948" s="180" t="s">
        <v>237</v>
      </c>
      <c r="AU948" s="180" t="s">
        <v>88</v>
      </c>
      <c r="AV948" s="15" t="s">
        <v>213</v>
      </c>
      <c r="AW948" s="15" t="s">
        <v>33</v>
      </c>
      <c r="AX948" s="15" t="s">
        <v>86</v>
      </c>
      <c r="AY948" s="180" t="s">
        <v>207</v>
      </c>
    </row>
    <row r="949" spans="1:65" s="2" customFormat="1" ht="24.2" customHeight="1">
      <c r="A949" s="31"/>
      <c r="B949" s="148"/>
      <c r="C949" s="149" t="s">
        <v>1185</v>
      </c>
      <c r="D949" s="149" t="s">
        <v>209</v>
      </c>
      <c r="E949" s="150" t="s">
        <v>2480</v>
      </c>
      <c r="F949" s="151" t="s">
        <v>2481</v>
      </c>
      <c r="G949" s="152" t="s">
        <v>415</v>
      </c>
      <c r="H949" s="153">
        <v>205.86500000000001</v>
      </c>
      <c r="I949" s="154"/>
      <c r="J949" s="155">
        <f>ROUND(I949*H949,2)</f>
        <v>0</v>
      </c>
      <c r="K949" s="156"/>
      <c r="L949" s="32"/>
      <c r="M949" s="157" t="s">
        <v>1</v>
      </c>
      <c r="N949" s="158" t="s">
        <v>44</v>
      </c>
      <c r="O949" s="57"/>
      <c r="P949" s="159">
        <f>O949*H949</f>
        <v>0</v>
      </c>
      <c r="Q949" s="159">
        <v>0</v>
      </c>
      <c r="R949" s="159">
        <f>Q949*H949</f>
        <v>0</v>
      </c>
      <c r="S949" s="159">
        <v>0</v>
      </c>
      <c r="T949" s="160">
        <f>S949*H949</f>
        <v>0</v>
      </c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R949" s="161" t="s">
        <v>213</v>
      </c>
      <c r="AT949" s="161" t="s">
        <v>209</v>
      </c>
      <c r="AU949" s="161" t="s">
        <v>88</v>
      </c>
      <c r="AY949" s="17" t="s">
        <v>207</v>
      </c>
      <c r="BE949" s="162">
        <f>IF(N949="základní",J949,0)</f>
        <v>0</v>
      </c>
      <c r="BF949" s="162">
        <f>IF(N949="snížená",J949,0)</f>
        <v>0</v>
      </c>
      <c r="BG949" s="162">
        <f>IF(N949="zákl. přenesená",J949,0)</f>
        <v>0</v>
      </c>
      <c r="BH949" s="162">
        <f>IF(N949="sníž. přenesená",J949,0)</f>
        <v>0</v>
      </c>
      <c r="BI949" s="162">
        <f>IF(N949="nulová",J949,0)</f>
        <v>0</v>
      </c>
      <c r="BJ949" s="17" t="s">
        <v>86</v>
      </c>
      <c r="BK949" s="162">
        <f>ROUND(I949*H949,2)</f>
        <v>0</v>
      </c>
      <c r="BL949" s="17" t="s">
        <v>213</v>
      </c>
      <c r="BM949" s="161" t="s">
        <v>1188</v>
      </c>
    </row>
    <row r="950" spans="1:65" s="14" customFormat="1" ht="22.5">
      <c r="B950" s="172"/>
      <c r="D950" s="164" t="s">
        <v>237</v>
      </c>
      <c r="E950" s="173" t="s">
        <v>1</v>
      </c>
      <c r="F950" s="174" t="s">
        <v>2482</v>
      </c>
      <c r="H950" s="173" t="s">
        <v>1</v>
      </c>
      <c r="I950" s="175"/>
      <c r="L950" s="172"/>
      <c r="M950" s="176"/>
      <c r="N950" s="177"/>
      <c r="O950" s="177"/>
      <c r="P950" s="177"/>
      <c r="Q950" s="177"/>
      <c r="R950" s="177"/>
      <c r="S950" s="177"/>
      <c r="T950" s="178"/>
      <c r="AT950" s="173" t="s">
        <v>237</v>
      </c>
      <c r="AU950" s="173" t="s">
        <v>88</v>
      </c>
      <c r="AV950" s="14" t="s">
        <v>86</v>
      </c>
      <c r="AW950" s="14" t="s">
        <v>33</v>
      </c>
      <c r="AX950" s="14" t="s">
        <v>79</v>
      </c>
      <c r="AY950" s="173" t="s">
        <v>207</v>
      </c>
    </row>
    <row r="951" spans="1:65" s="13" customFormat="1" ht="11.25">
      <c r="B951" s="163"/>
      <c r="D951" s="164" t="s">
        <v>237</v>
      </c>
      <c r="E951" s="165" t="s">
        <v>1</v>
      </c>
      <c r="F951" s="166" t="s">
        <v>2483</v>
      </c>
      <c r="H951" s="167">
        <v>59.414999999999999</v>
      </c>
      <c r="I951" s="168"/>
      <c r="L951" s="163"/>
      <c r="M951" s="169"/>
      <c r="N951" s="170"/>
      <c r="O951" s="170"/>
      <c r="P951" s="170"/>
      <c r="Q951" s="170"/>
      <c r="R951" s="170"/>
      <c r="S951" s="170"/>
      <c r="T951" s="171"/>
      <c r="AT951" s="165" t="s">
        <v>237</v>
      </c>
      <c r="AU951" s="165" t="s">
        <v>88</v>
      </c>
      <c r="AV951" s="13" t="s">
        <v>88</v>
      </c>
      <c r="AW951" s="13" t="s">
        <v>33</v>
      </c>
      <c r="AX951" s="13" t="s">
        <v>79</v>
      </c>
      <c r="AY951" s="165" t="s">
        <v>207</v>
      </c>
    </row>
    <row r="952" spans="1:65" s="13" customFormat="1" ht="11.25">
      <c r="B952" s="163"/>
      <c r="D952" s="164" t="s">
        <v>237</v>
      </c>
      <c r="E952" s="165" t="s">
        <v>1</v>
      </c>
      <c r="F952" s="166" t="s">
        <v>2484</v>
      </c>
      <c r="H952" s="167">
        <v>56.71</v>
      </c>
      <c r="I952" s="168"/>
      <c r="L952" s="163"/>
      <c r="M952" s="169"/>
      <c r="N952" s="170"/>
      <c r="O952" s="170"/>
      <c r="P952" s="170"/>
      <c r="Q952" s="170"/>
      <c r="R952" s="170"/>
      <c r="S952" s="170"/>
      <c r="T952" s="171"/>
      <c r="AT952" s="165" t="s">
        <v>237</v>
      </c>
      <c r="AU952" s="165" t="s">
        <v>88</v>
      </c>
      <c r="AV952" s="13" t="s">
        <v>88</v>
      </c>
      <c r="AW952" s="13" t="s">
        <v>33</v>
      </c>
      <c r="AX952" s="13" t="s">
        <v>79</v>
      </c>
      <c r="AY952" s="165" t="s">
        <v>207</v>
      </c>
    </row>
    <row r="953" spans="1:65" s="13" customFormat="1" ht="22.5">
      <c r="B953" s="163"/>
      <c r="D953" s="164" t="s">
        <v>237</v>
      </c>
      <c r="E953" s="165" t="s">
        <v>1</v>
      </c>
      <c r="F953" s="166" t="s">
        <v>2485</v>
      </c>
      <c r="H953" s="167">
        <v>54.93</v>
      </c>
      <c r="I953" s="168"/>
      <c r="L953" s="163"/>
      <c r="M953" s="169"/>
      <c r="N953" s="170"/>
      <c r="O953" s="170"/>
      <c r="P953" s="170"/>
      <c r="Q953" s="170"/>
      <c r="R953" s="170"/>
      <c r="S953" s="170"/>
      <c r="T953" s="171"/>
      <c r="AT953" s="165" t="s">
        <v>237</v>
      </c>
      <c r="AU953" s="165" t="s">
        <v>88</v>
      </c>
      <c r="AV953" s="13" t="s">
        <v>88</v>
      </c>
      <c r="AW953" s="13" t="s">
        <v>33</v>
      </c>
      <c r="AX953" s="13" t="s">
        <v>79</v>
      </c>
      <c r="AY953" s="165" t="s">
        <v>207</v>
      </c>
    </row>
    <row r="954" spans="1:65" s="13" customFormat="1" ht="11.25">
      <c r="B954" s="163"/>
      <c r="D954" s="164" t="s">
        <v>237</v>
      </c>
      <c r="E954" s="165" t="s">
        <v>1</v>
      </c>
      <c r="F954" s="166" t="s">
        <v>2486</v>
      </c>
      <c r="H954" s="167">
        <v>34.81</v>
      </c>
      <c r="I954" s="168"/>
      <c r="L954" s="163"/>
      <c r="M954" s="169"/>
      <c r="N954" s="170"/>
      <c r="O954" s="170"/>
      <c r="P954" s="170"/>
      <c r="Q954" s="170"/>
      <c r="R954" s="170"/>
      <c r="S954" s="170"/>
      <c r="T954" s="171"/>
      <c r="AT954" s="165" t="s">
        <v>237</v>
      </c>
      <c r="AU954" s="165" t="s">
        <v>88</v>
      </c>
      <c r="AV954" s="13" t="s">
        <v>88</v>
      </c>
      <c r="AW954" s="13" t="s">
        <v>33</v>
      </c>
      <c r="AX954" s="13" t="s">
        <v>79</v>
      </c>
      <c r="AY954" s="165" t="s">
        <v>207</v>
      </c>
    </row>
    <row r="955" spans="1:65" s="15" customFormat="1" ht="11.25">
      <c r="B955" s="179"/>
      <c r="D955" s="164" t="s">
        <v>237</v>
      </c>
      <c r="E955" s="180" t="s">
        <v>1</v>
      </c>
      <c r="F955" s="181" t="s">
        <v>242</v>
      </c>
      <c r="H955" s="182">
        <v>205.86500000000001</v>
      </c>
      <c r="I955" s="183"/>
      <c r="L955" s="179"/>
      <c r="M955" s="184"/>
      <c r="N955" s="185"/>
      <c r="O955" s="185"/>
      <c r="P955" s="185"/>
      <c r="Q955" s="185"/>
      <c r="R955" s="185"/>
      <c r="S955" s="185"/>
      <c r="T955" s="186"/>
      <c r="AT955" s="180" t="s">
        <v>237</v>
      </c>
      <c r="AU955" s="180" t="s">
        <v>88</v>
      </c>
      <c r="AV955" s="15" t="s">
        <v>213</v>
      </c>
      <c r="AW955" s="15" t="s">
        <v>33</v>
      </c>
      <c r="AX955" s="15" t="s">
        <v>86</v>
      </c>
      <c r="AY955" s="180" t="s">
        <v>207</v>
      </c>
    </row>
    <row r="956" spans="1:65" s="2" customFormat="1" ht="33" customHeight="1">
      <c r="A956" s="31"/>
      <c r="B956" s="148"/>
      <c r="C956" s="149" t="s">
        <v>641</v>
      </c>
      <c r="D956" s="149" t="s">
        <v>209</v>
      </c>
      <c r="E956" s="150" t="s">
        <v>2487</v>
      </c>
      <c r="F956" s="151" t="s">
        <v>2488</v>
      </c>
      <c r="G956" s="152" t="s">
        <v>415</v>
      </c>
      <c r="H956" s="153">
        <v>433.2</v>
      </c>
      <c r="I956" s="154"/>
      <c r="J956" s="155">
        <f>ROUND(I956*H956,2)</f>
        <v>0</v>
      </c>
      <c r="K956" s="156"/>
      <c r="L956" s="32"/>
      <c r="M956" s="157" t="s">
        <v>1</v>
      </c>
      <c r="N956" s="158" t="s">
        <v>44</v>
      </c>
      <c r="O956" s="57"/>
      <c r="P956" s="159">
        <f>O956*H956</f>
        <v>0</v>
      </c>
      <c r="Q956" s="159">
        <v>0</v>
      </c>
      <c r="R956" s="159">
        <f>Q956*H956</f>
        <v>0</v>
      </c>
      <c r="S956" s="159">
        <v>0</v>
      </c>
      <c r="T956" s="160">
        <f>S956*H956</f>
        <v>0</v>
      </c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R956" s="161" t="s">
        <v>213</v>
      </c>
      <c r="AT956" s="161" t="s">
        <v>209</v>
      </c>
      <c r="AU956" s="161" t="s">
        <v>88</v>
      </c>
      <c r="AY956" s="17" t="s">
        <v>207</v>
      </c>
      <c r="BE956" s="162">
        <f>IF(N956="základní",J956,0)</f>
        <v>0</v>
      </c>
      <c r="BF956" s="162">
        <f>IF(N956="snížená",J956,0)</f>
        <v>0</v>
      </c>
      <c r="BG956" s="162">
        <f>IF(N956="zákl. přenesená",J956,0)</f>
        <v>0</v>
      </c>
      <c r="BH956" s="162">
        <f>IF(N956="sníž. přenesená",J956,0)</f>
        <v>0</v>
      </c>
      <c r="BI956" s="162">
        <f>IF(N956="nulová",J956,0)</f>
        <v>0</v>
      </c>
      <c r="BJ956" s="17" t="s">
        <v>86</v>
      </c>
      <c r="BK956" s="162">
        <f>ROUND(I956*H956,2)</f>
        <v>0</v>
      </c>
      <c r="BL956" s="17" t="s">
        <v>213</v>
      </c>
      <c r="BM956" s="161" t="s">
        <v>1194</v>
      </c>
    </row>
    <row r="957" spans="1:65" s="14" customFormat="1" ht="22.5">
      <c r="B957" s="172"/>
      <c r="D957" s="164" t="s">
        <v>237</v>
      </c>
      <c r="E957" s="173" t="s">
        <v>1</v>
      </c>
      <c r="F957" s="174" t="s">
        <v>2489</v>
      </c>
      <c r="H957" s="173" t="s">
        <v>1</v>
      </c>
      <c r="I957" s="175"/>
      <c r="L957" s="172"/>
      <c r="M957" s="176"/>
      <c r="N957" s="177"/>
      <c r="O957" s="177"/>
      <c r="P957" s="177"/>
      <c r="Q957" s="177"/>
      <c r="R957" s="177"/>
      <c r="S957" s="177"/>
      <c r="T957" s="178"/>
      <c r="AT957" s="173" t="s">
        <v>237</v>
      </c>
      <c r="AU957" s="173" t="s">
        <v>88</v>
      </c>
      <c r="AV957" s="14" t="s">
        <v>86</v>
      </c>
      <c r="AW957" s="14" t="s">
        <v>33</v>
      </c>
      <c r="AX957" s="14" t="s">
        <v>79</v>
      </c>
      <c r="AY957" s="173" t="s">
        <v>207</v>
      </c>
    </row>
    <row r="958" spans="1:65" s="13" customFormat="1" ht="11.25">
      <c r="B958" s="163"/>
      <c r="D958" s="164" t="s">
        <v>237</v>
      </c>
      <c r="E958" s="165" t="s">
        <v>1</v>
      </c>
      <c r="F958" s="166" t="s">
        <v>1056</v>
      </c>
      <c r="H958" s="167">
        <v>54.56</v>
      </c>
      <c r="I958" s="168"/>
      <c r="L958" s="163"/>
      <c r="M958" s="169"/>
      <c r="N958" s="170"/>
      <c r="O958" s="170"/>
      <c r="P958" s="170"/>
      <c r="Q958" s="170"/>
      <c r="R958" s="170"/>
      <c r="S958" s="170"/>
      <c r="T958" s="171"/>
      <c r="AT958" s="165" t="s">
        <v>237</v>
      </c>
      <c r="AU958" s="165" t="s">
        <v>88</v>
      </c>
      <c r="AV958" s="13" t="s">
        <v>88</v>
      </c>
      <c r="AW958" s="13" t="s">
        <v>33</v>
      </c>
      <c r="AX958" s="13" t="s">
        <v>79</v>
      </c>
      <c r="AY958" s="165" t="s">
        <v>207</v>
      </c>
    </row>
    <row r="959" spans="1:65" s="13" customFormat="1" ht="11.25">
      <c r="B959" s="163"/>
      <c r="D959" s="164" t="s">
        <v>237</v>
      </c>
      <c r="E959" s="165" t="s">
        <v>1</v>
      </c>
      <c r="F959" s="166" t="s">
        <v>1057</v>
      </c>
      <c r="H959" s="167">
        <v>53.74</v>
      </c>
      <c r="I959" s="168"/>
      <c r="L959" s="163"/>
      <c r="M959" s="169"/>
      <c r="N959" s="170"/>
      <c r="O959" s="170"/>
      <c r="P959" s="170"/>
      <c r="Q959" s="170"/>
      <c r="R959" s="170"/>
      <c r="S959" s="170"/>
      <c r="T959" s="171"/>
      <c r="AT959" s="165" t="s">
        <v>237</v>
      </c>
      <c r="AU959" s="165" t="s">
        <v>88</v>
      </c>
      <c r="AV959" s="13" t="s">
        <v>88</v>
      </c>
      <c r="AW959" s="13" t="s">
        <v>33</v>
      </c>
      <c r="AX959" s="13" t="s">
        <v>79</v>
      </c>
      <c r="AY959" s="165" t="s">
        <v>207</v>
      </c>
    </row>
    <row r="960" spans="1:65" s="13" customFormat="1" ht="11.25">
      <c r="B960" s="163"/>
      <c r="D960" s="164" t="s">
        <v>237</v>
      </c>
      <c r="E960" s="165" t="s">
        <v>1</v>
      </c>
      <c r="F960" s="166" t="s">
        <v>1058</v>
      </c>
      <c r="H960" s="167">
        <v>54.56</v>
      </c>
      <c r="I960" s="168"/>
      <c r="L960" s="163"/>
      <c r="M960" s="169"/>
      <c r="N960" s="170"/>
      <c r="O960" s="170"/>
      <c r="P960" s="170"/>
      <c r="Q960" s="170"/>
      <c r="R960" s="170"/>
      <c r="S960" s="170"/>
      <c r="T960" s="171"/>
      <c r="AT960" s="165" t="s">
        <v>237</v>
      </c>
      <c r="AU960" s="165" t="s">
        <v>88</v>
      </c>
      <c r="AV960" s="13" t="s">
        <v>88</v>
      </c>
      <c r="AW960" s="13" t="s">
        <v>33</v>
      </c>
      <c r="AX960" s="13" t="s">
        <v>79</v>
      </c>
      <c r="AY960" s="165" t="s">
        <v>207</v>
      </c>
    </row>
    <row r="961" spans="1:65" s="13" customFormat="1" ht="11.25">
      <c r="B961" s="163"/>
      <c r="D961" s="164" t="s">
        <v>237</v>
      </c>
      <c r="E961" s="165" t="s">
        <v>1</v>
      </c>
      <c r="F961" s="166" t="s">
        <v>1059</v>
      </c>
      <c r="H961" s="167">
        <v>53.74</v>
      </c>
      <c r="I961" s="168"/>
      <c r="L961" s="163"/>
      <c r="M961" s="169"/>
      <c r="N961" s="170"/>
      <c r="O961" s="170"/>
      <c r="P961" s="170"/>
      <c r="Q961" s="170"/>
      <c r="R961" s="170"/>
      <c r="S961" s="170"/>
      <c r="T961" s="171"/>
      <c r="AT961" s="165" t="s">
        <v>237</v>
      </c>
      <c r="AU961" s="165" t="s">
        <v>88</v>
      </c>
      <c r="AV961" s="13" t="s">
        <v>88</v>
      </c>
      <c r="AW961" s="13" t="s">
        <v>33</v>
      </c>
      <c r="AX961" s="13" t="s">
        <v>79</v>
      </c>
      <c r="AY961" s="165" t="s">
        <v>207</v>
      </c>
    </row>
    <row r="962" spans="1:65" s="13" customFormat="1" ht="22.5">
      <c r="B962" s="163"/>
      <c r="D962" s="164" t="s">
        <v>237</v>
      </c>
      <c r="E962" s="165" t="s">
        <v>1</v>
      </c>
      <c r="F962" s="166" t="s">
        <v>1060</v>
      </c>
      <c r="H962" s="167">
        <v>54.56</v>
      </c>
      <c r="I962" s="168"/>
      <c r="L962" s="163"/>
      <c r="M962" s="169"/>
      <c r="N962" s="170"/>
      <c r="O962" s="170"/>
      <c r="P962" s="170"/>
      <c r="Q962" s="170"/>
      <c r="R962" s="170"/>
      <c r="S962" s="170"/>
      <c r="T962" s="171"/>
      <c r="AT962" s="165" t="s">
        <v>237</v>
      </c>
      <c r="AU962" s="165" t="s">
        <v>88</v>
      </c>
      <c r="AV962" s="13" t="s">
        <v>88</v>
      </c>
      <c r="AW962" s="13" t="s">
        <v>33</v>
      </c>
      <c r="AX962" s="13" t="s">
        <v>79</v>
      </c>
      <c r="AY962" s="165" t="s">
        <v>207</v>
      </c>
    </row>
    <row r="963" spans="1:65" s="13" customFormat="1" ht="22.5">
      <c r="B963" s="163"/>
      <c r="D963" s="164" t="s">
        <v>237</v>
      </c>
      <c r="E963" s="165" t="s">
        <v>1</v>
      </c>
      <c r="F963" s="166" t="s">
        <v>1061</v>
      </c>
      <c r="H963" s="167">
        <v>53.74</v>
      </c>
      <c r="I963" s="168"/>
      <c r="L963" s="163"/>
      <c r="M963" s="169"/>
      <c r="N963" s="170"/>
      <c r="O963" s="170"/>
      <c r="P963" s="170"/>
      <c r="Q963" s="170"/>
      <c r="R963" s="170"/>
      <c r="S963" s="170"/>
      <c r="T963" s="171"/>
      <c r="AT963" s="165" t="s">
        <v>237</v>
      </c>
      <c r="AU963" s="165" t="s">
        <v>88</v>
      </c>
      <c r="AV963" s="13" t="s">
        <v>88</v>
      </c>
      <c r="AW963" s="13" t="s">
        <v>33</v>
      </c>
      <c r="AX963" s="13" t="s">
        <v>79</v>
      </c>
      <c r="AY963" s="165" t="s">
        <v>207</v>
      </c>
    </row>
    <row r="964" spans="1:65" s="13" customFormat="1" ht="11.25">
      <c r="B964" s="163"/>
      <c r="D964" s="164" t="s">
        <v>237</v>
      </c>
      <c r="E964" s="165" t="s">
        <v>1</v>
      </c>
      <c r="F964" s="166" t="s">
        <v>1062</v>
      </c>
      <c r="H964" s="167">
        <v>54.56</v>
      </c>
      <c r="I964" s="168"/>
      <c r="L964" s="163"/>
      <c r="M964" s="169"/>
      <c r="N964" s="170"/>
      <c r="O964" s="170"/>
      <c r="P964" s="170"/>
      <c r="Q964" s="170"/>
      <c r="R964" s="170"/>
      <c r="S964" s="170"/>
      <c r="T964" s="171"/>
      <c r="AT964" s="165" t="s">
        <v>237</v>
      </c>
      <c r="AU964" s="165" t="s">
        <v>88</v>
      </c>
      <c r="AV964" s="13" t="s">
        <v>88</v>
      </c>
      <c r="AW964" s="13" t="s">
        <v>33</v>
      </c>
      <c r="AX964" s="13" t="s">
        <v>79</v>
      </c>
      <c r="AY964" s="165" t="s">
        <v>207</v>
      </c>
    </row>
    <row r="965" spans="1:65" s="13" customFormat="1" ht="11.25">
      <c r="B965" s="163"/>
      <c r="D965" s="164" t="s">
        <v>237</v>
      </c>
      <c r="E965" s="165" t="s">
        <v>1</v>
      </c>
      <c r="F965" s="166" t="s">
        <v>1063</v>
      </c>
      <c r="H965" s="167">
        <v>53.74</v>
      </c>
      <c r="I965" s="168"/>
      <c r="L965" s="163"/>
      <c r="M965" s="169"/>
      <c r="N965" s="170"/>
      <c r="O965" s="170"/>
      <c r="P965" s="170"/>
      <c r="Q965" s="170"/>
      <c r="R965" s="170"/>
      <c r="S965" s="170"/>
      <c r="T965" s="171"/>
      <c r="AT965" s="165" t="s">
        <v>237</v>
      </c>
      <c r="AU965" s="165" t="s">
        <v>88</v>
      </c>
      <c r="AV965" s="13" t="s">
        <v>88</v>
      </c>
      <c r="AW965" s="13" t="s">
        <v>33</v>
      </c>
      <c r="AX965" s="13" t="s">
        <v>79</v>
      </c>
      <c r="AY965" s="165" t="s">
        <v>207</v>
      </c>
    </row>
    <row r="966" spans="1:65" s="14" customFormat="1" ht="22.5">
      <c r="B966" s="172"/>
      <c r="D966" s="164" t="s">
        <v>237</v>
      </c>
      <c r="E966" s="173" t="s">
        <v>1</v>
      </c>
      <c r="F966" s="174" t="s">
        <v>2490</v>
      </c>
      <c r="H966" s="173" t="s">
        <v>1</v>
      </c>
      <c r="I966" s="175"/>
      <c r="L966" s="172"/>
      <c r="M966" s="176"/>
      <c r="N966" s="177"/>
      <c r="O966" s="177"/>
      <c r="P966" s="177"/>
      <c r="Q966" s="177"/>
      <c r="R966" s="177"/>
      <c r="S966" s="177"/>
      <c r="T966" s="178"/>
      <c r="AT966" s="173" t="s">
        <v>237</v>
      </c>
      <c r="AU966" s="173" t="s">
        <v>88</v>
      </c>
      <c r="AV966" s="14" t="s">
        <v>86</v>
      </c>
      <c r="AW966" s="14" t="s">
        <v>33</v>
      </c>
      <c r="AX966" s="14" t="s">
        <v>79</v>
      </c>
      <c r="AY966" s="173" t="s">
        <v>207</v>
      </c>
    </row>
    <row r="967" spans="1:65" s="15" customFormat="1" ht="11.25">
      <c r="B967" s="179"/>
      <c r="D967" s="164" t="s">
        <v>237</v>
      </c>
      <c r="E967" s="180" t="s">
        <v>1</v>
      </c>
      <c r="F967" s="181" t="s">
        <v>242</v>
      </c>
      <c r="H967" s="182">
        <v>433.20000000000005</v>
      </c>
      <c r="I967" s="183"/>
      <c r="L967" s="179"/>
      <c r="M967" s="184"/>
      <c r="N967" s="185"/>
      <c r="O967" s="185"/>
      <c r="P967" s="185"/>
      <c r="Q967" s="185"/>
      <c r="R967" s="185"/>
      <c r="S967" s="185"/>
      <c r="T967" s="186"/>
      <c r="AT967" s="180" t="s">
        <v>237</v>
      </c>
      <c r="AU967" s="180" t="s">
        <v>88</v>
      </c>
      <c r="AV967" s="15" t="s">
        <v>213</v>
      </c>
      <c r="AW967" s="15" t="s">
        <v>33</v>
      </c>
      <c r="AX967" s="15" t="s">
        <v>86</v>
      </c>
      <c r="AY967" s="180" t="s">
        <v>207</v>
      </c>
    </row>
    <row r="968" spans="1:65" s="2" customFormat="1" ht="33" customHeight="1">
      <c r="A968" s="31"/>
      <c r="B968" s="148"/>
      <c r="C968" s="149" t="s">
        <v>1195</v>
      </c>
      <c r="D968" s="149" t="s">
        <v>209</v>
      </c>
      <c r="E968" s="150" t="s">
        <v>2491</v>
      </c>
      <c r="F968" s="151" t="s">
        <v>2492</v>
      </c>
      <c r="G968" s="152" t="s">
        <v>415</v>
      </c>
      <c r="H968" s="153">
        <v>2301.2800000000002</v>
      </c>
      <c r="I968" s="154"/>
      <c r="J968" s="155">
        <f>ROUND(I968*H968,2)</f>
        <v>0</v>
      </c>
      <c r="K968" s="156"/>
      <c r="L968" s="32"/>
      <c r="M968" s="157" t="s">
        <v>1</v>
      </c>
      <c r="N968" s="158" t="s">
        <v>44</v>
      </c>
      <c r="O968" s="57"/>
      <c r="P968" s="159">
        <f>O968*H968</f>
        <v>0</v>
      </c>
      <c r="Q968" s="159">
        <v>0</v>
      </c>
      <c r="R968" s="159">
        <f>Q968*H968</f>
        <v>0</v>
      </c>
      <c r="S968" s="159">
        <v>0</v>
      </c>
      <c r="T968" s="160">
        <f>S968*H968</f>
        <v>0</v>
      </c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R968" s="161" t="s">
        <v>213</v>
      </c>
      <c r="AT968" s="161" t="s">
        <v>209</v>
      </c>
      <c r="AU968" s="161" t="s">
        <v>88</v>
      </c>
      <c r="AY968" s="17" t="s">
        <v>207</v>
      </c>
      <c r="BE968" s="162">
        <f>IF(N968="základní",J968,0)</f>
        <v>0</v>
      </c>
      <c r="BF968" s="162">
        <f>IF(N968="snížená",J968,0)</f>
        <v>0</v>
      </c>
      <c r="BG968" s="162">
        <f>IF(N968="zákl. přenesená",J968,0)</f>
        <v>0</v>
      </c>
      <c r="BH968" s="162">
        <f>IF(N968="sníž. přenesená",J968,0)</f>
        <v>0</v>
      </c>
      <c r="BI968" s="162">
        <f>IF(N968="nulová",J968,0)</f>
        <v>0</v>
      </c>
      <c r="BJ968" s="17" t="s">
        <v>86</v>
      </c>
      <c r="BK968" s="162">
        <f>ROUND(I968*H968,2)</f>
        <v>0</v>
      </c>
      <c r="BL968" s="17" t="s">
        <v>213</v>
      </c>
      <c r="BM968" s="161" t="s">
        <v>1198</v>
      </c>
    </row>
    <row r="969" spans="1:65" s="14" customFormat="1" ht="22.5">
      <c r="B969" s="172"/>
      <c r="D969" s="164" t="s">
        <v>237</v>
      </c>
      <c r="E969" s="173" t="s">
        <v>1</v>
      </c>
      <c r="F969" s="174" t="s">
        <v>2493</v>
      </c>
      <c r="H969" s="173" t="s">
        <v>1</v>
      </c>
      <c r="I969" s="175"/>
      <c r="L969" s="172"/>
      <c r="M969" s="176"/>
      <c r="N969" s="177"/>
      <c r="O969" s="177"/>
      <c r="P969" s="177"/>
      <c r="Q969" s="177"/>
      <c r="R969" s="177"/>
      <c r="S969" s="177"/>
      <c r="T969" s="178"/>
      <c r="AT969" s="173" t="s">
        <v>237</v>
      </c>
      <c r="AU969" s="173" t="s">
        <v>88</v>
      </c>
      <c r="AV969" s="14" t="s">
        <v>86</v>
      </c>
      <c r="AW969" s="14" t="s">
        <v>33</v>
      </c>
      <c r="AX969" s="14" t="s">
        <v>79</v>
      </c>
      <c r="AY969" s="173" t="s">
        <v>207</v>
      </c>
    </row>
    <row r="970" spans="1:65" s="13" customFormat="1" ht="11.25">
      <c r="B970" s="163"/>
      <c r="D970" s="164" t="s">
        <v>237</v>
      </c>
      <c r="E970" s="165" t="s">
        <v>1</v>
      </c>
      <c r="F970" s="166" t="s">
        <v>1069</v>
      </c>
      <c r="H970" s="167">
        <v>27.4</v>
      </c>
      <c r="I970" s="168"/>
      <c r="L970" s="163"/>
      <c r="M970" s="169"/>
      <c r="N970" s="170"/>
      <c r="O970" s="170"/>
      <c r="P970" s="170"/>
      <c r="Q970" s="170"/>
      <c r="R970" s="170"/>
      <c r="S970" s="170"/>
      <c r="T970" s="171"/>
      <c r="AT970" s="165" t="s">
        <v>237</v>
      </c>
      <c r="AU970" s="165" t="s">
        <v>88</v>
      </c>
      <c r="AV970" s="13" t="s">
        <v>88</v>
      </c>
      <c r="AW970" s="13" t="s">
        <v>33</v>
      </c>
      <c r="AX970" s="13" t="s">
        <v>79</v>
      </c>
      <c r="AY970" s="165" t="s">
        <v>207</v>
      </c>
    </row>
    <row r="971" spans="1:65" s="13" customFormat="1" ht="22.5">
      <c r="B971" s="163"/>
      <c r="D971" s="164" t="s">
        <v>237</v>
      </c>
      <c r="E971" s="165" t="s">
        <v>1</v>
      </c>
      <c r="F971" s="166" t="s">
        <v>2494</v>
      </c>
      <c r="H971" s="167">
        <v>436.7</v>
      </c>
      <c r="I971" s="168"/>
      <c r="L971" s="163"/>
      <c r="M971" s="169"/>
      <c r="N971" s="170"/>
      <c r="O971" s="170"/>
      <c r="P971" s="170"/>
      <c r="Q971" s="170"/>
      <c r="R971" s="170"/>
      <c r="S971" s="170"/>
      <c r="T971" s="171"/>
      <c r="AT971" s="165" t="s">
        <v>237</v>
      </c>
      <c r="AU971" s="165" t="s">
        <v>88</v>
      </c>
      <c r="AV971" s="13" t="s">
        <v>88</v>
      </c>
      <c r="AW971" s="13" t="s">
        <v>33</v>
      </c>
      <c r="AX971" s="13" t="s">
        <v>79</v>
      </c>
      <c r="AY971" s="165" t="s">
        <v>207</v>
      </c>
    </row>
    <row r="972" spans="1:65" s="13" customFormat="1" ht="22.5">
      <c r="B972" s="163"/>
      <c r="D972" s="164" t="s">
        <v>237</v>
      </c>
      <c r="E972" s="165" t="s">
        <v>1</v>
      </c>
      <c r="F972" s="166" t="s">
        <v>2495</v>
      </c>
      <c r="H972" s="167">
        <v>277.62</v>
      </c>
      <c r="I972" s="168"/>
      <c r="L972" s="163"/>
      <c r="M972" s="169"/>
      <c r="N972" s="170"/>
      <c r="O972" s="170"/>
      <c r="P972" s="170"/>
      <c r="Q972" s="170"/>
      <c r="R972" s="170"/>
      <c r="S972" s="170"/>
      <c r="T972" s="171"/>
      <c r="AT972" s="165" t="s">
        <v>237</v>
      </c>
      <c r="AU972" s="165" t="s">
        <v>88</v>
      </c>
      <c r="AV972" s="13" t="s">
        <v>88</v>
      </c>
      <c r="AW972" s="13" t="s">
        <v>33</v>
      </c>
      <c r="AX972" s="13" t="s">
        <v>79</v>
      </c>
      <c r="AY972" s="165" t="s">
        <v>207</v>
      </c>
    </row>
    <row r="973" spans="1:65" s="13" customFormat="1" ht="33.75">
      <c r="B973" s="163"/>
      <c r="D973" s="164" t="s">
        <v>237</v>
      </c>
      <c r="E973" s="165" t="s">
        <v>1</v>
      </c>
      <c r="F973" s="166" t="s">
        <v>1072</v>
      </c>
      <c r="H973" s="167">
        <v>778.59</v>
      </c>
      <c r="I973" s="168"/>
      <c r="L973" s="163"/>
      <c r="M973" s="169"/>
      <c r="N973" s="170"/>
      <c r="O973" s="170"/>
      <c r="P973" s="170"/>
      <c r="Q973" s="170"/>
      <c r="R973" s="170"/>
      <c r="S973" s="170"/>
      <c r="T973" s="171"/>
      <c r="AT973" s="165" t="s">
        <v>237</v>
      </c>
      <c r="AU973" s="165" t="s">
        <v>88</v>
      </c>
      <c r="AV973" s="13" t="s">
        <v>88</v>
      </c>
      <c r="AW973" s="13" t="s">
        <v>33</v>
      </c>
      <c r="AX973" s="13" t="s">
        <v>79</v>
      </c>
      <c r="AY973" s="165" t="s">
        <v>207</v>
      </c>
    </row>
    <row r="974" spans="1:65" s="13" customFormat="1" ht="33.75">
      <c r="B974" s="163"/>
      <c r="D974" s="164" t="s">
        <v>237</v>
      </c>
      <c r="E974" s="165" t="s">
        <v>1</v>
      </c>
      <c r="F974" s="166" t="s">
        <v>1073</v>
      </c>
      <c r="H974" s="167">
        <v>780.97</v>
      </c>
      <c r="I974" s="168"/>
      <c r="L974" s="163"/>
      <c r="M974" s="169"/>
      <c r="N974" s="170"/>
      <c r="O974" s="170"/>
      <c r="P974" s="170"/>
      <c r="Q974" s="170"/>
      <c r="R974" s="170"/>
      <c r="S974" s="170"/>
      <c r="T974" s="171"/>
      <c r="AT974" s="165" t="s">
        <v>237</v>
      </c>
      <c r="AU974" s="165" t="s">
        <v>88</v>
      </c>
      <c r="AV974" s="13" t="s">
        <v>88</v>
      </c>
      <c r="AW974" s="13" t="s">
        <v>33</v>
      </c>
      <c r="AX974" s="13" t="s">
        <v>79</v>
      </c>
      <c r="AY974" s="165" t="s">
        <v>207</v>
      </c>
    </row>
    <row r="975" spans="1:65" s="14" customFormat="1" ht="22.5">
      <c r="B975" s="172"/>
      <c r="D975" s="164" t="s">
        <v>237</v>
      </c>
      <c r="E975" s="173" t="s">
        <v>1</v>
      </c>
      <c r="F975" s="174" t="s">
        <v>2490</v>
      </c>
      <c r="H975" s="173" t="s">
        <v>1</v>
      </c>
      <c r="I975" s="175"/>
      <c r="L975" s="172"/>
      <c r="M975" s="176"/>
      <c r="N975" s="177"/>
      <c r="O975" s="177"/>
      <c r="P975" s="177"/>
      <c r="Q975" s="177"/>
      <c r="R975" s="177"/>
      <c r="S975" s="177"/>
      <c r="T975" s="178"/>
      <c r="AT975" s="173" t="s">
        <v>237</v>
      </c>
      <c r="AU975" s="173" t="s">
        <v>88</v>
      </c>
      <c r="AV975" s="14" t="s">
        <v>86</v>
      </c>
      <c r="AW975" s="14" t="s">
        <v>33</v>
      </c>
      <c r="AX975" s="14" t="s">
        <v>79</v>
      </c>
      <c r="AY975" s="173" t="s">
        <v>207</v>
      </c>
    </row>
    <row r="976" spans="1:65" s="15" customFormat="1" ht="11.25">
      <c r="B976" s="179"/>
      <c r="D976" s="164" t="s">
        <v>237</v>
      </c>
      <c r="E976" s="180" t="s">
        <v>1</v>
      </c>
      <c r="F976" s="181" t="s">
        <v>242</v>
      </c>
      <c r="H976" s="182">
        <v>2301.2799999999997</v>
      </c>
      <c r="I976" s="183"/>
      <c r="L976" s="179"/>
      <c r="M976" s="184"/>
      <c r="N976" s="185"/>
      <c r="O976" s="185"/>
      <c r="P976" s="185"/>
      <c r="Q976" s="185"/>
      <c r="R976" s="185"/>
      <c r="S976" s="185"/>
      <c r="T976" s="186"/>
      <c r="AT976" s="180" t="s">
        <v>237</v>
      </c>
      <c r="AU976" s="180" t="s">
        <v>88</v>
      </c>
      <c r="AV976" s="15" t="s">
        <v>213</v>
      </c>
      <c r="AW976" s="15" t="s">
        <v>33</v>
      </c>
      <c r="AX976" s="15" t="s">
        <v>86</v>
      </c>
      <c r="AY976" s="180" t="s">
        <v>207</v>
      </c>
    </row>
    <row r="977" spans="1:65" s="2" customFormat="1" ht="37.9" customHeight="1">
      <c r="A977" s="31"/>
      <c r="B977" s="148"/>
      <c r="C977" s="149" t="s">
        <v>649</v>
      </c>
      <c r="D977" s="149" t="s">
        <v>209</v>
      </c>
      <c r="E977" s="150" t="s">
        <v>2496</v>
      </c>
      <c r="F977" s="151" t="s">
        <v>2497</v>
      </c>
      <c r="G977" s="152" t="s">
        <v>415</v>
      </c>
      <c r="H977" s="153">
        <v>1034.43</v>
      </c>
      <c r="I977" s="154"/>
      <c r="J977" s="155">
        <f>ROUND(I977*H977,2)</f>
        <v>0</v>
      </c>
      <c r="K977" s="156"/>
      <c r="L977" s="32"/>
      <c r="M977" s="157" t="s">
        <v>1</v>
      </c>
      <c r="N977" s="158" t="s">
        <v>44</v>
      </c>
      <c r="O977" s="57"/>
      <c r="P977" s="159">
        <f>O977*H977</f>
        <v>0</v>
      </c>
      <c r="Q977" s="159">
        <v>0</v>
      </c>
      <c r="R977" s="159">
        <f>Q977*H977</f>
        <v>0</v>
      </c>
      <c r="S977" s="159">
        <v>0</v>
      </c>
      <c r="T977" s="160">
        <f>S977*H977</f>
        <v>0</v>
      </c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R977" s="161" t="s">
        <v>213</v>
      </c>
      <c r="AT977" s="161" t="s">
        <v>209</v>
      </c>
      <c r="AU977" s="161" t="s">
        <v>88</v>
      </c>
      <c r="AY977" s="17" t="s">
        <v>207</v>
      </c>
      <c r="BE977" s="162">
        <f>IF(N977="základní",J977,0)</f>
        <v>0</v>
      </c>
      <c r="BF977" s="162">
        <f>IF(N977="snížená",J977,0)</f>
        <v>0</v>
      </c>
      <c r="BG977" s="162">
        <f>IF(N977="zákl. přenesená",J977,0)</f>
        <v>0</v>
      </c>
      <c r="BH977" s="162">
        <f>IF(N977="sníž. přenesená",J977,0)</f>
        <v>0</v>
      </c>
      <c r="BI977" s="162">
        <f>IF(N977="nulová",J977,0)</f>
        <v>0</v>
      </c>
      <c r="BJ977" s="17" t="s">
        <v>86</v>
      </c>
      <c r="BK977" s="162">
        <f>ROUND(I977*H977,2)</f>
        <v>0</v>
      </c>
      <c r="BL977" s="17" t="s">
        <v>213</v>
      </c>
      <c r="BM977" s="161" t="s">
        <v>1201</v>
      </c>
    </row>
    <row r="978" spans="1:65" s="2" customFormat="1" ht="24.2" customHeight="1">
      <c r="A978" s="31"/>
      <c r="B978" s="148"/>
      <c r="C978" s="149" t="s">
        <v>1208</v>
      </c>
      <c r="D978" s="149" t="s">
        <v>209</v>
      </c>
      <c r="E978" s="150" t="s">
        <v>2498</v>
      </c>
      <c r="F978" s="151" t="s">
        <v>2499</v>
      </c>
      <c r="G978" s="152" t="s">
        <v>415</v>
      </c>
      <c r="H978" s="153">
        <v>3312.5880000000002</v>
      </c>
      <c r="I978" s="154"/>
      <c r="J978" s="155">
        <f>ROUND(I978*H978,2)</f>
        <v>0</v>
      </c>
      <c r="K978" s="156"/>
      <c r="L978" s="32"/>
      <c r="M978" s="157" t="s">
        <v>1</v>
      </c>
      <c r="N978" s="158" t="s">
        <v>44</v>
      </c>
      <c r="O978" s="57"/>
      <c r="P978" s="159">
        <f>O978*H978</f>
        <v>0</v>
      </c>
      <c r="Q978" s="159">
        <v>0</v>
      </c>
      <c r="R978" s="159">
        <f>Q978*H978</f>
        <v>0</v>
      </c>
      <c r="S978" s="159">
        <v>0</v>
      </c>
      <c r="T978" s="160">
        <f>S978*H978</f>
        <v>0</v>
      </c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R978" s="161" t="s">
        <v>213</v>
      </c>
      <c r="AT978" s="161" t="s">
        <v>209</v>
      </c>
      <c r="AU978" s="161" t="s">
        <v>88</v>
      </c>
      <c r="AY978" s="17" t="s">
        <v>207</v>
      </c>
      <c r="BE978" s="162">
        <f>IF(N978="základní",J978,0)</f>
        <v>0</v>
      </c>
      <c r="BF978" s="162">
        <f>IF(N978="snížená",J978,0)</f>
        <v>0</v>
      </c>
      <c r="BG978" s="162">
        <f>IF(N978="zákl. přenesená",J978,0)</f>
        <v>0</v>
      </c>
      <c r="BH978" s="162">
        <f>IF(N978="sníž. přenesená",J978,0)</f>
        <v>0</v>
      </c>
      <c r="BI978" s="162">
        <f>IF(N978="nulová",J978,0)</f>
        <v>0</v>
      </c>
      <c r="BJ978" s="17" t="s">
        <v>86</v>
      </c>
      <c r="BK978" s="162">
        <f>ROUND(I978*H978,2)</f>
        <v>0</v>
      </c>
      <c r="BL978" s="17" t="s">
        <v>213</v>
      </c>
      <c r="BM978" s="161" t="s">
        <v>1211</v>
      </c>
    </row>
    <row r="979" spans="1:65" s="2" customFormat="1" ht="16.5" customHeight="1">
      <c r="A979" s="31"/>
      <c r="B979" s="148"/>
      <c r="C979" s="149" t="s">
        <v>657</v>
      </c>
      <c r="D979" s="149" t="s">
        <v>209</v>
      </c>
      <c r="E979" s="150" t="s">
        <v>2500</v>
      </c>
      <c r="F979" s="151" t="s">
        <v>2501</v>
      </c>
      <c r="G979" s="152" t="s">
        <v>415</v>
      </c>
      <c r="H979" s="153">
        <v>14540.784</v>
      </c>
      <c r="I979" s="154"/>
      <c r="J979" s="155">
        <f>ROUND(I979*H979,2)</f>
        <v>0</v>
      </c>
      <c r="K979" s="156"/>
      <c r="L979" s="32"/>
      <c r="M979" s="157" t="s">
        <v>1</v>
      </c>
      <c r="N979" s="158" t="s">
        <v>44</v>
      </c>
      <c r="O979" s="57"/>
      <c r="P979" s="159">
        <f>O979*H979</f>
        <v>0</v>
      </c>
      <c r="Q979" s="159">
        <v>0</v>
      </c>
      <c r="R979" s="159">
        <f>Q979*H979</f>
        <v>0</v>
      </c>
      <c r="S979" s="159">
        <v>0</v>
      </c>
      <c r="T979" s="160">
        <f>S979*H979</f>
        <v>0</v>
      </c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R979" s="161" t="s">
        <v>213</v>
      </c>
      <c r="AT979" s="161" t="s">
        <v>209</v>
      </c>
      <c r="AU979" s="161" t="s">
        <v>88</v>
      </c>
      <c r="AY979" s="17" t="s">
        <v>207</v>
      </c>
      <c r="BE979" s="162">
        <f>IF(N979="základní",J979,0)</f>
        <v>0</v>
      </c>
      <c r="BF979" s="162">
        <f>IF(N979="snížená",J979,0)</f>
        <v>0</v>
      </c>
      <c r="BG979" s="162">
        <f>IF(N979="zákl. přenesená",J979,0)</f>
        <v>0</v>
      </c>
      <c r="BH979" s="162">
        <f>IF(N979="sníž. přenesená",J979,0)</f>
        <v>0</v>
      </c>
      <c r="BI979" s="162">
        <f>IF(N979="nulová",J979,0)</f>
        <v>0</v>
      </c>
      <c r="BJ979" s="17" t="s">
        <v>86</v>
      </c>
      <c r="BK979" s="162">
        <f>ROUND(I979*H979,2)</f>
        <v>0</v>
      </c>
      <c r="BL979" s="17" t="s">
        <v>213</v>
      </c>
      <c r="BM979" s="161" t="s">
        <v>1214</v>
      </c>
    </row>
    <row r="980" spans="1:65" s="2" customFormat="1" ht="24.2" customHeight="1">
      <c r="A980" s="31"/>
      <c r="B980" s="148"/>
      <c r="C980" s="149" t="s">
        <v>1215</v>
      </c>
      <c r="D980" s="149" t="s">
        <v>209</v>
      </c>
      <c r="E980" s="150" t="s">
        <v>2502</v>
      </c>
      <c r="F980" s="151" t="s">
        <v>2503</v>
      </c>
      <c r="G980" s="152" t="s">
        <v>415</v>
      </c>
      <c r="H980" s="153">
        <v>1037.278</v>
      </c>
      <c r="I980" s="154"/>
      <c r="J980" s="155">
        <f>ROUND(I980*H980,2)</f>
        <v>0</v>
      </c>
      <c r="K980" s="156"/>
      <c r="L980" s="32"/>
      <c r="M980" s="157" t="s">
        <v>1</v>
      </c>
      <c r="N980" s="158" t="s">
        <v>44</v>
      </c>
      <c r="O980" s="57"/>
      <c r="P980" s="159">
        <f>O980*H980</f>
        <v>0</v>
      </c>
      <c r="Q980" s="159">
        <v>0</v>
      </c>
      <c r="R980" s="159">
        <f>Q980*H980</f>
        <v>0</v>
      </c>
      <c r="S980" s="159">
        <v>0</v>
      </c>
      <c r="T980" s="160">
        <f>S980*H980</f>
        <v>0</v>
      </c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R980" s="161" t="s">
        <v>213</v>
      </c>
      <c r="AT980" s="161" t="s">
        <v>209</v>
      </c>
      <c r="AU980" s="161" t="s">
        <v>88</v>
      </c>
      <c r="AY980" s="17" t="s">
        <v>207</v>
      </c>
      <c r="BE980" s="162">
        <f>IF(N980="základní",J980,0)</f>
        <v>0</v>
      </c>
      <c r="BF980" s="162">
        <f>IF(N980="snížená",J980,0)</f>
        <v>0</v>
      </c>
      <c r="BG980" s="162">
        <f>IF(N980="zákl. přenesená",J980,0)</f>
        <v>0</v>
      </c>
      <c r="BH980" s="162">
        <f>IF(N980="sníž. přenesená",J980,0)</f>
        <v>0</v>
      </c>
      <c r="BI980" s="162">
        <f>IF(N980="nulová",J980,0)</f>
        <v>0</v>
      </c>
      <c r="BJ980" s="17" t="s">
        <v>86</v>
      </c>
      <c r="BK980" s="162">
        <f>ROUND(I980*H980,2)</f>
        <v>0</v>
      </c>
      <c r="BL980" s="17" t="s">
        <v>213</v>
      </c>
      <c r="BM980" s="161" t="s">
        <v>1218</v>
      </c>
    </row>
    <row r="981" spans="1:65" s="14" customFormat="1" ht="22.5">
      <c r="B981" s="172"/>
      <c r="D981" s="164" t="s">
        <v>237</v>
      </c>
      <c r="E981" s="173" t="s">
        <v>1</v>
      </c>
      <c r="F981" s="174" t="s">
        <v>2504</v>
      </c>
      <c r="H981" s="173" t="s">
        <v>1</v>
      </c>
      <c r="I981" s="175"/>
      <c r="L981" s="172"/>
      <c r="M981" s="176"/>
      <c r="N981" s="177"/>
      <c r="O981" s="177"/>
      <c r="P981" s="177"/>
      <c r="Q981" s="177"/>
      <c r="R981" s="177"/>
      <c r="S981" s="177"/>
      <c r="T981" s="178"/>
      <c r="AT981" s="173" t="s">
        <v>237</v>
      </c>
      <c r="AU981" s="173" t="s">
        <v>88</v>
      </c>
      <c r="AV981" s="14" t="s">
        <v>86</v>
      </c>
      <c r="AW981" s="14" t="s">
        <v>33</v>
      </c>
      <c r="AX981" s="14" t="s">
        <v>79</v>
      </c>
      <c r="AY981" s="173" t="s">
        <v>207</v>
      </c>
    </row>
    <row r="982" spans="1:65" s="13" customFormat="1" ht="22.5">
      <c r="B982" s="163"/>
      <c r="D982" s="164" t="s">
        <v>237</v>
      </c>
      <c r="E982" s="165" t="s">
        <v>1</v>
      </c>
      <c r="F982" s="166" t="s">
        <v>2505</v>
      </c>
      <c r="H982" s="167">
        <v>182.684</v>
      </c>
      <c r="I982" s="168"/>
      <c r="L982" s="163"/>
      <c r="M982" s="169"/>
      <c r="N982" s="170"/>
      <c r="O982" s="170"/>
      <c r="P982" s="170"/>
      <c r="Q982" s="170"/>
      <c r="R982" s="170"/>
      <c r="S982" s="170"/>
      <c r="T982" s="171"/>
      <c r="AT982" s="165" t="s">
        <v>237</v>
      </c>
      <c r="AU982" s="165" t="s">
        <v>88</v>
      </c>
      <c r="AV982" s="13" t="s">
        <v>88</v>
      </c>
      <c r="AW982" s="13" t="s">
        <v>33</v>
      </c>
      <c r="AX982" s="13" t="s">
        <v>79</v>
      </c>
      <c r="AY982" s="165" t="s">
        <v>207</v>
      </c>
    </row>
    <row r="983" spans="1:65" s="13" customFormat="1" ht="11.25">
      <c r="B983" s="163"/>
      <c r="D983" s="164" t="s">
        <v>237</v>
      </c>
      <c r="E983" s="165" t="s">
        <v>1</v>
      </c>
      <c r="F983" s="166" t="s">
        <v>2506</v>
      </c>
      <c r="H983" s="167">
        <v>38.223999999999997</v>
      </c>
      <c r="I983" s="168"/>
      <c r="L983" s="163"/>
      <c r="M983" s="169"/>
      <c r="N983" s="170"/>
      <c r="O983" s="170"/>
      <c r="P983" s="170"/>
      <c r="Q983" s="170"/>
      <c r="R983" s="170"/>
      <c r="S983" s="170"/>
      <c r="T983" s="171"/>
      <c r="AT983" s="165" t="s">
        <v>237</v>
      </c>
      <c r="AU983" s="165" t="s">
        <v>88</v>
      </c>
      <c r="AV983" s="13" t="s">
        <v>88</v>
      </c>
      <c r="AW983" s="13" t="s">
        <v>33</v>
      </c>
      <c r="AX983" s="13" t="s">
        <v>79</v>
      </c>
      <c r="AY983" s="165" t="s">
        <v>207</v>
      </c>
    </row>
    <row r="984" spans="1:65" s="13" customFormat="1" ht="22.5">
      <c r="B984" s="163"/>
      <c r="D984" s="164" t="s">
        <v>237</v>
      </c>
      <c r="E984" s="165" t="s">
        <v>1</v>
      </c>
      <c r="F984" s="166" t="s">
        <v>2507</v>
      </c>
      <c r="H984" s="167">
        <v>42.554000000000002</v>
      </c>
      <c r="I984" s="168"/>
      <c r="L984" s="163"/>
      <c r="M984" s="169"/>
      <c r="N984" s="170"/>
      <c r="O984" s="170"/>
      <c r="P984" s="170"/>
      <c r="Q984" s="170"/>
      <c r="R984" s="170"/>
      <c r="S984" s="170"/>
      <c r="T984" s="171"/>
      <c r="AT984" s="165" t="s">
        <v>237</v>
      </c>
      <c r="AU984" s="165" t="s">
        <v>88</v>
      </c>
      <c r="AV984" s="13" t="s">
        <v>88</v>
      </c>
      <c r="AW984" s="13" t="s">
        <v>33</v>
      </c>
      <c r="AX984" s="13" t="s">
        <v>79</v>
      </c>
      <c r="AY984" s="165" t="s">
        <v>207</v>
      </c>
    </row>
    <row r="985" spans="1:65" s="13" customFormat="1" ht="22.5">
      <c r="B985" s="163"/>
      <c r="D985" s="164" t="s">
        <v>237</v>
      </c>
      <c r="E985" s="165" t="s">
        <v>1</v>
      </c>
      <c r="F985" s="166" t="s">
        <v>2508</v>
      </c>
      <c r="H985" s="167">
        <v>8.6080000000000005</v>
      </c>
      <c r="I985" s="168"/>
      <c r="L985" s="163"/>
      <c r="M985" s="169"/>
      <c r="N985" s="170"/>
      <c r="O985" s="170"/>
      <c r="P985" s="170"/>
      <c r="Q985" s="170"/>
      <c r="R985" s="170"/>
      <c r="S985" s="170"/>
      <c r="T985" s="171"/>
      <c r="AT985" s="165" t="s">
        <v>237</v>
      </c>
      <c r="AU985" s="165" t="s">
        <v>88</v>
      </c>
      <c r="AV985" s="13" t="s">
        <v>88</v>
      </c>
      <c r="AW985" s="13" t="s">
        <v>33</v>
      </c>
      <c r="AX985" s="13" t="s">
        <v>79</v>
      </c>
      <c r="AY985" s="165" t="s">
        <v>207</v>
      </c>
    </row>
    <row r="986" spans="1:65" s="13" customFormat="1" ht="22.5">
      <c r="B986" s="163"/>
      <c r="D986" s="164" t="s">
        <v>237</v>
      </c>
      <c r="E986" s="165" t="s">
        <v>1</v>
      </c>
      <c r="F986" s="166" t="s">
        <v>2509</v>
      </c>
      <c r="H986" s="167">
        <v>27.184000000000001</v>
      </c>
      <c r="I986" s="168"/>
      <c r="L986" s="163"/>
      <c r="M986" s="169"/>
      <c r="N986" s="170"/>
      <c r="O986" s="170"/>
      <c r="P986" s="170"/>
      <c r="Q986" s="170"/>
      <c r="R986" s="170"/>
      <c r="S986" s="170"/>
      <c r="T986" s="171"/>
      <c r="AT986" s="165" t="s">
        <v>237</v>
      </c>
      <c r="AU986" s="165" t="s">
        <v>88</v>
      </c>
      <c r="AV986" s="13" t="s">
        <v>88</v>
      </c>
      <c r="AW986" s="13" t="s">
        <v>33</v>
      </c>
      <c r="AX986" s="13" t="s">
        <v>79</v>
      </c>
      <c r="AY986" s="165" t="s">
        <v>207</v>
      </c>
    </row>
    <row r="987" spans="1:65" s="13" customFormat="1" ht="11.25">
      <c r="B987" s="163"/>
      <c r="D987" s="164" t="s">
        <v>237</v>
      </c>
      <c r="E987" s="165" t="s">
        <v>1</v>
      </c>
      <c r="F987" s="166" t="s">
        <v>2510</v>
      </c>
      <c r="H987" s="167">
        <v>2.06</v>
      </c>
      <c r="I987" s="168"/>
      <c r="L987" s="163"/>
      <c r="M987" s="169"/>
      <c r="N987" s="170"/>
      <c r="O987" s="170"/>
      <c r="P987" s="170"/>
      <c r="Q987" s="170"/>
      <c r="R987" s="170"/>
      <c r="S987" s="170"/>
      <c r="T987" s="171"/>
      <c r="AT987" s="165" t="s">
        <v>237</v>
      </c>
      <c r="AU987" s="165" t="s">
        <v>88</v>
      </c>
      <c r="AV987" s="13" t="s">
        <v>88</v>
      </c>
      <c r="AW987" s="13" t="s">
        <v>33</v>
      </c>
      <c r="AX987" s="13" t="s">
        <v>79</v>
      </c>
      <c r="AY987" s="165" t="s">
        <v>207</v>
      </c>
    </row>
    <row r="988" spans="1:65" s="13" customFormat="1" ht="11.25">
      <c r="B988" s="163"/>
      <c r="D988" s="164" t="s">
        <v>237</v>
      </c>
      <c r="E988" s="165" t="s">
        <v>1</v>
      </c>
      <c r="F988" s="166" t="s">
        <v>2511</v>
      </c>
      <c r="H988" s="167">
        <v>12.18</v>
      </c>
      <c r="I988" s="168"/>
      <c r="L988" s="163"/>
      <c r="M988" s="169"/>
      <c r="N988" s="170"/>
      <c r="O988" s="170"/>
      <c r="P988" s="170"/>
      <c r="Q988" s="170"/>
      <c r="R988" s="170"/>
      <c r="S988" s="170"/>
      <c r="T988" s="171"/>
      <c r="AT988" s="165" t="s">
        <v>237</v>
      </c>
      <c r="AU988" s="165" t="s">
        <v>88</v>
      </c>
      <c r="AV988" s="13" t="s">
        <v>88</v>
      </c>
      <c r="AW988" s="13" t="s">
        <v>33</v>
      </c>
      <c r="AX988" s="13" t="s">
        <v>79</v>
      </c>
      <c r="AY988" s="165" t="s">
        <v>207</v>
      </c>
    </row>
    <row r="989" spans="1:65" s="13" customFormat="1" ht="11.25">
      <c r="B989" s="163"/>
      <c r="D989" s="164" t="s">
        <v>237</v>
      </c>
      <c r="E989" s="165" t="s">
        <v>1</v>
      </c>
      <c r="F989" s="166" t="s">
        <v>2512</v>
      </c>
      <c r="H989" s="167">
        <v>4.96</v>
      </c>
      <c r="I989" s="168"/>
      <c r="L989" s="163"/>
      <c r="M989" s="169"/>
      <c r="N989" s="170"/>
      <c r="O989" s="170"/>
      <c r="P989" s="170"/>
      <c r="Q989" s="170"/>
      <c r="R989" s="170"/>
      <c r="S989" s="170"/>
      <c r="T989" s="171"/>
      <c r="AT989" s="165" t="s">
        <v>237</v>
      </c>
      <c r="AU989" s="165" t="s">
        <v>88</v>
      </c>
      <c r="AV989" s="13" t="s">
        <v>88</v>
      </c>
      <c r="AW989" s="13" t="s">
        <v>33</v>
      </c>
      <c r="AX989" s="13" t="s">
        <v>79</v>
      </c>
      <c r="AY989" s="165" t="s">
        <v>207</v>
      </c>
    </row>
    <row r="990" spans="1:65" s="13" customFormat="1" ht="11.25">
      <c r="B990" s="163"/>
      <c r="D990" s="164" t="s">
        <v>237</v>
      </c>
      <c r="E990" s="165" t="s">
        <v>1</v>
      </c>
      <c r="F990" s="166" t="s">
        <v>2513</v>
      </c>
      <c r="H990" s="167">
        <v>6.2</v>
      </c>
      <c r="I990" s="168"/>
      <c r="L990" s="163"/>
      <c r="M990" s="169"/>
      <c r="N990" s="170"/>
      <c r="O990" s="170"/>
      <c r="P990" s="170"/>
      <c r="Q990" s="170"/>
      <c r="R990" s="170"/>
      <c r="S990" s="170"/>
      <c r="T990" s="171"/>
      <c r="AT990" s="165" t="s">
        <v>237</v>
      </c>
      <c r="AU990" s="165" t="s">
        <v>88</v>
      </c>
      <c r="AV990" s="13" t="s">
        <v>88</v>
      </c>
      <c r="AW990" s="13" t="s">
        <v>33</v>
      </c>
      <c r="AX990" s="13" t="s">
        <v>79</v>
      </c>
      <c r="AY990" s="165" t="s">
        <v>207</v>
      </c>
    </row>
    <row r="991" spans="1:65" s="13" customFormat="1" ht="22.5">
      <c r="B991" s="163"/>
      <c r="D991" s="164" t="s">
        <v>237</v>
      </c>
      <c r="E991" s="165" t="s">
        <v>1</v>
      </c>
      <c r="F991" s="166" t="s">
        <v>2514</v>
      </c>
      <c r="H991" s="167">
        <v>40.956000000000003</v>
      </c>
      <c r="I991" s="168"/>
      <c r="L991" s="163"/>
      <c r="M991" s="169"/>
      <c r="N991" s="170"/>
      <c r="O991" s="170"/>
      <c r="P991" s="170"/>
      <c r="Q991" s="170"/>
      <c r="R991" s="170"/>
      <c r="S991" s="170"/>
      <c r="T991" s="171"/>
      <c r="AT991" s="165" t="s">
        <v>237</v>
      </c>
      <c r="AU991" s="165" t="s">
        <v>88</v>
      </c>
      <c r="AV991" s="13" t="s">
        <v>88</v>
      </c>
      <c r="AW991" s="13" t="s">
        <v>33</v>
      </c>
      <c r="AX991" s="13" t="s">
        <v>79</v>
      </c>
      <c r="AY991" s="165" t="s">
        <v>207</v>
      </c>
    </row>
    <row r="992" spans="1:65" s="13" customFormat="1" ht="22.5">
      <c r="B992" s="163"/>
      <c r="D992" s="164" t="s">
        <v>237</v>
      </c>
      <c r="E992" s="165" t="s">
        <v>1</v>
      </c>
      <c r="F992" s="166" t="s">
        <v>2515</v>
      </c>
      <c r="H992" s="167">
        <v>77.677999999999997</v>
      </c>
      <c r="I992" s="168"/>
      <c r="L992" s="163"/>
      <c r="M992" s="169"/>
      <c r="N992" s="170"/>
      <c r="O992" s="170"/>
      <c r="P992" s="170"/>
      <c r="Q992" s="170"/>
      <c r="R992" s="170"/>
      <c r="S992" s="170"/>
      <c r="T992" s="171"/>
      <c r="AT992" s="165" t="s">
        <v>237</v>
      </c>
      <c r="AU992" s="165" t="s">
        <v>88</v>
      </c>
      <c r="AV992" s="13" t="s">
        <v>88</v>
      </c>
      <c r="AW992" s="13" t="s">
        <v>33</v>
      </c>
      <c r="AX992" s="13" t="s">
        <v>79</v>
      </c>
      <c r="AY992" s="165" t="s">
        <v>207</v>
      </c>
    </row>
    <row r="993" spans="1:65" s="13" customFormat="1" ht="22.5">
      <c r="B993" s="163"/>
      <c r="D993" s="164" t="s">
        <v>237</v>
      </c>
      <c r="E993" s="165" t="s">
        <v>1</v>
      </c>
      <c r="F993" s="166" t="s">
        <v>2516</v>
      </c>
      <c r="H993" s="167">
        <v>48.39</v>
      </c>
      <c r="I993" s="168"/>
      <c r="L993" s="163"/>
      <c r="M993" s="169"/>
      <c r="N993" s="170"/>
      <c r="O993" s="170"/>
      <c r="P993" s="170"/>
      <c r="Q993" s="170"/>
      <c r="R993" s="170"/>
      <c r="S993" s="170"/>
      <c r="T993" s="171"/>
      <c r="AT993" s="165" t="s">
        <v>237</v>
      </c>
      <c r="AU993" s="165" t="s">
        <v>88</v>
      </c>
      <c r="AV993" s="13" t="s">
        <v>88</v>
      </c>
      <c r="AW993" s="13" t="s">
        <v>33</v>
      </c>
      <c r="AX993" s="13" t="s">
        <v>79</v>
      </c>
      <c r="AY993" s="165" t="s">
        <v>207</v>
      </c>
    </row>
    <row r="994" spans="1:65" s="13" customFormat="1" ht="22.5">
      <c r="B994" s="163"/>
      <c r="D994" s="164" t="s">
        <v>237</v>
      </c>
      <c r="E994" s="165" t="s">
        <v>1</v>
      </c>
      <c r="F994" s="166" t="s">
        <v>2517</v>
      </c>
      <c r="H994" s="167">
        <v>62.652000000000001</v>
      </c>
      <c r="I994" s="168"/>
      <c r="L994" s="163"/>
      <c r="M994" s="169"/>
      <c r="N994" s="170"/>
      <c r="O994" s="170"/>
      <c r="P994" s="170"/>
      <c r="Q994" s="170"/>
      <c r="R994" s="170"/>
      <c r="S994" s="170"/>
      <c r="T994" s="171"/>
      <c r="AT994" s="165" t="s">
        <v>237</v>
      </c>
      <c r="AU994" s="165" t="s">
        <v>88</v>
      </c>
      <c r="AV994" s="13" t="s">
        <v>88</v>
      </c>
      <c r="AW994" s="13" t="s">
        <v>33</v>
      </c>
      <c r="AX994" s="13" t="s">
        <v>79</v>
      </c>
      <c r="AY994" s="165" t="s">
        <v>207</v>
      </c>
    </row>
    <row r="995" spans="1:65" s="13" customFormat="1" ht="22.5">
      <c r="B995" s="163"/>
      <c r="D995" s="164" t="s">
        <v>237</v>
      </c>
      <c r="E995" s="165" t="s">
        <v>1</v>
      </c>
      <c r="F995" s="166" t="s">
        <v>2518</v>
      </c>
      <c r="H995" s="167">
        <v>82.513999999999996</v>
      </c>
      <c r="I995" s="168"/>
      <c r="L995" s="163"/>
      <c r="M995" s="169"/>
      <c r="N995" s="170"/>
      <c r="O995" s="170"/>
      <c r="P995" s="170"/>
      <c r="Q995" s="170"/>
      <c r="R995" s="170"/>
      <c r="S995" s="170"/>
      <c r="T995" s="171"/>
      <c r="AT995" s="165" t="s">
        <v>237</v>
      </c>
      <c r="AU995" s="165" t="s">
        <v>88</v>
      </c>
      <c r="AV995" s="13" t="s">
        <v>88</v>
      </c>
      <c r="AW995" s="13" t="s">
        <v>33</v>
      </c>
      <c r="AX995" s="13" t="s">
        <v>79</v>
      </c>
      <c r="AY995" s="165" t="s">
        <v>207</v>
      </c>
    </row>
    <row r="996" spans="1:65" s="13" customFormat="1" ht="22.5">
      <c r="B996" s="163"/>
      <c r="D996" s="164" t="s">
        <v>237</v>
      </c>
      <c r="E996" s="165" t="s">
        <v>1</v>
      </c>
      <c r="F996" s="166" t="s">
        <v>2519</v>
      </c>
      <c r="H996" s="167">
        <v>91.31</v>
      </c>
      <c r="I996" s="168"/>
      <c r="L996" s="163"/>
      <c r="M996" s="169"/>
      <c r="N996" s="170"/>
      <c r="O996" s="170"/>
      <c r="P996" s="170"/>
      <c r="Q996" s="170"/>
      <c r="R996" s="170"/>
      <c r="S996" s="170"/>
      <c r="T996" s="171"/>
      <c r="AT996" s="165" t="s">
        <v>237</v>
      </c>
      <c r="AU996" s="165" t="s">
        <v>88</v>
      </c>
      <c r="AV996" s="13" t="s">
        <v>88</v>
      </c>
      <c r="AW996" s="13" t="s">
        <v>33</v>
      </c>
      <c r="AX996" s="13" t="s">
        <v>79</v>
      </c>
      <c r="AY996" s="165" t="s">
        <v>207</v>
      </c>
    </row>
    <row r="997" spans="1:65" s="13" customFormat="1" ht="22.5">
      <c r="B997" s="163"/>
      <c r="D997" s="164" t="s">
        <v>237</v>
      </c>
      <c r="E997" s="165" t="s">
        <v>1</v>
      </c>
      <c r="F997" s="166" t="s">
        <v>2520</v>
      </c>
      <c r="H997" s="167">
        <v>75.033000000000001</v>
      </c>
      <c r="I997" s="168"/>
      <c r="L997" s="163"/>
      <c r="M997" s="169"/>
      <c r="N997" s="170"/>
      <c r="O997" s="170"/>
      <c r="P997" s="170"/>
      <c r="Q997" s="170"/>
      <c r="R997" s="170"/>
      <c r="S997" s="170"/>
      <c r="T997" s="171"/>
      <c r="AT997" s="165" t="s">
        <v>237</v>
      </c>
      <c r="AU997" s="165" t="s">
        <v>88</v>
      </c>
      <c r="AV997" s="13" t="s">
        <v>88</v>
      </c>
      <c r="AW997" s="13" t="s">
        <v>33</v>
      </c>
      <c r="AX997" s="13" t="s">
        <v>79</v>
      </c>
      <c r="AY997" s="165" t="s">
        <v>207</v>
      </c>
    </row>
    <row r="998" spans="1:65" s="13" customFormat="1" ht="22.5">
      <c r="B998" s="163"/>
      <c r="D998" s="164" t="s">
        <v>237</v>
      </c>
      <c r="E998" s="165" t="s">
        <v>1</v>
      </c>
      <c r="F998" s="166" t="s">
        <v>2521</v>
      </c>
      <c r="H998" s="167">
        <v>81.132999999999996</v>
      </c>
      <c r="I998" s="168"/>
      <c r="L998" s="163"/>
      <c r="M998" s="169"/>
      <c r="N998" s="170"/>
      <c r="O998" s="170"/>
      <c r="P998" s="170"/>
      <c r="Q998" s="170"/>
      <c r="R998" s="170"/>
      <c r="S998" s="170"/>
      <c r="T998" s="171"/>
      <c r="AT998" s="165" t="s">
        <v>237</v>
      </c>
      <c r="AU998" s="165" t="s">
        <v>88</v>
      </c>
      <c r="AV998" s="13" t="s">
        <v>88</v>
      </c>
      <c r="AW998" s="13" t="s">
        <v>33</v>
      </c>
      <c r="AX998" s="13" t="s">
        <v>79</v>
      </c>
      <c r="AY998" s="165" t="s">
        <v>207</v>
      </c>
    </row>
    <row r="999" spans="1:65" s="13" customFormat="1" ht="22.5">
      <c r="B999" s="163"/>
      <c r="D999" s="164" t="s">
        <v>237</v>
      </c>
      <c r="E999" s="165" t="s">
        <v>1</v>
      </c>
      <c r="F999" s="166" t="s">
        <v>2522</v>
      </c>
      <c r="H999" s="167">
        <v>30.096</v>
      </c>
      <c r="I999" s="168"/>
      <c r="L999" s="163"/>
      <c r="M999" s="169"/>
      <c r="N999" s="170"/>
      <c r="O999" s="170"/>
      <c r="P999" s="170"/>
      <c r="Q999" s="170"/>
      <c r="R999" s="170"/>
      <c r="S999" s="170"/>
      <c r="T999" s="171"/>
      <c r="AT999" s="165" t="s">
        <v>237</v>
      </c>
      <c r="AU999" s="165" t="s">
        <v>88</v>
      </c>
      <c r="AV999" s="13" t="s">
        <v>88</v>
      </c>
      <c r="AW999" s="13" t="s">
        <v>33</v>
      </c>
      <c r="AX999" s="13" t="s">
        <v>79</v>
      </c>
      <c r="AY999" s="165" t="s">
        <v>207</v>
      </c>
    </row>
    <row r="1000" spans="1:65" s="13" customFormat="1" ht="11.25">
      <c r="B1000" s="163"/>
      <c r="D1000" s="164" t="s">
        <v>237</v>
      </c>
      <c r="E1000" s="165" t="s">
        <v>1</v>
      </c>
      <c r="F1000" s="166" t="s">
        <v>2523</v>
      </c>
      <c r="H1000" s="167">
        <v>30.3</v>
      </c>
      <c r="I1000" s="168"/>
      <c r="L1000" s="163"/>
      <c r="M1000" s="169"/>
      <c r="N1000" s="170"/>
      <c r="O1000" s="170"/>
      <c r="P1000" s="170"/>
      <c r="Q1000" s="170"/>
      <c r="R1000" s="170"/>
      <c r="S1000" s="170"/>
      <c r="T1000" s="171"/>
      <c r="AT1000" s="165" t="s">
        <v>237</v>
      </c>
      <c r="AU1000" s="165" t="s">
        <v>88</v>
      </c>
      <c r="AV1000" s="13" t="s">
        <v>88</v>
      </c>
      <c r="AW1000" s="13" t="s">
        <v>33</v>
      </c>
      <c r="AX1000" s="13" t="s">
        <v>79</v>
      </c>
      <c r="AY1000" s="165" t="s">
        <v>207</v>
      </c>
    </row>
    <row r="1001" spans="1:65" s="13" customFormat="1" ht="11.25">
      <c r="B1001" s="163"/>
      <c r="D1001" s="164" t="s">
        <v>237</v>
      </c>
      <c r="E1001" s="165" t="s">
        <v>1</v>
      </c>
      <c r="F1001" s="166" t="s">
        <v>2524</v>
      </c>
      <c r="H1001" s="167">
        <v>40.238</v>
      </c>
      <c r="I1001" s="168"/>
      <c r="L1001" s="163"/>
      <c r="M1001" s="169"/>
      <c r="N1001" s="170"/>
      <c r="O1001" s="170"/>
      <c r="P1001" s="170"/>
      <c r="Q1001" s="170"/>
      <c r="R1001" s="170"/>
      <c r="S1001" s="170"/>
      <c r="T1001" s="171"/>
      <c r="AT1001" s="165" t="s">
        <v>237</v>
      </c>
      <c r="AU1001" s="165" t="s">
        <v>88</v>
      </c>
      <c r="AV1001" s="13" t="s">
        <v>88</v>
      </c>
      <c r="AW1001" s="13" t="s">
        <v>33</v>
      </c>
      <c r="AX1001" s="13" t="s">
        <v>79</v>
      </c>
      <c r="AY1001" s="165" t="s">
        <v>207</v>
      </c>
    </row>
    <row r="1002" spans="1:65" s="13" customFormat="1" ht="11.25">
      <c r="B1002" s="163"/>
      <c r="D1002" s="164" t="s">
        <v>237</v>
      </c>
      <c r="E1002" s="165" t="s">
        <v>1</v>
      </c>
      <c r="F1002" s="166" t="s">
        <v>2525</v>
      </c>
      <c r="H1002" s="167">
        <v>52.323999999999998</v>
      </c>
      <c r="I1002" s="168"/>
      <c r="L1002" s="163"/>
      <c r="M1002" s="169"/>
      <c r="N1002" s="170"/>
      <c r="O1002" s="170"/>
      <c r="P1002" s="170"/>
      <c r="Q1002" s="170"/>
      <c r="R1002" s="170"/>
      <c r="S1002" s="170"/>
      <c r="T1002" s="171"/>
      <c r="AT1002" s="165" t="s">
        <v>237</v>
      </c>
      <c r="AU1002" s="165" t="s">
        <v>88</v>
      </c>
      <c r="AV1002" s="13" t="s">
        <v>88</v>
      </c>
      <c r="AW1002" s="13" t="s">
        <v>33</v>
      </c>
      <c r="AX1002" s="13" t="s">
        <v>79</v>
      </c>
      <c r="AY1002" s="165" t="s">
        <v>207</v>
      </c>
    </row>
    <row r="1003" spans="1:65" s="15" customFormat="1" ht="11.25">
      <c r="B1003" s="179"/>
      <c r="D1003" s="164" t="s">
        <v>237</v>
      </c>
      <c r="E1003" s="180" t="s">
        <v>1</v>
      </c>
      <c r="F1003" s="181" t="s">
        <v>242</v>
      </c>
      <c r="H1003" s="182">
        <v>1037.278</v>
      </c>
      <c r="I1003" s="183"/>
      <c r="L1003" s="179"/>
      <c r="M1003" s="184"/>
      <c r="N1003" s="185"/>
      <c r="O1003" s="185"/>
      <c r="P1003" s="185"/>
      <c r="Q1003" s="185"/>
      <c r="R1003" s="185"/>
      <c r="S1003" s="185"/>
      <c r="T1003" s="186"/>
      <c r="AT1003" s="180" t="s">
        <v>237</v>
      </c>
      <c r="AU1003" s="180" t="s">
        <v>88</v>
      </c>
      <c r="AV1003" s="15" t="s">
        <v>213</v>
      </c>
      <c r="AW1003" s="15" t="s">
        <v>33</v>
      </c>
      <c r="AX1003" s="15" t="s">
        <v>86</v>
      </c>
      <c r="AY1003" s="180" t="s">
        <v>207</v>
      </c>
    </row>
    <row r="1004" spans="1:65" s="2" customFormat="1" ht="16.5" customHeight="1">
      <c r="A1004" s="31"/>
      <c r="B1004" s="148"/>
      <c r="C1004" s="149" t="s">
        <v>663</v>
      </c>
      <c r="D1004" s="149" t="s">
        <v>209</v>
      </c>
      <c r="E1004" s="150" t="s">
        <v>2526</v>
      </c>
      <c r="F1004" s="151" t="s">
        <v>2527</v>
      </c>
      <c r="G1004" s="152" t="s">
        <v>415</v>
      </c>
      <c r="H1004" s="153">
        <v>3312.5880000000002</v>
      </c>
      <c r="I1004" s="154"/>
      <c r="J1004" s="155">
        <f>ROUND(I1004*H1004,2)</f>
        <v>0</v>
      </c>
      <c r="K1004" s="156"/>
      <c r="L1004" s="32"/>
      <c r="M1004" s="157" t="s">
        <v>1</v>
      </c>
      <c r="N1004" s="158" t="s">
        <v>44</v>
      </c>
      <c r="O1004" s="57"/>
      <c r="P1004" s="159">
        <f>O1004*H1004</f>
        <v>0</v>
      </c>
      <c r="Q1004" s="159">
        <v>0</v>
      </c>
      <c r="R1004" s="159">
        <f>Q1004*H1004</f>
        <v>0</v>
      </c>
      <c r="S1004" s="159">
        <v>0</v>
      </c>
      <c r="T1004" s="160">
        <f>S1004*H1004</f>
        <v>0</v>
      </c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R1004" s="161" t="s">
        <v>213</v>
      </c>
      <c r="AT1004" s="161" t="s">
        <v>209</v>
      </c>
      <c r="AU1004" s="161" t="s">
        <v>88</v>
      </c>
      <c r="AY1004" s="17" t="s">
        <v>207</v>
      </c>
      <c r="BE1004" s="162">
        <f>IF(N1004="základní",J1004,0)</f>
        <v>0</v>
      </c>
      <c r="BF1004" s="162">
        <f>IF(N1004="snížená",J1004,0)</f>
        <v>0</v>
      </c>
      <c r="BG1004" s="162">
        <f>IF(N1004="zákl. přenesená",J1004,0)</f>
        <v>0</v>
      </c>
      <c r="BH1004" s="162">
        <f>IF(N1004="sníž. přenesená",J1004,0)</f>
        <v>0</v>
      </c>
      <c r="BI1004" s="162">
        <f>IF(N1004="nulová",J1004,0)</f>
        <v>0</v>
      </c>
      <c r="BJ1004" s="17" t="s">
        <v>86</v>
      </c>
      <c r="BK1004" s="162">
        <f>ROUND(I1004*H1004,2)</f>
        <v>0</v>
      </c>
      <c r="BL1004" s="17" t="s">
        <v>213</v>
      </c>
      <c r="BM1004" s="161" t="s">
        <v>1221</v>
      </c>
    </row>
    <row r="1005" spans="1:65" s="13" customFormat="1" ht="22.5">
      <c r="B1005" s="163"/>
      <c r="D1005" s="164" t="s">
        <v>237</v>
      </c>
      <c r="E1005" s="165" t="s">
        <v>1</v>
      </c>
      <c r="F1005" s="166" t="s">
        <v>2528</v>
      </c>
      <c r="H1005" s="167">
        <v>199.51</v>
      </c>
      <c r="I1005" s="168"/>
      <c r="L1005" s="163"/>
      <c r="M1005" s="169"/>
      <c r="N1005" s="170"/>
      <c r="O1005" s="170"/>
      <c r="P1005" s="170"/>
      <c r="Q1005" s="170"/>
      <c r="R1005" s="170"/>
      <c r="S1005" s="170"/>
      <c r="T1005" s="171"/>
      <c r="AT1005" s="165" t="s">
        <v>237</v>
      </c>
      <c r="AU1005" s="165" t="s">
        <v>88</v>
      </c>
      <c r="AV1005" s="13" t="s">
        <v>88</v>
      </c>
      <c r="AW1005" s="13" t="s">
        <v>33</v>
      </c>
      <c r="AX1005" s="13" t="s">
        <v>79</v>
      </c>
      <c r="AY1005" s="165" t="s">
        <v>207</v>
      </c>
    </row>
    <row r="1006" spans="1:65" s="13" customFormat="1" ht="22.5">
      <c r="B1006" s="163"/>
      <c r="D1006" s="164" t="s">
        <v>237</v>
      </c>
      <c r="E1006" s="165" t="s">
        <v>1</v>
      </c>
      <c r="F1006" s="166" t="s">
        <v>2529</v>
      </c>
      <c r="H1006" s="167">
        <v>971.85</v>
      </c>
      <c r="I1006" s="168"/>
      <c r="L1006" s="163"/>
      <c r="M1006" s="169"/>
      <c r="N1006" s="170"/>
      <c r="O1006" s="170"/>
      <c r="P1006" s="170"/>
      <c r="Q1006" s="170"/>
      <c r="R1006" s="170"/>
      <c r="S1006" s="170"/>
      <c r="T1006" s="171"/>
      <c r="AT1006" s="165" t="s">
        <v>237</v>
      </c>
      <c r="AU1006" s="165" t="s">
        <v>88</v>
      </c>
      <c r="AV1006" s="13" t="s">
        <v>88</v>
      </c>
      <c r="AW1006" s="13" t="s">
        <v>33</v>
      </c>
      <c r="AX1006" s="13" t="s">
        <v>79</v>
      </c>
      <c r="AY1006" s="165" t="s">
        <v>207</v>
      </c>
    </row>
    <row r="1007" spans="1:65" s="13" customFormat="1" ht="22.5">
      <c r="B1007" s="163"/>
      <c r="D1007" s="164" t="s">
        <v>237</v>
      </c>
      <c r="E1007" s="165" t="s">
        <v>1</v>
      </c>
      <c r="F1007" s="166" t="s">
        <v>2530</v>
      </c>
      <c r="H1007" s="167">
        <v>797.78</v>
      </c>
      <c r="I1007" s="168"/>
      <c r="L1007" s="163"/>
      <c r="M1007" s="169"/>
      <c r="N1007" s="170"/>
      <c r="O1007" s="170"/>
      <c r="P1007" s="170"/>
      <c r="Q1007" s="170"/>
      <c r="R1007" s="170"/>
      <c r="S1007" s="170"/>
      <c r="T1007" s="171"/>
      <c r="AT1007" s="165" t="s">
        <v>237</v>
      </c>
      <c r="AU1007" s="165" t="s">
        <v>88</v>
      </c>
      <c r="AV1007" s="13" t="s">
        <v>88</v>
      </c>
      <c r="AW1007" s="13" t="s">
        <v>33</v>
      </c>
      <c r="AX1007" s="13" t="s">
        <v>79</v>
      </c>
      <c r="AY1007" s="165" t="s">
        <v>207</v>
      </c>
    </row>
    <row r="1008" spans="1:65" s="13" customFormat="1" ht="22.5">
      <c r="B1008" s="163"/>
      <c r="D1008" s="164" t="s">
        <v>237</v>
      </c>
      <c r="E1008" s="165" t="s">
        <v>1</v>
      </c>
      <c r="F1008" s="166" t="s">
        <v>2531</v>
      </c>
      <c r="H1008" s="167">
        <v>1226.4079999999999</v>
      </c>
      <c r="I1008" s="168"/>
      <c r="L1008" s="163"/>
      <c r="M1008" s="169"/>
      <c r="N1008" s="170"/>
      <c r="O1008" s="170"/>
      <c r="P1008" s="170"/>
      <c r="Q1008" s="170"/>
      <c r="R1008" s="170"/>
      <c r="S1008" s="170"/>
      <c r="T1008" s="171"/>
      <c r="AT1008" s="165" t="s">
        <v>237</v>
      </c>
      <c r="AU1008" s="165" t="s">
        <v>88</v>
      </c>
      <c r="AV1008" s="13" t="s">
        <v>88</v>
      </c>
      <c r="AW1008" s="13" t="s">
        <v>33</v>
      </c>
      <c r="AX1008" s="13" t="s">
        <v>79</v>
      </c>
      <c r="AY1008" s="165" t="s">
        <v>207</v>
      </c>
    </row>
    <row r="1009" spans="1:65" s="13" customFormat="1" ht="22.5">
      <c r="B1009" s="163"/>
      <c r="D1009" s="164" t="s">
        <v>237</v>
      </c>
      <c r="E1009" s="165" t="s">
        <v>1</v>
      </c>
      <c r="F1009" s="166" t="s">
        <v>2532</v>
      </c>
      <c r="H1009" s="167">
        <v>117.04</v>
      </c>
      <c r="I1009" s="168"/>
      <c r="L1009" s="163"/>
      <c r="M1009" s="169"/>
      <c r="N1009" s="170"/>
      <c r="O1009" s="170"/>
      <c r="P1009" s="170"/>
      <c r="Q1009" s="170"/>
      <c r="R1009" s="170"/>
      <c r="S1009" s="170"/>
      <c r="T1009" s="171"/>
      <c r="AT1009" s="165" t="s">
        <v>237</v>
      </c>
      <c r="AU1009" s="165" t="s">
        <v>88</v>
      </c>
      <c r="AV1009" s="13" t="s">
        <v>88</v>
      </c>
      <c r="AW1009" s="13" t="s">
        <v>33</v>
      </c>
      <c r="AX1009" s="13" t="s">
        <v>79</v>
      </c>
      <c r="AY1009" s="165" t="s">
        <v>207</v>
      </c>
    </row>
    <row r="1010" spans="1:65" s="15" customFormat="1" ht="11.25">
      <c r="B1010" s="179"/>
      <c r="D1010" s="164" t="s">
        <v>237</v>
      </c>
      <c r="E1010" s="180" t="s">
        <v>1</v>
      </c>
      <c r="F1010" s="181" t="s">
        <v>242</v>
      </c>
      <c r="H1010" s="182">
        <v>3312.5879999999997</v>
      </c>
      <c r="I1010" s="183"/>
      <c r="L1010" s="179"/>
      <c r="M1010" s="184"/>
      <c r="N1010" s="185"/>
      <c r="O1010" s="185"/>
      <c r="P1010" s="185"/>
      <c r="Q1010" s="185"/>
      <c r="R1010" s="185"/>
      <c r="S1010" s="185"/>
      <c r="T1010" s="186"/>
      <c r="AT1010" s="180" t="s">
        <v>237</v>
      </c>
      <c r="AU1010" s="180" t="s">
        <v>88</v>
      </c>
      <c r="AV1010" s="15" t="s">
        <v>213</v>
      </c>
      <c r="AW1010" s="15" t="s">
        <v>33</v>
      </c>
      <c r="AX1010" s="15" t="s">
        <v>86</v>
      </c>
      <c r="AY1010" s="180" t="s">
        <v>207</v>
      </c>
    </row>
    <row r="1011" spans="1:65" s="2" customFormat="1" ht="24.2" customHeight="1">
      <c r="A1011" s="31"/>
      <c r="B1011" s="148"/>
      <c r="C1011" s="149" t="s">
        <v>1222</v>
      </c>
      <c r="D1011" s="149" t="s">
        <v>209</v>
      </c>
      <c r="E1011" s="150" t="s">
        <v>2533</v>
      </c>
      <c r="F1011" s="151" t="s">
        <v>2534</v>
      </c>
      <c r="G1011" s="152" t="s">
        <v>415</v>
      </c>
      <c r="H1011" s="153">
        <v>221.41399999999999</v>
      </c>
      <c r="I1011" s="154"/>
      <c r="J1011" s="155">
        <f>ROUND(I1011*H1011,2)</f>
        <v>0</v>
      </c>
      <c r="K1011" s="156"/>
      <c r="L1011" s="32"/>
      <c r="M1011" s="157" t="s">
        <v>1</v>
      </c>
      <c r="N1011" s="158" t="s">
        <v>44</v>
      </c>
      <c r="O1011" s="57"/>
      <c r="P1011" s="159">
        <f>O1011*H1011</f>
        <v>0</v>
      </c>
      <c r="Q1011" s="159">
        <v>0</v>
      </c>
      <c r="R1011" s="159">
        <f>Q1011*H1011</f>
        <v>0</v>
      </c>
      <c r="S1011" s="159">
        <v>0</v>
      </c>
      <c r="T1011" s="160">
        <f>S1011*H1011</f>
        <v>0</v>
      </c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R1011" s="161" t="s">
        <v>213</v>
      </c>
      <c r="AT1011" s="161" t="s">
        <v>209</v>
      </c>
      <c r="AU1011" s="161" t="s">
        <v>88</v>
      </c>
      <c r="AY1011" s="17" t="s">
        <v>207</v>
      </c>
      <c r="BE1011" s="162">
        <f>IF(N1011="základní",J1011,0)</f>
        <v>0</v>
      </c>
      <c r="BF1011" s="162">
        <f>IF(N1011="snížená",J1011,0)</f>
        <v>0</v>
      </c>
      <c r="BG1011" s="162">
        <f>IF(N1011="zákl. přenesená",J1011,0)</f>
        <v>0</v>
      </c>
      <c r="BH1011" s="162">
        <f>IF(N1011="sníž. přenesená",J1011,0)</f>
        <v>0</v>
      </c>
      <c r="BI1011" s="162">
        <f>IF(N1011="nulová",J1011,0)</f>
        <v>0</v>
      </c>
      <c r="BJ1011" s="17" t="s">
        <v>86</v>
      </c>
      <c r="BK1011" s="162">
        <f>ROUND(I1011*H1011,2)</f>
        <v>0</v>
      </c>
      <c r="BL1011" s="17" t="s">
        <v>213</v>
      </c>
      <c r="BM1011" s="161" t="s">
        <v>1225</v>
      </c>
    </row>
    <row r="1012" spans="1:65" s="13" customFormat="1" ht="22.5">
      <c r="B1012" s="163"/>
      <c r="D1012" s="164" t="s">
        <v>237</v>
      </c>
      <c r="E1012" s="165" t="s">
        <v>1</v>
      </c>
      <c r="F1012" s="166" t="s">
        <v>2535</v>
      </c>
      <c r="H1012" s="167">
        <v>245.83</v>
      </c>
      <c r="I1012" s="168"/>
      <c r="L1012" s="163"/>
      <c r="M1012" s="169"/>
      <c r="N1012" s="170"/>
      <c r="O1012" s="170"/>
      <c r="P1012" s="170"/>
      <c r="Q1012" s="170"/>
      <c r="R1012" s="170"/>
      <c r="S1012" s="170"/>
      <c r="T1012" s="171"/>
      <c r="AT1012" s="165" t="s">
        <v>237</v>
      </c>
      <c r="AU1012" s="165" t="s">
        <v>88</v>
      </c>
      <c r="AV1012" s="13" t="s">
        <v>88</v>
      </c>
      <c r="AW1012" s="13" t="s">
        <v>33</v>
      </c>
      <c r="AX1012" s="13" t="s">
        <v>79</v>
      </c>
      <c r="AY1012" s="165" t="s">
        <v>207</v>
      </c>
    </row>
    <row r="1013" spans="1:65" s="13" customFormat="1" ht="11.25">
      <c r="B1013" s="163"/>
      <c r="D1013" s="164" t="s">
        <v>237</v>
      </c>
      <c r="E1013" s="165" t="s">
        <v>1</v>
      </c>
      <c r="F1013" s="166" t="s">
        <v>2536</v>
      </c>
      <c r="H1013" s="167">
        <v>-24.416</v>
      </c>
      <c r="I1013" s="168"/>
      <c r="L1013" s="163"/>
      <c r="M1013" s="169"/>
      <c r="N1013" s="170"/>
      <c r="O1013" s="170"/>
      <c r="P1013" s="170"/>
      <c r="Q1013" s="170"/>
      <c r="R1013" s="170"/>
      <c r="S1013" s="170"/>
      <c r="T1013" s="171"/>
      <c r="AT1013" s="165" t="s">
        <v>237</v>
      </c>
      <c r="AU1013" s="165" t="s">
        <v>88</v>
      </c>
      <c r="AV1013" s="13" t="s">
        <v>88</v>
      </c>
      <c r="AW1013" s="13" t="s">
        <v>33</v>
      </c>
      <c r="AX1013" s="13" t="s">
        <v>79</v>
      </c>
      <c r="AY1013" s="165" t="s">
        <v>207</v>
      </c>
    </row>
    <row r="1014" spans="1:65" s="15" customFormat="1" ht="11.25">
      <c r="B1014" s="179"/>
      <c r="D1014" s="164" t="s">
        <v>237</v>
      </c>
      <c r="E1014" s="180" t="s">
        <v>1</v>
      </c>
      <c r="F1014" s="181" t="s">
        <v>242</v>
      </c>
      <c r="H1014" s="182">
        <v>221.41400000000002</v>
      </c>
      <c r="I1014" s="183"/>
      <c r="L1014" s="179"/>
      <c r="M1014" s="184"/>
      <c r="N1014" s="185"/>
      <c r="O1014" s="185"/>
      <c r="P1014" s="185"/>
      <c r="Q1014" s="185"/>
      <c r="R1014" s="185"/>
      <c r="S1014" s="185"/>
      <c r="T1014" s="186"/>
      <c r="AT1014" s="180" t="s">
        <v>237</v>
      </c>
      <c r="AU1014" s="180" t="s">
        <v>88</v>
      </c>
      <c r="AV1014" s="15" t="s">
        <v>213</v>
      </c>
      <c r="AW1014" s="15" t="s">
        <v>33</v>
      </c>
      <c r="AX1014" s="15" t="s">
        <v>86</v>
      </c>
      <c r="AY1014" s="180" t="s">
        <v>207</v>
      </c>
    </row>
    <row r="1015" spans="1:65" s="2" customFormat="1" ht="24.2" customHeight="1">
      <c r="A1015" s="31"/>
      <c r="B1015" s="148"/>
      <c r="C1015" s="149" t="s">
        <v>671</v>
      </c>
      <c r="D1015" s="149" t="s">
        <v>209</v>
      </c>
      <c r="E1015" s="150" t="s">
        <v>2537</v>
      </c>
      <c r="F1015" s="151" t="s">
        <v>2538</v>
      </c>
      <c r="G1015" s="152" t="s">
        <v>662</v>
      </c>
      <c r="H1015" s="153">
        <v>1</v>
      </c>
      <c r="I1015" s="154"/>
      <c r="J1015" s="155">
        <f>ROUND(I1015*H1015,2)</f>
        <v>0</v>
      </c>
      <c r="K1015" s="156"/>
      <c r="L1015" s="32"/>
      <c r="M1015" s="157" t="s">
        <v>1</v>
      </c>
      <c r="N1015" s="158" t="s">
        <v>44</v>
      </c>
      <c r="O1015" s="57"/>
      <c r="P1015" s="159">
        <f>O1015*H1015</f>
        <v>0</v>
      </c>
      <c r="Q1015" s="159">
        <v>0</v>
      </c>
      <c r="R1015" s="159">
        <f>Q1015*H1015</f>
        <v>0</v>
      </c>
      <c r="S1015" s="159">
        <v>0</v>
      </c>
      <c r="T1015" s="160">
        <f>S1015*H1015</f>
        <v>0</v>
      </c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R1015" s="161" t="s">
        <v>213</v>
      </c>
      <c r="AT1015" s="161" t="s">
        <v>209</v>
      </c>
      <c r="AU1015" s="161" t="s">
        <v>88</v>
      </c>
      <c r="AY1015" s="17" t="s">
        <v>207</v>
      </c>
      <c r="BE1015" s="162">
        <f>IF(N1015="základní",J1015,0)</f>
        <v>0</v>
      </c>
      <c r="BF1015" s="162">
        <f>IF(N1015="snížená",J1015,0)</f>
        <v>0</v>
      </c>
      <c r="BG1015" s="162">
        <f>IF(N1015="zákl. přenesená",J1015,0)</f>
        <v>0</v>
      </c>
      <c r="BH1015" s="162">
        <f>IF(N1015="sníž. přenesená",J1015,0)</f>
        <v>0</v>
      </c>
      <c r="BI1015" s="162">
        <f>IF(N1015="nulová",J1015,0)</f>
        <v>0</v>
      </c>
      <c r="BJ1015" s="17" t="s">
        <v>86</v>
      </c>
      <c r="BK1015" s="162">
        <f>ROUND(I1015*H1015,2)</f>
        <v>0</v>
      </c>
      <c r="BL1015" s="17" t="s">
        <v>213</v>
      </c>
      <c r="BM1015" s="161" t="s">
        <v>1233</v>
      </c>
    </row>
    <row r="1016" spans="1:65" s="2" customFormat="1" ht="24.2" customHeight="1">
      <c r="A1016" s="31"/>
      <c r="B1016" s="148"/>
      <c r="C1016" s="149" t="s">
        <v>1234</v>
      </c>
      <c r="D1016" s="149" t="s">
        <v>209</v>
      </c>
      <c r="E1016" s="150" t="s">
        <v>2539</v>
      </c>
      <c r="F1016" s="151" t="s">
        <v>2540</v>
      </c>
      <c r="G1016" s="152" t="s">
        <v>415</v>
      </c>
      <c r="H1016" s="153">
        <v>15578.062</v>
      </c>
      <c r="I1016" s="154"/>
      <c r="J1016" s="155">
        <f>ROUND(I1016*H1016,2)</f>
        <v>0</v>
      </c>
      <c r="K1016" s="156"/>
      <c r="L1016" s="32"/>
      <c r="M1016" s="157" t="s">
        <v>1</v>
      </c>
      <c r="N1016" s="158" t="s">
        <v>44</v>
      </c>
      <c r="O1016" s="57"/>
      <c r="P1016" s="159">
        <f>O1016*H1016</f>
        <v>0</v>
      </c>
      <c r="Q1016" s="159">
        <v>0</v>
      </c>
      <c r="R1016" s="159">
        <f>Q1016*H1016</f>
        <v>0</v>
      </c>
      <c r="S1016" s="159">
        <v>0</v>
      </c>
      <c r="T1016" s="160">
        <f>S1016*H1016</f>
        <v>0</v>
      </c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R1016" s="161" t="s">
        <v>213</v>
      </c>
      <c r="AT1016" s="161" t="s">
        <v>209</v>
      </c>
      <c r="AU1016" s="161" t="s">
        <v>88</v>
      </c>
      <c r="AY1016" s="17" t="s">
        <v>207</v>
      </c>
      <c r="BE1016" s="162">
        <f>IF(N1016="základní",J1016,0)</f>
        <v>0</v>
      </c>
      <c r="BF1016" s="162">
        <f>IF(N1016="snížená",J1016,0)</f>
        <v>0</v>
      </c>
      <c r="BG1016" s="162">
        <f>IF(N1016="zákl. přenesená",J1016,0)</f>
        <v>0</v>
      </c>
      <c r="BH1016" s="162">
        <f>IF(N1016="sníž. přenesená",J1016,0)</f>
        <v>0</v>
      </c>
      <c r="BI1016" s="162">
        <f>IF(N1016="nulová",J1016,0)</f>
        <v>0</v>
      </c>
      <c r="BJ1016" s="17" t="s">
        <v>86</v>
      </c>
      <c r="BK1016" s="162">
        <f>ROUND(I1016*H1016,2)</f>
        <v>0</v>
      </c>
      <c r="BL1016" s="17" t="s">
        <v>213</v>
      </c>
      <c r="BM1016" s="161" t="s">
        <v>1237</v>
      </c>
    </row>
    <row r="1017" spans="1:65" s="2" customFormat="1" ht="24.2" customHeight="1">
      <c r="A1017" s="31"/>
      <c r="B1017" s="148"/>
      <c r="C1017" s="149" t="s">
        <v>674</v>
      </c>
      <c r="D1017" s="149" t="s">
        <v>209</v>
      </c>
      <c r="E1017" s="150" t="s">
        <v>2541</v>
      </c>
      <c r="F1017" s="151" t="s">
        <v>2542</v>
      </c>
      <c r="G1017" s="152" t="s">
        <v>415</v>
      </c>
      <c r="H1017" s="153">
        <v>31156.124</v>
      </c>
      <c r="I1017" s="154"/>
      <c r="J1017" s="155">
        <f>ROUND(I1017*H1017,2)</f>
        <v>0</v>
      </c>
      <c r="K1017" s="156"/>
      <c r="L1017" s="32"/>
      <c r="M1017" s="157" t="s">
        <v>1</v>
      </c>
      <c r="N1017" s="158" t="s">
        <v>44</v>
      </c>
      <c r="O1017" s="57"/>
      <c r="P1017" s="159">
        <f>O1017*H1017</f>
        <v>0</v>
      </c>
      <c r="Q1017" s="159">
        <v>0</v>
      </c>
      <c r="R1017" s="159">
        <f>Q1017*H1017</f>
        <v>0</v>
      </c>
      <c r="S1017" s="159">
        <v>0</v>
      </c>
      <c r="T1017" s="160">
        <f>S1017*H1017</f>
        <v>0</v>
      </c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R1017" s="161" t="s">
        <v>213</v>
      </c>
      <c r="AT1017" s="161" t="s">
        <v>209</v>
      </c>
      <c r="AU1017" s="161" t="s">
        <v>88</v>
      </c>
      <c r="AY1017" s="17" t="s">
        <v>207</v>
      </c>
      <c r="BE1017" s="162">
        <f>IF(N1017="základní",J1017,0)</f>
        <v>0</v>
      </c>
      <c r="BF1017" s="162">
        <f>IF(N1017="snížená",J1017,0)</f>
        <v>0</v>
      </c>
      <c r="BG1017" s="162">
        <f>IF(N1017="zákl. přenesená",J1017,0)</f>
        <v>0</v>
      </c>
      <c r="BH1017" s="162">
        <f>IF(N1017="sníž. přenesená",J1017,0)</f>
        <v>0</v>
      </c>
      <c r="BI1017" s="162">
        <f>IF(N1017="nulová",J1017,0)</f>
        <v>0</v>
      </c>
      <c r="BJ1017" s="17" t="s">
        <v>86</v>
      </c>
      <c r="BK1017" s="162">
        <f>ROUND(I1017*H1017,2)</f>
        <v>0</v>
      </c>
      <c r="BL1017" s="17" t="s">
        <v>213</v>
      </c>
      <c r="BM1017" s="161" t="s">
        <v>1246</v>
      </c>
    </row>
    <row r="1018" spans="1:65" s="2" customFormat="1" ht="37.9" customHeight="1">
      <c r="A1018" s="31"/>
      <c r="B1018" s="148"/>
      <c r="C1018" s="149" t="s">
        <v>1251</v>
      </c>
      <c r="D1018" s="149" t="s">
        <v>209</v>
      </c>
      <c r="E1018" s="150" t="s">
        <v>2543</v>
      </c>
      <c r="F1018" s="151" t="s">
        <v>2544</v>
      </c>
      <c r="G1018" s="152" t="s">
        <v>415</v>
      </c>
      <c r="H1018" s="153">
        <v>18890.650000000001</v>
      </c>
      <c r="I1018" s="154"/>
      <c r="J1018" s="155">
        <f>ROUND(I1018*H1018,2)</f>
        <v>0</v>
      </c>
      <c r="K1018" s="156"/>
      <c r="L1018" s="32"/>
      <c r="M1018" s="157" t="s">
        <v>1</v>
      </c>
      <c r="N1018" s="158" t="s">
        <v>44</v>
      </c>
      <c r="O1018" s="57"/>
      <c r="P1018" s="159">
        <f>O1018*H1018</f>
        <v>0</v>
      </c>
      <c r="Q1018" s="159">
        <v>0</v>
      </c>
      <c r="R1018" s="159">
        <f>Q1018*H1018</f>
        <v>0</v>
      </c>
      <c r="S1018" s="159">
        <v>0</v>
      </c>
      <c r="T1018" s="160">
        <f>S1018*H1018</f>
        <v>0</v>
      </c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R1018" s="161" t="s">
        <v>213</v>
      </c>
      <c r="AT1018" s="161" t="s">
        <v>209</v>
      </c>
      <c r="AU1018" s="161" t="s">
        <v>88</v>
      </c>
      <c r="AY1018" s="17" t="s">
        <v>207</v>
      </c>
      <c r="BE1018" s="162">
        <f>IF(N1018="základní",J1018,0)</f>
        <v>0</v>
      </c>
      <c r="BF1018" s="162">
        <f>IF(N1018="snížená",J1018,0)</f>
        <v>0</v>
      </c>
      <c r="BG1018" s="162">
        <f>IF(N1018="zákl. přenesená",J1018,0)</f>
        <v>0</v>
      </c>
      <c r="BH1018" s="162">
        <f>IF(N1018="sníž. přenesená",J1018,0)</f>
        <v>0</v>
      </c>
      <c r="BI1018" s="162">
        <f>IF(N1018="nulová",J1018,0)</f>
        <v>0</v>
      </c>
      <c r="BJ1018" s="17" t="s">
        <v>86</v>
      </c>
      <c r="BK1018" s="162">
        <f>ROUND(I1018*H1018,2)</f>
        <v>0</v>
      </c>
      <c r="BL1018" s="17" t="s">
        <v>213</v>
      </c>
      <c r="BM1018" s="161" t="s">
        <v>1254</v>
      </c>
    </row>
    <row r="1019" spans="1:65" s="2" customFormat="1" ht="24.2" customHeight="1">
      <c r="A1019" s="31"/>
      <c r="B1019" s="148"/>
      <c r="C1019" s="149" t="s">
        <v>679</v>
      </c>
      <c r="D1019" s="149" t="s">
        <v>209</v>
      </c>
      <c r="E1019" s="150" t="s">
        <v>2545</v>
      </c>
      <c r="F1019" s="151" t="s">
        <v>2546</v>
      </c>
      <c r="G1019" s="152" t="s">
        <v>415</v>
      </c>
      <c r="H1019" s="153">
        <v>469.5</v>
      </c>
      <c r="I1019" s="154"/>
      <c r="J1019" s="155">
        <f>ROUND(I1019*H1019,2)</f>
        <v>0</v>
      </c>
      <c r="K1019" s="156"/>
      <c r="L1019" s="32"/>
      <c r="M1019" s="157" t="s">
        <v>1</v>
      </c>
      <c r="N1019" s="158" t="s">
        <v>44</v>
      </c>
      <c r="O1019" s="57"/>
      <c r="P1019" s="159">
        <f>O1019*H1019</f>
        <v>0</v>
      </c>
      <c r="Q1019" s="159">
        <v>0</v>
      </c>
      <c r="R1019" s="159">
        <f>Q1019*H1019</f>
        <v>0</v>
      </c>
      <c r="S1019" s="159">
        <v>0</v>
      </c>
      <c r="T1019" s="160">
        <f>S1019*H1019</f>
        <v>0</v>
      </c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R1019" s="161" t="s">
        <v>213</v>
      </c>
      <c r="AT1019" s="161" t="s">
        <v>209</v>
      </c>
      <c r="AU1019" s="161" t="s">
        <v>88</v>
      </c>
      <c r="AY1019" s="17" t="s">
        <v>207</v>
      </c>
      <c r="BE1019" s="162">
        <f>IF(N1019="základní",J1019,0)</f>
        <v>0</v>
      </c>
      <c r="BF1019" s="162">
        <f>IF(N1019="snížená",J1019,0)</f>
        <v>0</v>
      </c>
      <c r="BG1019" s="162">
        <f>IF(N1019="zákl. přenesená",J1019,0)</f>
        <v>0</v>
      </c>
      <c r="BH1019" s="162">
        <f>IF(N1019="sníž. přenesená",J1019,0)</f>
        <v>0</v>
      </c>
      <c r="BI1019" s="162">
        <f>IF(N1019="nulová",J1019,0)</f>
        <v>0</v>
      </c>
      <c r="BJ1019" s="17" t="s">
        <v>86</v>
      </c>
      <c r="BK1019" s="162">
        <f>ROUND(I1019*H1019,2)</f>
        <v>0</v>
      </c>
      <c r="BL1019" s="17" t="s">
        <v>213</v>
      </c>
      <c r="BM1019" s="161" t="s">
        <v>1259</v>
      </c>
    </row>
    <row r="1020" spans="1:65" s="14" customFormat="1" ht="11.25">
      <c r="B1020" s="172"/>
      <c r="D1020" s="164" t="s">
        <v>237</v>
      </c>
      <c r="E1020" s="173" t="s">
        <v>1</v>
      </c>
      <c r="F1020" s="174" t="s">
        <v>2547</v>
      </c>
      <c r="H1020" s="173" t="s">
        <v>1</v>
      </c>
      <c r="I1020" s="175"/>
      <c r="L1020" s="172"/>
      <c r="M1020" s="176"/>
      <c r="N1020" s="177"/>
      <c r="O1020" s="177"/>
      <c r="P1020" s="177"/>
      <c r="Q1020" s="177"/>
      <c r="R1020" s="177"/>
      <c r="S1020" s="177"/>
      <c r="T1020" s="178"/>
      <c r="AT1020" s="173" t="s">
        <v>237</v>
      </c>
      <c r="AU1020" s="173" t="s">
        <v>88</v>
      </c>
      <c r="AV1020" s="14" t="s">
        <v>86</v>
      </c>
      <c r="AW1020" s="14" t="s">
        <v>33</v>
      </c>
      <c r="AX1020" s="14" t="s">
        <v>79</v>
      </c>
      <c r="AY1020" s="173" t="s">
        <v>207</v>
      </c>
    </row>
    <row r="1021" spans="1:65" s="13" customFormat="1" ht="22.5">
      <c r="B1021" s="163"/>
      <c r="D1021" s="164" t="s">
        <v>237</v>
      </c>
      <c r="E1021" s="165" t="s">
        <v>1</v>
      </c>
      <c r="F1021" s="166" t="s">
        <v>2548</v>
      </c>
      <c r="H1021" s="167">
        <v>469.5</v>
      </c>
      <c r="I1021" s="168"/>
      <c r="L1021" s="163"/>
      <c r="M1021" s="169"/>
      <c r="N1021" s="170"/>
      <c r="O1021" s="170"/>
      <c r="P1021" s="170"/>
      <c r="Q1021" s="170"/>
      <c r="R1021" s="170"/>
      <c r="S1021" s="170"/>
      <c r="T1021" s="171"/>
      <c r="AT1021" s="165" t="s">
        <v>237</v>
      </c>
      <c r="AU1021" s="165" t="s">
        <v>88</v>
      </c>
      <c r="AV1021" s="13" t="s">
        <v>88</v>
      </c>
      <c r="AW1021" s="13" t="s">
        <v>33</v>
      </c>
      <c r="AX1021" s="13" t="s">
        <v>79</v>
      </c>
      <c r="AY1021" s="165" t="s">
        <v>207</v>
      </c>
    </row>
    <row r="1022" spans="1:65" s="14" customFormat="1" ht="22.5">
      <c r="B1022" s="172"/>
      <c r="D1022" s="164" t="s">
        <v>237</v>
      </c>
      <c r="E1022" s="173" t="s">
        <v>1</v>
      </c>
      <c r="F1022" s="174" t="s">
        <v>2459</v>
      </c>
      <c r="H1022" s="173" t="s">
        <v>1</v>
      </c>
      <c r="I1022" s="175"/>
      <c r="L1022" s="172"/>
      <c r="M1022" s="176"/>
      <c r="N1022" s="177"/>
      <c r="O1022" s="177"/>
      <c r="P1022" s="177"/>
      <c r="Q1022" s="177"/>
      <c r="R1022" s="177"/>
      <c r="S1022" s="177"/>
      <c r="T1022" s="178"/>
      <c r="AT1022" s="173" t="s">
        <v>237</v>
      </c>
      <c r="AU1022" s="173" t="s">
        <v>88</v>
      </c>
      <c r="AV1022" s="14" t="s">
        <v>86</v>
      </c>
      <c r="AW1022" s="14" t="s">
        <v>33</v>
      </c>
      <c r="AX1022" s="14" t="s">
        <v>79</v>
      </c>
      <c r="AY1022" s="173" t="s">
        <v>207</v>
      </c>
    </row>
    <row r="1023" spans="1:65" s="15" customFormat="1" ht="11.25">
      <c r="B1023" s="179"/>
      <c r="D1023" s="164" t="s">
        <v>237</v>
      </c>
      <c r="E1023" s="180" t="s">
        <v>1</v>
      </c>
      <c r="F1023" s="181" t="s">
        <v>242</v>
      </c>
      <c r="H1023" s="182">
        <v>469.5</v>
      </c>
      <c r="I1023" s="183"/>
      <c r="L1023" s="179"/>
      <c r="M1023" s="184"/>
      <c r="N1023" s="185"/>
      <c r="O1023" s="185"/>
      <c r="P1023" s="185"/>
      <c r="Q1023" s="185"/>
      <c r="R1023" s="185"/>
      <c r="S1023" s="185"/>
      <c r="T1023" s="186"/>
      <c r="AT1023" s="180" t="s">
        <v>237</v>
      </c>
      <c r="AU1023" s="180" t="s">
        <v>88</v>
      </c>
      <c r="AV1023" s="15" t="s">
        <v>213</v>
      </c>
      <c r="AW1023" s="15" t="s">
        <v>33</v>
      </c>
      <c r="AX1023" s="15" t="s">
        <v>86</v>
      </c>
      <c r="AY1023" s="180" t="s">
        <v>207</v>
      </c>
    </row>
    <row r="1024" spans="1:65" s="2" customFormat="1" ht="33" customHeight="1">
      <c r="A1024" s="31"/>
      <c r="B1024" s="148"/>
      <c r="C1024" s="149" t="s">
        <v>1261</v>
      </c>
      <c r="D1024" s="149" t="s">
        <v>209</v>
      </c>
      <c r="E1024" s="150" t="s">
        <v>2549</v>
      </c>
      <c r="F1024" s="151" t="s">
        <v>2550</v>
      </c>
      <c r="G1024" s="152" t="s">
        <v>415</v>
      </c>
      <c r="H1024" s="153">
        <v>939</v>
      </c>
      <c r="I1024" s="154"/>
      <c r="J1024" s="155">
        <f>ROUND(I1024*H1024,2)</f>
        <v>0</v>
      </c>
      <c r="K1024" s="156"/>
      <c r="L1024" s="32"/>
      <c r="M1024" s="157" t="s">
        <v>1</v>
      </c>
      <c r="N1024" s="158" t="s">
        <v>44</v>
      </c>
      <c r="O1024" s="57"/>
      <c r="P1024" s="159">
        <f>O1024*H1024</f>
        <v>0</v>
      </c>
      <c r="Q1024" s="159">
        <v>0</v>
      </c>
      <c r="R1024" s="159">
        <f>Q1024*H1024</f>
        <v>0</v>
      </c>
      <c r="S1024" s="159">
        <v>0</v>
      </c>
      <c r="T1024" s="160">
        <f>S1024*H1024</f>
        <v>0</v>
      </c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R1024" s="161" t="s">
        <v>213</v>
      </c>
      <c r="AT1024" s="161" t="s">
        <v>209</v>
      </c>
      <c r="AU1024" s="161" t="s">
        <v>88</v>
      </c>
      <c r="AY1024" s="17" t="s">
        <v>207</v>
      </c>
      <c r="BE1024" s="162">
        <f>IF(N1024="základní",J1024,0)</f>
        <v>0</v>
      </c>
      <c r="BF1024" s="162">
        <f>IF(N1024="snížená",J1024,0)</f>
        <v>0</v>
      </c>
      <c r="BG1024" s="162">
        <f>IF(N1024="zákl. přenesená",J1024,0)</f>
        <v>0</v>
      </c>
      <c r="BH1024" s="162">
        <f>IF(N1024="sníž. přenesená",J1024,0)</f>
        <v>0</v>
      </c>
      <c r="BI1024" s="162">
        <f>IF(N1024="nulová",J1024,0)</f>
        <v>0</v>
      </c>
      <c r="BJ1024" s="17" t="s">
        <v>86</v>
      </c>
      <c r="BK1024" s="162">
        <f>ROUND(I1024*H1024,2)</f>
        <v>0</v>
      </c>
      <c r="BL1024" s="17" t="s">
        <v>213</v>
      </c>
      <c r="BM1024" s="161" t="s">
        <v>1264</v>
      </c>
    </row>
    <row r="1025" spans="1:65" s="14" customFormat="1" ht="22.5">
      <c r="B1025" s="172"/>
      <c r="D1025" s="164" t="s">
        <v>237</v>
      </c>
      <c r="E1025" s="173" t="s">
        <v>1</v>
      </c>
      <c r="F1025" s="174" t="s">
        <v>2551</v>
      </c>
      <c r="H1025" s="173" t="s">
        <v>1</v>
      </c>
      <c r="I1025" s="175"/>
      <c r="L1025" s="172"/>
      <c r="M1025" s="176"/>
      <c r="N1025" s="177"/>
      <c r="O1025" s="177"/>
      <c r="P1025" s="177"/>
      <c r="Q1025" s="177"/>
      <c r="R1025" s="177"/>
      <c r="S1025" s="177"/>
      <c r="T1025" s="178"/>
      <c r="AT1025" s="173" t="s">
        <v>237</v>
      </c>
      <c r="AU1025" s="173" t="s">
        <v>88</v>
      </c>
      <c r="AV1025" s="14" t="s">
        <v>86</v>
      </c>
      <c r="AW1025" s="14" t="s">
        <v>33</v>
      </c>
      <c r="AX1025" s="14" t="s">
        <v>79</v>
      </c>
      <c r="AY1025" s="173" t="s">
        <v>207</v>
      </c>
    </row>
    <row r="1026" spans="1:65" s="13" customFormat="1" ht="22.5">
      <c r="B1026" s="163"/>
      <c r="D1026" s="164" t="s">
        <v>237</v>
      </c>
      <c r="E1026" s="165" t="s">
        <v>1</v>
      </c>
      <c r="F1026" s="166" t="s">
        <v>2552</v>
      </c>
      <c r="H1026" s="167">
        <v>939</v>
      </c>
      <c r="I1026" s="168"/>
      <c r="L1026" s="163"/>
      <c r="M1026" s="169"/>
      <c r="N1026" s="170"/>
      <c r="O1026" s="170"/>
      <c r="P1026" s="170"/>
      <c r="Q1026" s="170"/>
      <c r="R1026" s="170"/>
      <c r="S1026" s="170"/>
      <c r="T1026" s="171"/>
      <c r="AT1026" s="165" t="s">
        <v>237</v>
      </c>
      <c r="AU1026" s="165" t="s">
        <v>88</v>
      </c>
      <c r="AV1026" s="13" t="s">
        <v>88</v>
      </c>
      <c r="AW1026" s="13" t="s">
        <v>33</v>
      </c>
      <c r="AX1026" s="13" t="s">
        <v>79</v>
      </c>
      <c r="AY1026" s="165" t="s">
        <v>207</v>
      </c>
    </row>
    <row r="1027" spans="1:65" s="15" customFormat="1" ht="11.25">
      <c r="B1027" s="179"/>
      <c r="D1027" s="164" t="s">
        <v>237</v>
      </c>
      <c r="E1027" s="180" t="s">
        <v>1</v>
      </c>
      <c r="F1027" s="181" t="s">
        <v>242</v>
      </c>
      <c r="H1027" s="182">
        <v>939</v>
      </c>
      <c r="I1027" s="183"/>
      <c r="L1027" s="179"/>
      <c r="M1027" s="184"/>
      <c r="N1027" s="185"/>
      <c r="O1027" s="185"/>
      <c r="P1027" s="185"/>
      <c r="Q1027" s="185"/>
      <c r="R1027" s="185"/>
      <c r="S1027" s="185"/>
      <c r="T1027" s="186"/>
      <c r="AT1027" s="180" t="s">
        <v>237</v>
      </c>
      <c r="AU1027" s="180" t="s">
        <v>88</v>
      </c>
      <c r="AV1027" s="15" t="s">
        <v>213</v>
      </c>
      <c r="AW1027" s="15" t="s">
        <v>33</v>
      </c>
      <c r="AX1027" s="15" t="s">
        <v>86</v>
      </c>
      <c r="AY1027" s="180" t="s">
        <v>207</v>
      </c>
    </row>
    <row r="1028" spans="1:65" s="2" customFormat="1" ht="24.2" customHeight="1">
      <c r="A1028" s="31"/>
      <c r="B1028" s="148"/>
      <c r="C1028" s="149" t="s">
        <v>684</v>
      </c>
      <c r="D1028" s="149" t="s">
        <v>209</v>
      </c>
      <c r="E1028" s="150" t="s">
        <v>2553</v>
      </c>
      <c r="F1028" s="151" t="s">
        <v>2554</v>
      </c>
      <c r="G1028" s="152" t="s">
        <v>415</v>
      </c>
      <c r="H1028" s="153">
        <v>231.82</v>
      </c>
      <c r="I1028" s="154"/>
      <c r="J1028" s="155">
        <f>ROUND(I1028*H1028,2)</f>
        <v>0</v>
      </c>
      <c r="K1028" s="156"/>
      <c r="L1028" s="32"/>
      <c r="M1028" s="157" t="s">
        <v>1</v>
      </c>
      <c r="N1028" s="158" t="s">
        <v>44</v>
      </c>
      <c r="O1028" s="57"/>
      <c r="P1028" s="159">
        <f>O1028*H1028</f>
        <v>0</v>
      </c>
      <c r="Q1028" s="159">
        <v>0</v>
      </c>
      <c r="R1028" s="159">
        <f>Q1028*H1028</f>
        <v>0</v>
      </c>
      <c r="S1028" s="159">
        <v>0</v>
      </c>
      <c r="T1028" s="160">
        <f>S1028*H1028</f>
        <v>0</v>
      </c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R1028" s="161" t="s">
        <v>213</v>
      </c>
      <c r="AT1028" s="161" t="s">
        <v>209</v>
      </c>
      <c r="AU1028" s="161" t="s">
        <v>88</v>
      </c>
      <c r="AY1028" s="17" t="s">
        <v>207</v>
      </c>
      <c r="BE1028" s="162">
        <f>IF(N1028="základní",J1028,0)</f>
        <v>0</v>
      </c>
      <c r="BF1028" s="162">
        <f>IF(N1028="snížená",J1028,0)</f>
        <v>0</v>
      </c>
      <c r="BG1028" s="162">
        <f>IF(N1028="zákl. přenesená",J1028,0)</f>
        <v>0</v>
      </c>
      <c r="BH1028" s="162">
        <f>IF(N1028="sníž. přenesená",J1028,0)</f>
        <v>0</v>
      </c>
      <c r="BI1028" s="162">
        <f>IF(N1028="nulová",J1028,0)</f>
        <v>0</v>
      </c>
      <c r="BJ1028" s="17" t="s">
        <v>86</v>
      </c>
      <c r="BK1028" s="162">
        <f>ROUND(I1028*H1028,2)</f>
        <v>0</v>
      </c>
      <c r="BL1028" s="17" t="s">
        <v>213</v>
      </c>
      <c r="BM1028" s="161" t="s">
        <v>1268</v>
      </c>
    </row>
    <row r="1029" spans="1:65" s="2" customFormat="1" ht="33" customHeight="1">
      <c r="A1029" s="31"/>
      <c r="B1029" s="148"/>
      <c r="C1029" s="149" t="s">
        <v>1273</v>
      </c>
      <c r="D1029" s="149" t="s">
        <v>209</v>
      </c>
      <c r="E1029" s="150" t="s">
        <v>2555</v>
      </c>
      <c r="F1029" s="151" t="s">
        <v>2556</v>
      </c>
      <c r="G1029" s="152" t="s">
        <v>415</v>
      </c>
      <c r="H1029" s="153">
        <v>21.33</v>
      </c>
      <c r="I1029" s="154"/>
      <c r="J1029" s="155">
        <f>ROUND(I1029*H1029,2)</f>
        <v>0</v>
      </c>
      <c r="K1029" s="156"/>
      <c r="L1029" s="32"/>
      <c r="M1029" s="157" t="s">
        <v>1</v>
      </c>
      <c r="N1029" s="158" t="s">
        <v>44</v>
      </c>
      <c r="O1029" s="57"/>
      <c r="P1029" s="159">
        <f>O1029*H1029</f>
        <v>0</v>
      </c>
      <c r="Q1029" s="159">
        <v>0</v>
      </c>
      <c r="R1029" s="159">
        <f>Q1029*H1029</f>
        <v>0</v>
      </c>
      <c r="S1029" s="159">
        <v>0</v>
      </c>
      <c r="T1029" s="160">
        <f>S1029*H1029</f>
        <v>0</v>
      </c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R1029" s="161" t="s">
        <v>213</v>
      </c>
      <c r="AT1029" s="161" t="s">
        <v>209</v>
      </c>
      <c r="AU1029" s="161" t="s">
        <v>88</v>
      </c>
      <c r="AY1029" s="17" t="s">
        <v>207</v>
      </c>
      <c r="BE1029" s="162">
        <f>IF(N1029="základní",J1029,0)</f>
        <v>0</v>
      </c>
      <c r="BF1029" s="162">
        <f>IF(N1029="snížená",J1029,0)</f>
        <v>0</v>
      </c>
      <c r="BG1029" s="162">
        <f>IF(N1029="zákl. přenesená",J1029,0)</f>
        <v>0</v>
      </c>
      <c r="BH1029" s="162">
        <f>IF(N1029="sníž. přenesená",J1029,0)</f>
        <v>0</v>
      </c>
      <c r="BI1029" s="162">
        <f>IF(N1029="nulová",J1029,0)</f>
        <v>0</v>
      </c>
      <c r="BJ1029" s="17" t="s">
        <v>86</v>
      </c>
      <c r="BK1029" s="162">
        <f>ROUND(I1029*H1029,2)</f>
        <v>0</v>
      </c>
      <c r="BL1029" s="17" t="s">
        <v>213</v>
      </c>
      <c r="BM1029" s="161" t="s">
        <v>1276</v>
      </c>
    </row>
    <row r="1030" spans="1:65" s="2" customFormat="1" ht="33" customHeight="1">
      <c r="A1030" s="31"/>
      <c r="B1030" s="148"/>
      <c r="C1030" s="149" t="s">
        <v>688</v>
      </c>
      <c r="D1030" s="149" t="s">
        <v>209</v>
      </c>
      <c r="E1030" s="150" t="s">
        <v>2557</v>
      </c>
      <c r="F1030" s="151" t="s">
        <v>2558</v>
      </c>
      <c r="G1030" s="152" t="s">
        <v>415</v>
      </c>
      <c r="H1030" s="153">
        <v>231.92</v>
      </c>
      <c r="I1030" s="154"/>
      <c r="J1030" s="155">
        <f>ROUND(I1030*H1030,2)</f>
        <v>0</v>
      </c>
      <c r="K1030" s="156"/>
      <c r="L1030" s="32"/>
      <c r="M1030" s="157" t="s">
        <v>1</v>
      </c>
      <c r="N1030" s="158" t="s">
        <v>44</v>
      </c>
      <c r="O1030" s="57"/>
      <c r="P1030" s="159">
        <f>O1030*H1030</f>
        <v>0</v>
      </c>
      <c r="Q1030" s="159">
        <v>0</v>
      </c>
      <c r="R1030" s="159">
        <f>Q1030*H1030</f>
        <v>0</v>
      </c>
      <c r="S1030" s="159">
        <v>0</v>
      </c>
      <c r="T1030" s="160">
        <f>S1030*H1030</f>
        <v>0</v>
      </c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R1030" s="161" t="s">
        <v>213</v>
      </c>
      <c r="AT1030" s="161" t="s">
        <v>209</v>
      </c>
      <c r="AU1030" s="161" t="s">
        <v>88</v>
      </c>
      <c r="AY1030" s="17" t="s">
        <v>207</v>
      </c>
      <c r="BE1030" s="162">
        <f>IF(N1030="základní",J1030,0)</f>
        <v>0</v>
      </c>
      <c r="BF1030" s="162">
        <f>IF(N1030="snížená",J1030,0)</f>
        <v>0</v>
      </c>
      <c r="BG1030" s="162">
        <f>IF(N1030="zákl. přenesená",J1030,0)</f>
        <v>0</v>
      </c>
      <c r="BH1030" s="162">
        <f>IF(N1030="sníž. přenesená",J1030,0)</f>
        <v>0</v>
      </c>
      <c r="BI1030" s="162">
        <f>IF(N1030="nulová",J1030,0)</f>
        <v>0</v>
      </c>
      <c r="BJ1030" s="17" t="s">
        <v>86</v>
      </c>
      <c r="BK1030" s="162">
        <f>ROUND(I1030*H1030,2)</f>
        <v>0</v>
      </c>
      <c r="BL1030" s="17" t="s">
        <v>213</v>
      </c>
      <c r="BM1030" s="161" t="s">
        <v>1282</v>
      </c>
    </row>
    <row r="1031" spans="1:65" s="14" customFormat="1" ht="22.5">
      <c r="B1031" s="172"/>
      <c r="D1031" s="164" t="s">
        <v>237</v>
      </c>
      <c r="E1031" s="173" t="s">
        <v>1</v>
      </c>
      <c r="F1031" s="174" t="s">
        <v>2559</v>
      </c>
      <c r="H1031" s="173" t="s">
        <v>1</v>
      </c>
      <c r="I1031" s="175"/>
      <c r="L1031" s="172"/>
      <c r="M1031" s="176"/>
      <c r="N1031" s="177"/>
      <c r="O1031" s="177"/>
      <c r="P1031" s="177"/>
      <c r="Q1031" s="177"/>
      <c r="R1031" s="177"/>
      <c r="S1031" s="177"/>
      <c r="T1031" s="178"/>
      <c r="AT1031" s="173" t="s">
        <v>237</v>
      </c>
      <c r="AU1031" s="173" t="s">
        <v>88</v>
      </c>
      <c r="AV1031" s="14" t="s">
        <v>86</v>
      </c>
      <c r="AW1031" s="14" t="s">
        <v>33</v>
      </c>
      <c r="AX1031" s="14" t="s">
        <v>79</v>
      </c>
      <c r="AY1031" s="173" t="s">
        <v>207</v>
      </c>
    </row>
    <row r="1032" spans="1:65" s="14" customFormat="1" ht="22.5">
      <c r="B1032" s="172"/>
      <c r="D1032" s="164" t="s">
        <v>237</v>
      </c>
      <c r="E1032" s="173" t="s">
        <v>1</v>
      </c>
      <c r="F1032" s="174" t="s">
        <v>2560</v>
      </c>
      <c r="H1032" s="173" t="s">
        <v>1</v>
      </c>
      <c r="I1032" s="175"/>
      <c r="L1032" s="172"/>
      <c r="M1032" s="176"/>
      <c r="N1032" s="177"/>
      <c r="O1032" s="177"/>
      <c r="P1032" s="177"/>
      <c r="Q1032" s="177"/>
      <c r="R1032" s="177"/>
      <c r="S1032" s="177"/>
      <c r="T1032" s="178"/>
      <c r="AT1032" s="173" t="s">
        <v>237</v>
      </c>
      <c r="AU1032" s="173" t="s">
        <v>88</v>
      </c>
      <c r="AV1032" s="14" t="s">
        <v>86</v>
      </c>
      <c r="AW1032" s="14" t="s">
        <v>33</v>
      </c>
      <c r="AX1032" s="14" t="s">
        <v>79</v>
      </c>
      <c r="AY1032" s="173" t="s">
        <v>207</v>
      </c>
    </row>
    <row r="1033" spans="1:65" s="14" customFormat="1" ht="11.25">
      <c r="B1033" s="172"/>
      <c r="D1033" s="164" t="s">
        <v>237</v>
      </c>
      <c r="E1033" s="173" t="s">
        <v>1</v>
      </c>
      <c r="F1033" s="174" t="s">
        <v>2561</v>
      </c>
      <c r="H1033" s="173" t="s">
        <v>1</v>
      </c>
      <c r="I1033" s="175"/>
      <c r="L1033" s="172"/>
      <c r="M1033" s="176"/>
      <c r="N1033" s="177"/>
      <c r="O1033" s="177"/>
      <c r="P1033" s="177"/>
      <c r="Q1033" s="177"/>
      <c r="R1033" s="177"/>
      <c r="S1033" s="177"/>
      <c r="T1033" s="178"/>
      <c r="AT1033" s="173" t="s">
        <v>237</v>
      </c>
      <c r="AU1033" s="173" t="s">
        <v>88</v>
      </c>
      <c r="AV1033" s="14" t="s">
        <v>86</v>
      </c>
      <c r="AW1033" s="14" t="s">
        <v>33</v>
      </c>
      <c r="AX1033" s="14" t="s">
        <v>79</v>
      </c>
      <c r="AY1033" s="173" t="s">
        <v>207</v>
      </c>
    </row>
    <row r="1034" spans="1:65" s="13" customFormat="1" ht="11.25">
      <c r="B1034" s="163"/>
      <c r="D1034" s="164" t="s">
        <v>237</v>
      </c>
      <c r="E1034" s="165" t="s">
        <v>1</v>
      </c>
      <c r="F1034" s="166" t="s">
        <v>2562</v>
      </c>
      <c r="H1034" s="167">
        <v>74.843999999999994</v>
      </c>
      <c r="I1034" s="168"/>
      <c r="L1034" s="163"/>
      <c r="M1034" s="169"/>
      <c r="N1034" s="170"/>
      <c r="O1034" s="170"/>
      <c r="P1034" s="170"/>
      <c r="Q1034" s="170"/>
      <c r="R1034" s="170"/>
      <c r="S1034" s="170"/>
      <c r="T1034" s="171"/>
      <c r="AT1034" s="165" t="s">
        <v>237</v>
      </c>
      <c r="AU1034" s="165" t="s">
        <v>88</v>
      </c>
      <c r="AV1034" s="13" t="s">
        <v>88</v>
      </c>
      <c r="AW1034" s="13" t="s">
        <v>33</v>
      </c>
      <c r="AX1034" s="13" t="s">
        <v>79</v>
      </c>
      <c r="AY1034" s="165" t="s">
        <v>207</v>
      </c>
    </row>
    <row r="1035" spans="1:65" s="13" customFormat="1" ht="11.25">
      <c r="B1035" s="163"/>
      <c r="D1035" s="164" t="s">
        <v>237</v>
      </c>
      <c r="E1035" s="165" t="s">
        <v>1</v>
      </c>
      <c r="F1035" s="166" t="s">
        <v>2563</v>
      </c>
      <c r="H1035" s="167">
        <v>11.48</v>
      </c>
      <c r="I1035" s="168"/>
      <c r="L1035" s="163"/>
      <c r="M1035" s="169"/>
      <c r="N1035" s="170"/>
      <c r="O1035" s="170"/>
      <c r="P1035" s="170"/>
      <c r="Q1035" s="170"/>
      <c r="R1035" s="170"/>
      <c r="S1035" s="170"/>
      <c r="T1035" s="171"/>
      <c r="AT1035" s="165" t="s">
        <v>237</v>
      </c>
      <c r="AU1035" s="165" t="s">
        <v>88</v>
      </c>
      <c r="AV1035" s="13" t="s">
        <v>88</v>
      </c>
      <c r="AW1035" s="13" t="s">
        <v>33</v>
      </c>
      <c r="AX1035" s="13" t="s">
        <v>79</v>
      </c>
      <c r="AY1035" s="165" t="s">
        <v>207</v>
      </c>
    </row>
    <row r="1036" spans="1:65" s="13" customFormat="1" ht="11.25">
      <c r="B1036" s="163"/>
      <c r="D1036" s="164" t="s">
        <v>237</v>
      </c>
      <c r="E1036" s="165" t="s">
        <v>1</v>
      </c>
      <c r="F1036" s="166" t="s">
        <v>2564</v>
      </c>
      <c r="H1036" s="167">
        <v>34.25</v>
      </c>
      <c r="I1036" s="168"/>
      <c r="L1036" s="163"/>
      <c r="M1036" s="169"/>
      <c r="N1036" s="170"/>
      <c r="O1036" s="170"/>
      <c r="P1036" s="170"/>
      <c r="Q1036" s="170"/>
      <c r="R1036" s="170"/>
      <c r="S1036" s="170"/>
      <c r="T1036" s="171"/>
      <c r="AT1036" s="165" t="s">
        <v>237</v>
      </c>
      <c r="AU1036" s="165" t="s">
        <v>88</v>
      </c>
      <c r="AV1036" s="13" t="s">
        <v>88</v>
      </c>
      <c r="AW1036" s="13" t="s">
        <v>33</v>
      </c>
      <c r="AX1036" s="13" t="s">
        <v>79</v>
      </c>
      <c r="AY1036" s="165" t="s">
        <v>207</v>
      </c>
    </row>
    <row r="1037" spans="1:65" s="14" customFormat="1" ht="11.25">
      <c r="B1037" s="172"/>
      <c r="D1037" s="164" t="s">
        <v>237</v>
      </c>
      <c r="E1037" s="173" t="s">
        <v>1</v>
      </c>
      <c r="F1037" s="174" t="s">
        <v>2565</v>
      </c>
      <c r="H1037" s="173" t="s">
        <v>1</v>
      </c>
      <c r="I1037" s="175"/>
      <c r="L1037" s="172"/>
      <c r="M1037" s="176"/>
      <c r="N1037" s="177"/>
      <c r="O1037" s="177"/>
      <c r="P1037" s="177"/>
      <c r="Q1037" s="177"/>
      <c r="R1037" s="177"/>
      <c r="S1037" s="177"/>
      <c r="T1037" s="178"/>
      <c r="AT1037" s="173" t="s">
        <v>237</v>
      </c>
      <c r="AU1037" s="173" t="s">
        <v>88</v>
      </c>
      <c r="AV1037" s="14" t="s">
        <v>86</v>
      </c>
      <c r="AW1037" s="14" t="s">
        <v>33</v>
      </c>
      <c r="AX1037" s="14" t="s">
        <v>79</v>
      </c>
      <c r="AY1037" s="173" t="s">
        <v>207</v>
      </c>
    </row>
    <row r="1038" spans="1:65" s="13" customFormat="1" ht="11.25">
      <c r="B1038" s="163"/>
      <c r="D1038" s="164" t="s">
        <v>237</v>
      </c>
      <c r="E1038" s="165" t="s">
        <v>1</v>
      </c>
      <c r="F1038" s="166" t="s">
        <v>2566</v>
      </c>
      <c r="H1038" s="167">
        <v>24.948</v>
      </c>
      <c r="I1038" s="168"/>
      <c r="L1038" s="163"/>
      <c r="M1038" s="169"/>
      <c r="N1038" s="170"/>
      <c r="O1038" s="170"/>
      <c r="P1038" s="170"/>
      <c r="Q1038" s="170"/>
      <c r="R1038" s="170"/>
      <c r="S1038" s="170"/>
      <c r="T1038" s="171"/>
      <c r="AT1038" s="165" t="s">
        <v>237</v>
      </c>
      <c r="AU1038" s="165" t="s">
        <v>88</v>
      </c>
      <c r="AV1038" s="13" t="s">
        <v>88</v>
      </c>
      <c r="AW1038" s="13" t="s">
        <v>33</v>
      </c>
      <c r="AX1038" s="13" t="s">
        <v>79</v>
      </c>
      <c r="AY1038" s="165" t="s">
        <v>207</v>
      </c>
    </row>
    <row r="1039" spans="1:65" s="13" customFormat="1" ht="11.25">
      <c r="B1039" s="163"/>
      <c r="D1039" s="164" t="s">
        <v>237</v>
      </c>
      <c r="E1039" s="165" t="s">
        <v>1</v>
      </c>
      <c r="F1039" s="166" t="s">
        <v>2567</v>
      </c>
      <c r="H1039" s="167">
        <v>30.725000000000001</v>
      </c>
      <c r="I1039" s="168"/>
      <c r="L1039" s="163"/>
      <c r="M1039" s="169"/>
      <c r="N1039" s="170"/>
      <c r="O1039" s="170"/>
      <c r="P1039" s="170"/>
      <c r="Q1039" s="170"/>
      <c r="R1039" s="170"/>
      <c r="S1039" s="170"/>
      <c r="T1039" s="171"/>
      <c r="AT1039" s="165" t="s">
        <v>237</v>
      </c>
      <c r="AU1039" s="165" t="s">
        <v>88</v>
      </c>
      <c r="AV1039" s="13" t="s">
        <v>88</v>
      </c>
      <c r="AW1039" s="13" t="s">
        <v>33</v>
      </c>
      <c r="AX1039" s="13" t="s">
        <v>79</v>
      </c>
      <c r="AY1039" s="165" t="s">
        <v>207</v>
      </c>
    </row>
    <row r="1040" spans="1:65" s="14" customFormat="1" ht="11.25">
      <c r="B1040" s="172"/>
      <c r="D1040" s="164" t="s">
        <v>237</v>
      </c>
      <c r="E1040" s="173" t="s">
        <v>1</v>
      </c>
      <c r="F1040" s="174" t="s">
        <v>2568</v>
      </c>
      <c r="H1040" s="173" t="s">
        <v>1</v>
      </c>
      <c r="I1040" s="175"/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237</v>
      </c>
      <c r="AU1040" s="173" t="s">
        <v>88</v>
      </c>
      <c r="AV1040" s="14" t="s">
        <v>86</v>
      </c>
      <c r="AW1040" s="14" t="s">
        <v>33</v>
      </c>
      <c r="AX1040" s="14" t="s">
        <v>79</v>
      </c>
      <c r="AY1040" s="173" t="s">
        <v>207</v>
      </c>
    </row>
    <row r="1041" spans="1:65" s="13" customFormat="1" ht="11.25">
      <c r="B1041" s="163"/>
      <c r="D1041" s="164" t="s">
        <v>237</v>
      </c>
      <c r="E1041" s="165" t="s">
        <v>1</v>
      </c>
      <c r="F1041" s="166" t="s">
        <v>2566</v>
      </c>
      <c r="H1041" s="167">
        <v>24.948</v>
      </c>
      <c r="I1041" s="168"/>
      <c r="L1041" s="163"/>
      <c r="M1041" s="169"/>
      <c r="N1041" s="170"/>
      <c r="O1041" s="170"/>
      <c r="P1041" s="170"/>
      <c r="Q1041" s="170"/>
      <c r="R1041" s="170"/>
      <c r="S1041" s="170"/>
      <c r="T1041" s="171"/>
      <c r="AT1041" s="165" t="s">
        <v>237</v>
      </c>
      <c r="AU1041" s="165" t="s">
        <v>88</v>
      </c>
      <c r="AV1041" s="13" t="s">
        <v>88</v>
      </c>
      <c r="AW1041" s="13" t="s">
        <v>33</v>
      </c>
      <c r="AX1041" s="13" t="s">
        <v>79</v>
      </c>
      <c r="AY1041" s="165" t="s">
        <v>207</v>
      </c>
    </row>
    <row r="1042" spans="1:65" s="13" customFormat="1" ht="11.25">
      <c r="B1042" s="163"/>
      <c r="D1042" s="164" t="s">
        <v>237</v>
      </c>
      <c r="E1042" s="165" t="s">
        <v>1</v>
      </c>
      <c r="F1042" s="166" t="s">
        <v>2567</v>
      </c>
      <c r="H1042" s="167">
        <v>30.725000000000001</v>
      </c>
      <c r="I1042" s="168"/>
      <c r="L1042" s="163"/>
      <c r="M1042" s="169"/>
      <c r="N1042" s="170"/>
      <c r="O1042" s="170"/>
      <c r="P1042" s="170"/>
      <c r="Q1042" s="170"/>
      <c r="R1042" s="170"/>
      <c r="S1042" s="170"/>
      <c r="T1042" s="171"/>
      <c r="AT1042" s="165" t="s">
        <v>237</v>
      </c>
      <c r="AU1042" s="165" t="s">
        <v>88</v>
      </c>
      <c r="AV1042" s="13" t="s">
        <v>88</v>
      </c>
      <c r="AW1042" s="13" t="s">
        <v>33</v>
      </c>
      <c r="AX1042" s="13" t="s">
        <v>79</v>
      </c>
      <c r="AY1042" s="165" t="s">
        <v>207</v>
      </c>
    </row>
    <row r="1043" spans="1:65" s="14" customFormat="1" ht="22.5">
      <c r="B1043" s="172"/>
      <c r="D1043" s="164" t="s">
        <v>237</v>
      </c>
      <c r="E1043" s="173" t="s">
        <v>1</v>
      </c>
      <c r="F1043" s="174" t="s">
        <v>2569</v>
      </c>
      <c r="H1043" s="173" t="s">
        <v>1</v>
      </c>
      <c r="I1043" s="175"/>
      <c r="L1043" s="172"/>
      <c r="M1043" s="176"/>
      <c r="N1043" s="177"/>
      <c r="O1043" s="177"/>
      <c r="P1043" s="177"/>
      <c r="Q1043" s="177"/>
      <c r="R1043" s="177"/>
      <c r="S1043" s="177"/>
      <c r="T1043" s="178"/>
      <c r="AT1043" s="173" t="s">
        <v>237</v>
      </c>
      <c r="AU1043" s="173" t="s">
        <v>88</v>
      </c>
      <c r="AV1043" s="14" t="s">
        <v>86</v>
      </c>
      <c r="AW1043" s="14" t="s">
        <v>33</v>
      </c>
      <c r="AX1043" s="14" t="s">
        <v>79</v>
      </c>
      <c r="AY1043" s="173" t="s">
        <v>207</v>
      </c>
    </row>
    <row r="1044" spans="1:65" s="14" customFormat="1" ht="22.5">
      <c r="B1044" s="172"/>
      <c r="D1044" s="164" t="s">
        <v>237</v>
      </c>
      <c r="E1044" s="173" t="s">
        <v>1</v>
      </c>
      <c r="F1044" s="174" t="s">
        <v>2570</v>
      </c>
      <c r="H1044" s="173" t="s">
        <v>1</v>
      </c>
      <c r="I1044" s="175"/>
      <c r="L1044" s="172"/>
      <c r="M1044" s="176"/>
      <c r="N1044" s="177"/>
      <c r="O1044" s="177"/>
      <c r="P1044" s="177"/>
      <c r="Q1044" s="177"/>
      <c r="R1044" s="177"/>
      <c r="S1044" s="177"/>
      <c r="T1044" s="178"/>
      <c r="AT1044" s="173" t="s">
        <v>237</v>
      </c>
      <c r="AU1044" s="173" t="s">
        <v>88</v>
      </c>
      <c r="AV1044" s="14" t="s">
        <v>86</v>
      </c>
      <c r="AW1044" s="14" t="s">
        <v>33</v>
      </c>
      <c r="AX1044" s="14" t="s">
        <v>79</v>
      </c>
      <c r="AY1044" s="173" t="s">
        <v>207</v>
      </c>
    </row>
    <row r="1045" spans="1:65" s="14" customFormat="1" ht="22.5">
      <c r="B1045" s="172"/>
      <c r="D1045" s="164" t="s">
        <v>237</v>
      </c>
      <c r="E1045" s="173" t="s">
        <v>1</v>
      </c>
      <c r="F1045" s="174" t="s">
        <v>2571</v>
      </c>
      <c r="H1045" s="173" t="s">
        <v>1</v>
      </c>
      <c r="I1045" s="175"/>
      <c r="L1045" s="172"/>
      <c r="M1045" s="176"/>
      <c r="N1045" s="177"/>
      <c r="O1045" s="177"/>
      <c r="P1045" s="177"/>
      <c r="Q1045" s="177"/>
      <c r="R1045" s="177"/>
      <c r="S1045" s="177"/>
      <c r="T1045" s="178"/>
      <c r="AT1045" s="173" t="s">
        <v>237</v>
      </c>
      <c r="AU1045" s="173" t="s">
        <v>88</v>
      </c>
      <c r="AV1045" s="14" t="s">
        <v>86</v>
      </c>
      <c r="AW1045" s="14" t="s">
        <v>33</v>
      </c>
      <c r="AX1045" s="14" t="s">
        <v>79</v>
      </c>
      <c r="AY1045" s="173" t="s">
        <v>207</v>
      </c>
    </row>
    <row r="1046" spans="1:65" s="14" customFormat="1" ht="22.5">
      <c r="B1046" s="172"/>
      <c r="D1046" s="164" t="s">
        <v>237</v>
      </c>
      <c r="E1046" s="173" t="s">
        <v>1</v>
      </c>
      <c r="F1046" s="174" t="s">
        <v>2572</v>
      </c>
      <c r="H1046" s="173" t="s">
        <v>1</v>
      </c>
      <c r="I1046" s="175"/>
      <c r="L1046" s="172"/>
      <c r="M1046" s="176"/>
      <c r="N1046" s="177"/>
      <c r="O1046" s="177"/>
      <c r="P1046" s="177"/>
      <c r="Q1046" s="177"/>
      <c r="R1046" s="177"/>
      <c r="S1046" s="177"/>
      <c r="T1046" s="178"/>
      <c r="AT1046" s="173" t="s">
        <v>237</v>
      </c>
      <c r="AU1046" s="173" t="s">
        <v>88</v>
      </c>
      <c r="AV1046" s="14" t="s">
        <v>86</v>
      </c>
      <c r="AW1046" s="14" t="s">
        <v>33</v>
      </c>
      <c r="AX1046" s="14" t="s">
        <v>79</v>
      </c>
      <c r="AY1046" s="173" t="s">
        <v>207</v>
      </c>
    </row>
    <row r="1047" spans="1:65" s="14" customFormat="1" ht="22.5">
      <c r="B1047" s="172"/>
      <c r="D1047" s="164" t="s">
        <v>237</v>
      </c>
      <c r="E1047" s="173" t="s">
        <v>1</v>
      </c>
      <c r="F1047" s="174" t="s">
        <v>2573</v>
      </c>
      <c r="H1047" s="173" t="s">
        <v>1</v>
      </c>
      <c r="I1047" s="175"/>
      <c r="L1047" s="172"/>
      <c r="M1047" s="176"/>
      <c r="N1047" s="177"/>
      <c r="O1047" s="177"/>
      <c r="P1047" s="177"/>
      <c r="Q1047" s="177"/>
      <c r="R1047" s="177"/>
      <c r="S1047" s="177"/>
      <c r="T1047" s="178"/>
      <c r="AT1047" s="173" t="s">
        <v>237</v>
      </c>
      <c r="AU1047" s="173" t="s">
        <v>88</v>
      </c>
      <c r="AV1047" s="14" t="s">
        <v>86</v>
      </c>
      <c r="AW1047" s="14" t="s">
        <v>33</v>
      </c>
      <c r="AX1047" s="14" t="s">
        <v>79</v>
      </c>
      <c r="AY1047" s="173" t="s">
        <v>207</v>
      </c>
    </row>
    <row r="1048" spans="1:65" s="14" customFormat="1" ht="22.5">
      <c r="B1048" s="172"/>
      <c r="D1048" s="164" t="s">
        <v>237</v>
      </c>
      <c r="E1048" s="173" t="s">
        <v>1</v>
      </c>
      <c r="F1048" s="174" t="s">
        <v>2574</v>
      </c>
      <c r="H1048" s="173" t="s">
        <v>1</v>
      </c>
      <c r="I1048" s="175"/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237</v>
      </c>
      <c r="AU1048" s="173" t="s">
        <v>88</v>
      </c>
      <c r="AV1048" s="14" t="s">
        <v>86</v>
      </c>
      <c r="AW1048" s="14" t="s">
        <v>33</v>
      </c>
      <c r="AX1048" s="14" t="s">
        <v>79</v>
      </c>
      <c r="AY1048" s="173" t="s">
        <v>207</v>
      </c>
    </row>
    <row r="1049" spans="1:65" s="14" customFormat="1" ht="22.5">
      <c r="B1049" s="172"/>
      <c r="D1049" s="164" t="s">
        <v>237</v>
      </c>
      <c r="E1049" s="173" t="s">
        <v>1</v>
      </c>
      <c r="F1049" s="174" t="s">
        <v>2263</v>
      </c>
      <c r="H1049" s="173" t="s">
        <v>1</v>
      </c>
      <c r="I1049" s="175"/>
      <c r="L1049" s="172"/>
      <c r="M1049" s="176"/>
      <c r="N1049" s="177"/>
      <c r="O1049" s="177"/>
      <c r="P1049" s="177"/>
      <c r="Q1049" s="177"/>
      <c r="R1049" s="177"/>
      <c r="S1049" s="177"/>
      <c r="T1049" s="178"/>
      <c r="AT1049" s="173" t="s">
        <v>237</v>
      </c>
      <c r="AU1049" s="173" t="s">
        <v>88</v>
      </c>
      <c r="AV1049" s="14" t="s">
        <v>86</v>
      </c>
      <c r="AW1049" s="14" t="s">
        <v>33</v>
      </c>
      <c r="AX1049" s="14" t="s">
        <v>79</v>
      </c>
      <c r="AY1049" s="173" t="s">
        <v>207</v>
      </c>
    </row>
    <row r="1050" spans="1:65" s="15" customFormat="1" ht="11.25">
      <c r="B1050" s="179"/>
      <c r="D1050" s="164" t="s">
        <v>237</v>
      </c>
      <c r="E1050" s="180" t="s">
        <v>1</v>
      </c>
      <c r="F1050" s="181" t="s">
        <v>242</v>
      </c>
      <c r="H1050" s="182">
        <v>231.92</v>
      </c>
      <c r="I1050" s="183"/>
      <c r="L1050" s="179"/>
      <c r="M1050" s="184"/>
      <c r="N1050" s="185"/>
      <c r="O1050" s="185"/>
      <c r="P1050" s="185"/>
      <c r="Q1050" s="185"/>
      <c r="R1050" s="185"/>
      <c r="S1050" s="185"/>
      <c r="T1050" s="186"/>
      <c r="AT1050" s="180" t="s">
        <v>237</v>
      </c>
      <c r="AU1050" s="180" t="s">
        <v>88</v>
      </c>
      <c r="AV1050" s="15" t="s">
        <v>213</v>
      </c>
      <c r="AW1050" s="15" t="s">
        <v>33</v>
      </c>
      <c r="AX1050" s="15" t="s">
        <v>86</v>
      </c>
      <c r="AY1050" s="180" t="s">
        <v>207</v>
      </c>
    </row>
    <row r="1051" spans="1:65" s="2" customFormat="1" ht="24.2" customHeight="1">
      <c r="A1051" s="31"/>
      <c r="B1051" s="148"/>
      <c r="C1051" s="149" t="s">
        <v>1287</v>
      </c>
      <c r="D1051" s="149" t="s">
        <v>209</v>
      </c>
      <c r="E1051" s="150" t="s">
        <v>2575</v>
      </c>
      <c r="F1051" s="151" t="s">
        <v>2576</v>
      </c>
      <c r="G1051" s="152" t="s">
        <v>415</v>
      </c>
      <c r="H1051" s="153">
        <v>68.900000000000006</v>
      </c>
      <c r="I1051" s="154"/>
      <c r="J1051" s="155">
        <f>ROUND(I1051*H1051,2)</f>
        <v>0</v>
      </c>
      <c r="K1051" s="156"/>
      <c r="L1051" s="32"/>
      <c r="M1051" s="157" t="s">
        <v>1</v>
      </c>
      <c r="N1051" s="158" t="s">
        <v>44</v>
      </c>
      <c r="O1051" s="57"/>
      <c r="P1051" s="159">
        <f>O1051*H1051</f>
        <v>0</v>
      </c>
      <c r="Q1051" s="159">
        <v>0</v>
      </c>
      <c r="R1051" s="159">
        <f>Q1051*H1051</f>
        <v>0</v>
      </c>
      <c r="S1051" s="159">
        <v>0</v>
      </c>
      <c r="T1051" s="160">
        <f>S1051*H1051</f>
        <v>0</v>
      </c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R1051" s="161" t="s">
        <v>213</v>
      </c>
      <c r="AT1051" s="161" t="s">
        <v>209</v>
      </c>
      <c r="AU1051" s="161" t="s">
        <v>88</v>
      </c>
      <c r="AY1051" s="17" t="s">
        <v>207</v>
      </c>
      <c r="BE1051" s="162">
        <f>IF(N1051="základní",J1051,0)</f>
        <v>0</v>
      </c>
      <c r="BF1051" s="162">
        <f>IF(N1051="snížená",J1051,0)</f>
        <v>0</v>
      </c>
      <c r="BG1051" s="162">
        <f>IF(N1051="zákl. přenesená",J1051,0)</f>
        <v>0</v>
      </c>
      <c r="BH1051" s="162">
        <f>IF(N1051="sníž. přenesená",J1051,0)</f>
        <v>0</v>
      </c>
      <c r="BI1051" s="162">
        <f>IF(N1051="nulová",J1051,0)</f>
        <v>0</v>
      </c>
      <c r="BJ1051" s="17" t="s">
        <v>86</v>
      </c>
      <c r="BK1051" s="162">
        <f>ROUND(I1051*H1051,2)</f>
        <v>0</v>
      </c>
      <c r="BL1051" s="17" t="s">
        <v>213</v>
      </c>
      <c r="BM1051" s="161" t="s">
        <v>1290</v>
      </c>
    </row>
    <row r="1052" spans="1:65" s="14" customFormat="1" ht="22.5">
      <c r="B1052" s="172"/>
      <c r="D1052" s="164" t="s">
        <v>237</v>
      </c>
      <c r="E1052" s="173" t="s">
        <v>1</v>
      </c>
      <c r="F1052" s="174" t="s">
        <v>2577</v>
      </c>
      <c r="H1052" s="173" t="s">
        <v>1</v>
      </c>
      <c r="I1052" s="175"/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237</v>
      </c>
      <c r="AU1052" s="173" t="s">
        <v>88</v>
      </c>
      <c r="AV1052" s="14" t="s">
        <v>86</v>
      </c>
      <c r="AW1052" s="14" t="s">
        <v>33</v>
      </c>
      <c r="AX1052" s="14" t="s">
        <v>79</v>
      </c>
      <c r="AY1052" s="173" t="s">
        <v>207</v>
      </c>
    </row>
    <row r="1053" spans="1:65" s="14" customFormat="1" ht="11.25">
      <c r="B1053" s="172"/>
      <c r="D1053" s="164" t="s">
        <v>237</v>
      </c>
      <c r="E1053" s="173" t="s">
        <v>1</v>
      </c>
      <c r="F1053" s="174" t="s">
        <v>2578</v>
      </c>
      <c r="H1053" s="173" t="s">
        <v>1</v>
      </c>
      <c r="I1053" s="175"/>
      <c r="L1053" s="172"/>
      <c r="M1053" s="176"/>
      <c r="N1053" s="177"/>
      <c r="O1053" s="177"/>
      <c r="P1053" s="177"/>
      <c r="Q1053" s="177"/>
      <c r="R1053" s="177"/>
      <c r="S1053" s="177"/>
      <c r="T1053" s="178"/>
      <c r="AT1053" s="173" t="s">
        <v>237</v>
      </c>
      <c r="AU1053" s="173" t="s">
        <v>88</v>
      </c>
      <c r="AV1053" s="14" t="s">
        <v>86</v>
      </c>
      <c r="AW1053" s="14" t="s">
        <v>33</v>
      </c>
      <c r="AX1053" s="14" t="s">
        <v>79</v>
      </c>
      <c r="AY1053" s="173" t="s">
        <v>207</v>
      </c>
    </row>
    <row r="1054" spans="1:65" s="14" customFormat="1" ht="11.25">
      <c r="B1054" s="172"/>
      <c r="D1054" s="164" t="s">
        <v>237</v>
      </c>
      <c r="E1054" s="173" t="s">
        <v>1</v>
      </c>
      <c r="F1054" s="174" t="s">
        <v>2579</v>
      </c>
      <c r="H1054" s="173" t="s">
        <v>1</v>
      </c>
      <c r="I1054" s="175"/>
      <c r="L1054" s="172"/>
      <c r="M1054" s="176"/>
      <c r="N1054" s="177"/>
      <c r="O1054" s="177"/>
      <c r="P1054" s="177"/>
      <c r="Q1054" s="177"/>
      <c r="R1054" s="177"/>
      <c r="S1054" s="177"/>
      <c r="T1054" s="178"/>
      <c r="AT1054" s="173" t="s">
        <v>237</v>
      </c>
      <c r="AU1054" s="173" t="s">
        <v>88</v>
      </c>
      <c r="AV1054" s="14" t="s">
        <v>86</v>
      </c>
      <c r="AW1054" s="14" t="s">
        <v>33</v>
      </c>
      <c r="AX1054" s="14" t="s">
        <v>79</v>
      </c>
      <c r="AY1054" s="173" t="s">
        <v>207</v>
      </c>
    </row>
    <row r="1055" spans="1:65" s="14" customFormat="1" ht="11.25">
      <c r="B1055" s="172"/>
      <c r="D1055" s="164" t="s">
        <v>237</v>
      </c>
      <c r="E1055" s="173" t="s">
        <v>1</v>
      </c>
      <c r="F1055" s="174" t="s">
        <v>2580</v>
      </c>
      <c r="H1055" s="173" t="s">
        <v>1</v>
      </c>
      <c r="I1055" s="175"/>
      <c r="L1055" s="172"/>
      <c r="M1055" s="176"/>
      <c r="N1055" s="177"/>
      <c r="O1055" s="177"/>
      <c r="P1055" s="177"/>
      <c r="Q1055" s="177"/>
      <c r="R1055" s="177"/>
      <c r="S1055" s="177"/>
      <c r="T1055" s="178"/>
      <c r="AT1055" s="173" t="s">
        <v>237</v>
      </c>
      <c r="AU1055" s="173" t="s">
        <v>88</v>
      </c>
      <c r="AV1055" s="14" t="s">
        <v>86</v>
      </c>
      <c r="AW1055" s="14" t="s">
        <v>33</v>
      </c>
      <c r="AX1055" s="14" t="s">
        <v>79</v>
      </c>
      <c r="AY1055" s="173" t="s">
        <v>207</v>
      </c>
    </row>
    <row r="1056" spans="1:65" s="13" customFormat="1" ht="11.25">
      <c r="B1056" s="163"/>
      <c r="D1056" s="164" t="s">
        <v>237</v>
      </c>
      <c r="E1056" s="165" t="s">
        <v>1</v>
      </c>
      <c r="F1056" s="166" t="s">
        <v>2581</v>
      </c>
      <c r="H1056" s="167">
        <v>9.5</v>
      </c>
      <c r="I1056" s="168"/>
      <c r="L1056" s="163"/>
      <c r="M1056" s="169"/>
      <c r="N1056" s="170"/>
      <c r="O1056" s="170"/>
      <c r="P1056" s="170"/>
      <c r="Q1056" s="170"/>
      <c r="R1056" s="170"/>
      <c r="S1056" s="170"/>
      <c r="T1056" s="171"/>
      <c r="AT1056" s="165" t="s">
        <v>237</v>
      </c>
      <c r="AU1056" s="165" t="s">
        <v>88</v>
      </c>
      <c r="AV1056" s="13" t="s">
        <v>88</v>
      </c>
      <c r="AW1056" s="13" t="s">
        <v>33</v>
      </c>
      <c r="AX1056" s="13" t="s">
        <v>79</v>
      </c>
      <c r="AY1056" s="165" t="s">
        <v>207</v>
      </c>
    </row>
    <row r="1057" spans="1:65" s="14" customFormat="1" ht="11.25">
      <c r="B1057" s="172"/>
      <c r="D1057" s="164" t="s">
        <v>237</v>
      </c>
      <c r="E1057" s="173" t="s">
        <v>1</v>
      </c>
      <c r="F1057" s="174" t="s">
        <v>2580</v>
      </c>
      <c r="H1057" s="173" t="s">
        <v>1</v>
      </c>
      <c r="I1057" s="175"/>
      <c r="L1057" s="172"/>
      <c r="M1057" s="176"/>
      <c r="N1057" s="177"/>
      <c r="O1057" s="177"/>
      <c r="P1057" s="177"/>
      <c r="Q1057" s="177"/>
      <c r="R1057" s="177"/>
      <c r="S1057" s="177"/>
      <c r="T1057" s="178"/>
      <c r="AT1057" s="173" t="s">
        <v>237</v>
      </c>
      <c r="AU1057" s="173" t="s">
        <v>88</v>
      </c>
      <c r="AV1057" s="14" t="s">
        <v>86</v>
      </c>
      <c r="AW1057" s="14" t="s">
        <v>33</v>
      </c>
      <c r="AX1057" s="14" t="s">
        <v>79</v>
      </c>
      <c r="AY1057" s="173" t="s">
        <v>207</v>
      </c>
    </row>
    <row r="1058" spans="1:65" s="13" customFormat="1" ht="11.25">
      <c r="B1058" s="163"/>
      <c r="D1058" s="164" t="s">
        <v>237</v>
      </c>
      <c r="E1058" s="165" t="s">
        <v>1</v>
      </c>
      <c r="F1058" s="166" t="s">
        <v>2582</v>
      </c>
      <c r="H1058" s="167">
        <v>24.7</v>
      </c>
      <c r="I1058" s="168"/>
      <c r="L1058" s="163"/>
      <c r="M1058" s="169"/>
      <c r="N1058" s="170"/>
      <c r="O1058" s="170"/>
      <c r="P1058" s="170"/>
      <c r="Q1058" s="170"/>
      <c r="R1058" s="170"/>
      <c r="S1058" s="170"/>
      <c r="T1058" s="171"/>
      <c r="AT1058" s="165" t="s">
        <v>237</v>
      </c>
      <c r="AU1058" s="165" t="s">
        <v>88</v>
      </c>
      <c r="AV1058" s="13" t="s">
        <v>88</v>
      </c>
      <c r="AW1058" s="13" t="s">
        <v>33</v>
      </c>
      <c r="AX1058" s="13" t="s">
        <v>79</v>
      </c>
      <c r="AY1058" s="165" t="s">
        <v>207</v>
      </c>
    </row>
    <row r="1059" spans="1:65" s="14" customFormat="1" ht="11.25">
      <c r="B1059" s="172"/>
      <c r="D1059" s="164" t="s">
        <v>237</v>
      </c>
      <c r="E1059" s="173" t="s">
        <v>1</v>
      </c>
      <c r="F1059" s="174" t="s">
        <v>2580</v>
      </c>
      <c r="H1059" s="173" t="s">
        <v>1</v>
      </c>
      <c r="I1059" s="175"/>
      <c r="L1059" s="172"/>
      <c r="M1059" s="176"/>
      <c r="N1059" s="177"/>
      <c r="O1059" s="177"/>
      <c r="P1059" s="177"/>
      <c r="Q1059" s="177"/>
      <c r="R1059" s="177"/>
      <c r="S1059" s="177"/>
      <c r="T1059" s="178"/>
      <c r="AT1059" s="173" t="s">
        <v>237</v>
      </c>
      <c r="AU1059" s="173" t="s">
        <v>88</v>
      </c>
      <c r="AV1059" s="14" t="s">
        <v>86</v>
      </c>
      <c r="AW1059" s="14" t="s">
        <v>33</v>
      </c>
      <c r="AX1059" s="14" t="s">
        <v>79</v>
      </c>
      <c r="AY1059" s="173" t="s">
        <v>207</v>
      </c>
    </row>
    <row r="1060" spans="1:65" s="13" customFormat="1" ht="11.25">
      <c r="B1060" s="163"/>
      <c r="D1060" s="164" t="s">
        <v>237</v>
      </c>
      <c r="E1060" s="165" t="s">
        <v>1</v>
      </c>
      <c r="F1060" s="166" t="s">
        <v>2583</v>
      </c>
      <c r="H1060" s="167">
        <v>24.7</v>
      </c>
      <c r="I1060" s="168"/>
      <c r="L1060" s="163"/>
      <c r="M1060" s="169"/>
      <c r="N1060" s="170"/>
      <c r="O1060" s="170"/>
      <c r="P1060" s="170"/>
      <c r="Q1060" s="170"/>
      <c r="R1060" s="170"/>
      <c r="S1060" s="170"/>
      <c r="T1060" s="171"/>
      <c r="AT1060" s="165" t="s">
        <v>237</v>
      </c>
      <c r="AU1060" s="165" t="s">
        <v>88</v>
      </c>
      <c r="AV1060" s="13" t="s">
        <v>88</v>
      </c>
      <c r="AW1060" s="13" t="s">
        <v>33</v>
      </c>
      <c r="AX1060" s="13" t="s">
        <v>79</v>
      </c>
      <c r="AY1060" s="165" t="s">
        <v>207</v>
      </c>
    </row>
    <row r="1061" spans="1:65" s="13" customFormat="1" ht="22.5">
      <c r="B1061" s="163"/>
      <c r="D1061" s="164" t="s">
        <v>237</v>
      </c>
      <c r="E1061" s="165" t="s">
        <v>1</v>
      </c>
      <c r="F1061" s="166" t="s">
        <v>2584</v>
      </c>
      <c r="H1061" s="167">
        <v>10</v>
      </c>
      <c r="I1061" s="168"/>
      <c r="L1061" s="163"/>
      <c r="M1061" s="169"/>
      <c r="N1061" s="170"/>
      <c r="O1061" s="170"/>
      <c r="P1061" s="170"/>
      <c r="Q1061" s="170"/>
      <c r="R1061" s="170"/>
      <c r="S1061" s="170"/>
      <c r="T1061" s="171"/>
      <c r="AT1061" s="165" t="s">
        <v>237</v>
      </c>
      <c r="AU1061" s="165" t="s">
        <v>88</v>
      </c>
      <c r="AV1061" s="13" t="s">
        <v>88</v>
      </c>
      <c r="AW1061" s="13" t="s">
        <v>33</v>
      </c>
      <c r="AX1061" s="13" t="s">
        <v>79</v>
      </c>
      <c r="AY1061" s="165" t="s">
        <v>207</v>
      </c>
    </row>
    <row r="1062" spans="1:65" s="14" customFormat="1" ht="22.5">
      <c r="B1062" s="172"/>
      <c r="D1062" s="164" t="s">
        <v>237</v>
      </c>
      <c r="E1062" s="173" t="s">
        <v>1</v>
      </c>
      <c r="F1062" s="174" t="s">
        <v>2585</v>
      </c>
      <c r="H1062" s="173" t="s">
        <v>1</v>
      </c>
      <c r="I1062" s="175"/>
      <c r="L1062" s="172"/>
      <c r="M1062" s="176"/>
      <c r="N1062" s="177"/>
      <c r="O1062" s="177"/>
      <c r="P1062" s="177"/>
      <c r="Q1062" s="177"/>
      <c r="R1062" s="177"/>
      <c r="S1062" s="177"/>
      <c r="T1062" s="178"/>
      <c r="AT1062" s="173" t="s">
        <v>237</v>
      </c>
      <c r="AU1062" s="173" t="s">
        <v>88</v>
      </c>
      <c r="AV1062" s="14" t="s">
        <v>86</v>
      </c>
      <c r="AW1062" s="14" t="s">
        <v>33</v>
      </c>
      <c r="AX1062" s="14" t="s">
        <v>79</v>
      </c>
      <c r="AY1062" s="173" t="s">
        <v>207</v>
      </c>
    </row>
    <row r="1063" spans="1:65" s="14" customFormat="1" ht="22.5">
      <c r="B1063" s="172"/>
      <c r="D1063" s="164" t="s">
        <v>237</v>
      </c>
      <c r="E1063" s="173" t="s">
        <v>1</v>
      </c>
      <c r="F1063" s="174" t="s">
        <v>2586</v>
      </c>
      <c r="H1063" s="173" t="s">
        <v>1</v>
      </c>
      <c r="I1063" s="175"/>
      <c r="L1063" s="172"/>
      <c r="M1063" s="176"/>
      <c r="N1063" s="177"/>
      <c r="O1063" s="177"/>
      <c r="P1063" s="177"/>
      <c r="Q1063" s="177"/>
      <c r="R1063" s="177"/>
      <c r="S1063" s="177"/>
      <c r="T1063" s="178"/>
      <c r="AT1063" s="173" t="s">
        <v>237</v>
      </c>
      <c r="AU1063" s="173" t="s">
        <v>88</v>
      </c>
      <c r="AV1063" s="14" t="s">
        <v>86</v>
      </c>
      <c r="AW1063" s="14" t="s">
        <v>33</v>
      </c>
      <c r="AX1063" s="14" t="s">
        <v>79</v>
      </c>
      <c r="AY1063" s="173" t="s">
        <v>207</v>
      </c>
    </row>
    <row r="1064" spans="1:65" s="14" customFormat="1" ht="22.5">
      <c r="B1064" s="172"/>
      <c r="D1064" s="164" t="s">
        <v>237</v>
      </c>
      <c r="E1064" s="173" t="s">
        <v>1</v>
      </c>
      <c r="F1064" s="174" t="s">
        <v>2587</v>
      </c>
      <c r="H1064" s="173" t="s">
        <v>1</v>
      </c>
      <c r="I1064" s="175"/>
      <c r="L1064" s="172"/>
      <c r="M1064" s="176"/>
      <c r="N1064" s="177"/>
      <c r="O1064" s="177"/>
      <c r="P1064" s="177"/>
      <c r="Q1064" s="177"/>
      <c r="R1064" s="177"/>
      <c r="S1064" s="177"/>
      <c r="T1064" s="178"/>
      <c r="AT1064" s="173" t="s">
        <v>237</v>
      </c>
      <c r="AU1064" s="173" t="s">
        <v>88</v>
      </c>
      <c r="AV1064" s="14" t="s">
        <v>86</v>
      </c>
      <c r="AW1064" s="14" t="s">
        <v>33</v>
      </c>
      <c r="AX1064" s="14" t="s">
        <v>79</v>
      </c>
      <c r="AY1064" s="173" t="s">
        <v>207</v>
      </c>
    </row>
    <row r="1065" spans="1:65" s="14" customFormat="1" ht="22.5">
      <c r="B1065" s="172"/>
      <c r="D1065" s="164" t="s">
        <v>237</v>
      </c>
      <c r="E1065" s="173" t="s">
        <v>1</v>
      </c>
      <c r="F1065" s="174" t="s">
        <v>2588</v>
      </c>
      <c r="H1065" s="173" t="s">
        <v>1</v>
      </c>
      <c r="I1065" s="175"/>
      <c r="L1065" s="172"/>
      <c r="M1065" s="176"/>
      <c r="N1065" s="177"/>
      <c r="O1065" s="177"/>
      <c r="P1065" s="177"/>
      <c r="Q1065" s="177"/>
      <c r="R1065" s="177"/>
      <c r="S1065" s="177"/>
      <c r="T1065" s="178"/>
      <c r="AT1065" s="173" t="s">
        <v>237</v>
      </c>
      <c r="AU1065" s="173" t="s">
        <v>88</v>
      </c>
      <c r="AV1065" s="14" t="s">
        <v>86</v>
      </c>
      <c r="AW1065" s="14" t="s">
        <v>33</v>
      </c>
      <c r="AX1065" s="14" t="s">
        <v>79</v>
      </c>
      <c r="AY1065" s="173" t="s">
        <v>207</v>
      </c>
    </row>
    <row r="1066" spans="1:65" s="14" customFormat="1" ht="22.5">
      <c r="B1066" s="172"/>
      <c r="D1066" s="164" t="s">
        <v>237</v>
      </c>
      <c r="E1066" s="173" t="s">
        <v>1</v>
      </c>
      <c r="F1066" s="174" t="s">
        <v>2589</v>
      </c>
      <c r="H1066" s="173" t="s">
        <v>1</v>
      </c>
      <c r="I1066" s="175"/>
      <c r="L1066" s="172"/>
      <c r="M1066" s="176"/>
      <c r="N1066" s="177"/>
      <c r="O1066" s="177"/>
      <c r="P1066" s="177"/>
      <c r="Q1066" s="177"/>
      <c r="R1066" s="177"/>
      <c r="S1066" s="177"/>
      <c r="T1066" s="178"/>
      <c r="AT1066" s="173" t="s">
        <v>237</v>
      </c>
      <c r="AU1066" s="173" t="s">
        <v>88</v>
      </c>
      <c r="AV1066" s="14" t="s">
        <v>86</v>
      </c>
      <c r="AW1066" s="14" t="s">
        <v>33</v>
      </c>
      <c r="AX1066" s="14" t="s">
        <v>79</v>
      </c>
      <c r="AY1066" s="173" t="s">
        <v>207</v>
      </c>
    </row>
    <row r="1067" spans="1:65" s="14" customFormat="1" ht="22.5">
      <c r="B1067" s="172"/>
      <c r="D1067" s="164" t="s">
        <v>237</v>
      </c>
      <c r="E1067" s="173" t="s">
        <v>1</v>
      </c>
      <c r="F1067" s="174" t="s">
        <v>2590</v>
      </c>
      <c r="H1067" s="173" t="s">
        <v>1</v>
      </c>
      <c r="I1067" s="175"/>
      <c r="L1067" s="172"/>
      <c r="M1067" s="176"/>
      <c r="N1067" s="177"/>
      <c r="O1067" s="177"/>
      <c r="P1067" s="177"/>
      <c r="Q1067" s="177"/>
      <c r="R1067" s="177"/>
      <c r="S1067" s="177"/>
      <c r="T1067" s="178"/>
      <c r="AT1067" s="173" t="s">
        <v>237</v>
      </c>
      <c r="AU1067" s="173" t="s">
        <v>88</v>
      </c>
      <c r="AV1067" s="14" t="s">
        <v>86</v>
      </c>
      <c r="AW1067" s="14" t="s">
        <v>33</v>
      </c>
      <c r="AX1067" s="14" t="s">
        <v>79</v>
      </c>
      <c r="AY1067" s="173" t="s">
        <v>207</v>
      </c>
    </row>
    <row r="1068" spans="1:65" s="14" customFormat="1" ht="22.5">
      <c r="B1068" s="172"/>
      <c r="D1068" s="164" t="s">
        <v>237</v>
      </c>
      <c r="E1068" s="173" t="s">
        <v>1</v>
      </c>
      <c r="F1068" s="174" t="s">
        <v>2263</v>
      </c>
      <c r="H1068" s="173" t="s">
        <v>1</v>
      </c>
      <c r="I1068" s="175"/>
      <c r="L1068" s="172"/>
      <c r="M1068" s="176"/>
      <c r="N1068" s="177"/>
      <c r="O1068" s="177"/>
      <c r="P1068" s="177"/>
      <c r="Q1068" s="177"/>
      <c r="R1068" s="177"/>
      <c r="S1068" s="177"/>
      <c r="T1068" s="178"/>
      <c r="AT1068" s="173" t="s">
        <v>237</v>
      </c>
      <c r="AU1068" s="173" t="s">
        <v>88</v>
      </c>
      <c r="AV1068" s="14" t="s">
        <v>86</v>
      </c>
      <c r="AW1068" s="14" t="s">
        <v>33</v>
      </c>
      <c r="AX1068" s="14" t="s">
        <v>79</v>
      </c>
      <c r="AY1068" s="173" t="s">
        <v>207</v>
      </c>
    </row>
    <row r="1069" spans="1:65" s="15" customFormat="1" ht="11.25">
      <c r="B1069" s="179"/>
      <c r="D1069" s="164" t="s">
        <v>237</v>
      </c>
      <c r="E1069" s="180" t="s">
        <v>1</v>
      </c>
      <c r="F1069" s="181" t="s">
        <v>242</v>
      </c>
      <c r="H1069" s="182">
        <v>68.900000000000006</v>
      </c>
      <c r="I1069" s="183"/>
      <c r="L1069" s="179"/>
      <c r="M1069" s="184"/>
      <c r="N1069" s="185"/>
      <c r="O1069" s="185"/>
      <c r="P1069" s="185"/>
      <c r="Q1069" s="185"/>
      <c r="R1069" s="185"/>
      <c r="S1069" s="185"/>
      <c r="T1069" s="186"/>
      <c r="AT1069" s="180" t="s">
        <v>237</v>
      </c>
      <c r="AU1069" s="180" t="s">
        <v>88</v>
      </c>
      <c r="AV1069" s="15" t="s">
        <v>213</v>
      </c>
      <c r="AW1069" s="15" t="s">
        <v>33</v>
      </c>
      <c r="AX1069" s="15" t="s">
        <v>86</v>
      </c>
      <c r="AY1069" s="180" t="s">
        <v>207</v>
      </c>
    </row>
    <row r="1070" spans="1:65" s="2" customFormat="1" ht="24.2" customHeight="1">
      <c r="A1070" s="31"/>
      <c r="B1070" s="148"/>
      <c r="C1070" s="149" t="s">
        <v>691</v>
      </c>
      <c r="D1070" s="149" t="s">
        <v>209</v>
      </c>
      <c r="E1070" s="150" t="s">
        <v>2591</v>
      </c>
      <c r="F1070" s="151" t="s">
        <v>2592</v>
      </c>
      <c r="G1070" s="152" t="s">
        <v>220</v>
      </c>
      <c r="H1070" s="153">
        <v>450.81</v>
      </c>
      <c r="I1070" s="154"/>
      <c r="J1070" s="155">
        <f>ROUND(I1070*H1070,2)</f>
        <v>0</v>
      </c>
      <c r="K1070" s="156"/>
      <c r="L1070" s="32"/>
      <c r="M1070" s="157" t="s">
        <v>1</v>
      </c>
      <c r="N1070" s="158" t="s">
        <v>44</v>
      </c>
      <c r="O1070" s="57"/>
      <c r="P1070" s="159">
        <f>O1070*H1070</f>
        <v>0</v>
      </c>
      <c r="Q1070" s="159">
        <v>0</v>
      </c>
      <c r="R1070" s="159">
        <f>Q1070*H1070</f>
        <v>0</v>
      </c>
      <c r="S1070" s="159">
        <v>0</v>
      </c>
      <c r="T1070" s="160">
        <f>S1070*H1070</f>
        <v>0</v>
      </c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R1070" s="161" t="s">
        <v>213</v>
      </c>
      <c r="AT1070" s="161" t="s">
        <v>209</v>
      </c>
      <c r="AU1070" s="161" t="s">
        <v>88</v>
      </c>
      <c r="AY1070" s="17" t="s">
        <v>207</v>
      </c>
      <c r="BE1070" s="162">
        <f>IF(N1070="základní",J1070,0)</f>
        <v>0</v>
      </c>
      <c r="BF1070" s="162">
        <f>IF(N1070="snížená",J1070,0)</f>
        <v>0</v>
      </c>
      <c r="BG1070" s="162">
        <f>IF(N1070="zákl. přenesená",J1070,0)</f>
        <v>0</v>
      </c>
      <c r="BH1070" s="162">
        <f>IF(N1070="sníž. přenesená",J1070,0)</f>
        <v>0</v>
      </c>
      <c r="BI1070" s="162">
        <f>IF(N1070="nulová",J1070,0)</f>
        <v>0</v>
      </c>
      <c r="BJ1070" s="17" t="s">
        <v>86</v>
      </c>
      <c r="BK1070" s="162">
        <f>ROUND(I1070*H1070,2)</f>
        <v>0</v>
      </c>
      <c r="BL1070" s="17" t="s">
        <v>213</v>
      </c>
      <c r="BM1070" s="161" t="s">
        <v>1295</v>
      </c>
    </row>
    <row r="1071" spans="1:65" s="14" customFormat="1" ht="22.5">
      <c r="B1071" s="172"/>
      <c r="D1071" s="164" t="s">
        <v>237</v>
      </c>
      <c r="E1071" s="173" t="s">
        <v>1</v>
      </c>
      <c r="F1071" s="174" t="s">
        <v>2593</v>
      </c>
      <c r="H1071" s="173" t="s">
        <v>1</v>
      </c>
      <c r="I1071" s="175"/>
      <c r="L1071" s="172"/>
      <c r="M1071" s="176"/>
      <c r="N1071" s="177"/>
      <c r="O1071" s="177"/>
      <c r="P1071" s="177"/>
      <c r="Q1071" s="177"/>
      <c r="R1071" s="177"/>
      <c r="S1071" s="177"/>
      <c r="T1071" s="178"/>
      <c r="AT1071" s="173" t="s">
        <v>237</v>
      </c>
      <c r="AU1071" s="173" t="s">
        <v>88</v>
      </c>
      <c r="AV1071" s="14" t="s">
        <v>86</v>
      </c>
      <c r="AW1071" s="14" t="s">
        <v>33</v>
      </c>
      <c r="AX1071" s="14" t="s">
        <v>79</v>
      </c>
      <c r="AY1071" s="173" t="s">
        <v>207</v>
      </c>
    </row>
    <row r="1072" spans="1:65" s="14" customFormat="1" ht="22.5">
      <c r="B1072" s="172"/>
      <c r="D1072" s="164" t="s">
        <v>237</v>
      </c>
      <c r="E1072" s="173" t="s">
        <v>1</v>
      </c>
      <c r="F1072" s="174" t="s">
        <v>2594</v>
      </c>
      <c r="H1072" s="173" t="s">
        <v>1</v>
      </c>
      <c r="I1072" s="175"/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237</v>
      </c>
      <c r="AU1072" s="173" t="s">
        <v>88</v>
      </c>
      <c r="AV1072" s="14" t="s">
        <v>86</v>
      </c>
      <c r="AW1072" s="14" t="s">
        <v>33</v>
      </c>
      <c r="AX1072" s="14" t="s">
        <v>79</v>
      </c>
      <c r="AY1072" s="173" t="s">
        <v>207</v>
      </c>
    </row>
    <row r="1073" spans="1:65" s="13" customFormat="1" ht="22.5">
      <c r="B1073" s="163"/>
      <c r="D1073" s="164" t="s">
        <v>237</v>
      </c>
      <c r="E1073" s="165" t="s">
        <v>1</v>
      </c>
      <c r="F1073" s="166" t="s">
        <v>2595</v>
      </c>
      <c r="H1073" s="167">
        <v>149.85</v>
      </c>
      <c r="I1073" s="168"/>
      <c r="L1073" s="163"/>
      <c r="M1073" s="169"/>
      <c r="N1073" s="170"/>
      <c r="O1073" s="170"/>
      <c r="P1073" s="170"/>
      <c r="Q1073" s="170"/>
      <c r="R1073" s="170"/>
      <c r="S1073" s="170"/>
      <c r="T1073" s="171"/>
      <c r="AT1073" s="165" t="s">
        <v>237</v>
      </c>
      <c r="AU1073" s="165" t="s">
        <v>88</v>
      </c>
      <c r="AV1073" s="13" t="s">
        <v>88</v>
      </c>
      <c r="AW1073" s="13" t="s">
        <v>33</v>
      </c>
      <c r="AX1073" s="13" t="s">
        <v>79</v>
      </c>
      <c r="AY1073" s="165" t="s">
        <v>207</v>
      </c>
    </row>
    <row r="1074" spans="1:65" s="13" customFormat="1" ht="22.5">
      <c r="B1074" s="163"/>
      <c r="D1074" s="164" t="s">
        <v>237</v>
      </c>
      <c r="E1074" s="165" t="s">
        <v>1</v>
      </c>
      <c r="F1074" s="166" t="s">
        <v>2596</v>
      </c>
      <c r="H1074" s="167">
        <v>73.98</v>
      </c>
      <c r="I1074" s="168"/>
      <c r="L1074" s="163"/>
      <c r="M1074" s="169"/>
      <c r="N1074" s="170"/>
      <c r="O1074" s="170"/>
      <c r="P1074" s="170"/>
      <c r="Q1074" s="170"/>
      <c r="R1074" s="170"/>
      <c r="S1074" s="170"/>
      <c r="T1074" s="171"/>
      <c r="AT1074" s="165" t="s">
        <v>237</v>
      </c>
      <c r="AU1074" s="165" t="s">
        <v>88</v>
      </c>
      <c r="AV1074" s="13" t="s">
        <v>88</v>
      </c>
      <c r="AW1074" s="13" t="s">
        <v>33</v>
      </c>
      <c r="AX1074" s="13" t="s">
        <v>79</v>
      </c>
      <c r="AY1074" s="165" t="s">
        <v>207</v>
      </c>
    </row>
    <row r="1075" spans="1:65" s="13" customFormat="1" ht="22.5">
      <c r="B1075" s="163"/>
      <c r="D1075" s="164" t="s">
        <v>237</v>
      </c>
      <c r="E1075" s="165" t="s">
        <v>1</v>
      </c>
      <c r="F1075" s="166" t="s">
        <v>2597</v>
      </c>
      <c r="H1075" s="167">
        <v>226.98</v>
      </c>
      <c r="I1075" s="168"/>
      <c r="L1075" s="163"/>
      <c r="M1075" s="169"/>
      <c r="N1075" s="170"/>
      <c r="O1075" s="170"/>
      <c r="P1075" s="170"/>
      <c r="Q1075" s="170"/>
      <c r="R1075" s="170"/>
      <c r="S1075" s="170"/>
      <c r="T1075" s="171"/>
      <c r="AT1075" s="165" t="s">
        <v>237</v>
      </c>
      <c r="AU1075" s="165" t="s">
        <v>88</v>
      </c>
      <c r="AV1075" s="13" t="s">
        <v>88</v>
      </c>
      <c r="AW1075" s="13" t="s">
        <v>33</v>
      </c>
      <c r="AX1075" s="13" t="s">
        <v>79</v>
      </c>
      <c r="AY1075" s="165" t="s">
        <v>207</v>
      </c>
    </row>
    <row r="1076" spans="1:65" s="14" customFormat="1" ht="22.5">
      <c r="B1076" s="172"/>
      <c r="D1076" s="164" t="s">
        <v>237</v>
      </c>
      <c r="E1076" s="173" t="s">
        <v>1</v>
      </c>
      <c r="F1076" s="174" t="s">
        <v>2598</v>
      </c>
      <c r="H1076" s="173" t="s">
        <v>1</v>
      </c>
      <c r="I1076" s="175"/>
      <c r="L1076" s="172"/>
      <c r="M1076" s="176"/>
      <c r="N1076" s="177"/>
      <c r="O1076" s="177"/>
      <c r="P1076" s="177"/>
      <c r="Q1076" s="177"/>
      <c r="R1076" s="177"/>
      <c r="S1076" s="177"/>
      <c r="T1076" s="178"/>
      <c r="AT1076" s="173" t="s">
        <v>237</v>
      </c>
      <c r="AU1076" s="173" t="s">
        <v>88</v>
      </c>
      <c r="AV1076" s="14" t="s">
        <v>86</v>
      </c>
      <c r="AW1076" s="14" t="s">
        <v>33</v>
      </c>
      <c r="AX1076" s="14" t="s">
        <v>79</v>
      </c>
      <c r="AY1076" s="173" t="s">
        <v>207</v>
      </c>
    </row>
    <row r="1077" spans="1:65" s="14" customFormat="1" ht="22.5">
      <c r="B1077" s="172"/>
      <c r="D1077" s="164" t="s">
        <v>237</v>
      </c>
      <c r="E1077" s="173" t="s">
        <v>1</v>
      </c>
      <c r="F1077" s="174" t="s">
        <v>2599</v>
      </c>
      <c r="H1077" s="173" t="s">
        <v>1</v>
      </c>
      <c r="I1077" s="175"/>
      <c r="L1077" s="172"/>
      <c r="M1077" s="176"/>
      <c r="N1077" s="177"/>
      <c r="O1077" s="177"/>
      <c r="P1077" s="177"/>
      <c r="Q1077" s="177"/>
      <c r="R1077" s="177"/>
      <c r="S1077" s="177"/>
      <c r="T1077" s="178"/>
      <c r="AT1077" s="173" t="s">
        <v>237</v>
      </c>
      <c r="AU1077" s="173" t="s">
        <v>88</v>
      </c>
      <c r="AV1077" s="14" t="s">
        <v>86</v>
      </c>
      <c r="AW1077" s="14" t="s">
        <v>33</v>
      </c>
      <c r="AX1077" s="14" t="s">
        <v>79</v>
      </c>
      <c r="AY1077" s="173" t="s">
        <v>207</v>
      </c>
    </row>
    <row r="1078" spans="1:65" s="14" customFormat="1" ht="22.5">
      <c r="B1078" s="172"/>
      <c r="D1078" s="164" t="s">
        <v>237</v>
      </c>
      <c r="E1078" s="173" t="s">
        <v>1</v>
      </c>
      <c r="F1078" s="174" t="s">
        <v>2600</v>
      </c>
      <c r="H1078" s="173" t="s">
        <v>1</v>
      </c>
      <c r="I1078" s="175"/>
      <c r="L1078" s="172"/>
      <c r="M1078" s="176"/>
      <c r="N1078" s="177"/>
      <c r="O1078" s="177"/>
      <c r="P1078" s="177"/>
      <c r="Q1078" s="177"/>
      <c r="R1078" s="177"/>
      <c r="S1078" s="177"/>
      <c r="T1078" s="178"/>
      <c r="AT1078" s="173" t="s">
        <v>237</v>
      </c>
      <c r="AU1078" s="173" t="s">
        <v>88</v>
      </c>
      <c r="AV1078" s="14" t="s">
        <v>86</v>
      </c>
      <c r="AW1078" s="14" t="s">
        <v>33</v>
      </c>
      <c r="AX1078" s="14" t="s">
        <v>79</v>
      </c>
      <c r="AY1078" s="173" t="s">
        <v>207</v>
      </c>
    </row>
    <row r="1079" spans="1:65" s="14" customFormat="1" ht="22.5">
      <c r="B1079" s="172"/>
      <c r="D1079" s="164" t="s">
        <v>237</v>
      </c>
      <c r="E1079" s="173" t="s">
        <v>1</v>
      </c>
      <c r="F1079" s="174" t="s">
        <v>2588</v>
      </c>
      <c r="H1079" s="173" t="s">
        <v>1</v>
      </c>
      <c r="I1079" s="175"/>
      <c r="L1079" s="172"/>
      <c r="M1079" s="176"/>
      <c r="N1079" s="177"/>
      <c r="O1079" s="177"/>
      <c r="P1079" s="177"/>
      <c r="Q1079" s="177"/>
      <c r="R1079" s="177"/>
      <c r="S1079" s="177"/>
      <c r="T1079" s="178"/>
      <c r="AT1079" s="173" t="s">
        <v>237</v>
      </c>
      <c r="AU1079" s="173" t="s">
        <v>88</v>
      </c>
      <c r="AV1079" s="14" t="s">
        <v>86</v>
      </c>
      <c r="AW1079" s="14" t="s">
        <v>33</v>
      </c>
      <c r="AX1079" s="14" t="s">
        <v>79</v>
      </c>
      <c r="AY1079" s="173" t="s">
        <v>207</v>
      </c>
    </row>
    <row r="1080" spans="1:65" s="14" customFormat="1" ht="22.5">
      <c r="B1080" s="172"/>
      <c r="D1080" s="164" t="s">
        <v>237</v>
      </c>
      <c r="E1080" s="173" t="s">
        <v>1</v>
      </c>
      <c r="F1080" s="174" t="s">
        <v>2589</v>
      </c>
      <c r="H1080" s="173" t="s">
        <v>1</v>
      </c>
      <c r="I1080" s="175"/>
      <c r="L1080" s="172"/>
      <c r="M1080" s="176"/>
      <c r="N1080" s="177"/>
      <c r="O1080" s="177"/>
      <c r="P1080" s="177"/>
      <c r="Q1080" s="177"/>
      <c r="R1080" s="177"/>
      <c r="S1080" s="177"/>
      <c r="T1080" s="178"/>
      <c r="AT1080" s="173" t="s">
        <v>237</v>
      </c>
      <c r="AU1080" s="173" t="s">
        <v>88</v>
      </c>
      <c r="AV1080" s="14" t="s">
        <v>86</v>
      </c>
      <c r="AW1080" s="14" t="s">
        <v>33</v>
      </c>
      <c r="AX1080" s="14" t="s">
        <v>79</v>
      </c>
      <c r="AY1080" s="173" t="s">
        <v>207</v>
      </c>
    </row>
    <row r="1081" spans="1:65" s="14" customFormat="1" ht="22.5">
      <c r="B1081" s="172"/>
      <c r="D1081" s="164" t="s">
        <v>237</v>
      </c>
      <c r="E1081" s="173" t="s">
        <v>1</v>
      </c>
      <c r="F1081" s="174" t="s">
        <v>2590</v>
      </c>
      <c r="H1081" s="173" t="s">
        <v>1</v>
      </c>
      <c r="I1081" s="175"/>
      <c r="L1081" s="172"/>
      <c r="M1081" s="176"/>
      <c r="N1081" s="177"/>
      <c r="O1081" s="177"/>
      <c r="P1081" s="177"/>
      <c r="Q1081" s="177"/>
      <c r="R1081" s="177"/>
      <c r="S1081" s="177"/>
      <c r="T1081" s="178"/>
      <c r="AT1081" s="173" t="s">
        <v>237</v>
      </c>
      <c r="AU1081" s="173" t="s">
        <v>88</v>
      </c>
      <c r="AV1081" s="14" t="s">
        <v>86</v>
      </c>
      <c r="AW1081" s="14" t="s">
        <v>33</v>
      </c>
      <c r="AX1081" s="14" t="s">
        <v>79</v>
      </c>
      <c r="AY1081" s="173" t="s">
        <v>207</v>
      </c>
    </row>
    <row r="1082" spans="1:65" s="14" customFormat="1" ht="22.5">
      <c r="B1082" s="172"/>
      <c r="D1082" s="164" t="s">
        <v>237</v>
      </c>
      <c r="E1082" s="173" t="s">
        <v>1</v>
      </c>
      <c r="F1082" s="174" t="s">
        <v>2263</v>
      </c>
      <c r="H1082" s="173" t="s">
        <v>1</v>
      </c>
      <c r="I1082" s="175"/>
      <c r="L1082" s="172"/>
      <c r="M1082" s="176"/>
      <c r="N1082" s="177"/>
      <c r="O1082" s="177"/>
      <c r="P1082" s="177"/>
      <c r="Q1082" s="177"/>
      <c r="R1082" s="177"/>
      <c r="S1082" s="177"/>
      <c r="T1082" s="178"/>
      <c r="AT1082" s="173" t="s">
        <v>237</v>
      </c>
      <c r="AU1082" s="173" t="s">
        <v>88</v>
      </c>
      <c r="AV1082" s="14" t="s">
        <v>86</v>
      </c>
      <c r="AW1082" s="14" t="s">
        <v>33</v>
      </c>
      <c r="AX1082" s="14" t="s">
        <v>79</v>
      </c>
      <c r="AY1082" s="173" t="s">
        <v>207</v>
      </c>
    </row>
    <row r="1083" spans="1:65" s="15" customFormat="1" ht="11.25">
      <c r="B1083" s="179"/>
      <c r="D1083" s="164" t="s">
        <v>237</v>
      </c>
      <c r="E1083" s="180" t="s">
        <v>1</v>
      </c>
      <c r="F1083" s="181" t="s">
        <v>242</v>
      </c>
      <c r="H1083" s="182">
        <v>450.80999999999995</v>
      </c>
      <c r="I1083" s="183"/>
      <c r="L1083" s="179"/>
      <c r="M1083" s="184"/>
      <c r="N1083" s="185"/>
      <c r="O1083" s="185"/>
      <c r="P1083" s="185"/>
      <c r="Q1083" s="185"/>
      <c r="R1083" s="185"/>
      <c r="S1083" s="185"/>
      <c r="T1083" s="186"/>
      <c r="AT1083" s="180" t="s">
        <v>237</v>
      </c>
      <c r="AU1083" s="180" t="s">
        <v>88</v>
      </c>
      <c r="AV1083" s="15" t="s">
        <v>213</v>
      </c>
      <c r="AW1083" s="15" t="s">
        <v>33</v>
      </c>
      <c r="AX1083" s="15" t="s">
        <v>86</v>
      </c>
      <c r="AY1083" s="180" t="s">
        <v>207</v>
      </c>
    </row>
    <row r="1084" spans="1:65" s="2" customFormat="1" ht="24.2" customHeight="1">
      <c r="A1084" s="31"/>
      <c r="B1084" s="148"/>
      <c r="C1084" s="149" t="s">
        <v>1298</v>
      </c>
      <c r="D1084" s="149" t="s">
        <v>209</v>
      </c>
      <c r="E1084" s="150" t="s">
        <v>2601</v>
      </c>
      <c r="F1084" s="151" t="s">
        <v>2602</v>
      </c>
      <c r="G1084" s="152" t="s">
        <v>301</v>
      </c>
      <c r="H1084" s="153">
        <v>8</v>
      </c>
      <c r="I1084" s="154"/>
      <c r="J1084" s="155">
        <f>ROUND(I1084*H1084,2)</f>
        <v>0</v>
      </c>
      <c r="K1084" s="156"/>
      <c r="L1084" s="32"/>
      <c r="M1084" s="157" t="s">
        <v>1</v>
      </c>
      <c r="N1084" s="158" t="s">
        <v>44</v>
      </c>
      <c r="O1084" s="57"/>
      <c r="P1084" s="159">
        <f>O1084*H1084</f>
        <v>0</v>
      </c>
      <c r="Q1084" s="159">
        <v>0</v>
      </c>
      <c r="R1084" s="159">
        <f>Q1084*H1084</f>
        <v>0</v>
      </c>
      <c r="S1084" s="159">
        <v>0</v>
      </c>
      <c r="T1084" s="160">
        <f>S1084*H1084</f>
        <v>0</v>
      </c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R1084" s="161" t="s">
        <v>213</v>
      </c>
      <c r="AT1084" s="161" t="s">
        <v>209</v>
      </c>
      <c r="AU1084" s="161" t="s">
        <v>88</v>
      </c>
      <c r="AY1084" s="17" t="s">
        <v>207</v>
      </c>
      <c r="BE1084" s="162">
        <f>IF(N1084="základní",J1084,0)</f>
        <v>0</v>
      </c>
      <c r="BF1084" s="162">
        <f>IF(N1084="snížená",J1084,0)</f>
        <v>0</v>
      </c>
      <c r="BG1084" s="162">
        <f>IF(N1084="zákl. přenesená",J1084,0)</f>
        <v>0</v>
      </c>
      <c r="BH1084" s="162">
        <f>IF(N1084="sníž. přenesená",J1084,0)</f>
        <v>0</v>
      </c>
      <c r="BI1084" s="162">
        <f>IF(N1084="nulová",J1084,0)</f>
        <v>0</v>
      </c>
      <c r="BJ1084" s="17" t="s">
        <v>86</v>
      </c>
      <c r="BK1084" s="162">
        <f>ROUND(I1084*H1084,2)</f>
        <v>0</v>
      </c>
      <c r="BL1084" s="17" t="s">
        <v>213</v>
      </c>
      <c r="BM1084" s="161" t="s">
        <v>1299</v>
      </c>
    </row>
    <row r="1085" spans="1:65" s="14" customFormat="1" ht="22.5">
      <c r="B1085" s="172"/>
      <c r="D1085" s="164" t="s">
        <v>237</v>
      </c>
      <c r="E1085" s="173" t="s">
        <v>1</v>
      </c>
      <c r="F1085" s="174" t="s">
        <v>2603</v>
      </c>
      <c r="H1085" s="173" t="s">
        <v>1</v>
      </c>
      <c r="I1085" s="175"/>
      <c r="L1085" s="172"/>
      <c r="M1085" s="176"/>
      <c r="N1085" s="177"/>
      <c r="O1085" s="177"/>
      <c r="P1085" s="177"/>
      <c r="Q1085" s="177"/>
      <c r="R1085" s="177"/>
      <c r="S1085" s="177"/>
      <c r="T1085" s="178"/>
      <c r="AT1085" s="173" t="s">
        <v>237</v>
      </c>
      <c r="AU1085" s="173" t="s">
        <v>88</v>
      </c>
      <c r="AV1085" s="14" t="s">
        <v>86</v>
      </c>
      <c r="AW1085" s="14" t="s">
        <v>33</v>
      </c>
      <c r="AX1085" s="14" t="s">
        <v>79</v>
      </c>
      <c r="AY1085" s="173" t="s">
        <v>207</v>
      </c>
    </row>
    <row r="1086" spans="1:65" s="13" customFormat="1" ht="11.25">
      <c r="B1086" s="163"/>
      <c r="D1086" s="164" t="s">
        <v>237</v>
      </c>
      <c r="E1086" s="165" t="s">
        <v>1</v>
      </c>
      <c r="F1086" s="166" t="s">
        <v>2604</v>
      </c>
      <c r="H1086" s="167">
        <v>2</v>
      </c>
      <c r="I1086" s="168"/>
      <c r="L1086" s="163"/>
      <c r="M1086" s="169"/>
      <c r="N1086" s="170"/>
      <c r="O1086" s="170"/>
      <c r="P1086" s="170"/>
      <c r="Q1086" s="170"/>
      <c r="R1086" s="170"/>
      <c r="S1086" s="170"/>
      <c r="T1086" s="171"/>
      <c r="AT1086" s="165" t="s">
        <v>237</v>
      </c>
      <c r="AU1086" s="165" t="s">
        <v>88</v>
      </c>
      <c r="AV1086" s="13" t="s">
        <v>88</v>
      </c>
      <c r="AW1086" s="13" t="s">
        <v>33</v>
      </c>
      <c r="AX1086" s="13" t="s">
        <v>79</v>
      </c>
      <c r="AY1086" s="165" t="s">
        <v>207</v>
      </c>
    </row>
    <row r="1087" spans="1:65" s="13" customFormat="1" ht="11.25">
      <c r="B1087" s="163"/>
      <c r="D1087" s="164" t="s">
        <v>237</v>
      </c>
      <c r="E1087" s="165" t="s">
        <v>1</v>
      </c>
      <c r="F1087" s="166" t="s">
        <v>2605</v>
      </c>
      <c r="H1087" s="167">
        <v>2</v>
      </c>
      <c r="I1087" s="168"/>
      <c r="L1087" s="163"/>
      <c r="M1087" s="169"/>
      <c r="N1087" s="170"/>
      <c r="O1087" s="170"/>
      <c r="P1087" s="170"/>
      <c r="Q1087" s="170"/>
      <c r="R1087" s="170"/>
      <c r="S1087" s="170"/>
      <c r="T1087" s="171"/>
      <c r="AT1087" s="165" t="s">
        <v>237</v>
      </c>
      <c r="AU1087" s="165" t="s">
        <v>88</v>
      </c>
      <c r="AV1087" s="13" t="s">
        <v>88</v>
      </c>
      <c r="AW1087" s="13" t="s">
        <v>33</v>
      </c>
      <c r="AX1087" s="13" t="s">
        <v>79</v>
      </c>
      <c r="AY1087" s="165" t="s">
        <v>207</v>
      </c>
    </row>
    <row r="1088" spans="1:65" s="13" customFormat="1" ht="11.25">
      <c r="B1088" s="163"/>
      <c r="D1088" s="164" t="s">
        <v>237</v>
      </c>
      <c r="E1088" s="165" t="s">
        <v>1</v>
      </c>
      <c r="F1088" s="166" t="s">
        <v>2606</v>
      </c>
      <c r="H1088" s="167">
        <v>2</v>
      </c>
      <c r="I1088" s="168"/>
      <c r="L1088" s="163"/>
      <c r="M1088" s="169"/>
      <c r="N1088" s="170"/>
      <c r="O1088" s="170"/>
      <c r="P1088" s="170"/>
      <c r="Q1088" s="170"/>
      <c r="R1088" s="170"/>
      <c r="S1088" s="170"/>
      <c r="T1088" s="171"/>
      <c r="AT1088" s="165" t="s">
        <v>237</v>
      </c>
      <c r="AU1088" s="165" t="s">
        <v>88</v>
      </c>
      <c r="AV1088" s="13" t="s">
        <v>88</v>
      </c>
      <c r="AW1088" s="13" t="s">
        <v>33</v>
      </c>
      <c r="AX1088" s="13" t="s">
        <v>79</v>
      </c>
      <c r="AY1088" s="165" t="s">
        <v>207</v>
      </c>
    </row>
    <row r="1089" spans="1:65" s="13" customFormat="1" ht="11.25">
      <c r="B1089" s="163"/>
      <c r="D1089" s="164" t="s">
        <v>237</v>
      </c>
      <c r="E1089" s="165" t="s">
        <v>1</v>
      </c>
      <c r="F1089" s="166" t="s">
        <v>2607</v>
      </c>
      <c r="H1089" s="167">
        <v>2</v>
      </c>
      <c r="I1089" s="168"/>
      <c r="L1089" s="163"/>
      <c r="M1089" s="169"/>
      <c r="N1089" s="170"/>
      <c r="O1089" s="170"/>
      <c r="P1089" s="170"/>
      <c r="Q1089" s="170"/>
      <c r="R1089" s="170"/>
      <c r="S1089" s="170"/>
      <c r="T1089" s="171"/>
      <c r="AT1089" s="165" t="s">
        <v>237</v>
      </c>
      <c r="AU1089" s="165" t="s">
        <v>88</v>
      </c>
      <c r="AV1089" s="13" t="s">
        <v>88</v>
      </c>
      <c r="AW1089" s="13" t="s">
        <v>33</v>
      </c>
      <c r="AX1089" s="13" t="s">
        <v>79</v>
      </c>
      <c r="AY1089" s="165" t="s">
        <v>207</v>
      </c>
    </row>
    <row r="1090" spans="1:65" s="14" customFormat="1" ht="22.5">
      <c r="B1090" s="172"/>
      <c r="D1090" s="164" t="s">
        <v>237</v>
      </c>
      <c r="E1090" s="173" t="s">
        <v>1</v>
      </c>
      <c r="F1090" s="174" t="s">
        <v>2608</v>
      </c>
      <c r="H1090" s="173" t="s">
        <v>1</v>
      </c>
      <c r="I1090" s="175"/>
      <c r="L1090" s="172"/>
      <c r="M1090" s="176"/>
      <c r="N1090" s="177"/>
      <c r="O1090" s="177"/>
      <c r="P1090" s="177"/>
      <c r="Q1090" s="177"/>
      <c r="R1090" s="177"/>
      <c r="S1090" s="177"/>
      <c r="T1090" s="178"/>
      <c r="AT1090" s="173" t="s">
        <v>237</v>
      </c>
      <c r="AU1090" s="173" t="s">
        <v>88</v>
      </c>
      <c r="AV1090" s="14" t="s">
        <v>86</v>
      </c>
      <c r="AW1090" s="14" t="s">
        <v>33</v>
      </c>
      <c r="AX1090" s="14" t="s">
        <v>79</v>
      </c>
      <c r="AY1090" s="173" t="s">
        <v>207</v>
      </c>
    </row>
    <row r="1091" spans="1:65" s="14" customFormat="1" ht="11.25">
      <c r="B1091" s="172"/>
      <c r="D1091" s="164" t="s">
        <v>237</v>
      </c>
      <c r="E1091" s="173" t="s">
        <v>1</v>
      </c>
      <c r="F1091" s="174" t="s">
        <v>2609</v>
      </c>
      <c r="H1091" s="173" t="s">
        <v>1</v>
      </c>
      <c r="I1091" s="175"/>
      <c r="L1091" s="172"/>
      <c r="M1091" s="176"/>
      <c r="N1091" s="177"/>
      <c r="O1091" s="177"/>
      <c r="P1091" s="177"/>
      <c r="Q1091" s="177"/>
      <c r="R1091" s="177"/>
      <c r="S1091" s="177"/>
      <c r="T1091" s="178"/>
      <c r="AT1091" s="173" t="s">
        <v>237</v>
      </c>
      <c r="AU1091" s="173" t="s">
        <v>88</v>
      </c>
      <c r="AV1091" s="14" t="s">
        <v>86</v>
      </c>
      <c r="AW1091" s="14" t="s">
        <v>33</v>
      </c>
      <c r="AX1091" s="14" t="s">
        <v>79</v>
      </c>
      <c r="AY1091" s="173" t="s">
        <v>207</v>
      </c>
    </row>
    <row r="1092" spans="1:65" s="14" customFormat="1" ht="22.5">
      <c r="B1092" s="172"/>
      <c r="D1092" s="164" t="s">
        <v>237</v>
      </c>
      <c r="E1092" s="173" t="s">
        <v>1</v>
      </c>
      <c r="F1092" s="174" t="s">
        <v>2610</v>
      </c>
      <c r="H1092" s="173" t="s">
        <v>1</v>
      </c>
      <c r="I1092" s="175"/>
      <c r="L1092" s="172"/>
      <c r="M1092" s="176"/>
      <c r="N1092" s="177"/>
      <c r="O1092" s="177"/>
      <c r="P1092" s="177"/>
      <c r="Q1092" s="177"/>
      <c r="R1092" s="177"/>
      <c r="S1092" s="177"/>
      <c r="T1092" s="178"/>
      <c r="AT1092" s="173" t="s">
        <v>237</v>
      </c>
      <c r="AU1092" s="173" t="s">
        <v>88</v>
      </c>
      <c r="AV1092" s="14" t="s">
        <v>86</v>
      </c>
      <c r="AW1092" s="14" t="s">
        <v>33</v>
      </c>
      <c r="AX1092" s="14" t="s">
        <v>79</v>
      </c>
      <c r="AY1092" s="173" t="s">
        <v>207</v>
      </c>
    </row>
    <row r="1093" spans="1:65" s="14" customFormat="1" ht="11.25">
      <c r="B1093" s="172"/>
      <c r="D1093" s="164" t="s">
        <v>237</v>
      </c>
      <c r="E1093" s="173" t="s">
        <v>1</v>
      </c>
      <c r="F1093" s="174" t="s">
        <v>2611</v>
      </c>
      <c r="H1093" s="173" t="s">
        <v>1</v>
      </c>
      <c r="I1093" s="175"/>
      <c r="L1093" s="172"/>
      <c r="M1093" s="176"/>
      <c r="N1093" s="177"/>
      <c r="O1093" s="177"/>
      <c r="P1093" s="177"/>
      <c r="Q1093" s="177"/>
      <c r="R1093" s="177"/>
      <c r="S1093" s="177"/>
      <c r="T1093" s="178"/>
      <c r="AT1093" s="173" t="s">
        <v>237</v>
      </c>
      <c r="AU1093" s="173" t="s">
        <v>88</v>
      </c>
      <c r="AV1093" s="14" t="s">
        <v>86</v>
      </c>
      <c r="AW1093" s="14" t="s">
        <v>33</v>
      </c>
      <c r="AX1093" s="14" t="s">
        <v>79</v>
      </c>
      <c r="AY1093" s="173" t="s">
        <v>207</v>
      </c>
    </row>
    <row r="1094" spans="1:65" s="14" customFormat="1" ht="22.5">
      <c r="B1094" s="172"/>
      <c r="D1094" s="164" t="s">
        <v>237</v>
      </c>
      <c r="E1094" s="173" t="s">
        <v>1</v>
      </c>
      <c r="F1094" s="174" t="s">
        <v>2588</v>
      </c>
      <c r="H1094" s="173" t="s">
        <v>1</v>
      </c>
      <c r="I1094" s="175"/>
      <c r="L1094" s="172"/>
      <c r="M1094" s="176"/>
      <c r="N1094" s="177"/>
      <c r="O1094" s="177"/>
      <c r="P1094" s="177"/>
      <c r="Q1094" s="177"/>
      <c r="R1094" s="177"/>
      <c r="S1094" s="177"/>
      <c r="T1094" s="178"/>
      <c r="AT1094" s="173" t="s">
        <v>237</v>
      </c>
      <c r="AU1094" s="173" t="s">
        <v>88</v>
      </c>
      <c r="AV1094" s="14" t="s">
        <v>86</v>
      </c>
      <c r="AW1094" s="14" t="s">
        <v>33</v>
      </c>
      <c r="AX1094" s="14" t="s">
        <v>79</v>
      </c>
      <c r="AY1094" s="173" t="s">
        <v>207</v>
      </c>
    </row>
    <row r="1095" spans="1:65" s="14" customFormat="1" ht="22.5">
      <c r="B1095" s="172"/>
      <c r="D1095" s="164" t="s">
        <v>237</v>
      </c>
      <c r="E1095" s="173" t="s">
        <v>1</v>
      </c>
      <c r="F1095" s="174" t="s">
        <v>2589</v>
      </c>
      <c r="H1095" s="173" t="s">
        <v>1</v>
      </c>
      <c r="I1095" s="175"/>
      <c r="L1095" s="172"/>
      <c r="M1095" s="176"/>
      <c r="N1095" s="177"/>
      <c r="O1095" s="177"/>
      <c r="P1095" s="177"/>
      <c r="Q1095" s="177"/>
      <c r="R1095" s="177"/>
      <c r="S1095" s="177"/>
      <c r="T1095" s="178"/>
      <c r="AT1095" s="173" t="s">
        <v>237</v>
      </c>
      <c r="AU1095" s="173" t="s">
        <v>88</v>
      </c>
      <c r="AV1095" s="14" t="s">
        <v>86</v>
      </c>
      <c r="AW1095" s="14" t="s">
        <v>33</v>
      </c>
      <c r="AX1095" s="14" t="s">
        <v>79</v>
      </c>
      <c r="AY1095" s="173" t="s">
        <v>207</v>
      </c>
    </row>
    <row r="1096" spans="1:65" s="14" customFormat="1" ht="22.5">
      <c r="B1096" s="172"/>
      <c r="D1096" s="164" t="s">
        <v>237</v>
      </c>
      <c r="E1096" s="173" t="s">
        <v>1</v>
      </c>
      <c r="F1096" s="174" t="s">
        <v>2590</v>
      </c>
      <c r="H1096" s="173" t="s">
        <v>1</v>
      </c>
      <c r="I1096" s="175"/>
      <c r="L1096" s="172"/>
      <c r="M1096" s="176"/>
      <c r="N1096" s="177"/>
      <c r="O1096" s="177"/>
      <c r="P1096" s="177"/>
      <c r="Q1096" s="177"/>
      <c r="R1096" s="177"/>
      <c r="S1096" s="177"/>
      <c r="T1096" s="178"/>
      <c r="AT1096" s="173" t="s">
        <v>237</v>
      </c>
      <c r="AU1096" s="173" t="s">
        <v>88</v>
      </c>
      <c r="AV1096" s="14" t="s">
        <v>86</v>
      </c>
      <c r="AW1096" s="14" t="s">
        <v>33</v>
      </c>
      <c r="AX1096" s="14" t="s">
        <v>79</v>
      </c>
      <c r="AY1096" s="173" t="s">
        <v>207</v>
      </c>
    </row>
    <row r="1097" spans="1:65" s="14" customFormat="1" ht="22.5">
      <c r="B1097" s="172"/>
      <c r="D1097" s="164" t="s">
        <v>237</v>
      </c>
      <c r="E1097" s="173" t="s">
        <v>1</v>
      </c>
      <c r="F1097" s="174" t="s">
        <v>2263</v>
      </c>
      <c r="H1097" s="173" t="s">
        <v>1</v>
      </c>
      <c r="I1097" s="175"/>
      <c r="L1097" s="172"/>
      <c r="M1097" s="176"/>
      <c r="N1097" s="177"/>
      <c r="O1097" s="177"/>
      <c r="P1097" s="177"/>
      <c r="Q1097" s="177"/>
      <c r="R1097" s="177"/>
      <c r="S1097" s="177"/>
      <c r="T1097" s="178"/>
      <c r="AT1097" s="173" t="s">
        <v>237</v>
      </c>
      <c r="AU1097" s="173" t="s">
        <v>88</v>
      </c>
      <c r="AV1097" s="14" t="s">
        <v>86</v>
      </c>
      <c r="AW1097" s="14" t="s">
        <v>33</v>
      </c>
      <c r="AX1097" s="14" t="s">
        <v>79</v>
      </c>
      <c r="AY1097" s="173" t="s">
        <v>207</v>
      </c>
    </row>
    <row r="1098" spans="1:65" s="15" customFormat="1" ht="11.25">
      <c r="B1098" s="179"/>
      <c r="D1098" s="164" t="s">
        <v>237</v>
      </c>
      <c r="E1098" s="180" t="s">
        <v>1</v>
      </c>
      <c r="F1098" s="181" t="s">
        <v>242</v>
      </c>
      <c r="H1098" s="182">
        <v>8</v>
      </c>
      <c r="I1098" s="183"/>
      <c r="L1098" s="179"/>
      <c r="M1098" s="184"/>
      <c r="N1098" s="185"/>
      <c r="O1098" s="185"/>
      <c r="P1098" s="185"/>
      <c r="Q1098" s="185"/>
      <c r="R1098" s="185"/>
      <c r="S1098" s="185"/>
      <c r="T1098" s="186"/>
      <c r="AT1098" s="180" t="s">
        <v>237</v>
      </c>
      <c r="AU1098" s="180" t="s">
        <v>88</v>
      </c>
      <c r="AV1098" s="15" t="s">
        <v>213</v>
      </c>
      <c r="AW1098" s="15" t="s">
        <v>33</v>
      </c>
      <c r="AX1098" s="15" t="s">
        <v>86</v>
      </c>
      <c r="AY1098" s="180" t="s">
        <v>207</v>
      </c>
    </row>
    <row r="1099" spans="1:65" s="2" customFormat="1" ht="37.9" customHeight="1">
      <c r="A1099" s="31"/>
      <c r="B1099" s="148"/>
      <c r="C1099" s="149" t="s">
        <v>695</v>
      </c>
      <c r="D1099" s="149" t="s">
        <v>209</v>
      </c>
      <c r="E1099" s="150" t="s">
        <v>2612</v>
      </c>
      <c r="F1099" s="151" t="s">
        <v>2613</v>
      </c>
      <c r="G1099" s="152" t="s">
        <v>220</v>
      </c>
      <c r="H1099" s="153">
        <v>2.85</v>
      </c>
      <c r="I1099" s="154"/>
      <c r="J1099" s="155">
        <f>ROUND(I1099*H1099,2)</f>
        <v>0</v>
      </c>
      <c r="K1099" s="156"/>
      <c r="L1099" s="32"/>
      <c r="M1099" s="157" t="s">
        <v>1</v>
      </c>
      <c r="N1099" s="158" t="s">
        <v>44</v>
      </c>
      <c r="O1099" s="57"/>
      <c r="P1099" s="159">
        <f>O1099*H1099</f>
        <v>0</v>
      </c>
      <c r="Q1099" s="159">
        <v>0</v>
      </c>
      <c r="R1099" s="159">
        <f>Q1099*H1099</f>
        <v>0</v>
      </c>
      <c r="S1099" s="159">
        <v>0</v>
      </c>
      <c r="T1099" s="160">
        <f>S1099*H1099</f>
        <v>0</v>
      </c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R1099" s="161" t="s">
        <v>213</v>
      </c>
      <c r="AT1099" s="161" t="s">
        <v>209</v>
      </c>
      <c r="AU1099" s="161" t="s">
        <v>88</v>
      </c>
      <c r="AY1099" s="17" t="s">
        <v>207</v>
      </c>
      <c r="BE1099" s="162">
        <f>IF(N1099="základní",J1099,0)</f>
        <v>0</v>
      </c>
      <c r="BF1099" s="162">
        <f>IF(N1099="snížená",J1099,0)</f>
        <v>0</v>
      </c>
      <c r="BG1099" s="162">
        <f>IF(N1099="zákl. přenesená",J1099,0)</f>
        <v>0</v>
      </c>
      <c r="BH1099" s="162">
        <f>IF(N1099="sníž. přenesená",J1099,0)</f>
        <v>0</v>
      </c>
      <c r="BI1099" s="162">
        <f>IF(N1099="nulová",J1099,0)</f>
        <v>0</v>
      </c>
      <c r="BJ1099" s="17" t="s">
        <v>86</v>
      </c>
      <c r="BK1099" s="162">
        <f>ROUND(I1099*H1099,2)</f>
        <v>0</v>
      </c>
      <c r="BL1099" s="17" t="s">
        <v>213</v>
      </c>
      <c r="BM1099" s="161" t="s">
        <v>1305</v>
      </c>
    </row>
    <row r="1100" spans="1:65" s="13" customFormat="1" ht="22.5">
      <c r="B1100" s="163"/>
      <c r="D1100" s="164" t="s">
        <v>237</v>
      </c>
      <c r="E1100" s="165" t="s">
        <v>1</v>
      </c>
      <c r="F1100" s="166" t="s">
        <v>2614</v>
      </c>
      <c r="H1100" s="167">
        <v>2.85</v>
      </c>
      <c r="I1100" s="168"/>
      <c r="L1100" s="163"/>
      <c r="M1100" s="169"/>
      <c r="N1100" s="170"/>
      <c r="O1100" s="170"/>
      <c r="P1100" s="170"/>
      <c r="Q1100" s="170"/>
      <c r="R1100" s="170"/>
      <c r="S1100" s="170"/>
      <c r="T1100" s="171"/>
      <c r="AT1100" s="165" t="s">
        <v>237</v>
      </c>
      <c r="AU1100" s="165" t="s">
        <v>88</v>
      </c>
      <c r="AV1100" s="13" t="s">
        <v>88</v>
      </c>
      <c r="AW1100" s="13" t="s">
        <v>33</v>
      </c>
      <c r="AX1100" s="13" t="s">
        <v>79</v>
      </c>
      <c r="AY1100" s="165" t="s">
        <v>207</v>
      </c>
    </row>
    <row r="1101" spans="1:65" s="14" customFormat="1" ht="11.25">
      <c r="B1101" s="172"/>
      <c r="D1101" s="164" t="s">
        <v>237</v>
      </c>
      <c r="E1101" s="173" t="s">
        <v>1</v>
      </c>
      <c r="F1101" s="174" t="s">
        <v>2615</v>
      </c>
      <c r="H1101" s="173" t="s">
        <v>1</v>
      </c>
      <c r="I1101" s="175"/>
      <c r="L1101" s="172"/>
      <c r="M1101" s="176"/>
      <c r="N1101" s="177"/>
      <c r="O1101" s="177"/>
      <c r="P1101" s="177"/>
      <c r="Q1101" s="177"/>
      <c r="R1101" s="177"/>
      <c r="S1101" s="177"/>
      <c r="T1101" s="178"/>
      <c r="AT1101" s="173" t="s">
        <v>237</v>
      </c>
      <c r="AU1101" s="173" t="s">
        <v>88</v>
      </c>
      <c r="AV1101" s="14" t="s">
        <v>86</v>
      </c>
      <c r="AW1101" s="14" t="s">
        <v>33</v>
      </c>
      <c r="AX1101" s="14" t="s">
        <v>79</v>
      </c>
      <c r="AY1101" s="173" t="s">
        <v>207</v>
      </c>
    </row>
    <row r="1102" spans="1:65" s="14" customFormat="1" ht="22.5">
      <c r="B1102" s="172"/>
      <c r="D1102" s="164" t="s">
        <v>237</v>
      </c>
      <c r="E1102" s="173" t="s">
        <v>1</v>
      </c>
      <c r="F1102" s="174" t="s">
        <v>2616</v>
      </c>
      <c r="H1102" s="173" t="s">
        <v>1</v>
      </c>
      <c r="I1102" s="175"/>
      <c r="L1102" s="172"/>
      <c r="M1102" s="176"/>
      <c r="N1102" s="177"/>
      <c r="O1102" s="177"/>
      <c r="P1102" s="177"/>
      <c r="Q1102" s="177"/>
      <c r="R1102" s="177"/>
      <c r="S1102" s="177"/>
      <c r="T1102" s="178"/>
      <c r="AT1102" s="173" t="s">
        <v>237</v>
      </c>
      <c r="AU1102" s="173" t="s">
        <v>88</v>
      </c>
      <c r="AV1102" s="14" t="s">
        <v>86</v>
      </c>
      <c r="AW1102" s="14" t="s">
        <v>33</v>
      </c>
      <c r="AX1102" s="14" t="s">
        <v>79</v>
      </c>
      <c r="AY1102" s="173" t="s">
        <v>207</v>
      </c>
    </row>
    <row r="1103" spans="1:65" s="14" customFormat="1" ht="22.5">
      <c r="B1103" s="172"/>
      <c r="D1103" s="164" t="s">
        <v>237</v>
      </c>
      <c r="E1103" s="173" t="s">
        <v>1</v>
      </c>
      <c r="F1103" s="174" t="s">
        <v>2617</v>
      </c>
      <c r="H1103" s="173" t="s">
        <v>1</v>
      </c>
      <c r="I1103" s="175"/>
      <c r="L1103" s="172"/>
      <c r="M1103" s="176"/>
      <c r="N1103" s="177"/>
      <c r="O1103" s="177"/>
      <c r="P1103" s="177"/>
      <c r="Q1103" s="177"/>
      <c r="R1103" s="177"/>
      <c r="S1103" s="177"/>
      <c r="T1103" s="178"/>
      <c r="AT1103" s="173" t="s">
        <v>237</v>
      </c>
      <c r="AU1103" s="173" t="s">
        <v>88</v>
      </c>
      <c r="AV1103" s="14" t="s">
        <v>86</v>
      </c>
      <c r="AW1103" s="14" t="s">
        <v>33</v>
      </c>
      <c r="AX1103" s="14" t="s">
        <v>79</v>
      </c>
      <c r="AY1103" s="173" t="s">
        <v>207</v>
      </c>
    </row>
    <row r="1104" spans="1:65" s="14" customFormat="1" ht="11.25">
      <c r="B1104" s="172"/>
      <c r="D1104" s="164" t="s">
        <v>237</v>
      </c>
      <c r="E1104" s="173" t="s">
        <v>1</v>
      </c>
      <c r="F1104" s="174" t="s">
        <v>2618</v>
      </c>
      <c r="H1104" s="173" t="s">
        <v>1</v>
      </c>
      <c r="I1104" s="175"/>
      <c r="L1104" s="172"/>
      <c r="M1104" s="176"/>
      <c r="N1104" s="177"/>
      <c r="O1104" s="177"/>
      <c r="P1104" s="177"/>
      <c r="Q1104" s="177"/>
      <c r="R1104" s="177"/>
      <c r="S1104" s="177"/>
      <c r="T1104" s="178"/>
      <c r="AT1104" s="173" t="s">
        <v>237</v>
      </c>
      <c r="AU1104" s="173" t="s">
        <v>88</v>
      </c>
      <c r="AV1104" s="14" t="s">
        <v>86</v>
      </c>
      <c r="AW1104" s="14" t="s">
        <v>33</v>
      </c>
      <c r="AX1104" s="14" t="s">
        <v>79</v>
      </c>
      <c r="AY1104" s="173" t="s">
        <v>207</v>
      </c>
    </row>
    <row r="1105" spans="1:65" s="14" customFormat="1" ht="22.5">
      <c r="B1105" s="172"/>
      <c r="D1105" s="164" t="s">
        <v>237</v>
      </c>
      <c r="E1105" s="173" t="s">
        <v>1</v>
      </c>
      <c r="F1105" s="174" t="s">
        <v>2588</v>
      </c>
      <c r="H1105" s="173" t="s">
        <v>1</v>
      </c>
      <c r="I1105" s="175"/>
      <c r="L1105" s="172"/>
      <c r="M1105" s="176"/>
      <c r="N1105" s="177"/>
      <c r="O1105" s="177"/>
      <c r="P1105" s="177"/>
      <c r="Q1105" s="177"/>
      <c r="R1105" s="177"/>
      <c r="S1105" s="177"/>
      <c r="T1105" s="178"/>
      <c r="AT1105" s="173" t="s">
        <v>237</v>
      </c>
      <c r="AU1105" s="173" t="s">
        <v>88</v>
      </c>
      <c r="AV1105" s="14" t="s">
        <v>86</v>
      </c>
      <c r="AW1105" s="14" t="s">
        <v>33</v>
      </c>
      <c r="AX1105" s="14" t="s">
        <v>79</v>
      </c>
      <c r="AY1105" s="173" t="s">
        <v>207</v>
      </c>
    </row>
    <row r="1106" spans="1:65" s="14" customFormat="1" ht="22.5">
      <c r="B1106" s="172"/>
      <c r="D1106" s="164" t="s">
        <v>237</v>
      </c>
      <c r="E1106" s="173" t="s">
        <v>1</v>
      </c>
      <c r="F1106" s="174" t="s">
        <v>2589</v>
      </c>
      <c r="H1106" s="173" t="s">
        <v>1</v>
      </c>
      <c r="I1106" s="175"/>
      <c r="L1106" s="172"/>
      <c r="M1106" s="176"/>
      <c r="N1106" s="177"/>
      <c r="O1106" s="177"/>
      <c r="P1106" s="177"/>
      <c r="Q1106" s="177"/>
      <c r="R1106" s="177"/>
      <c r="S1106" s="177"/>
      <c r="T1106" s="178"/>
      <c r="AT1106" s="173" t="s">
        <v>237</v>
      </c>
      <c r="AU1106" s="173" t="s">
        <v>88</v>
      </c>
      <c r="AV1106" s="14" t="s">
        <v>86</v>
      </c>
      <c r="AW1106" s="14" t="s">
        <v>33</v>
      </c>
      <c r="AX1106" s="14" t="s">
        <v>79</v>
      </c>
      <c r="AY1106" s="173" t="s">
        <v>207</v>
      </c>
    </row>
    <row r="1107" spans="1:65" s="14" customFormat="1" ht="22.5">
      <c r="B1107" s="172"/>
      <c r="D1107" s="164" t="s">
        <v>237</v>
      </c>
      <c r="E1107" s="173" t="s">
        <v>1</v>
      </c>
      <c r="F1107" s="174" t="s">
        <v>2590</v>
      </c>
      <c r="H1107" s="173" t="s">
        <v>1</v>
      </c>
      <c r="I1107" s="175"/>
      <c r="L1107" s="172"/>
      <c r="M1107" s="176"/>
      <c r="N1107" s="177"/>
      <c r="O1107" s="177"/>
      <c r="P1107" s="177"/>
      <c r="Q1107" s="177"/>
      <c r="R1107" s="177"/>
      <c r="S1107" s="177"/>
      <c r="T1107" s="178"/>
      <c r="AT1107" s="173" t="s">
        <v>237</v>
      </c>
      <c r="AU1107" s="173" t="s">
        <v>88</v>
      </c>
      <c r="AV1107" s="14" t="s">
        <v>86</v>
      </c>
      <c r="AW1107" s="14" t="s">
        <v>33</v>
      </c>
      <c r="AX1107" s="14" t="s">
        <v>79</v>
      </c>
      <c r="AY1107" s="173" t="s">
        <v>207</v>
      </c>
    </row>
    <row r="1108" spans="1:65" s="14" customFormat="1" ht="22.5">
      <c r="B1108" s="172"/>
      <c r="D1108" s="164" t="s">
        <v>237</v>
      </c>
      <c r="E1108" s="173" t="s">
        <v>1</v>
      </c>
      <c r="F1108" s="174" t="s">
        <v>2263</v>
      </c>
      <c r="H1108" s="173" t="s">
        <v>1</v>
      </c>
      <c r="I1108" s="175"/>
      <c r="L1108" s="172"/>
      <c r="M1108" s="176"/>
      <c r="N1108" s="177"/>
      <c r="O1108" s="177"/>
      <c r="P1108" s="177"/>
      <c r="Q1108" s="177"/>
      <c r="R1108" s="177"/>
      <c r="S1108" s="177"/>
      <c r="T1108" s="178"/>
      <c r="AT1108" s="173" t="s">
        <v>237</v>
      </c>
      <c r="AU1108" s="173" t="s">
        <v>88</v>
      </c>
      <c r="AV1108" s="14" t="s">
        <v>86</v>
      </c>
      <c r="AW1108" s="14" t="s">
        <v>33</v>
      </c>
      <c r="AX1108" s="14" t="s">
        <v>79</v>
      </c>
      <c r="AY1108" s="173" t="s">
        <v>207</v>
      </c>
    </row>
    <row r="1109" spans="1:65" s="15" customFormat="1" ht="11.25">
      <c r="B1109" s="179"/>
      <c r="D1109" s="164" t="s">
        <v>237</v>
      </c>
      <c r="E1109" s="180" t="s">
        <v>1</v>
      </c>
      <c r="F1109" s="181" t="s">
        <v>242</v>
      </c>
      <c r="H1109" s="182">
        <v>2.85</v>
      </c>
      <c r="I1109" s="183"/>
      <c r="L1109" s="179"/>
      <c r="M1109" s="184"/>
      <c r="N1109" s="185"/>
      <c r="O1109" s="185"/>
      <c r="P1109" s="185"/>
      <c r="Q1109" s="185"/>
      <c r="R1109" s="185"/>
      <c r="S1109" s="185"/>
      <c r="T1109" s="186"/>
      <c r="AT1109" s="180" t="s">
        <v>237</v>
      </c>
      <c r="AU1109" s="180" t="s">
        <v>88</v>
      </c>
      <c r="AV1109" s="15" t="s">
        <v>213</v>
      </c>
      <c r="AW1109" s="15" t="s">
        <v>33</v>
      </c>
      <c r="AX1109" s="15" t="s">
        <v>86</v>
      </c>
      <c r="AY1109" s="180" t="s">
        <v>207</v>
      </c>
    </row>
    <row r="1110" spans="1:65" s="2" customFormat="1" ht="44.25" customHeight="1">
      <c r="A1110" s="31"/>
      <c r="B1110" s="148"/>
      <c r="C1110" s="149" t="s">
        <v>1309</v>
      </c>
      <c r="D1110" s="149" t="s">
        <v>209</v>
      </c>
      <c r="E1110" s="150" t="s">
        <v>2619</v>
      </c>
      <c r="F1110" s="151" t="s">
        <v>2620</v>
      </c>
      <c r="G1110" s="152" t="s">
        <v>415</v>
      </c>
      <c r="H1110" s="153">
        <v>5429.75</v>
      </c>
      <c r="I1110" s="154"/>
      <c r="J1110" s="155">
        <f>ROUND(I1110*H1110,2)</f>
        <v>0</v>
      </c>
      <c r="K1110" s="156"/>
      <c r="L1110" s="32"/>
      <c r="M1110" s="157" t="s">
        <v>1</v>
      </c>
      <c r="N1110" s="158" t="s">
        <v>44</v>
      </c>
      <c r="O1110" s="57"/>
      <c r="P1110" s="159">
        <f>O1110*H1110</f>
        <v>0</v>
      </c>
      <c r="Q1110" s="159">
        <v>0</v>
      </c>
      <c r="R1110" s="159">
        <f>Q1110*H1110</f>
        <v>0</v>
      </c>
      <c r="S1110" s="159">
        <v>0</v>
      </c>
      <c r="T1110" s="160">
        <f>S1110*H1110</f>
        <v>0</v>
      </c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R1110" s="161" t="s">
        <v>213</v>
      </c>
      <c r="AT1110" s="161" t="s">
        <v>209</v>
      </c>
      <c r="AU1110" s="161" t="s">
        <v>88</v>
      </c>
      <c r="AY1110" s="17" t="s">
        <v>207</v>
      </c>
      <c r="BE1110" s="162">
        <f>IF(N1110="základní",J1110,0)</f>
        <v>0</v>
      </c>
      <c r="BF1110" s="162">
        <f>IF(N1110="snížená",J1110,0)</f>
        <v>0</v>
      </c>
      <c r="BG1110" s="162">
        <f>IF(N1110="zákl. přenesená",J1110,0)</f>
        <v>0</v>
      </c>
      <c r="BH1110" s="162">
        <f>IF(N1110="sníž. přenesená",J1110,0)</f>
        <v>0</v>
      </c>
      <c r="BI1110" s="162">
        <f>IF(N1110="nulová",J1110,0)</f>
        <v>0</v>
      </c>
      <c r="BJ1110" s="17" t="s">
        <v>86</v>
      </c>
      <c r="BK1110" s="162">
        <f>ROUND(I1110*H1110,2)</f>
        <v>0</v>
      </c>
      <c r="BL1110" s="17" t="s">
        <v>213</v>
      </c>
      <c r="BM1110" s="161" t="s">
        <v>1310</v>
      </c>
    </row>
    <row r="1111" spans="1:65" s="14" customFormat="1" ht="11.25">
      <c r="B1111" s="172"/>
      <c r="D1111" s="164" t="s">
        <v>237</v>
      </c>
      <c r="E1111" s="173" t="s">
        <v>1</v>
      </c>
      <c r="F1111" s="174" t="s">
        <v>2621</v>
      </c>
      <c r="H1111" s="173" t="s">
        <v>1</v>
      </c>
      <c r="I1111" s="175"/>
      <c r="L1111" s="172"/>
      <c r="M1111" s="176"/>
      <c r="N1111" s="177"/>
      <c r="O1111" s="177"/>
      <c r="P1111" s="177"/>
      <c r="Q1111" s="177"/>
      <c r="R1111" s="177"/>
      <c r="S1111" s="177"/>
      <c r="T1111" s="178"/>
      <c r="AT1111" s="173" t="s">
        <v>237</v>
      </c>
      <c r="AU1111" s="173" t="s">
        <v>88</v>
      </c>
      <c r="AV1111" s="14" t="s">
        <v>86</v>
      </c>
      <c r="AW1111" s="14" t="s">
        <v>33</v>
      </c>
      <c r="AX1111" s="14" t="s">
        <v>79</v>
      </c>
      <c r="AY1111" s="173" t="s">
        <v>207</v>
      </c>
    </row>
    <row r="1112" spans="1:65" s="13" customFormat="1" ht="22.5">
      <c r="B1112" s="163"/>
      <c r="D1112" s="164" t="s">
        <v>237</v>
      </c>
      <c r="E1112" s="165" t="s">
        <v>1</v>
      </c>
      <c r="F1112" s="166" t="s">
        <v>1095</v>
      </c>
      <c r="H1112" s="167">
        <v>1319.9</v>
      </c>
      <c r="I1112" s="168"/>
      <c r="L1112" s="163"/>
      <c r="M1112" s="169"/>
      <c r="N1112" s="170"/>
      <c r="O1112" s="170"/>
      <c r="P1112" s="170"/>
      <c r="Q1112" s="170"/>
      <c r="R1112" s="170"/>
      <c r="S1112" s="170"/>
      <c r="T1112" s="171"/>
      <c r="AT1112" s="165" t="s">
        <v>237</v>
      </c>
      <c r="AU1112" s="165" t="s">
        <v>88</v>
      </c>
      <c r="AV1112" s="13" t="s">
        <v>88</v>
      </c>
      <c r="AW1112" s="13" t="s">
        <v>33</v>
      </c>
      <c r="AX1112" s="13" t="s">
        <v>79</v>
      </c>
      <c r="AY1112" s="165" t="s">
        <v>207</v>
      </c>
    </row>
    <row r="1113" spans="1:65" s="13" customFormat="1" ht="22.5">
      <c r="B1113" s="163"/>
      <c r="D1113" s="164" t="s">
        <v>237</v>
      </c>
      <c r="E1113" s="165" t="s">
        <v>1</v>
      </c>
      <c r="F1113" s="166" t="s">
        <v>1096</v>
      </c>
      <c r="H1113" s="167">
        <v>244.8</v>
      </c>
      <c r="I1113" s="168"/>
      <c r="L1113" s="163"/>
      <c r="M1113" s="169"/>
      <c r="N1113" s="170"/>
      <c r="O1113" s="170"/>
      <c r="P1113" s="170"/>
      <c r="Q1113" s="170"/>
      <c r="R1113" s="170"/>
      <c r="S1113" s="170"/>
      <c r="T1113" s="171"/>
      <c r="AT1113" s="165" t="s">
        <v>237</v>
      </c>
      <c r="AU1113" s="165" t="s">
        <v>88</v>
      </c>
      <c r="AV1113" s="13" t="s">
        <v>88</v>
      </c>
      <c r="AW1113" s="13" t="s">
        <v>33</v>
      </c>
      <c r="AX1113" s="13" t="s">
        <v>79</v>
      </c>
      <c r="AY1113" s="165" t="s">
        <v>207</v>
      </c>
    </row>
    <row r="1114" spans="1:65" s="13" customFormat="1" ht="22.5">
      <c r="B1114" s="163"/>
      <c r="D1114" s="164" t="s">
        <v>237</v>
      </c>
      <c r="E1114" s="165" t="s">
        <v>1</v>
      </c>
      <c r="F1114" s="166" t="s">
        <v>1097</v>
      </c>
      <c r="H1114" s="167">
        <v>1009.7</v>
      </c>
      <c r="I1114" s="168"/>
      <c r="L1114" s="163"/>
      <c r="M1114" s="169"/>
      <c r="N1114" s="170"/>
      <c r="O1114" s="170"/>
      <c r="P1114" s="170"/>
      <c r="Q1114" s="170"/>
      <c r="R1114" s="170"/>
      <c r="S1114" s="170"/>
      <c r="T1114" s="171"/>
      <c r="AT1114" s="165" t="s">
        <v>237</v>
      </c>
      <c r="AU1114" s="165" t="s">
        <v>88</v>
      </c>
      <c r="AV1114" s="13" t="s">
        <v>88</v>
      </c>
      <c r="AW1114" s="13" t="s">
        <v>33</v>
      </c>
      <c r="AX1114" s="13" t="s">
        <v>79</v>
      </c>
      <c r="AY1114" s="165" t="s">
        <v>207</v>
      </c>
    </row>
    <row r="1115" spans="1:65" s="13" customFormat="1" ht="11.25">
      <c r="B1115" s="163"/>
      <c r="D1115" s="164" t="s">
        <v>237</v>
      </c>
      <c r="E1115" s="165" t="s">
        <v>1</v>
      </c>
      <c r="F1115" s="166" t="s">
        <v>1098</v>
      </c>
      <c r="H1115" s="167">
        <v>173.6</v>
      </c>
      <c r="I1115" s="168"/>
      <c r="L1115" s="163"/>
      <c r="M1115" s="169"/>
      <c r="N1115" s="170"/>
      <c r="O1115" s="170"/>
      <c r="P1115" s="170"/>
      <c r="Q1115" s="170"/>
      <c r="R1115" s="170"/>
      <c r="S1115" s="170"/>
      <c r="T1115" s="171"/>
      <c r="AT1115" s="165" t="s">
        <v>237</v>
      </c>
      <c r="AU1115" s="165" t="s">
        <v>88</v>
      </c>
      <c r="AV1115" s="13" t="s">
        <v>88</v>
      </c>
      <c r="AW1115" s="13" t="s">
        <v>33</v>
      </c>
      <c r="AX1115" s="13" t="s">
        <v>79</v>
      </c>
      <c r="AY1115" s="165" t="s">
        <v>207</v>
      </c>
    </row>
    <row r="1116" spans="1:65" s="13" customFormat="1" ht="22.5">
      <c r="B1116" s="163"/>
      <c r="D1116" s="164" t="s">
        <v>237</v>
      </c>
      <c r="E1116" s="165" t="s">
        <v>1</v>
      </c>
      <c r="F1116" s="166" t="s">
        <v>1099</v>
      </c>
      <c r="H1116" s="167">
        <v>468.5</v>
      </c>
      <c r="I1116" s="168"/>
      <c r="L1116" s="163"/>
      <c r="M1116" s="169"/>
      <c r="N1116" s="170"/>
      <c r="O1116" s="170"/>
      <c r="P1116" s="170"/>
      <c r="Q1116" s="170"/>
      <c r="R1116" s="170"/>
      <c r="S1116" s="170"/>
      <c r="T1116" s="171"/>
      <c r="AT1116" s="165" t="s">
        <v>237</v>
      </c>
      <c r="AU1116" s="165" t="s">
        <v>88</v>
      </c>
      <c r="AV1116" s="13" t="s">
        <v>88</v>
      </c>
      <c r="AW1116" s="13" t="s">
        <v>33</v>
      </c>
      <c r="AX1116" s="13" t="s">
        <v>79</v>
      </c>
      <c r="AY1116" s="165" t="s">
        <v>207</v>
      </c>
    </row>
    <row r="1117" spans="1:65" s="13" customFormat="1" ht="11.25">
      <c r="B1117" s="163"/>
      <c r="D1117" s="164" t="s">
        <v>237</v>
      </c>
      <c r="E1117" s="165" t="s">
        <v>1</v>
      </c>
      <c r="F1117" s="166" t="s">
        <v>1100</v>
      </c>
      <c r="H1117" s="167">
        <v>188.4</v>
      </c>
      <c r="I1117" s="168"/>
      <c r="L1117" s="163"/>
      <c r="M1117" s="169"/>
      <c r="N1117" s="170"/>
      <c r="O1117" s="170"/>
      <c r="P1117" s="170"/>
      <c r="Q1117" s="170"/>
      <c r="R1117" s="170"/>
      <c r="S1117" s="170"/>
      <c r="T1117" s="171"/>
      <c r="AT1117" s="165" t="s">
        <v>237</v>
      </c>
      <c r="AU1117" s="165" t="s">
        <v>88</v>
      </c>
      <c r="AV1117" s="13" t="s">
        <v>88</v>
      </c>
      <c r="AW1117" s="13" t="s">
        <v>33</v>
      </c>
      <c r="AX1117" s="13" t="s">
        <v>79</v>
      </c>
      <c r="AY1117" s="165" t="s">
        <v>207</v>
      </c>
    </row>
    <row r="1118" spans="1:65" s="13" customFormat="1" ht="11.25">
      <c r="B1118" s="163"/>
      <c r="D1118" s="164" t="s">
        <v>237</v>
      </c>
      <c r="E1118" s="165" t="s">
        <v>1</v>
      </c>
      <c r="F1118" s="166" t="s">
        <v>1101</v>
      </c>
      <c r="H1118" s="167">
        <v>679.3</v>
      </c>
      <c r="I1118" s="168"/>
      <c r="L1118" s="163"/>
      <c r="M1118" s="169"/>
      <c r="N1118" s="170"/>
      <c r="O1118" s="170"/>
      <c r="P1118" s="170"/>
      <c r="Q1118" s="170"/>
      <c r="R1118" s="170"/>
      <c r="S1118" s="170"/>
      <c r="T1118" s="171"/>
      <c r="AT1118" s="165" t="s">
        <v>237</v>
      </c>
      <c r="AU1118" s="165" t="s">
        <v>88</v>
      </c>
      <c r="AV1118" s="13" t="s">
        <v>88</v>
      </c>
      <c r="AW1118" s="13" t="s">
        <v>33</v>
      </c>
      <c r="AX1118" s="13" t="s">
        <v>79</v>
      </c>
      <c r="AY1118" s="165" t="s">
        <v>207</v>
      </c>
    </row>
    <row r="1119" spans="1:65" s="13" customFormat="1" ht="22.5">
      <c r="B1119" s="163"/>
      <c r="D1119" s="164" t="s">
        <v>237</v>
      </c>
      <c r="E1119" s="165" t="s">
        <v>1</v>
      </c>
      <c r="F1119" s="166" t="s">
        <v>1102</v>
      </c>
      <c r="H1119" s="167">
        <v>217.1</v>
      </c>
      <c r="I1119" s="168"/>
      <c r="L1119" s="163"/>
      <c r="M1119" s="169"/>
      <c r="N1119" s="170"/>
      <c r="O1119" s="170"/>
      <c r="P1119" s="170"/>
      <c r="Q1119" s="170"/>
      <c r="R1119" s="170"/>
      <c r="S1119" s="170"/>
      <c r="T1119" s="171"/>
      <c r="AT1119" s="165" t="s">
        <v>237</v>
      </c>
      <c r="AU1119" s="165" t="s">
        <v>88</v>
      </c>
      <c r="AV1119" s="13" t="s">
        <v>88</v>
      </c>
      <c r="AW1119" s="13" t="s">
        <v>33</v>
      </c>
      <c r="AX1119" s="13" t="s">
        <v>79</v>
      </c>
      <c r="AY1119" s="165" t="s">
        <v>207</v>
      </c>
    </row>
    <row r="1120" spans="1:65" s="13" customFormat="1" ht="22.5">
      <c r="B1120" s="163"/>
      <c r="D1120" s="164" t="s">
        <v>237</v>
      </c>
      <c r="E1120" s="165" t="s">
        <v>1</v>
      </c>
      <c r="F1120" s="166" t="s">
        <v>1103</v>
      </c>
      <c r="H1120" s="167">
        <v>779.9</v>
      </c>
      <c r="I1120" s="168"/>
      <c r="L1120" s="163"/>
      <c r="M1120" s="169"/>
      <c r="N1120" s="170"/>
      <c r="O1120" s="170"/>
      <c r="P1120" s="170"/>
      <c r="Q1120" s="170"/>
      <c r="R1120" s="170"/>
      <c r="S1120" s="170"/>
      <c r="T1120" s="171"/>
      <c r="AT1120" s="165" t="s">
        <v>237</v>
      </c>
      <c r="AU1120" s="165" t="s">
        <v>88</v>
      </c>
      <c r="AV1120" s="13" t="s">
        <v>88</v>
      </c>
      <c r="AW1120" s="13" t="s">
        <v>33</v>
      </c>
      <c r="AX1120" s="13" t="s">
        <v>79</v>
      </c>
      <c r="AY1120" s="165" t="s">
        <v>207</v>
      </c>
    </row>
    <row r="1121" spans="2:51" s="14" customFormat="1" ht="11.25">
      <c r="B1121" s="172"/>
      <c r="D1121" s="164" t="s">
        <v>237</v>
      </c>
      <c r="E1121" s="173" t="s">
        <v>1</v>
      </c>
      <c r="F1121" s="174" t="s">
        <v>2622</v>
      </c>
      <c r="H1121" s="173" t="s">
        <v>1</v>
      </c>
      <c r="I1121" s="175"/>
      <c r="L1121" s="172"/>
      <c r="M1121" s="176"/>
      <c r="N1121" s="177"/>
      <c r="O1121" s="177"/>
      <c r="P1121" s="177"/>
      <c r="Q1121" s="177"/>
      <c r="R1121" s="177"/>
      <c r="S1121" s="177"/>
      <c r="T1121" s="178"/>
      <c r="AT1121" s="173" t="s">
        <v>237</v>
      </c>
      <c r="AU1121" s="173" t="s">
        <v>88</v>
      </c>
      <c r="AV1121" s="14" t="s">
        <v>86</v>
      </c>
      <c r="AW1121" s="14" t="s">
        <v>33</v>
      </c>
      <c r="AX1121" s="14" t="s">
        <v>79</v>
      </c>
      <c r="AY1121" s="173" t="s">
        <v>207</v>
      </c>
    </row>
    <row r="1122" spans="2:51" s="13" customFormat="1" ht="22.5">
      <c r="B1122" s="163"/>
      <c r="D1122" s="164" t="s">
        <v>237</v>
      </c>
      <c r="E1122" s="165" t="s">
        <v>1</v>
      </c>
      <c r="F1122" s="166" t="s">
        <v>2623</v>
      </c>
      <c r="H1122" s="167">
        <v>348.55</v>
      </c>
      <c r="I1122" s="168"/>
      <c r="L1122" s="163"/>
      <c r="M1122" s="169"/>
      <c r="N1122" s="170"/>
      <c r="O1122" s="170"/>
      <c r="P1122" s="170"/>
      <c r="Q1122" s="170"/>
      <c r="R1122" s="170"/>
      <c r="S1122" s="170"/>
      <c r="T1122" s="171"/>
      <c r="AT1122" s="165" t="s">
        <v>237</v>
      </c>
      <c r="AU1122" s="165" t="s">
        <v>88</v>
      </c>
      <c r="AV1122" s="13" t="s">
        <v>88</v>
      </c>
      <c r="AW1122" s="13" t="s">
        <v>33</v>
      </c>
      <c r="AX1122" s="13" t="s">
        <v>79</v>
      </c>
      <c r="AY1122" s="165" t="s">
        <v>207</v>
      </c>
    </row>
    <row r="1123" spans="2:51" s="14" customFormat="1" ht="11.25">
      <c r="B1123" s="172"/>
      <c r="D1123" s="164" t="s">
        <v>237</v>
      </c>
      <c r="E1123" s="173" t="s">
        <v>1</v>
      </c>
      <c r="F1123" s="174" t="s">
        <v>1106</v>
      </c>
      <c r="H1123" s="173" t="s">
        <v>1</v>
      </c>
      <c r="I1123" s="175"/>
      <c r="L1123" s="172"/>
      <c r="M1123" s="176"/>
      <c r="N1123" s="177"/>
      <c r="O1123" s="177"/>
      <c r="P1123" s="177"/>
      <c r="Q1123" s="177"/>
      <c r="R1123" s="177"/>
      <c r="S1123" s="177"/>
      <c r="T1123" s="178"/>
      <c r="AT1123" s="173" t="s">
        <v>237</v>
      </c>
      <c r="AU1123" s="173" t="s">
        <v>88</v>
      </c>
      <c r="AV1123" s="14" t="s">
        <v>86</v>
      </c>
      <c r="AW1123" s="14" t="s">
        <v>33</v>
      </c>
      <c r="AX1123" s="14" t="s">
        <v>79</v>
      </c>
      <c r="AY1123" s="173" t="s">
        <v>207</v>
      </c>
    </row>
    <row r="1124" spans="2:51" s="14" customFormat="1" ht="22.5">
      <c r="B1124" s="172"/>
      <c r="D1124" s="164" t="s">
        <v>237</v>
      </c>
      <c r="E1124" s="173" t="s">
        <v>1</v>
      </c>
      <c r="F1124" s="174" t="s">
        <v>1107</v>
      </c>
      <c r="H1124" s="173" t="s">
        <v>1</v>
      </c>
      <c r="I1124" s="175"/>
      <c r="L1124" s="172"/>
      <c r="M1124" s="176"/>
      <c r="N1124" s="177"/>
      <c r="O1124" s="177"/>
      <c r="P1124" s="177"/>
      <c r="Q1124" s="177"/>
      <c r="R1124" s="177"/>
      <c r="S1124" s="177"/>
      <c r="T1124" s="178"/>
      <c r="AT1124" s="173" t="s">
        <v>237</v>
      </c>
      <c r="AU1124" s="173" t="s">
        <v>88</v>
      </c>
      <c r="AV1124" s="14" t="s">
        <v>86</v>
      </c>
      <c r="AW1124" s="14" t="s">
        <v>33</v>
      </c>
      <c r="AX1124" s="14" t="s">
        <v>79</v>
      </c>
      <c r="AY1124" s="173" t="s">
        <v>207</v>
      </c>
    </row>
    <row r="1125" spans="2:51" s="14" customFormat="1" ht="11.25">
      <c r="B1125" s="172"/>
      <c r="D1125" s="164" t="s">
        <v>237</v>
      </c>
      <c r="E1125" s="173" t="s">
        <v>1</v>
      </c>
      <c r="F1125" s="174" t="s">
        <v>2440</v>
      </c>
      <c r="H1125" s="173" t="s">
        <v>1</v>
      </c>
      <c r="I1125" s="175"/>
      <c r="L1125" s="172"/>
      <c r="M1125" s="176"/>
      <c r="N1125" s="177"/>
      <c r="O1125" s="177"/>
      <c r="P1125" s="177"/>
      <c r="Q1125" s="177"/>
      <c r="R1125" s="177"/>
      <c r="S1125" s="177"/>
      <c r="T1125" s="178"/>
      <c r="AT1125" s="173" t="s">
        <v>237</v>
      </c>
      <c r="AU1125" s="173" t="s">
        <v>88</v>
      </c>
      <c r="AV1125" s="14" t="s">
        <v>86</v>
      </c>
      <c r="AW1125" s="14" t="s">
        <v>33</v>
      </c>
      <c r="AX1125" s="14" t="s">
        <v>79</v>
      </c>
      <c r="AY1125" s="173" t="s">
        <v>207</v>
      </c>
    </row>
    <row r="1126" spans="2:51" s="14" customFormat="1" ht="11.25">
      <c r="B1126" s="172"/>
      <c r="D1126" s="164" t="s">
        <v>237</v>
      </c>
      <c r="E1126" s="173" t="s">
        <v>1</v>
      </c>
      <c r="F1126" s="174" t="s">
        <v>2624</v>
      </c>
      <c r="H1126" s="173" t="s">
        <v>1</v>
      </c>
      <c r="I1126" s="175"/>
      <c r="L1126" s="172"/>
      <c r="M1126" s="176"/>
      <c r="N1126" s="177"/>
      <c r="O1126" s="177"/>
      <c r="P1126" s="177"/>
      <c r="Q1126" s="177"/>
      <c r="R1126" s="177"/>
      <c r="S1126" s="177"/>
      <c r="T1126" s="178"/>
      <c r="AT1126" s="173" t="s">
        <v>237</v>
      </c>
      <c r="AU1126" s="173" t="s">
        <v>88</v>
      </c>
      <c r="AV1126" s="14" t="s">
        <v>86</v>
      </c>
      <c r="AW1126" s="14" t="s">
        <v>33</v>
      </c>
      <c r="AX1126" s="14" t="s">
        <v>79</v>
      </c>
      <c r="AY1126" s="173" t="s">
        <v>207</v>
      </c>
    </row>
    <row r="1127" spans="2:51" s="14" customFormat="1" ht="22.5">
      <c r="B1127" s="172"/>
      <c r="D1127" s="164" t="s">
        <v>237</v>
      </c>
      <c r="E1127" s="173" t="s">
        <v>1</v>
      </c>
      <c r="F1127" s="174" t="s">
        <v>2625</v>
      </c>
      <c r="H1127" s="173" t="s">
        <v>1</v>
      </c>
      <c r="I1127" s="175"/>
      <c r="L1127" s="172"/>
      <c r="M1127" s="176"/>
      <c r="N1127" s="177"/>
      <c r="O1127" s="177"/>
      <c r="P1127" s="177"/>
      <c r="Q1127" s="177"/>
      <c r="R1127" s="177"/>
      <c r="S1127" s="177"/>
      <c r="T1127" s="178"/>
      <c r="AT1127" s="173" t="s">
        <v>237</v>
      </c>
      <c r="AU1127" s="173" t="s">
        <v>88</v>
      </c>
      <c r="AV1127" s="14" t="s">
        <v>86</v>
      </c>
      <c r="AW1127" s="14" t="s">
        <v>33</v>
      </c>
      <c r="AX1127" s="14" t="s">
        <v>79</v>
      </c>
      <c r="AY1127" s="173" t="s">
        <v>207</v>
      </c>
    </row>
    <row r="1128" spans="2:51" s="14" customFormat="1" ht="11.25">
      <c r="B1128" s="172"/>
      <c r="D1128" s="164" t="s">
        <v>237</v>
      </c>
      <c r="E1128" s="173" t="s">
        <v>1</v>
      </c>
      <c r="F1128" s="174" t="s">
        <v>2626</v>
      </c>
      <c r="H1128" s="173" t="s">
        <v>1</v>
      </c>
      <c r="I1128" s="175"/>
      <c r="L1128" s="172"/>
      <c r="M1128" s="176"/>
      <c r="N1128" s="177"/>
      <c r="O1128" s="177"/>
      <c r="P1128" s="177"/>
      <c r="Q1128" s="177"/>
      <c r="R1128" s="177"/>
      <c r="S1128" s="177"/>
      <c r="T1128" s="178"/>
      <c r="AT1128" s="173" t="s">
        <v>237</v>
      </c>
      <c r="AU1128" s="173" t="s">
        <v>88</v>
      </c>
      <c r="AV1128" s="14" t="s">
        <v>86</v>
      </c>
      <c r="AW1128" s="14" t="s">
        <v>33</v>
      </c>
      <c r="AX1128" s="14" t="s">
        <v>79</v>
      </c>
      <c r="AY1128" s="173" t="s">
        <v>207</v>
      </c>
    </row>
    <row r="1129" spans="2:51" s="14" customFormat="1" ht="22.5">
      <c r="B1129" s="172"/>
      <c r="D1129" s="164" t="s">
        <v>237</v>
      </c>
      <c r="E1129" s="173" t="s">
        <v>1</v>
      </c>
      <c r="F1129" s="174" t="s">
        <v>2627</v>
      </c>
      <c r="H1129" s="173" t="s">
        <v>1</v>
      </c>
      <c r="I1129" s="175"/>
      <c r="L1129" s="172"/>
      <c r="M1129" s="176"/>
      <c r="N1129" s="177"/>
      <c r="O1129" s="177"/>
      <c r="P1129" s="177"/>
      <c r="Q1129" s="177"/>
      <c r="R1129" s="177"/>
      <c r="S1129" s="177"/>
      <c r="T1129" s="178"/>
      <c r="AT1129" s="173" t="s">
        <v>237</v>
      </c>
      <c r="AU1129" s="173" t="s">
        <v>88</v>
      </c>
      <c r="AV1129" s="14" t="s">
        <v>86</v>
      </c>
      <c r="AW1129" s="14" t="s">
        <v>33</v>
      </c>
      <c r="AX1129" s="14" t="s">
        <v>79</v>
      </c>
      <c r="AY1129" s="173" t="s">
        <v>207</v>
      </c>
    </row>
    <row r="1130" spans="2:51" s="14" customFormat="1" ht="11.25">
      <c r="B1130" s="172"/>
      <c r="D1130" s="164" t="s">
        <v>237</v>
      </c>
      <c r="E1130" s="173" t="s">
        <v>1</v>
      </c>
      <c r="F1130" s="174" t="s">
        <v>2628</v>
      </c>
      <c r="H1130" s="173" t="s">
        <v>1</v>
      </c>
      <c r="I1130" s="175"/>
      <c r="L1130" s="172"/>
      <c r="M1130" s="176"/>
      <c r="N1130" s="177"/>
      <c r="O1130" s="177"/>
      <c r="P1130" s="177"/>
      <c r="Q1130" s="177"/>
      <c r="R1130" s="177"/>
      <c r="S1130" s="177"/>
      <c r="T1130" s="178"/>
      <c r="AT1130" s="173" t="s">
        <v>237</v>
      </c>
      <c r="AU1130" s="173" t="s">
        <v>88</v>
      </c>
      <c r="AV1130" s="14" t="s">
        <v>86</v>
      </c>
      <c r="AW1130" s="14" t="s">
        <v>33</v>
      </c>
      <c r="AX1130" s="14" t="s">
        <v>79</v>
      </c>
      <c r="AY1130" s="173" t="s">
        <v>207</v>
      </c>
    </row>
    <row r="1131" spans="2:51" s="14" customFormat="1" ht="22.5">
      <c r="B1131" s="172"/>
      <c r="D1131" s="164" t="s">
        <v>237</v>
      </c>
      <c r="E1131" s="173" t="s">
        <v>1</v>
      </c>
      <c r="F1131" s="174" t="s">
        <v>2629</v>
      </c>
      <c r="H1131" s="173" t="s">
        <v>1</v>
      </c>
      <c r="I1131" s="175"/>
      <c r="L1131" s="172"/>
      <c r="M1131" s="176"/>
      <c r="N1131" s="177"/>
      <c r="O1131" s="177"/>
      <c r="P1131" s="177"/>
      <c r="Q1131" s="177"/>
      <c r="R1131" s="177"/>
      <c r="S1131" s="177"/>
      <c r="T1131" s="178"/>
      <c r="AT1131" s="173" t="s">
        <v>237</v>
      </c>
      <c r="AU1131" s="173" t="s">
        <v>88</v>
      </c>
      <c r="AV1131" s="14" t="s">
        <v>86</v>
      </c>
      <c r="AW1131" s="14" t="s">
        <v>33</v>
      </c>
      <c r="AX1131" s="14" t="s">
        <v>79</v>
      </c>
      <c r="AY1131" s="173" t="s">
        <v>207</v>
      </c>
    </row>
    <row r="1132" spans="2:51" s="14" customFormat="1" ht="22.5">
      <c r="B1132" s="172"/>
      <c r="D1132" s="164" t="s">
        <v>237</v>
      </c>
      <c r="E1132" s="173" t="s">
        <v>1</v>
      </c>
      <c r="F1132" s="174" t="s">
        <v>2630</v>
      </c>
      <c r="H1132" s="173" t="s">
        <v>1</v>
      </c>
      <c r="I1132" s="175"/>
      <c r="L1132" s="172"/>
      <c r="M1132" s="176"/>
      <c r="N1132" s="177"/>
      <c r="O1132" s="177"/>
      <c r="P1132" s="177"/>
      <c r="Q1132" s="177"/>
      <c r="R1132" s="177"/>
      <c r="S1132" s="177"/>
      <c r="T1132" s="178"/>
      <c r="AT1132" s="173" t="s">
        <v>237</v>
      </c>
      <c r="AU1132" s="173" t="s">
        <v>88</v>
      </c>
      <c r="AV1132" s="14" t="s">
        <v>86</v>
      </c>
      <c r="AW1132" s="14" t="s">
        <v>33</v>
      </c>
      <c r="AX1132" s="14" t="s">
        <v>79</v>
      </c>
      <c r="AY1132" s="173" t="s">
        <v>207</v>
      </c>
    </row>
    <row r="1133" spans="2:51" s="14" customFormat="1" ht="22.5">
      <c r="B1133" s="172"/>
      <c r="D1133" s="164" t="s">
        <v>237</v>
      </c>
      <c r="E1133" s="173" t="s">
        <v>1</v>
      </c>
      <c r="F1133" s="174" t="s">
        <v>2631</v>
      </c>
      <c r="H1133" s="173" t="s">
        <v>1</v>
      </c>
      <c r="I1133" s="175"/>
      <c r="L1133" s="172"/>
      <c r="M1133" s="176"/>
      <c r="N1133" s="177"/>
      <c r="O1133" s="177"/>
      <c r="P1133" s="177"/>
      <c r="Q1133" s="177"/>
      <c r="R1133" s="177"/>
      <c r="S1133" s="177"/>
      <c r="T1133" s="178"/>
      <c r="AT1133" s="173" t="s">
        <v>237</v>
      </c>
      <c r="AU1133" s="173" t="s">
        <v>88</v>
      </c>
      <c r="AV1133" s="14" t="s">
        <v>86</v>
      </c>
      <c r="AW1133" s="14" t="s">
        <v>33</v>
      </c>
      <c r="AX1133" s="14" t="s">
        <v>79</v>
      </c>
      <c r="AY1133" s="173" t="s">
        <v>207</v>
      </c>
    </row>
    <row r="1134" spans="2:51" s="14" customFormat="1" ht="22.5">
      <c r="B1134" s="172"/>
      <c r="D1134" s="164" t="s">
        <v>237</v>
      </c>
      <c r="E1134" s="173" t="s">
        <v>1</v>
      </c>
      <c r="F1134" s="174" t="s">
        <v>2632</v>
      </c>
      <c r="H1134" s="173" t="s">
        <v>1</v>
      </c>
      <c r="I1134" s="175"/>
      <c r="L1134" s="172"/>
      <c r="M1134" s="176"/>
      <c r="N1134" s="177"/>
      <c r="O1134" s="177"/>
      <c r="P1134" s="177"/>
      <c r="Q1134" s="177"/>
      <c r="R1134" s="177"/>
      <c r="S1134" s="177"/>
      <c r="T1134" s="178"/>
      <c r="AT1134" s="173" t="s">
        <v>237</v>
      </c>
      <c r="AU1134" s="173" t="s">
        <v>88</v>
      </c>
      <c r="AV1134" s="14" t="s">
        <v>86</v>
      </c>
      <c r="AW1134" s="14" t="s">
        <v>33</v>
      </c>
      <c r="AX1134" s="14" t="s">
        <v>79</v>
      </c>
      <c r="AY1134" s="173" t="s">
        <v>207</v>
      </c>
    </row>
    <row r="1135" spans="2:51" s="14" customFormat="1" ht="22.5">
      <c r="B1135" s="172"/>
      <c r="D1135" s="164" t="s">
        <v>237</v>
      </c>
      <c r="E1135" s="173" t="s">
        <v>1</v>
      </c>
      <c r="F1135" s="174" t="s">
        <v>2633</v>
      </c>
      <c r="H1135" s="173" t="s">
        <v>1</v>
      </c>
      <c r="I1135" s="175"/>
      <c r="L1135" s="172"/>
      <c r="M1135" s="176"/>
      <c r="N1135" s="177"/>
      <c r="O1135" s="177"/>
      <c r="P1135" s="177"/>
      <c r="Q1135" s="177"/>
      <c r="R1135" s="177"/>
      <c r="S1135" s="177"/>
      <c r="T1135" s="178"/>
      <c r="AT1135" s="173" t="s">
        <v>237</v>
      </c>
      <c r="AU1135" s="173" t="s">
        <v>88</v>
      </c>
      <c r="AV1135" s="14" t="s">
        <v>86</v>
      </c>
      <c r="AW1135" s="14" t="s">
        <v>33</v>
      </c>
      <c r="AX1135" s="14" t="s">
        <v>79</v>
      </c>
      <c r="AY1135" s="173" t="s">
        <v>207</v>
      </c>
    </row>
    <row r="1136" spans="2:51" s="14" customFormat="1" ht="22.5">
      <c r="B1136" s="172"/>
      <c r="D1136" s="164" t="s">
        <v>237</v>
      </c>
      <c r="E1136" s="173" t="s">
        <v>1</v>
      </c>
      <c r="F1136" s="174" t="s">
        <v>2634</v>
      </c>
      <c r="H1136" s="173" t="s">
        <v>1</v>
      </c>
      <c r="I1136" s="175"/>
      <c r="L1136" s="172"/>
      <c r="M1136" s="176"/>
      <c r="N1136" s="177"/>
      <c r="O1136" s="177"/>
      <c r="P1136" s="177"/>
      <c r="Q1136" s="177"/>
      <c r="R1136" s="177"/>
      <c r="S1136" s="177"/>
      <c r="T1136" s="178"/>
      <c r="AT1136" s="173" t="s">
        <v>237</v>
      </c>
      <c r="AU1136" s="173" t="s">
        <v>88</v>
      </c>
      <c r="AV1136" s="14" t="s">
        <v>86</v>
      </c>
      <c r="AW1136" s="14" t="s">
        <v>33</v>
      </c>
      <c r="AX1136" s="14" t="s">
        <v>79</v>
      </c>
      <c r="AY1136" s="173" t="s">
        <v>207</v>
      </c>
    </row>
    <row r="1137" spans="1:65" s="14" customFormat="1" ht="22.5">
      <c r="B1137" s="172"/>
      <c r="D1137" s="164" t="s">
        <v>237</v>
      </c>
      <c r="E1137" s="173" t="s">
        <v>1</v>
      </c>
      <c r="F1137" s="174" t="s">
        <v>2635</v>
      </c>
      <c r="H1137" s="173" t="s">
        <v>1</v>
      </c>
      <c r="I1137" s="175"/>
      <c r="L1137" s="172"/>
      <c r="M1137" s="176"/>
      <c r="N1137" s="177"/>
      <c r="O1137" s="177"/>
      <c r="P1137" s="177"/>
      <c r="Q1137" s="177"/>
      <c r="R1137" s="177"/>
      <c r="S1137" s="177"/>
      <c r="T1137" s="178"/>
      <c r="AT1137" s="173" t="s">
        <v>237</v>
      </c>
      <c r="AU1137" s="173" t="s">
        <v>88</v>
      </c>
      <c r="AV1137" s="14" t="s">
        <v>86</v>
      </c>
      <c r="AW1137" s="14" t="s">
        <v>33</v>
      </c>
      <c r="AX1137" s="14" t="s">
        <v>79</v>
      </c>
      <c r="AY1137" s="173" t="s">
        <v>207</v>
      </c>
    </row>
    <row r="1138" spans="1:65" s="14" customFormat="1" ht="22.5">
      <c r="B1138" s="172"/>
      <c r="D1138" s="164" t="s">
        <v>237</v>
      </c>
      <c r="E1138" s="173" t="s">
        <v>1</v>
      </c>
      <c r="F1138" s="174" t="s">
        <v>2636</v>
      </c>
      <c r="H1138" s="173" t="s">
        <v>1</v>
      </c>
      <c r="I1138" s="175"/>
      <c r="L1138" s="172"/>
      <c r="M1138" s="176"/>
      <c r="N1138" s="177"/>
      <c r="O1138" s="177"/>
      <c r="P1138" s="177"/>
      <c r="Q1138" s="177"/>
      <c r="R1138" s="177"/>
      <c r="S1138" s="177"/>
      <c r="T1138" s="178"/>
      <c r="AT1138" s="173" t="s">
        <v>237</v>
      </c>
      <c r="AU1138" s="173" t="s">
        <v>88</v>
      </c>
      <c r="AV1138" s="14" t="s">
        <v>86</v>
      </c>
      <c r="AW1138" s="14" t="s">
        <v>33</v>
      </c>
      <c r="AX1138" s="14" t="s">
        <v>79</v>
      </c>
      <c r="AY1138" s="173" t="s">
        <v>207</v>
      </c>
    </row>
    <row r="1139" spans="1:65" s="14" customFormat="1" ht="22.5">
      <c r="B1139" s="172"/>
      <c r="D1139" s="164" t="s">
        <v>237</v>
      </c>
      <c r="E1139" s="173" t="s">
        <v>1</v>
      </c>
      <c r="F1139" s="174" t="s">
        <v>2637</v>
      </c>
      <c r="H1139" s="173" t="s">
        <v>1</v>
      </c>
      <c r="I1139" s="175"/>
      <c r="L1139" s="172"/>
      <c r="M1139" s="176"/>
      <c r="N1139" s="177"/>
      <c r="O1139" s="177"/>
      <c r="P1139" s="177"/>
      <c r="Q1139" s="177"/>
      <c r="R1139" s="177"/>
      <c r="S1139" s="177"/>
      <c r="T1139" s="178"/>
      <c r="AT1139" s="173" t="s">
        <v>237</v>
      </c>
      <c r="AU1139" s="173" t="s">
        <v>88</v>
      </c>
      <c r="AV1139" s="14" t="s">
        <v>86</v>
      </c>
      <c r="AW1139" s="14" t="s">
        <v>33</v>
      </c>
      <c r="AX1139" s="14" t="s">
        <v>79</v>
      </c>
      <c r="AY1139" s="173" t="s">
        <v>207</v>
      </c>
    </row>
    <row r="1140" spans="1:65" s="15" customFormat="1" ht="11.25">
      <c r="B1140" s="179"/>
      <c r="D1140" s="164" t="s">
        <v>237</v>
      </c>
      <c r="E1140" s="180" t="s">
        <v>1</v>
      </c>
      <c r="F1140" s="181" t="s">
        <v>242</v>
      </c>
      <c r="H1140" s="182">
        <v>5429.75</v>
      </c>
      <c r="I1140" s="183"/>
      <c r="L1140" s="179"/>
      <c r="M1140" s="184"/>
      <c r="N1140" s="185"/>
      <c r="O1140" s="185"/>
      <c r="P1140" s="185"/>
      <c r="Q1140" s="185"/>
      <c r="R1140" s="185"/>
      <c r="S1140" s="185"/>
      <c r="T1140" s="186"/>
      <c r="AT1140" s="180" t="s">
        <v>237</v>
      </c>
      <c r="AU1140" s="180" t="s">
        <v>88</v>
      </c>
      <c r="AV1140" s="15" t="s">
        <v>213</v>
      </c>
      <c r="AW1140" s="15" t="s">
        <v>33</v>
      </c>
      <c r="AX1140" s="15" t="s">
        <v>86</v>
      </c>
      <c r="AY1140" s="180" t="s">
        <v>207</v>
      </c>
    </row>
    <row r="1141" spans="1:65" s="2" customFormat="1" ht="44.25" customHeight="1">
      <c r="A1141" s="31"/>
      <c r="B1141" s="148"/>
      <c r="C1141" s="149" t="s">
        <v>699</v>
      </c>
      <c r="D1141" s="149" t="s">
        <v>209</v>
      </c>
      <c r="E1141" s="150" t="s">
        <v>2638</v>
      </c>
      <c r="F1141" s="151" t="s">
        <v>2639</v>
      </c>
      <c r="G1141" s="152" t="s">
        <v>415</v>
      </c>
      <c r="H1141" s="153">
        <v>484.88</v>
      </c>
      <c r="I1141" s="154"/>
      <c r="J1141" s="155">
        <f>ROUND(I1141*H1141,2)</f>
        <v>0</v>
      </c>
      <c r="K1141" s="156"/>
      <c r="L1141" s="32"/>
      <c r="M1141" s="157" t="s">
        <v>1</v>
      </c>
      <c r="N1141" s="158" t="s">
        <v>44</v>
      </c>
      <c r="O1141" s="57"/>
      <c r="P1141" s="159">
        <f>O1141*H1141</f>
        <v>0</v>
      </c>
      <c r="Q1141" s="159">
        <v>0</v>
      </c>
      <c r="R1141" s="159">
        <f>Q1141*H1141</f>
        <v>0</v>
      </c>
      <c r="S1141" s="159">
        <v>0</v>
      </c>
      <c r="T1141" s="160">
        <f>S1141*H1141</f>
        <v>0</v>
      </c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R1141" s="161" t="s">
        <v>213</v>
      </c>
      <c r="AT1141" s="161" t="s">
        <v>209</v>
      </c>
      <c r="AU1141" s="161" t="s">
        <v>88</v>
      </c>
      <c r="AY1141" s="17" t="s">
        <v>207</v>
      </c>
      <c r="BE1141" s="162">
        <f>IF(N1141="základní",J1141,0)</f>
        <v>0</v>
      </c>
      <c r="BF1141" s="162">
        <f>IF(N1141="snížená",J1141,0)</f>
        <v>0</v>
      </c>
      <c r="BG1141" s="162">
        <f>IF(N1141="zákl. přenesená",J1141,0)</f>
        <v>0</v>
      </c>
      <c r="BH1141" s="162">
        <f>IF(N1141="sníž. přenesená",J1141,0)</f>
        <v>0</v>
      </c>
      <c r="BI1141" s="162">
        <f>IF(N1141="nulová",J1141,0)</f>
        <v>0</v>
      </c>
      <c r="BJ1141" s="17" t="s">
        <v>86</v>
      </c>
      <c r="BK1141" s="162">
        <f>ROUND(I1141*H1141,2)</f>
        <v>0</v>
      </c>
      <c r="BL1141" s="17" t="s">
        <v>213</v>
      </c>
      <c r="BM1141" s="161" t="s">
        <v>1316</v>
      </c>
    </row>
    <row r="1142" spans="1:65" s="14" customFormat="1" ht="22.5">
      <c r="B1142" s="172"/>
      <c r="D1142" s="164" t="s">
        <v>237</v>
      </c>
      <c r="E1142" s="173" t="s">
        <v>1</v>
      </c>
      <c r="F1142" s="174" t="s">
        <v>2640</v>
      </c>
      <c r="H1142" s="173" t="s">
        <v>1</v>
      </c>
      <c r="I1142" s="175"/>
      <c r="L1142" s="172"/>
      <c r="M1142" s="176"/>
      <c r="N1142" s="177"/>
      <c r="O1142" s="177"/>
      <c r="P1142" s="177"/>
      <c r="Q1142" s="177"/>
      <c r="R1142" s="177"/>
      <c r="S1142" s="177"/>
      <c r="T1142" s="178"/>
      <c r="AT1142" s="173" t="s">
        <v>237</v>
      </c>
      <c r="AU1142" s="173" t="s">
        <v>88</v>
      </c>
      <c r="AV1142" s="14" t="s">
        <v>86</v>
      </c>
      <c r="AW1142" s="14" t="s">
        <v>33</v>
      </c>
      <c r="AX1142" s="14" t="s">
        <v>79</v>
      </c>
      <c r="AY1142" s="173" t="s">
        <v>207</v>
      </c>
    </row>
    <row r="1143" spans="1:65" s="14" customFormat="1" ht="11.25">
      <c r="B1143" s="172"/>
      <c r="D1143" s="164" t="s">
        <v>237</v>
      </c>
      <c r="E1143" s="173" t="s">
        <v>1</v>
      </c>
      <c r="F1143" s="174" t="s">
        <v>2641</v>
      </c>
      <c r="H1143" s="173" t="s">
        <v>1</v>
      </c>
      <c r="I1143" s="175"/>
      <c r="L1143" s="172"/>
      <c r="M1143" s="176"/>
      <c r="N1143" s="177"/>
      <c r="O1143" s="177"/>
      <c r="P1143" s="177"/>
      <c r="Q1143" s="177"/>
      <c r="R1143" s="177"/>
      <c r="S1143" s="177"/>
      <c r="T1143" s="178"/>
      <c r="AT1143" s="173" t="s">
        <v>237</v>
      </c>
      <c r="AU1143" s="173" t="s">
        <v>88</v>
      </c>
      <c r="AV1143" s="14" t="s">
        <v>86</v>
      </c>
      <c r="AW1143" s="14" t="s">
        <v>33</v>
      </c>
      <c r="AX1143" s="14" t="s">
        <v>79</v>
      </c>
      <c r="AY1143" s="173" t="s">
        <v>207</v>
      </c>
    </row>
    <row r="1144" spans="1:65" s="13" customFormat="1" ht="33.75">
      <c r="B1144" s="163"/>
      <c r="D1144" s="164" t="s">
        <v>237</v>
      </c>
      <c r="E1144" s="165" t="s">
        <v>1</v>
      </c>
      <c r="F1144" s="166" t="s">
        <v>2642</v>
      </c>
      <c r="H1144" s="167">
        <v>327.29000000000002</v>
      </c>
      <c r="I1144" s="168"/>
      <c r="L1144" s="163"/>
      <c r="M1144" s="169"/>
      <c r="N1144" s="170"/>
      <c r="O1144" s="170"/>
      <c r="P1144" s="170"/>
      <c r="Q1144" s="170"/>
      <c r="R1144" s="170"/>
      <c r="S1144" s="170"/>
      <c r="T1144" s="171"/>
      <c r="AT1144" s="165" t="s">
        <v>237</v>
      </c>
      <c r="AU1144" s="165" t="s">
        <v>88</v>
      </c>
      <c r="AV1144" s="13" t="s">
        <v>88</v>
      </c>
      <c r="AW1144" s="13" t="s">
        <v>33</v>
      </c>
      <c r="AX1144" s="13" t="s">
        <v>79</v>
      </c>
      <c r="AY1144" s="165" t="s">
        <v>207</v>
      </c>
    </row>
    <row r="1145" spans="1:65" s="13" customFormat="1" ht="11.25">
      <c r="B1145" s="163"/>
      <c r="D1145" s="164" t="s">
        <v>237</v>
      </c>
      <c r="E1145" s="165" t="s">
        <v>1</v>
      </c>
      <c r="F1145" s="166" t="s">
        <v>2643</v>
      </c>
      <c r="H1145" s="167">
        <v>157.59</v>
      </c>
      <c r="I1145" s="168"/>
      <c r="L1145" s="163"/>
      <c r="M1145" s="169"/>
      <c r="N1145" s="170"/>
      <c r="O1145" s="170"/>
      <c r="P1145" s="170"/>
      <c r="Q1145" s="170"/>
      <c r="R1145" s="170"/>
      <c r="S1145" s="170"/>
      <c r="T1145" s="171"/>
      <c r="AT1145" s="165" t="s">
        <v>237</v>
      </c>
      <c r="AU1145" s="165" t="s">
        <v>88</v>
      </c>
      <c r="AV1145" s="13" t="s">
        <v>88</v>
      </c>
      <c r="AW1145" s="13" t="s">
        <v>33</v>
      </c>
      <c r="AX1145" s="13" t="s">
        <v>79</v>
      </c>
      <c r="AY1145" s="165" t="s">
        <v>207</v>
      </c>
    </row>
    <row r="1146" spans="1:65" s="14" customFormat="1" ht="11.25">
      <c r="B1146" s="172"/>
      <c r="D1146" s="164" t="s">
        <v>237</v>
      </c>
      <c r="E1146" s="173" t="s">
        <v>1</v>
      </c>
      <c r="F1146" s="174" t="s">
        <v>2440</v>
      </c>
      <c r="H1146" s="173" t="s">
        <v>1</v>
      </c>
      <c r="I1146" s="175"/>
      <c r="L1146" s="172"/>
      <c r="M1146" s="176"/>
      <c r="N1146" s="177"/>
      <c r="O1146" s="177"/>
      <c r="P1146" s="177"/>
      <c r="Q1146" s="177"/>
      <c r="R1146" s="177"/>
      <c r="S1146" s="177"/>
      <c r="T1146" s="178"/>
      <c r="AT1146" s="173" t="s">
        <v>237</v>
      </c>
      <c r="AU1146" s="173" t="s">
        <v>88</v>
      </c>
      <c r="AV1146" s="14" t="s">
        <v>86</v>
      </c>
      <c r="AW1146" s="14" t="s">
        <v>33</v>
      </c>
      <c r="AX1146" s="14" t="s">
        <v>79</v>
      </c>
      <c r="AY1146" s="173" t="s">
        <v>207</v>
      </c>
    </row>
    <row r="1147" spans="1:65" s="14" customFormat="1" ht="11.25">
      <c r="B1147" s="172"/>
      <c r="D1147" s="164" t="s">
        <v>237</v>
      </c>
      <c r="E1147" s="173" t="s">
        <v>1</v>
      </c>
      <c r="F1147" s="174" t="s">
        <v>2624</v>
      </c>
      <c r="H1147" s="173" t="s">
        <v>1</v>
      </c>
      <c r="I1147" s="175"/>
      <c r="L1147" s="172"/>
      <c r="M1147" s="176"/>
      <c r="N1147" s="177"/>
      <c r="O1147" s="177"/>
      <c r="P1147" s="177"/>
      <c r="Q1147" s="177"/>
      <c r="R1147" s="177"/>
      <c r="S1147" s="177"/>
      <c r="T1147" s="178"/>
      <c r="AT1147" s="173" t="s">
        <v>237</v>
      </c>
      <c r="AU1147" s="173" t="s">
        <v>88</v>
      </c>
      <c r="AV1147" s="14" t="s">
        <v>86</v>
      </c>
      <c r="AW1147" s="14" t="s">
        <v>33</v>
      </c>
      <c r="AX1147" s="14" t="s">
        <v>79</v>
      </c>
      <c r="AY1147" s="173" t="s">
        <v>207</v>
      </c>
    </row>
    <row r="1148" spans="1:65" s="14" customFormat="1" ht="22.5">
      <c r="B1148" s="172"/>
      <c r="D1148" s="164" t="s">
        <v>237</v>
      </c>
      <c r="E1148" s="173" t="s">
        <v>1</v>
      </c>
      <c r="F1148" s="174" t="s">
        <v>2625</v>
      </c>
      <c r="H1148" s="173" t="s">
        <v>1</v>
      </c>
      <c r="I1148" s="175"/>
      <c r="L1148" s="172"/>
      <c r="M1148" s="176"/>
      <c r="N1148" s="177"/>
      <c r="O1148" s="177"/>
      <c r="P1148" s="177"/>
      <c r="Q1148" s="177"/>
      <c r="R1148" s="177"/>
      <c r="S1148" s="177"/>
      <c r="T1148" s="178"/>
      <c r="AT1148" s="173" t="s">
        <v>237</v>
      </c>
      <c r="AU1148" s="173" t="s">
        <v>88</v>
      </c>
      <c r="AV1148" s="14" t="s">
        <v>86</v>
      </c>
      <c r="AW1148" s="14" t="s">
        <v>33</v>
      </c>
      <c r="AX1148" s="14" t="s">
        <v>79</v>
      </c>
      <c r="AY1148" s="173" t="s">
        <v>207</v>
      </c>
    </row>
    <row r="1149" spans="1:65" s="14" customFormat="1" ht="11.25">
      <c r="B1149" s="172"/>
      <c r="D1149" s="164" t="s">
        <v>237</v>
      </c>
      <c r="E1149" s="173" t="s">
        <v>1</v>
      </c>
      <c r="F1149" s="174" t="s">
        <v>2644</v>
      </c>
      <c r="H1149" s="173" t="s">
        <v>1</v>
      </c>
      <c r="I1149" s="175"/>
      <c r="L1149" s="172"/>
      <c r="M1149" s="176"/>
      <c r="N1149" s="177"/>
      <c r="O1149" s="177"/>
      <c r="P1149" s="177"/>
      <c r="Q1149" s="177"/>
      <c r="R1149" s="177"/>
      <c r="S1149" s="177"/>
      <c r="T1149" s="178"/>
      <c r="AT1149" s="173" t="s">
        <v>237</v>
      </c>
      <c r="AU1149" s="173" t="s">
        <v>88</v>
      </c>
      <c r="AV1149" s="14" t="s">
        <v>86</v>
      </c>
      <c r="AW1149" s="14" t="s">
        <v>33</v>
      </c>
      <c r="AX1149" s="14" t="s">
        <v>79</v>
      </c>
      <c r="AY1149" s="173" t="s">
        <v>207</v>
      </c>
    </row>
    <row r="1150" spans="1:65" s="14" customFormat="1" ht="22.5">
      <c r="B1150" s="172"/>
      <c r="D1150" s="164" t="s">
        <v>237</v>
      </c>
      <c r="E1150" s="173" t="s">
        <v>1</v>
      </c>
      <c r="F1150" s="174" t="s">
        <v>2645</v>
      </c>
      <c r="H1150" s="173" t="s">
        <v>1</v>
      </c>
      <c r="I1150" s="175"/>
      <c r="L1150" s="172"/>
      <c r="M1150" s="176"/>
      <c r="N1150" s="177"/>
      <c r="O1150" s="177"/>
      <c r="P1150" s="177"/>
      <c r="Q1150" s="177"/>
      <c r="R1150" s="177"/>
      <c r="S1150" s="177"/>
      <c r="T1150" s="178"/>
      <c r="AT1150" s="173" t="s">
        <v>237</v>
      </c>
      <c r="AU1150" s="173" t="s">
        <v>88</v>
      </c>
      <c r="AV1150" s="14" t="s">
        <v>86</v>
      </c>
      <c r="AW1150" s="14" t="s">
        <v>33</v>
      </c>
      <c r="AX1150" s="14" t="s">
        <v>79</v>
      </c>
      <c r="AY1150" s="173" t="s">
        <v>207</v>
      </c>
    </row>
    <row r="1151" spans="1:65" s="14" customFormat="1" ht="22.5">
      <c r="B1151" s="172"/>
      <c r="D1151" s="164" t="s">
        <v>237</v>
      </c>
      <c r="E1151" s="173" t="s">
        <v>1</v>
      </c>
      <c r="F1151" s="174" t="s">
        <v>2646</v>
      </c>
      <c r="H1151" s="173" t="s">
        <v>1</v>
      </c>
      <c r="I1151" s="175"/>
      <c r="L1151" s="172"/>
      <c r="M1151" s="176"/>
      <c r="N1151" s="177"/>
      <c r="O1151" s="177"/>
      <c r="P1151" s="177"/>
      <c r="Q1151" s="177"/>
      <c r="R1151" s="177"/>
      <c r="S1151" s="177"/>
      <c r="T1151" s="178"/>
      <c r="AT1151" s="173" t="s">
        <v>237</v>
      </c>
      <c r="AU1151" s="173" t="s">
        <v>88</v>
      </c>
      <c r="AV1151" s="14" t="s">
        <v>86</v>
      </c>
      <c r="AW1151" s="14" t="s">
        <v>33</v>
      </c>
      <c r="AX1151" s="14" t="s">
        <v>79</v>
      </c>
      <c r="AY1151" s="173" t="s">
        <v>207</v>
      </c>
    </row>
    <row r="1152" spans="1:65" s="14" customFormat="1" ht="22.5">
      <c r="B1152" s="172"/>
      <c r="D1152" s="164" t="s">
        <v>237</v>
      </c>
      <c r="E1152" s="173" t="s">
        <v>1</v>
      </c>
      <c r="F1152" s="174" t="s">
        <v>2647</v>
      </c>
      <c r="H1152" s="173" t="s">
        <v>1</v>
      </c>
      <c r="I1152" s="175"/>
      <c r="L1152" s="172"/>
      <c r="M1152" s="176"/>
      <c r="N1152" s="177"/>
      <c r="O1152" s="177"/>
      <c r="P1152" s="177"/>
      <c r="Q1152" s="177"/>
      <c r="R1152" s="177"/>
      <c r="S1152" s="177"/>
      <c r="T1152" s="178"/>
      <c r="AT1152" s="173" t="s">
        <v>237</v>
      </c>
      <c r="AU1152" s="173" t="s">
        <v>88</v>
      </c>
      <c r="AV1152" s="14" t="s">
        <v>86</v>
      </c>
      <c r="AW1152" s="14" t="s">
        <v>33</v>
      </c>
      <c r="AX1152" s="14" t="s">
        <v>79</v>
      </c>
      <c r="AY1152" s="173" t="s">
        <v>207</v>
      </c>
    </row>
    <row r="1153" spans="1:65" s="14" customFormat="1" ht="22.5">
      <c r="B1153" s="172"/>
      <c r="D1153" s="164" t="s">
        <v>237</v>
      </c>
      <c r="E1153" s="173" t="s">
        <v>1</v>
      </c>
      <c r="F1153" s="174" t="s">
        <v>2648</v>
      </c>
      <c r="H1153" s="173" t="s">
        <v>1</v>
      </c>
      <c r="I1153" s="175"/>
      <c r="L1153" s="172"/>
      <c r="M1153" s="176"/>
      <c r="N1153" s="177"/>
      <c r="O1153" s="177"/>
      <c r="P1153" s="177"/>
      <c r="Q1153" s="177"/>
      <c r="R1153" s="177"/>
      <c r="S1153" s="177"/>
      <c r="T1153" s="178"/>
      <c r="AT1153" s="173" t="s">
        <v>237</v>
      </c>
      <c r="AU1153" s="173" t="s">
        <v>88</v>
      </c>
      <c r="AV1153" s="14" t="s">
        <v>86</v>
      </c>
      <c r="AW1153" s="14" t="s">
        <v>33</v>
      </c>
      <c r="AX1153" s="14" t="s">
        <v>79</v>
      </c>
      <c r="AY1153" s="173" t="s">
        <v>207</v>
      </c>
    </row>
    <row r="1154" spans="1:65" s="14" customFormat="1" ht="22.5">
      <c r="B1154" s="172"/>
      <c r="D1154" s="164" t="s">
        <v>237</v>
      </c>
      <c r="E1154" s="173" t="s">
        <v>1</v>
      </c>
      <c r="F1154" s="174" t="s">
        <v>2631</v>
      </c>
      <c r="H1154" s="173" t="s">
        <v>1</v>
      </c>
      <c r="I1154" s="175"/>
      <c r="L1154" s="172"/>
      <c r="M1154" s="176"/>
      <c r="N1154" s="177"/>
      <c r="O1154" s="177"/>
      <c r="P1154" s="177"/>
      <c r="Q1154" s="177"/>
      <c r="R1154" s="177"/>
      <c r="S1154" s="177"/>
      <c r="T1154" s="178"/>
      <c r="AT1154" s="173" t="s">
        <v>237</v>
      </c>
      <c r="AU1154" s="173" t="s">
        <v>88</v>
      </c>
      <c r="AV1154" s="14" t="s">
        <v>86</v>
      </c>
      <c r="AW1154" s="14" t="s">
        <v>33</v>
      </c>
      <c r="AX1154" s="14" t="s">
        <v>79</v>
      </c>
      <c r="AY1154" s="173" t="s">
        <v>207</v>
      </c>
    </row>
    <row r="1155" spans="1:65" s="14" customFormat="1" ht="22.5">
      <c r="B1155" s="172"/>
      <c r="D1155" s="164" t="s">
        <v>237</v>
      </c>
      <c r="E1155" s="173" t="s">
        <v>1</v>
      </c>
      <c r="F1155" s="174" t="s">
        <v>2649</v>
      </c>
      <c r="H1155" s="173" t="s">
        <v>1</v>
      </c>
      <c r="I1155" s="175"/>
      <c r="L1155" s="172"/>
      <c r="M1155" s="176"/>
      <c r="N1155" s="177"/>
      <c r="O1155" s="177"/>
      <c r="P1155" s="177"/>
      <c r="Q1155" s="177"/>
      <c r="R1155" s="177"/>
      <c r="S1155" s="177"/>
      <c r="T1155" s="178"/>
      <c r="AT1155" s="173" t="s">
        <v>237</v>
      </c>
      <c r="AU1155" s="173" t="s">
        <v>88</v>
      </c>
      <c r="AV1155" s="14" t="s">
        <v>86</v>
      </c>
      <c r="AW1155" s="14" t="s">
        <v>33</v>
      </c>
      <c r="AX1155" s="14" t="s">
        <v>79</v>
      </c>
      <c r="AY1155" s="173" t="s">
        <v>207</v>
      </c>
    </row>
    <row r="1156" spans="1:65" s="14" customFormat="1" ht="11.25">
      <c r="B1156" s="172"/>
      <c r="D1156" s="164" t="s">
        <v>237</v>
      </c>
      <c r="E1156" s="173" t="s">
        <v>1</v>
      </c>
      <c r="F1156" s="174" t="s">
        <v>2650</v>
      </c>
      <c r="H1156" s="173" t="s">
        <v>1</v>
      </c>
      <c r="I1156" s="175"/>
      <c r="L1156" s="172"/>
      <c r="M1156" s="176"/>
      <c r="N1156" s="177"/>
      <c r="O1156" s="177"/>
      <c r="P1156" s="177"/>
      <c r="Q1156" s="177"/>
      <c r="R1156" s="177"/>
      <c r="S1156" s="177"/>
      <c r="T1156" s="178"/>
      <c r="AT1156" s="173" t="s">
        <v>237</v>
      </c>
      <c r="AU1156" s="173" t="s">
        <v>88</v>
      </c>
      <c r="AV1156" s="14" t="s">
        <v>86</v>
      </c>
      <c r="AW1156" s="14" t="s">
        <v>33</v>
      </c>
      <c r="AX1156" s="14" t="s">
        <v>79</v>
      </c>
      <c r="AY1156" s="173" t="s">
        <v>207</v>
      </c>
    </row>
    <row r="1157" spans="1:65" s="14" customFormat="1" ht="22.5">
      <c r="B1157" s="172"/>
      <c r="D1157" s="164" t="s">
        <v>237</v>
      </c>
      <c r="E1157" s="173" t="s">
        <v>1</v>
      </c>
      <c r="F1157" s="174" t="s">
        <v>2651</v>
      </c>
      <c r="H1157" s="173" t="s">
        <v>1</v>
      </c>
      <c r="I1157" s="175"/>
      <c r="L1157" s="172"/>
      <c r="M1157" s="176"/>
      <c r="N1157" s="177"/>
      <c r="O1157" s="177"/>
      <c r="P1157" s="177"/>
      <c r="Q1157" s="177"/>
      <c r="R1157" s="177"/>
      <c r="S1157" s="177"/>
      <c r="T1157" s="178"/>
      <c r="AT1157" s="173" t="s">
        <v>237</v>
      </c>
      <c r="AU1157" s="173" t="s">
        <v>88</v>
      </c>
      <c r="AV1157" s="14" t="s">
        <v>86</v>
      </c>
      <c r="AW1157" s="14" t="s">
        <v>33</v>
      </c>
      <c r="AX1157" s="14" t="s">
        <v>79</v>
      </c>
      <c r="AY1157" s="173" t="s">
        <v>207</v>
      </c>
    </row>
    <row r="1158" spans="1:65" s="14" customFormat="1" ht="22.5">
      <c r="B1158" s="172"/>
      <c r="D1158" s="164" t="s">
        <v>237</v>
      </c>
      <c r="E1158" s="173" t="s">
        <v>1</v>
      </c>
      <c r="F1158" s="174" t="s">
        <v>2652</v>
      </c>
      <c r="H1158" s="173" t="s">
        <v>1</v>
      </c>
      <c r="I1158" s="175"/>
      <c r="L1158" s="172"/>
      <c r="M1158" s="176"/>
      <c r="N1158" s="177"/>
      <c r="O1158" s="177"/>
      <c r="P1158" s="177"/>
      <c r="Q1158" s="177"/>
      <c r="R1158" s="177"/>
      <c r="S1158" s="177"/>
      <c r="T1158" s="178"/>
      <c r="AT1158" s="173" t="s">
        <v>237</v>
      </c>
      <c r="AU1158" s="173" t="s">
        <v>88</v>
      </c>
      <c r="AV1158" s="14" t="s">
        <v>86</v>
      </c>
      <c r="AW1158" s="14" t="s">
        <v>33</v>
      </c>
      <c r="AX1158" s="14" t="s">
        <v>79</v>
      </c>
      <c r="AY1158" s="173" t="s">
        <v>207</v>
      </c>
    </row>
    <row r="1159" spans="1:65" s="14" customFormat="1" ht="22.5">
      <c r="B1159" s="172"/>
      <c r="D1159" s="164" t="s">
        <v>237</v>
      </c>
      <c r="E1159" s="173" t="s">
        <v>1</v>
      </c>
      <c r="F1159" s="174" t="s">
        <v>2653</v>
      </c>
      <c r="H1159" s="173" t="s">
        <v>1</v>
      </c>
      <c r="I1159" s="175"/>
      <c r="L1159" s="172"/>
      <c r="M1159" s="176"/>
      <c r="N1159" s="177"/>
      <c r="O1159" s="177"/>
      <c r="P1159" s="177"/>
      <c r="Q1159" s="177"/>
      <c r="R1159" s="177"/>
      <c r="S1159" s="177"/>
      <c r="T1159" s="178"/>
      <c r="AT1159" s="173" t="s">
        <v>237</v>
      </c>
      <c r="AU1159" s="173" t="s">
        <v>88</v>
      </c>
      <c r="AV1159" s="14" t="s">
        <v>86</v>
      </c>
      <c r="AW1159" s="14" t="s">
        <v>33</v>
      </c>
      <c r="AX1159" s="14" t="s">
        <v>79</v>
      </c>
      <c r="AY1159" s="173" t="s">
        <v>207</v>
      </c>
    </row>
    <row r="1160" spans="1:65" s="14" customFormat="1" ht="22.5">
      <c r="B1160" s="172"/>
      <c r="D1160" s="164" t="s">
        <v>237</v>
      </c>
      <c r="E1160" s="173" t="s">
        <v>1</v>
      </c>
      <c r="F1160" s="174" t="s">
        <v>2637</v>
      </c>
      <c r="H1160" s="173" t="s">
        <v>1</v>
      </c>
      <c r="I1160" s="175"/>
      <c r="L1160" s="172"/>
      <c r="M1160" s="176"/>
      <c r="N1160" s="177"/>
      <c r="O1160" s="177"/>
      <c r="P1160" s="177"/>
      <c r="Q1160" s="177"/>
      <c r="R1160" s="177"/>
      <c r="S1160" s="177"/>
      <c r="T1160" s="178"/>
      <c r="AT1160" s="173" t="s">
        <v>237</v>
      </c>
      <c r="AU1160" s="173" t="s">
        <v>88</v>
      </c>
      <c r="AV1160" s="14" t="s">
        <v>86</v>
      </c>
      <c r="AW1160" s="14" t="s">
        <v>33</v>
      </c>
      <c r="AX1160" s="14" t="s">
        <v>79</v>
      </c>
      <c r="AY1160" s="173" t="s">
        <v>207</v>
      </c>
    </row>
    <row r="1161" spans="1:65" s="15" customFormat="1" ht="11.25">
      <c r="B1161" s="179"/>
      <c r="D1161" s="164" t="s">
        <v>237</v>
      </c>
      <c r="E1161" s="180" t="s">
        <v>1</v>
      </c>
      <c r="F1161" s="181" t="s">
        <v>242</v>
      </c>
      <c r="H1161" s="182">
        <v>484.88</v>
      </c>
      <c r="I1161" s="183"/>
      <c r="L1161" s="179"/>
      <c r="M1161" s="184"/>
      <c r="N1161" s="185"/>
      <c r="O1161" s="185"/>
      <c r="P1161" s="185"/>
      <c r="Q1161" s="185"/>
      <c r="R1161" s="185"/>
      <c r="S1161" s="185"/>
      <c r="T1161" s="186"/>
      <c r="AT1161" s="180" t="s">
        <v>237</v>
      </c>
      <c r="AU1161" s="180" t="s">
        <v>88</v>
      </c>
      <c r="AV1161" s="15" t="s">
        <v>213</v>
      </c>
      <c r="AW1161" s="15" t="s">
        <v>33</v>
      </c>
      <c r="AX1161" s="15" t="s">
        <v>86</v>
      </c>
      <c r="AY1161" s="180" t="s">
        <v>207</v>
      </c>
    </row>
    <row r="1162" spans="1:65" s="2" customFormat="1" ht="24.2" customHeight="1">
      <c r="A1162" s="31"/>
      <c r="B1162" s="148"/>
      <c r="C1162" s="149" t="s">
        <v>1322</v>
      </c>
      <c r="D1162" s="149" t="s">
        <v>209</v>
      </c>
      <c r="E1162" s="150" t="s">
        <v>2654</v>
      </c>
      <c r="F1162" s="151" t="s">
        <v>2655</v>
      </c>
      <c r="G1162" s="152" t="s">
        <v>415</v>
      </c>
      <c r="H1162" s="153">
        <v>2.835</v>
      </c>
      <c r="I1162" s="154"/>
      <c r="J1162" s="155">
        <f>ROUND(I1162*H1162,2)</f>
        <v>0</v>
      </c>
      <c r="K1162" s="156"/>
      <c r="L1162" s="32"/>
      <c r="M1162" s="157" t="s">
        <v>1</v>
      </c>
      <c r="N1162" s="158" t="s">
        <v>44</v>
      </c>
      <c r="O1162" s="57"/>
      <c r="P1162" s="159">
        <f>O1162*H1162</f>
        <v>0</v>
      </c>
      <c r="Q1162" s="159">
        <v>0</v>
      </c>
      <c r="R1162" s="159">
        <f>Q1162*H1162</f>
        <v>0</v>
      </c>
      <c r="S1162" s="159">
        <v>0</v>
      </c>
      <c r="T1162" s="160">
        <f>S1162*H1162</f>
        <v>0</v>
      </c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R1162" s="161" t="s">
        <v>213</v>
      </c>
      <c r="AT1162" s="161" t="s">
        <v>209</v>
      </c>
      <c r="AU1162" s="161" t="s">
        <v>88</v>
      </c>
      <c r="AY1162" s="17" t="s">
        <v>207</v>
      </c>
      <c r="BE1162" s="162">
        <f>IF(N1162="základní",J1162,0)</f>
        <v>0</v>
      </c>
      <c r="BF1162" s="162">
        <f>IF(N1162="snížená",J1162,0)</f>
        <v>0</v>
      </c>
      <c r="BG1162" s="162">
        <f>IF(N1162="zákl. přenesená",J1162,0)</f>
        <v>0</v>
      </c>
      <c r="BH1162" s="162">
        <f>IF(N1162="sníž. přenesená",J1162,0)</f>
        <v>0</v>
      </c>
      <c r="BI1162" s="162">
        <f>IF(N1162="nulová",J1162,0)</f>
        <v>0</v>
      </c>
      <c r="BJ1162" s="17" t="s">
        <v>86</v>
      </c>
      <c r="BK1162" s="162">
        <f>ROUND(I1162*H1162,2)</f>
        <v>0</v>
      </c>
      <c r="BL1162" s="17" t="s">
        <v>213</v>
      </c>
      <c r="BM1162" s="161" t="s">
        <v>1325</v>
      </c>
    </row>
    <row r="1163" spans="1:65" s="14" customFormat="1" ht="11.25">
      <c r="B1163" s="172"/>
      <c r="D1163" s="164" t="s">
        <v>237</v>
      </c>
      <c r="E1163" s="173" t="s">
        <v>1</v>
      </c>
      <c r="F1163" s="174" t="s">
        <v>2656</v>
      </c>
      <c r="H1163" s="173" t="s">
        <v>1</v>
      </c>
      <c r="I1163" s="175"/>
      <c r="L1163" s="172"/>
      <c r="M1163" s="176"/>
      <c r="N1163" s="177"/>
      <c r="O1163" s="177"/>
      <c r="P1163" s="177"/>
      <c r="Q1163" s="177"/>
      <c r="R1163" s="177"/>
      <c r="S1163" s="177"/>
      <c r="T1163" s="178"/>
      <c r="AT1163" s="173" t="s">
        <v>237</v>
      </c>
      <c r="AU1163" s="173" t="s">
        <v>88</v>
      </c>
      <c r="AV1163" s="14" t="s">
        <v>86</v>
      </c>
      <c r="AW1163" s="14" t="s">
        <v>33</v>
      </c>
      <c r="AX1163" s="14" t="s">
        <v>79</v>
      </c>
      <c r="AY1163" s="173" t="s">
        <v>207</v>
      </c>
    </row>
    <row r="1164" spans="1:65" s="14" customFormat="1" ht="22.5">
      <c r="B1164" s="172"/>
      <c r="D1164" s="164" t="s">
        <v>237</v>
      </c>
      <c r="E1164" s="173" t="s">
        <v>1</v>
      </c>
      <c r="F1164" s="174" t="s">
        <v>2657</v>
      </c>
      <c r="H1164" s="173" t="s">
        <v>1</v>
      </c>
      <c r="I1164" s="175"/>
      <c r="L1164" s="172"/>
      <c r="M1164" s="176"/>
      <c r="N1164" s="177"/>
      <c r="O1164" s="177"/>
      <c r="P1164" s="177"/>
      <c r="Q1164" s="177"/>
      <c r="R1164" s="177"/>
      <c r="S1164" s="177"/>
      <c r="T1164" s="178"/>
      <c r="AT1164" s="173" t="s">
        <v>237</v>
      </c>
      <c r="AU1164" s="173" t="s">
        <v>88</v>
      </c>
      <c r="AV1164" s="14" t="s">
        <v>86</v>
      </c>
      <c r="AW1164" s="14" t="s">
        <v>33</v>
      </c>
      <c r="AX1164" s="14" t="s">
        <v>79</v>
      </c>
      <c r="AY1164" s="173" t="s">
        <v>207</v>
      </c>
    </row>
    <row r="1165" spans="1:65" s="14" customFormat="1" ht="22.5">
      <c r="B1165" s="172"/>
      <c r="D1165" s="164" t="s">
        <v>237</v>
      </c>
      <c r="E1165" s="173" t="s">
        <v>1</v>
      </c>
      <c r="F1165" s="174" t="s">
        <v>2658</v>
      </c>
      <c r="H1165" s="173" t="s">
        <v>1</v>
      </c>
      <c r="I1165" s="175"/>
      <c r="L1165" s="172"/>
      <c r="M1165" s="176"/>
      <c r="N1165" s="177"/>
      <c r="O1165" s="177"/>
      <c r="P1165" s="177"/>
      <c r="Q1165" s="177"/>
      <c r="R1165" s="177"/>
      <c r="S1165" s="177"/>
      <c r="T1165" s="178"/>
      <c r="AT1165" s="173" t="s">
        <v>237</v>
      </c>
      <c r="AU1165" s="173" t="s">
        <v>88</v>
      </c>
      <c r="AV1165" s="14" t="s">
        <v>86</v>
      </c>
      <c r="AW1165" s="14" t="s">
        <v>33</v>
      </c>
      <c r="AX1165" s="14" t="s">
        <v>79</v>
      </c>
      <c r="AY1165" s="173" t="s">
        <v>207</v>
      </c>
    </row>
    <row r="1166" spans="1:65" s="14" customFormat="1" ht="22.5">
      <c r="B1166" s="172"/>
      <c r="D1166" s="164" t="s">
        <v>237</v>
      </c>
      <c r="E1166" s="173" t="s">
        <v>1</v>
      </c>
      <c r="F1166" s="174" t="s">
        <v>2659</v>
      </c>
      <c r="H1166" s="173" t="s">
        <v>1</v>
      </c>
      <c r="I1166" s="175"/>
      <c r="L1166" s="172"/>
      <c r="M1166" s="176"/>
      <c r="N1166" s="177"/>
      <c r="O1166" s="177"/>
      <c r="P1166" s="177"/>
      <c r="Q1166" s="177"/>
      <c r="R1166" s="177"/>
      <c r="S1166" s="177"/>
      <c r="T1166" s="178"/>
      <c r="AT1166" s="173" t="s">
        <v>237</v>
      </c>
      <c r="AU1166" s="173" t="s">
        <v>88</v>
      </c>
      <c r="AV1166" s="14" t="s">
        <v>86</v>
      </c>
      <c r="AW1166" s="14" t="s">
        <v>33</v>
      </c>
      <c r="AX1166" s="14" t="s">
        <v>79</v>
      </c>
      <c r="AY1166" s="173" t="s">
        <v>207</v>
      </c>
    </row>
    <row r="1167" spans="1:65" s="13" customFormat="1" ht="22.5">
      <c r="B1167" s="163"/>
      <c r="D1167" s="164" t="s">
        <v>237</v>
      </c>
      <c r="E1167" s="165" t="s">
        <v>1</v>
      </c>
      <c r="F1167" s="166" t="s">
        <v>2660</v>
      </c>
      <c r="H1167" s="167">
        <v>2.835</v>
      </c>
      <c r="I1167" s="168"/>
      <c r="L1167" s="163"/>
      <c r="M1167" s="169"/>
      <c r="N1167" s="170"/>
      <c r="O1167" s="170"/>
      <c r="P1167" s="170"/>
      <c r="Q1167" s="170"/>
      <c r="R1167" s="170"/>
      <c r="S1167" s="170"/>
      <c r="T1167" s="171"/>
      <c r="AT1167" s="165" t="s">
        <v>237</v>
      </c>
      <c r="AU1167" s="165" t="s">
        <v>88</v>
      </c>
      <c r="AV1167" s="13" t="s">
        <v>88</v>
      </c>
      <c r="AW1167" s="13" t="s">
        <v>33</v>
      </c>
      <c r="AX1167" s="13" t="s">
        <v>79</v>
      </c>
      <c r="AY1167" s="165" t="s">
        <v>207</v>
      </c>
    </row>
    <row r="1168" spans="1:65" s="15" customFormat="1" ht="11.25">
      <c r="B1168" s="179"/>
      <c r="D1168" s="164" t="s">
        <v>237</v>
      </c>
      <c r="E1168" s="180" t="s">
        <v>1</v>
      </c>
      <c r="F1168" s="181" t="s">
        <v>242</v>
      </c>
      <c r="H1168" s="182">
        <v>2.835</v>
      </c>
      <c r="I1168" s="183"/>
      <c r="L1168" s="179"/>
      <c r="M1168" s="184"/>
      <c r="N1168" s="185"/>
      <c r="O1168" s="185"/>
      <c r="P1168" s="185"/>
      <c r="Q1168" s="185"/>
      <c r="R1168" s="185"/>
      <c r="S1168" s="185"/>
      <c r="T1168" s="186"/>
      <c r="AT1168" s="180" t="s">
        <v>237</v>
      </c>
      <c r="AU1168" s="180" t="s">
        <v>88</v>
      </c>
      <c r="AV1168" s="15" t="s">
        <v>213</v>
      </c>
      <c r="AW1168" s="15" t="s">
        <v>33</v>
      </c>
      <c r="AX1168" s="15" t="s">
        <v>86</v>
      </c>
      <c r="AY1168" s="180" t="s">
        <v>207</v>
      </c>
    </row>
    <row r="1169" spans="1:65" s="12" customFormat="1" ht="22.9" customHeight="1">
      <c r="B1169" s="135"/>
      <c r="D1169" s="136" t="s">
        <v>78</v>
      </c>
      <c r="E1169" s="146" t="s">
        <v>246</v>
      </c>
      <c r="F1169" s="146" t="s">
        <v>2661</v>
      </c>
      <c r="I1169" s="138"/>
      <c r="J1169" s="147">
        <f>BK1169</f>
        <v>0</v>
      </c>
      <c r="L1169" s="135"/>
      <c r="M1169" s="140"/>
      <c r="N1169" s="141"/>
      <c r="O1169" s="141"/>
      <c r="P1169" s="142">
        <f>SUM(P1170:P1290)</f>
        <v>0</v>
      </c>
      <c r="Q1169" s="141"/>
      <c r="R1169" s="142">
        <f>SUM(R1170:R1290)</f>
        <v>0</v>
      </c>
      <c r="S1169" s="141"/>
      <c r="T1169" s="143">
        <f>SUM(T1170:T1290)</f>
        <v>0</v>
      </c>
      <c r="AR1169" s="136" t="s">
        <v>86</v>
      </c>
      <c r="AT1169" s="144" t="s">
        <v>78</v>
      </c>
      <c r="AU1169" s="144" t="s">
        <v>86</v>
      </c>
      <c r="AY1169" s="136" t="s">
        <v>207</v>
      </c>
      <c r="BK1169" s="145">
        <f>SUM(BK1170:BK1290)</f>
        <v>0</v>
      </c>
    </row>
    <row r="1170" spans="1:65" s="2" customFormat="1" ht="24.2" customHeight="1">
      <c r="A1170" s="31"/>
      <c r="B1170" s="148"/>
      <c r="C1170" s="149" t="s">
        <v>703</v>
      </c>
      <c r="D1170" s="149" t="s">
        <v>209</v>
      </c>
      <c r="E1170" s="150" t="s">
        <v>2662</v>
      </c>
      <c r="F1170" s="151" t="s">
        <v>2663</v>
      </c>
      <c r="G1170" s="152" t="s">
        <v>235</v>
      </c>
      <c r="H1170" s="153">
        <v>9155.06</v>
      </c>
      <c r="I1170" s="154"/>
      <c r="J1170" s="155">
        <f>ROUND(I1170*H1170,2)</f>
        <v>0</v>
      </c>
      <c r="K1170" s="156"/>
      <c r="L1170" s="32"/>
      <c r="M1170" s="157" t="s">
        <v>1</v>
      </c>
      <c r="N1170" s="158" t="s">
        <v>44</v>
      </c>
      <c r="O1170" s="57"/>
      <c r="P1170" s="159">
        <f>O1170*H1170</f>
        <v>0</v>
      </c>
      <c r="Q1170" s="159">
        <v>0</v>
      </c>
      <c r="R1170" s="159">
        <f>Q1170*H1170</f>
        <v>0</v>
      </c>
      <c r="S1170" s="159">
        <v>0</v>
      </c>
      <c r="T1170" s="160">
        <f>S1170*H1170</f>
        <v>0</v>
      </c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R1170" s="161" t="s">
        <v>213</v>
      </c>
      <c r="AT1170" s="161" t="s">
        <v>209</v>
      </c>
      <c r="AU1170" s="161" t="s">
        <v>88</v>
      </c>
      <c r="AY1170" s="17" t="s">
        <v>207</v>
      </c>
      <c r="BE1170" s="162">
        <f>IF(N1170="základní",J1170,0)</f>
        <v>0</v>
      </c>
      <c r="BF1170" s="162">
        <f>IF(N1170="snížená",J1170,0)</f>
        <v>0</v>
      </c>
      <c r="BG1170" s="162">
        <f>IF(N1170="zákl. přenesená",J1170,0)</f>
        <v>0</v>
      </c>
      <c r="BH1170" s="162">
        <f>IF(N1170="sníž. přenesená",J1170,0)</f>
        <v>0</v>
      </c>
      <c r="BI1170" s="162">
        <f>IF(N1170="nulová",J1170,0)</f>
        <v>0</v>
      </c>
      <c r="BJ1170" s="17" t="s">
        <v>86</v>
      </c>
      <c r="BK1170" s="162">
        <f>ROUND(I1170*H1170,2)</f>
        <v>0</v>
      </c>
      <c r="BL1170" s="17" t="s">
        <v>213</v>
      </c>
      <c r="BM1170" s="161" t="s">
        <v>1332</v>
      </c>
    </row>
    <row r="1171" spans="1:65" s="14" customFormat="1" ht="22.5">
      <c r="B1171" s="172"/>
      <c r="D1171" s="164" t="s">
        <v>237</v>
      </c>
      <c r="E1171" s="173" t="s">
        <v>1</v>
      </c>
      <c r="F1171" s="174" t="s">
        <v>2664</v>
      </c>
      <c r="H1171" s="173" t="s">
        <v>1</v>
      </c>
      <c r="I1171" s="175"/>
      <c r="L1171" s="172"/>
      <c r="M1171" s="176"/>
      <c r="N1171" s="177"/>
      <c r="O1171" s="177"/>
      <c r="P1171" s="177"/>
      <c r="Q1171" s="177"/>
      <c r="R1171" s="177"/>
      <c r="S1171" s="177"/>
      <c r="T1171" s="178"/>
      <c r="AT1171" s="173" t="s">
        <v>237</v>
      </c>
      <c r="AU1171" s="173" t="s">
        <v>88</v>
      </c>
      <c r="AV1171" s="14" t="s">
        <v>86</v>
      </c>
      <c r="AW1171" s="14" t="s">
        <v>33</v>
      </c>
      <c r="AX1171" s="14" t="s">
        <v>79</v>
      </c>
      <c r="AY1171" s="173" t="s">
        <v>207</v>
      </c>
    </row>
    <row r="1172" spans="1:65" s="14" customFormat="1" ht="22.5">
      <c r="B1172" s="172"/>
      <c r="D1172" s="164" t="s">
        <v>237</v>
      </c>
      <c r="E1172" s="173" t="s">
        <v>1</v>
      </c>
      <c r="F1172" s="174" t="s">
        <v>2665</v>
      </c>
      <c r="H1172" s="173" t="s">
        <v>1</v>
      </c>
      <c r="I1172" s="175"/>
      <c r="L1172" s="172"/>
      <c r="M1172" s="176"/>
      <c r="N1172" s="177"/>
      <c r="O1172" s="177"/>
      <c r="P1172" s="177"/>
      <c r="Q1172" s="177"/>
      <c r="R1172" s="177"/>
      <c r="S1172" s="177"/>
      <c r="T1172" s="178"/>
      <c r="AT1172" s="173" t="s">
        <v>237</v>
      </c>
      <c r="AU1172" s="173" t="s">
        <v>88</v>
      </c>
      <c r="AV1172" s="14" t="s">
        <v>86</v>
      </c>
      <c r="AW1172" s="14" t="s">
        <v>33</v>
      </c>
      <c r="AX1172" s="14" t="s">
        <v>79</v>
      </c>
      <c r="AY1172" s="173" t="s">
        <v>207</v>
      </c>
    </row>
    <row r="1173" spans="1:65" s="13" customFormat="1" ht="22.5">
      <c r="B1173" s="163"/>
      <c r="D1173" s="164" t="s">
        <v>237</v>
      </c>
      <c r="E1173" s="165" t="s">
        <v>1</v>
      </c>
      <c r="F1173" s="166" t="s">
        <v>2666</v>
      </c>
      <c r="H1173" s="167">
        <v>3113.46</v>
      </c>
      <c r="I1173" s="168"/>
      <c r="L1173" s="163"/>
      <c r="M1173" s="169"/>
      <c r="N1173" s="170"/>
      <c r="O1173" s="170"/>
      <c r="P1173" s="170"/>
      <c r="Q1173" s="170"/>
      <c r="R1173" s="170"/>
      <c r="S1173" s="170"/>
      <c r="T1173" s="171"/>
      <c r="AT1173" s="165" t="s">
        <v>237</v>
      </c>
      <c r="AU1173" s="165" t="s">
        <v>88</v>
      </c>
      <c r="AV1173" s="13" t="s">
        <v>88</v>
      </c>
      <c r="AW1173" s="13" t="s">
        <v>33</v>
      </c>
      <c r="AX1173" s="13" t="s">
        <v>79</v>
      </c>
      <c r="AY1173" s="165" t="s">
        <v>207</v>
      </c>
    </row>
    <row r="1174" spans="1:65" s="13" customFormat="1" ht="22.5">
      <c r="B1174" s="163"/>
      <c r="D1174" s="164" t="s">
        <v>237</v>
      </c>
      <c r="E1174" s="165" t="s">
        <v>1</v>
      </c>
      <c r="F1174" s="166" t="s">
        <v>2667</v>
      </c>
      <c r="H1174" s="167">
        <v>6041.6</v>
      </c>
      <c r="I1174" s="168"/>
      <c r="L1174" s="163"/>
      <c r="M1174" s="169"/>
      <c r="N1174" s="170"/>
      <c r="O1174" s="170"/>
      <c r="P1174" s="170"/>
      <c r="Q1174" s="170"/>
      <c r="R1174" s="170"/>
      <c r="S1174" s="170"/>
      <c r="T1174" s="171"/>
      <c r="AT1174" s="165" t="s">
        <v>237</v>
      </c>
      <c r="AU1174" s="165" t="s">
        <v>88</v>
      </c>
      <c r="AV1174" s="13" t="s">
        <v>88</v>
      </c>
      <c r="AW1174" s="13" t="s">
        <v>33</v>
      </c>
      <c r="AX1174" s="13" t="s">
        <v>79</v>
      </c>
      <c r="AY1174" s="165" t="s">
        <v>207</v>
      </c>
    </row>
    <row r="1175" spans="1:65" s="14" customFormat="1" ht="22.5">
      <c r="B1175" s="172"/>
      <c r="D1175" s="164" t="s">
        <v>237</v>
      </c>
      <c r="E1175" s="173" t="s">
        <v>1</v>
      </c>
      <c r="F1175" s="174" t="s">
        <v>2668</v>
      </c>
      <c r="H1175" s="173" t="s">
        <v>1</v>
      </c>
      <c r="I1175" s="175"/>
      <c r="L1175" s="172"/>
      <c r="M1175" s="176"/>
      <c r="N1175" s="177"/>
      <c r="O1175" s="177"/>
      <c r="P1175" s="177"/>
      <c r="Q1175" s="177"/>
      <c r="R1175" s="177"/>
      <c r="S1175" s="177"/>
      <c r="T1175" s="178"/>
      <c r="AT1175" s="173" t="s">
        <v>237</v>
      </c>
      <c r="AU1175" s="173" t="s">
        <v>88</v>
      </c>
      <c r="AV1175" s="14" t="s">
        <v>86</v>
      </c>
      <c r="AW1175" s="14" t="s">
        <v>33</v>
      </c>
      <c r="AX1175" s="14" t="s">
        <v>79</v>
      </c>
      <c r="AY1175" s="173" t="s">
        <v>207</v>
      </c>
    </row>
    <row r="1176" spans="1:65" s="15" customFormat="1" ht="11.25">
      <c r="B1176" s="179"/>
      <c r="D1176" s="164" t="s">
        <v>237</v>
      </c>
      <c r="E1176" s="180" t="s">
        <v>1</v>
      </c>
      <c r="F1176" s="181" t="s">
        <v>242</v>
      </c>
      <c r="H1176" s="182">
        <v>9155.0600000000013</v>
      </c>
      <c r="I1176" s="183"/>
      <c r="L1176" s="179"/>
      <c r="M1176" s="184"/>
      <c r="N1176" s="185"/>
      <c r="O1176" s="185"/>
      <c r="P1176" s="185"/>
      <c r="Q1176" s="185"/>
      <c r="R1176" s="185"/>
      <c r="S1176" s="185"/>
      <c r="T1176" s="186"/>
      <c r="AT1176" s="180" t="s">
        <v>237</v>
      </c>
      <c r="AU1176" s="180" t="s">
        <v>88</v>
      </c>
      <c r="AV1176" s="15" t="s">
        <v>213</v>
      </c>
      <c r="AW1176" s="15" t="s">
        <v>33</v>
      </c>
      <c r="AX1176" s="15" t="s">
        <v>86</v>
      </c>
      <c r="AY1176" s="180" t="s">
        <v>207</v>
      </c>
    </row>
    <row r="1177" spans="1:65" s="2" customFormat="1" ht="33" customHeight="1">
      <c r="A1177" s="31"/>
      <c r="B1177" s="148"/>
      <c r="C1177" s="149" t="s">
        <v>1338</v>
      </c>
      <c r="D1177" s="149" t="s">
        <v>209</v>
      </c>
      <c r="E1177" s="150" t="s">
        <v>2669</v>
      </c>
      <c r="F1177" s="151" t="s">
        <v>2670</v>
      </c>
      <c r="G1177" s="152" t="s">
        <v>235</v>
      </c>
      <c r="H1177" s="153">
        <v>411977.7</v>
      </c>
      <c r="I1177" s="154"/>
      <c r="J1177" s="155">
        <f>ROUND(I1177*H1177,2)</f>
        <v>0</v>
      </c>
      <c r="K1177" s="156"/>
      <c r="L1177" s="32"/>
      <c r="M1177" s="157" t="s">
        <v>1</v>
      </c>
      <c r="N1177" s="158" t="s">
        <v>44</v>
      </c>
      <c r="O1177" s="57"/>
      <c r="P1177" s="159">
        <f>O1177*H1177</f>
        <v>0</v>
      </c>
      <c r="Q1177" s="159">
        <v>0</v>
      </c>
      <c r="R1177" s="159">
        <f>Q1177*H1177</f>
        <v>0</v>
      </c>
      <c r="S1177" s="159">
        <v>0</v>
      </c>
      <c r="T1177" s="160">
        <f>S1177*H1177</f>
        <v>0</v>
      </c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R1177" s="161" t="s">
        <v>213</v>
      </c>
      <c r="AT1177" s="161" t="s">
        <v>209</v>
      </c>
      <c r="AU1177" s="161" t="s">
        <v>88</v>
      </c>
      <c r="AY1177" s="17" t="s">
        <v>207</v>
      </c>
      <c r="BE1177" s="162">
        <f>IF(N1177="základní",J1177,0)</f>
        <v>0</v>
      </c>
      <c r="BF1177" s="162">
        <f>IF(N1177="snížená",J1177,0)</f>
        <v>0</v>
      </c>
      <c r="BG1177" s="162">
        <f>IF(N1177="zákl. přenesená",J1177,0)</f>
        <v>0</v>
      </c>
      <c r="BH1177" s="162">
        <f>IF(N1177="sníž. přenesená",J1177,0)</f>
        <v>0</v>
      </c>
      <c r="BI1177" s="162">
        <f>IF(N1177="nulová",J1177,0)</f>
        <v>0</v>
      </c>
      <c r="BJ1177" s="17" t="s">
        <v>86</v>
      </c>
      <c r="BK1177" s="162">
        <f>ROUND(I1177*H1177,2)</f>
        <v>0</v>
      </c>
      <c r="BL1177" s="17" t="s">
        <v>213</v>
      </c>
      <c r="BM1177" s="161" t="s">
        <v>1341</v>
      </c>
    </row>
    <row r="1178" spans="1:65" s="14" customFormat="1" ht="22.5">
      <c r="B1178" s="172"/>
      <c r="D1178" s="164" t="s">
        <v>237</v>
      </c>
      <c r="E1178" s="173" t="s">
        <v>1</v>
      </c>
      <c r="F1178" s="174" t="s">
        <v>2671</v>
      </c>
      <c r="H1178" s="173" t="s">
        <v>1</v>
      </c>
      <c r="I1178" s="175"/>
      <c r="L1178" s="172"/>
      <c r="M1178" s="176"/>
      <c r="N1178" s="177"/>
      <c r="O1178" s="177"/>
      <c r="P1178" s="177"/>
      <c r="Q1178" s="177"/>
      <c r="R1178" s="177"/>
      <c r="S1178" s="177"/>
      <c r="T1178" s="178"/>
      <c r="AT1178" s="173" t="s">
        <v>237</v>
      </c>
      <c r="AU1178" s="173" t="s">
        <v>88</v>
      </c>
      <c r="AV1178" s="14" t="s">
        <v>86</v>
      </c>
      <c r="AW1178" s="14" t="s">
        <v>33</v>
      </c>
      <c r="AX1178" s="14" t="s">
        <v>79</v>
      </c>
      <c r="AY1178" s="173" t="s">
        <v>207</v>
      </c>
    </row>
    <row r="1179" spans="1:65" s="13" customFormat="1" ht="11.25">
      <c r="B1179" s="163"/>
      <c r="D1179" s="164" t="s">
        <v>237</v>
      </c>
      <c r="E1179" s="165" t="s">
        <v>1</v>
      </c>
      <c r="F1179" s="166" t="s">
        <v>2672</v>
      </c>
      <c r="H1179" s="167">
        <v>140105.70000000001</v>
      </c>
      <c r="I1179" s="168"/>
      <c r="L1179" s="163"/>
      <c r="M1179" s="169"/>
      <c r="N1179" s="170"/>
      <c r="O1179" s="170"/>
      <c r="P1179" s="170"/>
      <c r="Q1179" s="170"/>
      <c r="R1179" s="170"/>
      <c r="S1179" s="170"/>
      <c r="T1179" s="171"/>
      <c r="AT1179" s="165" t="s">
        <v>237</v>
      </c>
      <c r="AU1179" s="165" t="s">
        <v>88</v>
      </c>
      <c r="AV1179" s="13" t="s">
        <v>88</v>
      </c>
      <c r="AW1179" s="13" t="s">
        <v>33</v>
      </c>
      <c r="AX1179" s="13" t="s">
        <v>79</v>
      </c>
      <c r="AY1179" s="165" t="s">
        <v>207</v>
      </c>
    </row>
    <row r="1180" spans="1:65" s="13" customFormat="1" ht="11.25">
      <c r="B1180" s="163"/>
      <c r="D1180" s="164" t="s">
        <v>237</v>
      </c>
      <c r="E1180" s="165" t="s">
        <v>1</v>
      </c>
      <c r="F1180" s="166" t="s">
        <v>2673</v>
      </c>
      <c r="H1180" s="167">
        <v>271872</v>
      </c>
      <c r="I1180" s="168"/>
      <c r="L1180" s="163"/>
      <c r="M1180" s="169"/>
      <c r="N1180" s="170"/>
      <c r="O1180" s="170"/>
      <c r="P1180" s="170"/>
      <c r="Q1180" s="170"/>
      <c r="R1180" s="170"/>
      <c r="S1180" s="170"/>
      <c r="T1180" s="171"/>
      <c r="AT1180" s="165" t="s">
        <v>237</v>
      </c>
      <c r="AU1180" s="165" t="s">
        <v>88</v>
      </c>
      <c r="AV1180" s="13" t="s">
        <v>88</v>
      </c>
      <c r="AW1180" s="13" t="s">
        <v>33</v>
      </c>
      <c r="AX1180" s="13" t="s">
        <v>79</v>
      </c>
      <c r="AY1180" s="165" t="s">
        <v>207</v>
      </c>
    </row>
    <row r="1181" spans="1:65" s="15" customFormat="1" ht="11.25">
      <c r="B1181" s="179"/>
      <c r="D1181" s="164" t="s">
        <v>237</v>
      </c>
      <c r="E1181" s="180" t="s">
        <v>1</v>
      </c>
      <c r="F1181" s="181" t="s">
        <v>242</v>
      </c>
      <c r="H1181" s="182">
        <v>411977.7</v>
      </c>
      <c r="I1181" s="183"/>
      <c r="L1181" s="179"/>
      <c r="M1181" s="184"/>
      <c r="N1181" s="185"/>
      <c r="O1181" s="185"/>
      <c r="P1181" s="185"/>
      <c r="Q1181" s="185"/>
      <c r="R1181" s="185"/>
      <c r="S1181" s="185"/>
      <c r="T1181" s="186"/>
      <c r="AT1181" s="180" t="s">
        <v>237</v>
      </c>
      <c r="AU1181" s="180" t="s">
        <v>88</v>
      </c>
      <c r="AV1181" s="15" t="s">
        <v>213</v>
      </c>
      <c r="AW1181" s="15" t="s">
        <v>33</v>
      </c>
      <c r="AX1181" s="15" t="s">
        <v>86</v>
      </c>
      <c r="AY1181" s="180" t="s">
        <v>207</v>
      </c>
    </row>
    <row r="1182" spans="1:65" s="2" customFormat="1" ht="24.2" customHeight="1">
      <c r="A1182" s="31"/>
      <c r="B1182" s="148"/>
      <c r="C1182" s="149" t="s">
        <v>706</v>
      </c>
      <c r="D1182" s="149" t="s">
        <v>209</v>
      </c>
      <c r="E1182" s="150" t="s">
        <v>2674</v>
      </c>
      <c r="F1182" s="151" t="s">
        <v>2675</v>
      </c>
      <c r="G1182" s="152" t="s">
        <v>235</v>
      </c>
      <c r="H1182" s="153">
        <v>9155.06</v>
      </c>
      <c r="I1182" s="154"/>
      <c r="J1182" s="155">
        <f>ROUND(I1182*H1182,2)</f>
        <v>0</v>
      </c>
      <c r="K1182" s="156"/>
      <c r="L1182" s="32"/>
      <c r="M1182" s="157" t="s">
        <v>1</v>
      </c>
      <c r="N1182" s="158" t="s">
        <v>44</v>
      </c>
      <c r="O1182" s="57"/>
      <c r="P1182" s="159">
        <f>O1182*H1182</f>
        <v>0</v>
      </c>
      <c r="Q1182" s="159">
        <v>0</v>
      </c>
      <c r="R1182" s="159">
        <f>Q1182*H1182</f>
        <v>0</v>
      </c>
      <c r="S1182" s="159">
        <v>0</v>
      </c>
      <c r="T1182" s="160">
        <f>S1182*H1182</f>
        <v>0</v>
      </c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R1182" s="161" t="s">
        <v>213</v>
      </c>
      <c r="AT1182" s="161" t="s">
        <v>209</v>
      </c>
      <c r="AU1182" s="161" t="s">
        <v>88</v>
      </c>
      <c r="AY1182" s="17" t="s">
        <v>207</v>
      </c>
      <c r="BE1182" s="162">
        <f>IF(N1182="základní",J1182,0)</f>
        <v>0</v>
      </c>
      <c r="BF1182" s="162">
        <f>IF(N1182="snížená",J1182,0)</f>
        <v>0</v>
      </c>
      <c r="BG1182" s="162">
        <f>IF(N1182="zákl. přenesená",J1182,0)</f>
        <v>0</v>
      </c>
      <c r="BH1182" s="162">
        <f>IF(N1182="sníž. přenesená",J1182,0)</f>
        <v>0</v>
      </c>
      <c r="BI1182" s="162">
        <f>IF(N1182="nulová",J1182,0)</f>
        <v>0</v>
      </c>
      <c r="BJ1182" s="17" t="s">
        <v>86</v>
      </c>
      <c r="BK1182" s="162">
        <f>ROUND(I1182*H1182,2)</f>
        <v>0</v>
      </c>
      <c r="BL1182" s="17" t="s">
        <v>213</v>
      </c>
      <c r="BM1182" s="161" t="s">
        <v>1346</v>
      </c>
    </row>
    <row r="1183" spans="1:65" s="13" customFormat="1" ht="22.5">
      <c r="B1183" s="163"/>
      <c r="D1183" s="164" t="s">
        <v>237</v>
      </c>
      <c r="E1183" s="165" t="s">
        <v>1</v>
      </c>
      <c r="F1183" s="166" t="s">
        <v>2676</v>
      </c>
      <c r="H1183" s="167">
        <v>9155.06</v>
      </c>
      <c r="I1183" s="168"/>
      <c r="L1183" s="163"/>
      <c r="M1183" s="169"/>
      <c r="N1183" s="170"/>
      <c r="O1183" s="170"/>
      <c r="P1183" s="170"/>
      <c r="Q1183" s="170"/>
      <c r="R1183" s="170"/>
      <c r="S1183" s="170"/>
      <c r="T1183" s="171"/>
      <c r="AT1183" s="165" t="s">
        <v>237</v>
      </c>
      <c r="AU1183" s="165" t="s">
        <v>88</v>
      </c>
      <c r="AV1183" s="13" t="s">
        <v>88</v>
      </c>
      <c r="AW1183" s="13" t="s">
        <v>33</v>
      </c>
      <c r="AX1183" s="13" t="s">
        <v>79</v>
      </c>
      <c r="AY1183" s="165" t="s">
        <v>207</v>
      </c>
    </row>
    <row r="1184" spans="1:65" s="15" customFormat="1" ht="11.25">
      <c r="B1184" s="179"/>
      <c r="D1184" s="164" t="s">
        <v>237</v>
      </c>
      <c r="E1184" s="180" t="s">
        <v>1</v>
      </c>
      <c r="F1184" s="181" t="s">
        <v>242</v>
      </c>
      <c r="H1184" s="182">
        <v>9155.06</v>
      </c>
      <c r="I1184" s="183"/>
      <c r="L1184" s="179"/>
      <c r="M1184" s="184"/>
      <c r="N1184" s="185"/>
      <c r="O1184" s="185"/>
      <c r="P1184" s="185"/>
      <c r="Q1184" s="185"/>
      <c r="R1184" s="185"/>
      <c r="S1184" s="185"/>
      <c r="T1184" s="186"/>
      <c r="AT1184" s="180" t="s">
        <v>237</v>
      </c>
      <c r="AU1184" s="180" t="s">
        <v>88</v>
      </c>
      <c r="AV1184" s="15" t="s">
        <v>213</v>
      </c>
      <c r="AW1184" s="15" t="s">
        <v>33</v>
      </c>
      <c r="AX1184" s="15" t="s">
        <v>86</v>
      </c>
      <c r="AY1184" s="180" t="s">
        <v>207</v>
      </c>
    </row>
    <row r="1185" spans="1:65" s="2" customFormat="1" ht="24.2" customHeight="1">
      <c r="A1185" s="31"/>
      <c r="B1185" s="148"/>
      <c r="C1185" s="149" t="s">
        <v>1348</v>
      </c>
      <c r="D1185" s="149" t="s">
        <v>209</v>
      </c>
      <c r="E1185" s="150" t="s">
        <v>2677</v>
      </c>
      <c r="F1185" s="151" t="s">
        <v>2678</v>
      </c>
      <c r="G1185" s="152" t="s">
        <v>220</v>
      </c>
      <c r="H1185" s="153">
        <v>978.4</v>
      </c>
      <c r="I1185" s="154"/>
      <c r="J1185" s="155">
        <f>ROUND(I1185*H1185,2)</f>
        <v>0</v>
      </c>
      <c r="K1185" s="156"/>
      <c r="L1185" s="32"/>
      <c r="M1185" s="157" t="s">
        <v>1</v>
      </c>
      <c r="N1185" s="158" t="s">
        <v>44</v>
      </c>
      <c r="O1185" s="57"/>
      <c r="P1185" s="159">
        <f>O1185*H1185</f>
        <v>0</v>
      </c>
      <c r="Q1185" s="159">
        <v>0</v>
      </c>
      <c r="R1185" s="159">
        <f>Q1185*H1185</f>
        <v>0</v>
      </c>
      <c r="S1185" s="159">
        <v>0</v>
      </c>
      <c r="T1185" s="160">
        <f>S1185*H1185</f>
        <v>0</v>
      </c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R1185" s="161" t="s">
        <v>213</v>
      </c>
      <c r="AT1185" s="161" t="s">
        <v>209</v>
      </c>
      <c r="AU1185" s="161" t="s">
        <v>88</v>
      </c>
      <c r="AY1185" s="17" t="s">
        <v>207</v>
      </c>
      <c r="BE1185" s="162">
        <f>IF(N1185="základní",J1185,0)</f>
        <v>0</v>
      </c>
      <c r="BF1185" s="162">
        <f>IF(N1185="snížená",J1185,0)</f>
        <v>0</v>
      </c>
      <c r="BG1185" s="162">
        <f>IF(N1185="zákl. přenesená",J1185,0)</f>
        <v>0</v>
      </c>
      <c r="BH1185" s="162">
        <f>IF(N1185="sníž. přenesená",J1185,0)</f>
        <v>0</v>
      </c>
      <c r="BI1185" s="162">
        <f>IF(N1185="nulová",J1185,0)</f>
        <v>0</v>
      </c>
      <c r="BJ1185" s="17" t="s">
        <v>86</v>
      </c>
      <c r="BK1185" s="162">
        <f>ROUND(I1185*H1185,2)</f>
        <v>0</v>
      </c>
      <c r="BL1185" s="17" t="s">
        <v>213</v>
      </c>
      <c r="BM1185" s="161" t="s">
        <v>1351</v>
      </c>
    </row>
    <row r="1186" spans="1:65" s="14" customFormat="1" ht="22.5">
      <c r="B1186" s="172"/>
      <c r="D1186" s="164" t="s">
        <v>237</v>
      </c>
      <c r="E1186" s="173" t="s">
        <v>1</v>
      </c>
      <c r="F1186" s="174" t="s">
        <v>2679</v>
      </c>
      <c r="H1186" s="173" t="s">
        <v>1</v>
      </c>
      <c r="I1186" s="175"/>
      <c r="L1186" s="172"/>
      <c r="M1186" s="176"/>
      <c r="N1186" s="177"/>
      <c r="O1186" s="177"/>
      <c r="P1186" s="177"/>
      <c r="Q1186" s="177"/>
      <c r="R1186" s="177"/>
      <c r="S1186" s="177"/>
      <c r="T1186" s="178"/>
      <c r="AT1186" s="173" t="s">
        <v>237</v>
      </c>
      <c r="AU1186" s="173" t="s">
        <v>88</v>
      </c>
      <c r="AV1186" s="14" t="s">
        <v>86</v>
      </c>
      <c r="AW1186" s="14" t="s">
        <v>33</v>
      </c>
      <c r="AX1186" s="14" t="s">
        <v>79</v>
      </c>
      <c r="AY1186" s="173" t="s">
        <v>207</v>
      </c>
    </row>
    <row r="1187" spans="1:65" s="13" customFormat="1" ht="11.25">
      <c r="B1187" s="163"/>
      <c r="D1187" s="164" t="s">
        <v>237</v>
      </c>
      <c r="E1187" s="165" t="s">
        <v>1</v>
      </c>
      <c r="F1187" s="166" t="s">
        <v>2680</v>
      </c>
      <c r="H1187" s="167">
        <v>362.2</v>
      </c>
      <c r="I1187" s="168"/>
      <c r="L1187" s="163"/>
      <c r="M1187" s="169"/>
      <c r="N1187" s="170"/>
      <c r="O1187" s="170"/>
      <c r="P1187" s="170"/>
      <c r="Q1187" s="170"/>
      <c r="R1187" s="170"/>
      <c r="S1187" s="170"/>
      <c r="T1187" s="171"/>
      <c r="AT1187" s="165" t="s">
        <v>237</v>
      </c>
      <c r="AU1187" s="165" t="s">
        <v>88</v>
      </c>
      <c r="AV1187" s="13" t="s">
        <v>88</v>
      </c>
      <c r="AW1187" s="13" t="s">
        <v>33</v>
      </c>
      <c r="AX1187" s="13" t="s">
        <v>79</v>
      </c>
      <c r="AY1187" s="165" t="s">
        <v>207</v>
      </c>
    </row>
    <row r="1188" spans="1:65" s="14" customFormat="1" ht="22.5">
      <c r="B1188" s="172"/>
      <c r="D1188" s="164" t="s">
        <v>237</v>
      </c>
      <c r="E1188" s="173" t="s">
        <v>1</v>
      </c>
      <c r="F1188" s="174" t="s">
        <v>2681</v>
      </c>
      <c r="H1188" s="173" t="s">
        <v>1</v>
      </c>
      <c r="I1188" s="175"/>
      <c r="L1188" s="172"/>
      <c r="M1188" s="176"/>
      <c r="N1188" s="177"/>
      <c r="O1188" s="177"/>
      <c r="P1188" s="177"/>
      <c r="Q1188" s="177"/>
      <c r="R1188" s="177"/>
      <c r="S1188" s="177"/>
      <c r="T1188" s="178"/>
      <c r="AT1188" s="173" t="s">
        <v>237</v>
      </c>
      <c r="AU1188" s="173" t="s">
        <v>88</v>
      </c>
      <c r="AV1188" s="14" t="s">
        <v>86</v>
      </c>
      <c r="AW1188" s="14" t="s">
        <v>33</v>
      </c>
      <c r="AX1188" s="14" t="s">
        <v>79</v>
      </c>
      <c r="AY1188" s="173" t="s">
        <v>207</v>
      </c>
    </row>
    <row r="1189" spans="1:65" s="13" customFormat="1" ht="11.25">
      <c r="B1189" s="163"/>
      <c r="D1189" s="164" t="s">
        <v>237</v>
      </c>
      <c r="E1189" s="165" t="s">
        <v>1</v>
      </c>
      <c r="F1189" s="166" t="s">
        <v>2682</v>
      </c>
      <c r="H1189" s="167">
        <v>616.20000000000005</v>
      </c>
      <c r="I1189" s="168"/>
      <c r="L1189" s="163"/>
      <c r="M1189" s="169"/>
      <c r="N1189" s="170"/>
      <c r="O1189" s="170"/>
      <c r="P1189" s="170"/>
      <c r="Q1189" s="170"/>
      <c r="R1189" s="170"/>
      <c r="S1189" s="170"/>
      <c r="T1189" s="171"/>
      <c r="AT1189" s="165" t="s">
        <v>237</v>
      </c>
      <c r="AU1189" s="165" t="s">
        <v>88</v>
      </c>
      <c r="AV1189" s="13" t="s">
        <v>88</v>
      </c>
      <c r="AW1189" s="13" t="s">
        <v>33</v>
      </c>
      <c r="AX1189" s="13" t="s">
        <v>79</v>
      </c>
      <c r="AY1189" s="165" t="s">
        <v>207</v>
      </c>
    </row>
    <row r="1190" spans="1:65" s="15" customFormat="1" ht="11.25">
      <c r="B1190" s="179"/>
      <c r="D1190" s="164" t="s">
        <v>237</v>
      </c>
      <c r="E1190" s="180" t="s">
        <v>1</v>
      </c>
      <c r="F1190" s="181" t="s">
        <v>242</v>
      </c>
      <c r="H1190" s="182">
        <v>978.40000000000009</v>
      </c>
      <c r="I1190" s="183"/>
      <c r="L1190" s="179"/>
      <c r="M1190" s="184"/>
      <c r="N1190" s="185"/>
      <c r="O1190" s="185"/>
      <c r="P1190" s="185"/>
      <c r="Q1190" s="185"/>
      <c r="R1190" s="185"/>
      <c r="S1190" s="185"/>
      <c r="T1190" s="186"/>
      <c r="AT1190" s="180" t="s">
        <v>237</v>
      </c>
      <c r="AU1190" s="180" t="s">
        <v>88</v>
      </c>
      <c r="AV1190" s="15" t="s">
        <v>213</v>
      </c>
      <c r="AW1190" s="15" t="s">
        <v>33</v>
      </c>
      <c r="AX1190" s="15" t="s">
        <v>86</v>
      </c>
      <c r="AY1190" s="180" t="s">
        <v>207</v>
      </c>
    </row>
    <row r="1191" spans="1:65" s="2" customFormat="1" ht="33" customHeight="1">
      <c r="A1191" s="31"/>
      <c r="B1191" s="148"/>
      <c r="C1191" s="149" t="s">
        <v>710</v>
      </c>
      <c r="D1191" s="149" t="s">
        <v>209</v>
      </c>
      <c r="E1191" s="150" t="s">
        <v>2683</v>
      </c>
      <c r="F1191" s="151" t="s">
        <v>2684</v>
      </c>
      <c r="G1191" s="152" t="s">
        <v>220</v>
      </c>
      <c r="H1191" s="153">
        <v>44028</v>
      </c>
      <c r="I1191" s="154"/>
      <c r="J1191" s="155">
        <f>ROUND(I1191*H1191,2)</f>
        <v>0</v>
      </c>
      <c r="K1191" s="156"/>
      <c r="L1191" s="32"/>
      <c r="M1191" s="157" t="s">
        <v>1</v>
      </c>
      <c r="N1191" s="158" t="s">
        <v>44</v>
      </c>
      <c r="O1191" s="57"/>
      <c r="P1191" s="159">
        <f>O1191*H1191</f>
        <v>0</v>
      </c>
      <c r="Q1191" s="159">
        <v>0</v>
      </c>
      <c r="R1191" s="159">
        <f>Q1191*H1191</f>
        <v>0</v>
      </c>
      <c r="S1191" s="159">
        <v>0</v>
      </c>
      <c r="T1191" s="160">
        <f>S1191*H1191</f>
        <v>0</v>
      </c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R1191" s="161" t="s">
        <v>213</v>
      </c>
      <c r="AT1191" s="161" t="s">
        <v>209</v>
      </c>
      <c r="AU1191" s="161" t="s">
        <v>88</v>
      </c>
      <c r="AY1191" s="17" t="s">
        <v>207</v>
      </c>
      <c r="BE1191" s="162">
        <f>IF(N1191="základní",J1191,0)</f>
        <v>0</v>
      </c>
      <c r="BF1191" s="162">
        <f>IF(N1191="snížená",J1191,0)</f>
        <v>0</v>
      </c>
      <c r="BG1191" s="162">
        <f>IF(N1191="zákl. přenesená",J1191,0)</f>
        <v>0</v>
      </c>
      <c r="BH1191" s="162">
        <f>IF(N1191="sníž. přenesená",J1191,0)</f>
        <v>0</v>
      </c>
      <c r="BI1191" s="162">
        <f>IF(N1191="nulová",J1191,0)</f>
        <v>0</v>
      </c>
      <c r="BJ1191" s="17" t="s">
        <v>86</v>
      </c>
      <c r="BK1191" s="162">
        <f>ROUND(I1191*H1191,2)</f>
        <v>0</v>
      </c>
      <c r="BL1191" s="17" t="s">
        <v>213</v>
      </c>
      <c r="BM1191" s="161" t="s">
        <v>1356</v>
      </c>
    </row>
    <row r="1192" spans="1:65" s="14" customFormat="1" ht="22.5">
      <c r="B1192" s="172"/>
      <c r="D1192" s="164" t="s">
        <v>237</v>
      </c>
      <c r="E1192" s="173" t="s">
        <v>1</v>
      </c>
      <c r="F1192" s="174" t="s">
        <v>2685</v>
      </c>
      <c r="H1192" s="173" t="s">
        <v>1</v>
      </c>
      <c r="I1192" s="175"/>
      <c r="L1192" s="172"/>
      <c r="M1192" s="176"/>
      <c r="N1192" s="177"/>
      <c r="O1192" s="177"/>
      <c r="P1192" s="177"/>
      <c r="Q1192" s="177"/>
      <c r="R1192" s="177"/>
      <c r="S1192" s="177"/>
      <c r="T1192" s="178"/>
      <c r="AT1192" s="173" t="s">
        <v>237</v>
      </c>
      <c r="AU1192" s="173" t="s">
        <v>88</v>
      </c>
      <c r="AV1192" s="14" t="s">
        <v>86</v>
      </c>
      <c r="AW1192" s="14" t="s">
        <v>33</v>
      </c>
      <c r="AX1192" s="14" t="s">
        <v>79</v>
      </c>
      <c r="AY1192" s="173" t="s">
        <v>207</v>
      </c>
    </row>
    <row r="1193" spans="1:65" s="14" customFormat="1" ht="11.25">
      <c r="B1193" s="172"/>
      <c r="D1193" s="164" t="s">
        <v>237</v>
      </c>
      <c r="E1193" s="173" t="s">
        <v>1</v>
      </c>
      <c r="F1193" s="174" t="s">
        <v>2686</v>
      </c>
      <c r="H1193" s="173" t="s">
        <v>1</v>
      </c>
      <c r="I1193" s="175"/>
      <c r="L1193" s="172"/>
      <c r="M1193" s="176"/>
      <c r="N1193" s="177"/>
      <c r="O1193" s="177"/>
      <c r="P1193" s="177"/>
      <c r="Q1193" s="177"/>
      <c r="R1193" s="177"/>
      <c r="S1193" s="177"/>
      <c r="T1193" s="178"/>
      <c r="AT1193" s="173" t="s">
        <v>237</v>
      </c>
      <c r="AU1193" s="173" t="s">
        <v>88</v>
      </c>
      <c r="AV1193" s="14" t="s">
        <v>86</v>
      </c>
      <c r="AW1193" s="14" t="s">
        <v>33</v>
      </c>
      <c r="AX1193" s="14" t="s">
        <v>79</v>
      </c>
      <c r="AY1193" s="173" t="s">
        <v>207</v>
      </c>
    </row>
    <row r="1194" spans="1:65" s="13" customFormat="1" ht="11.25">
      <c r="B1194" s="163"/>
      <c r="D1194" s="164" t="s">
        <v>237</v>
      </c>
      <c r="E1194" s="165" t="s">
        <v>1</v>
      </c>
      <c r="F1194" s="166" t="s">
        <v>2687</v>
      </c>
      <c r="H1194" s="167">
        <v>16299</v>
      </c>
      <c r="I1194" s="168"/>
      <c r="L1194" s="163"/>
      <c r="M1194" s="169"/>
      <c r="N1194" s="170"/>
      <c r="O1194" s="170"/>
      <c r="P1194" s="170"/>
      <c r="Q1194" s="170"/>
      <c r="R1194" s="170"/>
      <c r="S1194" s="170"/>
      <c r="T1194" s="171"/>
      <c r="AT1194" s="165" t="s">
        <v>237</v>
      </c>
      <c r="AU1194" s="165" t="s">
        <v>88</v>
      </c>
      <c r="AV1194" s="13" t="s">
        <v>88</v>
      </c>
      <c r="AW1194" s="13" t="s">
        <v>33</v>
      </c>
      <c r="AX1194" s="13" t="s">
        <v>79</v>
      </c>
      <c r="AY1194" s="165" t="s">
        <v>207</v>
      </c>
    </row>
    <row r="1195" spans="1:65" s="13" customFormat="1" ht="11.25">
      <c r="B1195" s="163"/>
      <c r="D1195" s="164" t="s">
        <v>237</v>
      </c>
      <c r="E1195" s="165" t="s">
        <v>1</v>
      </c>
      <c r="F1195" s="166" t="s">
        <v>2688</v>
      </c>
      <c r="H1195" s="167">
        <v>27729</v>
      </c>
      <c r="I1195" s="168"/>
      <c r="L1195" s="163"/>
      <c r="M1195" s="169"/>
      <c r="N1195" s="170"/>
      <c r="O1195" s="170"/>
      <c r="P1195" s="170"/>
      <c r="Q1195" s="170"/>
      <c r="R1195" s="170"/>
      <c r="S1195" s="170"/>
      <c r="T1195" s="171"/>
      <c r="AT1195" s="165" t="s">
        <v>237</v>
      </c>
      <c r="AU1195" s="165" t="s">
        <v>88</v>
      </c>
      <c r="AV1195" s="13" t="s">
        <v>88</v>
      </c>
      <c r="AW1195" s="13" t="s">
        <v>33</v>
      </c>
      <c r="AX1195" s="13" t="s">
        <v>79</v>
      </c>
      <c r="AY1195" s="165" t="s">
        <v>207</v>
      </c>
    </row>
    <row r="1196" spans="1:65" s="15" customFormat="1" ht="11.25">
      <c r="B1196" s="179"/>
      <c r="D1196" s="164" t="s">
        <v>237</v>
      </c>
      <c r="E1196" s="180" t="s">
        <v>1</v>
      </c>
      <c r="F1196" s="181" t="s">
        <v>242</v>
      </c>
      <c r="H1196" s="182">
        <v>44028</v>
      </c>
      <c r="I1196" s="183"/>
      <c r="L1196" s="179"/>
      <c r="M1196" s="184"/>
      <c r="N1196" s="185"/>
      <c r="O1196" s="185"/>
      <c r="P1196" s="185"/>
      <c r="Q1196" s="185"/>
      <c r="R1196" s="185"/>
      <c r="S1196" s="185"/>
      <c r="T1196" s="186"/>
      <c r="AT1196" s="180" t="s">
        <v>237</v>
      </c>
      <c r="AU1196" s="180" t="s">
        <v>88</v>
      </c>
      <c r="AV1196" s="15" t="s">
        <v>213</v>
      </c>
      <c r="AW1196" s="15" t="s">
        <v>33</v>
      </c>
      <c r="AX1196" s="15" t="s">
        <v>86</v>
      </c>
      <c r="AY1196" s="180" t="s">
        <v>207</v>
      </c>
    </row>
    <row r="1197" spans="1:65" s="2" customFormat="1" ht="24.2" customHeight="1">
      <c r="A1197" s="31"/>
      <c r="B1197" s="148"/>
      <c r="C1197" s="149" t="s">
        <v>1358</v>
      </c>
      <c r="D1197" s="149" t="s">
        <v>209</v>
      </c>
      <c r="E1197" s="150" t="s">
        <v>2689</v>
      </c>
      <c r="F1197" s="151" t="s">
        <v>2690</v>
      </c>
      <c r="G1197" s="152" t="s">
        <v>220</v>
      </c>
      <c r="H1197" s="153">
        <v>978.4</v>
      </c>
      <c r="I1197" s="154"/>
      <c r="J1197" s="155">
        <f>ROUND(I1197*H1197,2)</f>
        <v>0</v>
      </c>
      <c r="K1197" s="156"/>
      <c r="L1197" s="32"/>
      <c r="M1197" s="157" t="s">
        <v>1</v>
      </c>
      <c r="N1197" s="158" t="s">
        <v>44</v>
      </c>
      <c r="O1197" s="57"/>
      <c r="P1197" s="159">
        <f>O1197*H1197</f>
        <v>0</v>
      </c>
      <c r="Q1197" s="159">
        <v>0</v>
      </c>
      <c r="R1197" s="159">
        <f>Q1197*H1197</f>
        <v>0</v>
      </c>
      <c r="S1197" s="159">
        <v>0</v>
      </c>
      <c r="T1197" s="160">
        <f>S1197*H1197</f>
        <v>0</v>
      </c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R1197" s="161" t="s">
        <v>213</v>
      </c>
      <c r="AT1197" s="161" t="s">
        <v>209</v>
      </c>
      <c r="AU1197" s="161" t="s">
        <v>88</v>
      </c>
      <c r="AY1197" s="17" t="s">
        <v>207</v>
      </c>
      <c r="BE1197" s="162">
        <f>IF(N1197="základní",J1197,0)</f>
        <v>0</v>
      </c>
      <c r="BF1197" s="162">
        <f>IF(N1197="snížená",J1197,0)</f>
        <v>0</v>
      </c>
      <c r="BG1197" s="162">
        <f>IF(N1197="zákl. přenesená",J1197,0)</f>
        <v>0</v>
      </c>
      <c r="BH1197" s="162">
        <f>IF(N1197="sníž. přenesená",J1197,0)</f>
        <v>0</v>
      </c>
      <c r="BI1197" s="162">
        <f>IF(N1197="nulová",J1197,0)</f>
        <v>0</v>
      </c>
      <c r="BJ1197" s="17" t="s">
        <v>86</v>
      </c>
      <c r="BK1197" s="162">
        <f>ROUND(I1197*H1197,2)</f>
        <v>0</v>
      </c>
      <c r="BL1197" s="17" t="s">
        <v>213</v>
      </c>
      <c r="BM1197" s="161" t="s">
        <v>1361</v>
      </c>
    </row>
    <row r="1198" spans="1:65" s="2" customFormat="1" ht="24.2" customHeight="1">
      <c r="A1198" s="31"/>
      <c r="B1198" s="148"/>
      <c r="C1198" s="149" t="s">
        <v>715</v>
      </c>
      <c r="D1198" s="149" t="s">
        <v>209</v>
      </c>
      <c r="E1198" s="150" t="s">
        <v>461</v>
      </c>
      <c r="F1198" s="151" t="s">
        <v>462</v>
      </c>
      <c r="G1198" s="152" t="s">
        <v>301</v>
      </c>
      <c r="H1198" s="153">
        <v>1</v>
      </c>
      <c r="I1198" s="154"/>
      <c r="J1198" s="155">
        <f>ROUND(I1198*H1198,2)</f>
        <v>0</v>
      </c>
      <c r="K1198" s="156"/>
      <c r="L1198" s="32"/>
      <c r="M1198" s="157" t="s">
        <v>1</v>
      </c>
      <c r="N1198" s="158" t="s">
        <v>44</v>
      </c>
      <c r="O1198" s="57"/>
      <c r="P1198" s="159">
        <f>O1198*H1198</f>
        <v>0</v>
      </c>
      <c r="Q1198" s="159">
        <v>0</v>
      </c>
      <c r="R1198" s="159">
        <f>Q1198*H1198</f>
        <v>0</v>
      </c>
      <c r="S1198" s="159">
        <v>0</v>
      </c>
      <c r="T1198" s="160">
        <f>S1198*H1198</f>
        <v>0</v>
      </c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R1198" s="161" t="s">
        <v>213</v>
      </c>
      <c r="AT1198" s="161" t="s">
        <v>209</v>
      </c>
      <c r="AU1198" s="161" t="s">
        <v>88</v>
      </c>
      <c r="AY1198" s="17" t="s">
        <v>207</v>
      </c>
      <c r="BE1198" s="162">
        <f>IF(N1198="základní",J1198,0)</f>
        <v>0</v>
      </c>
      <c r="BF1198" s="162">
        <f>IF(N1198="snížená",J1198,0)</f>
        <v>0</v>
      </c>
      <c r="BG1198" s="162">
        <f>IF(N1198="zákl. přenesená",J1198,0)</f>
        <v>0</v>
      </c>
      <c r="BH1198" s="162">
        <f>IF(N1198="sníž. přenesená",J1198,0)</f>
        <v>0</v>
      </c>
      <c r="BI1198" s="162">
        <f>IF(N1198="nulová",J1198,0)</f>
        <v>0</v>
      </c>
      <c r="BJ1198" s="17" t="s">
        <v>86</v>
      </c>
      <c r="BK1198" s="162">
        <f>ROUND(I1198*H1198,2)</f>
        <v>0</v>
      </c>
      <c r="BL1198" s="17" t="s">
        <v>213</v>
      </c>
      <c r="BM1198" s="161" t="s">
        <v>1368</v>
      </c>
    </row>
    <row r="1199" spans="1:65" s="13" customFormat="1" ht="22.5">
      <c r="B1199" s="163"/>
      <c r="D1199" s="164" t="s">
        <v>237</v>
      </c>
      <c r="E1199" s="165" t="s">
        <v>1</v>
      </c>
      <c r="F1199" s="166" t="s">
        <v>464</v>
      </c>
      <c r="H1199" s="167">
        <v>1</v>
      </c>
      <c r="I1199" s="168"/>
      <c r="L1199" s="163"/>
      <c r="M1199" s="169"/>
      <c r="N1199" s="170"/>
      <c r="O1199" s="170"/>
      <c r="P1199" s="170"/>
      <c r="Q1199" s="170"/>
      <c r="R1199" s="170"/>
      <c r="S1199" s="170"/>
      <c r="T1199" s="171"/>
      <c r="AT1199" s="165" t="s">
        <v>237</v>
      </c>
      <c r="AU1199" s="165" t="s">
        <v>88</v>
      </c>
      <c r="AV1199" s="13" t="s">
        <v>88</v>
      </c>
      <c r="AW1199" s="13" t="s">
        <v>33</v>
      </c>
      <c r="AX1199" s="13" t="s">
        <v>79</v>
      </c>
      <c r="AY1199" s="165" t="s">
        <v>207</v>
      </c>
    </row>
    <row r="1200" spans="1:65" s="15" customFormat="1" ht="11.25">
      <c r="B1200" s="179"/>
      <c r="D1200" s="164" t="s">
        <v>237</v>
      </c>
      <c r="E1200" s="180" t="s">
        <v>1</v>
      </c>
      <c r="F1200" s="181" t="s">
        <v>242</v>
      </c>
      <c r="H1200" s="182">
        <v>1</v>
      </c>
      <c r="I1200" s="183"/>
      <c r="L1200" s="179"/>
      <c r="M1200" s="184"/>
      <c r="N1200" s="185"/>
      <c r="O1200" s="185"/>
      <c r="P1200" s="185"/>
      <c r="Q1200" s="185"/>
      <c r="R1200" s="185"/>
      <c r="S1200" s="185"/>
      <c r="T1200" s="186"/>
      <c r="AT1200" s="180" t="s">
        <v>237</v>
      </c>
      <c r="AU1200" s="180" t="s">
        <v>88</v>
      </c>
      <c r="AV1200" s="15" t="s">
        <v>213</v>
      </c>
      <c r="AW1200" s="15" t="s">
        <v>33</v>
      </c>
      <c r="AX1200" s="15" t="s">
        <v>86</v>
      </c>
      <c r="AY1200" s="180" t="s">
        <v>207</v>
      </c>
    </row>
    <row r="1201" spans="1:65" s="2" customFormat="1" ht="33" customHeight="1">
      <c r="A1201" s="31"/>
      <c r="B1201" s="148"/>
      <c r="C1201" s="149" t="s">
        <v>1372</v>
      </c>
      <c r="D1201" s="149" t="s">
        <v>209</v>
      </c>
      <c r="E1201" s="150" t="s">
        <v>466</v>
      </c>
      <c r="F1201" s="151" t="s">
        <v>467</v>
      </c>
      <c r="G1201" s="152" t="s">
        <v>301</v>
      </c>
      <c r="H1201" s="153">
        <v>40</v>
      </c>
      <c r="I1201" s="154"/>
      <c r="J1201" s="155">
        <f>ROUND(I1201*H1201,2)</f>
        <v>0</v>
      </c>
      <c r="K1201" s="156"/>
      <c r="L1201" s="32"/>
      <c r="M1201" s="157" t="s">
        <v>1</v>
      </c>
      <c r="N1201" s="158" t="s">
        <v>44</v>
      </c>
      <c r="O1201" s="57"/>
      <c r="P1201" s="159">
        <f>O1201*H1201</f>
        <v>0</v>
      </c>
      <c r="Q1201" s="159">
        <v>0</v>
      </c>
      <c r="R1201" s="159">
        <f>Q1201*H1201</f>
        <v>0</v>
      </c>
      <c r="S1201" s="159">
        <v>0</v>
      </c>
      <c r="T1201" s="160">
        <f>S1201*H1201</f>
        <v>0</v>
      </c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R1201" s="161" t="s">
        <v>213</v>
      </c>
      <c r="AT1201" s="161" t="s">
        <v>209</v>
      </c>
      <c r="AU1201" s="161" t="s">
        <v>88</v>
      </c>
      <c r="AY1201" s="17" t="s">
        <v>207</v>
      </c>
      <c r="BE1201" s="162">
        <f>IF(N1201="základní",J1201,0)</f>
        <v>0</v>
      </c>
      <c r="BF1201" s="162">
        <f>IF(N1201="snížená",J1201,0)</f>
        <v>0</v>
      </c>
      <c r="BG1201" s="162">
        <f>IF(N1201="zákl. přenesená",J1201,0)</f>
        <v>0</v>
      </c>
      <c r="BH1201" s="162">
        <f>IF(N1201="sníž. přenesená",J1201,0)</f>
        <v>0</v>
      </c>
      <c r="BI1201" s="162">
        <f>IF(N1201="nulová",J1201,0)</f>
        <v>0</v>
      </c>
      <c r="BJ1201" s="17" t="s">
        <v>86</v>
      </c>
      <c r="BK1201" s="162">
        <f>ROUND(I1201*H1201,2)</f>
        <v>0</v>
      </c>
      <c r="BL1201" s="17" t="s">
        <v>213</v>
      </c>
      <c r="BM1201" s="161" t="s">
        <v>1375</v>
      </c>
    </row>
    <row r="1202" spans="1:65" s="13" customFormat="1" ht="11.25">
      <c r="B1202" s="163"/>
      <c r="D1202" s="164" t="s">
        <v>237</v>
      </c>
      <c r="E1202" s="165" t="s">
        <v>1</v>
      </c>
      <c r="F1202" s="166" t="s">
        <v>2691</v>
      </c>
      <c r="H1202" s="167">
        <v>40</v>
      </c>
      <c r="I1202" s="168"/>
      <c r="L1202" s="163"/>
      <c r="M1202" s="169"/>
      <c r="N1202" s="170"/>
      <c r="O1202" s="170"/>
      <c r="P1202" s="170"/>
      <c r="Q1202" s="170"/>
      <c r="R1202" s="170"/>
      <c r="S1202" s="170"/>
      <c r="T1202" s="171"/>
      <c r="AT1202" s="165" t="s">
        <v>237</v>
      </c>
      <c r="AU1202" s="165" t="s">
        <v>88</v>
      </c>
      <c r="AV1202" s="13" t="s">
        <v>88</v>
      </c>
      <c r="AW1202" s="13" t="s">
        <v>33</v>
      </c>
      <c r="AX1202" s="13" t="s">
        <v>79</v>
      </c>
      <c r="AY1202" s="165" t="s">
        <v>207</v>
      </c>
    </row>
    <row r="1203" spans="1:65" s="15" customFormat="1" ht="11.25">
      <c r="B1203" s="179"/>
      <c r="D1203" s="164" t="s">
        <v>237</v>
      </c>
      <c r="E1203" s="180" t="s">
        <v>1</v>
      </c>
      <c r="F1203" s="181" t="s">
        <v>242</v>
      </c>
      <c r="H1203" s="182">
        <v>40</v>
      </c>
      <c r="I1203" s="183"/>
      <c r="L1203" s="179"/>
      <c r="M1203" s="184"/>
      <c r="N1203" s="185"/>
      <c r="O1203" s="185"/>
      <c r="P1203" s="185"/>
      <c r="Q1203" s="185"/>
      <c r="R1203" s="185"/>
      <c r="S1203" s="185"/>
      <c r="T1203" s="186"/>
      <c r="AT1203" s="180" t="s">
        <v>237</v>
      </c>
      <c r="AU1203" s="180" t="s">
        <v>88</v>
      </c>
      <c r="AV1203" s="15" t="s">
        <v>213</v>
      </c>
      <c r="AW1203" s="15" t="s">
        <v>33</v>
      </c>
      <c r="AX1203" s="15" t="s">
        <v>86</v>
      </c>
      <c r="AY1203" s="180" t="s">
        <v>207</v>
      </c>
    </row>
    <row r="1204" spans="1:65" s="2" customFormat="1" ht="24.2" customHeight="1">
      <c r="A1204" s="31"/>
      <c r="B1204" s="148"/>
      <c r="C1204" s="149" t="s">
        <v>719</v>
      </c>
      <c r="D1204" s="149" t="s">
        <v>209</v>
      </c>
      <c r="E1204" s="150" t="s">
        <v>470</v>
      </c>
      <c r="F1204" s="151" t="s">
        <v>471</v>
      </c>
      <c r="G1204" s="152" t="s">
        <v>301</v>
      </c>
      <c r="H1204" s="153">
        <v>1</v>
      </c>
      <c r="I1204" s="154"/>
      <c r="J1204" s="155">
        <f>ROUND(I1204*H1204,2)</f>
        <v>0</v>
      </c>
      <c r="K1204" s="156"/>
      <c r="L1204" s="32"/>
      <c r="M1204" s="157" t="s">
        <v>1</v>
      </c>
      <c r="N1204" s="158" t="s">
        <v>44</v>
      </c>
      <c r="O1204" s="57"/>
      <c r="P1204" s="159">
        <f>O1204*H1204</f>
        <v>0</v>
      </c>
      <c r="Q1204" s="159">
        <v>0</v>
      </c>
      <c r="R1204" s="159">
        <f>Q1204*H1204</f>
        <v>0</v>
      </c>
      <c r="S1204" s="159">
        <v>0</v>
      </c>
      <c r="T1204" s="160">
        <f>S1204*H1204</f>
        <v>0</v>
      </c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R1204" s="161" t="s">
        <v>213</v>
      </c>
      <c r="AT1204" s="161" t="s">
        <v>209</v>
      </c>
      <c r="AU1204" s="161" t="s">
        <v>88</v>
      </c>
      <c r="AY1204" s="17" t="s">
        <v>207</v>
      </c>
      <c r="BE1204" s="162">
        <f>IF(N1204="základní",J1204,0)</f>
        <v>0</v>
      </c>
      <c r="BF1204" s="162">
        <f>IF(N1204="snížená",J1204,0)</f>
        <v>0</v>
      </c>
      <c r="BG1204" s="162">
        <f>IF(N1204="zákl. přenesená",J1204,0)</f>
        <v>0</v>
      </c>
      <c r="BH1204" s="162">
        <f>IF(N1204="sníž. přenesená",J1204,0)</f>
        <v>0</v>
      </c>
      <c r="BI1204" s="162">
        <f>IF(N1204="nulová",J1204,0)</f>
        <v>0</v>
      </c>
      <c r="BJ1204" s="17" t="s">
        <v>86</v>
      </c>
      <c r="BK1204" s="162">
        <f>ROUND(I1204*H1204,2)</f>
        <v>0</v>
      </c>
      <c r="BL1204" s="17" t="s">
        <v>213</v>
      </c>
      <c r="BM1204" s="161" t="s">
        <v>1386</v>
      </c>
    </row>
    <row r="1205" spans="1:65" s="13" customFormat="1" ht="22.5">
      <c r="B1205" s="163"/>
      <c r="D1205" s="164" t="s">
        <v>237</v>
      </c>
      <c r="E1205" s="165" t="s">
        <v>1</v>
      </c>
      <c r="F1205" s="166" t="s">
        <v>2692</v>
      </c>
      <c r="H1205" s="167">
        <v>1</v>
      </c>
      <c r="I1205" s="168"/>
      <c r="L1205" s="163"/>
      <c r="M1205" s="169"/>
      <c r="N1205" s="170"/>
      <c r="O1205" s="170"/>
      <c r="P1205" s="170"/>
      <c r="Q1205" s="170"/>
      <c r="R1205" s="170"/>
      <c r="S1205" s="170"/>
      <c r="T1205" s="171"/>
      <c r="AT1205" s="165" t="s">
        <v>237</v>
      </c>
      <c r="AU1205" s="165" t="s">
        <v>88</v>
      </c>
      <c r="AV1205" s="13" t="s">
        <v>88</v>
      </c>
      <c r="AW1205" s="13" t="s">
        <v>33</v>
      </c>
      <c r="AX1205" s="13" t="s">
        <v>79</v>
      </c>
      <c r="AY1205" s="165" t="s">
        <v>207</v>
      </c>
    </row>
    <row r="1206" spans="1:65" s="15" customFormat="1" ht="11.25">
      <c r="B1206" s="179"/>
      <c r="D1206" s="164" t="s">
        <v>237</v>
      </c>
      <c r="E1206" s="180" t="s">
        <v>1</v>
      </c>
      <c r="F1206" s="181" t="s">
        <v>242</v>
      </c>
      <c r="H1206" s="182">
        <v>1</v>
      </c>
      <c r="I1206" s="183"/>
      <c r="L1206" s="179"/>
      <c r="M1206" s="184"/>
      <c r="N1206" s="185"/>
      <c r="O1206" s="185"/>
      <c r="P1206" s="185"/>
      <c r="Q1206" s="185"/>
      <c r="R1206" s="185"/>
      <c r="S1206" s="185"/>
      <c r="T1206" s="186"/>
      <c r="AT1206" s="180" t="s">
        <v>237</v>
      </c>
      <c r="AU1206" s="180" t="s">
        <v>88</v>
      </c>
      <c r="AV1206" s="15" t="s">
        <v>213</v>
      </c>
      <c r="AW1206" s="15" t="s">
        <v>33</v>
      </c>
      <c r="AX1206" s="15" t="s">
        <v>86</v>
      </c>
      <c r="AY1206" s="180" t="s">
        <v>207</v>
      </c>
    </row>
    <row r="1207" spans="1:65" s="2" customFormat="1" ht="33" customHeight="1">
      <c r="A1207" s="31"/>
      <c r="B1207" s="148"/>
      <c r="C1207" s="149" t="s">
        <v>1390</v>
      </c>
      <c r="D1207" s="149" t="s">
        <v>209</v>
      </c>
      <c r="E1207" s="150" t="s">
        <v>475</v>
      </c>
      <c r="F1207" s="151" t="s">
        <v>476</v>
      </c>
      <c r="G1207" s="152" t="s">
        <v>415</v>
      </c>
      <c r="H1207" s="153">
        <v>4800.58</v>
      </c>
      <c r="I1207" s="154"/>
      <c r="J1207" s="155">
        <f>ROUND(I1207*H1207,2)</f>
        <v>0</v>
      </c>
      <c r="K1207" s="156"/>
      <c r="L1207" s="32"/>
      <c r="M1207" s="157" t="s">
        <v>1</v>
      </c>
      <c r="N1207" s="158" t="s">
        <v>44</v>
      </c>
      <c r="O1207" s="57"/>
      <c r="P1207" s="159">
        <f>O1207*H1207</f>
        <v>0</v>
      </c>
      <c r="Q1207" s="159">
        <v>0</v>
      </c>
      <c r="R1207" s="159">
        <f>Q1207*H1207</f>
        <v>0</v>
      </c>
      <c r="S1207" s="159">
        <v>0</v>
      </c>
      <c r="T1207" s="160">
        <f>S1207*H1207</f>
        <v>0</v>
      </c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R1207" s="161" t="s">
        <v>213</v>
      </c>
      <c r="AT1207" s="161" t="s">
        <v>209</v>
      </c>
      <c r="AU1207" s="161" t="s">
        <v>88</v>
      </c>
      <c r="AY1207" s="17" t="s">
        <v>207</v>
      </c>
      <c r="BE1207" s="162">
        <f>IF(N1207="základní",J1207,0)</f>
        <v>0</v>
      </c>
      <c r="BF1207" s="162">
        <f>IF(N1207="snížená",J1207,0)</f>
        <v>0</v>
      </c>
      <c r="BG1207" s="162">
        <f>IF(N1207="zákl. přenesená",J1207,0)</f>
        <v>0</v>
      </c>
      <c r="BH1207" s="162">
        <f>IF(N1207="sníž. přenesená",J1207,0)</f>
        <v>0</v>
      </c>
      <c r="BI1207" s="162">
        <f>IF(N1207="nulová",J1207,0)</f>
        <v>0</v>
      </c>
      <c r="BJ1207" s="17" t="s">
        <v>86</v>
      </c>
      <c r="BK1207" s="162">
        <f>ROUND(I1207*H1207,2)</f>
        <v>0</v>
      </c>
      <c r="BL1207" s="17" t="s">
        <v>213</v>
      </c>
      <c r="BM1207" s="161" t="s">
        <v>1393</v>
      </c>
    </row>
    <row r="1208" spans="1:65" s="2" customFormat="1" ht="33" customHeight="1">
      <c r="A1208" s="31"/>
      <c r="B1208" s="148"/>
      <c r="C1208" s="149" t="s">
        <v>734</v>
      </c>
      <c r="D1208" s="149" t="s">
        <v>209</v>
      </c>
      <c r="E1208" s="150" t="s">
        <v>478</v>
      </c>
      <c r="F1208" s="151" t="s">
        <v>479</v>
      </c>
      <c r="G1208" s="152" t="s">
        <v>415</v>
      </c>
      <c r="H1208" s="153">
        <v>2371.37</v>
      </c>
      <c r="I1208" s="154"/>
      <c r="J1208" s="155">
        <f>ROUND(I1208*H1208,2)</f>
        <v>0</v>
      </c>
      <c r="K1208" s="156"/>
      <c r="L1208" s="32"/>
      <c r="M1208" s="157" t="s">
        <v>1</v>
      </c>
      <c r="N1208" s="158" t="s">
        <v>44</v>
      </c>
      <c r="O1208" s="57"/>
      <c r="P1208" s="159">
        <f>O1208*H1208</f>
        <v>0</v>
      </c>
      <c r="Q1208" s="159">
        <v>0</v>
      </c>
      <c r="R1208" s="159">
        <f>Q1208*H1208</f>
        <v>0</v>
      </c>
      <c r="S1208" s="159">
        <v>0</v>
      </c>
      <c r="T1208" s="160">
        <f>S1208*H1208</f>
        <v>0</v>
      </c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R1208" s="161" t="s">
        <v>213</v>
      </c>
      <c r="AT1208" s="161" t="s">
        <v>209</v>
      </c>
      <c r="AU1208" s="161" t="s">
        <v>88</v>
      </c>
      <c r="AY1208" s="17" t="s">
        <v>207</v>
      </c>
      <c r="BE1208" s="162">
        <f>IF(N1208="základní",J1208,0)</f>
        <v>0</v>
      </c>
      <c r="BF1208" s="162">
        <f>IF(N1208="snížená",J1208,0)</f>
        <v>0</v>
      </c>
      <c r="BG1208" s="162">
        <f>IF(N1208="zákl. přenesená",J1208,0)</f>
        <v>0</v>
      </c>
      <c r="BH1208" s="162">
        <f>IF(N1208="sníž. přenesená",J1208,0)</f>
        <v>0</v>
      </c>
      <c r="BI1208" s="162">
        <f>IF(N1208="nulová",J1208,0)</f>
        <v>0</v>
      </c>
      <c r="BJ1208" s="17" t="s">
        <v>86</v>
      </c>
      <c r="BK1208" s="162">
        <f>ROUND(I1208*H1208,2)</f>
        <v>0</v>
      </c>
      <c r="BL1208" s="17" t="s">
        <v>213</v>
      </c>
      <c r="BM1208" s="161" t="s">
        <v>1396</v>
      </c>
    </row>
    <row r="1209" spans="1:65" s="14" customFormat="1" ht="22.5">
      <c r="B1209" s="172"/>
      <c r="D1209" s="164" t="s">
        <v>237</v>
      </c>
      <c r="E1209" s="173" t="s">
        <v>1</v>
      </c>
      <c r="F1209" s="174" t="s">
        <v>2693</v>
      </c>
      <c r="H1209" s="173" t="s">
        <v>1</v>
      </c>
      <c r="I1209" s="175"/>
      <c r="L1209" s="172"/>
      <c r="M1209" s="176"/>
      <c r="N1209" s="177"/>
      <c r="O1209" s="177"/>
      <c r="P1209" s="177"/>
      <c r="Q1209" s="177"/>
      <c r="R1209" s="177"/>
      <c r="S1209" s="177"/>
      <c r="T1209" s="178"/>
      <c r="AT1209" s="173" t="s">
        <v>237</v>
      </c>
      <c r="AU1209" s="173" t="s">
        <v>88</v>
      </c>
      <c r="AV1209" s="14" t="s">
        <v>86</v>
      </c>
      <c r="AW1209" s="14" t="s">
        <v>33</v>
      </c>
      <c r="AX1209" s="14" t="s">
        <v>79</v>
      </c>
      <c r="AY1209" s="173" t="s">
        <v>207</v>
      </c>
    </row>
    <row r="1210" spans="1:65" s="14" customFormat="1" ht="11.25">
      <c r="B1210" s="172"/>
      <c r="D1210" s="164" t="s">
        <v>237</v>
      </c>
      <c r="E1210" s="173" t="s">
        <v>1</v>
      </c>
      <c r="F1210" s="174" t="s">
        <v>2694</v>
      </c>
      <c r="H1210" s="173" t="s">
        <v>1</v>
      </c>
      <c r="I1210" s="175"/>
      <c r="L1210" s="172"/>
      <c r="M1210" s="176"/>
      <c r="N1210" s="177"/>
      <c r="O1210" s="177"/>
      <c r="P1210" s="177"/>
      <c r="Q1210" s="177"/>
      <c r="R1210" s="177"/>
      <c r="S1210" s="177"/>
      <c r="T1210" s="178"/>
      <c r="AT1210" s="173" t="s">
        <v>237</v>
      </c>
      <c r="AU1210" s="173" t="s">
        <v>88</v>
      </c>
      <c r="AV1210" s="14" t="s">
        <v>86</v>
      </c>
      <c r="AW1210" s="14" t="s">
        <v>33</v>
      </c>
      <c r="AX1210" s="14" t="s">
        <v>79</v>
      </c>
      <c r="AY1210" s="173" t="s">
        <v>207</v>
      </c>
    </row>
    <row r="1211" spans="1:65" s="14" customFormat="1" ht="11.25">
      <c r="B1211" s="172"/>
      <c r="D1211" s="164" t="s">
        <v>237</v>
      </c>
      <c r="E1211" s="173" t="s">
        <v>1</v>
      </c>
      <c r="F1211" s="174" t="s">
        <v>2695</v>
      </c>
      <c r="H1211" s="173" t="s">
        <v>1</v>
      </c>
      <c r="I1211" s="175"/>
      <c r="L1211" s="172"/>
      <c r="M1211" s="176"/>
      <c r="N1211" s="177"/>
      <c r="O1211" s="177"/>
      <c r="P1211" s="177"/>
      <c r="Q1211" s="177"/>
      <c r="R1211" s="177"/>
      <c r="S1211" s="177"/>
      <c r="T1211" s="178"/>
      <c r="AT1211" s="173" t="s">
        <v>237</v>
      </c>
      <c r="AU1211" s="173" t="s">
        <v>88</v>
      </c>
      <c r="AV1211" s="14" t="s">
        <v>86</v>
      </c>
      <c r="AW1211" s="14" t="s">
        <v>33</v>
      </c>
      <c r="AX1211" s="14" t="s">
        <v>79</v>
      </c>
      <c r="AY1211" s="173" t="s">
        <v>207</v>
      </c>
    </row>
    <row r="1212" spans="1:65" s="13" customFormat="1" ht="22.5">
      <c r="B1212" s="163"/>
      <c r="D1212" s="164" t="s">
        <v>237</v>
      </c>
      <c r="E1212" s="165" t="s">
        <v>1</v>
      </c>
      <c r="F1212" s="166" t="s">
        <v>2696</v>
      </c>
      <c r="H1212" s="167">
        <v>876.76</v>
      </c>
      <c r="I1212" s="168"/>
      <c r="L1212" s="163"/>
      <c r="M1212" s="169"/>
      <c r="N1212" s="170"/>
      <c r="O1212" s="170"/>
      <c r="P1212" s="170"/>
      <c r="Q1212" s="170"/>
      <c r="R1212" s="170"/>
      <c r="S1212" s="170"/>
      <c r="T1212" s="171"/>
      <c r="AT1212" s="165" t="s">
        <v>237</v>
      </c>
      <c r="AU1212" s="165" t="s">
        <v>88</v>
      </c>
      <c r="AV1212" s="13" t="s">
        <v>88</v>
      </c>
      <c r="AW1212" s="13" t="s">
        <v>33</v>
      </c>
      <c r="AX1212" s="13" t="s">
        <v>79</v>
      </c>
      <c r="AY1212" s="165" t="s">
        <v>207</v>
      </c>
    </row>
    <row r="1213" spans="1:65" s="14" customFormat="1" ht="11.25">
      <c r="B1213" s="172"/>
      <c r="D1213" s="164" t="s">
        <v>237</v>
      </c>
      <c r="E1213" s="173" t="s">
        <v>1</v>
      </c>
      <c r="F1213" s="174" t="s">
        <v>2697</v>
      </c>
      <c r="H1213" s="173" t="s">
        <v>1</v>
      </c>
      <c r="I1213" s="175"/>
      <c r="L1213" s="172"/>
      <c r="M1213" s="176"/>
      <c r="N1213" s="177"/>
      <c r="O1213" s="177"/>
      <c r="P1213" s="177"/>
      <c r="Q1213" s="177"/>
      <c r="R1213" s="177"/>
      <c r="S1213" s="177"/>
      <c r="T1213" s="178"/>
      <c r="AT1213" s="173" t="s">
        <v>237</v>
      </c>
      <c r="AU1213" s="173" t="s">
        <v>88</v>
      </c>
      <c r="AV1213" s="14" t="s">
        <v>86</v>
      </c>
      <c r="AW1213" s="14" t="s">
        <v>33</v>
      </c>
      <c r="AX1213" s="14" t="s">
        <v>79</v>
      </c>
      <c r="AY1213" s="173" t="s">
        <v>207</v>
      </c>
    </row>
    <row r="1214" spans="1:65" s="13" customFormat="1" ht="22.5">
      <c r="B1214" s="163"/>
      <c r="D1214" s="164" t="s">
        <v>237</v>
      </c>
      <c r="E1214" s="165" t="s">
        <v>1</v>
      </c>
      <c r="F1214" s="166" t="s">
        <v>2698</v>
      </c>
      <c r="H1214" s="167">
        <v>895.79</v>
      </c>
      <c r="I1214" s="168"/>
      <c r="L1214" s="163"/>
      <c r="M1214" s="169"/>
      <c r="N1214" s="170"/>
      <c r="O1214" s="170"/>
      <c r="P1214" s="170"/>
      <c r="Q1214" s="170"/>
      <c r="R1214" s="170"/>
      <c r="S1214" s="170"/>
      <c r="T1214" s="171"/>
      <c r="AT1214" s="165" t="s">
        <v>237</v>
      </c>
      <c r="AU1214" s="165" t="s">
        <v>88</v>
      </c>
      <c r="AV1214" s="13" t="s">
        <v>88</v>
      </c>
      <c r="AW1214" s="13" t="s">
        <v>33</v>
      </c>
      <c r="AX1214" s="13" t="s">
        <v>79</v>
      </c>
      <c r="AY1214" s="165" t="s">
        <v>207</v>
      </c>
    </row>
    <row r="1215" spans="1:65" s="14" customFormat="1" ht="11.25">
      <c r="B1215" s="172"/>
      <c r="D1215" s="164" t="s">
        <v>237</v>
      </c>
      <c r="E1215" s="173" t="s">
        <v>1</v>
      </c>
      <c r="F1215" s="174" t="s">
        <v>2699</v>
      </c>
      <c r="H1215" s="173" t="s">
        <v>1</v>
      </c>
      <c r="I1215" s="175"/>
      <c r="L1215" s="172"/>
      <c r="M1215" s="176"/>
      <c r="N1215" s="177"/>
      <c r="O1215" s="177"/>
      <c r="P1215" s="177"/>
      <c r="Q1215" s="177"/>
      <c r="R1215" s="177"/>
      <c r="S1215" s="177"/>
      <c r="T1215" s="178"/>
      <c r="AT1215" s="173" t="s">
        <v>237</v>
      </c>
      <c r="AU1215" s="173" t="s">
        <v>88</v>
      </c>
      <c r="AV1215" s="14" t="s">
        <v>86</v>
      </c>
      <c r="AW1215" s="14" t="s">
        <v>33</v>
      </c>
      <c r="AX1215" s="14" t="s">
        <v>79</v>
      </c>
      <c r="AY1215" s="173" t="s">
        <v>207</v>
      </c>
    </row>
    <row r="1216" spans="1:65" s="13" customFormat="1" ht="33.75">
      <c r="B1216" s="163"/>
      <c r="D1216" s="164" t="s">
        <v>237</v>
      </c>
      <c r="E1216" s="165" t="s">
        <v>1</v>
      </c>
      <c r="F1216" s="166" t="s">
        <v>2700</v>
      </c>
      <c r="H1216" s="167">
        <v>598.82000000000005</v>
      </c>
      <c r="I1216" s="168"/>
      <c r="L1216" s="163"/>
      <c r="M1216" s="169"/>
      <c r="N1216" s="170"/>
      <c r="O1216" s="170"/>
      <c r="P1216" s="170"/>
      <c r="Q1216" s="170"/>
      <c r="R1216" s="170"/>
      <c r="S1216" s="170"/>
      <c r="T1216" s="171"/>
      <c r="AT1216" s="165" t="s">
        <v>237</v>
      </c>
      <c r="AU1216" s="165" t="s">
        <v>88</v>
      </c>
      <c r="AV1216" s="13" t="s">
        <v>88</v>
      </c>
      <c r="AW1216" s="13" t="s">
        <v>33</v>
      </c>
      <c r="AX1216" s="13" t="s">
        <v>79</v>
      </c>
      <c r="AY1216" s="165" t="s">
        <v>207</v>
      </c>
    </row>
    <row r="1217" spans="1:65" s="14" customFormat="1" ht="22.5">
      <c r="B1217" s="172"/>
      <c r="D1217" s="164" t="s">
        <v>237</v>
      </c>
      <c r="E1217" s="173" t="s">
        <v>1</v>
      </c>
      <c r="F1217" s="174" t="s">
        <v>2701</v>
      </c>
      <c r="H1217" s="173" t="s">
        <v>1</v>
      </c>
      <c r="I1217" s="175"/>
      <c r="L1217" s="172"/>
      <c r="M1217" s="176"/>
      <c r="N1217" s="177"/>
      <c r="O1217" s="177"/>
      <c r="P1217" s="177"/>
      <c r="Q1217" s="177"/>
      <c r="R1217" s="177"/>
      <c r="S1217" s="177"/>
      <c r="T1217" s="178"/>
      <c r="AT1217" s="173" t="s">
        <v>237</v>
      </c>
      <c r="AU1217" s="173" t="s">
        <v>88</v>
      </c>
      <c r="AV1217" s="14" t="s">
        <v>86</v>
      </c>
      <c r="AW1217" s="14" t="s">
        <v>33</v>
      </c>
      <c r="AX1217" s="14" t="s">
        <v>79</v>
      </c>
      <c r="AY1217" s="173" t="s">
        <v>207</v>
      </c>
    </row>
    <row r="1218" spans="1:65" s="15" customFormat="1" ht="11.25">
      <c r="B1218" s="179"/>
      <c r="D1218" s="164" t="s">
        <v>237</v>
      </c>
      <c r="E1218" s="180" t="s">
        <v>1</v>
      </c>
      <c r="F1218" s="181" t="s">
        <v>242</v>
      </c>
      <c r="H1218" s="182">
        <v>2371.37</v>
      </c>
      <c r="I1218" s="183"/>
      <c r="L1218" s="179"/>
      <c r="M1218" s="184"/>
      <c r="N1218" s="185"/>
      <c r="O1218" s="185"/>
      <c r="P1218" s="185"/>
      <c r="Q1218" s="185"/>
      <c r="R1218" s="185"/>
      <c r="S1218" s="185"/>
      <c r="T1218" s="186"/>
      <c r="AT1218" s="180" t="s">
        <v>237</v>
      </c>
      <c r="AU1218" s="180" t="s">
        <v>88</v>
      </c>
      <c r="AV1218" s="15" t="s">
        <v>213</v>
      </c>
      <c r="AW1218" s="15" t="s">
        <v>33</v>
      </c>
      <c r="AX1218" s="15" t="s">
        <v>86</v>
      </c>
      <c r="AY1218" s="180" t="s">
        <v>207</v>
      </c>
    </row>
    <row r="1219" spans="1:65" s="2" customFormat="1" ht="24.2" customHeight="1">
      <c r="A1219" s="31"/>
      <c r="B1219" s="148"/>
      <c r="C1219" s="149" t="s">
        <v>1403</v>
      </c>
      <c r="D1219" s="149" t="s">
        <v>209</v>
      </c>
      <c r="E1219" s="150" t="s">
        <v>2702</v>
      </c>
      <c r="F1219" s="151" t="s">
        <v>2703</v>
      </c>
      <c r="G1219" s="152" t="s">
        <v>415</v>
      </c>
      <c r="H1219" s="153">
        <v>3303.42</v>
      </c>
      <c r="I1219" s="154"/>
      <c r="J1219" s="155">
        <f>ROUND(I1219*H1219,2)</f>
        <v>0</v>
      </c>
      <c r="K1219" s="156"/>
      <c r="L1219" s="32"/>
      <c r="M1219" s="157" t="s">
        <v>1</v>
      </c>
      <c r="N1219" s="158" t="s">
        <v>44</v>
      </c>
      <c r="O1219" s="57"/>
      <c r="P1219" s="159">
        <f>O1219*H1219</f>
        <v>0</v>
      </c>
      <c r="Q1219" s="159">
        <v>0</v>
      </c>
      <c r="R1219" s="159">
        <f>Q1219*H1219</f>
        <v>0</v>
      </c>
      <c r="S1219" s="159">
        <v>0</v>
      </c>
      <c r="T1219" s="160">
        <f>S1219*H1219</f>
        <v>0</v>
      </c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R1219" s="161" t="s">
        <v>213</v>
      </c>
      <c r="AT1219" s="161" t="s">
        <v>209</v>
      </c>
      <c r="AU1219" s="161" t="s">
        <v>88</v>
      </c>
      <c r="AY1219" s="17" t="s">
        <v>207</v>
      </c>
      <c r="BE1219" s="162">
        <f>IF(N1219="základní",J1219,0)</f>
        <v>0</v>
      </c>
      <c r="BF1219" s="162">
        <f>IF(N1219="snížená",J1219,0)</f>
        <v>0</v>
      </c>
      <c r="BG1219" s="162">
        <f>IF(N1219="zákl. přenesená",J1219,0)</f>
        <v>0</v>
      </c>
      <c r="BH1219" s="162">
        <f>IF(N1219="sníž. přenesená",J1219,0)</f>
        <v>0</v>
      </c>
      <c r="BI1219" s="162">
        <f>IF(N1219="nulová",J1219,0)</f>
        <v>0</v>
      </c>
      <c r="BJ1219" s="17" t="s">
        <v>86</v>
      </c>
      <c r="BK1219" s="162">
        <f>ROUND(I1219*H1219,2)</f>
        <v>0</v>
      </c>
      <c r="BL1219" s="17" t="s">
        <v>213</v>
      </c>
      <c r="BM1219" s="161" t="s">
        <v>1406</v>
      </c>
    </row>
    <row r="1220" spans="1:65" s="13" customFormat="1" ht="22.5">
      <c r="B1220" s="163"/>
      <c r="D1220" s="164" t="s">
        <v>237</v>
      </c>
      <c r="E1220" s="165" t="s">
        <v>1</v>
      </c>
      <c r="F1220" s="166" t="s">
        <v>2704</v>
      </c>
      <c r="H1220" s="167">
        <v>1037.82</v>
      </c>
      <c r="I1220" s="168"/>
      <c r="L1220" s="163"/>
      <c r="M1220" s="169"/>
      <c r="N1220" s="170"/>
      <c r="O1220" s="170"/>
      <c r="P1220" s="170"/>
      <c r="Q1220" s="170"/>
      <c r="R1220" s="170"/>
      <c r="S1220" s="170"/>
      <c r="T1220" s="171"/>
      <c r="AT1220" s="165" t="s">
        <v>237</v>
      </c>
      <c r="AU1220" s="165" t="s">
        <v>88</v>
      </c>
      <c r="AV1220" s="13" t="s">
        <v>88</v>
      </c>
      <c r="AW1220" s="13" t="s">
        <v>33</v>
      </c>
      <c r="AX1220" s="13" t="s">
        <v>79</v>
      </c>
      <c r="AY1220" s="165" t="s">
        <v>207</v>
      </c>
    </row>
    <row r="1221" spans="1:65" s="13" customFormat="1" ht="22.5">
      <c r="B1221" s="163"/>
      <c r="D1221" s="164" t="s">
        <v>237</v>
      </c>
      <c r="E1221" s="165" t="s">
        <v>1</v>
      </c>
      <c r="F1221" s="166" t="s">
        <v>2705</v>
      </c>
      <c r="H1221" s="167">
        <v>2265.6</v>
      </c>
      <c r="I1221" s="168"/>
      <c r="L1221" s="163"/>
      <c r="M1221" s="169"/>
      <c r="N1221" s="170"/>
      <c r="O1221" s="170"/>
      <c r="P1221" s="170"/>
      <c r="Q1221" s="170"/>
      <c r="R1221" s="170"/>
      <c r="S1221" s="170"/>
      <c r="T1221" s="171"/>
      <c r="AT1221" s="165" t="s">
        <v>237</v>
      </c>
      <c r="AU1221" s="165" t="s">
        <v>88</v>
      </c>
      <c r="AV1221" s="13" t="s">
        <v>88</v>
      </c>
      <c r="AW1221" s="13" t="s">
        <v>33</v>
      </c>
      <c r="AX1221" s="13" t="s">
        <v>79</v>
      </c>
      <c r="AY1221" s="165" t="s">
        <v>207</v>
      </c>
    </row>
    <row r="1222" spans="1:65" s="15" customFormat="1" ht="11.25">
      <c r="B1222" s="179"/>
      <c r="D1222" s="164" t="s">
        <v>237</v>
      </c>
      <c r="E1222" s="180" t="s">
        <v>1</v>
      </c>
      <c r="F1222" s="181" t="s">
        <v>242</v>
      </c>
      <c r="H1222" s="182">
        <v>3303.42</v>
      </c>
      <c r="I1222" s="183"/>
      <c r="L1222" s="179"/>
      <c r="M1222" s="184"/>
      <c r="N1222" s="185"/>
      <c r="O1222" s="185"/>
      <c r="P1222" s="185"/>
      <c r="Q1222" s="185"/>
      <c r="R1222" s="185"/>
      <c r="S1222" s="185"/>
      <c r="T1222" s="186"/>
      <c r="AT1222" s="180" t="s">
        <v>237</v>
      </c>
      <c r="AU1222" s="180" t="s">
        <v>88</v>
      </c>
      <c r="AV1222" s="15" t="s">
        <v>213</v>
      </c>
      <c r="AW1222" s="15" t="s">
        <v>33</v>
      </c>
      <c r="AX1222" s="15" t="s">
        <v>86</v>
      </c>
      <c r="AY1222" s="180" t="s">
        <v>207</v>
      </c>
    </row>
    <row r="1223" spans="1:65" s="2" customFormat="1" ht="24.2" customHeight="1">
      <c r="A1223" s="31"/>
      <c r="B1223" s="148"/>
      <c r="C1223" s="149" t="s">
        <v>740</v>
      </c>
      <c r="D1223" s="149" t="s">
        <v>209</v>
      </c>
      <c r="E1223" s="150" t="s">
        <v>2706</v>
      </c>
      <c r="F1223" s="151" t="s">
        <v>2707</v>
      </c>
      <c r="G1223" s="152" t="s">
        <v>415</v>
      </c>
      <c r="H1223" s="153">
        <v>148653.9</v>
      </c>
      <c r="I1223" s="154"/>
      <c r="J1223" s="155">
        <f>ROUND(I1223*H1223,2)</f>
        <v>0</v>
      </c>
      <c r="K1223" s="156"/>
      <c r="L1223" s="32"/>
      <c r="M1223" s="157" t="s">
        <v>1</v>
      </c>
      <c r="N1223" s="158" t="s">
        <v>44</v>
      </c>
      <c r="O1223" s="57"/>
      <c r="P1223" s="159">
        <f>O1223*H1223</f>
        <v>0</v>
      </c>
      <c r="Q1223" s="159">
        <v>0</v>
      </c>
      <c r="R1223" s="159">
        <f>Q1223*H1223</f>
        <v>0</v>
      </c>
      <c r="S1223" s="159">
        <v>0</v>
      </c>
      <c r="T1223" s="160">
        <f>S1223*H1223</f>
        <v>0</v>
      </c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R1223" s="161" t="s">
        <v>213</v>
      </c>
      <c r="AT1223" s="161" t="s">
        <v>209</v>
      </c>
      <c r="AU1223" s="161" t="s">
        <v>88</v>
      </c>
      <c r="AY1223" s="17" t="s">
        <v>207</v>
      </c>
      <c r="BE1223" s="162">
        <f>IF(N1223="základní",J1223,0)</f>
        <v>0</v>
      </c>
      <c r="BF1223" s="162">
        <f>IF(N1223="snížená",J1223,0)</f>
        <v>0</v>
      </c>
      <c r="BG1223" s="162">
        <f>IF(N1223="zákl. přenesená",J1223,0)</f>
        <v>0</v>
      </c>
      <c r="BH1223" s="162">
        <f>IF(N1223="sníž. přenesená",J1223,0)</f>
        <v>0</v>
      </c>
      <c r="BI1223" s="162">
        <f>IF(N1223="nulová",J1223,0)</f>
        <v>0</v>
      </c>
      <c r="BJ1223" s="17" t="s">
        <v>86</v>
      </c>
      <c r="BK1223" s="162">
        <f>ROUND(I1223*H1223,2)</f>
        <v>0</v>
      </c>
      <c r="BL1223" s="17" t="s">
        <v>213</v>
      </c>
      <c r="BM1223" s="161" t="s">
        <v>1409</v>
      </c>
    </row>
    <row r="1224" spans="1:65" s="14" customFormat="1" ht="22.5">
      <c r="B1224" s="172"/>
      <c r="D1224" s="164" t="s">
        <v>237</v>
      </c>
      <c r="E1224" s="173" t="s">
        <v>1</v>
      </c>
      <c r="F1224" s="174" t="s">
        <v>2708</v>
      </c>
      <c r="H1224" s="173" t="s">
        <v>1</v>
      </c>
      <c r="I1224" s="175"/>
      <c r="L1224" s="172"/>
      <c r="M1224" s="176"/>
      <c r="N1224" s="177"/>
      <c r="O1224" s="177"/>
      <c r="P1224" s="177"/>
      <c r="Q1224" s="177"/>
      <c r="R1224" s="177"/>
      <c r="S1224" s="177"/>
      <c r="T1224" s="178"/>
      <c r="AT1224" s="173" t="s">
        <v>237</v>
      </c>
      <c r="AU1224" s="173" t="s">
        <v>88</v>
      </c>
      <c r="AV1224" s="14" t="s">
        <v>86</v>
      </c>
      <c r="AW1224" s="14" t="s">
        <v>33</v>
      </c>
      <c r="AX1224" s="14" t="s">
        <v>79</v>
      </c>
      <c r="AY1224" s="173" t="s">
        <v>207</v>
      </c>
    </row>
    <row r="1225" spans="1:65" s="13" customFormat="1" ht="11.25">
      <c r="B1225" s="163"/>
      <c r="D1225" s="164" t="s">
        <v>237</v>
      </c>
      <c r="E1225" s="165" t="s">
        <v>1</v>
      </c>
      <c r="F1225" s="166" t="s">
        <v>2709</v>
      </c>
      <c r="H1225" s="167">
        <v>46701.9</v>
      </c>
      <c r="I1225" s="168"/>
      <c r="L1225" s="163"/>
      <c r="M1225" s="169"/>
      <c r="N1225" s="170"/>
      <c r="O1225" s="170"/>
      <c r="P1225" s="170"/>
      <c r="Q1225" s="170"/>
      <c r="R1225" s="170"/>
      <c r="S1225" s="170"/>
      <c r="T1225" s="171"/>
      <c r="AT1225" s="165" t="s">
        <v>237</v>
      </c>
      <c r="AU1225" s="165" t="s">
        <v>88</v>
      </c>
      <c r="AV1225" s="13" t="s">
        <v>88</v>
      </c>
      <c r="AW1225" s="13" t="s">
        <v>33</v>
      </c>
      <c r="AX1225" s="13" t="s">
        <v>79</v>
      </c>
      <c r="AY1225" s="165" t="s">
        <v>207</v>
      </c>
    </row>
    <row r="1226" spans="1:65" s="13" customFormat="1" ht="11.25">
      <c r="B1226" s="163"/>
      <c r="D1226" s="164" t="s">
        <v>237</v>
      </c>
      <c r="E1226" s="165" t="s">
        <v>1</v>
      </c>
      <c r="F1226" s="166" t="s">
        <v>2710</v>
      </c>
      <c r="H1226" s="167">
        <v>101952</v>
      </c>
      <c r="I1226" s="168"/>
      <c r="L1226" s="163"/>
      <c r="M1226" s="169"/>
      <c r="N1226" s="170"/>
      <c r="O1226" s="170"/>
      <c r="P1226" s="170"/>
      <c r="Q1226" s="170"/>
      <c r="R1226" s="170"/>
      <c r="S1226" s="170"/>
      <c r="T1226" s="171"/>
      <c r="AT1226" s="165" t="s">
        <v>237</v>
      </c>
      <c r="AU1226" s="165" t="s">
        <v>88</v>
      </c>
      <c r="AV1226" s="13" t="s">
        <v>88</v>
      </c>
      <c r="AW1226" s="13" t="s">
        <v>33</v>
      </c>
      <c r="AX1226" s="13" t="s">
        <v>79</v>
      </c>
      <c r="AY1226" s="165" t="s">
        <v>207</v>
      </c>
    </row>
    <row r="1227" spans="1:65" s="15" customFormat="1" ht="11.25">
      <c r="B1227" s="179"/>
      <c r="D1227" s="164" t="s">
        <v>237</v>
      </c>
      <c r="E1227" s="180" t="s">
        <v>1</v>
      </c>
      <c r="F1227" s="181" t="s">
        <v>242</v>
      </c>
      <c r="H1227" s="182">
        <v>148653.9</v>
      </c>
      <c r="I1227" s="183"/>
      <c r="L1227" s="179"/>
      <c r="M1227" s="184"/>
      <c r="N1227" s="185"/>
      <c r="O1227" s="185"/>
      <c r="P1227" s="185"/>
      <c r="Q1227" s="185"/>
      <c r="R1227" s="185"/>
      <c r="S1227" s="185"/>
      <c r="T1227" s="186"/>
      <c r="AT1227" s="180" t="s">
        <v>237</v>
      </c>
      <c r="AU1227" s="180" t="s">
        <v>88</v>
      </c>
      <c r="AV1227" s="15" t="s">
        <v>213</v>
      </c>
      <c r="AW1227" s="15" t="s">
        <v>33</v>
      </c>
      <c r="AX1227" s="15" t="s">
        <v>86</v>
      </c>
      <c r="AY1227" s="180" t="s">
        <v>207</v>
      </c>
    </row>
    <row r="1228" spans="1:65" s="2" customFormat="1" ht="24.2" customHeight="1">
      <c r="A1228" s="31"/>
      <c r="B1228" s="148"/>
      <c r="C1228" s="149" t="s">
        <v>1410</v>
      </c>
      <c r="D1228" s="149" t="s">
        <v>209</v>
      </c>
      <c r="E1228" s="150" t="s">
        <v>2711</v>
      </c>
      <c r="F1228" s="151" t="s">
        <v>2712</v>
      </c>
      <c r="G1228" s="152" t="s">
        <v>415</v>
      </c>
      <c r="H1228" s="153">
        <v>3303.42</v>
      </c>
      <c r="I1228" s="154"/>
      <c r="J1228" s="155">
        <f>ROUND(I1228*H1228,2)</f>
        <v>0</v>
      </c>
      <c r="K1228" s="156"/>
      <c r="L1228" s="32"/>
      <c r="M1228" s="157" t="s">
        <v>1</v>
      </c>
      <c r="N1228" s="158" t="s">
        <v>44</v>
      </c>
      <c r="O1228" s="57"/>
      <c r="P1228" s="159">
        <f>O1228*H1228</f>
        <v>0</v>
      </c>
      <c r="Q1228" s="159">
        <v>0</v>
      </c>
      <c r="R1228" s="159">
        <f>Q1228*H1228</f>
        <v>0</v>
      </c>
      <c r="S1228" s="159">
        <v>0</v>
      </c>
      <c r="T1228" s="160">
        <f>S1228*H1228</f>
        <v>0</v>
      </c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R1228" s="161" t="s">
        <v>213</v>
      </c>
      <c r="AT1228" s="161" t="s">
        <v>209</v>
      </c>
      <c r="AU1228" s="161" t="s">
        <v>88</v>
      </c>
      <c r="AY1228" s="17" t="s">
        <v>207</v>
      </c>
      <c r="BE1228" s="162">
        <f>IF(N1228="základní",J1228,0)</f>
        <v>0</v>
      </c>
      <c r="BF1228" s="162">
        <f>IF(N1228="snížená",J1228,0)</f>
        <v>0</v>
      </c>
      <c r="BG1228" s="162">
        <f>IF(N1228="zákl. přenesená",J1228,0)</f>
        <v>0</v>
      </c>
      <c r="BH1228" s="162">
        <f>IF(N1228="sníž. přenesená",J1228,0)</f>
        <v>0</v>
      </c>
      <c r="BI1228" s="162">
        <f>IF(N1228="nulová",J1228,0)</f>
        <v>0</v>
      </c>
      <c r="BJ1228" s="17" t="s">
        <v>86</v>
      </c>
      <c r="BK1228" s="162">
        <f>ROUND(I1228*H1228,2)</f>
        <v>0</v>
      </c>
      <c r="BL1228" s="17" t="s">
        <v>213</v>
      </c>
      <c r="BM1228" s="161" t="s">
        <v>1413</v>
      </c>
    </row>
    <row r="1229" spans="1:65" s="13" customFormat="1" ht="22.5">
      <c r="B1229" s="163"/>
      <c r="D1229" s="164" t="s">
        <v>237</v>
      </c>
      <c r="E1229" s="165" t="s">
        <v>1</v>
      </c>
      <c r="F1229" s="166" t="s">
        <v>2713</v>
      </c>
      <c r="H1229" s="167">
        <v>3303.42</v>
      </c>
      <c r="I1229" s="168"/>
      <c r="L1229" s="163"/>
      <c r="M1229" s="169"/>
      <c r="N1229" s="170"/>
      <c r="O1229" s="170"/>
      <c r="P1229" s="170"/>
      <c r="Q1229" s="170"/>
      <c r="R1229" s="170"/>
      <c r="S1229" s="170"/>
      <c r="T1229" s="171"/>
      <c r="AT1229" s="165" t="s">
        <v>237</v>
      </c>
      <c r="AU1229" s="165" t="s">
        <v>88</v>
      </c>
      <c r="AV1229" s="13" t="s">
        <v>88</v>
      </c>
      <c r="AW1229" s="13" t="s">
        <v>33</v>
      </c>
      <c r="AX1229" s="13" t="s">
        <v>79</v>
      </c>
      <c r="AY1229" s="165" t="s">
        <v>207</v>
      </c>
    </row>
    <row r="1230" spans="1:65" s="15" customFormat="1" ht="11.25">
      <c r="B1230" s="179"/>
      <c r="D1230" s="164" t="s">
        <v>237</v>
      </c>
      <c r="E1230" s="180" t="s">
        <v>1</v>
      </c>
      <c r="F1230" s="181" t="s">
        <v>242</v>
      </c>
      <c r="H1230" s="182">
        <v>3303.42</v>
      </c>
      <c r="I1230" s="183"/>
      <c r="L1230" s="179"/>
      <c r="M1230" s="184"/>
      <c r="N1230" s="185"/>
      <c r="O1230" s="185"/>
      <c r="P1230" s="185"/>
      <c r="Q1230" s="185"/>
      <c r="R1230" s="185"/>
      <c r="S1230" s="185"/>
      <c r="T1230" s="186"/>
      <c r="AT1230" s="180" t="s">
        <v>237</v>
      </c>
      <c r="AU1230" s="180" t="s">
        <v>88</v>
      </c>
      <c r="AV1230" s="15" t="s">
        <v>213</v>
      </c>
      <c r="AW1230" s="15" t="s">
        <v>33</v>
      </c>
      <c r="AX1230" s="15" t="s">
        <v>86</v>
      </c>
      <c r="AY1230" s="180" t="s">
        <v>207</v>
      </c>
    </row>
    <row r="1231" spans="1:65" s="2" customFormat="1" ht="24.2" customHeight="1">
      <c r="A1231" s="31"/>
      <c r="B1231" s="148"/>
      <c r="C1231" s="149" t="s">
        <v>743</v>
      </c>
      <c r="D1231" s="149" t="s">
        <v>209</v>
      </c>
      <c r="E1231" s="150" t="s">
        <v>2714</v>
      </c>
      <c r="F1231" s="151" t="s">
        <v>2715</v>
      </c>
      <c r="G1231" s="152" t="s">
        <v>220</v>
      </c>
      <c r="H1231" s="153">
        <v>21.2</v>
      </c>
      <c r="I1231" s="154"/>
      <c r="J1231" s="155">
        <f>ROUND(I1231*H1231,2)</f>
        <v>0</v>
      </c>
      <c r="K1231" s="156"/>
      <c r="L1231" s="32"/>
      <c r="M1231" s="157" t="s">
        <v>1</v>
      </c>
      <c r="N1231" s="158" t="s">
        <v>44</v>
      </c>
      <c r="O1231" s="57"/>
      <c r="P1231" s="159">
        <f>O1231*H1231</f>
        <v>0</v>
      </c>
      <c r="Q1231" s="159">
        <v>0</v>
      </c>
      <c r="R1231" s="159">
        <f>Q1231*H1231</f>
        <v>0</v>
      </c>
      <c r="S1231" s="159">
        <v>0</v>
      </c>
      <c r="T1231" s="160">
        <f>S1231*H1231</f>
        <v>0</v>
      </c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R1231" s="161" t="s">
        <v>213</v>
      </c>
      <c r="AT1231" s="161" t="s">
        <v>209</v>
      </c>
      <c r="AU1231" s="161" t="s">
        <v>88</v>
      </c>
      <c r="AY1231" s="17" t="s">
        <v>207</v>
      </c>
      <c r="BE1231" s="162">
        <f>IF(N1231="základní",J1231,0)</f>
        <v>0</v>
      </c>
      <c r="BF1231" s="162">
        <f>IF(N1231="snížená",J1231,0)</f>
        <v>0</v>
      </c>
      <c r="BG1231" s="162">
        <f>IF(N1231="zákl. přenesená",J1231,0)</f>
        <v>0</v>
      </c>
      <c r="BH1231" s="162">
        <f>IF(N1231="sníž. přenesená",J1231,0)</f>
        <v>0</v>
      </c>
      <c r="BI1231" s="162">
        <f>IF(N1231="nulová",J1231,0)</f>
        <v>0</v>
      </c>
      <c r="BJ1231" s="17" t="s">
        <v>86</v>
      </c>
      <c r="BK1231" s="162">
        <f>ROUND(I1231*H1231,2)</f>
        <v>0</v>
      </c>
      <c r="BL1231" s="17" t="s">
        <v>213</v>
      </c>
      <c r="BM1231" s="161" t="s">
        <v>1415</v>
      </c>
    </row>
    <row r="1232" spans="1:65" s="13" customFormat="1" ht="11.25">
      <c r="B1232" s="163"/>
      <c r="D1232" s="164" t="s">
        <v>237</v>
      </c>
      <c r="E1232" s="165" t="s">
        <v>1</v>
      </c>
      <c r="F1232" s="166" t="s">
        <v>2716</v>
      </c>
      <c r="H1232" s="167">
        <v>21.2</v>
      </c>
      <c r="I1232" s="168"/>
      <c r="L1232" s="163"/>
      <c r="M1232" s="169"/>
      <c r="N1232" s="170"/>
      <c r="O1232" s="170"/>
      <c r="P1232" s="170"/>
      <c r="Q1232" s="170"/>
      <c r="R1232" s="170"/>
      <c r="S1232" s="170"/>
      <c r="T1232" s="171"/>
      <c r="AT1232" s="165" t="s">
        <v>237</v>
      </c>
      <c r="AU1232" s="165" t="s">
        <v>88</v>
      </c>
      <c r="AV1232" s="13" t="s">
        <v>88</v>
      </c>
      <c r="AW1232" s="13" t="s">
        <v>33</v>
      </c>
      <c r="AX1232" s="13" t="s">
        <v>79</v>
      </c>
      <c r="AY1232" s="165" t="s">
        <v>207</v>
      </c>
    </row>
    <row r="1233" spans="1:65" s="15" customFormat="1" ht="11.25">
      <c r="B1233" s="179"/>
      <c r="D1233" s="164" t="s">
        <v>237</v>
      </c>
      <c r="E1233" s="180" t="s">
        <v>1</v>
      </c>
      <c r="F1233" s="181" t="s">
        <v>242</v>
      </c>
      <c r="H1233" s="182">
        <v>21.2</v>
      </c>
      <c r="I1233" s="183"/>
      <c r="L1233" s="179"/>
      <c r="M1233" s="184"/>
      <c r="N1233" s="185"/>
      <c r="O1233" s="185"/>
      <c r="P1233" s="185"/>
      <c r="Q1233" s="185"/>
      <c r="R1233" s="185"/>
      <c r="S1233" s="185"/>
      <c r="T1233" s="186"/>
      <c r="AT1233" s="180" t="s">
        <v>237</v>
      </c>
      <c r="AU1233" s="180" t="s">
        <v>88</v>
      </c>
      <c r="AV1233" s="15" t="s">
        <v>213</v>
      </c>
      <c r="AW1233" s="15" t="s">
        <v>33</v>
      </c>
      <c r="AX1233" s="15" t="s">
        <v>86</v>
      </c>
      <c r="AY1233" s="180" t="s">
        <v>207</v>
      </c>
    </row>
    <row r="1234" spans="1:65" s="2" customFormat="1" ht="24.2" customHeight="1">
      <c r="A1234" s="31"/>
      <c r="B1234" s="148"/>
      <c r="C1234" s="149" t="s">
        <v>1417</v>
      </c>
      <c r="D1234" s="149" t="s">
        <v>209</v>
      </c>
      <c r="E1234" s="150" t="s">
        <v>2717</v>
      </c>
      <c r="F1234" s="151" t="s">
        <v>2718</v>
      </c>
      <c r="G1234" s="152" t="s">
        <v>220</v>
      </c>
      <c r="H1234" s="153">
        <v>318</v>
      </c>
      <c r="I1234" s="154"/>
      <c r="J1234" s="155">
        <f>ROUND(I1234*H1234,2)</f>
        <v>0</v>
      </c>
      <c r="K1234" s="156"/>
      <c r="L1234" s="32"/>
      <c r="M1234" s="157" t="s">
        <v>1</v>
      </c>
      <c r="N1234" s="158" t="s">
        <v>44</v>
      </c>
      <c r="O1234" s="57"/>
      <c r="P1234" s="159">
        <f>O1234*H1234</f>
        <v>0</v>
      </c>
      <c r="Q1234" s="159">
        <v>0</v>
      </c>
      <c r="R1234" s="159">
        <f>Q1234*H1234</f>
        <v>0</v>
      </c>
      <c r="S1234" s="159">
        <v>0</v>
      </c>
      <c r="T1234" s="160">
        <f>S1234*H1234</f>
        <v>0</v>
      </c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R1234" s="161" t="s">
        <v>213</v>
      </c>
      <c r="AT1234" s="161" t="s">
        <v>209</v>
      </c>
      <c r="AU1234" s="161" t="s">
        <v>88</v>
      </c>
      <c r="AY1234" s="17" t="s">
        <v>207</v>
      </c>
      <c r="BE1234" s="162">
        <f>IF(N1234="základní",J1234,0)</f>
        <v>0</v>
      </c>
      <c r="BF1234" s="162">
        <f>IF(N1234="snížená",J1234,0)</f>
        <v>0</v>
      </c>
      <c r="BG1234" s="162">
        <f>IF(N1234="zákl. přenesená",J1234,0)</f>
        <v>0</v>
      </c>
      <c r="BH1234" s="162">
        <f>IF(N1234="sníž. přenesená",J1234,0)</f>
        <v>0</v>
      </c>
      <c r="BI1234" s="162">
        <f>IF(N1234="nulová",J1234,0)</f>
        <v>0</v>
      </c>
      <c r="BJ1234" s="17" t="s">
        <v>86</v>
      </c>
      <c r="BK1234" s="162">
        <f>ROUND(I1234*H1234,2)</f>
        <v>0</v>
      </c>
      <c r="BL1234" s="17" t="s">
        <v>213</v>
      </c>
      <c r="BM1234" s="161" t="s">
        <v>1420</v>
      </c>
    </row>
    <row r="1235" spans="1:65" s="13" customFormat="1" ht="22.5">
      <c r="B1235" s="163"/>
      <c r="D1235" s="164" t="s">
        <v>237</v>
      </c>
      <c r="E1235" s="165" t="s">
        <v>1</v>
      </c>
      <c r="F1235" s="166" t="s">
        <v>2719</v>
      </c>
      <c r="H1235" s="167">
        <v>318</v>
      </c>
      <c r="I1235" s="168"/>
      <c r="L1235" s="163"/>
      <c r="M1235" s="169"/>
      <c r="N1235" s="170"/>
      <c r="O1235" s="170"/>
      <c r="P1235" s="170"/>
      <c r="Q1235" s="170"/>
      <c r="R1235" s="170"/>
      <c r="S1235" s="170"/>
      <c r="T1235" s="171"/>
      <c r="AT1235" s="165" t="s">
        <v>237</v>
      </c>
      <c r="AU1235" s="165" t="s">
        <v>88</v>
      </c>
      <c r="AV1235" s="13" t="s">
        <v>88</v>
      </c>
      <c r="AW1235" s="13" t="s">
        <v>33</v>
      </c>
      <c r="AX1235" s="13" t="s">
        <v>79</v>
      </c>
      <c r="AY1235" s="165" t="s">
        <v>207</v>
      </c>
    </row>
    <row r="1236" spans="1:65" s="15" customFormat="1" ht="11.25">
      <c r="B1236" s="179"/>
      <c r="D1236" s="164" t="s">
        <v>237</v>
      </c>
      <c r="E1236" s="180" t="s">
        <v>1</v>
      </c>
      <c r="F1236" s="181" t="s">
        <v>242</v>
      </c>
      <c r="H1236" s="182">
        <v>318</v>
      </c>
      <c r="I1236" s="183"/>
      <c r="L1236" s="179"/>
      <c r="M1236" s="184"/>
      <c r="N1236" s="185"/>
      <c r="O1236" s="185"/>
      <c r="P1236" s="185"/>
      <c r="Q1236" s="185"/>
      <c r="R1236" s="185"/>
      <c r="S1236" s="185"/>
      <c r="T1236" s="186"/>
      <c r="AT1236" s="180" t="s">
        <v>237</v>
      </c>
      <c r="AU1236" s="180" t="s">
        <v>88</v>
      </c>
      <c r="AV1236" s="15" t="s">
        <v>213</v>
      </c>
      <c r="AW1236" s="15" t="s">
        <v>33</v>
      </c>
      <c r="AX1236" s="15" t="s">
        <v>86</v>
      </c>
      <c r="AY1236" s="180" t="s">
        <v>207</v>
      </c>
    </row>
    <row r="1237" spans="1:65" s="2" customFormat="1" ht="24.2" customHeight="1">
      <c r="A1237" s="31"/>
      <c r="B1237" s="148"/>
      <c r="C1237" s="149" t="s">
        <v>766</v>
      </c>
      <c r="D1237" s="149" t="s">
        <v>209</v>
      </c>
      <c r="E1237" s="150" t="s">
        <v>2720</v>
      </c>
      <c r="F1237" s="151" t="s">
        <v>2721</v>
      </c>
      <c r="G1237" s="152" t="s">
        <v>220</v>
      </c>
      <c r="H1237" s="153">
        <v>21.2</v>
      </c>
      <c r="I1237" s="154"/>
      <c r="J1237" s="155">
        <f>ROUND(I1237*H1237,2)</f>
        <v>0</v>
      </c>
      <c r="K1237" s="156"/>
      <c r="L1237" s="32"/>
      <c r="M1237" s="157" t="s">
        <v>1</v>
      </c>
      <c r="N1237" s="158" t="s">
        <v>44</v>
      </c>
      <c r="O1237" s="57"/>
      <c r="P1237" s="159">
        <f>O1237*H1237</f>
        <v>0</v>
      </c>
      <c r="Q1237" s="159">
        <v>0</v>
      </c>
      <c r="R1237" s="159">
        <f>Q1237*H1237</f>
        <v>0</v>
      </c>
      <c r="S1237" s="159">
        <v>0</v>
      </c>
      <c r="T1237" s="160">
        <f>S1237*H1237</f>
        <v>0</v>
      </c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R1237" s="161" t="s">
        <v>213</v>
      </c>
      <c r="AT1237" s="161" t="s">
        <v>209</v>
      </c>
      <c r="AU1237" s="161" t="s">
        <v>88</v>
      </c>
      <c r="AY1237" s="17" t="s">
        <v>207</v>
      </c>
      <c r="BE1237" s="162">
        <f>IF(N1237="základní",J1237,0)</f>
        <v>0</v>
      </c>
      <c r="BF1237" s="162">
        <f>IF(N1237="snížená",J1237,0)</f>
        <v>0</v>
      </c>
      <c r="BG1237" s="162">
        <f>IF(N1237="zákl. přenesená",J1237,0)</f>
        <v>0</v>
      </c>
      <c r="BH1237" s="162">
        <f>IF(N1237="sníž. přenesená",J1237,0)</f>
        <v>0</v>
      </c>
      <c r="BI1237" s="162">
        <f>IF(N1237="nulová",J1237,0)</f>
        <v>0</v>
      </c>
      <c r="BJ1237" s="17" t="s">
        <v>86</v>
      </c>
      <c r="BK1237" s="162">
        <f>ROUND(I1237*H1237,2)</f>
        <v>0</v>
      </c>
      <c r="BL1237" s="17" t="s">
        <v>213</v>
      </c>
      <c r="BM1237" s="161" t="s">
        <v>1421</v>
      </c>
    </row>
    <row r="1238" spans="1:65" s="13" customFormat="1" ht="11.25">
      <c r="B1238" s="163"/>
      <c r="D1238" s="164" t="s">
        <v>237</v>
      </c>
      <c r="E1238" s="165" t="s">
        <v>1</v>
      </c>
      <c r="F1238" s="166" t="s">
        <v>2722</v>
      </c>
      <c r="H1238" s="167">
        <v>21.2</v>
      </c>
      <c r="I1238" s="168"/>
      <c r="L1238" s="163"/>
      <c r="M1238" s="169"/>
      <c r="N1238" s="170"/>
      <c r="O1238" s="170"/>
      <c r="P1238" s="170"/>
      <c r="Q1238" s="170"/>
      <c r="R1238" s="170"/>
      <c r="S1238" s="170"/>
      <c r="T1238" s="171"/>
      <c r="AT1238" s="165" t="s">
        <v>237</v>
      </c>
      <c r="AU1238" s="165" t="s">
        <v>88</v>
      </c>
      <c r="AV1238" s="13" t="s">
        <v>88</v>
      </c>
      <c r="AW1238" s="13" t="s">
        <v>33</v>
      </c>
      <c r="AX1238" s="13" t="s">
        <v>79</v>
      </c>
      <c r="AY1238" s="165" t="s">
        <v>207</v>
      </c>
    </row>
    <row r="1239" spans="1:65" s="15" customFormat="1" ht="11.25">
      <c r="B1239" s="179"/>
      <c r="D1239" s="164" t="s">
        <v>237</v>
      </c>
      <c r="E1239" s="180" t="s">
        <v>1</v>
      </c>
      <c r="F1239" s="181" t="s">
        <v>242</v>
      </c>
      <c r="H1239" s="182">
        <v>21.2</v>
      </c>
      <c r="I1239" s="183"/>
      <c r="L1239" s="179"/>
      <c r="M1239" s="184"/>
      <c r="N1239" s="185"/>
      <c r="O1239" s="185"/>
      <c r="P1239" s="185"/>
      <c r="Q1239" s="185"/>
      <c r="R1239" s="185"/>
      <c r="S1239" s="185"/>
      <c r="T1239" s="186"/>
      <c r="AT1239" s="180" t="s">
        <v>237</v>
      </c>
      <c r="AU1239" s="180" t="s">
        <v>88</v>
      </c>
      <c r="AV1239" s="15" t="s">
        <v>213</v>
      </c>
      <c r="AW1239" s="15" t="s">
        <v>33</v>
      </c>
      <c r="AX1239" s="15" t="s">
        <v>86</v>
      </c>
      <c r="AY1239" s="180" t="s">
        <v>207</v>
      </c>
    </row>
    <row r="1240" spans="1:65" s="2" customFormat="1" ht="24.2" customHeight="1">
      <c r="A1240" s="31"/>
      <c r="B1240" s="148"/>
      <c r="C1240" s="149" t="s">
        <v>1424</v>
      </c>
      <c r="D1240" s="149" t="s">
        <v>209</v>
      </c>
      <c r="E1240" s="150" t="s">
        <v>482</v>
      </c>
      <c r="F1240" s="151" t="s">
        <v>483</v>
      </c>
      <c r="G1240" s="152" t="s">
        <v>415</v>
      </c>
      <c r="H1240" s="153">
        <v>4800.58</v>
      </c>
      <c r="I1240" s="154"/>
      <c r="J1240" s="155">
        <f>ROUND(I1240*H1240,2)</f>
        <v>0</v>
      </c>
      <c r="K1240" s="156"/>
      <c r="L1240" s="32"/>
      <c r="M1240" s="157" t="s">
        <v>1</v>
      </c>
      <c r="N1240" s="158" t="s">
        <v>44</v>
      </c>
      <c r="O1240" s="57"/>
      <c r="P1240" s="159">
        <f>O1240*H1240</f>
        <v>0</v>
      </c>
      <c r="Q1240" s="159">
        <v>0</v>
      </c>
      <c r="R1240" s="159">
        <f>Q1240*H1240</f>
        <v>0</v>
      </c>
      <c r="S1240" s="159">
        <v>0</v>
      </c>
      <c r="T1240" s="160">
        <f>S1240*H1240</f>
        <v>0</v>
      </c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R1240" s="161" t="s">
        <v>213</v>
      </c>
      <c r="AT1240" s="161" t="s">
        <v>209</v>
      </c>
      <c r="AU1240" s="161" t="s">
        <v>88</v>
      </c>
      <c r="AY1240" s="17" t="s">
        <v>207</v>
      </c>
      <c r="BE1240" s="162">
        <f>IF(N1240="základní",J1240,0)</f>
        <v>0</v>
      </c>
      <c r="BF1240" s="162">
        <f>IF(N1240="snížená",J1240,0)</f>
        <v>0</v>
      </c>
      <c r="BG1240" s="162">
        <f>IF(N1240="zákl. přenesená",J1240,0)</f>
        <v>0</v>
      </c>
      <c r="BH1240" s="162">
        <f>IF(N1240="sníž. přenesená",J1240,0)</f>
        <v>0</v>
      </c>
      <c r="BI1240" s="162">
        <f>IF(N1240="nulová",J1240,0)</f>
        <v>0</v>
      </c>
      <c r="BJ1240" s="17" t="s">
        <v>86</v>
      </c>
      <c r="BK1240" s="162">
        <f>ROUND(I1240*H1240,2)</f>
        <v>0</v>
      </c>
      <c r="BL1240" s="17" t="s">
        <v>213</v>
      </c>
      <c r="BM1240" s="161" t="s">
        <v>1427</v>
      </c>
    </row>
    <row r="1241" spans="1:65" s="2" customFormat="1" ht="24.2" customHeight="1">
      <c r="A1241" s="31"/>
      <c r="B1241" s="148"/>
      <c r="C1241" s="149" t="s">
        <v>772</v>
      </c>
      <c r="D1241" s="149" t="s">
        <v>209</v>
      </c>
      <c r="E1241" s="150" t="s">
        <v>485</v>
      </c>
      <c r="F1241" s="151" t="s">
        <v>486</v>
      </c>
      <c r="G1241" s="152" t="s">
        <v>415</v>
      </c>
      <c r="H1241" s="153">
        <v>2890.08</v>
      </c>
      <c r="I1241" s="154"/>
      <c r="J1241" s="155">
        <f>ROUND(I1241*H1241,2)</f>
        <v>0</v>
      </c>
      <c r="K1241" s="156"/>
      <c r="L1241" s="32"/>
      <c r="M1241" s="157" t="s">
        <v>1</v>
      </c>
      <c r="N1241" s="158" t="s">
        <v>44</v>
      </c>
      <c r="O1241" s="57"/>
      <c r="P1241" s="159">
        <f>O1241*H1241</f>
        <v>0</v>
      </c>
      <c r="Q1241" s="159">
        <v>0</v>
      </c>
      <c r="R1241" s="159">
        <f>Q1241*H1241</f>
        <v>0</v>
      </c>
      <c r="S1241" s="159">
        <v>0</v>
      </c>
      <c r="T1241" s="160">
        <f>S1241*H1241</f>
        <v>0</v>
      </c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R1241" s="161" t="s">
        <v>213</v>
      </c>
      <c r="AT1241" s="161" t="s">
        <v>209</v>
      </c>
      <c r="AU1241" s="161" t="s">
        <v>88</v>
      </c>
      <c r="AY1241" s="17" t="s">
        <v>207</v>
      </c>
      <c r="BE1241" s="162">
        <f>IF(N1241="základní",J1241,0)</f>
        <v>0</v>
      </c>
      <c r="BF1241" s="162">
        <f>IF(N1241="snížená",J1241,0)</f>
        <v>0</v>
      </c>
      <c r="BG1241" s="162">
        <f>IF(N1241="zákl. přenesená",J1241,0)</f>
        <v>0</v>
      </c>
      <c r="BH1241" s="162">
        <f>IF(N1241="sníž. přenesená",J1241,0)</f>
        <v>0</v>
      </c>
      <c r="BI1241" s="162">
        <f>IF(N1241="nulová",J1241,0)</f>
        <v>0</v>
      </c>
      <c r="BJ1241" s="17" t="s">
        <v>86</v>
      </c>
      <c r="BK1241" s="162">
        <f>ROUND(I1241*H1241,2)</f>
        <v>0</v>
      </c>
      <c r="BL1241" s="17" t="s">
        <v>213</v>
      </c>
      <c r="BM1241" s="161" t="s">
        <v>1434</v>
      </c>
    </row>
    <row r="1242" spans="1:65" s="14" customFormat="1" ht="11.25">
      <c r="B1242" s="172"/>
      <c r="D1242" s="164" t="s">
        <v>237</v>
      </c>
      <c r="E1242" s="173" t="s">
        <v>1</v>
      </c>
      <c r="F1242" s="174" t="s">
        <v>2723</v>
      </c>
      <c r="H1242" s="173" t="s">
        <v>1</v>
      </c>
      <c r="I1242" s="175"/>
      <c r="L1242" s="172"/>
      <c r="M1242" s="176"/>
      <c r="N1242" s="177"/>
      <c r="O1242" s="177"/>
      <c r="P1242" s="177"/>
      <c r="Q1242" s="177"/>
      <c r="R1242" s="177"/>
      <c r="S1242" s="177"/>
      <c r="T1242" s="178"/>
      <c r="AT1242" s="173" t="s">
        <v>237</v>
      </c>
      <c r="AU1242" s="173" t="s">
        <v>88</v>
      </c>
      <c r="AV1242" s="14" t="s">
        <v>86</v>
      </c>
      <c r="AW1242" s="14" t="s">
        <v>33</v>
      </c>
      <c r="AX1242" s="14" t="s">
        <v>79</v>
      </c>
      <c r="AY1242" s="173" t="s">
        <v>207</v>
      </c>
    </row>
    <row r="1243" spans="1:65" s="14" customFormat="1" ht="11.25">
      <c r="B1243" s="172"/>
      <c r="D1243" s="164" t="s">
        <v>237</v>
      </c>
      <c r="E1243" s="173" t="s">
        <v>1</v>
      </c>
      <c r="F1243" s="174" t="s">
        <v>2724</v>
      </c>
      <c r="H1243" s="173" t="s">
        <v>1</v>
      </c>
      <c r="I1243" s="175"/>
      <c r="L1243" s="172"/>
      <c r="M1243" s="176"/>
      <c r="N1243" s="177"/>
      <c r="O1243" s="177"/>
      <c r="P1243" s="177"/>
      <c r="Q1243" s="177"/>
      <c r="R1243" s="177"/>
      <c r="S1243" s="177"/>
      <c r="T1243" s="178"/>
      <c r="AT1243" s="173" t="s">
        <v>237</v>
      </c>
      <c r="AU1243" s="173" t="s">
        <v>88</v>
      </c>
      <c r="AV1243" s="14" t="s">
        <v>86</v>
      </c>
      <c r="AW1243" s="14" t="s">
        <v>33</v>
      </c>
      <c r="AX1243" s="14" t="s">
        <v>79</v>
      </c>
      <c r="AY1243" s="173" t="s">
        <v>207</v>
      </c>
    </row>
    <row r="1244" spans="1:65" s="13" customFormat="1" ht="22.5">
      <c r="B1244" s="163"/>
      <c r="D1244" s="164" t="s">
        <v>237</v>
      </c>
      <c r="E1244" s="165" t="s">
        <v>1</v>
      </c>
      <c r="F1244" s="166" t="s">
        <v>2696</v>
      </c>
      <c r="H1244" s="167">
        <v>876.76</v>
      </c>
      <c r="I1244" s="168"/>
      <c r="L1244" s="163"/>
      <c r="M1244" s="169"/>
      <c r="N1244" s="170"/>
      <c r="O1244" s="170"/>
      <c r="P1244" s="170"/>
      <c r="Q1244" s="170"/>
      <c r="R1244" s="170"/>
      <c r="S1244" s="170"/>
      <c r="T1244" s="171"/>
      <c r="AT1244" s="165" t="s">
        <v>237</v>
      </c>
      <c r="AU1244" s="165" t="s">
        <v>88</v>
      </c>
      <c r="AV1244" s="13" t="s">
        <v>88</v>
      </c>
      <c r="AW1244" s="13" t="s">
        <v>33</v>
      </c>
      <c r="AX1244" s="13" t="s">
        <v>79</v>
      </c>
      <c r="AY1244" s="165" t="s">
        <v>207</v>
      </c>
    </row>
    <row r="1245" spans="1:65" s="14" customFormat="1" ht="11.25">
      <c r="B1245" s="172"/>
      <c r="D1245" s="164" t="s">
        <v>237</v>
      </c>
      <c r="E1245" s="173" t="s">
        <v>1</v>
      </c>
      <c r="F1245" s="174" t="s">
        <v>2725</v>
      </c>
      <c r="H1245" s="173" t="s">
        <v>1</v>
      </c>
      <c r="I1245" s="175"/>
      <c r="L1245" s="172"/>
      <c r="M1245" s="176"/>
      <c r="N1245" s="177"/>
      <c r="O1245" s="177"/>
      <c r="P1245" s="177"/>
      <c r="Q1245" s="177"/>
      <c r="R1245" s="177"/>
      <c r="S1245" s="177"/>
      <c r="T1245" s="178"/>
      <c r="AT1245" s="173" t="s">
        <v>237</v>
      </c>
      <c r="AU1245" s="173" t="s">
        <v>88</v>
      </c>
      <c r="AV1245" s="14" t="s">
        <v>86</v>
      </c>
      <c r="AW1245" s="14" t="s">
        <v>33</v>
      </c>
      <c r="AX1245" s="14" t="s">
        <v>79</v>
      </c>
      <c r="AY1245" s="173" t="s">
        <v>207</v>
      </c>
    </row>
    <row r="1246" spans="1:65" s="13" customFormat="1" ht="33.75">
      <c r="B1246" s="163"/>
      <c r="D1246" s="164" t="s">
        <v>237</v>
      </c>
      <c r="E1246" s="165" t="s">
        <v>1</v>
      </c>
      <c r="F1246" s="166" t="s">
        <v>2726</v>
      </c>
      <c r="H1246" s="167">
        <v>895.79</v>
      </c>
      <c r="I1246" s="168"/>
      <c r="L1246" s="163"/>
      <c r="M1246" s="169"/>
      <c r="N1246" s="170"/>
      <c r="O1246" s="170"/>
      <c r="P1246" s="170"/>
      <c r="Q1246" s="170"/>
      <c r="R1246" s="170"/>
      <c r="S1246" s="170"/>
      <c r="T1246" s="171"/>
      <c r="AT1246" s="165" t="s">
        <v>237</v>
      </c>
      <c r="AU1246" s="165" t="s">
        <v>88</v>
      </c>
      <c r="AV1246" s="13" t="s">
        <v>88</v>
      </c>
      <c r="AW1246" s="13" t="s">
        <v>33</v>
      </c>
      <c r="AX1246" s="13" t="s">
        <v>79</v>
      </c>
      <c r="AY1246" s="165" t="s">
        <v>207</v>
      </c>
    </row>
    <row r="1247" spans="1:65" s="13" customFormat="1" ht="33.75">
      <c r="B1247" s="163"/>
      <c r="D1247" s="164" t="s">
        <v>237</v>
      </c>
      <c r="E1247" s="165" t="s">
        <v>1</v>
      </c>
      <c r="F1247" s="166" t="s">
        <v>2727</v>
      </c>
      <c r="H1247" s="167">
        <v>598.82000000000005</v>
      </c>
      <c r="I1247" s="168"/>
      <c r="L1247" s="163"/>
      <c r="M1247" s="169"/>
      <c r="N1247" s="170"/>
      <c r="O1247" s="170"/>
      <c r="P1247" s="170"/>
      <c r="Q1247" s="170"/>
      <c r="R1247" s="170"/>
      <c r="S1247" s="170"/>
      <c r="T1247" s="171"/>
      <c r="AT1247" s="165" t="s">
        <v>237</v>
      </c>
      <c r="AU1247" s="165" t="s">
        <v>88</v>
      </c>
      <c r="AV1247" s="13" t="s">
        <v>88</v>
      </c>
      <c r="AW1247" s="13" t="s">
        <v>33</v>
      </c>
      <c r="AX1247" s="13" t="s">
        <v>79</v>
      </c>
      <c r="AY1247" s="165" t="s">
        <v>207</v>
      </c>
    </row>
    <row r="1248" spans="1:65" s="13" customFormat="1" ht="11.25">
      <c r="B1248" s="163"/>
      <c r="D1248" s="164" t="s">
        <v>237</v>
      </c>
      <c r="E1248" s="165" t="s">
        <v>1</v>
      </c>
      <c r="F1248" s="166" t="s">
        <v>2728</v>
      </c>
      <c r="H1248" s="167">
        <v>518.71</v>
      </c>
      <c r="I1248" s="168"/>
      <c r="L1248" s="163"/>
      <c r="M1248" s="169"/>
      <c r="N1248" s="170"/>
      <c r="O1248" s="170"/>
      <c r="P1248" s="170"/>
      <c r="Q1248" s="170"/>
      <c r="R1248" s="170"/>
      <c r="S1248" s="170"/>
      <c r="T1248" s="171"/>
      <c r="AT1248" s="165" t="s">
        <v>237</v>
      </c>
      <c r="AU1248" s="165" t="s">
        <v>88</v>
      </c>
      <c r="AV1248" s="13" t="s">
        <v>88</v>
      </c>
      <c r="AW1248" s="13" t="s">
        <v>33</v>
      </c>
      <c r="AX1248" s="13" t="s">
        <v>79</v>
      </c>
      <c r="AY1248" s="165" t="s">
        <v>207</v>
      </c>
    </row>
    <row r="1249" spans="1:65" s="15" customFormat="1" ht="11.25">
      <c r="B1249" s="179"/>
      <c r="D1249" s="164" t="s">
        <v>237</v>
      </c>
      <c r="E1249" s="180" t="s">
        <v>1</v>
      </c>
      <c r="F1249" s="181" t="s">
        <v>242</v>
      </c>
      <c r="H1249" s="182">
        <v>2890.08</v>
      </c>
      <c r="I1249" s="183"/>
      <c r="L1249" s="179"/>
      <c r="M1249" s="184"/>
      <c r="N1249" s="185"/>
      <c r="O1249" s="185"/>
      <c r="P1249" s="185"/>
      <c r="Q1249" s="185"/>
      <c r="R1249" s="185"/>
      <c r="S1249" s="185"/>
      <c r="T1249" s="186"/>
      <c r="AT1249" s="180" t="s">
        <v>237</v>
      </c>
      <c r="AU1249" s="180" t="s">
        <v>88</v>
      </c>
      <c r="AV1249" s="15" t="s">
        <v>213</v>
      </c>
      <c r="AW1249" s="15" t="s">
        <v>33</v>
      </c>
      <c r="AX1249" s="15" t="s">
        <v>86</v>
      </c>
      <c r="AY1249" s="180" t="s">
        <v>207</v>
      </c>
    </row>
    <row r="1250" spans="1:65" s="2" customFormat="1" ht="24.2" customHeight="1">
      <c r="A1250" s="31"/>
      <c r="B1250" s="148"/>
      <c r="C1250" s="149" t="s">
        <v>1435</v>
      </c>
      <c r="D1250" s="149" t="s">
        <v>209</v>
      </c>
      <c r="E1250" s="150" t="s">
        <v>2729</v>
      </c>
      <c r="F1250" s="151" t="s">
        <v>2730</v>
      </c>
      <c r="G1250" s="152" t="s">
        <v>415</v>
      </c>
      <c r="H1250" s="153">
        <v>60.24</v>
      </c>
      <c r="I1250" s="154"/>
      <c r="J1250" s="155">
        <f>ROUND(I1250*H1250,2)</f>
        <v>0</v>
      </c>
      <c r="K1250" s="156"/>
      <c r="L1250" s="32"/>
      <c r="M1250" s="157" t="s">
        <v>1</v>
      </c>
      <c r="N1250" s="158" t="s">
        <v>44</v>
      </c>
      <c r="O1250" s="57"/>
      <c r="P1250" s="159">
        <f>O1250*H1250</f>
        <v>0</v>
      </c>
      <c r="Q1250" s="159">
        <v>0</v>
      </c>
      <c r="R1250" s="159">
        <f>Q1250*H1250</f>
        <v>0</v>
      </c>
      <c r="S1250" s="159">
        <v>0</v>
      </c>
      <c r="T1250" s="160">
        <f>S1250*H1250</f>
        <v>0</v>
      </c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R1250" s="161" t="s">
        <v>213</v>
      </c>
      <c r="AT1250" s="161" t="s">
        <v>209</v>
      </c>
      <c r="AU1250" s="161" t="s">
        <v>88</v>
      </c>
      <c r="AY1250" s="17" t="s">
        <v>207</v>
      </c>
      <c r="BE1250" s="162">
        <f>IF(N1250="základní",J1250,0)</f>
        <v>0</v>
      </c>
      <c r="BF1250" s="162">
        <f>IF(N1250="snížená",J1250,0)</f>
        <v>0</v>
      </c>
      <c r="BG1250" s="162">
        <f>IF(N1250="zákl. přenesená",J1250,0)</f>
        <v>0</v>
      </c>
      <c r="BH1250" s="162">
        <f>IF(N1250="sníž. přenesená",J1250,0)</f>
        <v>0</v>
      </c>
      <c r="BI1250" s="162">
        <f>IF(N1250="nulová",J1250,0)</f>
        <v>0</v>
      </c>
      <c r="BJ1250" s="17" t="s">
        <v>86</v>
      </c>
      <c r="BK1250" s="162">
        <f>ROUND(I1250*H1250,2)</f>
        <v>0</v>
      </c>
      <c r="BL1250" s="17" t="s">
        <v>213</v>
      </c>
      <c r="BM1250" s="161" t="s">
        <v>1438</v>
      </c>
    </row>
    <row r="1251" spans="1:65" s="13" customFormat="1" ht="22.5">
      <c r="B1251" s="163"/>
      <c r="D1251" s="164" t="s">
        <v>237</v>
      </c>
      <c r="E1251" s="165" t="s">
        <v>1</v>
      </c>
      <c r="F1251" s="166" t="s">
        <v>2731</v>
      </c>
      <c r="H1251" s="167">
        <v>43.615000000000002</v>
      </c>
      <c r="I1251" s="168"/>
      <c r="L1251" s="163"/>
      <c r="M1251" s="169"/>
      <c r="N1251" s="170"/>
      <c r="O1251" s="170"/>
      <c r="P1251" s="170"/>
      <c r="Q1251" s="170"/>
      <c r="R1251" s="170"/>
      <c r="S1251" s="170"/>
      <c r="T1251" s="171"/>
      <c r="AT1251" s="165" t="s">
        <v>237</v>
      </c>
      <c r="AU1251" s="165" t="s">
        <v>88</v>
      </c>
      <c r="AV1251" s="13" t="s">
        <v>88</v>
      </c>
      <c r="AW1251" s="13" t="s">
        <v>33</v>
      </c>
      <c r="AX1251" s="13" t="s">
        <v>79</v>
      </c>
      <c r="AY1251" s="165" t="s">
        <v>207</v>
      </c>
    </row>
    <row r="1252" spans="1:65" s="13" customFormat="1" ht="22.5">
      <c r="B1252" s="163"/>
      <c r="D1252" s="164" t="s">
        <v>237</v>
      </c>
      <c r="E1252" s="165" t="s">
        <v>1</v>
      </c>
      <c r="F1252" s="166" t="s">
        <v>2732</v>
      </c>
      <c r="H1252" s="167">
        <v>4.6970000000000001</v>
      </c>
      <c r="I1252" s="168"/>
      <c r="L1252" s="163"/>
      <c r="M1252" s="169"/>
      <c r="N1252" s="170"/>
      <c r="O1252" s="170"/>
      <c r="P1252" s="170"/>
      <c r="Q1252" s="170"/>
      <c r="R1252" s="170"/>
      <c r="S1252" s="170"/>
      <c r="T1252" s="171"/>
      <c r="AT1252" s="165" t="s">
        <v>237</v>
      </c>
      <c r="AU1252" s="165" t="s">
        <v>88</v>
      </c>
      <c r="AV1252" s="13" t="s">
        <v>88</v>
      </c>
      <c r="AW1252" s="13" t="s">
        <v>33</v>
      </c>
      <c r="AX1252" s="13" t="s">
        <v>79</v>
      </c>
      <c r="AY1252" s="165" t="s">
        <v>207</v>
      </c>
    </row>
    <row r="1253" spans="1:65" s="13" customFormat="1" ht="22.5">
      <c r="B1253" s="163"/>
      <c r="D1253" s="164" t="s">
        <v>237</v>
      </c>
      <c r="E1253" s="165" t="s">
        <v>1</v>
      </c>
      <c r="F1253" s="166" t="s">
        <v>2733</v>
      </c>
      <c r="H1253" s="167">
        <v>11.928000000000001</v>
      </c>
      <c r="I1253" s="168"/>
      <c r="L1253" s="163"/>
      <c r="M1253" s="169"/>
      <c r="N1253" s="170"/>
      <c r="O1253" s="170"/>
      <c r="P1253" s="170"/>
      <c r="Q1253" s="170"/>
      <c r="R1253" s="170"/>
      <c r="S1253" s="170"/>
      <c r="T1253" s="171"/>
      <c r="AT1253" s="165" t="s">
        <v>237</v>
      </c>
      <c r="AU1253" s="165" t="s">
        <v>88</v>
      </c>
      <c r="AV1253" s="13" t="s">
        <v>88</v>
      </c>
      <c r="AW1253" s="13" t="s">
        <v>33</v>
      </c>
      <c r="AX1253" s="13" t="s">
        <v>79</v>
      </c>
      <c r="AY1253" s="165" t="s">
        <v>207</v>
      </c>
    </row>
    <row r="1254" spans="1:65" s="15" customFormat="1" ht="11.25">
      <c r="B1254" s="179"/>
      <c r="D1254" s="164" t="s">
        <v>237</v>
      </c>
      <c r="E1254" s="180" t="s">
        <v>1</v>
      </c>
      <c r="F1254" s="181" t="s">
        <v>242</v>
      </c>
      <c r="H1254" s="182">
        <v>60.240000000000009</v>
      </c>
      <c r="I1254" s="183"/>
      <c r="L1254" s="179"/>
      <c r="M1254" s="184"/>
      <c r="N1254" s="185"/>
      <c r="O1254" s="185"/>
      <c r="P1254" s="185"/>
      <c r="Q1254" s="185"/>
      <c r="R1254" s="185"/>
      <c r="S1254" s="185"/>
      <c r="T1254" s="186"/>
      <c r="AT1254" s="180" t="s">
        <v>237</v>
      </c>
      <c r="AU1254" s="180" t="s">
        <v>88</v>
      </c>
      <c r="AV1254" s="15" t="s">
        <v>213</v>
      </c>
      <c r="AW1254" s="15" t="s">
        <v>33</v>
      </c>
      <c r="AX1254" s="15" t="s">
        <v>86</v>
      </c>
      <c r="AY1254" s="180" t="s">
        <v>207</v>
      </c>
    </row>
    <row r="1255" spans="1:65" s="2" customFormat="1" ht="24.2" customHeight="1">
      <c r="A1255" s="31"/>
      <c r="B1255" s="148"/>
      <c r="C1255" s="149" t="s">
        <v>782</v>
      </c>
      <c r="D1255" s="149" t="s">
        <v>209</v>
      </c>
      <c r="E1255" s="150" t="s">
        <v>2734</v>
      </c>
      <c r="F1255" s="151" t="s">
        <v>2735</v>
      </c>
      <c r="G1255" s="152" t="s">
        <v>415</v>
      </c>
      <c r="H1255" s="153">
        <v>64.844999999999999</v>
      </c>
      <c r="I1255" s="154"/>
      <c r="J1255" s="155">
        <f>ROUND(I1255*H1255,2)</f>
        <v>0</v>
      </c>
      <c r="K1255" s="156"/>
      <c r="L1255" s="32"/>
      <c r="M1255" s="157" t="s">
        <v>1</v>
      </c>
      <c r="N1255" s="158" t="s">
        <v>44</v>
      </c>
      <c r="O1255" s="57"/>
      <c r="P1255" s="159">
        <f>O1255*H1255</f>
        <v>0</v>
      </c>
      <c r="Q1255" s="159">
        <v>0</v>
      </c>
      <c r="R1255" s="159">
        <f>Q1255*H1255</f>
        <v>0</v>
      </c>
      <c r="S1255" s="159">
        <v>0</v>
      </c>
      <c r="T1255" s="160">
        <f>S1255*H1255</f>
        <v>0</v>
      </c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R1255" s="161" t="s">
        <v>213</v>
      </c>
      <c r="AT1255" s="161" t="s">
        <v>209</v>
      </c>
      <c r="AU1255" s="161" t="s">
        <v>88</v>
      </c>
      <c r="AY1255" s="17" t="s">
        <v>207</v>
      </c>
      <c r="BE1255" s="162">
        <f>IF(N1255="základní",J1255,0)</f>
        <v>0</v>
      </c>
      <c r="BF1255" s="162">
        <f>IF(N1255="snížená",J1255,0)</f>
        <v>0</v>
      </c>
      <c r="BG1255" s="162">
        <f>IF(N1255="zákl. přenesená",J1255,0)</f>
        <v>0</v>
      </c>
      <c r="BH1255" s="162">
        <f>IF(N1255="sníž. přenesená",J1255,0)</f>
        <v>0</v>
      </c>
      <c r="BI1255" s="162">
        <f>IF(N1255="nulová",J1255,0)</f>
        <v>0</v>
      </c>
      <c r="BJ1255" s="17" t="s">
        <v>86</v>
      </c>
      <c r="BK1255" s="162">
        <f>ROUND(I1255*H1255,2)</f>
        <v>0</v>
      </c>
      <c r="BL1255" s="17" t="s">
        <v>213</v>
      </c>
      <c r="BM1255" s="161" t="s">
        <v>1441</v>
      </c>
    </row>
    <row r="1256" spans="1:65" s="13" customFormat="1" ht="22.5">
      <c r="B1256" s="163"/>
      <c r="D1256" s="164" t="s">
        <v>237</v>
      </c>
      <c r="E1256" s="165" t="s">
        <v>1</v>
      </c>
      <c r="F1256" s="166" t="s">
        <v>2736</v>
      </c>
      <c r="H1256" s="167">
        <v>64.844999999999999</v>
      </c>
      <c r="I1256" s="168"/>
      <c r="L1256" s="163"/>
      <c r="M1256" s="169"/>
      <c r="N1256" s="170"/>
      <c r="O1256" s="170"/>
      <c r="P1256" s="170"/>
      <c r="Q1256" s="170"/>
      <c r="R1256" s="170"/>
      <c r="S1256" s="170"/>
      <c r="T1256" s="171"/>
      <c r="AT1256" s="165" t="s">
        <v>237</v>
      </c>
      <c r="AU1256" s="165" t="s">
        <v>88</v>
      </c>
      <c r="AV1256" s="13" t="s">
        <v>88</v>
      </c>
      <c r="AW1256" s="13" t="s">
        <v>33</v>
      </c>
      <c r="AX1256" s="13" t="s">
        <v>79</v>
      </c>
      <c r="AY1256" s="165" t="s">
        <v>207</v>
      </c>
    </row>
    <row r="1257" spans="1:65" s="15" customFormat="1" ht="11.25">
      <c r="B1257" s="179"/>
      <c r="D1257" s="164" t="s">
        <v>237</v>
      </c>
      <c r="E1257" s="180" t="s">
        <v>1</v>
      </c>
      <c r="F1257" s="181" t="s">
        <v>242</v>
      </c>
      <c r="H1257" s="182">
        <v>64.844999999999999</v>
      </c>
      <c r="I1257" s="183"/>
      <c r="L1257" s="179"/>
      <c r="M1257" s="184"/>
      <c r="N1257" s="185"/>
      <c r="O1257" s="185"/>
      <c r="P1257" s="185"/>
      <c r="Q1257" s="185"/>
      <c r="R1257" s="185"/>
      <c r="S1257" s="185"/>
      <c r="T1257" s="186"/>
      <c r="AT1257" s="180" t="s">
        <v>237</v>
      </c>
      <c r="AU1257" s="180" t="s">
        <v>88</v>
      </c>
      <c r="AV1257" s="15" t="s">
        <v>213</v>
      </c>
      <c r="AW1257" s="15" t="s">
        <v>33</v>
      </c>
      <c r="AX1257" s="15" t="s">
        <v>86</v>
      </c>
      <c r="AY1257" s="180" t="s">
        <v>207</v>
      </c>
    </row>
    <row r="1258" spans="1:65" s="2" customFormat="1" ht="24.2" customHeight="1">
      <c r="A1258" s="31"/>
      <c r="B1258" s="148"/>
      <c r="C1258" s="149" t="s">
        <v>1444</v>
      </c>
      <c r="D1258" s="149" t="s">
        <v>209</v>
      </c>
      <c r="E1258" s="150" t="s">
        <v>2737</v>
      </c>
      <c r="F1258" s="151" t="s">
        <v>2738</v>
      </c>
      <c r="G1258" s="152" t="s">
        <v>415</v>
      </c>
      <c r="H1258" s="153">
        <v>71.548000000000002</v>
      </c>
      <c r="I1258" s="154"/>
      <c r="J1258" s="155">
        <f>ROUND(I1258*H1258,2)</f>
        <v>0</v>
      </c>
      <c r="K1258" s="156"/>
      <c r="L1258" s="32"/>
      <c r="M1258" s="157" t="s">
        <v>1</v>
      </c>
      <c r="N1258" s="158" t="s">
        <v>44</v>
      </c>
      <c r="O1258" s="57"/>
      <c r="P1258" s="159">
        <f>O1258*H1258</f>
        <v>0</v>
      </c>
      <c r="Q1258" s="159">
        <v>0</v>
      </c>
      <c r="R1258" s="159">
        <f>Q1258*H1258</f>
        <v>0</v>
      </c>
      <c r="S1258" s="159">
        <v>0</v>
      </c>
      <c r="T1258" s="160">
        <f>S1258*H1258</f>
        <v>0</v>
      </c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R1258" s="161" t="s">
        <v>213</v>
      </c>
      <c r="AT1258" s="161" t="s">
        <v>209</v>
      </c>
      <c r="AU1258" s="161" t="s">
        <v>88</v>
      </c>
      <c r="AY1258" s="17" t="s">
        <v>207</v>
      </c>
      <c r="BE1258" s="162">
        <f>IF(N1258="základní",J1258,0)</f>
        <v>0</v>
      </c>
      <c r="BF1258" s="162">
        <f>IF(N1258="snížená",J1258,0)</f>
        <v>0</v>
      </c>
      <c r="BG1258" s="162">
        <f>IF(N1258="zákl. přenesená",J1258,0)</f>
        <v>0</v>
      </c>
      <c r="BH1258" s="162">
        <f>IF(N1258="sníž. přenesená",J1258,0)</f>
        <v>0</v>
      </c>
      <c r="BI1258" s="162">
        <f>IF(N1258="nulová",J1258,0)</f>
        <v>0</v>
      </c>
      <c r="BJ1258" s="17" t="s">
        <v>86</v>
      </c>
      <c r="BK1258" s="162">
        <f>ROUND(I1258*H1258,2)</f>
        <v>0</v>
      </c>
      <c r="BL1258" s="17" t="s">
        <v>213</v>
      </c>
      <c r="BM1258" s="161" t="s">
        <v>1447</v>
      </c>
    </row>
    <row r="1259" spans="1:65" s="13" customFormat="1" ht="11.25">
      <c r="B1259" s="163"/>
      <c r="D1259" s="164" t="s">
        <v>237</v>
      </c>
      <c r="E1259" s="165" t="s">
        <v>1</v>
      </c>
      <c r="F1259" s="166" t="s">
        <v>2739</v>
      </c>
      <c r="H1259" s="167">
        <v>71.548000000000002</v>
      </c>
      <c r="I1259" s="168"/>
      <c r="L1259" s="163"/>
      <c r="M1259" s="169"/>
      <c r="N1259" s="170"/>
      <c r="O1259" s="170"/>
      <c r="P1259" s="170"/>
      <c r="Q1259" s="170"/>
      <c r="R1259" s="170"/>
      <c r="S1259" s="170"/>
      <c r="T1259" s="171"/>
      <c r="AT1259" s="165" t="s">
        <v>237</v>
      </c>
      <c r="AU1259" s="165" t="s">
        <v>88</v>
      </c>
      <c r="AV1259" s="13" t="s">
        <v>88</v>
      </c>
      <c r="AW1259" s="13" t="s">
        <v>33</v>
      </c>
      <c r="AX1259" s="13" t="s">
        <v>79</v>
      </c>
      <c r="AY1259" s="165" t="s">
        <v>207</v>
      </c>
    </row>
    <row r="1260" spans="1:65" s="15" customFormat="1" ht="11.25">
      <c r="B1260" s="179"/>
      <c r="D1260" s="164" t="s">
        <v>237</v>
      </c>
      <c r="E1260" s="180" t="s">
        <v>1</v>
      </c>
      <c r="F1260" s="181" t="s">
        <v>242</v>
      </c>
      <c r="H1260" s="182">
        <v>71.548000000000002</v>
      </c>
      <c r="I1260" s="183"/>
      <c r="L1260" s="179"/>
      <c r="M1260" s="184"/>
      <c r="N1260" s="185"/>
      <c r="O1260" s="185"/>
      <c r="P1260" s="185"/>
      <c r="Q1260" s="185"/>
      <c r="R1260" s="185"/>
      <c r="S1260" s="185"/>
      <c r="T1260" s="186"/>
      <c r="AT1260" s="180" t="s">
        <v>237</v>
      </c>
      <c r="AU1260" s="180" t="s">
        <v>88</v>
      </c>
      <c r="AV1260" s="15" t="s">
        <v>213</v>
      </c>
      <c r="AW1260" s="15" t="s">
        <v>33</v>
      </c>
      <c r="AX1260" s="15" t="s">
        <v>86</v>
      </c>
      <c r="AY1260" s="180" t="s">
        <v>207</v>
      </c>
    </row>
    <row r="1261" spans="1:65" s="2" customFormat="1" ht="24.2" customHeight="1">
      <c r="A1261" s="31"/>
      <c r="B1261" s="148"/>
      <c r="C1261" s="149" t="s">
        <v>789</v>
      </c>
      <c r="D1261" s="149" t="s">
        <v>209</v>
      </c>
      <c r="E1261" s="150" t="s">
        <v>2740</v>
      </c>
      <c r="F1261" s="151" t="s">
        <v>2741</v>
      </c>
      <c r="G1261" s="152" t="s">
        <v>415</v>
      </c>
      <c r="H1261" s="153">
        <v>117.07899999999999</v>
      </c>
      <c r="I1261" s="154"/>
      <c r="J1261" s="155">
        <f>ROUND(I1261*H1261,2)</f>
        <v>0</v>
      </c>
      <c r="K1261" s="156"/>
      <c r="L1261" s="32"/>
      <c r="M1261" s="157" t="s">
        <v>1</v>
      </c>
      <c r="N1261" s="158" t="s">
        <v>44</v>
      </c>
      <c r="O1261" s="57"/>
      <c r="P1261" s="159">
        <f>O1261*H1261</f>
        <v>0</v>
      </c>
      <c r="Q1261" s="159">
        <v>0</v>
      </c>
      <c r="R1261" s="159">
        <f>Q1261*H1261</f>
        <v>0</v>
      </c>
      <c r="S1261" s="159">
        <v>0</v>
      </c>
      <c r="T1261" s="160">
        <f>S1261*H1261</f>
        <v>0</v>
      </c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R1261" s="161" t="s">
        <v>213</v>
      </c>
      <c r="AT1261" s="161" t="s">
        <v>209</v>
      </c>
      <c r="AU1261" s="161" t="s">
        <v>88</v>
      </c>
      <c r="AY1261" s="17" t="s">
        <v>207</v>
      </c>
      <c r="BE1261" s="162">
        <f>IF(N1261="základní",J1261,0)</f>
        <v>0</v>
      </c>
      <c r="BF1261" s="162">
        <f>IF(N1261="snížená",J1261,0)</f>
        <v>0</v>
      </c>
      <c r="BG1261" s="162">
        <f>IF(N1261="zákl. přenesená",J1261,0)</f>
        <v>0</v>
      </c>
      <c r="BH1261" s="162">
        <f>IF(N1261="sníž. přenesená",J1261,0)</f>
        <v>0</v>
      </c>
      <c r="BI1261" s="162">
        <f>IF(N1261="nulová",J1261,0)</f>
        <v>0</v>
      </c>
      <c r="BJ1261" s="17" t="s">
        <v>86</v>
      </c>
      <c r="BK1261" s="162">
        <f>ROUND(I1261*H1261,2)</f>
        <v>0</v>
      </c>
      <c r="BL1261" s="17" t="s">
        <v>213</v>
      </c>
      <c r="BM1261" s="161" t="s">
        <v>1450</v>
      </c>
    </row>
    <row r="1262" spans="1:65" s="13" customFormat="1" ht="22.5">
      <c r="B1262" s="163"/>
      <c r="D1262" s="164" t="s">
        <v>237</v>
      </c>
      <c r="E1262" s="165" t="s">
        <v>1</v>
      </c>
      <c r="F1262" s="166" t="s">
        <v>2742</v>
      </c>
      <c r="H1262" s="167">
        <v>117.07899999999999</v>
      </c>
      <c r="I1262" s="168"/>
      <c r="L1262" s="163"/>
      <c r="M1262" s="169"/>
      <c r="N1262" s="170"/>
      <c r="O1262" s="170"/>
      <c r="P1262" s="170"/>
      <c r="Q1262" s="170"/>
      <c r="R1262" s="170"/>
      <c r="S1262" s="170"/>
      <c r="T1262" s="171"/>
      <c r="AT1262" s="165" t="s">
        <v>237</v>
      </c>
      <c r="AU1262" s="165" t="s">
        <v>88</v>
      </c>
      <c r="AV1262" s="13" t="s">
        <v>88</v>
      </c>
      <c r="AW1262" s="13" t="s">
        <v>33</v>
      </c>
      <c r="AX1262" s="13" t="s">
        <v>79</v>
      </c>
      <c r="AY1262" s="165" t="s">
        <v>207</v>
      </c>
    </row>
    <row r="1263" spans="1:65" s="15" customFormat="1" ht="11.25">
      <c r="B1263" s="179"/>
      <c r="D1263" s="164" t="s">
        <v>237</v>
      </c>
      <c r="E1263" s="180" t="s">
        <v>1</v>
      </c>
      <c r="F1263" s="181" t="s">
        <v>242</v>
      </c>
      <c r="H1263" s="182">
        <v>117.07899999999999</v>
      </c>
      <c r="I1263" s="183"/>
      <c r="L1263" s="179"/>
      <c r="M1263" s="184"/>
      <c r="N1263" s="185"/>
      <c r="O1263" s="185"/>
      <c r="P1263" s="185"/>
      <c r="Q1263" s="185"/>
      <c r="R1263" s="185"/>
      <c r="S1263" s="185"/>
      <c r="T1263" s="186"/>
      <c r="AT1263" s="180" t="s">
        <v>237</v>
      </c>
      <c r="AU1263" s="180" t="s">
        <v>88</v>
      </c>
      <c r="AV1263" s="15" t="s">
        <v>213</v>
      </c>
      <c r="AW1263" s="15" t="s">
        <v>33</v>
      </c>
      <c r="AX1263" s="15" t="s">
        <v>86</v>
      </c>
      <c r="AY1263" s="180" t="s">
        <v>207</v>
      </c>
    </row>
    <row r="1264" spans="1:65" s="2" customFormat="1" ht="24.2" customHeight="1">
      <c r="A1264" s="31"/>
      <c r="B1264" s="148"/>
      <c r="C1264" s="149" t="s">
        <v>1453</v>
      </c>
      <c r="D1264" s="149" t="s">
        <v>209</v>
      </c>
      <c r="E1264" s="150" t="s">
        <v>2743</v>
      </c>
      <c r="F1264" s="151" t="s">
        <v>2744</v>
      </c>
      <c r="G1264" s="152" t="s">
        <v>415</v>
      </c>
      <c r="H1264" s="153">
        <v>5.4580000000000002</v>
      </c>
      <c r="I1264" s="154"/>
      <c r="J1264" s="155">
        <f>ROUND(I1264*H1264,2)</f>
        <v>0</v>
      </c>
      <c r="K1264" s="156"/>
      <c r="L1264" s="32"/>
      <c r="M1264" s="157" t="s">
        <v>1</v>
      </c>
      <c r="N1264" s="158" t="s">
        <v>44</v>
      </c>
      <c r="O1264" s="57"/>
      <c r="P1264" s="159">
        <f>O1264*H1264</f>
        <v>0</v>
      </c>
      <c r="Q1264" s="159">
        <v>0</v>
      </c>
      <c r="R1264" s="159">
        <f>Q1264*H1264</f>
        <v>0</v>
      </c>
      <c r="S1264" s="159">
        <v>0</v>
      </c>
      <c r="T1264" s="160">
        <f>S1264*H1264</f>
        <v>0</v>
      </c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R1264" s="161" t="s">
        <v>213</v>
      </c>
      <c r="AT1264" s="161" t="s">
        <v>209</v>
      </c>
      <c r="AU1264" s="161" t="s">
        <v>88</v>
      </c>
      <c r="AY1264" s="17" t="s">
        <v>207</v>
      </c>
      <c r="BE1264" s="162">
        <f>IF(N1264="základní",J1264,0)</f>
        <v>0</v>
      </c>
      <c r="BF1264" s="162">
        <f>IF(N1264="snížená",J1264,0)</f>
        <v>0</v>
      </c>
      <c r="BG1264" s="162">
        <f>IF(N1264="zákl. přenesená",J1264,0)</f>
        <v>0</v>
      </c>
      <c r="BH1264" s="162">
        <f>IF(N1264="sníž. přenesená",J1264,0)</f>
        <v>0</v>
      </c>
      <c r="BI1264" s="162">
        <f>IF(N1264="nulová",J1264,0)</f>
        <v>0</v>
      </c>
      <c r="BJ1264" s="17" t="s">
        <v>86</v>
      </c>
      <c r="BK1264" s="162">
        <f>ROUND(I1264*H1264,2)</f>
        <v>0</v>
      </c>
      <c r="BL1264" s="17" t="s">
        <v>213</v>
      </c>
      <c r="BM1264" s="161" t="s">
        <v>1456</v>
      </c>
    </row>
    <row r="1265" spans="1:65" s="13" customFormat="1" ht="22.5">
      <c r="B1265" s="163"/>
      <c r="D1265" s="164" t="s">
        <v>237</v>
      </c>
      <c r="E1265" s="165" t="s">
        <v>1</v>
      </c>
      <c r="F1265" s="166" t="s">
        <v>2745</v>
      </c>
      <c r="H1265" s="167">
        <v>2.2109999999999999</v>
      </c>
      <c r="I1265" s="168"/>
      <c r="L1265" s="163"/>
      <c r="M1265" s="169"/>
      <c r="N1265" s="170"/>
      <c r="O1265" s="170"/>
      <c r="P1265" s="170"/>
      <c r="Q1265" s="170"/>
      <c r="R1265" s="170"/>
      <c r="S1265" s="170"/>
      <c r="T1265" s="171"/>
      <c r="AT1265" s="165" t="s">
        <v>237</v>
      </c>
      <c r="AU1265" s="165" t="s">
        <v>88</v>
      </c>
      <c r="AV1265" s="13" t="s">
        <v>88</v>
      </c>
      <c r="AW1265" s="13" t="s">
        <v>33</v>
      </c>
      <c r="AX1265" s="13" t="s">
        <v>79</v>
      </c>
      <c r="AY1265" s="165" t="s">
        <v>207</v>
      </c>
    </row>
    <row r="1266" spans="1:65" s="13" customFormat="1" ht="22.5">
      <c r="B1266" s="163"/>
      <c r="D1266" s="164" t="s">
        <v>237</v>
      </c>
      <c r="E1266" s="165" t="s">
        <v>1</v>
      </c>
      <c r="F1266" s="166" t="s">
        <v>2746</v>
      </c>
      <c r="H1266" s="167">
        <v>3.2469999999999999</v>
      </c>
      <c r="I1266" s="168"/>
      <c r="L1266" s="163"/>
      <c r="M1266" s="169"/>
      <c r="N1266" s="170"/>
      <c r="O1266" s="170"/>
      <c r="P1266" s="170"/>
      <c r="Q1266" s="170"/>
      <c r="R1266" s="170"/>
      <c r="S1266" s="170"/>
      <c r="T1266" s="171"/>
      <c r="AT1266" s="165" t="s">
        <v>237</v>
      </c>
      <c r="AU1266" s="165" t="s">
        <v>88</v>
      </c>
      <c r="AV1266" s="13" t="s">
        <v>88</v>
      </c>
      <c r="AW1266" s="13" t="s">
        <v>33</v>
      </c>
      <c r="AX1266" s="13" t="s">
        <v>79</v>
      </c>
      <c r="AY1266" s="165" t="s">
        <v>207</v>
      </c>
    </row>
    <row r="1267" spans="1:65" s="15" customFormat="1" ht="11.25">
      <c r="B1267" s="179"/>
      <c r="D1267" s="164" t="s">
        <v>237</v>
      </c>
      <c r="E1267" s="180" t="s">
        <v>1</v>
      </c>
      <c r="F1267" s="181" t="s">
        <v>242</v>
      </c>
      <c r="H1267" s="182">
        <v>5.4580000000000002</v>
      </c>
      <c r="I1267" s="183"/>
      <c r="L1267" s="179"/>
      <c r="M1267" s="184"/>
      <c r="N1267" s="185"/>
      <c r="O1267" s="185"/>
      <c r="P1267" s="185"/>
      <c r="Q1267" s="185"/>
      <c r="R1267" s="185"/>
      <c r="S1267" s="185"/>
      <c r="T1267" s="186"/>
      <c r="AT1267" s="180" t="s">
        <v>237</v>
      </c>
      <c r="AU1267" s="180" t="s">
        <v>88</v>
      </c>
      <c r="AV1267" s="15" t="s">
        <v>213</v>
      </c>
      <c r="AW1267" s="15" t="s">
        <v>33</v>
      </c>
      <c r="AX1267" s="15" t="s">
        <v>86</v>
      </c>
      <c r="AY1267" s="180" t="s">
        <v>207</v>
      </c>
    </row>
    <row r="1268" spans="1:65" s="2" customFormat="1" ht="24.2" customHeight="1">
      <c r="A1268" s="31"/>
      <c r="B1268" s="148"/>
      <c r="C1268" s="149" t="s">
        <v>796</v>
      </c>
      <c r="D1268" s="149" t="s">
        <v>209</v>
      </c>
      <c r="E1268" s="150" t="s">
        <v>2747</v>
      </c>
      <c r="F1268" s="151" t="s">
        <v>2748</v>
      </c>
      <c r="G1268" s="152" t="s">
        <v>301</v>
      </c>
      <c r="H1268" s="153">
        <v>3</v>
      </c>
      <c r="I1268" s="154"/>
      <c r="J1268" s="155">
        <f>ROUND(I1268*H1268,2)</f>
        <v>0</v>
      </c>
      <c r="K1268" s="156"/>
      <c r="L1268" s="32"/>
      <c r="M1268" s="157" t="s">
        <v>1</v>
      </c>
      <c r="N1268" s="158" t="s">
        <v>44</v>
      </c>
      <c r="O1268" s="57"/>
      <c r="P1268" s="159">
        <f>O1268*H1268</f>
        <v>0</v>
      </c>
      <c r="Q1268" s="159">
        <v>0</v>
      </c>
      <c r="R1268" s="159">
        <f>Q1268*H1268</f>
        <v>0</v>
      </c>
      <c r="S1268" s="159">
        <v>0</v>
      </c>
      <c r="T1268" s="160">
        <f>S1268*H1268</f>
        <v>0</v>
      </c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R1268" s="161" t="s">
        <v>213</v>
      </c>
      <c r="AT1268" s="161" t="s">
        <v>209</v>
      </c>
      <c r="AU1268" s="161" t="s">
        <v>88</v>
      </c>
      <c r="AY1268" s="17" t="s">
        <v>207</v>
      </c>
      <c r="BE1268" s="162">
        <f>IF(N1268="základní",J1268,0)</f>
        <v>0</v>
      </c>
      <c r="BF1268" s="162">
        <f>IF(N1268="snížená",J1268,0)</f>
        <v>0</v>
      </c>
      <c r="BG1268" s="162">
        <f>IF(N1268="zákl. přenesená",J1268,0)</f>
        <v>0</v>
      </c>
      <c r="BH1268" s="162">
        <f>IF(N1268="sníž. přenesená",J1268,0)</f>
        <v>0</v>
      </c>
      <c r="BI1268" s="162">
        <f>IF(N1268="nulová",J1268,0)</f>
        <v>0</v>
      </c>
      <c r="BJ1268" s="17" t="s">
        <v>86</v>
      </c>
      <c r="BK1268" s="162">
        <f>ROUND(I1268*H1268,2)</f>
        <v>0</v>
      </c>
      <c r="BL1268" s="17" t="s">
        <v>213</v>
      </c>
      <c r="BM1268" s="161" t="s">
        <v>1457</v>
      </c>
    </row>
    <row r="1269" spans="1:65" s="2" customFormat="1" ht="24.2" customHeight="1">
      <c r="A1269" s="31"/>
      <c r="B1269" s="148"/>
      <c r="C1269" s="149" t="s">
        <v>1460</v>
      </c>
      <c r="D1269" s="149" t="s">
        <v>209</v>
      </c>
      <c r="E1269" s="150" t="s">
        <v>2749</v>
      </c>
      <c r="F1269" s="151" t="s">
        <v>2750</v>
      </c>
      <c r="G1269" s="152" t="s">
        <v>220</v>
      </c>
      <c r="H1269" s="153">
        <v>8.5</v>
      </c>
      <c r="I1269" s="154"/>
      <c r="J1269" s="155">
        <f>ROUND(I1269*H1269,2)</f>
        <v>0</v>
      </c>
      <c r="K1269" s="156"/>
      <c r="L1269" s="32"/>
      <c r="M1269" s="157" t="s">
        <v>1</v>
      </c>
      <c r="N1269" s="158" t="s">
        <v>44</v>
      </c>
      <c r="O1269" s="57"/>
      <c r="P1269" s="159">
        <f>O1269*H1269</f>
        <v>0</v>
      </c>
      <c r="Q1269" s="159">
        <v>0</v>
      </c>
      <c r="R1269" s="159">
        <f>Q1269*H1269</f>
        <v>0</v>
      </c>
      <c r="S1269" s="159">
        <v>0</v>
      </c>
      <c r="T1269" s="160">
        <f>S1269*H1269</f>
        <v>0</v>
      </c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R1269" s="161" t="s">
        <v>213</v>
      </c>
      <c r="AT1269" s="161" t="s">
        <v>209</v>
      </c>
      <c r="AU1269" s="161" t="s">
        <v>88</v>
      </c>
      <c r="AY1269" s="17" t="s">
        <v>207</v>
      </c>
      <c r="BE1269" s="162">
        <f>IF(N1269="základní",J1269,0)</f>
        <v>0</v>
      </c>
      <c r="BF1269" s="162">
        <f>IF(N1269="snížená",J1269,0)</f>
        <v>0</v>
      </c>
      <c r="BG1269" s="162">
        <f>IF(N1269="zákl. přenesená",J1269,0)</f>
        <v>0</v>
      </c>
      <c r="BH1269" s="162">
        <f>IF(N1269="sníž. přenesená",J1269,0)</f>
        <v>0</v>
      </c>
      <c r="BI1269" s="162">
        <f>IF(N1269="nulová",J1269,0)</f>
        <v>0</v>
      </c>
      <c r="BJ1269" s="17" t="s">
        <v>86</v>
      </c>
      <c r="BK1269" s="162">
        <f>ROUND(I1269*H1269,2)</f>
        <v>0</v>
      </c>
      <c r="BL1269" s="17" t="s">
        <v>213</v>
      </c>
      <c r="BM1269" s="161" t="s">
        <v>1463</v>
      </c>
    </row>
    <row r="1270" spans="1:65" s="13" customFormat="1" ht="22.5">
      <c r="B1270" s="163"/>
      <c r="D1270" s="164" t="s">
        <v>237</v>
      </c>
      <c r="E1270" s="165" t="s">
        <v>1</v>
      </c>
      <c r="F1270" s="166" t="s">
        <v>2751</v>
      </c>
      <c r="H1270" s="167">
        <v>8.5</v>
      </c>
      <c r="I1270" s="168"/>
      <c r="L1270" s="163"/>
      <c r="M1270" s="169"/>
      <c r="N1270" s="170"/>
      <c r="O1270" s="170"/>
      <c r="P1270" s="170"/>
      <c r="Q1270" s="170"/>
      <c r="R1270" s="170"/>
      <c r="S1270" s="170"/>
      <c r="T1270" s="171"/>
      <c r="AT1270" s="165" t="s">
        <v>237</v>
      </c>
      <c r="AU1270" s="165" t="s">
        <v>88</v>
      </c>
      <c r="AV1270" s="13" t="s">
        <v>88</v>
      </c>
      <c r="AW1270" s="13" t="s">
        <v>33</v>
      </c>
      <c r="AX1270" s="13" t="s">
        <v>79</v>
      </c>
      <c r="AY1270" s="165" t="s">
        <v>207</v>
      </c>
    </row>
    <row r="1271" spans="1:65" s="15" customFormat="1" ht="11.25">
      <c r="B1271" s="179"/>
      <c r="D1271" s="164" t="s">
        <v>237</v>
      </c>
      <c r="E1271" s="180" t="s">
        <v>1</v>
      </c>
      <c r="F1271" s="181" t="s">
        <v>242</v>
      </c>
      <c r="H1271" s="182">
        <v>8.5</v>
      </c>
      <c r="I1271" s="183"/>
      <c r="L1271" s="179"/>
      <c r="M1271" s="184"/>
      <c r="N1271" s="185"/>
      <c r="O1271" s="185"/>
      <c r="P1271" s="185"/>
      <c r="Q1271" s="185"/>
      <c r="R1271" s="185"/>
      <c r="S1271" s="185"/>
      <c r="T1271" s="186"/>
      <c r="AT1271" s="180" t="s">
        <v>237</v>
      </c>
      <c r="AU1271" s="180" t="s">
        <v>88</v>
      </c>
      <c r="AV1271" s="15" t="s">
        <v>213</v>
      </c>
      <c r="AW1271" s="15" t="s">
        <v>33</v>
      </c>
      <c r="AX1271" s="15" t="s">
        <v>86</v>
      </c>
      <c r="AY1271" s="180" t="s">
        <v>207</v>
      </c>
    </row>
    <row r="1272" spans="1:65" s="2" customFormat="1" ht="24.2" customHeight="1">
      <c r="A1272" s="31"/>
      <c r="B1272" s="148"/>
      <c r="C1272" s="149" t="s">
        <v>801</v>
      </c>
      <c r="D1272" s="149" t="s">
        <v>209</v>
      </c>
      <c r="E1272" s="150" t="s">
        <v>2752</v>
      </c>
      <c r="F1272" s="151" t="s">
        <v>2753</v>
      </c>
      <c r="G1272" s="152" t="s">
        <v>415</v>
      </c>
      <c r="H1272" s="153">
        <v>15.467000000000001</v>
      </c>
      <c r="I1272" s="154"/>
      <c r="J1272" s="155">
        <f>ROUND(I1272*H1272,2)</f>
        <v>0</v>
      </c>
      <c r="K1272" s="156"/>
      <c r="L1272" s="32"/>
      <c r="M1272" s="157" t="s">
        <v>1</v>
      </c>
      <c r="N1272" s="158" t="s">
        <v>44</v>
      </c>
      <c r="O1272" s="57"/>
      <c r="P1272" s="159">
        <f>O1272*H1272</f>
        <v>0</v>
      </c>
      <c r="Q1272" s="159">
        <v>0</v>
      </c>
      <c r="R1272" s="159">
        <f>Q1272*H1272</f>
        <v>0</v>
      </c>
      <c r="S1272" s="159">
        <v>0</v>
      </c>
      <c r="T1272" s="160">
        <f>S1272*H1272</f>
        <v>0</v>
      </c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R1272" s="161" t="s">
        <v>213</v>
      </c>
      <c r="AT1272" s="161" t="s">
        <v>209</v>
      </c>
      <c r="AU1272" s="161" t="s">
        <v>88</v>
      </c>
      <c r="AY1272" s="17" t="s">
        <v>207</v>
      </c>
      <c r="BE1272" s="162">
        <f>IF(N1272="základní",J1272,0)</f>
        <v>0</v>
      </c>
      <c r="BF1272" s="162">
        <f>IF(N1272="snížená",J1272,0)</f>
        <v>0</v>
      </c>
      <c r="BG1272" s="162">
        <f>IF(N1272="zákl. přenesená",J1272,0)</f>
        <v>0</v>
      </c>
      <c r="BH1272" s="162">
        <f>IF(N1272="sníž. přenesená",J1272,0)</f>
        <v>0</v>
      </c>
      <c r="BI1272" s="162">
        <f>IF(N1272="nulová",J1272,0)</f>
        <v>0</v>
      </c>
      <c r="BJ1272" s="17" t="s">
        <v>86</v>
      </c>
      <c r="BK1272" s="162">
        <f>ROUND(I1272*H1272,2)</f>
        <v>0</v>
      </c>
      <c r="BL1272" s="17" t="s">
        <v>213</v>
      </c>
      <c r="BM1272" s="161" t="s">
        <v>1466</v>
      </c>
    </row>
    <row r="1273" spans="1:65" s="14" customFormat="1" ht="22.5">
      <c r="B1273" s="172"/>
      <c r="D1273" s="164" t="s">
        <v>237</v>
      </c>
      <c r="E1273" s="173" t="s">
        <v>1</v>
      </c>
      <c r="F1273" s="174" t="s">
        <v>2754</v>
      </c>
      <c r="H1273" s="173" t="s">
        <v>1</v>
      </c>
      <c r="I1273" s="175"/>
      <c r="L1273" s="172"/>
      <c r="M1273" s="176"/>
      <c r="N1273" s="177"/>
      <c r="O1273" s="177"/>
      <c r="P1273" s="177"/>
      <c r="Q1273" s="177"/>
      <c r="R1273" s="177"/>
      <c r="S1273" s="177"/>
      <c r="T1273" s="178"/>
      <c r="AT1273" s="173" t="s">
        <v>237</v>
      </c>
      <c r="AU1273" s="173" t="s">
        <v>88</v>
      </c>
      <c r="AV1273" s="14" t="s">
        <v>86</v>
      </c>
      <c r="AW1273" s="14" t="s">
        <v>33</v>
      </c>
      <c r="AX1273" s="14" t="s">
        <v>79</v>
      </c>
      <c r="AY1273" s="173" t="s">
        <v>207</v>
      </c>
    </row>
    <row r="1274" spans="1:65" s="13" customFormat="1" ht="22.5">
      <c r="B1274" s="163"/>
      <c r="D1274" s="164" t="s">
        <v>237</v>
      </c>
      <c r="E1274" s="165" t="s">
        <v>1</v>
      </c>
      <c r="F1274" s="166" t="s">
        <v>2755</v>
      </c>
      <c r="H1274" s="167">
        <v>3.6120000000000001</v>
      </c>
      <c r="I1274" s="168"/>
      <c r="L1274" s="163"/>
      <c r="M1274" s="169"/>
      <c r="N1274" s="170"/>
      <c r="O1274" s="170"/>
      <c r="P1274" s="170"/>
      <c r="Q1274" s="170"/>
      <c r="R1274" s="170"/>
      <c r="S1274" s="170"/>
      <c r="T1274" s="171"/>
      <c r="AT1274" s="165" t="s">
        <v>237</v>
      </c>
      <c r="AU1274" s="165" t="s">
        <v>88</v>
      </c>
      <c r="AV1274" s="13" t="s">
        <v>88</v>
      </c>
      <c r="AW1274" s="13" t="s">
        <v>33</v>
      </c>
      <c r="AX1274" s="13" t="s">
        <v>79</v>
      </c>
      <c r="AY1274" s="165" t="s">
        <v>207</v>
      </c>
    </row>
    <row r="1275" spans="1:65" s="13" customFormat="1" ht="22.5">
      <c r="B1275" s="163"/>
      <c r="D1275" s="164" t="s">
        <v>237</v>
      </c>
      <c r="E1275" s="165" t="s">
        <v>1</v>
      </c>
      <c r="F1275" s="166" t="s">
        <v>2756</v>
      </c>
      <c r="H1275" s="167">
        <v>6.3179999999999996</v>
      </c>
      <c r="I1275" s="168"/>
      <c r="L1275" s="163"/>
      <c r="M1275" s="169"/>
      <c r="N1275" s="170"/>
      <c r="O1275" s="170"/>
      <c r="P1275" s="170"/>
      <c r="Q1275" s="170"/>
      <c r="R1275" s="170"/>
      <c r="S1275" s="170"/>
      <c r="T1275" s="171"/>
      <c r="AT1275" s="165" t="s">
        <v>237</v>
      </c>
      <c r="AU1275" s="165" t="s">
        <v>88</v>
      </c>
      <c r="AV1275" s="13" t="s">
        <v>88</v>
      </c>
      <c r="AW1275" s="13" t="s">
        <v>33</v>
      </c>
      <c r="AX1275" s="13" t="s">
        <v>79</v>
      </c>
      <c r="AY1275" s="165" t="s">
        <v>207</v>
      </c>
    </row>
    <row r="1276" spans="1:65" s="13" customFormat="1" ht="22.5">
      <c r="B1276" s="163"/>
      <c r="D1276" s="164" t="s">
        <v>237</v>
      </c>
      <c r="E1276" s="165" t="s">
        <v>1</v>
      </c>
      <c r="F1276" s="166" t="s">
        <v>2757</v>
      </c>
      <c r="H1276" s="167">
        <v>3.5550000000000002</v>
      </c>
      <c r="I1276" s="168"/>
      <c r="L1276" s="163"/>
      <c r="M1276" s="169"/>
      <c r="N1276" s="170"/>
      <c r="O1276" s="170"/>
      <c r="P1276" s="170"/>
      <c r="Q1276" s="170"/>
      <c r="R1276" s="170"/>
      <c r="S1276" s="170"/>
      <c r="T1276" s="171"/>
      <c r="AT1276" s="165" t="s">
        <v>237</v>
      </c>
      <c r="AU1276" s="165" t="s">
        <v>88</v>
      </c>
      <c r="AV1276" s="13" t="s">
        <v>88</v>
      </c>
      <c r="AW1276" s="13" t="s">
        <v>33</v>
      </c>
      <c r="AX1276" s="13" t="s">
        <v>79</v>
      </c>
      <c r="AY1276" s="165" t="s">
        <v>207</v>
      </c>
    </row>
    <row r="1277" spans="1:65" s="13" customFormat="1" ht="22.5">
      <c r="B1277" s="163"/>
      <c r="D1277" s="164" t="s">
        <v>237</v>
      </c>
      <c r="E1277" s="165" t="s">
        <v>1</v>
      </c>
      <c r="F1277" s="166" t="s">
        <v>2758</v>
      </c>
      <c r="H1277" s="167">
        <v>1.982</v>
      </c>
      <c r="I1277" s="168"/>
      <c r="L1277" s="163"/>
      <c r="M1277" s="169"/>
      <c r="N1277" s="170"/>
      <c r="O1277" s="170"/>
      <c r="P1277" s="170"/>
      <c r="Q1277" s="170"/>
      <c r="R1277" s="170"/>
      <c r="S1277" s="170"/>
      <c r="T1277" s="171"/>
      <c r="AT1277" s="165" t="s">
        <v>237</v>
      </c>
      <c r="AU1277" s="165" t="s">
        <v>88</v>
      </c>
      <c r="AV1277" s="13" t="s">
        <v>88</v>
      </c>
      <c r="AW1277" s="13" t="s">
        <v>33</v>
      </c>
      <c r="AX1277" s="13" t="s">
        <v>79</v>
      </c>
      <c r="AY1277" s="165" t="s">
        <v>207</v>
      </c>
    </row>
    <row r="1278" spans="1:65" s="14" customFormat="1" ht="22.5">
      <c r="B1278" s="172"/>
      <c r="D1278" s="164" t="s">
        <v>237</v>
      </c>
      <c r="E1278" s="173" t="s">
        <v>1</v>
      </c>
      <c r="F1278" s="174" t="s">
        <v>2759</v>
      </c>
      <c r="H1278" s="173" t="s">
        <v>1</v>
      </c>
      <c r="I1278" s="175"/>
      <c r="L1278" s="172"/>
      <c r="M1278" s="176"/>
      <c r="N1278" s="177"/>
      <c r="O1278" s="177"/>
      <c r="P1278" s="177"/>
      <c r="Q1278" s="177"/>
      <c r="R1278" s="177"/>
      <c r="S1278" s="177"/>
      <c r="T1278" s="178"/>
      <c r="AT1278" s="173" t="s">
        <v>237</v>
      </c>
      <c r="AU1278" s="173" t="s">
        <v>88</v>
      </c>
      <c r="AV1278" s="14" t="s">
        <v>86</v>
      </c>
      <c r="AW1278" s="14" t="s">
        <v>33</v>
      </c>
      <c r="AX1278" s="14" t="s">
        <v>79</v>
      </c>
      <c r="AY1278" s="173" t="s">
        <v>207</v>
      </c>
    </row>
    <row r="1279" spans="1:65" s="14" customFormat="1" ht="22.5">
      <c r="B1279" s="172"/>
      <c r="D1279" s="164" t="s">
        <v>237</v>
      </c>
      <c r="E1279" s="173" t="s">
        <v>1</v>
      </c>
      <c r="F1279" s="174" t="s">
        <v>2760</v>
      </c>
      <c r="H1279" s="173" t="s">
        <v>1</v>
      </c>
      <c r="I1279" s="175"/>
      <c r="L1279" s="172"/>
      <c r="M1279" s="176"/>
      <c r="N1279" s="177"/>
      <c r="O1279" s="177"/>
      <c r="P1279" s="177"/>
      <c r="Q1279" s="177"/>
      <c r="R1279" s="177"/>
      <c r="S1279" s="177"/>
      <c r="T1279" s="178"/>
      <c r="AT1279" s="173" t="s">
        <v>237</v>
      </c>
      <c r="AU1279" s="173" t="s">
        <v>88</v>
      </c>
      <c r="AV1279" s="14" t="s">
        <v>86</v>
      </c>
      <c r="AW1279" s="14" t="s">
        <v>33</v>
      </c>
      <c r="AX1279" s="14" t="s">
        <v>79</v>
      </c>
      <c r="AY1279" s="173" t="s">
        <v>207</v>
      </c>
    </row>
    <row r="1280" spans="1:65" s="14" customFormat="1" ht="22.5">
      <c r="B1280" s="172"/>
      <c r="D1280" s="164" t="s">
        <v>237</v>
      </c>
      <c r="E1280" s="173" t="s">
        <v>1</v>
      </c>
      <c r="F1280" s="174" t="s">
        <v>2588</v>
      </c>
      <c r="H1280" s="173" t="s">
        <v>1</v>
      </c>
      <c r="I1280" s="175"/>
      <c r="L1280" s="172"/>
      <c r="M1280" s="176"/>
      <c r="N1280" s="177"/>
      <c r="O1280" s="177"/>
      <c r="P1280" s="177"/>
      <c r="Q1280" s="177"/>
      <c r="R1280" s="177"/>
      <c r="S1280" s="177"/>
      <c r="T1280" s="178"/>
      <c r="AT1280" s="173" t="s">
        <v>237</v>
      </c>
      <c r="AU1280" s="173" t="s">
        <v>88</v>
      </c>
      <c r="AV1280" s="14" t="s">
        <v>86</v>
      </c>
      <c r="AW1280" s="14" t="s">
        <v>33</v>
      </c>
      <c r="AX1280" s="14" t="s">
        <v>79</v>
      </c>
      <c r="AY1280" s="173" t="s">
        <v>207</v>
      </c>
    </row>
    <row r="1281" spans="1:65" s="14" customFormat="1" ht="22.5">
      <c r="B1281" s="172"/>
      <c r="D1281" s="164" t="s">
        <v>237</v>
      </c>
      <c r="E1281" s="173" t="s">
        <v>1</v>
      </c>
      <c r="F1281" s="174" t="s">
        <v>2761</v>
      </c>
      <c r="H1281" s="173" t="s">
        <v>1</v>
      </c>
      <c r="I1281" s="175"/>
      <c r="L1281" s="172"/>
      <c r="M1281" s="176"/>
      <c r="N1281" s="177"/>
      <c r="O1281" s="177"/>
      <c r="P1281" s="177"/>
      <c r="Q1281" s="177"/>
      <c r="R1281" s="177"/>
      <c r="S1281" s="177"/>
      <c r="T1281" s="178"/>
      <c r="AT1281" s="173" t="s">
        <v>237</v>
      </c>
      <c r="AU1281" s="173" t="s">
        <v>88</v>
      </c>
      <c r="AV1281" s="14" t="s">
        <v>86</v>
      </c>
      <c r="AW1281" s="14" t="s">
        <v>33</v>
      </c>
      <c r="AX1281" s="14" t="s">
        <v>79</v>
      </c>
      <c r="AY1281" s="173" t="s">
        <v>207</v>
      </c>
    </row>
    <row r="1282" spans="1:65" s="14" customFormat="1" ht="22.5">
      <c r="B1282" s="172"/>
      <c r="D1282" s="164" t="s">
        <v>237</v>
      </c>
      <c r="E1282" s="173" t="s">
        <v>1</v>
      </c>
      <c r="F1282" s="174" t="s">
        <v>2762</v>
      </c>
      <c r="H1282" s="173" t="s">
        <v>1</v>
      </c>
      <c r="I1282" s="175"/>
      <c r="L1282" s="172"/>
      <c r="M1282" s="176"/>
      <c r="N1282" s="177"/>
      <c r="O1282" s="177"/>
      <c r="P1282" s="177"/>
      <c r="Q1282" s="177"/>
      <c r="R1282" s="177"/>
      <c r="S1282" s="177"/>
      <c r="T1282" s="178"/>
      <c r="AT1282" s="173" t="s">
        <v>237</v>
      </c>
      <c r="AU1282" s="173" t="s">
        <v>88</v>
      </c>
      <c r="AV1282" s="14" t="s">
        <v>86</v>
      </c>
      <c r="AW1282" s="14" t="s">
        <v>33</v>
      </c>
      <c r="AX1282" s="14" t="s">
        <v>79</v>
      </c>
      <c r="AY1282" s="173" t="s">
        <v>207</v>
      </c>
    </row>
    <row r="1283" spans="1:65" s="14" customFormat="1" ht="22.5">
      <c r="B1283" s="172"/>
      <c r="D1283" s="164" t="s">
        <v>237</v>
      </c>
      <c r="E1283" s="173" t="s">
        <v>1</v>
      </c>
      <c r="F1283" s="174" t="s">
        <v>2263</v>
      </c>
      <c r="H1283" s="173" t="s">
        <v>1</v>
      </c>
      <c r="I1283" s="175"/>
      <c r="L1283" s="172"/>
      <c r="M1283" s="176"/>
      <c r="N1283" s="177"/>
      <c r="O1283" s="177"/>
      <c r="P1283" s="177"/>
      <c r="Q1283" s="177"/>
      <c r="R1283" s="177"/>
      <c r="S1283" s="177"/>
      <c r="T1283" s="178"/>
      <c r="AT1283" s="173" t="s">
        <v>237</v>
      </c>
      <c r="AU1283" s="173" t="s">
        <v>88</v>
      </c>
      <c r="AV1283" s="14" t="s">
        <v>86</v>
      </c>
      <c r="AW1283" s="14" t="s">
        <v>33</v>
      </c>
      <c r="AX1283" s="14" t="s">
        <v>79</v>
      </c>
      <c r="AY1283" s="173" t="s">
        <v>207</v>
      </c>
    </row>
    <row r="1284" spans="1:65" s="15" customFormat="1" ht="11.25">
      <c r="B1284" s="179"/>
      <c r="D1284" s="164" t="s">
        <v>237</v>
      </c>
      <c r="E1284" s="180" t="s">
        <v>1</v>
      </c>
      <c r="F1284" s="181" t="s">
        <v>242</v>
      </c>
      <c r="H1284" s="182">
        <v>15.466999999999999</v>
      </c>
      <c r="I1284" s="183"/>
      <c r="L1284" s="179"/>
      <c r="M1284" s="184"/>
      <c r="N1284" s="185"/>
      <c r="O1284" s="185"/>
      <c r="P1284" s="185"/>
      <c r="Q1284" s="185"/>
      <c r="R1284" s="185"/>
      <c r="S1284" s="185"/>
      <c r="T1284" s="186"/>
      <c r="AT1284" s="180" t="s">
        <v>237</v>
      </c>
      <c r="AU1284" s="180" t="s">
        <v>88</v>
      </c>
      <c r="AV1284" s="15" t="s">
        <v>213</v>
      </c>
      <c r="AW1284" s="15" t="s">
        <v>33</v>
      </c>
      <c r="AX1284" s="15" t="s">
        <v>86</v>
      </c>
      <c r="AY1284" s="180" t="s">
        <v>207</v>
      </c>
    </row>
    <row r="1285" spans="1:65" s="2" customFormat="1" ht="24.2" customHeight="1">
      <c r="A1285" s="31"/>
      <c r="B1285" s="148"/>
      <c r="C1285" s="149" t="s">
        <v>1469</v>
      </c>
      <c r="D1285" s="149" t="s">
        <v>209</v>
      </c>
      <c r="E1285" s="150" t="s">
        <v>2763</v>
      </c>
      <c r="F1285" s="151" t="s">
        <v>2764</v>
      </c>
      <c r="G1285" s="152" t="s">
        <v>415</v>
      </c>
      <c r="H1285" s="153">
        <v>484.85500000000002</v>
      </c>
      <c r="I1285" s="154"/>
      <c r="J1285" s="155">
        <f>ROUND(I1285*H1285,2)</f>
        <v>0</v>
      </c>
      <c r="K1285" s="156"/>
      <c r="L1285" s="32"/>
      <c r="M1285" s="157" t="s">
        <v>1</v>
      </c>
      <c r="N1285" s="158" t="s">
        <v>44</v>
      </c>
      <c r="O1285" s="57"/>
      <c r="P1285" s="159">
        <f>O1285*H1285</f>
        <v>0</v>
      </c>
      <c r="Q1285" s="159">
        <v>0</v>
      </c>
      <c r="R1285" s="159">
        <f>Q1285*H1285</f>
        <v>0</v>
      </c>
      <c r="S1285" s="159">
        <v>0</v>
      </c>
      <c r="T1285" s="160">
        <f>S1285*H1285</f>
        <v>0</v>
      </c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R1285" s="161" t="s">
        <v>213</v>
      </c>
      <c r="AT1285" s="161" t="s">
        <v>209</v>
      </c>
      <c r="AU1285" s="161" t="s">
        <v>88</v>
      </c>
      <c r="AY1285" s="17" t="s">
        <v>207</v>
      </c>
      <c r="BE1285" s="162">
        <f>IF(N1285="základní",J1285,0)</f>
        <v>0</v>
      </c>
      <c r="BF1285" s="162">
        <f>IF(N1285="snížená",J1285,0)</f>
        <v>0</v>
      </c>
      <c r="BG1285" s="162">
        <f>IF(N1285="zákl. přenesená",J1285,0)</f>
        <v>0</v>
      </c>
      <c r="BH1285" s="162">
        <f>IF(N1285="sníž. přenesená",J1285,0)</f>
        <v>0</v>
      </c>
      <c r="BI1285" s="162">
        <f>IF(N1285="nulová",J1285,0)</f>
        <v>0</v>
      </c>
      <c r="BJ1285" s="17" t="s">
        <v>86</v>
      </c>
      <c r="BK1285" s="162">
        <f>ROUND(I1285*H1285,2)</f>
        <v>0</v>
      </c>
      <c r="BL1285" s="17" t="s">
        <v>213</v>
      </c>
      <c r="BM1285" s="161" t="s">
        <v>1472</v>
      </c>
    </row>
    <row r="1286" spans="1:65" s="13" customFormat="1" ht="22.5">
      <c r="B1286" s="163"/>
      <c r="D1286" s="164" t="s">
        <v>237</v>
      </c>
      <c r="E1286" s="165" t="s">
        <v>1</v>
      </c>
      <c r="F1286" s="166" t="s">
        <v>2765</v>
      </c>
      <c r="H1286" s="167">
        <v>1.26</v>
      </c>
      <c r="I1286" s="168"/>
      <c r="L1286" s="163"/>
      <c r="M1286" s="169"/>
      <c r="N1286" s="170"/>
      <c r="O1286" s="170"/>
      <c r="P1286" s="170"/>
      <c r="Q1286" s="170"/>
      <c r="R1286" s="170"/>
      <c r="S1286" s="170"/>
      <c r="T1286" s="171"/>
      <c r="AT1286" s="165" t="s">
        <v>237</v>
      </c>
      <c r="AU1286" s="165" t="s">
        <v>88</v>
      </c>
      <c r="AV1286" s="13" t="s">
        <v>88</v>
      </c>
      <c r="AW1286" s="13" t="s">
        <v>33</v>
      </c>
      <c r="AX1286" s="13" t="s">
        <v>79</v>
      </c>
      <c r="AY1286" s="165" t="s">
        <v>207</v>
      </c>
    </row>
    <row r="1287" spans="1:65" s="13" customFormat="1" ht="11.25">
      <c r="B1287" s="163"/>
      <c r="D1287" s="164" t="s">
        <v>237</v>
      </c>
      <c r="E1287" s="165" t="s">
        <v>1</v>
      </c>
      <c r="F1287" s="166" t="s">
        <v>2766</v>
      </c>
      <c r="H1287" s="167">
        <v>3.625</v>
      </c>
      <c r="I1287" s="168"/>
      <c r="L1287" s="163"/>
      <c r="M1287" s="169"/>
      <c r="N1287" s="170"/>
      <c r="O1287" s="170"/>
      <c r="P1287" s="170"/>
      <c r="Q1287" s="170"/>
      <c r="R1287" s="170"/>
      <c r="S1287" s="170"/>
      <c r="T1287" s="171"/>
      <c r="AT1287" s="165" t="s">
        <v>237</v>
      </c>
      <c r="AU1287" s="165" t="s">
        <v>88</v>
      </c>
      <c r="AV1287" s="13" t="s">
        <v>88</v>
      </c>
      <c r="AW1287" s="13" t="s">
        <v>33</v>
      </c>
      <c r="AX1287" s="13" t="s">
        <v>79</v>
      </c>
      <c r="AY1287" s="165" t="s">
        <v>207</v>
      </c>
    </row>
    <row r="1288" spans="1:65" s="13" customFormat="1" ht="11.25">
      <c r="B1288" s="163"/>
      <c r="D1288" s="164" t="s">
        <v>237</v>
      </c>
      <c r="E1288" s="165" t="s">
        <v>1</v>
      </c>
      <c r="F1288" s="166" t="s">
        <v>2767</v>
      </c>
      <c r="H1288" s="167">
        <v>479.97</v>
      </c>
      <c r="I1288" s="168"/>
      <c r="L1288" s="163"/>
      <c r="M1288" s="169"/>
      <c r="N1288" s="170"/>
      <c r="O1288" s="170"/>
      <c r="P1288" s="170"/>
      <c r="Q1288" s="170"/>
      <c r="R1288" s="170"/>
      <c r="S1288" s="170"/>
      <c r="T1288" s="171"/>
      <c r="AT1288" s="165" t="s">
        <v>237</v>
      </c>
      <c r="AU1288" s="165" t="s">
        <v>88</v>
      </c>
      <c r="AV1288" s="13" t="s">
        <v>88</v>
      </c>
      <c r="AW1288" s="13" t="s">
        <v>33</v>
      </c>
      <c r="AX1288" s="13" t="s">
        <v>79</v>
      </c>
      <c r="AY1288" s="165" t="s">
        <v>207</v>
      </c>
    </row>
    <row r="1289" spans="1:65" s="15" customFormat="1" ht="11.25">
      <c r="B1289" s="179"/>
      <c r="D1289" s="164" t="s">
        <v>237</v>
      </c>
      <c r="E1289" s="180" t="s">
        <v>1</v>
      </c>
      <c r="F1289" s="181" t="s">
        <v>242</v>
      </c>
      <c r="H1289" s="182">
        <v>484.85500000000002</v>
      </c>
      <c r="I1289" s="183"/>
      <c r="L1289" s="179"/>
      <c r="M1289" s="184"/>
      <c r="N1289" s="185"/>
      <c r="O1289" s="185"/>
      <c r="P1289" s="185"/>
      <c r="Q1289" s="185"/>
      <c r="R1289" s="185"/>
      <c r="S1289" s="185"/>
      <c r="T1289" s="186"/>
      <c r="AT1289" s="180" t="s">
        <v>237</v>
      </c>
      <c r="AU1289" s="180" t="s">
        <v>88</v>
      </c>
      <c r="AV1289" s="15" t="s">
        <v>213</v>
      </c>
      <c r="AW1289" s="15" t="s">
        <v>33</v>
      </c>
      <c r="AX1289" s="15" t="s">
        <v>86</v>
      </c>
      <c r="AY1289" s="180" t="s">
        <v>207</v>
      </c>
    </row>
    <row r="1290" spans="1:65" s="2" customFormat="1" ht="33" customHeight="1">
      <c r="A1290" s="31"/>
      <c r="B1290" s="148"/>
      <c r="C1290" s="149" t="s">
        <v>806</v>
      </c>
      <c r="D1290" s="149" t="s">
        <v>209</v>
      </c>
      <c r="E1290" s="150" t="s">
        <v>1192</v>
      </c>
      <c r="F1290" s="151" t="s">
        <v>1193</v>
      </c>
      <c r="G1290" s="152" t="s">
        <v>288</v>
      </c>
      <c r="H1290" s="153">
        <v>5.492</v>
      </c>
      <c r="I1290" s="154"/>
      <c r="J1290" s="155">
        <f>ROUND(I1290*H1290,2)</f>
        <v>0</v>
      </c>
      <c r="K1290" s="156"/>
      <c r="L1290" s="32"/>
      <c r="M1290" s="157" t="s">
        <v>1</v>
      </c>
      <c r="N1290" s="158" t="s">
        <v>44</v>
      </c>
      <c r="O1290" s="57"/>
      <c r="P1290" s="159">
        <f>O1290*H1290</f>
        <v>0</v>
      </c>
      <c r="Q1290" s="159">
        <v>0</v>
      </c>
      <c r="R1290" s="159">
        <f>Q1290*H1290</f>
        <v>0</v>
      </c>
      <c r="S1290" s="159">
        <v>0</v>
      </c>
      <c r="T1290" s="160">
        <f>S1290*H1290</f>
        <v>0</v>
      </c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R1290" s="161" t="s">
        <v>213</v>
      </c>
      <c r="AT1290" s="161" t="s">
        <v>209</v>
      </c>
      <c r="AU1290" s="161" t="s">
        <v>88</v>
      </c>
      <c r="AY1290" s="17" t="s">
        <v>207</v>
      </c>
      <c r="BE1290" s="162">
        <f>IF(N1290="základní",J1290,0)</f>
        <v>0</v>
      </c>
      <c r="BF1290" s="162">
        <f>IF(N1290="snížená",J1290,0)</f>
        <v>0</v>
      </c>
      <c r="BG1290" s="162">
        <f>IF(N1290="zákl. přenesená",J1290,0)</f>
        <v>0</v>
      </c>
      <c r="BH1290" s="162">
        <f>IF(N1290="sníž. přenesená",J1290,0)</f>
        <v>0</v>
      </c>
      <c r="BI1290" s="162">
        <f>IF(N1290="nulová",J1290,0)</f>
        <v>0</v>
      </c>
      <c r="BJ1290" s="17" t="s">
        <v>86</v>
      </c>
      <c r="BK1290" s="162">
        <f>ROUND(I1290*H1290,2)</f>
        <v>0</v>
      </c>
      <c r="BL1290" s="17" t="s">
        <v>213</v>
      </c>
      <c r="BM1290" s="161" t="s">
        <v>1477</v>
      </c>
    </row>
    <row r="1291" spans="1:65" s="12" customFormat="1" ht="22.9" customHeight="1">
      <c r="B1291" s="135"/>
      <c r="D1291" s="136" t="s">
        <v>78</v>
      </c>
      <c r="E1291" s="146" t="s">
        <v>763</v>
      </c>
      <c r="F1291" s="146" t="s">
        <v>1230</v>
      </c>
      <c r="I1291" s="138"/>
      <c r="J1291" s="147">
        <f>BK1291</f>
        <v>0</v>
      </c>
      <c r="L1291" s="135"/>
      <c r="M1291" s="140"/>
      <c r="N1291" s="141"/>
      <c r="O1291" s="141"/>
      <c r="P1291" s="142">
        <f>SUM(P1292:P1293)</f>
        <v>0</v>
      </c>
      <c r="Q1291" s="141"/>
      <c r="R1291" s="142">
        <f>SUM(R1292:R1293)</f>
        <v>0</v>
      </c>
      <c r="S1291" s="141"/>
      <c r="T1291" s="143">
        <f>SUM(T1292:T1293)</f>
        <v>0</v>
      </c>
      <c r="AR1291" s="136" t="s">
        <v>86</v>
      </c>
      <c r="AT1291" s="144" t="s">
        <v>78</v>
      </c>
      <c r="AU1291" s="144" t="s">
        <v>86</v>
      </c>
      <c r="AY1291" s="136" t="s">
        <v>207</v>
      </c>
      <c r="BK1291" s="145">
        <f>SUM(BK1292:BK1293)</f>
        <v>0</v>
      </c>
    </row>
    <row r="1292" spans="1:65" s="2" customFormat="1" ht="24.2" customHeight="1">
      <c r="A1292" s="31"/>
      <c r="B1292" s="148"/>
      <c r="C1292" s="149" t="s">
        <v>1480</v>
      </c>
      <c r="D1292" s="149" t="s">
        <v>209</v>
      </c>
      <c r="E1292" s="150" t="s">
        <v>1231</v>
      </c>
      <c r="F1292" s="151" t="s">
        <v>1232</v>
      </c>
      <c r="G1292" s="152" t="s">
        <v>288</v>
      </c>
      <c r="H1292" s="153">
        <v>3045.6390000000001</v>
      </c>
      <c r="I1292" s="154"/>
      <c r="J1292" s="155">
        <f>ROUND(I1292*H1292,2)</f>
        <v>0</v>
      </c>
      <c r="K1292" s="156"/>
      <c r="L1292" s="32"/>
      <c r="M1292" s="157" t="s">
        <v>1</v>
      </c>
      <c r="N1292" s="158" t="s">
        <v>44</v>
      </c>
      <c r="O1292" s="57"/>
      <c r="P1292" s="159">
        <f>O1292*H1292</f>
        <v>0</v>
      </c>
      <c r="Q1292" s="159">
        <v>0</v>
      </c>
      <c r="R1292" s="159">
        <f>Q1292*H1292</f>
        <v>0</v>
      </c>
      <c r="S1292" s="159">
        <v>0</v>
      </c>
      <c r="T1292" s="160">
        <f>S1292*H1292</f>
        <v>0</v>
      </c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R1292" s="161" t="s">
        <v>213</v>
      </c>
      <c r="AT1292" s="161" t="s">
        <v>209</v>
      </c>
      <c r="AU1292" s="161" t="s">
        <v>88</v>
      </c>
      <c r="AY1292" s="17" t="s">
        <v>207</v>
      </c>
      <c r="BE1292" s="162">
        <f>IF(N1292="základní",J1292,0)</f>
        <v>0</v>
      </c>
      <c r="BF1292" s="162">
        <f>IF(N1292="snížená",J1292,0)</f>
        <v>0</v>
      </c>
      <c r="BG1292" s="162">
        <f>IF(N1292="zákl. přenesená",J1292,0)</f>
        <v>0</v>
      </c>
      <c r="BH1292" s="162">
        <f>IF(N1292="sníž. přenesená",J1292,0)</f>
        <v>0</v>
      </c>
      <c r="BI1292" s="162">
        <f>IF(N1292="nulová",J1292,0)</f>
        <v>0</v>
      </c>
      <c r="BJ1292" s="17" t="s">
        <v>86</v>
      </c>
      <c r="BK1292" s="162">
        <f>ROUND(I1292*H1292,2)</f>
        <v>0</v>
      </c>
      <c r="BL1292" s="17" t="s">
        <v>213</v>
      </c>
      <c r="BM1292" s="161" t="s">
        <v>1483</v>
      </c>
    </row>
    <row r="1293" spans="1:65" s="2" customFormat="1" ht="16.5" customHeight="1">
      <c r="A1293" s="31"/>
      <c r="B1293" s="148"/>
      <c r="C1293" s="149" t="s">
        <v>809</v>
      </c>
      <c r="D1293" s="149" t="s">
        <v>209</v>
      </c>
      <c r="E1293" s="150" t="s">
        <v>2768</v>
      </c>
      <c r="F1293" s="151" t="s">
        <v>2769</v>
      </c>
      <c r="G1293" s="152" t="s">
        <v>212</v>
      </c>
      <c r="H1293" s="153">
        <v>150</v>
      </c>
      <c r="I1293" s="154"/>
      <c r="J1293" s="155">
        <f>ROUND(I1293*H1293,2)</f>
        <v>0</v>
      </c>
      <c r="K1293" s="156"/>
      <c r="L1293" s="32"/>
      <c r="M1293" s="157" t="s">
        <v>1</v>
      </c>
      <c r="N1293" s="158" t="s">
        <v>44</v>
      </c>
      <c r="O1293" s="57"/>
      <c r="P1293" s="159">
        <f>O1293*H1293</f>
        <v>0</v>
      </c>
      <c r="Q1293" s="159">
        <v>0</v>
      </c>
      <c r="R1293" s="159">
        <f>Q1293*H1293</f>
        <v>0</v>
      </c>
      <c r="S1293" s="159">
        <v>0</v>
      </c>
      <c r="T1293" s="160">
        <f>S1293*H1293</f>
        <v>0</v>
      </c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R1293" s="161" t="s">
        <v>213</v>
      </c>
      <c r="AT1293" s="161" t="s">
        <v>209</v>
      </c>
      <c r="AU1293" s="161" t="s">
        <v>88</v>
      </c>
      <c r="AY1293" s="17" t="s">
        <v>207</v>
      </c>
      <c r="BE1293" s="162">
        <f>IF(N1293="základní",J1293,0)</f>
        <v>0</v>
      </c>
      <c r="BF1293" s="162">
        <f>IF(N1293="snížená",J1293,0)</f>
        <v>0</v>
      </c>
      <c r="BG1293" s="162">
        <f>IF(N1293="zákl. přenesená",J1293,0)</f>
        <v>0</v>
      </c>
      <c r="BH1293" s="162">
        <f>IF(N1293="sníž. přenesená",J1293,0)</f>
        <v>0</v>
      </c>
      <c r="BI1293" s="162">
        <f>IF(N1293="nulová",J1293,0)</f>
        <v>0</v>
      </c>
      <c r="BJ1293" s="17" t="s">
        <v>86</v>
      </c>
      <c r="BK1293" s="162">
        <f>ROUND(I1293*H1293,2)</f>
        <v>0</v>
      </c>
      <c r="BL1293" s="17" t="s">
        <v>213</v>
      </c>
      <c r="BM1293" s="161" t="s">
        <v>1488</v>
      </c>
    </row>
    <row r="1294" spans="1:65" s="12" customFormat="1" ht="25.9" customHeight="1">
      <c r="B1294" s="135"/>
      <c r="D1294" s="136" t="s">
        <v>78</v>
      </c>
      <c r="E1294" s="137" t="s">
        <v>1240</v>
      </c>
      <c r="F1294" s="137" t="s">
        <v>1241</v>
      </c>
      <c r="I1294" s="138"/>
      <c r="J1294" s="139">
        <f>BK1294</f>
        <v>0</v>
      </c>
      <c r="L1294" s="135"/>
      <c r="M1294" s="140"/>
      <c r="N1294" s="141"/>
      <c r="O1294" s="141"/>
      <c r="P1294" s="142">
        <f>P1295+P1307+P1338+P1354+P1387+P1444+P1732+P1755+P1768+P1808+P1829+P1861+P1871+P1897+P1919+P1937+P1960+P2038+P2087+P2096</f>
        <v>0</v>
      </c>
      <c r="Q1294" s="141"/>
      <c r="R1294" s="142">
        <f>R1295+R1307+R1338+R1354+R1387+R1444+R1732+R1755+R1768+R1808+R1829+R1861+R1871+R1897+R1919+R1937+R1960+R2038+R2087+R2096</f>
        <v>0</v>
      </c>
      <c r="S1294" s="141"/>
      <c r="T1294" s="143">
        <f>T1295+T1307+T1338+T1354+T1387+T1444+T1732+T1755+T1768+T1808+T1829+T1861+T1871+T1897+T1919+T1937+T1960+T2038+T2087+T2096</f>
        <v>0</v>
      </c>
      <c r="AR1294" s="136" t="s">
        <v>88</v>
      </c>
      <c r="AT1294" s="144" t="s">
        <v>78</v>
      </c>
      <c r="AU1294" s="144" t="s">
        <v>79</v>
      </c>
      <c r="AY1294" s="136" t="s">
        <v>207</v>
      </c>
      <c r="BK1294" s="145">
        <f>BK1295+BK1307+BK1338+BK1354+BK1387+BK1444+BK1732+BK1755+BK1768+BK1808+BK1829+BK1861+BK1871+BK1897+BK1919+BK1937+BK1960+BK2038+BK2087+BK2096</f>
        <v>0</v>
      </c>
    </row>
    <row r="1295" spans="1:65" s="12" customFormat="1" ht="22.9" customHeight="1">
      <c r="B1295" s="135"/>
      <c r="D1295" s="136" t="s">
        <v>78</v>
      </c>
      <c r="E1295" s="146" t="s">
        <v>2770</v>
      </c>
      <c r="F1295" s="146" t="s">
        <v>2771</v>
      </c>
      <c r="I1295" s="138"/>
      <c r="J1295" s="147">
        <f>BK1295</f>
        <v>0</v>
      </c>
      <c r="L1295" s="135"/>
      <c r="M1295" s="140"/>
      <c r="N1295" s="141"/>
      <c r="O1295" s="141"/>
      <c r="P1295" s="142">
        <f>SUM(P1296:P1306)</f>
        <v>0</v>
      </c>
      <c r="Q1295" s="141"/>
      <c r="R1295" s="142">
        <f>SUM(R1296:R1306)</f>
        <v>0</v>
      </c>
      <c r="S1295" s="141"/>
      <c r="T1295" s="143">
        <f>SUM(T1296:T1306)</f>
        <v>0</v>
      </c>
      <c r="AR1295" s="136" t="s">
        <v>88</v>
      </c>
      <c r="AT1295" s="144" t="s">
        <v>78</v>
      </c>
      <c r="AU1295" s="144" t="s">
        <v>86</v>
      </c>
      <c r="AY1295" s="136" t="s">
        <v>207</v>
      </c>
      <c r="BK1295" s="145">
        <f>SUM(BK1296:BK1306)</f>
        <v>0</v>
      </c>
    </row>
    <row r="1296" spans="1:65" s="2" customFormat="1" ht="24.2" customHeight="1">
      <c r="A1296" s="31"/>
      <c r="B1296" s="148"/>
      <c r="C1296" s="149" t="s">
        <v>1490</v>
      </c>
      <c r="D1296" s="149" t="s">
        <v>209</v>
      </c>
      <c r="E1296" s="150" t="s">
        <v>2772</v>
      </c>
      <c r="F1296" s="151" t="s">
        <v>2773</v>
      </c>
      <c r="G1296" s="152" t="s">
        <v>220</v>
      </c>
      <c r="H1296" s="153">
        <v>10.901999999999999</v>
      </c>
      <c r="I1296" s="154"/>
      <c r="J1296" s="155">
        <f>ROUND(I1296*H1296,2)</f>
        <v>0</v>
      </c>
      <c r="K1296" s="156"/>
      <c r="L1296" s="32"/>
      <c r="M1296" s="157" t="s">
        <v>1</v>
      </c>
      <c r="N1296" s="158" t="s">
        <v>44</v>
      </c>
      <c r="O1296" s="57"/>
      <c r="P1296" s="159">
        <f>O1296*H1296</f>
        <v>0</v>
      </c>
      <c r="Q1296" s="159">
        <v>0</v>
      </c>
      <c r="R1296" s="159">
        <f>Q1296*H1296</f>
        <v>0</v>
      </c>
      <c r="S1296" s="159">
        <v>0</v>
      </c>
      <c r="T1296" s="160">
        <f>S1296*H1296</f>
        <v>0</v>
      </c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R1296" s="161" t="s">
        <v>245</v>
      </c>
      <c r="AT1296" s="161" t="s">
        <v>209</v>
      </c>
      <c r="AU1296" s="161" t="s">
        <v>88</v>
      </c>
      <c r="AY1296" s="17" t="s">
        <v>207</v>
      </c>
      <c r="BE1296" s="162">
        <f>IF(N1296="základní",J1296,0)</f>
        <v>0</v>
      </c>
      <c r="BF1296" s="162">
        <f>IF(N1296="snížená",J1296,0)</f>
        <v>0</v>
      </c>
      <c r="BG1296" s="162">
        <f>IF(N1296="zákl. přenesená",J1296,0)</f>
        <v>0</v>
      </c>
      <c r="BH1296" s="162">
        <f>IF(N1296="sníž. přenesená",J1296,0)</f>
        <v>0</v>
      </c>
      <c r="BI1296" s="162">
        <f>IF(N1296="nulová",J1296,0)</f>
        <v>0</v>
      </c>
      <c r="BJ1296" s="17" t="s">
        <v>86</v>
      </c>
      <c r="BK1296" s="162">
        <f>ROUND(I1296*H1296,2)</f>
        <v>0</v>
      </c>
      <c r="BL1296" s="17" t="s">
        <v>245</v>
      </c>
      <c r="BM1296" s="161" t="s">
        <v>1493</v>
      </c>
    </row>
    <row r="1297" spans="1:65" s="13" customFormat="1" ht="22.5">
      <c r="B1297" s="163"/>
      <c r="D1297" s="164" t="s">
        <v>237</v>
      </c>
      <c r="E1297" s="165" t="s">
        <v>1</v>
      </c>
      <c r="F1297" s="166" t="s">
        <v>2774</v>
      </c>
      <c r="H1297" s="167">
        <v>4.5309999999999997</v>
      </c>
      <c r="I1297" s="168"/>
      <c r="L1297" s="163"/>
      <c r="M1297" s="169"/>
      <c r="N1297" s="170"/>
      <c r="O1297" s="170"/>
      <c r="P1297" s="170"/>
      <c r="Q1297" s="170"/>
      <c r="R1297" s="170"/>
      <c r="S1297" s="170"/>
      <c r="T1297" s="171"/>
      <c r="AT1297" s="165" t="s">
        <v>237</v>
      </c>
      <c r="AU1297" s="165" t="s">
        <v>88</v>
      </c>
      <c r="AV1297" s="13" t="s">
        <v>88</v>
      </c>
      <c r="AW1297" s="13" t="s">
        <v>33</v>
      </c>
      <c r="AX1297" s="13" t="s">
        <v>79</v>
      </c>
      <c r="AY1297" s="165" t="s">
        <v>207</v>
      </c>
    </row>
    <row r="1298" spans="1:65" s="13" customFormat="1" ht="22.5">
      <c r="B1298" s="163"/>
      <c r="D1298" s="164" t="s">
        <v>237</v>
      </c>
      <c r="E1298" s="165" t="s">
        <v>1</v>
      </c>
      <c r="F1298" s="166" t="s">
        <v>2775</v>
      </c>
      <c r="H1298" s="167">
        <v>6.3710000000000004</v>
      </c>
      <c r="I1298" s="168"/>
      <c r="L1298" s="163"/>
      <c r="M1298" s="169"/>
      <c r="N1298" s="170"/>
      <c r="O1298" s="170"/>
      <c r="P1298" s="170"/>
      <c r="Q1298" s="170"/>
      <c r="R1298" s="170"/>
      <c r="S1298" s="170"/>
      <c r="T1298" s="171"/>
      <c r="AT1298" s="165" t="s">
        <v>237</v>
      </c>
      <c r="AU1298" s="165" t="s">
        <v>88</v>
      </c>
      <c r="AV1298" s="13" t="s">
        <v>88</v>
      </c>
      <c r="AW1298" s="13" t="s">
        <v>33</v>
      </c>
      <c r="AX1298" s="13" t="s">
        <v>79</v>
      </c>
      <c r="AY1298" s="165" t="s">
        <v>207</v>
      </c>
    </row>
    <row r="1299" spans="1:65" s="15" customFormat="1" ht="11.25">
      <c r="B1299" s="179"/>
      <c r="D1299" s="164" t="s">
        <v>237</v>
      </c>
      <c r="E1299" s="180" t="s">
        <v>1</v>
      </c>
      <c r="F1299" s="181" t="s">
        <v>242</v>
      </c>
      <c r="H1299" s="182">
        <v>10.902000000000001</v>
      </c>
      <c r="I1299" s="183"/>
      <c r="L1299" s="179"/>
      <c r="M1299" s="184"/>
      <c r="N1299" s="185"/>
      <c r="O1299" s="185"/>
      <c r="P1299" s="185"/>
      <c r="Q1299" s="185"/>
      <c r="R1299" s="185"/>
      <c r="S1299" s="185"/>
      <c r="T1299" s="186"/>
      <c r="AT1299" s="180" t="s">
        <v>237</v>
      </c>
      <c r="AU1299" s="180" t="s">
        <v>88</v>
      </c>
      <c r="AV1299" s="15" t="s">
        <v>213</v>
      </c>
      <c r="AW1299" s="15" t="s">
        <v>33</v>
      </c>
      <c r="AX1299" s="15" t="s">
        <v>86</v>
      </c>
      <c r="AY1299" s="180" t="s">
        <v>207</v>
      </c>
    </row>
    <row r="1300" spans="1:65" s="2" customFormat="1" ht="24.2" customHeight="1">
      <c r="A1300" s="31"/>
      <c r="B1300" s="148"/>
      <c r="C1300" s="149" t="s">
        <v>813</v>
      </c>
      <c r="D1300" s="149" t="s">
        <v>209</v>
      </c>
      <c r="E1300" s="150" t="s">
        <v>2776</v>
      </c>
      <c r="F1300" s="151" t="s">
        <v>2777</v>
      </c>
      <c r="G1300" s="152" t="s">
        <v>415</v>
      </c>
      <c r="H1300" s="153">
        <v>1473.769</v>
      </c>
      <c r="I1300" s="154"/>
      <c r="J1300" s="155">
        <f t="shared" ref="J1300:J1306" si="30">ROUND(I1300*H1300,2)</f>
        <v>0</v>
      </c>
      <c r="K1300" s="156"/>
      <c r="L1300" s="32"/>
      <c r="M1300" s="157" t="s">
        <v>1</v>
      </c>
      <c r="N1300" s="158" t="s">
        <v>44</v>
      </c>
      <c r="O1300" s="57"/>
      <c r="P1300" s="159">
        <f t="shared" ref="P1300:P1306" si="31">O1300*H1300</f>
        <v>0</v>
      </c>
      <c r="Q1300" s="159">
        <v>0</v>
      </c>
      <c r="R1300" s="159">
        <f t="shared" ref="R1300:R1306" si="32">Q1300*H1300</f>
        <v>0</v>
      </c>
      <c r="S1300" s="159">
        <v>0</v>
      </c>
      <c r="T1300" s="160">
        <f t="shared" ref="T1300:T1306" si="33">S1300*H1300</f>
        <v>0</v>
      </c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R1300" s="161" t="s">
        <v>245</v>
      </c>
      <c r="AT1300" s="161" t="s">
        <v>209</v>
      </c>
      <c r="AU1300" s="161" t="s">
        <v>88</v>
      </c>
      <c r="AY1300" s="17" t="s">
        <v>207</v>
      </c>
      <c r="BE1300" s="162">
        <f t="shared" ref="BE1300:BE1306" si="34">IF(N1300="základní",J1300,0)</f>
        <v>0</v>
      </c>
      <c r="BF1300" s="162">
        <f t="shared" ref="BF1300:BF1306" si="35">IF(N1300="snížená",J1300,0)</f>
        <v>0</v>
      </c>
      <c r="BG1300" s="162">
        <f t="shared" ref="BG1300:BG1306" si="36">IF(N1300="zákl. přenesená",J1300,0)</f>
        <v>0</v>
      </c>
      <c r="BH1300" s="162">
        <f t="shared" ref="BH1300:BH1306" si="37">IF(N1300="sníž. přenesená",J1300,0)</f>
        <v>0</v>
      </c>
      <c r="BI1300" s="162">
        <f t="shared" ref="BI1300:BI1306" si="38">IF(N1300="nulová",J1300,0)</f>
        <v>0</v>
      </c>
      <c r="BJ1300" s="17" t="s">
        <v>86</v>
      </c>
      <c r="BK1300" s="162">
        <f t="shared" ref="BK1300:BK1306" si="39">ROUND(I1300*H1300,2)</f>
        <v>0</v>
      </c>
      <c r="BL1300" s="17" t="s">
        <v>245</v>
      </c>
      <c r="BM1300" s="161" t="s">
        <v>1497</v>
      </c>
    </row>
    <row r="1301" spans="1:65" s="2" customFormat="1" ht="24.2" customHeight="1">
      <c r="A1301" s="31"/>
      <c r="B1301" s="148"/>
      <c r="C1301" s="149" t="s">
        <v>1501</v>
      </c>
      <c r="D1301" s="149" t="s">
        <v>209</v>
      </c>
      <c r="E1301" s="150" t="s">
        <v>2778</v>
      </c>
      <c r="F1301" s="151" t="s">
        <v>2779</v>
      </c>
      <c r="G1301" s="152" t="s">
        <v>415</v>
      </c>
      <c r="H1301" s="153">
        <v>15</v>
      </c>
      <c r="I1301" s="154"/>
      <c r="J1301" s="155">
        <f t="shared" si="30"/>
        <v>0</v>
      </c>
      <c r="K1301" s="156"/>
      <c r="L1301" s="32"/>
      <c r="M1301" s="157" t="s">
        <v>1</v>
      </c>
      <c r="N1301" s="158" t="s">
        <v>44</v>
      </c>
      <c r="O1301" s="57"/>
      <c r="P1301" s="159">
        <f t="shared" si="31"/>
        <v>0</v>
      </c>
      <c r="Q1301" s="159">
        <v>0</v>
      </c>
      <c r="R1301" s="159">
        <f t="shared" si="32"/>
        <v>0</v>
      </c>
      <c r="S1301" s="159">
        <v>0</v>
      </c>
      <c r="T1301" s="160">
        <f t="shared" si="33"/>
        <v>0</v>
      </c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R1301" s="161" t="s">
        <v>245</v>
      </c>
      <c r="AT1301" s="161" t="s">
        <v>209</v>
      </c>
      <c r="AU1301" s="161" t="s">
        <v>88</v>
      </c>
      <c r="AY1301" s="17" t="s">
        <v>207</v>
      </c>
      <c r="BE1301" s="162">
        <f t="shared" si="34"/>
        <v>0</v>
      </c>
      <c r="BF1301" s="162">
        <f t="shared" si="35"/>
        <v>0</v>
      </c>
      <c r="BG1301" s="162">
        <f t="shared" si="36"/>
        <v>0</v>
      </c>
      <c r="BH1301" s="162">
        <f t="shared" si="37"/>
        <v>0</v>
      </c>
      <c r="BI1301" s="162">
        <f t="shared" si="38"/>
        <v>0</v>
      </c>
      <c r="BJ1301" s="17" t="s">
        <v>86</v>
      </c>
      <c r="BK1301" s="162">
        <f t="shared" si="39"/>
        <v>0</v>
      </c>
      <c r="BL1301" s="17" t="s">
        <v>245</v>
      </c>
      <c r="BM1301" s="161" t="s">
        <v>1502</v>
      </c>
    </row>
    <row r="1302" spans="1:65" s="2" customFormat="1" ht="24.2" customHeight="1">
      <c r="A1302" s="31"/>
      <c r="B1302" s="148"/>
      <c r="C1302" s="149" t="s">
        <v>816</v>
      </c>
      <c r="D1302" s="149" t="s">
        <v>209</v>
      </c>
      <c r="E1302" s="150" t="s">
        <v>2780</v>
      </c>
      <c r="F1302" s="151" t="s">
        <v>2781</v>
      </c>
      <c r="G1302" s="152" t="s">
        <v>415</v>
      </c>
      <c r="H1302" s="153">
        <v>13.795</v>
      </c>
      <c r="I1302" s="154"/>
      <c r="J1302" s="155">
        <f t="shared" si="30"/>
        <v>0</v>
      </c>
      <c r="K1302" s="156"/>
      <c r="L1302" s="32"/>
      <c r="M1302" s="157" t="s">
        <v>1</v>
      </c>
      <c r="N1302" s="158" t="s">
        <v>44</v>
      </c>
      <c r="O1302" s="57"/>
      <c r="P1302" s="159">
        <f t="shared" si="31"/>
        <v>0</v>
      </c>
      <c r="Q1302" s="159">
        <v>0</v>
      </c>
      <c r="R1302" s="159">
        <f t="shared" si="32"/>
        <v>0</v>
      </c>
      <c r="S1302" s="159">
        <v>0</v>
      </c>
      <c r="T1302" s="160">
        <f t="shared" si="33"/>
        <v>0</v>
      </c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R1302" s="161" t="s">
        <v>245</v>
      </c>
      <c r="AT1302" s="161" t="s">
        <v>209</v>
      </c>
      <c r="AU1302" s="161" t="s">
        <v>88</v>
      </c>
      <c r="AY1302" s="17" t="s">
        <v>207</v>
      </c>
      <c r="BE1302" s="162">
        <f t="shared" si="34"/>
        <v>0</v>
      </c>
      <c r="BF1302" s="162">
        <f t="shared" si="35"/>
        <v>0</v>
      </c>
      <c r="BG1302" s="162">
        <f t="shared" si="36"/>
        <v>0</v>
      </c>
      <c r="BH1302" s="162">
        <f t="shared" si="37"/>
        <v>0</v>
      </c>
      <c r="BI1302" s="162">
        <f t="shared" si="38"/>
        <v>0</v>
      </c>
      <c r="BJ1302" s="17" t="s">
        <v>86</v>
      </c>
      <c r="BK1302" s="162">
        <f t="shared" si="39"/>
        <v>0</v>
      </c>
      <c r="BL1302" s="17" t="s">
        <v>245</v>
      </c>
      <c r="BM1302" s="161" t="s">
        <v>1507</v>
      </c>
    </row>
    <row r="1303" spans="1:65" s="2" customFormat="1" ht="24.2" customHeight="1">
      <c r="A1303" s="31"/>
      <c r="B1303" s="148"/>
      <c r="C1303" s="149" t="s">
        <v>1510</v>
      </c>
      <c r="D1303" s="149" t="s">
        <v>209</v>
      </c>
      <c r="E1303" s="150" t="s">
        <v>2782</v>
      </c>
      <c r="F1303" s="151" t="s">
        <v>2783</v>
      </c>
      <c r="G1303" s="152" t="s">
        <v>415</v>
      </c>
      <c r="H1303" s="153">
        <v>575.96</v>
      </c>
      <c r="I1303" s="154"/>
      <c r="J1303" s="155">
        <f t="shared" si="30"/>
        <v>0</v>
      </c>
      <c r="K1303" s="156"/>
      <c r="L1303" s="32"/>
      <c r="M1303" s="157" t="s">
        <v>1</v>
      </c>
      <c r="N1303" s="158" t="s">
        <v>44</v>
      </c>
      <c r="O1303" s="57"/>
      <c r="P1303" s="159">
        <f t="shared" si="31"/>
        <v>0</v>
      </c>
      <c r="Q1303" s="159">
        <v>0</v>
      </c>
      <c r="R1303" s="159">
        <f t="shared" si="32"/>
        <v>0</v>
      </c>
      <c r="S1303" s="159">
        <v>0</v>
      </c>
      <c r="T1303" s="160">
        <f t="shared" si="33"/>
        <v>0</v>
      </c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R1303" s="161" t="s">
        <v>245</v>
      </c>
      <c r="AT1303" s="161" t="s">
        <v>209</v>
      </c>
      <c r="AU1303" s="161" t="s">
        <v>88</v>
      </c>
      <c r="AY1303" s="17" t="s">
        <v>207</v>
      </c>
      <c r="BE1303" s="162">
        <f t="shared" si="34"/>
        <v>0</v>
      </c>
      <c r="BF1303" s="162">
        <f t="shared" si="35"/>
        <v>0</v>
      </c>
      <c r="BG1303" s="162">
        <f t="shared" si="36"/>
        <v>0</v>
      </c>
      <c r="BH1303" s="162">
        <f t="shared" si="37"/>
        <v>0</v>
      </c>
      <c r="BI1303" s="162">
        <f t="shared" si="38"/>
        <v>0</v>
      </c>
      <c r="BJ1303" s="17" t="s">
        <v>86</v>
      </c>
      <c r="BK1303" s="162">
        <f t="shared" si="39"/>
        <v>0</v>
      </c>
      <c r="BL1303" s="17" t="s">
        <v>245</v>
      </c>
      <c r="BM1303" s="161" t="s">
        <v>1513</v>
      </c>
    </row>
    <row r="1304" spans="1:65" s="2" customFormat="1" ht="24.2" customHeight="1">
      <c r="A1304" s="31"/>
      <c r="B1304" s="148"/>
      <c r="C1304" s="149" t="s">
        <v>822</v>
      </c>
      <c r="D1304" s="149" t="s">
        <v>209</v>
      </c>
      <c r="E1304" s="150" t="s">
        <v>2784</v>
      </c>
      <c r="F1304" s="151" t="s">
        <v>2785</v>
      </c>
      <c r="G1304" s="152" t="s">
        <v>415</v>
      </c>
      <c r="H1304" s="153">
        <v>468.24799999999999</v>
      </c>
      <c r="I1304" s="154"/>
      <c r="J1304" s="155">
        <f t="shared" si="30"/>
        <v>0</v>
      </c>
      <c r="K1304" s="156"/>
      <c r="L1304" s="32"/>
      <c r="M1304" s="157" t="s">
        <v>1</v>
      </c>
      <c r="N1304" s="158" t="s">
        <v>44</v>
      </c>
      <c r="O1304" s="57"/>
      <c r="P1304" s="159">
        <f t="shared" si="31"/>
        <v>0</v>
      </c>
      <c r="Q1304" s="159">
        <v>0</v>
      </c>
      <c r="R1304" s="159">
        <f t="shared" si="32"/>
        <v>0</v>
      </c>
      <c r="S1304" s="159">
        <v>0</v>
      </c>
      <c r="T1304" s="160">
        <f t="shared" si="33"/>
        <v>0</v>
      </c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R1304" s="161" t="s">
        <v>245</v>
      </c>
      <c r="AT1304" s="161" t="s">
        <v>209</v>
      </c>
      <c r="AU1304" s="161" t="s">
        <v>88</v>
      </c>
      <c r="AY1304" s="17" t="s">
        <v>207</v>
      </c>
      <c r="BE1304" s="162">
        <f t="shared" si="34"/>
        <v>0</v>
      </c>
      <c r="BF1304" s="162">
        <f t="shared" si="35"/>
        <v>0</v>
      </c>
      <c r="BG1304" s="162">
        <f t="shared" si="36"/>
        <v>0</v>
      </c>
      <c r="BH1304" s="162">
        <f t="shared" si="37"/>
        <v>0</v>
      </c>
      <c r="BI1304" s="162">
        <f t="shared" si="38"/>
        <v>0</v>
      </c>
      <c r="BJ1304" s="17" t="s">
        <v>86</v>
      </c>
      <c r="BK1304" s="162">
        <f t="shared" si="39"/>
        <v>0</v>
      </c>
      <c r="BL1304" s="17" t="s">
        <v>245</v>
      </c>
      <c r="BM1304" s="161" t="s">
        <v>1519</v>
      </c>
    </row>
    <row r="1305" spans="1:65" s="2" customFormat="1" ht="24.2" customHeight="1">
      <c r="A1305" s="31"/>
      <c r="B1305" s="148"/>
      <c r="C1305" s="149" t="s">
        <v>1521</v>
      </c>
      <c r="D1305" s="149" t="s">
        <v>209</v>
      </c>
      <c r="E1305" s="150" t="s">
        <v>2786</v>
      </c>
      <c r="F1305" s="151" t="s">
        <v>2787</v>
      </c>
      <c r="G1305" s="152" t="s">
        <v>1636</v>
      </c>
      <c r="H1305" s="187"/>
      <c r="I1305" s="154"/>
      <c r="J1305" s="155">
        <f t="shared" si="30"/>
        <v>0</v>
      </c>
      <c r="K1305" s="156"/>
      <c r="L1305" s="32"/>
      <c r="M1305" s="157" t="s">
        <v>1</v>
      </c>
      <c r="N1305" s="158" t="s">
        <v>44</v>
      </c>
      <c r="O1305" s="57"/>
      <c r="P1305" s="159">
        <f t="shared" si="31"/>
        <v>0</v>
      </c>
      <c r="Q1305" s="159">
        <v>0</v>
      </c>
      <c r="R1305" s="159">
        <f t="shared" si="32"/>
        <v>0</v>
      </c>
      <c r="S1305" s="159">
        <v>0</v>
      </c>
      <c r="T1305" s="160">
        <f t="shared" si="33"/>
        <v>0</v>
      </c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R1305" s="161" t="s">
        <v>245</v>
      </c>
      <c r="AT1305" s="161" t="s">
        <v>209</v>
      </c>
      <c r="AU1305" s="161" t="s">
        <v>88</v>
      </c>
      <c r="AY1305" s="17" t="s">
        <v>207</v>
      </c>
      <c r="BE1305" s="162">
        <f t="shared" si="34"/>
        <v>0</v>
      </c>
      <c r="BF1305" s="162">
        <f t="shared" si="35"/>
        <v>0</v>
      </c>
      <c r="BG1305" s="162">
        <f t="shared" si="36"/>
        <v>0</v>
      </c>
      <c r="BH1305" s="162">
        <f t="shared" si="37"/>
        <v>0</v>
      </c>
      <c r="BI1305" s="162">
        <f t="shared" si="38"/>
        <v>0</v>
      </c>
      <c r="BJ1305" s="17" t="s">
        <v>86</v>
      </c>
      <c r="BK1305" s="162">
        <f t="shared" si="39"/>
        <v>0</v>
      </c>
      <c r="BL1305" s="17" t="s">
        <v>245</v>
      </c>
      <c r="BM1305" s="161" t="s">
        <v>1524</v>
      </c>
    </row>
    <row r="1306" spans="1:65" s="2" customFormat="1" ht="16.5" customHeight="1">
      <c r="A1306" s="31"/>
      <c r="B1306" s="148"/>
      <c r="C1306" s="149" t="s">
        <v>825</v>
      </c>
      <c r="D1306" s="149" t="s">
        <v>209</v>
      </c>
      <c r="E1306" s="150" t="s">
        <v>2788</v>
      </c>
      <c r="F1306" s="151" t="s">
        <v>2789</v>
      </c>
      <c r="G1306" s="152" t="s">
        <v>212</v>
      </c>
      <c r="H1306" s="153">
        <v>40</v>
      </c>
      <c r="I1306" s="154"/>
      <c r="J1306" s="155">
        <f t="shared" si="30"/>
        <v>0</v>
      </c>
      <c r="K1306" s="156"/>
      <c r="L1306" s="32"/>
      <c r="M1306" s="157" t="s">
        <v>1</v>
      </c>
      <c r="N1306" s="158" t="s">
        <v>44</v>
      </c>
      <c r="O1306" s="57"/>
      <c r="P1306" s="159">
        <f t="shared" si="31"/>
        <v>0</v>
      </c>
      <c r="Q1306" s="159">
        <v>0</v>
      </c>
      <c r="R1306" s="159">
        <f t="shared" si="32"/>
        <v>0</v>
      </c>
      <c r="S1306" s="159">
        <v>0</v>
      </c>
      <c r="T1306" s="160">
        <f t="shared" si="33"/>
        <v>0</v>
      </c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R1306" s="161" t="s">
        <v>245</v>
      </c>
      <c r="AT1306" s="161" t="s">
        <v>209</v>
      </c>
      <c r="AU1306" s="161" t="s">
        <v>88</v>
      </c>
      <c r="AY1306" s="17" t="s">
        <v>207</v>
      </c>
      <c r="BE1306" s="162">
        <f t="shared" si="34"/>
        <v>0</v>
      </c>
      <c r="BF1306" s="162">
        <f t="shared" si="35"/>
        <v>0</v>
      </c>
      <c r="BG1306" s="162">
        <f t="shared" si="36"/>
        <v>0</v>
      </c>
      <c r="BH1306" s="162">
        <f t="shared" si="37"/>
        <v>0</v>
      </c>
      <c r="BI1306" s="162">
        <f t="shared" si="38"/>
        <v>0</v>
      </c>
      <c r="BJ1306" s="17" t="s">
        <v>86</v>
      </c>
      <c r="BK1306" s="162">
        <f t="shared" si="39"/>
        <v>0</v>
      </c>
      <c r="BL1306" s="17" t="s">
        <v>245</v>
      </c>
      <c r="BM1306" s="161" t="s">
        <v>1532</v>
      </c>
    </row>
    <row r="1307" spans="1:65" s="12" customFormat="1" ht="22.9" customHeight="1">
      <c r="B1307" s="135"/>
      <c r="D1307" s="136" t="s">
        <v>78</v>
      </c>
      <c r="E1307" s="146" t="s">
        <v>1242</v>
      </c>
      <c r="F1307" s="146" t="s">
        <v>1243</v>
      </c>
      <c r="I1307" s="138"/>
      <c r="J1307" s="147">
        <f>BK1307</f>
        <v>0</v>
      </c>
      <c r="L1307" s="135"/>
      <c r="M1307" s="140"/>
      <c r="N1307" s="141"/>
      <c r="O1307" s="141"/>
      <c r="P1307" s="142">
        <f>SUM(P1308:P1337)</f>
        <v>0</v>
      </c>
      <c r="Q1307" s="141"/>
      <c r="R1307" s="142">
        <f>SUM(R1308:R1337)</f>
        <v>0</v>
      </c>
      <c r="S1307" s="141"/>
      <c r="T1307" s="143">
        <f>SUM(T1308:T1337)</f>
        <v>0</v>
      </c>
      <c r="AR1307" s="136" t="s">
        <v>88</v>
      </c>
      <c r="AT1307" s="144" t="s">
        <v>78</v>
      </c>
      <c r="AU1307" s="144" t="s">
        <v>86</v>
      </c>
      <c r="AY1307" s="136" t="s">
        <v>207</v>
      </c>
      <c r="BK1307" s="145">
        <f>SUM(BK1308:BK1337)</f>
        <v>0</v>
      </c>
    </row>
    <row r="1308" spans="1:65" s="2" customFormat="1" ht="24.2" customHeight="1">
      <c r="A1308" s="31"/>
      <c r="B1308" s="148"/>
      <c r="C1308" s="149" t="s">
        <v>1537</v>
      </c>
      <c r="D1308" s="149" t="s">
        <v>209</v>
      </c>
      <c r="E1308" s="150" t="s">
        <v>2790</v>
      </c>
      <c r="F1308" s="151" t="s">
        <v>2791</v>
      </c>
      <c r="G1308" s="152" t="s">
        <v>415</v>
      </c>
      <c r="H1308" s="153">
        <v>123.52</v>
      </c>
      <c r="I1308" s="154"/>
      <c r="J1308" s="155">
        <f>ROUND(I1308*H1308,2)</f>
        <v>0</v>
      </c>
      <c r="K1308" s="156"/>
      <c r="L1308" s="32"/>
      <c r="M1308" s="157" t="s">
        <v>1</v>
      </c>
      <c r="N1308" s="158" t="s">
        <v>44</v>
      </c>
      <c r="O1308" s="57"/>
      <c r="P1308" s="159">
        <f>O1308*H1308</f>
        <v>0</v>
      </c>
      <c r="Q1308" s="159">
        <v>0</v>
      </c>
      <c r="R1308" s="159">
        <f>Q1308*H1308</f>
        <v>0</v>
      </c>
      <c r="S1308" s="159">
        <v>0</v>
      </c>
      <c r="T1308" s="160">
        <f>S1308*H1308</f>
        <v>0</v>
      </c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R1308" s="161" t="s">
        <v>245</v>
      </c>
      <c r="AT1308" s="161" t="s">
        <v>209</v>
      </c>
      <c r="AU1308" s="161" t="s">
        <v>88</v>
      </c>
      <c r="AY1308" s="17" t="s">
        <v>207</v>
      </c>
      <c r="BE1308" s="162">
        <f>IF(N1308="základní",J1308,0)</f>
        <v>0</v>
      </c>
      <c r="BF1308" s="162">
        <f>IF(N1308="snížená",J1308,0)</f>
        <v>0</v>
      </c>
      <c r="BG1308" s="162">
        <f>IF(N1308="zákl. přenesená",J1308,0)</f>
        <v>0</v>
      </c>
      <c r="BH1308" s="162">
        <f>IF(N1308="sníž. přenesená",J1308,0)</f>
        <v>0</v>
      </c>
      <c r="BI1308" s="162">
        <f>IF(N1308="nulová",J1308,0)</f>
        <v>0</v>
      </c>
      <c r="BJ1308" s="17" t="s">
        <v>86</v>
      </c>
      <c r="BK1308" s="162">
        <f>ROUND(I1308*H1308,2)</f>
        <v>0</v>
      </c>
      <c r="BL1308" s="17" t="s">
        <v>245</v>
      </c>
      <c r="BM1308" s="161" t="s">
        <v>1538</v>
      </c>
    </row>
    <row r="1309" spans="1:65" s="14" customFormat="1" ht="11.25">
      <c r="B1309" s="172"/>
      <c r="D1309" s="164" t="s">
        <v>237</v>
      </c>
      <c r="E1309" s="173" t="s">
        <v>1</v>
      </c>
      <c r="F1309" s="174" t="s">
        <v>2792</v>
      </c>
      <c r="H1309" s="173" t="s">
        <v>1</v>
      </c>
      <c r="I1309" s="175"/>
      <c r="L1309" s="172"/>
      <c r="M1309" s="176"/>
      <c r="N1309" s="177"/>
      <c r="O1309" s="177"/>
      <c r="P1309" s="177"/>
      <c r="Q1309" s="177"/>
      <c r="R1309" s="177"/>
      <c r="S1309" s="177"/>
      <c r="T1309" s="178"/>
      <c r="AT1309" s="173" t="s">
        <v>237</v>
      </c>
      <c r="AU1309" s="173" t="s">
        <v>88</v>
      </c>
      <c r="AV1309" s="14" t="s">
        <v>86</v>
      </c>
      <c r="AW1309" s="14" t="s">
        <v>33</v>
      </c>
      <c r="AX1309" s="14" t="s">
        <v>79</v>
      </c>
      <c r="AY1309" s="173" t="s">
        <v>207</v>
      </c>
    </row>
    <row r="1310" spans="1:65" s="14" customFormat="1" ht="11.25">
      <c r="B1310" s="172"/>
      <c r="D1310" s="164" t="s">
        <v>237</v>
      </c>
      <c r="E1310" s="173" t="s">
        <v>1</v>
      </c>
      <c r="F1310" s="174" t="s">
        <v>2793</v>
      </c>
      <c r="H1310" s="173" t="s">
        <v>1</v>
      </c>
      <c r="I1310" s="175"/>
      <c r="L1310" s="172"/>
      <c r="M1310" s="176"/>
      <c r="N1310" s="177"/>
      <c r="O1310" s="177"/>
      <c r="P1310" s="177"/>
      <c r="Q1310" s="177"/>
      <c r="R1310" s="177"/>
      <c r="S1310" s="177"/>
      <c r="T1310" s="178"/>
      <c r="AT1310" s="173" t="s">
        <v>237</v>
      </c>
      <c r="AU1310" s="173" t="s">
        <v>88</v>
      </c>
      <c r="AV1310" s="14" t="s">
        <v>86</v>
      </c>
      <c r="AW1310" s="14" t="s">
        <v>33</v>
      </c>
      <c r="AX1310" s="14" t="s">
        <v>79</v>
      </c>
      <c r="AY1310" s="173" t="s">
        <v>207</v>
      </c>
    </row>
    <row r="1311" spans="1:65" s="14" customFormat="1" ht="11.25">
      <c r="B1311" s="172"/>
      <c r="D1311" s="164" t="s">
        <v>237</v>
      </c>
      <c r="E1311" s="173" t="s">
        <v>1</v>
      </c>
      <c r="F1311" s="174" t="s">
        <v>2794</v>
      </c>
      <c r="H1311" s="173" t="s">
        <v>1</v>
      </c>
      <c r="I1311" s="175"/>
      <c r="L1311" s="172"/>
      <c r="M1311" s="176"/>
      <c r="N1311" s="177"/>
      <c r="O1311" s="177"/>
      <c r="P1311" s="177"/>
      <c r="Q1311" s="177"/>
      <c r="R1311" s="177"/>
      <c r="S1311" s="177"/>
      <c r="T1311" s="178"/>
      <c r="AT1311" s="173" t="s">
        <v>237</v>
      </c>
      <c r="AU1311" s="173" t="s">
        <v>88</v>
      </c>
      <c r="AV1311" s="14" t="s">
        <v>86</v>
      </c>
      <c r="AW1311" s="14" t="s">
        <v>33</v>
      </c>
      <c r="AX1311" s="14" t="s">
        <v>79</v>
      </c>
      <c r="AY1311" s="173" t="s">
        <v>207</v>
      </c>
    </row>
    <row r="1312" spans="1:65" s="14" customFormat="1" ht="22.5">
      <c r="B1312" s="172"/>
      <c r="D1312" s="164" t="s">
        <v>237</v>
      </c>
      <c r="E1312" s="173" t="s">
        <v>1</v>
      </c>
      <c r="F1312" s="174" t="s">
        <v>2795</v>
      </c>
      <c r="H1312" s="173" t="s">
        <v>1</v>
      </c>
      <c r="I1312" s="175"/>
      <c r="L1312" s="172"/>
      <c r="M1312" s="176"/>
      <c r="N1312" s="177"/>
      <c r="O1312" s="177"/>
      <c r="P1312" s="177"/>
      <c r="Q1312" s="177"/>
      <c r="R1312" s="177"/>
      <c r="S1312" s="177"/>
      <c r="T1312" s="178"/>
      <c r="AT1312" s="173" t="s">
        <v>237</v>
      </c>
      <c r="AU1312" s="173" t="s">
        <v>88</v>
      </c>
      <c r="AV1312" s="14" t="s">
        <v>86</v>
      </c>
      <c r="AW1312" s="14" t="s">
        <v>33</v>
      </c>
      <c r="AX1312" s="14" t="s">
        <v>79</v>
      </c>
      <c r="AY1312" s="173" t="s">
        <v>207</v>
      </c>
    </row>
    <row r="1313" spans="2:51" s="14" customFormat="1" ht="11.25">
      <c r="B1313" s="172"/>
      <c r="D1313" s="164" t="s">
        <v>237</v>
      </c>
      <c r="E1313" s="173" t="s">
        <v>1</v>
      </c>
      <c r="F1313" s="174" t="s">
        <v>2796</v>
      </c>
      <c r="H1313" s="173" t="s">
        <v>1</v>
      </c>
      <c r="I1313" s="175"/>
      <c r="L1313" s="172"/>
      <c r="M1313" s="176"/>
      <c r="N1313" s="177"/>
      <c r="O1313" s="177"/>
      <c r="P1313" s="177"/>
      <c r="Q1313" s="177"/>
      <c r="R1313" s="177"/>
      <c r="S1313" s="177"/>
      <c r="T1313" s="178"/>
      <c r="AT1313" s="173" t="s">
        <v>237</v>
      </c>
      <c r="AU1313" s="173" t="s">
        <v>88</v>
      </c>
      <c r="AV1313" s="14" t="s">
        <v>86</v>
      </c>
      <c r="AW1313" s="14" t="s">
        <v>33</v>
      </c>
      <c r="AX1313" s="14" t="s">
        <v>79</v>
      </c>
      <c r="AY1313" s="173" t="s">
        <v>207</v>
      </c>
    </row>
    <row r="1314" spans="2:51" s="14" customFormat="1" ht="22.5">
      <c r="B1314" s="172"/>
      <c r="D1314" s="164" t="s">
        <v>237</v>
      </c>
      <c r="E1314" s="173" t="s">
        <v>1</v>
      </c>
      <c r="F1314" s="174" t="s">
        <v>2797</v>
      </c>
      <c r="H1314" s="173" t="s">
        <v>1</v>
      </c>
      <c r="I1314" s="175"/>
      <c r="L1314" s="172"/>
      <c r="M1314" s="176"/>
      <c r="N1314" s="177"/>
      <c r="O1314" s="177"/>
      <c r="P1314" s="177"/>
      <c r="Q1314" s="177"/>
      <c r="R1314" s="177"/>
      <c r="S1314" s="177"/>
      <c r="T1314" s="178"/>
      <c r="AT1314" s="173" t="s">
        <v>237</v>
      </c>
      <c r="AU1314" s="173" t="s">
        <v>88</v>
      </c>
      <c r="AV1314" s="14" t="s">
        <v>86</v>
      </c>
      <c r="AW1314" s="14" t="s">
        <v>33</v>
      </c>
      <c r="AX1314" s="14" t="s">
        <v>79</v>
      </c>
      <c r="AY1314" s="173" t="s">
        <v>207</v>
      </c>
    </row>
    <row r="1315" spans="2:51" s="14" customFormat="1" ht="22.5">
      <c r="B1315" s="172"/>
      <c r="D1315" s="164" t="s">
        <v>237</v>
      </c>
      <c r="E1315" s="173" t="s">
        <v>1</v>
      </c>
      <c r="F1315" s="174" t="s">
        <v>2798</v>
      </c>
      <c r="H1315" s="173" t="s">
        <v>1</v>
      </c>
      <c r="I1315" s="175"/>
      <c r="L1315" s="172"/>
      <c r="M1315" s="176"/>
      <c r="N1315" s="177"/>
      <c r="O1315" s="177"/>
      <c r="P1315" s="177"/>
      <c r="Q1315" s="177"/>
      <c r="R1315" s="177"/>
      <c r="S1315" s="177"/>
      <c r="T1315" s="178"/>
      <c r="AT1315" s="173" t="s">
        <v>237</v>
      </c>
      <c r="AU1315" s="173" t="s">
        <v>88</v>
      </c>
      <c r="AV1315" s="14" t="s">
        <v>86</v>
      </c>
      <c r="AW1315" s="14" t="s">
        <v>33</v>
      </c>
      <c r="AX1315" s="14" t="s">
        <v>79</v>
      </c>
      <c r="AY1315" s="173" t="s">
        <v>207</v>
      </c>
    </row>
    <row r="1316" spans="2:51" s="14" customFormat="1" ht="22.5">
      <c r="B1316" s="172"/>
      <c r="D1316" s="164" t="s">
        <v>237</v>
      </c>
      <c r="E1316" s="173" t="s">
        <v>1</v>
      </c>
      <c r="F1316" s="174" t="s">
        <v>2799</v>
      </c>
      <c r="H1316" s="173" t="s">
        <v>1</v>
      </c>
      <c r="I1316" s="175"/>
      <c r="L1316" s="172"/>
      <c r="M1316" s="176"/>
      <c r="N1316" s="177"/>
      <c r="O1316" s="177"/>
      <c r="P1316" s="177"/>
      <c r="Q1316" s="177"/>
      <c r="R1316" s="177"/>
      <c r="S1316" s="177"/>
      <c r="T1316" s="178"/>
      <c r="AT1316" s="173" t="s">
        <v>237</v>
      </c>
      <c r="AU1316" s="173" t="s">
        <v>88</v>
      </c>
      <c r="AV1316" s="14" t="s">
        <v>86</v>
      </c>
      <c r="AW1316" s="14" t="s">
        <v>33</v>
      </c>
      <c r="AX1316" s="14" t="s">
        <v>79</v>
      </c>
      <c r="AY1316" s="173" t="s">
        <v>207</v>
      </c>
    </row>
    <row r="1317" spans="2:51" s="14" customFormat="1" ht="22.5">
      <c r="B1317" s="172"/>
      <c r="D1317" s="164" t="s">
        <v>237</v>
      </c>
      <c r="E1317" s="173" t="s">
        <v>1</v>
      </c>
      <c r="F1317" s="174" t="s">
        <v>2800</v>
      </c>
      <c r="H1317" s="173" t="s">
        <v>1</v>
      </c>
      <c r="I1317" s="175"/>
      <c r="L1317" s="172"/>
      <c r="M1317" s="176"/>
      <c r="N1317" s="177"/>
      <c r="O1317" s="177"/>
      <c r="P1317" s="177"/>
      <c r="Q1317" s="177"/>
      <c r="R1317" s="177"/>
      <c r="S1317" s="177"/>
      <c r="T1317" s="178"/>
      <c r="AT1317" s="173" t="s">
        <v>237</v>
      </c>
      <c r="AU1317" s="173" t="s">
        <v>88</v>
      </c>
      <c r="AV1317" s="14" t="s">
        <v>86</v>
      </c>
      <c r="AW1317" s="14" t="s">
        <v>33</v>
      </c>
      <c r="AX1317" s="14" t="s">
        <v>79</v>
      </c>
      <c r="AY1317" s="173" t="s">
        <v>207</v>
      </c>
    </row>
    <row r="1318" spans="2:51" s="14" customFormat="1" ht="22.5">
      <c r="B1318" s="172"/>
      <c r="D1318" s="164" t="s">
        <v>237</v>
      </c>
      <c r="E1318" s="173" t="s">
        <v>1</v>
      </c>
      <c r="F1318" s="174" t="s">
        <v>2801</v>
      </c>
      <c r="H1318" s="173" t="s">
        <v>1</v>
      </c>
      <c r="I1318" s="175"/>
      <c r="L1318" s="172"/>
      <c r="M1318" s="176"/>
      <c r="N1318" s="177"/>
      <c r="O1318" s="177"/>
      <c r="P1318" s="177"/>
      <c r="Q1318" s="177"/>
      <c r="R1318" s="177"/>
      <c r="S1318" s="177"/>
      <c r="T1318" s="178"/>
      <c r="AT1318" s="173" t="s">
        <v>237</v>
      </c>
      <c r="AU1318" s="173" t="s">
        <v>88</v>
      </c>
      <c r="AV1318" s="14" t="s">
        <v>86</v>
      </c>
      <c r="AW1318" s="14" t="s">
        <v>33</v>
      </c>
      <c r="AX1318" s="14" t="s">
        <v>79</v>
      </c>
      <c r="AY1318" s="173" t="s">
        <v>207</v>
      </c>
    </row>
    <row r="1319" spans="2:51" s="14" customFormat="1" ht="22.5">
      <c r="B1319" s="172"/>
      <c r="D1319" s="164" t="s">
        <v>237</v>
      </c>
      <c r="E1319" s="173" t="s">
        <v>1</v>
      </c>
      <c r="F1319" s="174" t="s">
        <v>2802</v>
      </c>
      <c r="H1319" s="173" t="s">
        <v>1</v>
      </c>
      <c r="I1319" s="175"/>
      <c r="L1319" s="172"/>
      <c r="M1319" s="176"/>
      <c r="N1319" s="177"/>
      <c r="O1319" s="177"/>
      <c r="P1319" s="177"/>
      <c r="Q1319" s="177"/>
      <c r="R1319" s="177"/>
      <c r="S1319" s="177"/>
      <c r="T1319" s="178"/>
      <c r="AT1319" s="173" t="s">
        <v>237</v>
      </c>
      <c r="AU1319" s="173" t="s">
        <v>88</v>
      </c>
      <c r="AV1319" s="14" t="s">
        <v>86</v>
      </c>
      <c r="AW1319" s="14" t="s">
        <v>33</v>
      </c>
      <c r="AX1319" s="14" t="s">
        <v>79</v>
      </c>
      <c r="AY1319" s="173" t="s">
        <v>207</v>
      </c>
    </row>
    <row r="1320" spans="2:51" s="14" customFormat="1" ht="22.5">
      <c r="B1320" s="172"/>
      <c r="D1320" s="164" t="s">
        <v>237</v>
      </c>
      <c r="E1320" s="173" t="s">
        <v>1</v>
      </c>
      <c r="F1320" s="174" t="s">
        <v>2803</v>
      </c>
      <c r="H1320" s="173" t="s">
        <v>1</v>
      </c>
      <c r="I1320" s="175"/>
      <c r="L1320" s="172"/>
      <c r="M1320" s="176"/>
      <c r="N1320" s="177"/>
      <c r="O1320" s="177"/>
      <c r="P1320" s="177"/>
      <c r="Q1320" s="177"/>
      <c r="R1320" s="177"/>
      <c r="S1320" s="177"/>
      <c r="T1320" s="178"/>
      <c r="AT1320" s="173" t="s">
        <v>237</v>
      </c>
      <c r="AU1320" s="173" t="s">
        <v>88</v>
      </c>
      <c r="AV1320" s="14" t="s">
        <v>86</v>
      </c>
      <c r="AW1320" s="14" t="s">
        <v>33</v>
      </c>
      <c r="AX1320" s="14" t="s">
        <v>79</v>
      </c>
      <c r="AY1320" s="173" t="s">
        <v>207</v>
      </c>
    </row>
    <row r="1321" spans="2:51" s="14" customFormat="1" ht="22.5">
      <c r="B1321" s="172"/>
      <c r="D1321" s="164" t="s">
        <v>237</v>
      </c>
      <c r="E1321" s="173" t="s">
        <v>1</v>
      </c>
      <c r="F1321" s="174" t="s">
        <v>2804</v>
      </c>
      <c r="H1321" s="173" t="s">
        <v>1</v>
      </c>
      <c r="I1321" s="175"/>
      <c r="L1321" s="172"/>
      <c r="M1321" s="176"/>
      <c r="N1321" s="177"/>
      <c r="O1321" s="177"/>
      <c r="P1321" s="177"/>
      <c r="Q1321" s="177"/>
      <c r="R1321" s="177"/>
      <c r="S1321" s="177"/>
      <c r="T1321" s="178"/>
      <c r="AT1321" s="173" t="s">
        <v>237</v>
      </c>
      <c r="AU1321" s="173" t="s">
        <v>88</v>
      </c>
      <c r="AV1321" s="14" t="s">
        <v>86</v>
      </c>
      <c r="AW1321" s="14" t="s">
        <v>33</v>
      </c>
      <c r="AX1321" s="14" t="s">
        <v>79</v>
      </c>
      <c r="AY1321" s="173" t="s">
        <v>207</v>
      </c>
    </row>
    <row r="1322" spans="2:51" s="14" customFormat="1" ht="22.5">
      <c r="B1322" s="172"/>
      <c r="D1322" s="164" t="s">
        <v>237</v>
      </c>
      <c r="E1322" s="173" t="s">
        <v>1</v>
      </c>
      <c r="F1322" s="174" t="s">
        <v>2805</v>
      </c>
      <c r="H1322" s="173" t="s">
        <v>1</v>
      </c>
      <c r="I1322" s="175"/>
      <c r="L1322" s="172"/>
      <c r="M1322" s="176"/>
      <c r="N1322" s="177"/>
      <c r="O1322" s="177"/>
      <c r="P1322" s="177"/>
      <c r="Q1322" s="177"/>
      <c r="R1322" s="177"/>
      <c r="S1322" s="177"/>
      <c r="T1322" s="178"/>
      <c r="AT1322" s="173" t="s">
        <v>237</v>
      </c>
      <c r="AU1322" s="173" t="s">
        <v>88</v>
      </c>
      <c r="AV1322" s="14" t="s">
        <v>86</v>
      </c>
      <c r="AW1322" s="14" t="s">
        <v>33</v>
      </c>
      <c r="AX1322" s="14" t="s">
        <v>79</v>
      </c>
      <c r="AY1322" s="173" t="s">
        <v>207</v>
      </c>
    </row>
    <row r="1323" spans="2:51" s="14" customFormat="1" ht="22.5">
      <c r="B1323" s="172"/>
      <c r="D1323" s="164" t="s">
        <v>237</v>
      </c>
      <c r="E1323" s="173" t="s">
        <v>1</v>
      </c>
      <c r="F1323" s="174" t="s">
        <v>2806</v>
      </c>
      <c r="H1323" s="173" t="s">
        <v>1</v>
      </c>
      <c r="I1323" s="175"/>
      <c r="L1323" s="172"/>
      <c r="M1323" s="176"/>
      <c r="N1323" s="177"/>
      <c r="O1323" s="177"/>
      <c r="P1323" s="177"/>
      <c r="Q1323" s="177"/>
      <c r="R1323" s="177"/>
      <c r="S1323" s="177"/>
      <c r="T1323" s="178"/>
      <c r="AT1323" s="173" t="s">
        <v>237</v>
      </c>
      <c r="AU1323" s="173" t="s">
        <v>88</v>
      </c>
      <c r="AV1323" s="14" t="s">
        <v>86</v>
      </c>
      <c r="AW1323" s="14" t="s">
        <v>33</v>
      </c>
      <c r="AX1323" s="14" t="s">
        <v>79</v>
      </c>
      <c r="AY1323" s="173" t="s">
        <v>207</v>
      </c>
    </row>
    <row r="1324" spans="2:51" s="14" customFormat="1" ht="22.5">
      <c r="B1324" s="172"/>
      <c r="D1324" s="164" t="s">
        <v>237</v>
      </c>
      <c r="E1324" s="173" t="s">
        <v>1</v>
      </c>
      <c r="F1324" s="174" t="s">
        <v>2807</v>
      </c>
      <c r="H1324" s="173" t="s">
        <v>1</v>
      </c>
      <c r="I1324" s="175"/>
      <c r="L1324" s="172"/>
      <c r="M1324" s="176"/>
      <c r="N1324" s="177"/>
      <c r="O1324" s="177"/>
      <c r="P1324" s="177"/>
      <c r="Q1324" s="177"/>
      <c r="R1324" s="177"/>
      <c r="S1324" s="177"/>
      <c r="T1324" s="178"/>
      <c r="AT1324" s="173" t="s">
        <v>237</v>
      </c>
      <c r="AU1324" s="173" t="s">
        <v>88</v>
      </c>
      <c r="AV1324" s="14" t="s">
        <v>86</v>
      </c>
      <c r="AW1324" s="14" t="s">
        <v>33</v>
      </c>
      <c r="AX1324" s="14" t="s">
        <v>79</v>
      </c>
      <c r="AY1324" s="173" t="s">
        <v>207</v>
      </c>
    </row>
    <row r="1325" spans="2:51" s="14" customFormat="1" ht="11.25">
      <c r="B1325" s="172"/>
      <c r="D1325" s="164" t="s">
        <v>237</v>
      </c>
      <c r="E1325" s="173" t="s">
        <v>1</v>
      </c>
      <c r="F1325" s="174" t="s">
        <v>2808</v>
      </c>
      <c r="H1325" s="173" t="s">
        <v>1</v>
      </c>
      <c r="I1325" s="175"/>
      <c r="L1325" s="172"/>
      <c r="M1325" s="176"/>
      <c r="N1325" s="177"/>
      <c r="O1325" s="177"/>
      <c r="P1325" s="177"/>
      <c r="Q1325" s="177"/>
      <c r="R1325" s="177"/>
      <c r="S1325" s="177"/>
      <c r="T1325" s="178"/>
      <c r="AT1325" s="173" t="s">
        <v>237</v>
      </c>
      <c r="AU1325" s="173" t="s">
        <v>88</v>
      </c>
      <c r="AV1325" s="14" t="s">
        <v>86</v>
      </c>
      <c r="AW1325" s="14" t="s">
        <v>33</v>
      </c>
      <c r="AX1325" s="14" t="s">
        <v>79</v>
      </c>
      <c r="AY1325" s="173" t="s">
        <v>207</v>
      </c>
    </row>
    <row r="1326" spans="2:51" s="13" customFormat="1" ht="11.25">
      <c r="B1326" s="163"/>
      <c r="D1326" s="164" t="s">
        <v>237</v>
      </c>
      <c r="E1326" s="165" t="s">
        <v>1</v>
      </c>
      <c r="F1326" s="166" t="s">
        <v>2809</v>
      </c>
      <c r="H1326" s="167">
        <v>83.41</v>
      </c>
      <c r="I1326" s="168"/>
      <c r="L1326" s="163"/>
      <c r="M1326" s="169"/>
      <c r="N1326" s="170"/>
      <c r="O1326" s="170"/>
      <c r="P1326" s="170"/>
      <c r="Q1326" s="170"/>
      <c r="R1326" s="170"/>
      <c r="S1326" s="170"/>
      <c r="T1326" s="171"/>
      <c r="AT1326" s="165" t="s">
        <v>237</v>
      </c>
      <c r="AU1326" s="165" t="s">
        <v>88</v>
      </c>
      <c r="AV1326" s="13" t="s">
        <v>88</v>
      </c>
      <c r="AW1326" s="13" t="s">
        <v>33</v>
      </c>
      <c r="AX1326" s="13" t="s">
        <v>79</v>
      </c>
      <c r="AY1326" s="165" t="s">
        <v>207</v>
      </c>
    </row>
    <row r="1327" spans="2:51" s="13" customFormat="1" ht="11.25">
      <c r="B1327" s="163"/>
      <c r="D1327" s="164" t="s">
        <v>237</v>
      </c>
      <c r="E1327" s="165" t="s">
        <v>1</v>
      </c>
      <c r="F1327" s="166" t="s">
        <v>2810</v>
      </c>
      <c r="H1327" s="167">
        <v>40.11</v>
      </c>
      <c r="I1327" s="168"/>
      <c r="L1327" s="163"/>
      <c r="M1327" s="169"/>
      <c r="N1327" s="170"/>
      <c r="O1327" s="170"/>
      <c r="P1327" s="170"/>
      <c r="Q1327" s="170"/>
      <c r="R1327" s="170"/>
      <c r="S1327" s="170"/>
      <c r="T1327" s="171"/>
      <c r="AT1327" s="165" t="s">
        <v>237</v>
      </c>
      <c r="AU1327" s="165" t="s">
        <v>88</v>
      </c>
      <c r="AV1327" s="13" t="s">
        <v>88</v>
      </c>
      <c r="AW1327" s="13" t="s">
        <v>33</v>
      </c>
      <c r="AX1327" s="13" t="s">
        <v>79</v>
      </c>
      <c r="AY1327" s="165" t="s">
        <v>207</v>
      </c>
    </row>
    <row r="1328" spans="2:51" s="15" customFormat="1" ht="11.25">
      <c r="B1328" s="179"/>
      <c r="D1328" s="164" t="s">
        <v>237</v>
      </c>
      <c r="E1328" s="180" t="s">
        <v>1</v>
      </c>
      <c r="F1328" s="181" t="s">
        <v>242</v>
      </c>
      <c r="H1328" s="182">
        <v>123.52</v>
      </c>
      <c r="I1328" s="183"/>
      <c r="L1328" s="179"/>
      <c r="M1328" s="184"/>
      <c r="N1328" s="185"/>
      <c r="O1328" s="185"/>
      <c r="P1328" s="185"/>
      <c r="Q1328" s="185"/>
      <c r="R1328" s="185"/>
      <c r="S1328" s="185"/>
      <c r="T1328" s="186"/>
      <c r="AT1328" s="180" t="s">
        <v>237</v>
      </c>
      <c r="AU1328" s="180" t="s">
        <v>88</v>
      </c>
      <c r="AV1328" s="15" t="s">
        <v>213</v>
      </c>
      <c r="AW1328" s="15" t="s">
        <v>33</v>
      </c>
      <c r="AX1328" s="15" t="s">
        <v>86</v>
      </c>
      <c r="AY1328" s="180" t="s">
        <v>207</v>
      </c>
    </row>
    <row r="1329" spans="1:65" s="2" customFormat="1" ht="24.2" customHeight="1">
      <c r="A1329" s="31"/>
      <c r="B1329" s="148"/>
      <c r="C1329" s="149" t="s">
        <v>843</v>
      </c>
      <c r="D1329" s="149" t="s">
        <v>209</v>
      </c>
      <c r="E1329" s="150" t="s">
        <v>2811</v>
      </c>
      <c r="F1329" s="151" t="s">
        <v>2812</v>
      </c>
      <c r="G1329" s="152" t="s">
        <v>415</v>
      </c>
      <c r="H1329" s="153">
        <v>67.721000000000004</v>
      </c>
      <c r="I1329" s="154"/>
      <c r="J1329" s="155">
        <f t="shared" ref="J1329:J1334" si="40">ROUND(I1329*H1329,2)</f>
        <v>0</v>
      </c>
      <c r="K1329" s="156"/>
      <c r="L1329" s="32"/>
      <c r="M1329" s="157" t="s">
        <v>1</v>
      </c>
      <c r="N1329" s="158" t="s">
        <v>44</v>
      </c>
      <c r="O1329" s="57"/>
      <c r="P1329" s="159">
        <f t="shared" ref="P1329:P1334" si="41">O1329*H1329</f>
        <v>0</v>
      </c>
      <c r="Q1329" s="159">
        <v>0</v>
      </c>
      <c r="R1329" s="159">
        <f t="shared" ref="R1329:R1334" si="42">Q1329*H1329</f>
        <v>0</v>
      </c>
      <c r="S1329" s="159">
        <v>0</v>
      </c>
      <c r="T1329" s="160">
        <f t="shared" ref="T1329:T1334" si="43">S1329*H1329</f>
        <v>0</v>
      </c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R1329" s="161" t="s">
        <v>245</v>
      </c>
      <c r="AT1329" s="161" t="s">
        <v>209</v>
      </c>
      <c r="AU1329" s="161" t="s">
        <v>88</v>
      </c>
      <c r="AY1329" s="17" t="s">
        <v>207</v>
      </c>
      <c r="BE1329" s="162">
        <f t="shared" ref="BE1329:BE1334" si="44">IF(N1329="základní",J1329,0)</f>
        <v>0</v>
      </c>
      <c r="BF1329" s="162">
        <f t="shared" ref="BF1329:BF1334" si="45">IF(N1329="snížená",J1329,0)</f>
        <v>0</v>
      </c>
      <c r="BG1329" s="162">
        <f t="shared" ref="BG1329:BG1334" si="46">IF(N1329="zákl. přenesená",J1329,0)</f>
        <v>0</v>
      </c>
      <c r="BH1329" s="162">
        <f t="shared" ref="BH1329:BH1334" si="47">IF(N1329="sníž. přenesená",J1329,0)</f>
        <v>0</v>
      </c>
      <c r="BI1329" s="162">
        <f t="shared" ref="BI1329:BI1334" si="48">IF(N1329="nulová",J1329,0)</f>
        <v>0</v>
      </c>
      <c r="BJ1329" s="17" t="s">
        <v>86</v>
      </c>
      <c r="BK1329" s="162">
        <f t="shared" ref="BK1329:BK1334" si="49">ROUND(I1329*H1329,2)</f>
        <v>0</v>
      </c>
      <c r="BL1329" s="17" t="s">
        <v>245</v>
      </c>
      <c r="BM1329" s="161" t="s">
        <v>1543</v>
      </c>
    </row>
    <row r="1330" spans="1:65" s="2" customFormat="1" ht="24.2" customHeight="1">
      <c r="A1330" s="31"/>
      <c r="B1330" s="148"/>
      <c r="C1330" s="149" t="s">
        <v>1548</v>
      </c>
      <c r="D1330" s="149" t="s">
        <v>209</v>
      </c>
      <c r="E1330" s="150" t="s">
        <v>2813</v>
      </c>
      <c r="F1330" s="151" t="s">
        <v>2814</v>
      </c>
      <c r="G1330" s="152" t="s">
        <v>415</v>
      </c>
      <c r="H1330" s="153">
        <v>132.43</v>
      </c>
      <c r="I1330" s="154"/>
      <c r="J1330" s="155">
        <f t="shared" si="40"/>
        <v>0</v>
      </c>
      <c r="K1330" s="156"/>
      <c r="L1330" s="32"/>
      <c r="M1330" s="157" t="s">
        <v>1</v>
      </c>
      <c r="N1330" s="158" t="s">
        <v>44</v>
      </c>
      <c r="O1330" s="57"/>
      <c r="P1330" s="159">
        <f t="shared" si="41"/>
        <v>0</v>
      </c>
      <c r="Q1330" s="159">
        <v>0</v>
      </c>
      <c r="R1330" s="159">
        <f t="shared" si="42"/>
        <v>0</v>
      </c>
      <c r="S1330" s="159">
        <v>0</v>
      </c>
      <c r="T1330" s="160">
        <f t="shared" si="43"/>
        <v>0</v>
      </c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R1330" s="161" t="s">
        <v>245</v>
      </c>
      <c r="AT1330" s="161" t="s">
        <v>209</v>
      </c>
      <c r="AU1330" s="161" t="s">
        <v>88</v>
      </c>
      <c r="AY1330" s="17" t="s">
        <v>207</v>
      </c>
      <c r="BE1330" s="162">
        <f t="shared" si="44"/>
        <v>0</v>
      </c>
      <c r="BF1330" s="162">
        <f t="shared" si="45"/>
        <v>0</v>
      </c>
      <c r="BG1330" s="162">
        <f t="shared" si="46"/>
        <v>0</v>
      </c>
      <c r="BH1330" s="162">
        <f t="shared" si="47"/>
        <v>0</v>
      </c>
      <c r="BI1330" s="162">
        <f t="shared" si="48"/>
        <v>0</v>
      </c>
      <c r="BJ1330" s="17" t="s">
        <v>86</v>
      </c>
      <c r="BK1330" s="162">
        <f t="shared" si="49"/>
        <v>0</v>
      </c>
      <c r="BL1330" s="17" t="s">
        <v>245</v>
      </c>
      <c r="BM1330" s="161" t="s">
        <v>1551</v>
      </c>
    </row>
    <row r="1331" spans="1:65" s="2" customFormat="1" ht="24.2" customHeight="1">
      <c r="A1331" s="31"/>
      <c r="B1331" s="148"/>
      <c r="C1331" s="149" t="s">
        <v>857</v>
      </c>
      <c r="D1331" s="149" t="s">
        <v>209</v>
      </c>
      <c r="E1331" s="150" t="s">
        <v>2815</v>
      </c>
      <c r="F1331" s="151" t="s">
        <v>2816</v>
      </c>
      <c r="G1331" s="152" t="s">
        <v>415</v>
      </c>
      <c r="H1331" s="153">
        <v>37.299999999999997</v>
      </c>
      <c r="I1331" s="154"/>
      <c r="J1331" s="155">
        <f t="shared" si="40"/>
        <v>0</v>
      </c>
      <c r="K1331" s="156"/>
      <c r="L1331" s="32"/>
      <c r="M1331" s="157" t="s">
        <v>1</v>
      </c>
      <c r="N1331" s="158" t="s">
        <v>44</v>
      </c>
      <c r="O1331" s="57"/>
      <c r="P1331" s="159">
        <f t="shared" si="41"/>
        <v>0</v>
      </c>
      <c r="Q1331" s="159">
        <v>0</v>
      </c>
      <c r="R1331" s="159">
        <f t="shared" si="42"/>
        <v>0</v>
      </c>
      <c r="S1331" s="159">
        <v>0</v>
      </c>
      <c r="T1331" s="160">
        <f t="shared" si="43"/>
        <v>0</v>
      </c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R1331" s="161" t="s">
        <v>245</v>
      </c>
      <c r="AT1331" s="161" t="s">
        <v>209</v>
      </c>
      <c r="AU1331" s="161" t="s">
        <v>88</v>
      </c>
      <c r="AY1331" s="17" t="s">
        <v>207</v>
      </c>
      <c r="BE1331" s="162">
        <f t="shared" si="44"/>
        <v>0</v>
      </c>
      <c r="BF1331" s="162">
        <f t="shared" si="45"/>
        <v>0</v>
      </c>
      <c r="BG1331" s="162">
        <f t="shared" si="46"/>
        <v>0</v>
      </c>
      <c r="BH1331" s="162">
        <f t="shared" si="47"/>
        <v>0</v>
      </c>
      <c r="BI1331" s="162">
        <f t="shared" si="48"/>
        <v>0</v>
      </c>
      <c r="BJ1331" s="17" t="s">
        <v>86</v>
      </c>
      <c r="BK1331" s="162">
        <f t="shared" si="49"/>
        <v>0</v>
      </c>
      <c r="BL1331" s="17" t="s">
        <v>245</v>
      </c>
      <c r="BM1331" s="161" t="s">
        <v>1555</v>
      </c>
    </row>
    <row r="1332" spans="1:65" s="2" customFormat="1" ht="24.2" customHeight="1">
      <c r="A1332" s="31"/>
      <c r="B1332" s="148"/>
      <c r="C1332" s="149" t="s">
        <v>1557</v>
      </c>
      <c r="D1332" s="149" t="s">
        <v>209</v>
      </c>
      <c r="E1332" s="150" t="s">
        <v>2817</v>
      </c>
      <c r="F1332" s="151" t="s">
        <v>2818</v>
      </c>
      <c r="G1332" s="152" t="s">
        <v>415</v>
      </c>
      <c r="H1332" s="153">
        <v>360.971</v>
      </c>
      <c r="I1332" s="154"/>
      <c r="J1332" s="155">
        <f t="shared" si="40"/>
        <v>0</v>
      </c>
      <c r="K1332" s="156"/>
      <c r="L1332" s="32"/>
      <c r="M1332" s="157" t="s">
        <v>1</v>
      </c>
      <c r="N1332" s="158" t="s">
        <v>44</v>
      </c>
      <c r="O1332" s="57"/>
      <c r="P1332" s="159">
        <f t="shared" si="41"/>
        <v>0</v>
      </c>
      <c r="Q1332" s="159">
        <v>0</v>
      </c>
      <c r="R1332" s="159">
        <f t="shared" si="42"/>
        <v>0</v>
      </c>
      <c r="S1332" s="159">
        <v>0</v>
      </c>
      <c r="T1332" s="160">
        <f t="shared" si="43"/>
        <v>0</v>
      </c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R1332" s="161" t="s">
        <v>245</v>
      </c>
      <c r="AT1332" s="161" t="s">
        <v>209</v>
      </c>
      <c r="AU1332" s="161" t="s">
        <v>88</v>
      </c>
      <c r="AY1332" s="17" t="s">
        <v>207</v>
      </c>
      <c r="BE1332" s="162">
        <f t="shared" si="44"/>
        <v>0</v>
      </c>
      <c r="BF1332" s="162">
        <f t="shared" si="45"/>
        <v>0</v>
      </c>
      <c r="BG1332" s="162">
        <f t="shared" si="46"/>
        <v>0</v>
      </c>
      <c r="BH1332" s="162">
        <f t="shared" si="47"/>
        <v>0</v>
      </c>
      <c r="BI1332" s="162">
        <f t="shared" si="48"/>
        <v>0</v>
      </c>
      <c r="BJ1332" s="17" t="s">
        <v>86</v>
      </c>
      <c r="BK1332" s="162">
        <f t="shared" si="49"/>
        <v>0</v>
      </c>
      <c r="BL1332" s="17" t="s">
        <v>245</v>
      </c>
      <c r="BM1332" s="161" t="s">
        <v>1560</v>
      </c>
    </row>
    <row r="1333" spans="1:65" s="2" customFormat="1" ht="24.2" customHeight="1">
      <c r="A1333" s="31"/>
      <c r="B1333" s="148"/>
      <c r="C1333" s="149" t="s">
        <v>888</v>
      </c>
      <c r="D1333" s="149" t="s">
        <v>209</v>
      </c>
      <c r="E1333" s="150" t="s">
        <v>2819</v>
      </c>
      <c r="F1333" s="151" t="s">
        <v>2820</v>
      </c>
      <c r="G1333" s="152" t="s">
        <v>1636</v>
      </c>
      <c r="H1333" s="187"/>
      <c r="I1333" s="154"/>
      <c r="J1333" s="155">
        <f t="shared" si="40"/>
        <v>0</v>
      </c>
      <c r="K1333" s="156"/>
      <c r="L1333" s="32"/>
      <c r="M1333" s="157" t="s">
        <v>1</v>
      </c>
      <c r="N1333" s="158" t="s">
        <v>44</v>
      </c>
      <c r="O1333" s="57"/>
      <c r="P1333" s="159">
        <f t="shared" si="41"/>
        <v>0</v>
      </c>
      <c r="Q1333" s="159">
        <v>0</v>
      </c>
      <c r="R1333" s="159">
        <f t="shared" si="42"/>
        <v>0</v>
      </c>
      <c r="S1333" s="159">
        <v>0</v>
      </c>
      <c r="T1333" s="160">
        <f t="shared" si="43"/>
        <v>0</v>
      </c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R1333" s="161" t="s">
        <v>245</v>
      </c>
      <c r="AT1333" s="161" t="s">
        <v>209</v>
      </c>
      <c r="AU1333" s="161" t="s">
        <v>88</v>
      </c>
      <c r="AY1333" s="17" t="s">
        <v>207</v>
      </c>
      <c r="BE1333" s="162">
        <f t="shared" si="44"/>
        <v>0</v>
      </c>
      <c r="BF1333" s="162">
        <f t="shared" si="45"/>
        <v>0</v>
      </c>
      <c r="BG1333" s="162">
        <f t="shared" si="46"/>
        <v>0</v>
      </c>
      <c r="BH1333" s="162">
        <f t="shared" si="47"/>
        <v>0</v>
      </c>
      <c r="BI1333" s="162">
        <f t="shared" si="48"/>
        <v>0</v>
      </c>
      <c r="BJ1333" s="17" t="s">
        <v>86</v>
      </c>
      <c r="BK1333" s="162">
        <f t="shared" si="49"/>
        <v>0</v>
      </c>
      <c r="BL1333" s="17" t="s">
        <v>245</v>
      </c>
      <c r="BM1333" s="161" t="s">
        <v>1563</v>
      </c>
    </row>
    <row r="1334" spans="1:65" s="2" customFormat="1" ht="16.5" customHeight="1">
      <c r="A1334" s="31"/>
      <c r="B1334" s="148"/>
      <c r="C1334" s="149" t="s">
        <v>1574</v>
      </c>
      <c r="D1334" s="149" t="s">
        <v>209</v>
      </c>
      <c r="E1334" s="150" t="s">
        <v>2788</v>
      </c>
      <c r="F1334" s="151" t="s">
        <v>2789</v>
      </c>
      <c r="G1334" s="152" t="s">
        <v>212</v>
      </c>
      <c r="H1334" s="153">
        <v>30</v>
      </c>
      <c r="I1334" s="154"/>
      <c r="J1334" s="155">
        <f t="shared" si="40"/>
        <v>0</v>
      </c>
      <c r="K1334" s="156"/>
      <c r="L1334" s="32"/>
      <c r="M1334" s="157" t="s">
        <v>1</v>
      </c>
      <c r="N1334" s="158" t="s">
        <v>44</v>
      </c>
      <c r="O1334" s="57"/>
      <c r="P1334" s="159">
        <f t="shared" si="41"/>
        <v>0</v>
      </c>
      <c r="Q1334" s="159">
        <v>0</v>
      </c>
      <c r="R1334" s="159">
        <f t="shared" si="42"/>
        <v>0</v>
      </c>
      <c r="S1334" s="159">
        <v>0</v>
      </c>
      <c r="T1334" s="160">
        <f t="shared" si="43"/>
        <v>0</v>
      </c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R1334" s="161" t="s">
        <v>245</v>
      </c>
      <c r="AT1334" s="161" t="s">
        <v>209</v>
      </c>
      <c r="AU1334" s="161" t="s">
        <v>88</v>
      </c>
      <c r="AY1334" s="17" t="s">
        <v>207</v>
      </c>
      <c r="BE1334" s="162">
        <f t="shared" si="44"/>
        <v>0</v>
      </c>
      <c r="BF1334" s="162">
        <f t="shared" si="45"/>
        <v>0</v>
      </c>
      <c r="BG1334" s="162">
        <f t="shared" si="46"/>
        <v>0</v>
      </c>
      <c r="BH1334" s="162">
        <f t="shared" si="47"/>
        <v>0</v>
      </c>
      <c r="BI1334" s="162">
        <f t="shared" si="48"/>
        <v>0</v>
      </c>
      <c r="BJ1334" s="17" t="s">
        <v>86</v>
      </c>
      <c r="BK1334" s="162">
        <f t="shared" si="49"/>
        <v>0</v>
      </c>
      <c r="BL1334" s="17" t="s">
        <v>245</v>
      </c>
      <c r="BM1334" s="161" t="s">
        <v>1577</v>
      </c>
    </row>
    <row r="1335" spans="1:65" s="13" customFormat="1" ht="22.5">
      <c r="B1335" s="163"/>
      <c r="D1335" s="164" t="s">
        <v>237</v>
      </c>
      <c r="E1335" s="165" t="s">
        <v>1</v>
      </c>
      <c r="F1335" s="166" t="s">
        <v>2821</v>
      </c>
      <c r="H1335" s="167">
        <v>30</v>
      </c>
      <c r="I1335" s="168"/>
      <c r="L1335" s="163"/>
      <c r="M1335" s="169"/>
      <c r="N1335" s="170"/>
      <c r="O1335" s="170"/>
      <c r="P1335" s="170"/>
      <c r="Q1335" s="170"/>
      <c r="R1335" s="170"/>
      <c r="S1335" s="170"/>
      <c r="T1335" s="171"/>
      <c r="AT1335" s="165" t="s">
        <v>237</v>
      </c>
      <c r="AU1335" s="165" t="s">
        <v>88</v>
      </c>
      <c r="AV1335" s="13" t="s">
        <v>88</v>
      </c>
      <c r="AW1335" s="13" t="s">
        <v>33</v>
      </c>
      <c r="AX1335" s="13" t="s">
        <v>79</v>
      </c>
      <c r="AY1335" s="165" t="s">
        <v>207</v>
      </c>
    </row>
    <row r="1336" spans="1:65" s="14" customFormat="1" ht="11.25">
      <c r="B1336" s="172"/>
      <c r="D1336" s="164" t="s">
        <v>237</v>
      </c>
      <c r="E1336" s="173" t="s">
        <v>1</v>
      </c>
      <c r="F1336" s="174" t="s">
        <v>2822</v>
      </c>
      <c r="H1336" s="173" t="s">
        <v>1</v>
      </c>
      <c r="I1336" s="175"/>
      <c r="L1336" s="172"/>
      <c r="M1336" s="176"/>
      <c r="N1336" s="177"/>
      <c r="O1336" s="177"/>
      <c r="P1336" s="177"/>
      <c r="Q1336" s="177"/>
      <c r="R1336" s="177"/>
      <c r="S1336" s="177"/>
      <c r="T1336" s="178"/>
      <c r="AT1336" s="173" t="s">
        <v>237</v>
      </c>
      <c r="AU1336" s="173" t="s">
        <v>88</v>
      </c>
      <c r="AV1336" s="14" t="s">
        <v>86</v>
      </c>
      <c r="AW1336" s="14" t="s">
        <v>33</v>
      </c>
      <c r="AX1336" s="14" t="s">
        <v>79</v>
      </c>
      <c r="AY1336" s="173" t="s">
        <v>207</v>
      </c>
    </row>
    <row r="1337" spans="1:65" s="15" customFormat="1" ht="11.25">
      <c r="B1337" s="179"/>
      <c r="D1337" s="164" t="s">
        <v>237</v>
      </c>
      <c r="E1337" s="180" t="s">
        <v>1</v>
      </c>
      <c r="F1337" s="181" t="s">
        <v>242</v>
      </c>
      <c r="H1337" s="182">
        <v>30</v>
      </c>
      <c r="I1337" s="183"/>
      <c r="L1337" s="179"/>
      <c r="M1337" s="184"/>
      <c r="N1337" s="185"/>
      <c r="O1337" s="185"/>
      <c r="P1337" s="185"/>
      <c r="Q1337" s="185"/>
      <c r="R1337" s="185"/>
      <c r="S1337" s="185"/>
      <c r="T1337" s="186"/>
      <c r="AT1337" s="180" t="s">
        <v>237</v>
      </c>
      <c r="AU1337" s="180" t="s">
        <v>88</v>
      </c>
      <c r="AV1337" s="15" t="s">
        <v>213</v>
      </c>
      <c r="AW1337" s="15" t="s">
        <v>33</v>
      </c>
      <c r="AX1337" s="15" t="s">
        <v>86</v>
      </c>
      <c r="AY1337" s="180" t="s">
        <v>207</v>
      </c>
    </row>
    <row r="1338" spans="1:65" s="12" customFormat="1" ht="22.9" customHeight="1">
      <c r="B1338" s="135"/>
      <c r="D1338" s="136" t="s">
        <v>78</v>
      </c>
      <c r="E1338" s="146" t="s">
        <v>1255</v>
      </c>
      <c r="F1338" s="146" t="s">
        <v>1256</v>
      </c>
      <c r="I1338" s="138"/>
      <c r="J1338" s="147">
        <f>BK1338</f>
        <v>0</v>
      </c>
      <c r="L1338" s="135"/>
      <c r="M1338" s="140"/>
      <c r="N1338" s="141"/>
      <c r="O1338" s="141"/>
      <c r="P1338" s="142">
        <f>SUM(P1339:P1353)</f>
        <v>0</v>
      </c>
      <c r="Q1338" s="141"/>
      <c r="R1338" s="142">
        <f>SUM(R1339:R1353)</f>
        <v>0</v>
      </c>
      <c r="S1338" s="141"/>
      <c r="T1338" s="143">
        <f>SUM(T1339:T1353)</f>
        <v>0</v>
      </c>
      <c r="AR1338" s="136" t="s">
        <v>88</v>
      </c>
      <c r="AT1338" s="144" t="s">
        <v>78</v>
      </c>
      <c r="AU1338" s="144" t="s">
        <v>86</v>
      </c>
      <c r="AY1338" s="136" t="s">
        <v>207</v>
      </c>
      <c r="BK1338" s="145">
        <f>SUM(BK1339:BK1353)</f>
        <v>0</v>
      </c>
    </row>
    <row r="1339" spans="1:65" s="2" customFormat="1" ht="24.2" customHeight="1">
      <c r="A1339" s="31"/>
      <c r="B1339" s="148"/>
      <c r="C1339" s="149" t="s">
        <v>898</v>
      </c>
      <c r="D1339" s="149" t="s">
        <v>209</v>
      </c>
      <c r="E1339" s="150" t="s">
        <v>2823</v>
      </c>
      <c r="F1339" s="151" t="s">
        <v>2824</v>
      </c>
      <c r="G1339" s="152" t="s">
        <v>415</v>
      </c>
      <c r="H1339" s="153">
        <v>945.44</v>
      </c>
      <c r="I1339" s="154"/>
      <c r="J1339" s="155">
        <f t="shared" ref="J1339:J1350" si="50">ROUND(I1339*H1339,2)</f>
        <v>0</v>
      </c>
      <c r="K1339" s="156"/>
      <c r="L1339" s="32"/>
      <c r="M1339" s="157" t="s">
        <v>1</v>
      </c>
      <c r="N1339" s="158" t="s">
        <v>44</v>
      </c>
      <c r="O1339" s="57"/>
      <c r="P1339" s="159">
        <f t="shared" ref="P1339:P1350" si="51">O1339*H1339</f>
        <v>0</v>
      </c>
      <c r="Q1339" s="159">
        <v>0</v>
      </c>
      <c r="R1339" s="159">
        <f t="shared" ref="R1339:R1350" si="52">Q1339*H1339</f>
        <v>0</v>
      </c>
      <c r="S1339" s="159">
        <v>0</v>
      </c>
      <c r="T1339" s="160">
        <f t="shared" ref="T1339:T1350" si="53">S1339*H1339</f>
        <v>0</v>
      </c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R1339" s="161" t="s">
        <v>245</v>
      </c>
      <c r="AT1339" s="161" t="s">
        <v>209</v>
      </c>
      <c r="AU1339" s="161" t="s">
        <v>88</v>
      </c>
      <c r="AY1339" s="17" t="s">
        <v>207</v>
      </c>
      <c r="BE1339" s="162">
        <f t="shared" ref="BE1339:BE1350" si="54">IF(N1339="základní",J1339,0)</f>
        <v>0</v>
      </c>
      <c r="BF1339" s="162">
        <f t="shared" ref="BF1339:BF1350" si="55">IF(N1339="snížená",J1339,0)</f>
        <v>0</v>
      </c>
      <c r="BG1339" s="162">
        <f t="shared" ref="BG1339:BG1350" si="56">IF(N1339="zákl. přenesená",J1339,0)</f>
        <v>0</v>
      </c>
      <c r="BH1339" s="162">
        <f t="shared" ref="BH1339:BH1350" si="57">IF(N1339="sníž. přenesená",J1339,0)</f>
        <v>0</v>
      </c>
      <c r="BI1339" s="162">
        <f t="shared" ref="BI1339:BI1350" si="58">IF(N1339="nulová",J1339,0)</f>
        <v>0</v>
      </c>
      <c r="BJ1339" s="17" t="s">
        <v>86</v>
      </c>
      <c r="BK1339" s="162">
        <f t="shared" ref="BK1339:BK1350" si="59">ROUND(I1339*H1339,2)</f>
        <v>0</v>
      </c>
      <c r="BL1339" s="17" t="s">
        <v>245</v>
      </c>
      <c r="BM1339" s="161" t="s">
        <v>1581</v>
      </c>
    </row>
    <row r="1340" spans="1:65" s="2" customFormat="1" ht="37.9" customHeight="1">
      <c r="A1340" s="31"/>
      <c r="B1340" s="148"/>
      <c r="C1340" s="149" t="s">
        <v>1586</v>
      </c>
      <c r="D1340" s="149" t="s">
        <v>209</v>
      </c>
      <c r="E1340" s="150" t="s">
        <v>2825</v>
      </c>
      <c r="F1340" s="151" t="s">
        <v>2826</v>
      </c>
      <c r="G1340" s="152" t="s">
        <v>415</v>
      </c>
      <c r="H1340" s="153">
        <v>114.64</v>
      </c>
      <c r="I1340" s="154"/>
      <c r="J1340" s="155">
        <f t="shared" si="50"/>
        <v>0</v>
      </c>
      <c r="K1340" s="156"/>
      <c r="L1340" s="32"/>
      <c r="M1340" s="157" t="s">
        <v>1</v>
      </c>
      <c r="N1340" s="158" t="s">
        <v>44</v>
      </c>
      <c r="O1340" s="57"/>
      <c r="P1340" s="159">
        <f t="shared" si="51"/>
        <v>0</v>
      </c>
      <c r="Q1340" s="159">
        <v>0</v>
      </c>
      <c r="R1340" s="159">
        <f t="shared" si="52"/>
        <v>0</v>
      </c>
      <c r="S1340" s="159">
        <v>0</v>
      </c>
      <c r="T1340" s="160">
        <f t="shared" si="53"/>
        <v>0</v>
      </c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R1340" s="161" t="s">
        <v>245</v>
      </c>
      <c r="AT1340" s="161" t="s">
        <v>209</v>
      </c>
      <c r="AU1340" s="161" t="s">
        <v>88</v>
      </c>
      <c r="AY1340" s="17" t="s">
        <v>207</v>
      </c>
      <c r="BE1340" s="162">
        <f t="shared" si="54"/>
        <v>0</v>
      </c>
      <c r="BF1340" s="162">
        <f t="shared" si="55"/>
        <v>0</v>
      </c>
      <c r="BG1340" s="162">
        <f t="shared" si="56"/>
        <v>0</v>
      </c>
      <c r="BH1340" s="162">
        <f t="shared" si="57"/>
        <v>0</v>
      </c>
      <c r="BI1340" s="162">
        <f t="shared" si="58"/>
        <v>0</v>
      </c>
      <c r="BJ1340" s="17" t="s">
        <v>86</v>
      </c>
      <c r="BK1340" s="162">
        <f t="shared" si="59"/>
        <v>0</v>
      </c>
      <c r="BL1340" s="17" t="s">
        <v>245</v>
      </c>
      <c r="BM1340" s="161" t="s">
        <v>1589</v>
      </c>
    </row>
    <row r="1341" spans="1:65" s="2" customFormat="1" ht="49.15" customHeight="1">
      <c r="A1341" s="31"/>
      <c r="B1341" s="148"/>
      <c r="C1341" s="149" t="s">
        <v>919</v>
      </c>
      <c r="D1341" s="149" t="s">
        <v>209</v>
      </c>
      <c r="E1341" s="150" t="s">
        <v>2827</v>
      </c>
      <c r="F1341" s="151" t="s">
        <v>2828</v>
      </c>
      <c r="G1341" s="152" t="s">
        <v>415</v>
      </c>
      <c r="H1341" s="153">
        <v>10.3</v>
      </c>
      <c r="I1341" s="154"/>
      <c r="J1341" s="155">
        <f t="shared" si="50"/>
        <v>0</v>
      </c>
      <c r="K1341" s="156"/>
      <c r="L1341" s="32"/>
      <c r="M1341" s="157" t="s">
        <v>1</v>
      </c>
      <c r="N1341" s="158" t="s">
        <v>44</v>
      </c>
      <c r="O1341" s="57"/>
      <c r="P1341" s="159">
        <f t="shared" si="51"/>
        <v>0</v>
      </c>
      <c r="Q1341" s="159">
        <v>0</v>
      </c>
      <c r="R1341" s="159">
        <f t="shared" si="52"/>
        <v>0</v>
      </c>
      <c r="S1341" s="159">
        <v>0</v>
      </c>
      <c r="T1341" s="160">
        <f t="shared" si="53"/>
        <v>0</v>
      </c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R1341" s="161" t="s">
        <v>245</v>
      </c>
      <c r="AT1341" s="161" t="s">
        <v>209</v>
      </c>
      <c r="AU1341" s="161" t="s">
        <v>88</v>
      </c>
      <c r="AY1341" s="17" t="s">
        <v>207</v>
      </c>
      <c r="BE1341" s="162">
        <f t="shared" si="54"/>
        <v>0</v>
      </c>
      <c r="BF1341" s="162">
        <f t="shared" si="55"/>
        <v>0</v>
      </c>
      <c r="BG1341" s="162">
        <f t="shared" si="56"/>
        <v>0</v>
      </c>
      <c r="BH1341" s="162">
        <f t="shared" si="57"/>
        <v>0</v>
      </c>
      <c r="BI1341" s="162">
        <f t="shared" si="58"/>
        <v>0</v>
      </c>
      <c r="BJ1341" s="17" t="s">
        <v>86</v>
      </c>
      <c r="BK1341" s="162">
        <f t="shared" si="59"/>
        <v>0</v>
      </c>
      <c r="BL1341" s="17" t="s">
        <v>245</v>
      </c>
      <c r="BM1341" s="161" t="s">
        <v>1593</v>
      </c>
    </row>
    <row r="1342" spans="1:65" s="2" customFormat="1" ht="49.15" customHeight="1">
      <c r="A1342" s="31"/>
      <c r="B1342" s="148"/>
      <c r="C1342" s="149" t="s">
        <v>1598</v>
      </c>
      <c r="D1342" s="149" t="s">
        <v>209</v>
      </c>
      <c r="E1342" s="150" t="s">
        <v>2829</v>
      </c>
      <c r="F1342" s="151" t="s">
        <v>2830</v>
      </c>
      <c r="G1342" s="152" t="s">
        <v>415</v>
      </c>
      <c r="H1342" s="153">
        <v>1.7909999999999999</v>
      </c>
      <c r="I1342" s="154"/>
      <c r="J1342" s="155">
        <f t="shared" si="50"/>
        <v>0</v>
      </c>
      <c r="K1342" s="156"/>
      <c r="L1342" s="32"/>
      <c r="M1342" s="157" t="s">
        <v>1</v>
      </c>
      <c r="N1342" s="158" t="s">
        <v>44</v>
      </c>
      <c r="O1342" s="57"/>
      <c r="P1342" s="159">
        <f t="shared" si="51"/>
        <v>0</v>
      </c>
      <c r="Q1342" s="159">
        <v>0</v>
      </c>
      <c r="R1342" s="159">
        <f t="shared" si="52"/>
        <v>0</v>
      </c>
      <c r="S1342" s="159">
        <v>0</v>
      </c>
      <c r="T1342" s="160">
        <f t="shared" si="53"/>
        <v>0</v>
      </c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R1342" s="161" t="s">
        <v>245</v>
      </c>
      <c r="AT1342" s="161" t="s">
        <v>209</v>
      </c>
      <c r="AU1342" s="161" t="s">
        <v>88</v>
      </c>
      <c r="AY1342" s="17" t="s">
        <v>207</v>
      </c>
      <c r="BE1342" s="162">
        <f t="shared" si="54"/>
        <v>0</v>
      </c>
      <c r="BF1342" s="162">
        <f t="shared" si="55"/>
        <v>0</v>
      </c>
      <c r="BG1342" s="162">
        <f t="shared" si="56"/>
        <v>0</v>
      </c>
      <c r="BH1342" s="162">
        <f t="shared" si="57"/>
        <v>0</v>
      </c>
      <c r="BI1342" s="162">
        <f t="shared" si="58"/>
        <v>0</v>
      </c>
      <c r="BJ1342" s="17" t="s">
        <v>86</v>
      </c>
      <c r="BK1342" s="162">
        <f t="shared" si="59"/>
        <v>0</v>
      </c>
      <c r="BL1342" s="17" t="s">
        <v>245</v>
      </c>
      <c r="BM1342" s="161" t="s">
        <v>1601</v>
      </c>
    </row>
    <row r="1343" spans="1:65" s="2" customFormat="1" ht="33" customHeight="1">
      <c r="A1343" s="31"/>
      <c r="B1343" s="148"/>
      <c r="C1343" s="149" t="s">
        <v>923</v>
      </c>
      <c r="D1343" s="149" t="s">
        <v>209</v>
      </c>
      <c r="E1343" s="150" t="s">
        <v>2831</v>
      </c>
      <c r="F1343" s="151" t="s">
        <v>2832</v>
      </c>
      <c r="G1343" s="152" t="s">
        <v>415</v>
      </c>
      <c r="H1343" s="153">
        <v>10.952999999999999</v>
      </c>
      <c r="I1343" s="154"/>
      <c r="J1343" s="155">
        <f t="shared" si="50"/>
        <v>0</v>
      </c>
      <c r="K1343" s="156"/>
      <c r="L1343" s="32"/>
      <c r="M1343" s="157" t="s">
        <v>1</v>
      </c>
      <c r="N1343" s="158" t="s">
        <v>44</v>
      </c>
      <c r="O1343" s="57"/>
      <c r="P1343" s="159">
        <f t="shared" si="51"/>
        <v>0</v>
      </c>
      <c r="Q1343" s="159">
        <v>0</v>
      </c>
      <c r="R1343" s="159">
        <f t="shared" si="52"/>
        <v>0</v>
      </c>
      <c r="S1343" s="159">
        <v>0</v>
      </c>
      <c r="T1343" s="160">
        <f t="shared" si="53"/>
        <v>0</v>
      </c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R1343" s="161" t="s">
        <v>245</v>
      </c>
      <c r="AT1343" s="161" t="s">
        <v>209</v>
      </c>
      <c r="AU1343" s="161" t="s">
        <v>88</v>
      </c>
      <c r="AY1343" s="17" t="s">
        <v>207</v>
      </c>
      <c r="BE1343" s="162">
        <f t="shared" si="54"/>
        <v>0</v>
      </c>
      <c r="BF1343" s="162">
        <f t="shared" si="55"/>
        <v>0</v>
      </c>
      <c r="BG1343" s="162">
        <f t="shared" si="56"/>
        <v>0</v>
      </c>
      <c r="BH1343" s="162">
        <f t="shared" si="57"/>
        <v>0</v>
      </c>
      <c r="BI1343" s="162">
        <f t="shared" si="58"/>
        <v>0</v>
      </c>
      <c r="BJ1343" s="17" t="s">
        <v>86</v>
      </c>
      <c r="BK1343" s="162">
        <f t="shared" si="59"/>
        <v>0</v>
      </c>
      <c r="BL1343" s="17" t="s">
        <v>245</v>
      </c>
      <c r="BM1343" s="161" t="s">
        <v>1607</v>
      </c>
    </row>
    <row r="1344" spans="1:65" s="2" customFormat="1" ht="24.2" customHeight="1">
      <c r="A1344" s="31"/>
      <c r="B1344" s="148"/>
      <c r="C1344" s="149" t="s">
        <v>1611</v>
      </c>
      <c r="D1344" s="149" t="s">
        <v>209</v>
      </c>
      <c r="E1344" s="150" t="s">
        <v>2833</v>
      </c>
      <c r="F1344" s="151" t="s">
        <v>2834</v>
      </c>
      <c r="G1344" s="152" t="s">
        <v>415</v>
      </c>
      <c r="H1344" s="153">
        <v>15</v>
      </c>
      <c r="I1344" s="154"/>
      <c r="J1344" s="155">
        <f t="shared" si="50"/>
        <v>0</v>
      </c>
      <c r="K1344" s="156"/>
      <c r="L1344" s="32"/>
      <c r="M1344" s="157" t="s">
        <v>1</v>
      </c>
      <c r="N1344" s="158" t="s">
        <v>44</v>
      </c>
      <c r="O1344" s="57"/>
      <c r="P1344" s="159">
        <f t="shared" si="51"/>
        <v>0</v>
      </c>
      <c r="Q1344" s="159">
        <v>0</v>
      </c>
      <c r="R1344" s="159">
        <f t="shared" si="52"/>
        <v>0</v>
      </c>
      <c r="S1344" s="159">
        <v>0</v>
      </c>
      <c r="T1344" s="160">
        <f t="shared" si="53"/>
        <v>0</v>
      </c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R1344" s="161" t="s">
        <v>245</v>
      </c>
      <c r="AT1344" s="161" t="s">
        <v>209</v>
      </c>
      <c r="AU1344" s="161" t="s">
        <v>88</v>
      </c>
      <c r="AY1344" s="17" t="s">
        <v>207</v>
      </c>
      <c r="BE1344" s="162">
        <f t="shared" si="54"/>
        <v>0</v>
      </c>
      <c r="BF1344" s="162">
        <f t="shared" si="55"/>
        <v>0</v>
      </c>
      <c r="BG1344" s="162">
        <f t="shared" si="56"/>
        <v>0</v>
      </c>
      <c r="BH1344" s="162">
        <f t="shared" si="57"/>
        <v>0</v>
      </c>
      <c r="BI1344" s="162">
        <f t="shared" si="58"/>
        <v>0</v>
      </c>
      <c r="BJ1344" s="17" t="s">
        <v>86</v>
      </c>
      <c r="BK1344" s="162">
        <f t="shared" si="59"/>
        <v>0</v>
      </c>
      <c r="BL1344" s="17" t="s">
        <v>245</v>
      </c>
      <c r="BM1344" s="161" t="s">
        <v>1614</v>
      </c>
    </row>
    <row r="1345" spans="1:65" s="2" customFormat="1" ht="24.2" customHeight="1">
      <c r="A1345" s="31"/>
      <c r="B1345" s="148"/>
      <c r="C1345" s="149" t="s">
        <v>927</v>
      </c>
      <c r="D1345" s="149" t="s">
        <v>209</v>
      </c>
      <c r="E1345" s="150" t="s">
        <v>2835</v>
      </c>
      <c r="F1345" s="151" t="s">
        <v>2836</v>
      </c>
      <c r="G1345" s="152" t="s">
        <v>415</v>
      </c>
      <c r="H1345" s="153">
        <v>9.6359999999999992</v>
      </c>
      <c r="I1345" s="154"/>
      <c r="J1345" s="155">
        <f t="shared" si="50"/>
        <v>0</v>
      </c>
      <c r="K1345" s="156"/>
      <c r="L1345" s="32"/>
      <c r="M1345" s="157" t="s">
        <v>1</v>
      </c>
      <c r="N1345" s="158" t="s">
        <v>44</v>
      </c>
      <c r="O1345" s="57"/>
      <c r="P1345" s="159">
        <f t="shared" si="51"/>
        <v>0</v>
      </c>
      <c r="Q1345" s="159">
        <v>0</v>
      </c>
      <c r="R1345" s="159">
        <f t="shared" si="52"/>
        <v>0</v>
      </c>
      <c r="S1345" s="159">
        <v>0</v>
      </c>
      <c r="T1345" s="160">
        <f t="shared" si="53"/>
        <v>0</v>
      </c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R1345" s="161" t="s">
        <v>245</v>
      </c>
      <c r="AT1345" s="161" t="s">
        <v>209</v>
      </c>
      <c r="AU1345" s="161" t="s">
        <v>88</v>
      </c>
      <c r="AY1345" s="17" t="s">
        <v>207</v>
      </c>
      <c r="BE1345" s="162">
        <f t="shared" si="54"/>
        <v>0</v>
      </c>
      <c r="BF1345" s="162">
        <f t="shared" si="55"/>
        <v>0</v>
      </c>
      <c r="BG1345" s="162">
        <f t="shared" si="56"/>
        <v>0</v>
      </c>
      <c r="BH1345" s="162">
        <f t="shared" si="57"/>
        <v>0</v>
      </c>
      <c r="BI1345" s="162">
        <f t="shared" si="58"/>
        <v>0</v>
      </c>
      <c r="BJ1345" s="17" t="s">
        <v>86</v>
      </c>
      <c r="BK1345" s="162">
        <f t="shared" si="59"/>
        <v>0</v>
      </c>
      <c r="BL1345" s="17" t="s">
        <v>245</v>
      </c>
      <c r="BM1345" s="161" t="s">
        <v>1615</v>
      </c>
    </row>
    <row r="1346" spans="1:65" s="2" customFormat="1" ht="24.2" customHeight="1">
      <c r="A1346" s="31"/>
      <c r="B1346" s="148"/>
      <c r="C1346" s="149" t="s">
        <v>1618</v>
      </c>
      <c r="D1346" s="149" t="s">
        <v>209</v>
      </c>
      <c r="E1346" s="150" t="s">
        <v>2837</v>
      </c>
      <c r="F1346" s="151" t="s">
        <v>2838</v>
      </c>
      <c r="G1346" s="152" t="s">
        <v>415</v>
      </c>
      <c r="H1346" s="153">
        <v>3.3719999999999999</v>
      </c>
      <c r="I1346" s="154"/>
      <c r="J1346" s="155">
        <f t="shared" si="50"/>
        <v>0</v>
      </c>
      <c r="K1346" s="156"/>
      <c r="L1346" s="32"/>
      <c r="M1346" s="157" t="s">
        <v>1</v>
      </c>
      <c r="N1346" s="158" t="s">
        <v>44</v>
      </c>
      <c r="O1346" s="57"/>
      <c r="P1346" s="159">
        <f t="shared" si="51"/>
        <v>0</v>
      </c>
      <c r="Q1346" s="159">
        <v>0</v>
      </c>
      <c r="R1346" s="159">
        <f t="shared" si="52"/>
        <v>0</v>
      </c>
      <c r="S1346" s="159">
        <v>0</v>
      </c>
      <c r="T1346" s="160">
        <f t="shared" si="53"/>
        <v>0</v>
      </c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R1346" s="161" t="s">
        <v>245</v>
      </c>
      <c r="AT1346" s="161" t="s">
        <v>209</v>
      </c>
      <c r="AU1346" s="161" t="s">
        <v>88</v>
      </c>
      <c r="AY1346" s="17" t="s">
        <v>207</v>
      </c>
      <c r="BE1346" s="162">
        <f t="shared" si="54"/>
        <v>0</v>
      </c>
      <c r="BF1346" s="162">
        <f t="shared" si="55"/>
        <v>0</v>
      </c>
      <c r="BG1346" s="162">
        <f t="shared" si="56"/>
        <v>0</v>
      </c>
      <c r="BH1346" s="162">
        <f t="shared" si="57"/>
        <v>0</v>
      </c>
      <c r="BI1346" s="162">
        <f t="shared" si="58"/>
        <v>0</v>
      </c>
      <c r="BJ1346" s="17" t="s">
        <v>86</v>
      </c>
      <c r="BK1346" s="162">
        <f t="shared" si="59"/>
        <v>0</v>
      </c>
      <c r="BL1346" s="17" t="s">
        <v>245</v>
      </c>
      <c r="BM1346" s="161" t="s">
        <v>1621</v>
      </c>
    </row>
    <row r="1347" spans="1:65" s="2" customFormat="1" ht="24.2" customHeight="1">
      <c r="A1347" s="31"/>
      <c r="B1347" s="148"/>
      <c r="C1347" s="149" t="s">
        <v>932</v>
      </c>
      <c r="D1347" s="149" t="s">
        <v>209</v>
      </c>
      <c r="E1347" s="150" t="s">
        <v>2839</v>
      </c>
      <c r="F1347" s="151" t="s">
        <v>2840</v>
      </c>
      <c r="G1347" s="152" t="s">
        <v>415</v>
      </c>
      <c r="H1347" s="153">
        <v>51.343000000000004</v>
      </c>
      <c r="I1347" s="154"/>
      <c r="J1347" s="155">
        <f t="shared" si="50"/>
        <v>0</v>
      </c>
      <c r="K1347" s="156"/>
      <c r="L1347" s="32"/>
      <c r="M1347" s="157" t="s">
        <v>1</v>
      </c>
      <c r="N1347" s="158" t="s">
        <v>44</v>
      </c>
      <c r="O1347" s="57"/>
      <c r="P1347" s="159">
        <f t="shared" si="51"/>
        <v>0</v>
      </c>
      <c r="Q1347" s="159">
        <v>0</v>
      </c>
      <c r="R1347" s="159">
        <f t="shared" si="52"/>
        <v>0</v>
      </c>
      <c r="S1347" s="159">
        <v>0</v>
      </c>
      <c r="T1347" s="160">
        <f t="shared" si="53"/>
        <v>0</v>
      </c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R1347" s="161" t="s">
        <v>245</v>
      </c>
      <c r="AT1347" s="161" t="s">
        <v>209</v>
      </c>
      <c r="AU1347" s="161" t="s">
        <v>88</v>
      </c>
      <c r="AY1347" s="17" t="s">
        <v>207</v>
      </c>
      <c r="BE1347" s="162">
        <f t="shared" si="54"/>
        <v>0</v>
      </c>
      <c r="BF1347" s="162">
        <f t="shared" si="55"/>
        <v>0</v>
      </c>
      <c r="BG1347" s="162">
        <f t="shared" si="56"/>
        <v>0</v>
      </c>
      <c r="BH1347" s="162">
        <f t="shared" si="57"/>
        <v>0</v>
      </c>
      <c r="BI1347" s="162">
        <f t="shared" si="58"/>
        <v>0</v>
      </c>
      <c r="BJ1347" s="17" t="s">
        <v>86</v>
      </c>
      <c r="BK1347" s="162">
        <f t="shared" si="59"/>
        <v>0</v>
      </c>
      <c r="BL1347" s="17" t="s">
        <v>245</v>
      </c>
      <c r="BM1347" s="161" t="s">
        <v>1630</v>
      </c>
    </row>
    <row r="1348" spans="1:65" s="2" customFormat="1" ht="33" customHeight="1">
      <c r="A1348" s="31"/>
      <c r="B1348" s="148"/>
      <c r="C1348" s="149" t="s">
        <v>1633</v>
      </c>
      <c r="D1348" s="149" t="s">
        <v>209</v>
      </c>
      <c r="E1348" s="150" t="s">
        <v>2841</v>
      </c>
      <c r="F1348" s="151" t="s">
        <v>2842</v>
      </c>
      <c r="G1348" s="152" t="s">
        <v>662</v>
      </c>
      <c r="H1348" s="153">
        <v>1</v>
      </c>
      <c r="I1348" s="154"/>
      <c r="J1348" s="155">
        <f t="shared" si="50"/>
        <v>0</v>
      </c>
      <c r="K1348" s="156"/>
      <c r="L1348" s="32"/>
      <c r="M1348" s="157" t="s">
        <v>1</v>
      </c>
      <c r="N1348" s="158" t="s">
        <v>44</v>
      </c>
      <c r="O1348" s="57"/>
      <c r="P1348" s="159">
        <f t="shared" si="51"/>
        <v>0</v>
      </c>
      <c r="Q1348" s="159">
        <v>0</v>
      </c>
      <c r="R1348" s="159">
        <f t="shared" si="52"/>
        <v>0</v>
      </c>
      <c r="S1348" s="159">
        <v>0</v>
      </c>
      <c r="T1348" s="160">
        <f t="shared" si="53"/>
        <v>0</v>
      </c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R1348" s="161" t="s">
        <v>245</v>
      </c>
      <c r="AT1348" s="161" t="s">
        <v>209</v>
      </c>
      <c r="AU1348" s="161" t="s">
        <v>88</v>
      </c>
      <c r="AY1348" s="17" t="s">
        <v>207</v>
      </c>
      <c r="BE1348" s="162">
        <f t="shared" si="54"/>
        <v>0</v>
      </c>
      <c r="BF1348" s="162">
        <f t="shared" si="55"/>
        <v>0</v>
      </c>
      <c r="BG1348" s="162">
        <f t="shared" si="56"/>
        <v>0</v>
      </c>
      <c r="BH1348" s="162">
        <f t="shared" si="57"/>
        <v>0</v>
      </c>
      <c r="BI1348" s="162">
        <f t="shared" si="58"/>
        <v>0</v>
      </c>
      <c r="BJ1348" s="17" t="s">
        <v>86</v>
      </c>
      <c r="BK1348" s="162">
        <f t="shared" si="59"/>
        <v>0</v>
      </c>
      <c r="BL1348" s="17" t="s">
        <v>245</v>
      </c>
      <c r="BM1348" s="161" t="s">
        <v>1637</v>
      </c>
    </row>
    <row r="1349" spans="1:65" s="2" customFormat="1" ht="24.2" customHeight="1">
      <c r="A1349" s="31"/>
      <c r="B1349" s="148"/>
      <c r="C1349" s="149" t="s">
        <v>936</v>
      </c>
      <c r="D1349" s="149" t="s">
        <v>209</v>
      </c>
      <c r="E1349" s="150" t="s">
        <v>2843</v>
      </c>
      <c r="F1349" s="151" t="s">
        <v>2844</v>
      </c>
      <c r="G1349" s="152" t="s">
        <v>1636</v>
      </c>
      <c r="H1349" s="187"/>
      <c r="I1349" s="154"/>
      <c r="J1349" s="155">
        <f t="shared" si="50"/>
        <v>0</v>
      </c>
      <c r="K1349" s="156"/>
      <c r="L1349" s="32"/>
      <c r="M1349" s="157" t="s">
        <v>1</v>
      </c>
      <c r="N1349" s="158" t="s">
        <v>44</v>
      </c>
      <c r="O1349" s="57"/>
      <c r="P1349" s="159">
        <f t="shared" si="51"/>
        <v>0</v>
      </c>
      <c r="Q1349" s="159">
        <v>0</v>
      </c>
      <c r="R1349" s="159">
        <f t="shared" si="52"/>
        <v>0</v>
      </c>
      <c r="S1349" s="159">
        <v>0</v>
      </c>
      <c r="T1349" s="160">
        <f t="shared" si="53"/>
        <v>0</v>
      </c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R1349" s="161" t="s">
        <v>245</v>
      </c>
      <c r="AT1349" s="161" t="s">
        <v>209</v>
      </c>
      <c r="AU1349" s="161" t="s">
        <v>88</v>
      </c>
      <c r="AY1349" s="17" t="s">
        <v>207</v>
      </c>
      <c r="BE1349" s="162">
        <f t="shared" si="54"/>
        <v>0</v>
      </c>
      <c r="BF1349" s="162">
        <f t="shared" si="55"/>
        <v>0</v>
      </c>
      <c r="BG1349" s="162">
        <f t="shared" si="56"/>
        <v>0</v>
      </c>
      <c r="BH1349" s="162">
        <f t="shared" si="57"/>
        <v>0</v>
      </c>
      <c r="BI1349" s="162">
        <f t="shared" si="58"/>
        <v>0</v>
      </c>
      <c r="BJ1349" s="17" t="s">
        <v>86</v>
      </c>
      <c r="BK1349" s="162">
        <f t="shared" si="59"/>
        <v>0</v>
      </c>
      <c r="BL1349" s="17" t="s">
        <v>245</v>
      </c>
      <c r="BM1349" s="161" t="s">
        <v>1638</v>
      </c>
    </row>
    <row r="1350" spans="1:65" s="2" customFormat="1" ht="16.5" customHeight="1">
      <c r="A1350" s="31"/>
      <c r="B1350" s="148"/>
      <c r="C1350" s="149" t="s">
        <v>1641</v>
      </c>
      <c r="D1350" s="149" t="s">
        <v>209</v>
      </c>
      <c r="E1350" s="150" t="s">
        <v>2788</v>
      </c>
      <c r="F1350" s="151" t="s">
        <v>2789</v>
      </c>
      <c r="G1350" s="152" t="s">
        <v>212</v>
      </c>
      <c r="H1350" s="153">
        <v>30</v>
      </c>
      <c r="I1350" s="154"/>
      <c r="J1350" s="155">
        <f t="shared" si="50"/>
        <v>0</v>
      </c>
      <c r="K1350" s="156"/>
      <c r="L1350" s="32"/>
      <c r="M1350" s="157" t="s">
        <v>1</v>
      </c>
      <c r="N1350" s="158" t="s">
        <v>44</v>
      </c>
      <c r="O1350" s="57"/>
      <c r="P1350" s="159">
        <f t="shared" si="51"/>
        <v>0</v>
      </c>
      <c r="Q1350" s="159">
        <v>0</v>
      </c>
      <c r="R1350" s="159">
        <f t="shared" si="52"/>
        <v>0</v>
      </c>
      <c r="S1350" s="159">
        <v>0</v>
      </c>
      <c r="T1350" s="160">
        <f t="shared" si="53"/>
        <v>0</v>
      </c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R1350" s="161" t="s">
        <v>245</v>
      </c>
      <c r="AT1350" s="161" t="s">
        <v>209</v>
      </c>
      <c r="AU1350" s="161" t="s">
        <v>88</v>
      </c>
      <c r="AY1350" s="17" t="s">
        <v>207</v>
      </c>
      <c r="BE1350" s="162">
        <f t="shared" si="54"/>
        <v>0</v>
      </c>
      <c r="BF1350" s="162">
        <f t="shared" si="55"/>
        <v>0</v>
      </c>
      <c r="BG1350" s="162">
        <f t="shared" si="56"/>
        <v>0</v>
      </c>
      <c r="BH1350" s="162">
        <f t="shared" si="57"/>
        <v>0</v>
      </c>
      <c r="BI1350" s="162">
        <f t="shared" si="58"/>
        <v>0</v>
      </c>
      <c r="BJ1350" s="17" t="s">
        <v>86</v>
      </c>
      <c r="BK1350" s="162">
        <f t="shared" si="59"/>
        <v>0</v>
      </c>
      <c r="BL1350" s="17" t="s">
        <v>245</v>
      </c>
      <c r="BM1350" s="161" t="s">
        <v>1644</v>
      </c>
    </row>
    <row r="1351" spans="1:65" s="13" customFormat="1" ht="22.5">
      <c r="B1351" s="163"/>
      <c r="D1351" s="164" t="s">
        <v>237</v>
      </c>
      <c r="E1351" s="165" t="s">
        <v>1</v>
      </c>
      <c r="F1351" s="166" t="s">
        <v>2845</v>
      </c>
      <c r="H1351" s="167">
        <v>30</v>
      </c>
      <c r="I1351" s="168"/>
      <c r="L1351" s="163"/>
      <c r="M1351" s="169"/>
      <c r="N1351" s="170"/>
      <c r="O1351" s="170"/>
      <c r="P1351" s="170"/>
      <c r="Q1351" s="170"/>
      <c r="R1351" s="170"/>
      <c r="S1351" s="170"/>
      <c r="T1351" s="171"/>
      <c r="AT1351" s="165" t="s">
        <v>237</v>
      </c>
      <c r="AU1351" s="165" t="s">
        <v>88</v>
      </c>
      <c r="AV1351" s="13" t="s">
        <v>88</v>
      </c>
      <c r="AW1351" s="13" t="s">
        <v>33</v>
      </c>
      <c r="AX1351" s="13" t="s">
        <v>79</v>
      </c>
      <c r="AY1351" s="165" t="s">
        <v>207</v>
      </c>
    </row>
    <row r="1352" spans="1:65" s="14" customFormat="1" ht="11.25">
      <c r="B1352" s="172"/>
      <c r="D1352" s="164" t="s">
        <v>237</v>
      </c>
      <c r="E1352" s="173" t="s">
        <v>1</v>
      </c>
      <c r="F1352" s="174" t="s">
        <v>2822</v>
      </c>
      <c r="H1352" s="173" t="s">
        <v>1</v>
      </c>
      <c r="I1352" s="175"/>
      <c r="L1352" s="172"/>
      <c r="M1352" s="176"/>
      <c r="N1352" s="177"/>
      <c r="O1352" s="177"/>
      <c r="P1352" s="177"/>
      <c r="Q1352" s="177"/>
      <c r="R1352" s="177"/>
      <c r="S1352" s="177"/>
      <c r="T1352" s="178"/>
      <c r="AT1352" s="173" t="s">
        <v>237</v>
      </c>
      <c r="AU1352" s="173" t="s">
        <v>88</v>
      </c>
      <c r="AV1352" s="14" t="s">
        <v>86</v>
      </c>
      <c r="AW1352" s="14" t="s">
        <v>33</v>
      </c>
      <c r="AX1352" s="14" t="s">
        <v>79</v>
      </c>
      <c r="AY1352" s="173" t="s">
        <v>207</v>
      </c>
    </row>
    <row r="1353" spans="1:65" s="15" customFormat="1" ht="11.25">
      <c r="B1353" s="179"/>
      <c r="D1353" s="164" t="s">
        <v>237</v>
      </c>
      <c r="E1353" s="180" t="s">
        <v>1</v>
      </c>
      <c r="F1353" s="181" t="s">
        <v>242</v>
      </c>
      <c r="H1353" s="182">
        <v>30</v>
      </c>
      <c r="I1353" s="183"/>
      <c r="L1353" s="179"/>
      <c r="M1353" s="184"/>
      <c r="N1353" s="185"/>
      <c r="O1353" s="185"/>
      <c r="P1353" s="185"/>
      <c r="Q1353" s="185"/>
      <c r="R1353" s="185"/>
      <c r="S1353" s="185"/>
      <c r="T1353" s="186"/>
      <c r="AT1353" s="180" t="s">
        <v>237</v>
      </c>
      <c r="AU1353" s="180" t="s">
        <v>88</v>
      </c>
      <c r="AV1353" s="15" t="s">
        <v>213</v>
      </c>
      <c r="AW1353" s="15" t="s">
        <v>33</v>
      </c>
      <c r="AX1353" s="15" t="s">
        <v>86</v>
      </c>
      <c r="AY1353" s="180" t="s">
        <v>207</v>
      </c>
    </row>
    <row r="1354" spans="1:65" s="12" customFormat="1" ht="22.9" customHeight="1">
      <c r="B1354" s="135"/>
      <c r="D1354" s="136" t="s">
        <v>78</v>
      </c>
      <c r="E1354" s="146" t="s">
        <v>2846</v>
      </c>
      <c r="F1354" s="146" t="s">
        <v>2847</v>
      </c>
      <c r="I1354" s="138"/>
      <c r="J1354" s="147">
        <f>BK1354</f>
        <v>0</v>
      </c>
      <c r="L1354" s="135"/>
      <c r="M1354" s="140"/>
      <c r="N1354" s="141"/>
      <c r="O1354" s="141"/>
      <c r="P1354" s="142">
        <f>SUM(P1355:P1386)</f>
        <v>0</v>
      </c>
      <c r="Q1354" s="141"/>
      <c r="R1354" s="142">
        <f>SUM(R1355:R1386)</f>
        <v>0</v>
      </c>
      <c r="S1354" s="141"/>
      <c r="T1354" s="143">
        <f>SUM(T1355:T1386)</f>
        <v>0</v>
      </c>
      <c r="AR1354" s="136" t="s">
        <v>88</v>
      </c>
      <c r="AT1354" s="144" t="s">
        <v>78</v>
      </c>
      <c r="AU1354" s="144" t="s">
        <v>86</v>
      </c>
      <c r="AY1354" s="136" t="s">
        <v>207</v>
      </c>
      <c r="BK1354" s="145">
        <f>SUM(BK1355:BK1386)</f>
        <v>0</v>
      </c>
    </row>
    <row r="1355" spans="1:65" s="2" customFormat="1" ht="24.2" customHeight="1">
      <c r="A1355" s="31"/>
      <c r="B1355" s="148"/>
      <c r="C1355" s="149" t="s">
        <v>939</v>
      </c>
      <c r="D1355" s="149" t="s">
        <v>209</v>
      </c>
      <c r="E1355" s="150" t="s">
        <v>2848</v>
      </c>
      <c r="F1355" s="151" t="s">
        <v>2849</v>
      </c>
      <c r="G1355" s="152" t="s">
        <v>415</v>
      </c>
      <c r="H1355" s="153">
        <v>60.832999999999998</v>
      </c>
      <c r="I1355" s="154"/>
      <c r="J1355" s="155">
        <f>ROUND(I1355*H1355,2)</f>
        <v>0</v>
      </c>
      <c r="K1355" s="156"/>
      <c r="L1355" s="32"/>
      <c r="M1355" s="157" t="s">
        <v>1</v>
      </c>
      <c r="N1355" s="158" t="s">
        <v>44</v>
      </c>
      <c r="O1355" s="57"/>
      <c r="P1355" s="159">
        <f>O1355*H1355</f>
        <v>0</v>
      </c>
      <c r="Q1355" s="159">
        <v>0</v>
      </c>
      <c r="R1355" s="159">
        <f>Q1355*H1355</f>
        <v>0</v>
      </c>
      <c r="S1355" s="159">
        <v>0</v>
      </c>
      <c r="T1355" s="160">
        <f>S1355*H1355</f>
        <v>0</v>
      </c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R1355" s="161" t="s">
        <v>245</v>
      </c>
      <c r="AT1355" s="161" t="s">
        <v>209</v>
      </c>
      <c r="AU1355" s="161" t="s">
        <v>88</v>
      </c>
      <c r="AY1355" s="17" t="s">
        <v>207</v>
      </c>
      <c r="BE1355" s="162">
        <f>IF(N1355="základní",J1355,0)</f>
        <v>0</v>
      </c>
      <c r="BF1355" s="162">
        <f>IF(N1355="snížená",J1355,0)</f>
        <v>0</v>
      </c>
      <c r="BG1355" s="162">
        <f>IF(N1355="zákl. přenesená",J1355,0)</f>
        <v>0</v>
      </c>
      <c r="BH1355" s="162">
        <f>IF(N1355="sníž. přenesená",J1355,0)</f>
        <v>0</v>
      </c>
      <c r="BI1355" s="162">
        <f>IF(N1355="nulová",J1355,0)</f>
        <v>0</v>
      </c>
      <c r="BJ1355" s="17" t="s">
        <v>86</v>
      </c>
      <c r="BK1355" s="162">
        <f>ROUND(I1355*H1355,2)</f>
        <v>0</v>
      </c>
      <c r="BL1355" s="17" t="s">
        <v>245</v>
      </c>
      <c r="BM1355" s="161" t="s">
        <v>1651</v>
      </c>
    </row>
    <row r="1356" spans="1:65" s="14" customFormat="1" ht="22.5">
      <c r="B1356" s="172"/>
      <c r="D1356" s="164" t="s">
        <v>237</v>
      </c>
      <c r="E1356" s="173" t="s">
        <v>1</v>
      </c>
      <c r="F1356" s="174" t="s">
        <v>2850</v>
      </c>
      <c r="H1356" s="173" t="s">
        <v>1</v>
      </c>
      <c r="I1356" s="175"/>
      <c r="L1356" s="172"/>
      <c r="M1356" s="176"/>
      <c r="N1356" s="177"/>
      <c r="O1356" s="177"/>
      <c r="P1356" s="177"/>
      <c r="Q1356" s="177"/>
      <c r="R1356" s="177"/>
      <c r="S1356" s="177"/>
      <c r="T1356" s="178"/>
      <c r="AT1356" s="173" t="s">
        <v>237</v>
      </c>
      <c r="AU1356" s="173" t="s">
        <v>88</v>
      </c>
      <c r="AV1356" s="14" t="s">
        <v>86</v>
      </c>
      <c r="AW1356" s="14" t="s">
        <v>33</v>
      </c>
      <c r="AX1356" s="14" t="s">
        <v>79</v>
      </c>
      <c r="AY1356" s="173" t="s">
        <v>207</v>
      </c>
    </row>
    <row r="1357" spans="1:65" s="14" customFormat="1" ht="11.25">
      <c r="B1357" s="172"/>
      <c r="D1357" s="164" t="s">
        <v>237</v>
      </c>
      <c r="E1357" s="173" t="s">
        <v>1</v>
      </c>
      <c r="F1357" s="174" t="s">
        <v>2851</v>
      </c>
      <c r="H1357" s="173" t="s">
        <v>1</v>
      </c>
      <c r="I1357" s="175"/>
      <c r="L1357" s="172"/>
      <c r="M1357" s="176"/>
      <c r="N1357" s="177"/>
      <c r="O1357" s="177"/>
      <c r="P1357" s="177"/>
      <c r="Q1357" s="177"/>
      <c r="R1357" s="177"/>
      <c r="S1357" s="177"/>
      <c r="T1357" s="178"/>
      <c r="AT1357" s="173" t="s">
        <v>237</v>
      </c>
      <c r="AU1357" s="173" t="s">
        <v>88</v>
      </c>
      <c r="AV1357" s="14" t="s">
        <v>86</v>
      </c>
      <c r="AW1357" s="14" t="s">
        <v>33</v>
      </c>
      <c r="AX1357" s="14" t="s">
        <v>79</v>
      </c>
      <c r="AY1357" s="173" t="s">
        <v>207</v>
      </c>
    </row>
    <row r="1358" spans="1:65" s="13" customFormat="1" ht="11.25">
      <c r="B1358" s="163"/>
      <c r="D1358" s="164" t="s">
        <v>237</v>
      </c>
      <c r="E1358" s="165" t="s">
        <v>1</v>
      </c>
      <c r="F1358" s="166" t="s">
        <v>2852</v>
      </c>
      <c r="H1358" s="167">
        <v>28.669</v>
      </c>
      <c r="I1358" s="168"/>
      <c r="L1358" s="163"/>
      <c r="M1358" s="169"/>
      <c r="N1358" s="170"/>
      <c r="O1358" s="170"/>
      <c r="P1358" s="170"/>
      <c r="Q1358" s="170"/>
      <c r="R1358" s="170"/>
      <c r="S1358" s="170"/>
      <c r="T1358" s="171"/>
      <c r="AT1358" s="165" t="s">
        <v>237</v>
      </c>
      <c r="AU1358" s="165" t="s">
        <v>88</v>
      </c>
      <c r="AV1358" s="13" t="s">
        <v>88</v>
      </c>
      <c r="AW1358" s="13" t="s">
        <v>33</v>
      </c>
      <c r="AX1358" s="13" t="s">
        <v>79</v>
      </c>
      <c r="AY1358" s="165" t="s">
        <v>207</v>
      </c>
    </row>
    <row r="1359" spans="1:65" s="13" customFormat="1" ht="11.25">
      <c r="B1359" s="163"/>
      <c r="D1359" s="164" t="s">
        <v>237</v>
      </c>
      <c r="E1359" s="165" t="s">
        <v>1</v>
      </c>
      <c r="F1359" s="166" t="s">
        <v>2853</v>
      </c>
      <c r="H1359" s="167">
        <v>32.164000000000001</v>
      </c>
      <c r="I1359" s="168"/>
      <c r="L1359" s="163"/>
      <c r="M1359" s="169"/>
      <c r="N1359" s="170"/>
      <c r="O1359" s="170"/>
      <c r="P1359" s="170"/>
      <c r="Q1359" s="170"/>
      <c r="R1359" s="170"/>
      <c r="S1359" s="170"/>
      <c r="T1359" s="171"/>
      <c r="AT1359" s="165" t="s">
        <v>237</v>
      </c>
      <c r="AU1359" s="165" t="s">
        <v>88</v>
      </c>
      <c r="AV1359" s="13" t="s">
        <v>88</v>
      </c>
      <c r="AW1359" s="13" t="s">
        <v>33</v>
      </c>
      <c r="AX1359" s="13" t="s">
        <v>79</v>
      </c>
      <c r="AY1359" s="165" t="s">
        <v>207</v>
      </c>
    </row>
    <row r="1360" spans="1:65" s="14" customFormat="1" ht="22.5">
      <c r="B1360" s="172"/>
      <c r="D1360" s="164" t="s">
        <v>237</v>
      </c>
      <c r="E1360" s="173" t="s">
        <v>1</v>
      </c>
      <c r="F1360" s="174" t="s">
        <v>2854</v>
      </c>
      <c r="H1360" s="173" t="s">
        <v>1</v>
      </c>
      <c r="I1360" s="175"/>
      <c r="L1360" s="172"/>
      <c r="M1360" s="176"/>
      <c r="N1360" s="177"/>
      <c r="O1360" s="177"/>
      <c r="P1360" s="177"/>
      <c r="Q1360" s="177"/>
      <c r="R1360" s="177"/>
      <c r="S1360" s="177"/>
      <c r="T1360" s="178"/>
      <c r="AT1360" s="173" t="s">
        <v>237</v>
      </c>
      <c r="AU1360" s="173" t="s">
        <v>88</v>
      </c>
      <c r="AV1360" s="14" t="s">
        <v>86</v>
      </c>
      <c r="AW1360" s="14" t="s">
        <v>33</v>
      </c>
      <c r="AX1360" s="14" t="s">
        <v>79</v>
      </c>
      <c r="AY1360" s="173" t="s">
        <v>207</v>
      </c>
    </row>
    <row r="1361" spans="1:65" s="14" customFormat="1" ht="11.25">
      <c r="B1361" s="172"/>
      <c r="D1361" s="164" t="s">
        <v>237</v>
      </c>
      <c r="E1361" s="173" t="s">
        <v>1</v>
      </c>
      <c r="F1361" s="174" t="s">
        <v>2855</v>
      </c>
      <c r="H1361" s="173" t="s">
        <v>1</v>
      </c>
      <c r="I1361" s="175"/>
      <c r="L1361" s="172"/>
      <c r="M1361" s="176"/>
      <c r="N1361" s="177"/>
      <c r="O1361" s="177"/>
      <c r="P1361" s="177"/>
      <c r="Q1361" s="177"/>
      <c r="R1361" s="177"/>
      <c r="S1361" s="177"/>
      <c r="T1361" s="178"/>
      <c r="AT1361" s="173" t="s">
        <v>237</v>
      </c>
      <c r="AU1361" s="173" t="s">
        <v>88</v>
      </c>
      <c r="AV1361" s="14" t="s">
        <v>86</v>
      </c>
      <c r="AW1361" s="14" t="s">
        <v>33</v>
      </c>
      <c r="AX1361" s="14" t="s">
        <v>79</v>
      </c>
      <c r="AY1361" s="173" t="s">
        <v>207</v>
      </c>
    </row>
    <row r="1362" spans="1:65" s="15" customFormat="1" ht="11.25">
      <c r="B1362" s="179"/>
      <c r="D1362" s="164" t="s">
        <v>237</v>
      </c>
      <c r="E1362" s="180" t="s">
        <v>1</v>
      </c>
      <c r="F1362" s="181" t="s">
        <v>242</v>
      </c>
      <c r="H1362" s="182">
        <v>60.832999999999998</v>
      </c>
      <c r="I1362" s="183"/>
      <c r="L1362" s="179"/>
      <c r="M1362" s="184"/>
      <c r="N1362" s="185"/>
      <c r="O1362" s="185"/>
      <c r="P1362" s="185"/>
      <c r="Q1362" s="185"/>
      <c r="R1362" s="185"/>
      <c r="S1362" s="185"/>
      <c r="T1362" s="186"/>
      <c r="AT1362" s="180" t="s">
        <v>237</v>
      </c>
      <c r="AU1362" s="180" t="s">
        <v>88</v>
      </c>
      <c r="AV1362" s="15" t="s">
        <v>213</v>
      </c>
      <c r="AW1362" s="15" t="s">
        <v>33</v>
      </c>
      <c r="AX1362" s="15" t="s">
        <v>86</v>
      </c>
      <c r="AY1362" s="180" t="s">
        <v>207</v>
      </c>
    </row>
    <row r="1363" spans="1:65" s="2" customFormat="1" ht="24.2" customHeight="1">
      <c r="A1363" s="31"/>
      <c r="B1363" s="148"/>
      <c r="C1363" s="149" t="s">
        <v>1655</v>
      </c>
      <c r="D1363" s="149" t="s">
        <v>209</v>
      </c>
      <c r="E1363" s="150" t="s">
        <v>2856</v>
      </c>
      <c r="F1363" s="151" t="s">
        <v>2857</v>
      </c>
      <c r="G1363" s="152" t="s">
        <v>415</v>
      </c>
      <c r="H1363" s="153">
        <v>134.00800000000001</v>
      </c>
      <c r="I1363" s="154"/>
      <c r="J1363" s="155">
        <f>ROUND(I1363*H1363,2)</f>
        <v>0</v>
      </c>
      <c r="K1363" s="156"/>
      <c r="L1363" s="32"/>
      <c r="M1363" s="157" t="s">
        <v>1</v>
      </c>
      <c r="N1363" s="158" t="s">
        <v>44</v>
      </c>
      <c r="O1363" s="57"/>
      <c r="P1363" s="159">
        <f>O1363*H1363</f>
        <v>0</v>
      </c>
      <c r="Q1363" s="159">
        <v>0</v>
      </c>
      <c r="R1363" s="159">
        <f>Q1363*H1363</f>
        <v>0</v>
      </c>
      <c r="S1363" s="159">
        <v>0</v>
      </c>
      <c r="T1363" s="160">
        <f>S1363*H1363</f>
        <v>0</v>
      </c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R1363" s="161" t="s">
        <v>245</v>
      </c>
      <c r="AT1363" s="161" t="s">
        <v>209</v>
      </c>
      <c r="AU1363" s="161" t="s">
        <v>88</v>
      </c>
      <c r="AY1363" s="17" t="s">
        <v>207</v>
      </c>
      <c r="BE1363" s="162">
        <f>IF(N1363="základní",J1363,0)</f>
        <v>0</v>
      </c>
      <c r="BF1363" s="162">
        <f>IF(N1363="snížená",J1363,0)</f>
        <v>0</v>
      </c>
      <c r="BG1363" s="162">
        <f>IF(N1363="zákl. přenesená",J1363,0)</f>
        <v>0</v>
      </c>
      <c r="BH1363" s="162">
        <f>IF(N1363="sníž. přenesená",J1363,0)</f>
        <v>0</v>
      </c>
      <c r="BI1363" s="162">
        <f>IF(N1363="nulová",J1363,0)</f>
        <v>0</v>
      </c>
      <c r="BJ1363" s="17" t="s">
        <v>86</v>
      </c>
      <c r="BK1363" s="162">
        <f>ROUND(I1363*H1363,2)</f>
        <v>0</v>
      </c>
      <c r="BL1363" s="17" t="s">
        <v>245</v>
      </c>
      <c r="BM1363" s="161" t="s">
        <v>1658</v>
      </c>
    </row>
    <row r="1364" spans="1:65" s="2" customFormat="1" ht="24.2" customHeight="1">
      <c r="A1364" s="31"/>
      <c r="B1364" s="148"/>
      <c r="C1364" s="149" t="s">
        <v>943</v>
      </c>
      <c r="D1364" s="149" t="s">
        <v>209</v>
      </c>
      <c r="E1364" s="150" t="s">
        <v>2858</v>
      </c>
      <c r="F1364" s="151" t="s">
        <v>2859</v>
      </c>
      <c r="G1364" s="152" t="s">
        <v>415</v>
      </c>
      <c r="H1364" s="153">
        <v>55.08</v>
      </c>
      <c r="I1364" s="154"/>
      <c r="J1364" s="155">
        <f>ROUND(I1364*H1364,2)</f>
        <v>0</v>
      </c>
      <c r="K1364" s="156"/>
      <c r="L1364" s="32"/>
      <c r="M1364" s="157" t="s">
        <v>1</v>
      </c>
      <c r="N1364" s="158" t="s">
        <v>44</v>
      </c>
      <c r="O1364" s="57"/>
      <c r="P1364" s="159">
        <f>O1364*H1364</f>
        <v>0</v>
      </c>
      <c r="Q1364" s="159">
        <v>0</v>
      </c>
      <c r="R1364" s="159">
        <f>Q1364*H1364</f>
        <v>0</v>
      </c>
      <c r="S1364" s="159">
        <v>0</v>
      </c>
      <c r="T1364" s="160">
        <f>S1364*H1364</f>
        <v>0</v>
      </c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R1364" s="161" t="s">
        <v>245</v>
      </c>
      <c r="AT1364" s="161" t="s">
        <v>209</v>
      </c>
      <c r="AU1364" s="161" t="s">
        <v>88</v>
      </c>
      <c r="AY1364" s="17" t="s">
        <v>207</v>
      </c>
      <c r="BE1364" s="162">
        <f>IF(N1364="základní",J1364,0)</f>
        <v>0</v>
      </c>
      <c r="BF1364" s="162">
        <f>IF(N1364="snížená",J1364,0)</f>
        <v>0</v>
      </c>
      <c r="BG1364" s="162">
        <f>IF(N1364="zákl. přenesená",J1364,0)</f>
        <v>0</v>
      </c>
      <c r="BH1364" s="162">
        <f>IF(N1364="sníž. přenesená",J1364,0)</f>
        <v>0</v>
      </c>
      <c r="BI1364" s="162">
        <f>IF(N1364="nulová",J1364,0)</f>
        <v>0</v>
      </c>
      <c r="BJ1364" s="17" t="s">
        <v>86</v>
      </c>
      <c r="BK1364" s="162">
        <f>ROUND(I1364*H1364,2)</f>
        <v>0</v>
      </c>
      <c r="BL1364" s="17" t="s">
        <v>245</v>
      </c>
      <c r="BM1364" s="161" t="s">
        <v>1665</v>
      </c>
    </row>
    <row r="1365" spans="1:65" s="13" customFormat="1" ht="11.25">
      <c r="B1365" s="163"/>
      <c r="D1365" s="164" t="s">
        <v>237</v>
      </c>
      <c r="E1365" s="165" t="s">
        <v>1</v>
      </c>
      <c r="F1365" s="166" t="s">
        <v>2860</v>
      </c>
      <c r="H1365" s="167">
        <v>6.48</v>
      </c>
      <c r="I1365" s="168"/>
      <c r="L1365" s="163"/>
      <c r="M1365" s="169"/>
      <c r="N1365" s="170"/>
      <c r="O1365" s="170"/>
      <c r="P1365" s="170"/>
      <c r="Q1365" s="170"/>
      <c r="R1365" s="170"/>
      <c r="S1365" s="170"/>
      <c r="T1365" s="171"/>
      <c r="AT1365" s="165" t="s">
        <v>237</v>
      </c>
      <c r="AU1365" s="165" t="s">
        <v>88</v>
      </c>
      <c r="AV1365" s="13" t="s">
        <v>88</v>
      </c>
      <c r="AW1365" s="13" t="s">
        <v>33</v>
      </c>
      <c r="AX1365" s="13" t="s">
        <v>79</v>
      </c>
      <c r="AY1365" s="165" t="s">
        <v>207</v>
      </c>
    </row>
    <row r="1366" spans="1:65" s="13" customFormat="1" ht="11.25">
      <c r="B1366" s="163"/>
      <c r="D1366" s="164" t="s">
        <v>237</v>
      </c>
      <c r="E1366" s="165" t="s">
        <v>1</v>
      </c>
      <c r="F1366" s="166" t="s">
        <v>2861</v>
      </c>
      <c r="H1366" s="167">
        <v>6.48</v>
      </c>
      <c r="I1366" s="168"/>
      <c r="L1366" s="163"/>
      <c r="M1366" s="169"/>
      <c r="N1366" s="170"/>
      <c r="O1366" s="170"/>
      <c r="P1366" s="170"/>
      <c r="Q1366" s="170"/>
      <c r="R1366" s="170"/>
      <c r="S1366" s="170"/>
      <c r="T1366" s="171"/>
      <c r="AT1366" s="165" t="s">
        <v>237</v>
      </c>
      <c r="AU1366" s="165" t="s">
        <v>88</v>
      </c>
      <c r="AV1366" s="13" t="s">
        <v>88</v>
      </c>
      <c r="AW1366" s="13" t="s">
        <v>33</v>
      </c>
      <c r="AX1366" s="13" t="s">
        <v>79</v>
      </c>
      <c r="AY1366" s="165" t="s">
        <v>207</v>
      </c>
    </row>
    <row r="1367" spans="1:65" s="13" customFormat="1" ht="11.25">
      <c r="B1367" s="163"/>
      <c r="D1367" s="164" t="s">
        <v>237</v>
      </c>
      <c r="E1367" s="165" t="s">
        <v>1</v>
      </c>
      <c r="F1367" s="166" t="s">
        <v>2862</v>
      </c>
      <c r="H1367" s="167">
        <v>12.96</v>
      </c>
      <c r="I1367" s="168"/>
      <c r="L1367" s="163"/>
      <c r="M1367" s="169"/>
      <c r="N1367" s="170"/>
      <c r="O1367" s="170"/>
      <c r="P1367" s="170"/>
      <c r="Q1367" s="170"/>
      <c r="R1367" s="170"/>
      <c r="S1367" s="170"/>
      <c r="T1367" s="171"/>
      <c r="AT1367" s="165" t="s">
        <v>237</v>
      </c>
      <c r="AU1367" s="165" t="s">
        <v>88</v>
      </c>
      <c r="AV1367" s="13" t="s">
        <v>88</v>
      </c>
      <c r="AW1367" s="13" t="s">
        <v>33</v>
      </c>
      <c r="AX1367" s="13" t="s">
        <v>79</v>
      </c>
      <c r="AY1367" s="165" t="s">
        <v>207</v>
      </c>
    </row>
    <row r="1368" spans="1:65" s="13" customFormat="1" ht="11.25">
      <c r="B1368" s="163"/>
      <c r="D1368" s="164" t="s">
        <v>237</v>
      </c>
      <c r="E1368" s="165" t="s">
        <v>1</v>
      </c>
      <c r="F1368" s="166" t="s">
        <v>2863</v>
      </c>
      <c r="H1368" s="167">
        <v>3.24</v>
      </c>
      <c r="I1368" s="168"/>
      <c r="L1368" s="163"/>
      <c r="M1368" s="169"/>
      <c r="N1368" s="170"/>
      <c r="O1368" s="170"/>
      <c r="P1368" s="170"/>
      <c r="Q1368" s="170"/>
      <c r="R1368" s="170"/>
      <c r="S1368" s="170"/>
      <c r="T1368" s="171"/>
      <c r="AT1368" s="165" t="s">
        <v>237</v>
      </c>
      <c r="AU1368" s="165" t="s">
        <v>88</v>
      </c>
      <c r="AV1368" s="13" t="s">
        <v>88</v>
      </c>
      <c r="AW1368" s="13" t="s">
        <v>33</v>
      </c>
      <c r="AX1368" s="13" t="s">
        <v>79</v>
      </c>
      <c r="AY1368" s="165" t="s">
        <v>207</v>
      </c>
    </row>
    <row r="1369" spans="1:65" s="13" customFormat="1" ht="11.25">
      <c r="B1369" s="163"/>
      <c r="D1369" s="164" t="s">
        <v>237</v>
      </c>
      <c r="E1369" s="165" t="s">
        <v>1</v>
      </c>
      <c r="F1369" s="166" t="s">
        <v>2864</v>
      </c>
      <c r="H1369" s="167">
        <v>6.48</v>
      </c>
      <c r="I1369" s="168"/>
      <c r="L1369" s="163"/>
      <c r="M1369" s="169"/>
      <c r="N1369" s="170"/>
      <c r="O1369" s="170"/>
      <c r="P1369" s="170"/>
      <c r="Q1369" s="170"/>
      <c r="R1369" s="170"/>
      <c r="S1369" s="170"/>
      <c r="T1369" s="171"/>
      <c r="AT1369" s="165" t="s">
        <v>237</v>
      </c>
      <c r="AU1369" s="165" t="s">
        <v>88</v>
      </c>
      <c r="AV1369" s="13" t="s">
        <v>88</v>
      </c>
      <c r="AW1369" s="13" t="s">
        <v>33</v>
      </c>
      <c r="AX1369" s="13" t="s">
        <v>79</v>
      </c>
      <c r="AY1369" s="165" t="s">
        <v>207</v>
      </c>
    </row>
    <row r="1370" spans="1:65" s="13" customFormat="1" ht="11.25">
      <c r="B1370" s="163"/>
      <c r="D1370" s="164" t="s">
        <v>237</v>
      </c>
      <c r="E1370" s="165" t="s">
        <v>1</v>
      </c>
      <c r="F1370" s="166" t="s">
        <v>2865</v>
      </c>
      <c r="H1370" s="167">
        <v>19.440000000000001</v>
      </c>
      <c r="I1370" s="168"/>
      <c r="L1370" s="163"/>
      <c r="M1370" s="169"/>
      <c r="N1370" s="170"/>
      <c r="O1370" s="170"/>
      <c r="P1370" s="170"/>
      <c r="Q1370" s="170"/>
      <c r="R1370" s="170"/>
      <c r="S1370" s="170"/>
      <c r="T1370" s="171"/>
      <c r="AT1370" s="165" t="s">
        <v>237</v>
      </c>
      <c r="AU1370" s="165" t="s">
        <v>88</v>
      </c>
      <c r="AV1370" s="13" t="s">
        <v>88</v>
      </c>
      <c r="AW1370" s="13" t="s">
        <v>33</v>
      </c>
      <c r="AX1370" s="13" t="s">
        <v>79</v>
      </c>
      <c r="AY1370" s="165" t="s">
        <v>207</v>
      </c>
    </row>
    <row r="1371" spans="1:65" s="14" customFormat="1" ht="22.5">
      <c r="B1371" s="172"/>
      <c r="D1371" s="164" t="s">
        <v>237</v>
      </c>
      <c r="E1371" s="173" t="s">
        <v>1</v>
      </c>
      <c r="F1371" s="174" t="s">
        <v>2866</v>
      </c>
      <c r="H1371" s="173" t="s">
        <v>1</v>
      </c>
      <c r="I1371" s="175"/>
      <c r="L1371" s="172"/>
      <c r="M1371" s="176"/>
      <c r="N1371" s="177"/>
      <c r="O1371" s="177"/>
      <c r="P1371" s="177"/>
      <c r="Q1371" s="177"/>
      <c r="R1371" s="177"/>
      <c r="S1371" s="177"/>
      <c r="T1371" s="178"/>
      <c r="AT1371" s="173" t="s">
        <v>237</v>
      </c>
      <c r="AU1371" s="173" t="s">
        <v>88</v>
      </c>
      <c r="AV1371" s="14" t="s">
        <v>86</v>
      </c>
      <c r="AW1371" s="14" t="s">
        <v>33</v>
      </c>
      <c r="AX1371" s="14" t="s">
        <v>79</v>
      </c>
      <c r="AY1371" s="173" t="s">
        <v>207</v>
      </c>
    </row>
    <row r="1372" spans="1:65" s="14" customFormat="1" ht="22.5">
      <c r="B1372" s="172"/>
      <c r="D1372" s="164" t="s">
        <v>237</v>
      </c>
      <c r="E1372" s="173" t="s">
        <v>1</v>
      </c>
      <c r="F1372" s="174" t="s">
        <v>2867</v>
      </c>
      <c r="H1372" s="173" t="s">
        <v>1</v>
      </c>
      <c r="I1372" s="175"/>
      <c r="L1372" s="172"/>
      <c r="M1372" s="176"/>
      <c r="N1372" s="177"/>
      <c r="O1372" s="177"/>
      <c r="P1372" s="177"/>
      <c r="Q1372" s="177"/>
      <c r="R1372" s="177"/>
      <c r="S1372" s="177"/>
      <c r="T1372" s="178"/>
      <c r="AT1372" s="173" t="s">
        <v>237</v>
      </c>
      <c r="AU1372" s="173" t="s">
        <v>88</v>
      </c>
      <c r="AV1372" s="14" t="s">
        <v>86</v>
      </c>
      <c r="AW1372" s="14" t="s">
        <v>33</v>
      </c>
      <c r="AX1372" s="14" t="s">
        <v>79</v>
      </c>
      <c r="AY1372" s="173" t="s">
        <v>207</v>
      </c>
    </row>
    <row r="1373" spans="1:65" s="14" customFormat="1" ht="22.5">
      <c r="B1373" s="172"/>
      <c r="D1373" s="164" t="s">
        <v>237</v>
      </c>
      <c r="E1373" s="173" t="s">
        <v>1</v>
      </c>
      <c r="F1373" s="174" t="s">
        <v>2868</v>
      </c>
      <c r="H1373" s="173" t="s">
        <v>1</v>
      </c>
      <c r="I1373" s="175"/>
      <c r="L1373" s="172"/>
      <c r="M1373" s="176"/>
      <c r="N1373" s="177"/>
      <c r="O1373" s="177"/>
      <c r="P1373" s="177"/>
      <c r="Q1373" s="177"/>
      <c r="R1373" s="177"/>
      <c r="S1373" s="177"/>
      <c r="T1373" s="178"/>
      <c r="AT1373" s="173" t="s">
        <v>237</v>
      </c>
      <c r="AU1373" s="173" t="s">
        <v>88</v>
      </c>
      <c r="AV1373" s="14" t="s">
        <v>86</v>
      </c>
      <c r="AW1373" s="14" t="s">
        <v>33</v>
      </c>
      <c r="AX1373" s="14" t="s">
        <v>79</v>
      </c>
      <c r="AY1373" s="173" t="s">
        <v>207</v>
      </c>
    </row>
    <row r="1374" spans="1:65" s="14" customFormat="1" ht="22.5">
      <c r="B1374" s="172"/>
      <c r="D1374" s="164" t="s">
        <v>237</v>
      </c>
      <c r="E1374" s="173" t="s">
        <v>1</v>
      </c>
      <c r="F1374" s="174" t="s">
        <v>2869</v>
      </c>
      <c r="H1374" s="173" t="s">
        <v>1</v>
      </c>
      <c r="I1374" s="175"/>
      <c r="L1374" s="172"/>
      <c r="M1374" s="176"/>
      <c r="N1374" s="177"/>
      <c r="O1374" s="177"/>
      <c r="P1374" s="177"/>
      <c r="Q1374" s="177"/>
      <c r="R1374" s="177"/>
      <c r="S1374" s="177"/>
      <c r="T1374" s="178"/>
      <c r="AT1374" s="173" t="s">
        <v>237</v>
      </c>
      <c r="AU1374" s="173" t="s">
        <v>88</v>
      </c>
      <c r="AV1374" s="14" t="s">
        <v>86</v>
      </c>
      <c r="AW1374" s="14" t="s">
        <v>33</v>
      </c>
      <c r="AX1374" s="14" t="s">
        <v>79</v>
      </c>
      <c r="AY1374" s="173" t="s">
        <v>207</v>
      </c>
    </row>
    <row r="1375" spans="1:65" s="15" customFormat="1" ht="11.25">
      <c r="B1375" s="179"/>
      <c r="D1375" s="164" t="s">
        <v>237</v>
      </c>
      <c r="E1375" s="180" t="s">
        <v>1</v>
      </c>
      <c r="F1375" s="181" t="s">
        <v>242</v>
      </c>
      <c r="H1375" s="182">
        <v>55.08</v>
      </c>
      <c r="I1375" s="183"/>
      <c r="L1375" s="179"/>
      <c r="M1375" s="184"/>
      <c r="N1375" s="185"/>
      <c r="O1375" s="185"/>
      <c r="P1375" s="185"/>
      <c r="Q1375" s="185"/>
      <c r="R1375" s="185"/>
      <c r="S1375" s="185"/>
      <c r="T1375" s="186"/>
      <c r="AT1375" s="180" t="s">
        <v>237</v>
      </c>
      <c r="AU1375" s="180" t="s">
        <v>88</v>
      </c>
      <c r="AV1375" s="15" t="s">
        <v>213</v>
      </c>
      <c r="AW1375" s="15" t="s">
        <v>33</v>
      </c>
      <c r="AX1375" s="15" t="s">
        <v>86</v>
      </c>
      <c r="AY1375" s="180" t="s">
        <v>207</v>
      </c>
    </row>
    <row r="1376" spans="1:65" s="2" customFormat="1" ht="24.2" customHeight="1">
      <c r="A1376" s="31"/>
      <c r="B1376" s="148"/>
      <c r="C1376" s="149" t="s">
        <v>1674</v>
      </c>
      <c r="D1376" s="149" t="s">
        <v>209</v>
      </c>
      <c r="E1376" s="150" t="s">
        <v>2870</v>
      </c>
      <c r="F1376" s="151" t="s">
        <v>2871</v>
      </c>
      <c r="G1376" s="152" t="s">
        <v>415</v>
      </c>
      <c r="H1376" s="153">
        <v>25.92</v>
      </c>
      <c r="I1376" s="154"/>
      <c r="J1376" s="155">
        <f>ROUND(I1376*H1376,2)</f>
        <v>0</v>
      </c>
      <c r="K1376" s="156"/>
      <c r="L1376" s="32"/>
      <c r="M1376" s="157" t="s">
        <v>1</v>
      </c>
      <c r="N1376" s="158" t="s">
        <v>44</v>
      </c>
      <c r="O1376" s="57"/>
      <c r="P1376" s="159">
        <f>O1376*H1376</f>
        <v>0</v>
      </c>
      <c r="Q1376" s="159">
        <v>0</v>
      </c>
      <c r="R1376" s="159">
        <f>Q1376*H1376</f>
        <v>0</v>
      </c>
      <c r="S1376" s="159">
        <v>0</v>
      </c>
      <c r="T1376" s="160">
        <f>S1376*H1376</f>
        <v>0</v>
      </c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R1376" s="161" t="s">
        <v>245</v>
      </c>
      <c r="AT1376" s="161" t="s">
        <v>209</v>
      </c>
      <c r="AU1376" s="161" t="s">
        <v>88</v>
      </c>
      <c r="AY1376" s="17" t="s">
        <v>207</v>
      </c>
      <c r="BE1376" s="162">
        <f>IF(N1376="základní",J1376,0)</f>
        <v>0</v>
      </c>
      <c r="BF1376" s="162">
        <f>IF(N1376="snížená",J1376,0)</f>
        <v>0</v>
      </c>
      <c r="BG1376" s="162">
        <f>IF(N1376="zákl. přenesená",J1376,0)</f>
        <v>0</v>
      </c>
      <c r="BH1376" s="162">
        <f>IF(N1376="sníž. přenesená",J1376,0)</f>
        <v>0</v>
      </c>
      <c r="BI1376" s="162">
        <f>IF(N1376="nulová",J1376,0)</f>
        <v>0</v>
      </c>
      <c r="BJ1376" s="17" t="s">
        <v>86</v>
      </c>
      <c r="BK1376" s="162">
        <f>ROUND(I1376*H1376,2)</f>
        <v>0</v>
      </c>
      <c r="BL1376" s="17" t="s">
        <v>245</v>
      </c>
      <c r="BM1376" s="161" t="s">
        <v>1677</v>
      </c>
    </row>
    <row r="1377" spans="1:65" s="14" customFormat="1" ht="22.5">
      <c r="B1377" s="172"/>
      <c r="D1377" s="164" t="s">
        <v>237</v>
      </c>
      <c r="E1377" s="173" t="s">
        <v>1</v>
      </c>
      <c r="F1377" s="174" t="s">
        <v>2872</v>
      </c>
      <c r="H1377" s="173" t="s">
        <v>1</v>
      </c>
      <c r="I1377" s="175"/>
      <c r="L1377" s="172"/>
      <c r="M1377" s="176"/>
      <c r="N1377" s="177"/>
      <c r="O1377" s="177"/>
      <c r="P1377" s="177"/>
      <c r="Q1377" s="177"/>
      <c r="R1377" s="177"/>
      <c r="S1377" s="177"/>
      <c r="T1377" s="178"/>
      <c r="AT1377" s="173" t="s">
        <v>237</v>
      </c>
      <c r="AU1377" s="173" t="s">
        <v>88</v>
      </c>
      <c r="AV1377" s="14" t="s">
        <v>86</v>
      </c>
      <c r="AW1377" s="14" t="s">
        <v>33</v>
      </c>
      <c r="AX1377" s="14" t="s">
        <v>79</v>
      </c>
      <c r="AY1377" s="173" t="s">
        <v>207</v>
      </c>
    </row>
    <row r="1378" spans="1:65" s="14" customFormat="1" ht="22.5">
      <c r="B1378" s="172"/>
      <c r="D1378" s="164" t="s">
        <v>237</v>
      </c>
      <c r="E1378" s="173" t="s">
        <v>1</v>
      </c>
      <c r="F1378" s="174" t="s">
        <v>2873</v>
      </c>
      <c r="H1378" s="173" t="s">
        <v>1</v>
      </c>
      <c r="I1378" s="175"/>
      <c r="L1378" s="172"/>
      <c r="M1378" s="176"/>
      <c r="N1378" s="177"/>
      <c r="O1378" s="177"/>
      <c r="P1378" s="177"/>
      <c r="Q1378" s="177"/>
      <c r="R1378" s="177"/>
      <c r="S1378" s="177"/>
      <c r="T1378" s="178"/>
      <c r="AT1378" s="173" t="s">
        <v>237</v>
      </c>
      <c r="AU1378" s="173" t="s">
        <v>88</v>
      </c>
      <c r="AV1378" s="14" t="s">
        <v>86</v>
      </c>
      <c r="AW1378" s="14" t="s">
        <v>33</v>
      </c>
      <c r="AX1378" s="14" t="s">
        <v>79</v>
      </c>
      <c r="AY1378" s="173" t="s">
        <v>207</v>
      </c>
    </row>
    <row r="1379" spans="1:65" s="13" customFormat="1" ht="22.5">
      <c r="B1379" s="163"/>
      <c r="D1379" s="164" t="s">
        <v>237</v>
      </c>
      <c r="E1379" s="165" t="s">
        <v>1</v>
      </c>
      <c r="F1379" s="166" t="s">
        <v>2874</v>
      </c>
      <c r="H1379" s="167">
        <v>25.92</v>
      </c>
      <c r="I1379" s="168"/>
      <c r="L1379" s="163"/>
      <c r="M1379" s="169"/>
      <c r="N1379" s="170"/>
      <c r="O1379" s="170"/>
      <c r="P1379" s="170"/>
      <c r="Q1379" s="170"/>
      <c r="R1379" s="170"/>
      <c r="S1379" s="170"/>
      <c r="T1379" s="171"/>
      <c r="AT1379" s="165" t="s">
        <v>237</v>
      </c>
      <c r="AU1379" s="165" t="s">
        <v>88</v>
      </c>
      <c r="AV1379" s="13" t="s">
        <v>88</v>
      </c>
      <c r="AW1379" s="13" t="s">
        <v>33</v>
      </c>
      <c r="AX1379" s="13" t="s">
        <v>79</v>
      </c>
      <c r="AY1379" s="165" t="s">
        <v>207</v>
      </c>
    </row>
    <row r="1380" spans="1:65" s="14" customFormat="1" ht="22.5">
      <c r="B1380" s="172"/>
      <c r="D1380" s="164" t="s">
        <v>237</v>
      </c>
      <c r="E1380" s="173" t="s">
        <v>1</v>
      </c>
      <c r="F1380" s="174" t="s">
        <v>2875</v>
      </c>
      <c r="H1380" s="173" t="s">
        <v>1</v>
      </c>
      <c r="I1380" s="175"/>
      <c r="L1380" s="172"/>
      <c r="M1380" s="176"/>
      <c r="N1380" s="177"/>
      <c r="O1380" s="177"/>
      <c r="P1380" s="177"/>
      <c r="Q1380" s="177"/>
      <c r="R1380" s="177"/>
      <c r="S1380" s="177"/>
      <c r="T1380" s="178"/>
      <c r="AT1380" s="173" t="s">
        <v>237</v>
      </c>
      <c r="AU1380" s="173" t="s">
        <v>88</v>
      </c>
      <c r="AV1380" s="14" t="s">
        <v>86</v>
      </c>
      <c r="AW1380" s="14" t="s">
        <v>33</v>
      </c>
      <c r="AX1380" s="14" t="s">
        <v>79</v>
      </c>
      <c r="AY1380" s="173" t="s">
        <v>207</v>
      </c>
    </row>
    <row r="1381" spans="1:65" s="15" customFormat="1" ht="11.25">
      <c r="B1381" s="179"/>
      <c r="D1381" s="164" t="s">
        <v>237</v>
      </c>
      <c r="E1381" s="180" t="s">
        <v>1</v>
      </c>
      <c r="F1381" s="181" t="s">
        <v>242</v>
      </c>
      <c r="H1381" s="182">
        <v>25.92</v>
      </c>
      <c r="I1381" s="183"/>
      <c r="L1381" s="179"/>
      <c r="M1381" s="184"/>
      <c r="N1381" s="185"/>
      <c r="O1381" s="185"/>
      <c r="P1381" s="185"/>
      <c r="Q1381" s="185"/>
      <c r="R1381" s="185"/>
      <c r="S1381" s="185"/>
      <c r="T1381" s="186"/>
      <c r="AT1381" s="180" t="s">
        <v>237</v>
      </c>
      <c r="AU1381" s="180" t="s">
        <v>88</v>
      </c>
      <c r="AV1381" s="15" t="s">
        <v>213</v>
      </c>
      <c r="AW1381" s="15" t="s">
        <v>33</v>
      </c>
      <c r="AX1381" s="15" t="s">
        <v>86</v>
      </c>
      <c r="AY1381" s="180" t="s">
        <v>207</v>
      </c>
    </row>
    <row r="1382" spans="1:65" s="2" customFormat="1" ht="24.2" customHeight="1">
      <c r="A1382" s="31"/>
      <c r="B1382" s="148"/>
      <c r="C1382" s="149" t="s">
        <v>946</v>
      </c>
      <c r="D1382" s="149" t="s">
        <v>209</v>
      </c>
      <c r="E1382" s="150" t="s">
        <v>2876</v>
      </c>
      <c r="F1382" s="151" t="s">
        <v>2877</v>
      </c>
      <c r="G1382" s="152" t="s">
        <v>1636</v>
      </c>
      <c r="H1382" s="187"/>
      <c r="I1382" s="154"/>
      <c r="J1382" s="155">
        <f>ROUND(I1382*H1382,2)</f>
        <v>0</v>
      </c>
      <c r="K1382" s="156"/>
      <c r="L1382" s="32"/>
      <c r="M1382" s="157" t="s">
        <v>1</v>
      </c>
      <c r="N1382" s="158" t="s">
        <v>44</v>
      </c>
      <c r="O1382" s="57"/>
      <c r="P1382" s="159">
        <f>O1382*H1382</f>
        <v>0</v>
      </c>
      <c r="Q1382" s="159">
        <v>0</v>
      </c>
      <c r="R1382" s="159">
        <f>Q1382*H1382</f>
        <v>0</v>
      </c>
      <c r="S1382" s="159">
        <v>0</v>
      </c>
      <c r="T1382" s="160">
        <f>S1382*H1382</f>
        <v>0</v>
      </c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R1382" s="161" t="s">
        <v>245</v>
      </c>
      <c r="AT1382" s="161" t="s">
        <v>209</v>
      </c>
      <c r="AU1382" s="161" t="s">
        <v>88</v>
      </c>
      <c r="AY1382" s="17" t="s">
        <v>207</v>
      </c>
      <c r="BE1382" s="162">
        <f>IF(N1382="základní",J1382,0)</f>
        <v>0</v>
      </c>
      <c r="BF1382" s="162">
        <f>IF(N1382="snížená",J1382,0)</f>
        <v>0</v>
      </c>
      <c r="BG1382" s="162">
        <f>IF(N1382="zákl. přenesená",J1382,0)</f>
        <v>0</v>
      </c>
      <c r="BH1382" s="162">
        <f>IF(N1382="sníž. přenesená",J1382,0)</f>
        <v>0</v>
      </c>
      <c r="BI1382" s="162">
        <f>IF(N1382="nulová",J1382,0)</f>
        <v>0</v>
      </c>
      <c r="BJ1382" s="17" t="s">
        <v>86</v>
      </c>
      <c r="BK1382" s="162">
        <f>ROUND(I1382*H1382,2)</f>
        <v>0</v>
      </c>
      <c r="BL1382" s="17" t="s">
        <v>245</v>
      </c>
      <c r="BM1382" s="161" t="s">
        <v>1688</v>
      </c>
    </row>
    <row r="1383" spans="1:65" s="2" customFormat="1" ht="16.5" customHeight="1">
      <c r="A1383" s="31"/>
      <c r="B1383" s="148"/>
      <c r="C1383" s="149" t="s">
        <v>1690</v>
      </c>
      <c r="D1383" s="149" t="s">
        <v>209</v>
      </c>
      <c r="E1383" s="150" t="s">
        <v>2788</v>
      </c>
      <c r="F1383" s="151" t="s">
        <v>2789</v>
      </c>
      <c r="G1383" s="152" t="s">
        <v>212</v>
      </c>
      <c r="H1383" s="153">
        <v>4</v>
      </c>
      <c r="I1383" s="154"/>
      <c r="J1383" s="155">
        <f>ROUND(I1383*H1383,2)</f>
        <v>0</v>
      </c>
      <c r="K1383" s="156"/>
      <c r="L1383" s="32"/>
      <c r="M1383" s="157" t="s">
        <v>1</v>
      </c>
      <c r="N1383" s="158" t="s">
        <v>44</v>
      </c>
      <c r="O1383" s="57"/>
      <c r="P1383" s="159">
        <f>O1383*H1383</f>
        <v>0</v>
      </c>
      <c r="Q1383" s="159">
        <v>0</v>
      </c>
      <c r="R1383" s="159">
        <f>Q1383*H1383</f>
        <v>0</v>
      </c>
      <c r="S1383" s="159">
        <v>0</v>
      </c>
      <c r="T1383" s="160">
        <f>S1383*H1383</f>
        <v>0</v>
      </c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R1383" s="161" t="s">
        <v>245</v>
      </c>
      <c r="AT1383" s="161" t="s">
        <v>209</v>
      </c>
      <c r="AU1383" s="161" t="s">
        <v>88</v>
      </c>
      <c r="AY1383" s="17" t="s">
        <v>207</v>
      </c>
      <c r="BE1383" s="162">
        <f>IF(N1383="základní",J1383,0)</f>
        <v>0</v>
      </c>
      <c r="BF1383" s="162">
        <f>IF(N1383="snížená",J1383,0)</f>
        <v>0</v>
      </c>
      <c r="BG1383" s="162">
        <f>IF(N1383="zákl. přenesená",J1383,0)</f>
        <v>0</v>
      </c>
      <c r="BH1383" s="162">
        <f>IF(N1383="sníž. přenesená",J1383,0)</f>
        <v>0</v>
      </c>
      <c r="BI1383" s="162">
        <f>IF(N1383="nulová",J1383,0)</f>
        <v>0</v>
      </c>
      <c r="BJ1383" s="17" t="s">
        <v>86</v>
      </c>
      <c r="BK1383" s="162">
        <f>ROUND(I1383*H1383,2)</f>
        <v>0</v>
      </c>
      <c r="BL1383" s="17" t="s">
        <v>245</v>
      </c>
      <c r="BM1383" s="161" t="s">
        <v>1693</v>
      </c>
    </row>
    <row r="1384" spans="1:65" s="13" customFormat="1" ht="22.5">
      <c r="B1384" s="163"/>
      <c r="D1384" s="164" t="s">
        <v>237</v>
      </c>
      <c r="E1384" s="165" t="s">
        <v>1</v>
      </c>
      <c r="F1384" s="166" t="s">
        <v>2878</v>
      </c>
      <c r="H1384" s="167">
        <v>4</v>
      </c>
      <c r="I1384" s="168"/>
      <c r="L1384" s="163"/>
      <c r="M1384" s="169"/>
      <c r="N1384" s="170"/>
      <c r="O1384" s="170"/>
      <c r="P1384" s="170"/>
      <c r="Q1384" s="170"/>
      <c r="R1384" s="170"/>
      <c r="S1384" s="170"/>
      <c r="T1384" s="171"/>
      <c r="AT1384" s="165" t="s">
        <v>237</v>
      </c>
      <c r="AU1384" s="165" t="s">
        <v>88</v>
      </c>
      <c r="AV1384" s="13" t="s">
        <v>88</v>
      </c>
      <c r="AW1384" s="13" t="s">
        <v>33</v>
      </c>
      <c r="AX1384" s="13" t="s">
        <v>79</v>
      </c>
      <c r="AY1384" s="165" t="s">
        <v>207</v>
      </c>
    </row>
    <row r="1385" spans="1:65" s="14" customFormat="1" ht="11.25">
      <c r="B1385" s="172"/>
      <c r="D1385" s="164" t="s">
        <v>237</v>
      </c>
      <c r="E1385" s="173" t="s">
        <v>1</v>
      </c>
      <c r="F1385" s="174" t="s">
        <v>2822</v>
      </c>
      <c r="H1385" s="173" t="s">
        <v>1</v>
      </c>
      <c r="I1385" s="175"/>
      <c r="L1385" s="172"/>
      <c r="M1385" s="176"/>
      <c r="N1385" s="177"/>
      <c r="O1385" s="177"/>
      <c r="P1385" s="177"/>
      <c r="Q1385" s="177"/>
      <c r="R1385" s="177"/>
      <c r="S1385" s="177"/>
      <c r="T1385" s="178"/>
      <c r="AT1385" s="173" t="s">
        <v>237</v>
      </c>
      <c r="AU1385" s="173" t="s">
        <v>88</v>
      </c>
      <c r="AV1385" s="14" t="s">
        <v>86</v>
      </c>
      <c r="AW1385" s="14" t="s">
        <v>33</v>
      </c>
      <c r="AX1385" s="14" t="s">
        <v>79</v>
      </c>
      <c r="AY1385" s="173" t="s">
        <v>207</v>
      </c>
    </row>
    <row r="1386" spans="1:65" s="15" customFormat="1" ht="11.25">
      <c r="B1386" s="179"/>
      <c r="D1386" s="164" t="s">
        <v>237</v>
      </c>
      <c r="E1386" s="180" t="s">
        <v>1</v>
      </c>
      <c r="F1386" s="181" t="s">
        <v>242</v>
      </c>
      <c r="H1386" s="182">
        <v>4</v>
      </c>
      <c r="I1386" s="183"/>
      <c r="L1386" s="179"/>
      <c r="M1386" s="184"/>
      <c r="N1386" s="185"/>
      <c r="O1386" s="185"/>
      <c r="P1386" s="185"/>
      <c r="Q1386" s="185"/>
      <c r="R1386" s="185"/>
      <c r="S1386" s="185"/>
      <c r="T1386" s="186"/>
      <c r="AT1386" s="180" t="s">
        <v>237</v>
      </c>
      <c r="AU1386" s="180" t="s">
        <v>88</v>
      </c>
      <c r="AV1386" s="15" t="s">
        <v>213</v>
      </c>
      <c r="AW1386" s="15" t="s">
        <v>33</v>
      </c>
      <c r="AX1386" s="15" t="s">
        <v>86</v>
      </c>
      <c r="AY1386" s="180" t="s">
        <v>207</v>
      </c>
    </row>
    <row r="1387" spans="1:65" s="12" customFormat="1" ht="22.9" customHeight="1">
      <c r="B1387" s="135"/>
      <c r="D1387" s="136" t="s">
        <v>78</v>
      </c>
      <c r="E1387" s="146" t="s">
        <v>1458</v>
      </c>
      <c r="F1387" s="146" t="s">
        <v>1459</v>
      </c>
      <c r="I1387" s="138"/>
      <c r="J1387" s="147">
        <f>BK1387</f>
        <v>0</v>
      </c>
      <c r="L1387" s="135"/>
      <c r="M1387" s="140"/>
      <c r="N1387" s="141"/>
      <c r="O1387" s="141"/>
      <c r="P1387" s="142">
        <f>SUM(P1388:P1443)</f>
        <v>0</v>
      </c>
      <c r="Q1387" s="141"/>
      <c r="R1387" s="142">
        <f>SUM(R1388:R1443)</f>
        <v>0</v>
      </c>
      <c r="S1387" s="141"/>
      <c r="T1387" s="143">
        <f>SUM(T1388:T1443)</f>
        <v>0</v>
      </c>
      <c r="AR1387" s="136" t="s">
        <v>88</v>
      </c>
      <c r="AT1387" s="144" t="s">
        <v>78</v>
      </c>
      <c r="AU1387" s="144" t="s">
        <v>86</v>
      </c>
      <c r="AY1387" s="136" t="s">
        <v>207</v>
      </c>
      <c r="BK1387" s="145">
        <f>SUM(BK1388:BK1443)</f>
        <v>0</v>
      </c>
    </row>
    <row r="1388" spans="1:65" s="2" customFormat="1" ht="24.2" customHeight="1">
      <c r="A1388" s="31"/>
      <c r="B1388" s="148"/>
      <c r="C1388" s="149" t="s">
        <v>950</v>
      </c>
      <c r="D1388" s="149" t="s">
        <v>209</v>
      </c>
      <c r="E1388" s="150" t="s">
        <v>1495</v>
      </c>
      <c r="F1388" s="151" t="s">
        <v>2879</v>
      </c>
      <c r="G1388" s="152" t="s">
        <v>415</v>
      </c>
      <c r="H1388" s="153">
        <v>2301.2800000000002</v>
      </c>
      <c r="I1388" s="154"/>
      <c r="J1388" s="155">
        <f>ROUND(I1388*H1388,2)</f>
        <v>0</v>
      </c>
      <c r="K1388" s="156"/>
      <c r="L1388" s="32"/>
      <c r="M1388" s="157" t="s">
        <v>1</v>
      </c>
      <c r="N1388" s="158" t="s">
        <v>44</v>
      </c>
      <c r="O1388" s="57"/>
      <c r="P1388" s="159">
        <f>O1388*H1388</f>
        <v>0</v>
      </c>
      <c r="Q1388" s="159">
        <v>0</v>
      </c>
      <c r="R1388" s="159">
        <f>Q1388*H1388</f>
        <v>0</v>
      </c>
      <c r="S1388" s="159">
        <v>0</v>
      </c>
      <c r="T1388" s="160">
        <f>S1388*H1388</f>
        <v>0</v>
      </c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R1388" s="161" t="s">
        <v>245</v>
      </c>
      <c r="AT1388" s="161" t="s">
        <v>209</v>
      </c>
      <c r="AU1388" s="161" t="s">
        <v>88</v>
      </c>
      <c r="AY1388" s="17" t="s">
        <v>207</v>
      </c>
      <c r="BE1388" s="162">
        <f>IF(N1388="základní",J1388,0)</f>
        <v>0</v>
      </c>
      <c r="BF1388" s="162">
        <f>IF(N1388="snížená",J1388,0)</f>
        <v>0</v>
      </c>
      <c r="BG1388" s="162">
        <f>IF(N1388="zákl. přenesená",J1388,0)</f>
        <v>0</v>
      </c>
      <c r="BH1388" s="162">
        <f>IF(N1388="sníž. přenesená",J1388,0)</f>
        <v>0</v>
      </c>
      <c r="BI1388" s="162">
        <f>IF(N1388="nulová",J1388,0)</f>
        <v>0</v>
      </c>
      <c r="BJ1388" s="17" t="s">
        <v>86</v>
      </c>
      <c r="BK1388" s="162">
        <f>ROUND(I1388*H1388,2)</f>
        <v>0</v>
      </c>
      <c r="BL1388" s="17" t="s">
        <v>245</v>
      </c>
      <c r="BM1388" s="161" t="s">
        <v>1702</v>
      </c>
    </row>
    <row r="1389" spans="1:65" s="2" customFormat="1" ht="24.2" customHeight="1">
      <c r="A1389" s="31"/>
      <c r="B1389" s="148"/>
      <c r="C1389" s="149" t="s">
        <v>1705</v>
      </c>
      <c r="D1389" s="149" t="s">
        <v>209</v>
      </c>
      <c r="E1389" s="150" t="s">
        <v>2880</v>
      </c>
      <c r="F1389" s="151" t="s">
        <v>2881</v>
      </c>
      <c r="G1389" s="152" t="s">
        <v>415</v>
      </c>
      <c r="H1389" s="153">
        <v>2378</v>
      </c>
      <c r="I1389" s="154"/>
      <c r="J1389" s="155">
        <f>ROUND(I1389*H1389,2)</f>
        <v>0</v>
      </c>
      <c r="K1389" s="156"/>
      <c r="L1389" s="32"/>
      <c r="M1389" s="157" t="s">
        <v>1</v>
      </c>
      <c r="N1389" s="158" t="s">
        <v>44</v>
      </c>
      <c r="O1389" s="57"/>
      <c r="P1389" s="159">
        <f>O1389*H1389</f>
        <v>0</v>
      </c>
      <c r="Q1389" s="159">
        <v>0</v>
      </c>
      <c r="R1389" s="159">
        <f>Q1389*H1389</f>
        <v>0</v>
      </c>
      <c r="S1389" s="159">
        <v>0</v>
      </c>
      <c r="T1389" s="160">
        <f>S1389*H1389</f>
        <v>0</v>
      </c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R1389" s="161" t="s">
        <v>245</v>
      </c>
      <c r="AT1389" s="161" t="s">
        <v>209</v>
      </c>
      <c r="AU1389" s="161" t="s">
        <v>88</v>
      </c>
      <c r="AY1389" s="17" t="s">
        <v>207</v>
      </c>
      <c r="BE1389" s="162">
        <f>IF(N1389="základní",J1389,0)</f>
        <v>0</v>
      </c>
      <c r="BF1389" s="162">
        <f>IF(N1389="snížená",J1389,0)</f>
        <v>0</v>
      </c>
      <c r="BG1389" s="162">
        <f>IF(N1389="zákl. přenesená",J1389,0)</f>
        <v>0</v>
      </c>
      <c r="BH1389" s="162">
        <f>IF(N1389="sníž. přenesená",J1389,0)</f>
        <v>0</v>
      </c>
      <c r="BI1389" s="162">
        <f>IF(N1389="nulová",J1389,0)</f>
        <v>0</v>
      </c>
      <c r="BJ1389" s="17" t="s">
        <v>86</v>
      </c>
      <c r="BK1389" s="162">
        <f>ROUND(I1389*H1389,2)</f>
        <v>0</v>
      </c>
      <c r="BL1389" s="17" t="s">
        <v>245</v>
      </c>
      <c r="BM1389" s="161" t="s">
        <v>1706</v>
      </c>
    </row>
    <row r="1390" spans="1:65" s="13" customFormat="1" ht="22.5">
      <c r="B1390" s="163"/>
      <c r="D1390" s="164" t="s">
        <v>237</v>
      </c>
      <c r="E1390" s="165" t="s">
        <v>1</v>
      </c>
      <c r="F1390" s="166" t="s">
        <v>2882</v>
      </c>
      <c r="H1390" s="167">
        <v>633</v>
      </c>
      <c r="I1390" s="168"/>
      <c r="L1390" s="163"/>
      <c r="M1390" s="169"/>
      <c r="N1390" s="170"/>
      <c r="O1390" s="170"/>
      <c r="P1390" s="170"/>
      <c r="Q1390" s="170"/>
      <c r="R1390" s="170"/>
      <c r="S1390" s="170"/>
      <c r="T1390" s="171"/>
      <c r="AT1390" s="165" t="s">
        <v>237</v>
      </c>
      <c r="AU1390" s="165" t="s">
        <v>88</v>
      </c>
      <c r="AV1390" s="13" t="s">
        <v>88</v>
      </c>
      <c r="AW1390" s="13" t="s">
        <v>33</v>
      </c>
      <c r="AX1390" s="13" t="s">
        <v>79</v>
      </c>
      <c r="AY1390" s="165" t="s">
        <v>207</v>
      </c>
    </row>
    <row r="1391" spans="1:65" s="13" customFormat="1" ht="11.25">
      <c r="B1391" s="163"/>
      <c r="D1391" s="164" t="s">
        <v>237</v>
      </c>
      <c r="E1391" s="165" t="s">
        <v>1</v>
      </c>
      <c r="F1391" s="166" t="s">
        <v>2883</v>
      </c>
      <c r="H1391" s="167">
        <v>1745</v>
      </c>
      <c r="I1391" s="168"/>
      <c r="L1391" s="163"/>
      <c r="M1391" s="169"/>
      <c r="N1391" s="170"/>
      <c r="O1391" s="170"/>
      <c r="P1391" s="170"/>
      <c r="Q1391" s="170"/>
      <c r="R1391" s="170"/>
      <c r="S1391" s="170"/>
      <c r="T1391" s="171"/>
      <c r="AT1391" s="165" t="s">
        <v>237</v>
      </c>
      <c r="AU1391" s="165" t="s">
        <v>88</v>
      </c>
      <c r="AV1391" s="13" t="s">
        <v>88</v>
      </c>
      <c r="AW1391" s="13" t="s">
        <v>33</v>
      </c>
      <c r="AX1391" s="13" t="s">
        <v>79</v>
      </c>
      <c r="AY1391" s="165" t="s">
        <v>207</v>
      </c>
    </row>
    <row r="1392" spans="1:65" s="14" customFormat="1" ht="11.25">
      <c r="B1392" s="172"/>
      <c r="D1392" s="164" t="s">
        <v>237</v>
      </c>
      <c r="E1392" s="173" t="s">
        <v>1</v>
      </c>
      <c r="F1392" s="174" t="s">
        <v>2884</v>
      </c>
      <c r="H1392" s="173" t="s">
        <v>1</v>
      </c>
      <c r="I1392" s="175"/>
      <c r="L1392" s="172"/>
      <c r="M1392" s="176"/>
      <c r="N1392" s="177"/>
      <c r="O1392" s="177"/>
      <c r="P1392" s="177"/>
      <c r="Q1392" s="177"/>
      <c r="R1392" s="177"/>
      <c r="S1392" s="177"/>
      <c r="T1392" s="178"/>
      <c r="AT1392" s="173" t="s">
        <v>237</v>
      </c>
      <c r="AU1392" s="173" t="s">
        <v>88</v>
      </c>
      <c r="AV1392" s="14" t="s">
        <v>86</v>
      </c>
      <c r="AW1392" s="14" t="s">
        <v>33</v>
      </c>
      <c r="AX1392" s="14" t="s">
        <v>79</v>
      </c>
      <c r="AY1392" s="173" t="s">
        <v>207</v>
      </c>
    </row>
    <row r="1393" spans="1:65" s="14" customFormat="1" ht="22.5">
      <c r="B1393" s="172"/>
      <c r="D1393" s="164" t="s">
        <v>237</v>
      </c>
      <c r="E1393" s="173" t="s">
        <v>1</v>
      </c>
      <c r="F1393" s="174" t="s">
        <v>2885</v>
      </c>
      <c r="H1393" s="173" t="s">
        <v>1</v>
      </c>
      <c r="I1393" s="175"/>
      <c r="L1393" s="172"/>
      <c r="M1393" s="176"/>
      <c r="N1393" s="177"/>
      <c r="O1393" s="177"/>
      <c r="P1393" s="177"/>
      <c r="Q1393" s="177"/>
      <c r="R1393" s="177"/>
      <c r="S1393" s="177"/>
      <c r="T1393" s="178"/>
      <c r="AT1393" s="173" t="s">
        <v>237</v>
      </c>
      <c r="AU1393" s="173" t="s">
        <v>88</v>
      </c>
      <c r="AV1393" s="14" t="s">
        <v>86</v>
      </c>
      <c r="AW1393" s="14" t="s">
        <v>33</v>
      </c>
      <c r="AX1393" s="14" t="s">
        <v>79</v>
      </c>
      <c r="AY1393" s="173" t="s">
        <v>207</v>
      </c>
    </row>
    <row r="1394" spans="1:65" s="14" customFormat="1" ht="22.5">
      <c r="B1394" s="172"/>
      <c r="D1394" s="164" t="s">
        <v>237</v>
      </c>
      <c r="E1394" s="173" t="s">
        <v>1</v>
      </c>
      <c r="F1394" s="174" t="s">
        <v>2886</v>
      </c>
      <c r="H1394" s="173" t="s">
        <v>1</v>
      </c>
      <c r="I1394" s="175"/>
      <c r="L1394" s="172"/>
      <c r="M1394" s="176"/>
      <c r="N1394" s="177"/>
      <c r="O1394" s="177"/>
      <c r="P1394" s="177"/>
      <c r="Q1394" s="177"/>
      <c r="R1394" s="177"/>
      <c r="S1394" s="177"/>
      <c r="T1394" s="178"/>
      <c r="AT1394" s="173" t="s">
        <v>237</v>
      </c>
      <c r="AU1394" s="173" t="s">
        <v>88</v>
      </c>
      <c r="AV1394" s="14" t="s">
        <v>86</v>
      </c>
      <c r="AW1394" s="14" t="s">
        <v>33</v>
      </c>
      <c r="AX1394" s="14" t="s">
        <v>79</v>
      </c>
      <c r="AY1394" s="173" t="s">
        <v>207</v>
      </c>
    </row>
    <row r="1395" spans="1:65" s="14" customFormat="1" ht="22.5">
      <c r="B1395" s="172"/>
      <c r="D1395" s="164" t="s">
        <v>237</v>
      </c>
      <c r="E1395" s="173" t="s">
        <v>1</v>
      </c>
      <c r="F1395" s="174" t="s">
        <v>2887</v>
      </c>
      <c r="H1395" s="173" t="s">
        <v>1</v>
      </c>
      <c r="I1395" s="175"/>
      <c r="L1395" s="172"/>
      <c r="M1395" s="176"/>
      <c r="N1395" s="177"/>
      <c r="O1395" s="177"/>
      <c r="P1395" s="177"/>
      <c r="Q1395" s="177"/>
      <c r="R1395" s="177"/>
      <c r="S1395" s="177"/>
      <c r="T1395" s="178"/>
      <c r="AT1395" s="173" t="s">
        <v>237</v>
      </c>
      <c r="AU1395" s="173" t="s">
        <v>88</v>
      </c>
      <c r="AV1395" s="14" t="s">
        <v>86</v>
      </c>
      <c r="AW1395" s="14" t="s">
        <v>33</v>
      </c>
      <c r="AX1395" s="14" t="s">
        <v>79</v>
      </c>
      <c r="AY1395" s="173" t="s">
        <v>207</v>
      </c>
    </row>
    <row r="1396" spans="1:65" s="14" customFormat="1" ht="22.5">
      <c r="B1396" s="172"/>
      <c r="D1396" s="164" t="s">
        <v>237</v>
      </c>
      <c r="E1396" s="173" t="s">
        <v>1</v>
      </c>
      <c r="F1396" s="174" t="s">
        <v>2888</v>
      </c>
      <c r="H1396" s="173" t="s">
        <v>1</v>
      </c>
      <c r="I1396" s="175"/>
      <c r="L1396" s="172"/>
      <c r="M1396" s="176"/>
      <c r="N1396" s="177"/>
      <c r="O1396" s="177"/>
      <c r="P1396" s="177"/>
      <c r="Q1396" s="177"/>
      <c r="R1396" s="177"/>
      <c r="S1396" s="177"/>
      <c r="T1396" s="178"/>
      <c r="AT1396" s="173" t="s">
        <v>237</v>
      </c>
      <c r="AU1396" s="173" t="s">
        <v>88</v>
      </c>
      <c r="AV1396" s="14" t="s">
        <v>86</v>
      </c>
      <c r="AW1396" s="14" t="s">
        <v>33</v>
      </c>
      <c r="AX1396" s="14" t="s">
        <v>79</v>
      </c>
      <c r="AY1396" s="173" t="s">
        <v>207</v>
      </c>
    </row>
    <row r="1397" spans="1:65" s="14" customFormat="1" ht="22.5">
      <c r="B1397" s="172"/>
      <c r="D1397" s="164" t="s">
        <v>237</v>
      </c>
      <c r="E1397" s="173" t="s">
        <v>1</v>
      </c>
      <c r="F1397" s="174" t="s">
        <v>2889</v>
      </c>
      <c r="H1397" s="173" t="s">
        <v>1</v>
      </c>
      <c r="I1397" s="175"/>
      <c r="L1397" s="172"/>
      <c r="M1397" s="176"/>
      <c r="N1397" s="177"/>
      <c r="O1397" s="177"/>
      <c r="P1397" s="177"/>
      <c r="Q1397" s="177"/>
      <c r="R1397" s="177"/>
      <c r="S1397" s="177"/>
      <c r="T1397" s="178"/>
      <c r="AT1397" s="173" t="s">
        <v>237</v>
      </c>
      <c r="AU1397" s="173" t="s">
        <v>88</v>
      </c>
      <c r="AV1397" s="14" t="s">
        <v>86</v>
      </c>
      <c r="AW1397" s="14" t="s">
        <v>33</v>
      </c>
      <c r="AX1397" s="14" t="s">
        <v>79</v>
      </c>
      <c r="AY1397" s="173" t="s">
        <v>207</v>
      </c>
    </row>
    <row r="1398" spans="1:65" s="14" customFormat="1" ht="22.5">
      <c r="B1398" s="172"/>
      <c r="D1398" s="164" t="s">
        <v>237</v>
      </c>
      <c r="E1398" s="173" t="s">
        <v>1</v>
      </c>
      <c r="F1398" s="174" t="s">
        <v>2890</v>
      </c>
      <c r="H1398" s="173" t="s">
        <v>1</v>
      </c>
      <c r="I1398" s="175"/>
      <c r="L1398" s="172"/>
      <c r="M1398" s="176"/>
      <c r="N1398" s="177"/>
      <c r="O1398" s="177"/>
      <c r="P1398" s="177"/>
      <c r="Q1398" s="177"/>
      <c r="R1398" s="177"/>
      <c r="S1398" s="177"/>
      <c r="T1398" s="178"/>
      <c r="AT1398" s="173" t="s">
        <v>237</v>
      </c>
      <c r="AU1398" s="173" t="s">
        <v>88</v>
      </c>
      <c r="AV1398" s="14" t="s">
        <v>86</v>
      </c>
      <c r="AW1398" s="14" t="s">
        <v>33</v>
      </c>
      <c r="AX1398" s="14" t="s">
        <v>79</v>
      </c>
      <c r="AY1398" s="173" t="s">
        <v>207</v>
      </c>
    </row>
    <row r="1399" spans="1:65" s="14" customFormat="1" ht="22.5">
      <c r="B1399" s="172"/>
      <c r="D1399" s="164" t="s">
        <v>237</v>
      </c>
      <c r="E1399" s="173" t="s">
        <v>1</v>
      </c>
      <c r="F1399" s="174" t="s">
        <v>2891</v>
      </c>
      <c r="H1399" s="173" t="s">
        <v>1</v>
      </c>
      <c r="I1399" s="175"/>
      <c r="L1399" s="172"/>
      <c r="M1399" s="176"/>
      <c r="N1399" s="177"/>
      <c r="O1399" s="177"/>
      <c r="P1399" s="177"/>
      <c r="Q1399" s="177"/>
      <c r="R1399" s="177"/>
      <c r="S1399" s="177"/>
      <c r="T1399" s="178"/>
      <c r="AT1399" s="173" t="s">
        <v>237</v>
      </c>
      <c r="AU1399" s="173" t="s">
        <v>88</v>
      </c>
      <c r="AV1399" s="14" t="s">
        <v>86</v>
      </c>
      <c r="AW1399" s="14" t="s">
        <v>33</v>
      </c>
      <c r="AX1399" s="14" t="s">
        <v>79</v>
      </c>
      <c r="AY1399" s="173" t="s">
        <v>207</v>
      </c>
    </row>
    <row r="1400" spans="1:65" s="14" customFormat="1" ht="22.5">
      <c r="B1400" s="172"/>
      <c r="D1400" s="164" t="s">
        <v>237</v>
      </c>
      <c r="E1400" s="173" t="s">
        <v>1</v>
      </c>
      <c r="F1400" s="174" t="s">
        <v>2892</v>
      </c>
      <c r="H1400" s="173" t="s">
        <v>1</v>
      </c>
      <c r="I1400" s="175"/>
      <c r="L1400" s="172"/>
      <c r="M1400" s="176"/>
      <c r="N1400" s="177"/>
      <c r="O1400" s="177"/>
      <c r="P1400" s="177"/>
      <c r="Q1400" s="177"/>
      <c r="R1400" s="177"/>
      <c r="S1400" s="177"/>
      <c r="T1400" s="178"/>
      <c r="AT1400" s="173" t="s">
        <v>237</v>
      </c>
      <c r="AU1400" s="173" t="s">
        <v>88</v>
      </c>
      <c r="AV1400" s="14" t="s">
        <v>86</v>
      </c>
      <c r="AW1400" s="14" t="s">
        <v>33</v>
      </c>
      <c r="AX1400" s="14" t="s">
        <v>79</v>
      </c>
      <c r="AY1400" s="173" t="s">
        <v>207</v>
      </c>
    </row>
    <row r="1401" spans="1:65" s="14" customFormat="1" ht="22.5">
      <c r="B1401" s="172"/>
      <c r="D1401" s="164" t="s">
        <v>237</v>
      </c>
      <c r="E1401" s="173" t="s">
        <v>1</v>
      </c>
      <c r="F1401" s="174" t="s">
        <v>2893</v>
      </c>
      <c r="H1401" s="173" t="s">
        <v>1</v>
      </c>
      <c r="I1401" s="175"/>
      <c r="L1401" s="172"/>
      <c r="M1401" s="176"/>
      <c r="N1401" s="177"/>
      <c r="O1401" s="177"/>
      <c r="P1401" s="177"/>
      <c r="Q1401" s="177"/>
      <c r="R1401" s="177"/>
      <c r="S1401" s="177"/>
      <c r="T1401" s="178"/>
      <c r="AT1401" s="173" t="s">
        <v>237</v>
      </c>
      <c r="AU1401" s="173" t="s">
        <v>88</v>
      </c>
      <c r="AV1401" s="14" t="s">
        <v>86</v>
      </c>
      <c r="AW1401" s="14" t="s">
        <v>33</v>
      </c>
      <c r="AX1401" s="14" t="s">
        <v>79</v>
      </c>
      <c r="AY1401" s="173" t="s">
        <v>207</v>
      </c>
    </row>
    <row r="1402" spans="1:65" s="14" customFormat="1" ht="22.5">
      <c r="B1402" s="172"/>
      <c r="D1402" s="164" t="s">
        <v>237</v>
      </c>
      <c r="E1402" s="173" t="s">
        <v>1</v>
      </c>
      <c r="F1402" s="174" t="s">
        <v>2588</v>
      </c>
      <c r="H1402" s="173" t="s">
        <v>1</v>
      </c>
      <c r="I1402" s="175"/>
      <c r="L1402" s="172"/>
      <c r="M1402" s="176"/>
      <c r="N1402" s="177"/>
      <c r="O1402" s="177"/>
      <c r="P1402" s="177"/>
      <c r="Q1402" s="177"/>
      <c r="R1402" s="177"/>
      <c r="S1402" s="177"/>
      <c r="T1402" s="178"/>
      <c r="AT1402" s="173" t="s">
        <v>237</v>
      </c>
      <c r="AU1402" s="173" t="s">
        <v>88</v>
      </c>
      <c r="AV1402" s="14" t="s">
        <v>86</v>
      </c>
      <c r="AW1402" s="14" t="s">
        <v>33</v>
      </c>
      <c r="AX1402" s="14" t="s">
        <v>79</v>
      </c>
      <c r="AY1402" s="173" t="s">
        <v>207</v>
      </c>
    </row>
    <row r="1403" spans="1:65" s="14" customFormat="1" ht="22.5">
      <c r="B1403" s="172"/>
      <c r="D1403" s="164" t="s">
        <v>237</v>
      </c>
      <c r="E1403" s="173" t="s">
        <v>1</v>
      </c>
      <c r="F1403" s="174" t="s">
        <v>2761</v>
      </c>
      <c r="H1403" s="173" t="s">
        <v>1</v>
      </c>
      <c r="I1403" s="175"/>
      <c r="L1403" s="172"/>
      <c r="M1403" s="176"/>
      <c r="N1403" s="177"/>
      <c r="O1403" s="177"/>
      <c r="P1403" s="177"/>
      <c r="Q1403" s="177"/>
      <c r="R1403" s="177"/>
      <c r="S1403" s="177"/>
      <c r="T1403" s="178"/>
      <c r="AT1403" s="173" t="s">
        <v>237</v>
      </c>
      <c r="AU1403" s="173" t="s">
        <v>88</v>
      </c>
      <c r="AV1403" s="14" t="s">
        <v>86</v>
      </c>
      <c r="AW1403" s="14" t="s">
        <v>33</v>
      </c>
      <c r="AX1403" s="14" t="s">
        <v>79</v>
      </c>
      <c r="AY1403" s="173" t="s">
        <v>207</v>
      </c>
    </row>
    <row r="1404" spans="1:65" s="14" customFormat="1" ht="22.5">
      <c r="B1404" s="172"/>
      <c r="D1404" s="164" t="s">
        <v>237</v>
      </c>
      <c r="E1404" s="173" t="s">
        <v>1</v>
      </c>
      <c r="F1404" s="174" t="s">
        <v>2894</v>
      </c>
      <c r="H1404" s="173" t="s">
        <v>1</v>
      </c>
      <c r="I1404" s="175"/>
      <c r="L1404" s="172"/>
      <c r="M1404" s="176"/>
      <c r="N1404" s="177"/>
      <c r="O1404" s="177"/>
      <c r="P1404" s="177"/>
      <c r="Q1404" s="177"/>
      <c r="R1404" s="177"/>
      <c r="S1404" s="177"/>
      <c r="T1404" s="178"/>
      <c r="AT1404" s="173" t="s">
        <v>237</v>
      </c>
      <c r="AU1404" s="173" t="s">
        <v>88</v>
      </c>
      <c r="AV1404" s="14" t="s">
        <v>86</v>
      </c>
      <c r="AW1404" s="14" t="s">
        <v>33</v>
      </c>
      <c r="AX1404" s="14" t="s">
        <v>79</v>
      </c>
      <c r="AY1404" s="173" t="s">
        <v>207</v>
      </c>
    </row>
    <row r="1405" spans="1:65" s="14" customFormat="1" ht="22.5">
      <c r="B1405" s="172"/>
      <c r="D1405" s="164" t="s">
        <v>237</v>
      </c>
      <c r="E1405" s="173" t="s">
        <v>1</v>
      </c>
      <c r="F1405" s="174" t="s">
        <v>2263</v>
      </c>
      <c r="H1405" s="173" t="s">
        <v>1</v>
      </c>
      <c r="I1405" s="175"/>
      <c r="L1405" s="172"/>
      <c r="M1405" s="176"/>
      <c r="N1405" s="177"/>
      <c r="O1405" s="177"/>
      <c r="P1405" s="177"/>
      <c r="Q1405" s="177"/>
      <c r="R1405" s="177"/>
      <c r="S1405" s="177"/>
      <c r="T1405" s="178"/>
      <c r="AT1405" s="173" t="s">
        <v>237</v>
      </c>
      <c r="AU1405" s="173" t="s">
        <v>88</v>
      </c>
      <c r="AV1405" s="14" t="s">
        <v>86</v>
      </c>
      <c r="AW1405" s="14" t="s">
        <v>33</v>
      </c>
      <c r="AX1405" s="14" t="s">
        <v>79</v>
      </c>
      <c r="AY1405" s="173" t="s">
        <v>207</v>
      </c>
    </row>
    <row r="1406" spans="1:65" s="15" customFormat="1" ht="11.25">
      <c r="B1406" s="179"/>
      <c r="D1406" s="164" t="s">
        <v>237</v>
      </c>
      <c r="E1406" s="180" t="s">
        <v>1</v>
      </c>
      <c r="F1406" s="181" t="s">
        <v>242</v>
      </c>
      <c r="H1406" s="182">
        <v>2378</v>
      </c>
      <c r="I1406" s="183"/>
      <c r="L1406" s="179"/>
      <c r="M1406" s="184"/>
      <c r="N1406" s="185"/>
      <c r="O1406" s="185"/>
      <c r="P1406" s="185"/>
      <c r="Q1406" s="185"/>
      <c r="R1406" s="185"/>
      <c r="S1406" s="185"/>
      <c r="T1406" s="186"/>
      <c r="AT1406" s="180" t="s">
        <v>237</v>
      </c>
      <c r="AU1406" s="180" t="s">
        <v>88</v>
      </c>
      <c r="AV1406" s="15" t="s">
        <v>213</v>
      </c>
      <c r="AW1406" s="15" t="s">
        <v>33</v>
      </c>
      <c r="AX1406" s="15" t="s">
        <v>86</v>
      </c>
      <c r="AY1406" s="180" t="s">
        <v>207</v>
      </c>
    </row>
    <row r="1407" spans="1:65" s="2" customFormat="1" ht="24.2" customHeight="1">
      <c r="A1407" s="31"/>
      <c r="B1407" s="148"/>
      <c r="C1407" s="149" t="s">
        <v>957</v>
      </c>
      <c r="D1407" s="149" t="s">
        <v>209</v>
      </c>
      <c r="E1407" s="150" t="s">
        <v>2895</v>
      </c>
      <c r="F1407" s="151" t="s">
        <v>2896</v>
      </c>
      <c r="G1407" s="152" t="s">
        <v>220</v>
      </c>
      <c r="H1407" s="153">
        <v>4.4800000000000004</v>
      </c>
      <c r="I1407" s="154"/>
      <c r="J1407" s="155">
        <f>ROUND(I1407*H1407,2)</f>
        <v>0</v>
      </c>
      <c r="K1407" s="156"/>
      <c r="L1407" s="32"/>
      <c r="M1407" s="157" t="s">
        <v>1</v>
      </c>
      <c r="N1407" s="158" t="s">
        <v>44</v>
      </c>
      <c r="O1407" s="57"/>
      <c r="P1407" s="159">
        <f>O1407*H1407</f>
        <v>0</v>
      </c>
      <c r="Q1407" s="159">
        <v>0</v>
      </c>
      <c r="R1407" s="159">
        <f>Q1407*H1407</f>
        <v>0</v>
      </c>
      <c r="S1407" s="159">
        <v>0</v>
      </c>
      <c r="T1407" s="160">
        <f>S1407*H1407</f>
        <v>0</v>
      </c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R1407" s="161" t="s">
        <v>245</v>
      </c>
      <c r="AT1407" s="161" t="s">
        <v>209</v>
      </c>
      <c r="AU1407" s="161" t="s">
        <v>88</v>
      </c>
      <c r="AY1407" s="17" t="s">
        <v>207</v>
      </c>
      <c r="BE1407" s="162">
        <f>IF(N1407="základní",J1407,0)</f>
        <v>0</v>
      </c>
      <c r="BF1407" s="162">
        <f>IF(N1407="snížená",J1407,0)</f>
        <v>0</v>
      </c>
      <c r="BG1407" s="162">
        <f>IF(N1407="zákl. přenesená",J1407,0)</f>
        <v>0</v>
      </c>
      <c r="BH1407" s="162">
        <f>IF(N1407="sníž. přenesená",J1407,0)</f>
        <v>0</v>
      </c>
      <c r="BI1407" s="162">
        <f>IF(N1407="nulová",J1407,0)</f>
        <v>0</v>
      </c>
      <c r="BJ1407" s="17" t="s">
        <v>86</v>
      </c>
      <c r="BK1407" s="162">
        <f>ROUND(I1407*H1407,2)</f>
        <v>0</v>
      </c>
      <c r="BL1407" s="17" t="s">
        <v>245</v>
      </c>
      <c r="BM1407" s="161" t="s">
        <v>1711</v>
      </c>
    </row>
    <row r="1408" spans="1:65" s="13" customFormat="1" ht="11.25">
      <c r="B1408" s="163"/>
      <c r="D1408" s="164" t="s">
        <v>237</v>
      </c>
      <c r="E1408" s="165" t="s">
        <v>1</v>
      </c>
      <c r="F1408" s="166" t="s">
        <v>2897</v>
      </c>
      <c r="H1408" s="167">
        <v>4.4800000000000004</v>
      </c>
      <c r="I1408" s="168"/>
      <c r="L1408" s="163"/>
      <c r="M1408" s="169"/>
      <c r="N1408" s="170"/>
      <c r="O1408" s="170"/>
      <c r="P1408" s="170"/>
      <c r="Q1408" s="170"/>
      <c r="R1408" s="170"/>
      <c r="S1408" s="170"/>
      <c r="T1408" s="171"/>
      <c r="AT1408" s="165" t="s">
        <v>237</v>
      </c>
      <c r="AU1408" s="165" t="s">
        <v>88</v>
      </c>
      <c r="AV1408" s="13" t="s">
        <v>88</v>
      </c>
      <c r="AW1408" s="13" t="s">
        <v>33</v>
      </c>
      <c r="AX1408" s="13" t="s">
        <v>79</v>
      </c>
      <c r="AY1408" s="165" t="s">
        <v>207</v>
      </c>
    </row>
    <row r="1409" spans="1:65" s="14" customFormat="1" ht="22.5">
      <c r="B1409" s="172"/>
      <c r="D1409" s="164" t="s">
        <v>237</v>
      </c>
      <c r="E1409" s="173" t="s">
        <v>1</v>
      </c>
      <c r="F1409" s="174" t="s">
        <v>2898</v>
      </c>
      <c r="H1409" s="173" t="s">
        <v>1</v>
      </c>
      <c r="I1409" s="175"/>
      <c r="L1409" s="172"/>
      <c r="M1409" s="176"/>
      <c r="N1409" s="177"/>
      <c r="O1409" s="177"/>
      <c r="P1409" s="177"/>
      <c r="Q1409" s="177"/>
      <c r="R1409" s="177"/>
      <c r="S1409" s="177"/>
      <c r="T1409" s="178"/>
      <c r="AT1409" s="173" t="s">
        <v>237</v>
      </c>
      <c r="AU1409" s="173" t="s">
        <v>88</v>
      </c>
      <c r="AV1409" s="14" t="s">
        <v>86</v>
      </c>
      <c r="AW1409" s="14" t="s">
        <v>33</v>
      </c>
      <c r="AX1409" s="14" t="s">
        <v>79</v>
      </c>
      <c r="AY1409" s="173" t="s">
        <v>207</v>
      </c>
    </row>
    <row r="1410" spans="1:65" s="14" customFormat="1" ht="22.5">
      <c r="B1410" s="172"/>
      <c r="D1410" s="164" t="s">
        <v>237</v>
      </c>
      <c r="E1410" s="173" t="s">
        <v>1</v>
      </c>
      <c r="F1410" s="174" t="s">
        <v>2899</v>
      </c>
      <c r="H1410" s="173" t="s">
        <v>1</v>
      </c>
      <c r="I1410" s="175"/>
      <c r="L1410" s="172"/>
      <c r="M1410" s="176"/>
      <c r="N1410" s="177"/>
      <c r="O1410" s="177"/>
      <c r="P1410" s="177"/>
      <c r="Q1410" s="177"/>
      <c r="R1410" s="177"/>
      <c r="S1410" s="177"/>
      <c r="T1410" s="178"/>
      <c r="AT1410" s="173" t="s">
        <v>237</v>
      </c>
      <c r="AU1410" s="173" t="s">
        <v>88</v>
      </c>
      <c r="AV1410" s="14" t="s">
        <v>86</v>
      </c>
      <c r="AW1410" s="14" t="s">
        <v>33</v>
      </c>
      <c r="AX1410" s="14" t="s">
        <v>79</v>
      </c>
      <c r="AY1410" s="173" t="s">
        <v>207</v>
      </c>
    </row>
    <row r="1411" spans="1:65" s="14" customFormat="1" ht="22.5">
      <c r="B1411" s="172"/>
      <c r="D1411" s="164" t="s">
        <v>237</v>
      </c>
      <c r="E1411" s="173" t="s">
        <v>1</v>
      </c>
      <c r="F1411" s="174" t="s">
        <v>2900</v>
      </c>
      <c r="H1411" s="173" t="s">
        <v>1</v>
      </c>
      <c r="I1411" s="175"/>
      <c r="L1411" s="172"/>
      <c r="M1411" s="176"/>
      <c r="N1411" s="177"/>
      <c r="O1411" s="177"/>
      <c r="P1411" s="177"/>
      <c r="Q1411" s="177"/>
      <c r="R1411" s="177"/>
      <c r="S1411" s="177"/>
      <c r="T1411" s="178"/>
      <c r="AT1411" s="173" t="s">
        <v>237</v>
      </c>
      <c r="AU1411" s="173" t="s">
        <v>88</v>
      </c>
      <c r="AV1411" s="14" t="s">
        <v>86</v>
      </c>
      <c r="AW1411" s="14" t="s">
        <v>33</v>
      </c>
      <c r="AX1411" s="14" t="s">
        <v>79</v>
      </c>
      <c r="AY1411" s="173" t="s">
        <v>207</v>
      </c>
    </row>
    <row r="1412" spans="1:65" s="14" customFormat="1" ht="11.25">
      <c r="B1412" s="172"/>
      <c r="D1412" s="164" t="s">
        <v>237</v>
      </c>
      <c r="E1412" s="173" t="s">
        <v>1</v>
      </c>
      <c r="F1412" s="174" t="s">
        <v>2901</v>
      </c>
      <c r="H1412" s="173" t="s">
        <v>1</v>
      </c>
      <c r="I1412" s="175"/>
      <c r="L1412" s="172"/>
      <c r="M1412" s="176"/>
      <c r="N1412" s="177"/>
      <c r="O1412" s="177"/>
      <c r="P1412" s="177"/>
      <c r="Q1412" s="177"/>
      <c r="R1412" s="177"/>
      <c r="S1412" s="177"/>
      <c r="T1412" s="178"/>
      <c r="AT1412" s="173" t="s">
        <v>237</v>
      </c>
      <c r="AU1412" s="173" t="s">
        <v>88</v>
      </c>
      <c r="AV1412" s="14" t="s">
        <v>86</v>
      </c>
      <c r="AW1412" s="14" t="s">
        <v>33</v>
      </c>
      <c r="AX1412" s="14" t="s">
        <v>79</v>
      </c>
      <c r="AY1412" s="173" t="s">
        <v>207</v>
      </c>
    </row>
    <row r="1413" spans="1:65" s="14" customFormat="1" ht="22.5">
      <c r="B1413" s="172"/>
      <c r="D1413" s="164" t="s">
        <v>237</v>
      </c>
      <c r="E1413" s="173" t="s">
        <v>1</v>
      </c>
      <c r="F1413" s="174" t="s">
        <v>2902</v>
      </c>
      <c r="H1413" s="173" t="s">
        <v>1</v>
      </c>
      <c r="I1413" s="175"/>
      <c r="L1413" s="172"/>
      <c r="M1413" s="176"/>
      <c r="N1413" s="177"/>
      <c r="O1413" s="177"/>
      <c r="P1413" s="177"/>
      <c r="Q1413" s="177"/>
      <c r="R1413" s="177"/>
      <c r="S1413" s="177"/>
      <c r="T1413" s="178"/>
      <c r="AT1413" s="173" t="s">
        <v>237</v>
      </c>
      <c r="AU1413" s="173" t="s">
        <v>88</v>
      </c>
      <c r="AV1413" s="14" t="s">
        <v>86</v>
      </c>
      <c r="AW1413" s="14" t="s">
        <v>33</v>
      </c>
      <c r="AX1413" s="14" t="s">
        <v>79</v>
      </c>
      <c r="AY1413" s="173" t="s">
        <v>207</v>
      </c>
    </row>
    <row r="1414" spans="1:65" s="14" customFormat="1" ht="22.5">
      <c r="B1414" s="172"/>
      <c r="D1414" s="164" t="s">
        <v>237</v>
      </c>
      <c r="E1414" s="173" t="s">
        <v>1</v>
      </c>
      <c r="F1414" s="174" t="s">
        <v>2903</v>
      </c>
      <c r="H1414" s="173" t="s">
        <v>1</v>
      </c>
      <c r="I1414" s="175"/>
      <c r="L1414" s="172"/>
      <c r="M1414" s="176"/>
      <c r="N1414" s="177"/>
      <c r="O1414" s="177"/>
      <c r="P1414" s="177"/>
      <c r="Q1414" s="177"/>
      <c r="R1414" s="177"/>
      <c r="S1414" s="177"/>
      <c r="T1414" s="178"/>
      <c r="AT1414" s="173" t="s">
        <v>237</v>
      </c>
      <c r="AU1414" s="173" t="s">
        <v>88</v>
      </c>
      <c r="AV1414" s="14" t="s">
        <v>86</v>
      </c>
      <c r="AW1414" s="14" t="s">
        <v>33</v>
      </c>
      <c r="AX1414" s="14" t="s">
        <v>79</v>
      </c>
      <c r="AY1414" s="173" t="s">
        <v>207</v>
      </c>
    </row>
    <row r="1415" spans="1:65" s="14" customFormat="1" ht="22.5">
      <c r="B1415" s="172"/>
      <c r="D1415" s="164" t="s">
        <v>237</v>
      </c>
      <c r="E1415" s="173" t="s">
        <v>1</v>
      </c>
      <c r="F1415" s="174" t="s">
        <v>2904</v>
      </c>
      <c r="H1415" s="173" t="s">
        <v>1</v>
      </c>
      <c r="I1415" s="175"/>
      <c r="L1415" s="172"/>
      <c r="M1415" s="176"/>
      <c r="N1415" s="177"/>
      <c r="O1415" s="177"/>
      <c r="P1415" s="177"/>
      <c r="Q1415" s="177"/>
      <c r="R1415" s="177"/>
      <c r="S1415" s="177"/>
      <c r="T1415" s="178"/>
      <c r="AT1415" s="173" t="s">
        <v>237</v>
      </c>
      <c r="AU1415" s="173" t="s">
        <v>88</v>
      </c>
      <c r="AV1415" s="14" t="s">
        <v>86</v>
      </c>
      <c r="AW1415" s="14" t="s">
        <v>33</v>
      </c>
      <c r="AX1415" s="14" t="s">
        <v>79</v>
      </c>
      <c r="AY1415" s="173" t="s">
        <v>207</v>
      </c>
    </row>
    <row r="1416" spans="1:65" s="15" customFormat="1" ht="11.25">
      <c r="B1416" s="179"/>
      <c r="D1416" s="164" t="s">
        <v>237</v>
      </c>
      <c r="E1416" s="180" t="s">
        <v>1</v>
      </c>
      <c r="F1416" s="181" t="s">
        <v>242</v>
      </c>
      <c r="H1416" s="182">
        <v>4.4800000000000004</v>
      </c>
      <c r="I1416" s="183"/>
      <c r="L1416" s="179"/>
      <c r="M1416" s="184"/>
      <c r="N1416" s="185"/>
      <c r="O1416" s="185"/>
      <c r="P1416" s="185"/>
      <c r="Q1416" s="185"/>
      <c r="R1416" s="185"/>
      <c r="S1416" s="185"/>
      <c r="T1416" s="186"/>
      <c r="AT1416" s="180" t="s">
        <v>237</v>
      </c>
      <c r="AU1416" s="180" t="s">
        <v>88</v>
      </c>
      <c r="AV1416" s="15" t="s">
        <v>213</v>
      </c>
      <c r="AW1416" s="15" t="s">
        <v>33</v>
      </c>
      <c r="AX1416" s="15" t="s">
        <v>86</v>
      </c>
      <c r="AY1416" s="180" t="s">
        <v>207</v>
      </c>
    </row>
    <row r="1417" spans="1:65" s="2" customFormat="1" ht="24.2" customHeight="1">
      <c r="A1417" s="31"/>
      <c r="B1417" s="148"/>
      <c r="C1417" s="149" t="s">
        <v>1716</v>
      </c>
      <c r="D1417" s="149" t="s">
        <v>209</v>
      </c>
      <c r="E1417" s="150" t="s">
        <v>2905</v>
      </c>
      <c r="F1417" s="151" t="s">
        <v>2906</v>
      </c>
      <c r="G1417" s="152" t="s">
        <v>415</v>
      </c>
      <c r="H1417" s="153">
        <v>55.65</v>
      </c>
      <c r="I1417" s="154"/>
      <c r="J1417" s="155">
        <f>ROUND(I1417*H1417,2)</f>
        <v>0</v>
      </c>
      <c r="K1417" s="156"/>
      <c r="L1417" s="32"/>
      <c r="M1417" s="157" t="s">
        <v>1</v>
      </c>
      <c r="N1417" s="158" t="s">
        <v>44</v>
      </c>
      <c r="O1417" s="57"/>
      <c r="P1417" s="159">
        <f>O1417*H1417</f>
        <v>0</v>
      </c>
      <c r="Q1417" s="159">
        <v>0</v>
      </c>
      <c r="R1417" s="159">
        <f>Q1417*H1417</f>
        <v>0</v>
      </c>
      <c r="S1417" s="159">
        <v>0</v>
      </c>
      <c r="T1417" s="160">
        <f>S1417*H1417</f>
        <v>0</v>
      </c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R1417" s="161" t="s">
        <v>245</v>
      </c>
      <c r="AT1417" s="161" t="s">
        <v>209</v>
      </c>
      <c r="AU1417" s="161" t="s">
        <v>88</v>
      </c>
      <c r="AY1417" s="17" t="s">
        <v>207</v>
      </c>
      <c r="BE1417" s="162">
        <f>IF(N1417="základní",J1417,0)</f>
        <v>0</v>
      </c>
      <c r="BF1417" s="162">
        <f>IF(N1417="snížená",J1417,0)</f>
        <v>0</v>
      </c>
      <c r="BG1417" s="162">
        <f>IF(N1417="zákl. přenesená",J1417,0)</f>
        <v>0</v>
      </c>
      <c r="BH1417" s="162">
        <f>IF(N1417="sníž. přenesená",J1417,0)</f>
        <v>0</v>
      </c>
      <c r="BI1417" s="162">
        <f>IF(N1417="nulová",J1417,0)</f>
        <v>0</v>
      </c>
      <c r="BJ1417" s="17" t="s">
        <v>86</v>
      </c>
      <c r="BK1417" s="162">
        <f>ROUND(I1417*H1417,2)</f>
        <v>0</v>
      </c>
      <c r="BL1417" s="17" t="s">
        <v>245</v>
      </c>
      <c r="BM1417" s="161" t="s">
        <v>1719</v>
      </c>
    </row>
    <row r="1418" spans="1:65" s="14" customFormat="1" ht="22.5">
      <c r="B1418" s="172"/>
      <c r="D1418" s="164" t="s">
        <v>237</v>
      </c>
      <c r="E1418" s="173" t="s">
        <v>1</v>
      </c>
      <c r="F1418" s="174" t="s">
        <v>2907</v>
      </c>
      <c r="H1418" s="173" t="s">
        <v>1</v>
      </c>
      <c r="I1418" s="175"/>
      <c r="L1418" s="172"/>
      <c r="M1418" s="176"/>
      <c r="N1418" s="177"/>
      <c r="O1418" s="177"/>
      <c r="P1418" s="177"/>
      <c r="Q1418" s="177"/>
      <c r="R1418" s="177"/>
      <c r="S1418" s="177"/>
      <c r="T1418" s="178"/>
      <c r="AT1418" s="173" t="s">
        <v>237</v>
      </c>
      <c r="AU1418" s="173" t="s">
        <v>88</v>
      </c>
      <c r="AV1418" s="14" t="s">
        <v>86</v>
      </c>
      <c r="AW1418" s="14" t="s">
        <v>33</v>
      </c>
      <c r="AX1418" s="14" t="s">
        <v>79</v>
      </c>
      <c r="AY1418" s="173" t="s">
        <v>207</v>
      </c>
    </row>
    <row r="1419" spans="1:65" s="14" customFormat="1" ht="22.5">
      <c r="B1419" s="172"/>
      <c r="D1419" s="164" t="s">
        <v>237</v>
      </c>
      <c r="E1419" s="173" t="s">
        <v>1</v>
      </c>
      <c r="F1419" s="174" t="s">
        <v>2908</v>
      </c>
      <c r="H1419" s="173" t="s">
        <v>1</v>
      </c>
      <c r="I1419" s="175"/>
      <c r="L1419" s="172"/>
      <c r="M1419" s="176"/>
      <c r="N1419" s="177"/>
      <c r="O1419" s="177"/>
      <c r="P1419" s="177"/>
      <c r="Q1419" s="177"/>
      <c r="R1419" s="177"/>
      <c r="S1419" s="177"/>
      <c r="T1419" s="178"/>
      <c r="AT1419" s="173" t="s">
        <v>237</v>
      </c>
      <c r="AU1419" s="173" t="s">
        <v>88</v>
      </c>
      <c r="AV1419" s="14" t="s">
        <v>86</v>
      </c>
      <c r="AW1419" s="14" t="s">
        <v>33</v>
      </c>
      <c r="AX1419" s="14" t="s">
        <v>79</v>
      </c>
      <c r="AY1419" s="173" t="s">
        <v>207</v>
      </c>
    </row>
    <row r="1420" spans="1:65" s="14" customFormat="1" ht="22.5">
      <c r="B1420" s="172"/>
      <c r="D1420" s="164" t="s">
        <v>237</v>
      </c>
      <c r="E1420" s="173" t="s">
        <v>1</v>
      </c>
      <c r="F1420" s="174" t="s">
        <v>2909</v>
      </c>
      <c r="H1420" s="173" t="s">
        <v>1</v>
      </c>
      <c r="I1420" s="175"/>
      <c r="L1420" s="172"/>
      <c r="M1420" s="176"/>
      <c r="N1420" s="177"/>
      <c r="O1420" s="177"/>
      <c r="P1420" s="177"/>
      <c r="Q1420" s="177"/>
      <c r="R1420" s="177"/>
      <c r="S1420" s="177"/>
      <c r="T1420" s="178"/>
      <c r="AT1420" s="173" t="s">
        <v>237</v>
      </c>
      <c r="AU1420" s="173" t="s">
        <v>88</v>
      </c>
      <c r="AV1420" s="14" t="s">
        <v>86</v>
      </c>
      <c r="AW1420" s="14" t="s">
        <v>33</v>
      </c>
      <c r="AX1420" s="14" t="s">
        <v>79</v>
      </c>
      <c r="AY1420" s="173" t="s">
        <v>207</v>
      </c>
    </row>
    <row r="1421" spans="1:65" s="14" customFormat="1" ht="22.5">
      <c r="B1421" s="172"/>
      <c r="D1421" s="164" t="s">
        <v>237</v>
      </c>
      <c r="E1421" s="173" t="s">
        <v>1</v>
      </c>
      <c r="F1421" s="174" t="s">
        <v>2903</v>
      </c>
      <c r="H1421" s="173" t="s">
        <v>1</v>
      </c>
      <c r="I1421" s="175"/>
      <c r="L1421" s="172"/>
      <c r="M1421" s="176"/>
      <c r="N1421" s="177"/>
      <c r="O1421" s="177"/>
      <c r="P1421" s="177"/>
      <c r="Q1421" s="177"/>
      <c r="R1421" s="177"/>
      <c r="S1421" s="177"/>
      <c r="T1421" s="178"/>
      <c r="AT1421" s="173" t="s">
        <v>237</v>
      </c>
      <c r="AU1421" s="173" t="s">
        <v>88</v>
      </c>
      <c r="AV1421" s="14" t="s">
        <v>86</v>
      </c>
      <c r="AW1421" s="14" t="s">
        <v>33</v>
      </c>
      <c r="AX1421" s="14" t="s">
        <v>79</v>
      </c>
      <c r="AY1421" s="173" t="s">
        <v>207</v>
      </c>
    </row>
    <row r="1422" spans="1:65" s="14" customFormat="1" ht="22.5">
      <c r="B1422" s="172"/>
      <c r="D1422" s="164" t="s">
        <v>237</v>
      </c>
      <c r="E1422" s="173" t="s">
        <v>1</v>
      </c>
      <c r="F1422" s="174" t="s">
        <v>2904</v>
      </c>
      <c r="H1422" s="173" t="s">
        <v>1</v>
      </c>
      <c r="I1422" s="175"/>
      <c r="L1422" s="172"/>
      <c r="M1422" s="176"/>
      <c r="N1422" s="177"/>
      <c r="O1422" s="177"/>
      <c r="P1422" s="177"/>
      <c r="Q1422" s="177"/>
      <c r="R1422" s="177"/>
      <c r="S1422" s="177"/>
      <c r="T1422" s="178"/>
      <c r="AT1422" s="173" t="s">
        <v>237</v>
      </c>
      <c r="AU1422" s="173" t="s">
        <v>88</v>
      </c>
      <c r="AV1422" s="14" t="s">
        <v>86</v>
      </c>
      <c r="AW1422" s="14" t="s">
        <v>33</v>
      </c>
      <c r="AX1422" s="14" t="s">
        <v>79</v>
      </c>
      <c r="AY1422" s="173" t="s">
        <v>207</v>
      </c>
    </row>
    <row r="1423" spans="1:65" s="13" customFormat="1" ht="11.25">
      <c r="B1423" s="163"/>
      <c r="D1423" s="164" t="s">
        <v>237</v>
      </c>
      <c r="E1423" s="165" t="s">
        <v>1</v>
      </c>
      <c r="F1423" s="166" t="s">
        <v>2910</v>
      </c>
      <c r="H1423" s="167">
        <v>55.65</v>
      </c>
      <c r="I1423" s="168"/>
      <c r="L1423" s="163"/>
      <c r="M1423" s="169"/>
      <c r="N1423" s="170"/>
      <c r="O1423" s="170"/>
      <c r="P1423" s="170"/>
      <c r="Q1423" s="170"/>
      <c r="R1423" s="170"/>
      <c r="S1423" s="170"/>
      <c r="T1423" s="171"/>
      <c r="AT1423" s="165" t="s">
        <v>237</v>
      </c>
      <c r="AU1423" s="165" t="s">
        <v>88</v>
      </c>
      <c r="AV1423" s="13" t="s">
        <v>88</v>
      </c>
      <c r="AW1423" s="13" t="s">
        <v>33</v>
      </c>
      <c r="AX1423" s="13" t="s">
        <v>79</v>
      </c>
      <c r="AY1423" s="165" t="s">
        <v>207</v>
      </c>
    </row>
    <row r="1424" spans="1:65" s="15" customFormat="1" ht="11.25">
      <c r="B1424" s="179"/>
      <c r="D1424" s="164" t="s">
        <v>237</v>
      </c>
      <c r="E1424" s="180" t="s">
        <v>1</v>
      </c>
      <c r="F1424" s="181" t="s">
        <v>242</v>
      </c>
      <c r="H1424" s="182">
        <v>55.65</v>
      </c>
      <c r="I1424" s="183"/>
      <c r="L1424" s="179"/>
      <c r="M1424" s="184"/>
      <c r="N1424" s="185"/>
      <c r="O1424" s="185"/>
      <c r="P1424" s="185"/>
      <c r="Q1424" s="185"/>
      <c r="R1424" s="185"/>
      <c r="S1424" s="185"/>
      <c r="T1424" s="186"/>
      <c r="AT1424" s="180" t="s">
        <v>237</v>
      </c>
      <c r="AU1424" s="180" t="s">
        <v>88</v>
      </c>
      <c r="AV1424" s="15" t="s">
        <v>213</v>
      </c>
      <c r="AW1424" s="15" t="s">
        <v>33</v>
      </c>
      <c r="AX1424" s="15" t="s">
        <v>86</v>
      </c>
      <c r="AY1424" s="180" t="s">
        <v>207</v>
      </c>
    </row>
    <row r="1425" spans="1:65" s="2" customFormat="1" ht="24.2" customHeight="1">
      <c r="A1425" s="31"/>
      <c r="B1425" s="148"/>
      <c r="C1425" s="149" t="s">
        <v>963</v>
      </c>
      <c r="D1425" s="149" t="s">
        <v>209</v>
      </c>
      <c r="E1425" s="150" t="s">
        <v>2911</v>
      </c>
      <c r="F1425" s="151" t="s">
        <v>2912</v>
      </c>
      <c r="G1425" s="152" t="s">
        <v>415</v>
      </c>
      <c r="H1425" s="153">
        <v>2301.2800000000002</v>
      </c>
      <c r="I1425" s="154"/>
      <c r="J1425" s="155">
        <f>ROUND(I1425*H1425,2)</f>
        <v>0</v>
      </c>
      <c r="K1425" s="156"/>
      <c r="L1425" s="32"/>
      <c r="M1425" s="157" t="s">
        <v>1</v>
      </c>
      <c r="N1425" s="158" t="s">
        <v>44</v>
      </c>
      <c r="O1425" s="57"/>
      <c r="P1425" s="159">
        <f>O1425*H1425</f>
        <v>0</v>
      </c>
      <c r="Q1425" s="159">
        <v>0</v>
      </c>
      <c r="R1425" s="159">
        <f>Q1425*H1425</f>
        <v>0</v>
      </c>
      <c r="S1425" s="159">
        <v>0</v>
      </c>
      <c r="T1425" s="160">
        <f>S1425*H1425</f>
        <v>0</v>
      </c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R1425" s="161" t="s">
        <v>245</v>
      </c>
      <c r="AT1425" s="161" t="s">
        <v>209</v>
      </c>
      <c r="AU1425" s="161" t="s">
        <v>88</v>
      </c>
      <c r="AY1425" s="17" t="s">
        <v>207</v>
      </c>
      <c r="BE1425" s="162">
        <f>IF(N1425="základní",J1425,0)</f>
        <v>0</v>
      </c>
      <c r="BF1425" s="162">
        <f>IF(N1425="snížená",J1425,0)</f>
        <v>0</v>
      </c>
      <c r="BG1425" s="162">
        <f>IF(N1425="zákl. přenesená",J1425,0)</f>
        <v>0</v>
      </c>
      <c r="BH1425" s="162">
        <f>IF(N1425="sníž. přenesená",J1425,0)</f>
        <v>0</v>
      </c>
      <c r="BI1425" s="162">
        <f>IF(N1425="nulová",J1425,0)</f>
        <v>0</v>
      </c>
      <c r="BJ1425" s="17" t="s">
        <v>86</v>
      </c>
      <c r="BK1425" s="162">
        <f>ROUND(I1425*H1425,2)</f>
        <v>0</v>
      </c>
      <c r="BL1425" s="17" t="s">
        <v>245</v>
      </c>
      <c r="BM1425" s="161" t="s">
        <v>1723</v>
      </c>
    </row>
    <row r="1426" spans="1:65" s="2" customFormat="1" ht="24.2" customHeight="1">
      <c r="A1426" s="31"/>
      <c r="B1426" s="148"/>
      <c r="C1426" s="149" t="s">
        <v>1726</v>
      </c>
      <c r="D1426" s="149" t="s">
        <v>209</v>
      </c>
      <c r="E1426" s="150" t="s">
        <v>2913</v>
      </c>
      <c r="F1426" s="151" t="s">
        <v>2914</v>
      </c>
      <c r="G1426" s="152" t="s">
        <v>301</v>
      </c>
      <c r="H1426" s="153">
        <v>7</v>
      </c>
      <c r="I1426" s="154"/>
      <c r="J1426" s="155">
        <f>ROUND(I1426*H1426,2)</f>
        <v>0</v>
      </c>
      <c r="K1426" s="156"/>
      <c r="L1426" s="32"/>
      <c r="M1426" s="157" t="s">
        <v>1</v>
      </c>
      <c r="N1426" s="158" t="s">
        <v>44</v>
      </c>
      <c r="O1426" s="57"/>
      <c r="P1426" s="159">
        <f>O1426*H1426</f>
        <v>0</v>
      </c>
      <c r="Q1426" s="159">
        <v>0</v>
      </c>
      <c r="R1426" s="159">
        <f>Q1426*H1426</f>
        <v>0</v>
      </c>
      <c r="S1426" s="159">
        <v>0</v>
      </c>
      <c r="T1426" s="160">
        <f>S1426*H1426</f>
        <v>0</v>
      </c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R1426" s="161" t="s">
        <v>245</v>
      </c>
      <c r="AT1426" s="161" t="s">
        <v>209</v>
      </c>
      <c r="AU1426" s="161" t="s">
        <v>88</v>
      </c>
      <c r="AY1426" s="17" t="s">
        <v>207</v>
      </c>
      <c r="BE1426" s="162">
        <f>IF(N1426="základní",J1426,0)</f>
        <v>0</v>
      </c>
      <c r="BF1426" s="162">
        <f>IF(N1426="snížená",J1426,0)</f>
        <v>0</v>
      </c>
      <c r="BG1426" s="162">
        <f>IF(N1426="zákl. přenesená",J1426,0)</f>
        <v>0</v>
      </c>
      <c r="BH1426" s="162">
        <f>IF(N1426="sníž. přenesená",J1426,0)</f>
        <v>0</v>
      </c>
      <c r="BI1426" s="162">
        <f>IF(N1426="nulová",J1426,0)</f>
        <v>0</v>
      </c>
      <c r="BJ1426" s="17" t="s">
        <v>86</v>
      </c>
      <c r="BK1426" s="162">
        <f>ROUND(I1426*H1426,2)</f>
        <v>0</v>
      </c>
      <c r="BL1426" s="17" t="s">
        <v>245</v>
      </c>
      <c r="BM1426" s="161" t="s">
        <v>1729</v>
      </c>
    </row>
    <row r="1427" spans="1:65" s="14" customFormat="1" ht="11.25">
      <c r="B1427" s="172"/>
      <c r="D1427" s="164" t="s">
        <v>237</v>
      </c>
      <c r="E1427" s="173" t="s">
        <v>1</v>
      </c>
      <c r="F1427" s="174" t="s">
        <v>2915</v>
      </c>
      <c r="H1427" s="173" t="s">
        <v>1</v>
      </c>
      <c r="I1427" s="175"/>
      <c r="L1427" s="172"/>
      <c r="M1427" s="176"/>
      <c r="N1427" s="177"/>
      <c r="O1427" s="177"/>
      <c r="P1427" s="177"/>
      <c r="Q1427" s="177"/>
      <c r="R1427" s="177"/>
      <c r="S1427" s="177"/>
      <c r="T1427" s="178"/>
      <c r="AT1427" s="173" t="s">
        <v>237</v>
      </c>
      <c r="AU1427" s="173" t="s">
        <v>88</v>
      </c>
      <c r="AV1427" s="14" t="s">
        <v>86</v>
      </c>
      <c r="AW1427" s="14" t="s">
        <v>33</v>
      </c>
      <c r="AX1427" s="14" t="s">
        <v>79</v>
      </c>
      <c r="AY1427" s="173" t="s">
        <v>207</v>
      </c>
    </row>
    <row r="1428" spans="1:65" s="13" customFormat="1" ht="11.25">
      <c r="B1428" s="163"/>
      <c r="D1428" s="164" t="s">
        <v>237</v>
      </c>
      <c r="E1428" s="165" t="s">
        <v>1</v>
      </c>
      <c r="F1428" s="166" t="s">
        <v>2916</v>
      </c>
      <c r="H1428" s="167">
        <v>3</v>
      </c>
      <c r="I1428" s="168"/>
      <c r="L1428" s="163"/>
      <c r="M1428" s="169"/>
      <c r="N1428" s="170"/>
      <c r="O1428" s="170"/>
      <c r="P1428" s="170"/>
      <c r="Q1428" s="170"/>
      <c r="R1428" s="170"/>
      <c r="S1428" s="170"/>
      <c r="T1428" s="171"/>
      <c r="AT1428" s="165" t="s">
        <v>237</v>
      </c>
      <c r="AU1428" s="165" t="s">
        <v>88</v>
      </c>
      <c r="AV1428" s="13" t="s">
        <v>88</v>
      </c>
      <c r="AW1428" s="13" t="s">
        <v>33</v>
      </c>
      <c r="AX1428" s="13" t="s">
        <v>79</v>
      </c>
      <c r="AY1428" s="165" t="s">
        <v>207</v>
      </c>
    </row>
    <row r="1429" spans="1:65" s="13" customFormat="1" ht="11.25">
      <c r="B1429" s="163"/>
      <c r="D1429" s="164" t="s">
        <v>237</v>
      </c>
      <c r="E1429" s="165" t="s">
        <v>1</v>
      </c>
      <c r="F1429" s="166" t="s">
        <v>2917</v>
      </c>
      <c r="H1429" s="167">
        <v>4</v>
      </c>
      <c r="I1429" s="168"/>
      <c r="L1429" s="163"/>
      <c r="M1429" s="169"/>
      <c r="N1429" s="170"/>
      <c r="O1429" s="170"/>
      <c r="P1429" s="170"/>
      <c r="Q1429" s="170"/>
      <c r="R1429" s="170"/>
      <c r="S1429" s="170"/>
      <c r="T1429" s="171"/>
      <c r="AT1429" s="165" t="s">
        <v>237</v>
      </c>
      <c r="AU1429" s="165" t="s">
        <v>88</v>
      </c>
      <c r="AV1429" s="13" t="s">
        <v>88</v>
      </c>
      <c r="AW1429" s="13" t="s">
        <v>33</v>
      </c>
      <c r="AX1429" s="13" t="s">
        <v>79</v>
      </c>
      <c r="AY1429" s="165" t="s">
        <v>207</v>
      </c>
    </row>
    <row r="1430" spans="1:65" s="14" customFormat="1" ht="11.25">
      <c r="B1430" s="172"/>
      <c r="D1430" s="164" t="s">
        <v>237</v>
      </c>
      <c r="E1430" s="173" t="s">
        <v>1</v>
      </c>
      <c r="F1430" s="174" t="s">
        <v>2918</v>
      </c>
      <c r="H1430" s="173" t="s">
        <v>1</v>
      </c>
      <c r="I1430" s="175"/>
      <c r="L1430" s="172"/>
      <c r="M1430" s="176"/>
      <c r="N1430" s="177"/>
      <c r="O1430" s="177"/>
      <c r="P1430" s="177"/>
      <c r="Q1430" s="177"/>
      <c r="R1430" s="177"/>
      <c r="S1430" s="177"/>
      <c r="T1430" s="178"/>
      <c r="AT1430" s="173" t="s">
        <v>237</v>
      </c>
      <c r="AU1430" s="173" t="s">
        <v>88</v>
      </c>
      <c r="AV1430" s="14" t="s">
        <v>86</v>
      </c>
      <c r="AW1430" s="14" t="s">
        <v>33</v>
      </c>
      <c r="AX1430" s="14" t="s">
        <v>79</v>
      </c>
      <c r="AY1430" s="173" t="s">
        <v>207</v>
      </c>
    </row>
    <row r="1431" spans="1:65" s="14" customFormat="1" ht="11.25">
      <c r="B1431" s="172"/>
      <c r="D1431" s="164" t="s">
        <v>237</v>
      </c>
      <c r="E1431" s="173" t="s">
        <v>1</v>
      </c>
      <c r="F1431" s="174" t="s">
        <v>2919</v>
      </c>
      <c r="H1431" s="173" t="s">
        <v>1</v>
      </c>
      <c r="I1431" s="175"/>
      <c r="L1431" s="172"/>
      <c r="M1431" s="176"/>
      <c r="N1431" s="177"/>
      <c r="O1431" s="177"/>
      <c r="P1431" s="177"/>
      <c r="Q1431" s="177"/>
      <c r="R1431" s="177"/>
      <c r="S1431" s="177"/>
      <c r="T1431" s="178"/>
      <c r="AT1431" s="173" t="s">
        <v>237</v>
      </c>
      <c r="AU1431" s="173" t="s">
        <v>88</v>
      </c>
      <c r="AV1431" s="14" t="s">
        <v>86</v>
      </c>
      <c r="AW1431" s="14" t="s">
        <v>33</v>
      </c>
      <c r="AX1431" s="14" t="s">
        <v>79</v>
      </c>
      <c r="AY1431" s="173" t="s">
        <v>207</v>
      </c>
    </row>
    <row r="1432" spans="1:65" s="14" customFormat="1" ht="11.25">
      <c r="B1432" s="172"/>
      <c r="D1432" s="164" t="s">
        <v>237</v>
      </c>
      <c r="E1432" s="173" t="s">
        <v>1</v>
      </c>
      <c r="F1432" s="174" t="s">
        <v>2920</v>
      </c>
      <c r="H1432" s="173" t="s">
        <v>1</v>
      </c>
      <c r="I1432" s="175"/>
      <c r="L1432" s="172"/>
      <c r="M1432" s="176"/>
      <c r="N1432" s="177"/>
      <c r="O1432" s="177"/>
      <c r="P1432" s="177"/>
      <c r="Q1432" s="177"/>
      <c r="R1432" s="177"/>
      <c r="S1432" s="177"/>
      <c r="T1432" s="178"/>
      <c r="AT1432" s="173" t="s">
        <v>237</v>
      </c>
      <c r="AU1432" s="173" t="s">
        <v>88</v>
      </c>
      <c r="AV1432" s="14" t="s">
        <v>86</v>
      </c>
      <c r="AW1432" s="14" t="s">
        <v>33</v>
      </c>
      <c r="AX1432" s="14" t="s">
        <v>79</v>
      </c>
      <c r="AY1432" s="173" t="s">
        <v>207</v>
      </c>
    </row>
    <row r="1433" spans="1:65" s="14" customFormat="1" ht="11.25">
      <c r="B1433" s="172"/>
      <c r="D1433" s="164" t="s">
        <v>237</v>
      </c>
      <c r="E1433" s="173" t="s">
        <v>1</v>
      </c>
      <c r="F1433" s="174" t="s">
        <v>2921</v>
      </c>
      <c r="H1433" s="173" t="s">
        <v>1</v>
      </c>
      <c r="I1433" s="175"/>
      <c r="L1433" s="172"/>
      <c r="M1433" s="176"/>
      <c r="N1433" s="177"/>
      <c r="O1433" s="177"/>
      <c r="P1433" s="177"/>
      <c r="Q1433" s="177"/>
      <c r="R1433" s="177"/>
      <c r="S1433" s="177"/>
      <c r="T1433" s="178"/>
      <c r="AT1433" s="173" t="s">
        <v>237</v>
      </c>
      <c r="AU1433" s="173" t="s">
        <v>88</v>
      </c>
      <c r="AV1433" s="14" t="s">
        <v>86</v>
      </c>
      <c r="AW1433" s="14" t="s">
        <v>33</v>
      </c>
      <c r="AX1433" s="14" t="s">
        <v>79</v>
      </c>
      <c r="AY1433" s="173" t="s">
        <v>207</v>
      </c>
    </row>
    <row r="1434" spans="1:65" s="14" customFormat="1" ht="11.25">
      <c r="B1434" s="172"/>
      <c r="D1434" s="164" t="s">
        <v>237</v>
      </c>
      <c r="E1434" s="173" t="s">
        <v>1</v>
      </c>
      <c r="F1434" s="174" t="s">
        <v>2922</v>
      </c>
      <c r="H1434" s="173" t="s">
        <v>1</v>
      </c>
      <c r="I1434" s="175"/>
      <c r="L1434" s="172"/>
      <c r="M1434" s="176"/>
      <c r="N1434" s="177"/>
      <c r="O1434" s="177"/>
      <c r="P1434" s="177"/>
      <c r="Q1434" s="177"/>
      <c r="R1434" s="177"/>
      <c r="S1434" s="177"/>
      <c r="T1434" s="178"/>
      <c r="AT1434" s="173" t="s">
        <v>237</v>
      </c>
      <c r="AU1434" s="173" t="s">
        <v>88</v>
      </c>
      <c r="AV1434" s="14" t="s">
        <v>86</v>
      </c>
      <c r="AW1434" s="14" t="s">
        <v>33</v>
      </c>
      <c r="AX1434" s="14" t="s">
        <v>79</v>
      </c>
      <c r="AY1434" s="173" t="s">
        <v>207</v>
      </c>
    </row>
    <row r="1435" spans="1:65" s="14" customFormat="1" ht="11.25">
      <c r="B1435" s="172"/>
      <c r="D1435" s="164" t="s">
        <v>237</v>
      </c>
      <c r="E1435" s="173" t="s">
        <v>1</v>
      </c>
      <c r="F1435" s="174" t="s">
        <v>2923</v>
      </c>
      <c r="H1435" s="173" t="s">
        <v>1</v>
      </c>
      <c r="I1435" s="175"/>
      <c r="L1435" s="172"/>
      <c r="M1435" s="176"/>
      <c r="N1435" s="177"/>
      <c r="O1435" s="177"/>
      <c r="P1435" s="177"/>
      <c r="Q1435" s="177"/>
      <c r="R1435" s="177"/>
      <c r="S1435" s="177"/>
      <c r="T1435" s="178"/>
      <c r="AT1435" s="173" t="s">
        <v>237</v>
      </c>
      <c r="AU1435" s="173" t="s">
        <v>88</v>
      </c>
      <c r="AV1435" s="14" t="s">
        <v>86</v>
      </c>
      <c r="AW1435" s="14" t="s">
        <v>33</v>
      </c>
      <c r="AX1435" s="14" t="s">
        <v>79</v>
      </c>
      <c r="AY1435" s="173" t="s">
        <v>207</v>
      </c>
    </row>
    <row r="1436" spans="1:65" s="14" customFormat="1" ht="22.5">
      <c r="B1436" s="172"/>
      <c r="D1436" s="164" t="s">
        <v>237</v>
      </c>
      <c r="E1436" s="173" t="s">
        <v>1</v>
      </c>
      <c r="F1436" s="174" t="s">
        <v>2924</v>
      </c>
      <c r="H1436" s="173" t="s">
        <v>1</v>
      </c>
      <c r="I1436" s="175"/>
      <c r="L1436" s="172"/>
      <c r="M1436" s="176"/>
      <c r="N1436" s="177"/>
      <c r="O1436" s="177"/>
      <c r="P1436" s="177"/>
      <c r="Q1436" s="177"/>
      <c r="R1436" s="177"/>
      <c r="S1436" s="177"/>
      <c r="T1436" s="178"/>
      <c r="AT1436" s="173" t="s">
        <v>237</v>
      </c>
      <c r="AU1436" s="173" t="s">
        <v>88</v>
      </c>
      <c r="AV1436" s="14" t="s">
        <v>86</v>
      </c>
      <c r="AW1436" s="14" t="s">
        <v>33</v>
      </c>
      <c r="AX1436" s="14" t="s">
        <v>79</v>
      </c>
      <c r="AY1436" s="173" t="s">
        <v>207</v>
      </c>
    </row>
    <row r="1437" spans="1:65" s="14" customFormat="1" ht="11.25">
      <c r="B1437" s="172"/>
      <c r="D1437" s="164" t="s">
        <v>237</v>
      </c>
      <c r="E1437" s="173" t="s">
        <v>1</v>
      </c>
      <c r="F1437" s="174" t="s">
        <v>2925</v>
      </c>
      <c r="H1437" s="173" t="s">
        <v>1</v>
      </c>
      <c r="I1437" s="175"/>
      <c r="L1437" s="172"/>
      <c r="M1437" s="176"/>
      <c r="N1437" s="177"/>
      <c r="O1437" s="177"/>
      <c r="P1437" s="177"/>
      <c r="Q1437" s="177"/>
      <c r="R1437" s="177"/>
      <c r="S1437" s="177"/>
      <c r="T1437" s="178"/>
      <c r="AT1437" s="173" t="s">
        <v>237</v>
      </c>
      <c r="AU1437" s="173" t="s">
        <v>88</v>
      </c>
      <c r="AV1437" s="14" t="s">
        <v>86</v>
      </c>
      <c r="AW1437" s="14" t="s">
        <v>33</v>
      </c>
      <c r="AX1437" s="14" t="s">
        <v>79</v>
      </c>
      <c r="AY1437" s="173" t="s">
        <v>207</v>
      </c>
    </row>
    <row r="1438" spans="1:65" s="15" customFormat="1" ht="11.25">
      <c r="B1438" s="179"/>
      <c r="D1438" s="164" t="s">
        <v>237</v>
      </c>
      <c r="E1438" s="180" t="s">
        <v>1</v>
      </c>
      <c r="F1438" s="181" t="s">
        <v>242</v>
      </c>
      <c r="H1438" s="182">
        <v>7</v>
      </c>
      <c r="I1438" s="183"/>
      <c r="L1438" s="179"/>
      <c r="M1438" s="184"/>
      <c r="N1438" s="185"/>
      <c r="O1438" s="185"/>
      <c r="P1438" s="185"/>
      <c r="Q1438" s="185"/>
      <c r="R1438" s="185"/>
      <c r="S1438" s="185"/>
      <c r="T1438" s="186"/>
      <c r="AT1438" s="180" t="s">
        <v>237</v>
      </c>
      <c r="AU1438" s="180" t="s">
        <v>88</v>
      </c>
      <c r="AV1438" s="15" t="s">
        <v>213</v>
      </c>
      <c r="AW1438" s="15" t="s">
        <v>33</v>
      </c>
      <c r="AX1438" s="15" t="s">
        <v>86</v>
      </c>
      <c r="AY1438" s="180" t="s">
        <v>207</v>
      </c>
    </row>
    <row r="1439" spans="1:65" s="2" customFormat="1" ht="24.2" customHeight="1">
      <c r="A1439" s="31"/>
      <c r="B1439" s="148"/>
      <c r="C1439" s="149" t="s">
        <v>971</v>
      </c>
      <c r="D1439" s="149" t="s">
        <v>209</v>
      </c>
      <c r="E1439" s="150" t="s">
        <v>2926</v>
      </c>
      <c r="F1439" s="151" t="s">
        <v>2927</v>
      </c>
      <c r="G1439" s="152" t="s">
        <v>1636</v>
      </c>
      <c r="H1439" s="187"/>
      <c r="I1439" s="154"/>
      <c r="J1439" s="155">
        <f>ROUND(I1439*H1439,2)</f>
        <v>0</v>
      </c>
      <c r="K1439" s="156"/>
      <c r="L1439" s="32"/>
      <c r="M1439" s="157" t="s">
        <v>1</v>
      </c>
      <c r="N1439" s="158" t="s">
        <v>44</v>
      </c>
      <c r="O1439" s="57"/>
      <c r="P1439" s="159">
        <f>O1439*H1439</f>
        <v>0</v>
      </c>
      <c r="Q1439" s="159">
        <v>0</v>
      </c>
      <c r="R1439" s="159">
        <f>Q1439*H1439</f>
        <v>0</v>
      </c>
      <c r="S1439" s="159">
        <v>0</v>
      </c>
      <c r="T1439" s="160">
        <f>S1439*H1439</f>
        <v>0</v>
      </c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R1439" s="161" t="s">
        <v>245</v>
      </c>
      <c r="AT1439" s="161" t="s">
        <v>209</v>
      </c>
      <c r="AU1439" s="161" t="s">
        <v>88</v>
      </c>
      <c r="AY1439" s="17" t="s">
        <v>207</v>
      </c>
      <c r="BE1439" s="162">
        <f>IF(N1439="základní",J1439,0)</f>
        <v>0</v>
      </c>
      <c r="BF1439" s="162">
        <f>IF(N1439="snížená",J1439,0)</f>
        <v>0</v>
      </c>
      <c r="BG1439" s="162">
        <f>IF(N1439="zákl. přenesená",J1439,0)</f>
        <v>0</v>
      </c>
      <c r="BH1439" s="162">
        <f>IF(N1439="sníž. přenesená",J1439,0)</f>
        <v>0</v>
      </c>
      <c r="BI1439" s="162">
        <f>IF(N1439="nulová",J1439,0)</f>
        <v>0</v>
      </c>
      <c r="BJ1439" s="17" t="s">
        <v>86</v>
      </c>
      <c r="BK1439" s="162">
        <f>ROUND(I1439*H1439,2)</f>
        <v>0</v>
      </c>
      <c r="BL1439" s="17" t="s">
        <v>245</v>
      </c>
      <c r="BM1439" s="161" t="s">
        <v>1734</v>
      </c>
    </row>
    <row r="1440" spans="1:65" s="2" customFormat="1" ht="16.5" customHeight="1">
      <c r="A1440" s="31"/>
      <c r="B1440" s="148"/>
      <c r="C1440" s="149" t="s">
        <v>1739</v>
      </c>
      <c r="D1440" s="149" t="s">
        <v>209</v>
      </c>
      <c r="E1440" s="150" t="s">
        <v>2928</v>
      </c>
      <c r="F1440" s="151" t="s">
        <v>2929</v>
      </c>
      <c r="G1440" s="152" t="s">
        <v>212</v>
      </c>
      <c r="H1440" s="153">
        <v>20</v>
      </c>
      <c r="I1440" s="154"/>
      <c r="J1440" s="155">
        <f>ROUND(I1440*H1440,2)</f>
        <v>0</v>
      </c>
      <c r="K1440" s="156"/>
      <c r="L1440" s="32"/>
      <c r="M1440" s="157" t="s">
        <v>1</v>
      </c>
      <c r="N1440" s="158" t="s">
        <v>44</v>
      </c>
      <c r="O1440" s="57"/>
      <c r="P1440" s="159">
        <f>O1440*H1440</f>
        <v>0</v>
      </c>
      <c r="Q1440" s="159">
        <v>0</v>
      </c>
      <c r="R1440" s="159">
        <f>Q1440*H1440</f>
        <v>0</v>
      </c>
      <c r="S1440" s="159">
        <v>0</v>
      </c>
      <c r="T1440" s="160">
        <f>S1440*H1440</f>
        <v>0</v>
      </c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R1440" s="161" t="s">
        <v>245</v>
      </c>
      <c r="AT1440" s="161" t="s">
        <v>209</v>
      </c>
      <c r="AU1440" s="161" t="s">
        <v>88</v>
      </c>
      <c r="AY1440" s="17" t="s">
        <v>207</v>
      </c>
      <c r="BE1440" s="162">
        <f>IF(N1440="základní",J1440,0)</f>
        <v>0</v>
      </c>
      <c r="BF1440" s="162">
        <f>IF(N1440="snížená",J1440,0)</f>
        <v>0</v>
      </c>
      <c r="BG1440" s="162">
        <f>IF(N1440="zákl. přenesená",J1440,0)</f>
        <v>0</v>
      </c>
      <c r="BH1440" s="162">
        <f>IF(N1440="sníž. přenesená",J1440,0)</f>
        <v>0</v>
      </c>
      <c r="BI1440" s="162">
        <f>IF(N1440="nulová",J1440,0)</f>
        <v>0</v>
      </c>
      <c r="BJ1440" s="17" t="s">
        <v>86</v>
      </c>
      <c r="BK1440" s="162">
        <f>ROUND(I1440*H1440,2)</f>
        <v>0</v>
      </c>
      <c r="BL1440" s="17" t="s">
        <v>245</v>
      </c>
      <c r="BM1440" s="161" t="s">
        <v>1742</v>
      </c>
    </row>
    <row r="1441" spans="1:65" s="13" customFormat="1" ht="22.5">
      <c r="B1441" s="163"/>
      <c r="D1441" s="164" t="s">
        <v>237</v>
      </c>
      <c r="E1441" s="165" t="s">
        <v>1</v>
      </c>
      <c r="F1441" s="166" t="s">
        <v>2930</v>
      </c>
      <c r="H1441" s="167">
        <v>20</v>
      </c>
      <c r="I1441" s="168"/>
      <c r="L1441" s="163"/>
      <c r="M1441" s="169"/>
      <c r="N1441" s="170"/>
      <c r="O1441" s="170"/>
      <c r="P1441" s="170"/>
      <c r="Q1441" s="170"/>
      <c r="R1441" s="170"/>
      <c r="S1441" s="170"/>
      <c r="T1441" s="171"/>
      <c r="AT1441" s="165" t="s">
        <v>237</v>
      </c>
      <c r="AU1441" s="165" t="s">
        <v>88</v>
      </c>
      <c r="AV1441" s="13" t="s">
        <v>88</v>
      </c>
      <c r="AW1441" s="13" t="s">
        <v>33</v>
      </c>
      <c r="AX1441" s="13" t="s">
        <v>79</v>
      </c>
      <c r="AY1441" s="165" t="s">
        <v>207</v>
      </c>
    </row>
    <row r="1442" spans="1:65" s="14" customFormat="1" ht="11.25">
      <c r="B1442" s="172"/>
      <c r="D1442" s="164" t="s">
        <v>237</v>
      </c>
      <c r="E1442" s="173" t="s">
        <v>1</v>
      </c>
      <c r="F1442" s="174" t="s">
        <v>2822</v>
      </c>
      <c r="H1442" s="173" t="s">
        <v>1</v>
      </c>
      <c r="I1442" s="175"/>
      <c r="L1442" s="172"/>
      <c r="M1442" s="176"/>
      <c r="N1442" s="177"/>
      <c r="O1442" s="177"/>
      <c r="P1442" s="177"/>
      <c r="Q1442" s="177"/>
      <c r="R1442" s="177"/>
      <c r="S1442" s="177"/>
      <c r="T1442" s="178"/>
      <c r="AT1442" s="173" t="s">
        <v>237</v>
      </c>
      <c r="AU1442" s="173" t="s">
        <v>88</v>
      </c>
      <c r="AV1442" s="14" t="s">
        <v>86</v>
      </c>
      <c r="AW1442" s="14" t="s">
        <v>33</v>
      </c>
      <c r="AX1442" s="14" t="s">
        <v>79</v>
      </c>
      <c r="AY1442" s="173" t="s">
        <v>207</v>
      </c>
    </row>
    <row r="1443" spans="1:65" s="15" customFormat="1" ht="11.25">
      <c r="B1443" s="179"/>
      <c r="D1443" s="164" t="s">
        <v>237</v>
      </c>
      <c r="E1443" s="180" t="s">
        <v>1</v>
      </c>
      <c r="F1443" s="181" t="s">
        <v>242</v>
      </c>
      <c r="H1443" s="182">
        <v>20</v>
      </c>
      <c r="I1443" s="183"/>
      <c r="L1443" s="179"/>
      <c r="M1443" s="184"/>
      <c r="N1443" s="185"/>
      <c r="O1443" s="185"/>
      <c r="P1443" s="185"/>
      <c r="Q1443" s="185"/>
      <c r="R1443" s="185"/>
      <c r="S1443" s="185"/>
      <c r="T1443" s="186"/>
      <c r="AT1443" s="180" t="s">
        <v>237</v>
      </c>
      <c r="AU1443" s="180" t="s">
        <v>88</v>
      </c>
      <c r="AV1443" s="15" t="s">
        <v>213</v>
      </c>
      <c r="AW1443" s="15" t="s">
        <v>33</v>
      </c>
      <c r="AX1443" s="15" t="s">
        <v>86</v>
      </c>
      <c r="AY1443" s="180" t="s">
        <v>207</v>
      </c>
    </row>
    <row r="1444" spans="1:65" s="12" customFormat="1" ht="22.9" customHeight="1">
      <c r="B1444" s="135"/>
      <c r="D1444" s="136" t="s">
        <v>78</v>
      </c>
      <c r="E1444" s="146" t="s">
        <v>1503</v>
      </c>
      <c r="F1444" s="146" t="s">
        <v>1504</v>
      </c>
      <c r="I1444" s="138"/>
      <c r="J1444" s="147">
        <f>BK1444</f>
        <v>0</v>
      </c>
      <c r="L1444" s="135"/>
      <c r="M1444" s="140"/>
      <c r="N1444" s="141"/>
      <c r="O1444" s="141"/>
      <c r="P1444" s="142">
        <f>SUM(P1445:P1731)</f>
        <v>0</v>
      </c>
      <c r="Q1444" s="141"/>
      <c r="R1444" s="142">
        <f>SUM(R1445:R1731)</f>
        <v>0</v>
      </c>
      <c r="S1444" s="141"/>
      <c r="T1444" s="143">
        <f>SUM(T1445:T1731)</f>
        <v>0</v>
      </c>
      <c r="AR1444" s="136" t="s">
        <v>88</v>
      </c>
      <c r="AT1444" s="144" t="s">
        <v>78</v>
      </c>
      <c r="AU1444" s="144" t="s">
        <v>86</v>
      </c>
      <c r="AY1444" s="136" t="s">
        <v>207</v>
      </c>
      <c r="BK1444" s="145">
        <f>SUM(BK1445:BK1731)</f>
        <v>0</v>
      </c>
    </row>
    <row r="1445" spans="1:65" s="2" customFormat="1" ht="37.9" customHeight="1">
      <c r="A1445" s="31"/>
      <c r="B1445" s="148"/>
      <c r="C1445" s="149" t="s">
        <v>982</v>
      </c>
      <c r="D1445" s="149" t="s">
        <v>209</v>
      </c>
      <c r="E1445" s="150" t="s">
        <v>2931</v>
      </c>
      <c r="F1445" s="151" t="s">
        <v>2932</v>
      </c>
      <c r="G1445" s="152" t="s">
        <v>415</v>
      </c>
      <c r="H1445" s="153">
        <v>4.8579999999999997</v>
      </c>
      <c r="I1445" s="154"/>
      <c r="J1445" s="155">
        <f>ROUND(I1445*H1445,2)</f>
        <v>0</v>
      </c>
      <c r="K1445" s="156"/>
      <c r="L1445" s="32"/>
      <c r="M1445" s="157" t="s">
        <v>1</v>
      </c>
      <c r="N1445" s="158" t="s">
        <v>44</v>
      </c>
      <c r="O1445" s="57"/>
      <c r="P1445" s="159">
        <f>O1445*H1445</f>
        <v>0</v>
      </c>
      <c r="Q1445" s="159">
        <v>0</v>
      </c>
      <c r="R1445" s="159">
        <f>Q1445*H1445</f>
        <v>0</v>
      </c>
      <c r="S1445" s="159">
        <v>0</v>
      </c>
      <c r="T1445" s="160">
        <f>S1445*H1445</f>
        <v>0</v>
      </c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R1445" s="161" t="s">
        <v>245</v>
      </c>
      <c r="AT1445" s="161" t="s">
        <v>209</v>
      </c>
      <c r="AU1445" s="161" t="s">
        <v>88</v>
      </c>
      <c r="AY1445" s="17" t="s">
        <v>207</v>
      </c>
      <c r="BE1445" s="162">
        <f>IF(N1445="základní",J1445,0)</f>
        <v>0</v>
      </c>
      <c r="BF1445" s="162">
        <f>IF(N1445="snížená",J1445,0)</f>
        <v>0</v>
      </c>
      <c r="BG1445" s="162">
        <f>IF(N1445="zákl. přenesená",J1445,0)</f>
        <v>0</v>
      </c>
      <c r="BH1445" s="162">
        <f>IF(N1445="sníž. přenesená",J1445,0)</f>
        <v>0</v>
      </c>
      <c r="BI1445" s="162">
        <f>IF(N1445="nulová",J1445,0)</f>
        <v>0</v>
      </c>
      <c r="BJ1445" s="17" t="s">
        <v>86</v>
      </c>
      <c r="BK1445" s="162">
        <f>ROUND(I1445*H1445,2)</f>
        <v>0</v>
      </c>
      <c r="BL1445" s="17" t="s">
        <v>245</v>
      </c>
      <c r="BM1445" s="161" t="s">
        <v>1745</v>
      </c>
    </row>
    <row r="1446" spans="1:65" s="14" customFormat="1" ht="22.5">
      <c r="B1446" s="172"/>
      <c r="D1446" s="164" t="s">
        <v>237</v>
      </c>
      <c r="E1446" s="173" t="s">
        <v>1</v>
      </c>
      <c r="F1446" s="174" t="s">
        <v>2933</v>
      </c>
      <c r="H1446" s="173" t="s">
        <v>1</v>
      </c>
      <c r="I1446" s="175"/>
      <c r="L1446" s="172"/>
      <c r="M1446" s="176"/>
      <c r="N1446" s="177"/>
      <c r="O1446" s="177"/>
      <c r="P1446" s="177"/>
      <c r="Q1446" s="177"/>
      <c r="R1446" s="177"/>
      <c r="S1446" s="177"/>
      <c r="T1446" s="178"/>
      <c r="AT1446" s="173" t="s">
        <v>237</v>
      </c>
      <c r="AU1446" s="173" t="s">
        <v>88</v>
      </c>
      <c r="AV1446" s="14" t="s">
        <v>86</v>
      </c>
      <c r="AW1446" s="14" t="s">
        <v>33</v>
      </c>
      <c r="AX1446" s="14" t="s">
        <v>79</v>
      </c>
      <c r="AY1446" s="173" t="s">
        <v>207</v>
      </c>
    </row>
    <row r="1447" spans="1:65" s="14" customFormat="1" ht="22.5">
      <c r="B1447" s="172"/>
      <c r="D1447" s="164" t="s">
        <v>237</v>
      </c>
      <c r="E1447" s="173" t="s">
        <v>1</v>
      </c>
      <c r="F1447" s="174" t="s">
        <v>2934</v>
      </c>
      <c r="H1447" s="173" t="s">
        <v>1</v>
      </c>
      <c r="I1447" s="175"/>
      <c r="L1447" s="172"/>
      <c r="M1447" s="176"/>
      <c r="N1447" s="177"/>
      <c r="O1447" s="177"/>
      <c r="P1447" s="177"/>
      <c r="Q1447" s="177"/>
      <c r="R1447" s="177"/>
      <c r="S1447" s="177"/>
      <c r="T1447" s="178"/>
      <c r="AT1447" s="173" t="s">
        <v>237</v>
      </c>
      <c r="AU1447" s="173" t="s">
        <v>88</v>
      </c>
      <c r="AV1447" s="14" t="s">
        <v>86</v>
      </c>
      <c r="AW1447" s="14" t="s">
        <v>33</v>
      </c>
      <c r="AX1447" s="14" t="s">
        <v>79</v>
      </c>
      <c r="AY1447" s="173" t="s">
        <v>207</v>
      </c>
    </row>
    <row r="1448" spans="1:65" s="13" customFormat="1" ht="11.25">
      <c r="B1448" s="163"/>
      <c r="D1448" s="164" t="s">
        <v>237</v>
      </c>
      <c r="E1448" s="165" t="s">
        <v>1</v>
      </c>
      <c r="F1448" s="166" t="s">
        <v>2935</v>
      </c>
      <c r="H1448" s="167">
        <v>4.8579999999999997</v>
      </c>
      <c r="I1448" s="168"/>
      <c r="L1448" s="163"/>
      <c r="M1448" s="169"/>
      <c r="N1448" s="170"/>
      <c r="O1448" s="170"/>
      <c r="P1448" s="170"/>
      <c r="Q1448" s="170"/>
      <c r="R1448" s="170"/>
      <c r="S1448" s="170"/>
      <c r="T1448" s="171"/>
      <c r="AT1448" s="165" t="s">
        <v>237</v>
      </c>
      <c r="AU1448" s="165" t="s">
        <v>88</v>
      </c>
      <c r="AV1448" s="13" t="s">
        <v>88</v>
      </c>
      <c r="AW1448" s="13" t="s">
        <v>33</v>
      </c>
      <c r="AX1448" s="13" t="s">
        <v>79</v>
      </c>
      <c r="AY1448" s="165" t="s">
        <v>207</v>
      </c>
    </row>
    <row r="1449" spans="1:65" s="14" customFormat="1" ht="22.5">
      <c r="B1449" s="172"/>
      <c r="D1449" s="164" t="s">
        <v>237</v>
      </c>
      <c r="E1449" s="173" t="s">
        <v>1</v>
      </c>
      <c r="F1449" s="174" t="s">
        <v>2936</v>
      </c>
      <c r="H1449" s="173" t="s">
        <v>1</v>
      </c>
      <c r="I1449" s="175"/>
      <c r="L1449" s="172"/>
      <c r="M1449" s="176"/>
      <c r="N1449" s="177"/>
      <c r="O1449" s="177"/>
      <c r="P1449" s="177"/>
      <c r="Q1449" s="177"/>
      <c r="R1449" s="177"/>
      <c r="S1449" s="177"/>
      <c r="T1449" s="178"/>
      <c r="AT1449" s="173" t="s">
        <v>237</v>
      </c>
      <c r="AU1449" s="173" t="s">
        <v>88</v>
      </c>
      <c r="AV1449" s="14" t="s">
        <v>86</v>
      </c>
      <c r="AW1449" s="14" t="s">
        <v>33</v>
      </c>
      <c r="AX1449" s="14" t="s">
        <v>79</v>
      </c>
      <c r="AY1449" s="173" t="s">
        <v>207</v>
      </c>
    </row>
    <row r="1450" spans="1:65" s="14" customFormat="1" ht="22.5">
      <c r="B1450" s="172"/>
      <c r="D1450" s="164" t="s">
        <v>237</v>
      </c>
      <c r="E1450" s="173" t="s">
        <v>1</v>
      </c>
      <c r="F1450" s="174" t="s">
        <v>2937</v>
      </c>
      <c r="H1450" s="173" t="s">
        <v>1</v>
      </c>
      <c r="I1450" s="175"/>
      <c r="L1450" s="172"/>
      <c r="M1450" s="176"/>
      <c r="N1450" s="177"/>
      <c r="O1450" s="177"/>
      <c r="P1450" s="177"/>
      <c r="Q1450" s="177"/>
      <c r="R1450" s="177"/>
      <c r="S1450" s="177"/>
      <c r="T1450" s="178"/>
      <c r="AT1450" s="173" t="s">
        <v>237</v>
      </c>
      <c r="AU1450" s="173" t="s">
        <v>88</v>
      </c>
      <c r="AV1450" s="14" t="s">
        <v>86</v>
      </c>
      <c r="AW1450" s="14" t="s">
        <v>33</v>
      </c>
      <c r="AX1450" s="14" t="s">
        <v>79</v>
      </c>
      <c r="AY1450" s="173" t="s">
        <v>207</v>
      </c>
    </row>
    <row r="1451" spans="1:65" s="14" customFormat="1" ht="22.5">
      <c r="B1451" s="172"/>
      <c r="D1451" s="164" t="s">
        <v>237</v>
      </c>
      <c r="E1451" s="173" t="s">
        <v>1</v>
      </c>
      <c r="F1451" s="174" t="s">
        <v>2938</v>
      </c>
      <c r="H1451" s="173" t="s">
        <v>1</v>
      </c>
      <c r="I1451" s="175"/>
      <c r="L1451" s="172"/>
      <c r="M1451" s="176"/>
      <c r="N1451" s="177"/>
      <c r="O1451" s="177"/>
      <c r="P1451" s="177"/>
      <c r="Q1451" s="177"/>
      <c r="R1451" s="177"/>
      <c r="S1451" s="177"/>
      <c r="T1451" s="178"/>
      <c r="AT1451" s="173" t="s">
        <v>237</v>
      </c>
      <c r="AU1451" s="173" t="s">
        <v>88</v>
      </c>
      <c r="AV1451" s="14" t="s">
        <v>86</v>
      </c>
      <c r="AW1451" s="14" t="s">
        <v>33</v>
      </c>
      <c r="AX1451" s="14" t="s">
        <v>79</v>
      </c>
      <c r="AY1451" s="173" t="s">
        <v>207</v>
      </c>
    </row>
    <row r="1452" spans="1:65" s="15" customFormat="1" ht="11.25">
      <c r="B1452" s="179"/>
      <c r="D1452" s="164" t="s">
        <v>237</v>
      </c>
      <c r="E1452" s="180" t="s">
        <v>1</v>
      </c>
      <c r="F1452" s="181" t="s">
        <v>242</v>
      </c>
      <c r="H1452" s="182">
        <v>4.8579999999999997</v>
      </c>
      <c r="I1452" s="183"/>
      <c r="L1452" s="179"/>
      <c r="M1452" s="184"/>
      <c r="N1452" s="185"/>
      <c r="O1452" s="185"/>
      <c r="P1452" s="185"/>
      <c r="Q1452" s="185"/>
      <c r="R1452" s="185"/>
      <c r="S1452" s="185"/>
      <c r="T1452" s="186"/>
      <c r="AT1452" s="180" t="s">
        <v>237</v>
      </c>
      <c r="AU1452" s="180" t="s">
        <v>88</v>
      </c>
      <c r="AV1452" s="15" t="s">
        <v>213</v>
      </c>
      <c r="AW1452" s="15" t="s">
        <v>33</v>
      </c>
      <c r="AX1452" s="15" t="s">
        <v>86</v>
      </c>
      <c r="AY1452" s="180" t="s">
        <v>207</v>
      </c>
    </row>
    <row r="1453" spans="1:65" s="2" customFormat="1" ht="37.9" customHeight="1">
      <c r="A1453" s="31"/>
      <c r="B1453" s="148"/>
      <c r="C1453" s="149" t="s">
        <v>1746</v>
      </c>
      <c r="D1453" s="149" t="s">
        <v>209</v>
      </c>
      <c r="E1453" s="150" t="s">
        <v>2939</v>
      </c>
      <c r="F1453" s="151" t="s">
        <v>2940</v>
      </c>
      <c r="G1453" s="152" t="s">
        <v>415</v>
      </c>
      <c r="H1453" s="153">
        <v>377.85300000000001</v>
      </c>
      <c r="I1453" s="154"/>
      <c r="J1453" s="155">
        <f>ROUND(I1453*H1453,2)</f>
        <v>0</v>
      </c>
      <c r="K1453" s="156"/>
      <c r="L1453" s="32"/>
      <c r="M1453" s="157" t="s">
        <v>1</v>
      </c>
      <c r="N1453" s="158" t="s">
        <v>44</v>
      </c>
      <c r="O1453" s="57"/>
      <c r="P1453" s="159">
        <f>O1453*H1453</f>
        <v>0</v>
      </c>
      <c r="Q1453" s="159">
        <v>0</v>
      </c>
      <c r="R1453" s="159">
        <f>Q1453*H1453</f>
        <v>0</v>
      </c>
      <c r="S1453" s="159">
        <v>0</v>
      </c>
      <c r="T1453" s="160">
        <f>S1453*H1453</f>
        <v>0</v>
      </c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R1453" s="161" t="s">
        <v>245</v>
      </c>
      <c r="AT1453" s="161" t="s">
        <v>209</v>
      </c>
      <c r="AU1453" s="161" t="s">
        <v>88</v>
      </c>
      <c r="AY1453" s="17" t="s">
        <v>207</v>
      </c>
      <c r="BE1453" s="162">
        <f>IF(N1453="základní",J1453,0)</f>
        <v>0</v>
      </c>
      <c r="BF1453" s="162">
        <f>IF(N1453="snížená",J1453,0)</f>
        <v>0</v>
      </c>
      <c r="BG1453" s="162">
        <f>IF(N1453="zákl. přenesená",J1453,0)</f>
        <v>0</v>
      </c>
      <c r="BH1453" s="162">
        <f>IF(N1453="sníž. přenesená",J1453,0)</f>
        <v>0</v>
      </c>
      <c r="BI1453" s="162">
        <f>IF(N1453="nulová",J1453,0)</f>
        <v>0</v>
      </c>
      <c r="BJ1453" s="17" t="s">
        <v>86</v>
      </c>
      <c r="BK1453" s="162">
        <f>ROUND(I1453*H1453,2)</f>
        <v>0</v>
      </c>
      <c r="BL1453" s="17" t="s">
        <v>245</v>
      </c>
      <c r="BM1453" s="161" t="s">
        <v>1749</v>
      </c>
    </row>
    <row r="1454" spans="1:65" s="14" customFormat="1" ht="22.5">
      <c r="B1454" s="172"/>
      <c r="D1454" s="164" t="s">
        <v>237</v>
      </c>
      <c r="E1454" s="173" t="s">
        <v>1</v>
      </c>
      <c r="F1454" s="174" t="s">
        <v>2933</v>
      </c>
      <c r="H1454" s="173" t="s">
        <v>1</v>
      </c>
      <c r="I1454" s="175"/>
      <c r="L1454" s="172"/>
      <c r="M1454" s="176"/>
      <c r="N1454" s="177"/>
      <c r="O1454" s="177"/>
      <c r="P1454" s="177"/>
      <c r="Q1454" s="177"/>
      <c r="R1454" s="177"/>
      <c r="S1454" s="177"/>
      <c r="T1454" s="178"/>
      <c r="AT1454" s="173" t="s">
        <v>237</v>
      </c>
      <c r="AU1454" s="173" t="s">
        <v>88</v>
      </c>
      <c r="AV1454" s="14" t="s">
        <v>86</v>
      </c>
      <c r="AW1454" s="14" t="s">
        <v>33</v>
      </c>
      <c r="AX1454" s="14" t="s">
        <v>79</v>
      </c>
      <c r="AY1454" s="173" t="s">
        <v>207</v>
      </c>
    </row>
    <row r="1455" spans="1:65" s="14" customFormat="1" ht="22.5">
      <c r="B1455" s="172"/>
      <c r="D1455" s="164" t="s">
        <v>237</v>
      </c>
      <c r="E1455" s="173" t="s">
        <v>1</v>
      </c>
      <c r="F1455" s="174" t="s">
        <v>2934</v>
      </c>
      <c r="H1455" s="173" t="s">
        <v>1</v>
      </c>
      <c r="I1455" s="175"/>
      <c r="L1455" s="172"/>
      <c r="M1455" s="176"/>
      <c r="N1455" s="177"/>
      <c r="O1455" s="177"/>
      <c r="P1455" s="177"/>
      <c r="Q1455" s="177"/>
      <c r="R1455" s="177"/>
      <c r="S1455" s="177"/>
      <c r="T1455" s="178"/>
      <c r="AT1455" s="173" t="s">
        <v>237</v>
      </c>
      <c r="AU1455" s="173" t="s">
        <v>88</v>
      </c>
      <c r="AV1455" s="14" t="s">
        <v>86</v>
      </c>
      <c r="AW1455" s="14" t="s">
        <v>33</v>
      </c>
      <c r="AX1455" s="14" t="s">
        <v>79</v>
      </c>
      <c r="AY1455" s="173" t="s">
        <v>207</v>
      </c>
    </row>
    <row r="1456" spans="1:65" s="13" customFormat="1" ht="11.25">
      <c r="B1456" s="163"/>
      <c r="D1456" s="164" t="s">
        <v>237</v>
      </c>
      <c r="E1456" s="165" t="s">
        <v>1</v>
      </c>
      <c r="F1456" s="166" t="s">
        <v>2941</v>
      </c>
      <c r="H1456" s="167">
        <v>75.915000000000006</v>
      </c>
      <c r="I1456" s="168"/>
      <c r="L1456" s="163"/>
      <c r="M1456" s="169"/>
      <c r="N1456" s="170"/>
      <c r="O1456" s="170"/>
      <c r="P1456" s="170"/>
      <c r="Q1456" s="170"/>
      <c r="R1456" s="170"/>
      <c r="S1456" s="170"/>
      <c r="T1456" s="171"/>
      <c r="AT1456" s="165" t="s">
        <v>237</v>
      </c>
      <c r="AU1456" s="165" t="s">
        <v>88</v>
      </c>
      <c r="AV1456" s="13" t="s">
        <v>88</v>
      </c>
      <c r="AW1456" s="13" t="s">
        <v>33</v>
      </c>
      <c r="AX1456" s="13" t="s">
        <v>79</v>
      </c>
      <c r="AY1456" s="165" t="s">
        <v>207</v>
      </c>
    </row>
    <row r="1457" spans="1:65" s="13" customFormat="1" ht="11.25">
      <c r="B1457" s="163"/>
      <c r="D1457" s="164" t="s">
        <v>237</v>
      </c>
      <c r="E1457" s="165" t="s">
        <v>1</v>
      </c>
      <c r="F1457" s="166" t="s">
        <v>2942</v>
      </c>
      <c r="H1457" s="167">
        <v>53.256</v>
      </c>
      <c r="I1457" s="168"/>
      <c r="L1457" s="163"/>
      <c r="M1457" s="169"/>
      <c r="N1457" s="170"/>
      <c r="O1457" s="170"/>
      <c r="P1457" s="170"/>
      <c r="Q1457" s="170"/>
      <c r="R1457" s="170"/>
      <c r="S1457" s="170"/>
      <c r="T1457" s="171"/>
      <c r="AT1457" s="165" t="s">
        <v>237</v>
      </c>
      <c r="AU1457" s="165" t="s">
        <v>88</v>
      </c>
      <c r="AV1457" s="13" t="s">
        <v>88</v>
      </c>
      <c r="AW1457" s="13" t="s">
        <v>33</v>
      </c>
      <c r="AX1457" s="13" t="s">
        <v>79</v>
      </c>
      <c r="AY1457" s="165" t="s">
        <v>207</v>
      </c>
    </row>
    <row r="1458" spans="1:65" s="13" customFormat="1" ht="11.25">
      <c r="B1458" s="163"/>
      <c r="D1458" s="164" t="s">
        <v>237</v>
      </c>
      <c r="E1458" s="165" t="s">
        <v>1</v>
      </c>
      <c r="F1458" s="166" t="s">
        <v>2943</v>
      </c>
      <c r="H1458" s="167">
        <v>27.489000000000001</v>
      </c>
      <c r="I1458" s="168"/>
      <c r="L1458" s="163"/>
      <c r="M1458" s="169"/>
      <c r="N1458" s="170"/>
      <c r="O1458" s="170"/>
      <c r="P1458" s="170"/>
      <c r="Q1458" s="170"/>
      <c r="R1458" s="170"/>
      <c r="S1458" s="170"/>
      <c r="T1458" s="171"/>
      <c r="AT1458" s="165" t="s">
        <v>237</v>
      </c>
      <c r="AU1458" s="165" t="s">
        <v>88</v>
      </c>
      <c r="AV1458" s="13" t="s">
        <v>88</v>
      </c>
      <c r="AW1458" s="13" t="s">
        <v>33</v>
      </c>
      <c r="AX1458" s="13" t="s">
        <v>79</v>
      </c>
      <c r="AY1458" s="165" t="s">
        <v>207</v>
      </c>
    </row>
    <row r="1459" spans="1:65" s="13" customFormat="1" ht="11.25">
      <c r="B1459" s="163"/>
      <c r="D1459" s="164" t="s">
        <v>237</v>
      </c>
      <c r="E1459" s="165" t="s">
        <v>1</v>
      </c>
      <c r="F1459" s="166" t="s">
        <v>2944</v>
      </c>
      <c r="H1459" s="167">
        <v>221.19300000000001</v>
      </c>
      <c r="I1459" s="168"/>
      <c r="L1459" s="163"/>
      <c r="M1459" s="169"/>
      <c r="N1459" s="170"/>
      <c r="O1459" s="170"/>
      <c r="P1459" s="170"/>
      <c r="Q1459" s="170"/>
      <c r="R1459" s="170"/>
      <c r="S1459" s="170"/>
      <c r="T1459" s="171"/>
      <c r="AT1459" s="165" t="s">
        <v>237</v>
      </c>
      <c r="AU1459" s="165" t="s">
        <v>88</v>
      </c>
      <c r="AV1459" s="13" t="s">
        <v>88</v>
      </c>
      <c r="AW1459" s="13" t="s">
        <v>33</v>
      </c>
      <c r="AX1459" s="13" t="s">
        <v>79</v>
      </c>
      <c r="AY1459" s="165" t="s">
        <v>207</v>
      </c>
    </row>
    <row r="1460" spans="1:65" s="14" customFormat="1" ht="22.5">
      <c r="B1460" s="172"/>
      <c r="D1460" s="164" t="s">
        <v>237</v>
      </c>
      <c r="E1460" s="173" t="s">
        <v>1</v>
      </c>
      <c r="F1460" s="174" t="s">
        <v>2936</v>
      </c>
      <c r="H1460" s="173" t="s">
        <v>1</v>
      </c>
      <c r="I1460" s="175"/>
      <c r="L1460" s="172"/>
      <c r="M1460" s="176"/>
      <c r="N1460" s="177"/>
      <c r="O1460" s="177"/>
      <c r="P1460" s="177"/>
      <c r="Q1460" s="177"/>
      <c r="R1460" s="177"/>
      <c r="S1460" s="177"/>
      <c r="T1460" s="178"/>
      <c r="AT1460" s="173" t="s">
        <v>237</v>
      </c>
      <c r="AU1460" s="173" t="s">
        <v>88</v>
      </c>
      <c r="AV1460" s="14" t="s">
        <v>86</v>
      </c>
      <c r="AW1460" s="14" t="s">
        <v>33</v>
      </c>
      <c r="AX1460" s="14" t="s">
        <v>79</v>
      </c>
      <c r="AY1460" s="173" t="s">
        <v>207</v>
      </c>
    </row>
    <row r="1461" spans="1:65" s="14" customFormat="1" ht="22.5">
      <c r="B1461" s="172"/>
      <c r="D1461" s="164" t="s">
        <v>237</v>
      </c>
      <c r="E1461" s="173" t="s">
        <v>1</v>
      </c>
      <c r="F1461" s="174" t="s">
        <v>2937</v>
      </c>
      <c r="H1461" s="173" t="s">
        <v>1</v>
      </c>
      <c r="I1461" s="175"/>
      <c r="L1461" s="172"/>
      <c r="M1461" s="176"/>
      <c r="N1461" s="177"/>
      <c r="O1461" s="177"/>
      <c r="P1461" s="177"/>
      <c r="Q1461" s="177"/>
      <c r="R1461" s="177"/>
      <c r="S1461" s="177"/>
      <c r="T1461" s="178"/>
      <c r="AT1461" s="173" t="s">
        <v>237</v>
      </c>
      <c r="AU1461" s="173" t="s">
        <v>88</v>
      </c>
      <c r="AV1461" s="14" t="s">
        <v>86</v>
      </c>
      <c r="AW1461" s="14" t="s">
        <v>33</v>
      </c>
      <c r="AX1461" s="14" t="s">
        <v>79</v>
      </c>
      <c r="AY1461" s="173" t="s">
        <v>207</v>
      </c>
    </row>
    <row r="1462" spans="1:65" s="14" customFormat="1" ht="22.5">
      <c r="B1462" s="172"/>
      <c r="D1462" s="164" t="s">
        <v>237</v>
      </c>
      <c r="E1462" s="173" t="s">
        <v>1</v>
      </c>
      <c r="F1462" s="174" t="s">
        <v>2938</v>
      </c>
      <c r="H1462" s="173" t="s">
        <v>1</v>
      </c>
      <c r="I1462" s="175"/>
      <c r="L1462" s="172"/>
      <c r="M1462" s="176"/>
      <c r="N1462" s="177"/>
      <c r="O1462" s="177"/>
      <c r="P1462" s="177"/>
      <c r="Q1462" s="177"/>
      <c r="R1462" s="177"/>
      <c r="S1462" s="177"/>
      <c r="T1462" s="178"/>
      <c r="AT1462" s="173" t="s">
        <v>237</v>
      </c>
      <c r="AU1462" s="173" t="s">
        <v>88</v>
      </c>
      <c r="AV1462" s="14" t="s">
        <v>86</v>
      </c>
      <c r="AW1462" s="14" t="s">
        <v>33</v>
      </c>
      <c r="AX1462" s="14" t="s">
        <v>79</v>
      </c>
      <c r="AY1462" s="173" t="s">
        <v>207</v>
      </c>
    </row>
    <row r="1463" spans="1:65" s="15" customFormat="1" ht="11.25">
      <c r="B1463" s="179"/>
      <c r="D1463" s="164" t="s">
        <v>237</v>
      </c>
      <c r="E1463" s="180" t="s">
        <v>1</v>
      </c>
      <c r="F1463" s="181" t="s">
        <v>242</v>
      </c>
      <c r="H1463" s="182">
        <v>377.85300000000001</v>
      </c>
      <c r="I1463" s="183"/>
      <c r="L1463" s="179"/>
      <c r="M1463" s="184"/>
      <c r="N1463" s="185"/>
      <c r="O1463" s="185"/>
      <c r="P1463" s="185"/>
      <c r="Q1463" s="185"/>
      <c r="R1463" s="185"/>
      <c r="S1463" s="185"/>
      <c r="T1463" s="186"/>
      <c r="AT1463" s="180" t="s">
        <v>237</v>
      </c>
      <c r="AU1463" s="180" t="s">
        <v>88</v>
      </c>
      <c r="AV1463" s="15" t="s">
        <v>213</v>
      </c>
      <c r="AW1463" s="15" t="s">
        <v>33</v>
      </c>
      <c r="AX1463" s="15" t="s">
        <v>86</v>
      </c>
      <c r="AY1463" s="180" t="s">
        <v>207</v>
      </c>
    </row>
    <row r="1464" spans="1:65" s="2" customFormat="1" ht="37.9" customHeight="1">
      <c r="A1464" s="31"/>
      <c r="B1464" s="148"/>
      <c r="C1464" s="149" t="s">
        <v>987</v>
      </c>
      <c r="D1464" s="149" t="s">
        <v>209</v>
      </c>
      <c r="E1464" s="150" t="s">
        <v>2945</v>
      </c>
      <c r="F1464" s="151" t="s">
        <v>2946</v>
      </c>
      <c r="G1464" s="152" t="s">
        <v>415</v>
      </c>
      <c r="H1464" s="153">
        <v>50.668999999999997</v>
      </c>
      <c r="I1464" s="154"/>
      <c r="J1464" s="155">
        <f>ROUND(I1464*H1464,2)</f>
        <v>0</v>
      </c>
      <c r="K1464" s="156"/>
      <c r="L1464" s="32"/>
      <c r="M1464" s="157" t="s">
        <v>1</v>
      </c>
      <c r="N1464" s="158" t="s">
        <v>44</v>
      </c>
      <c r="O1464" s="57"/>
      <c r="P1464" s="159">
        <f>O1464*H1464</f>
        <v>0</v>
      </c>
      <c r="Q1464" s="159">
        <v>0</v>
      </c>
      <c r="R1464" s="159">
        <f>Q1464*H1464</f>
        <v>0</v>
      </c>
      <c r="S1464" s="159">
        <v>0</v>
      </c>
      <c r="T1464" s="160">
        <f>S1464*H1464</f>
        <v>0</v>
      </c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R1464" s="161" t="s">
        <v>245</v>
      </c>
      <c r="AT1464" s="161" t="s">
        <v>209</v>
      </c>
      <c r="AU1464" s="161" t="s">
        <v>88</v>
      </c>
      <c r="AY1464" s="17" t="s">
        <v>207</v>
      </c>
      <c r="BE1464" s="162">
        <f>IF(N1464="základní",J1464,0)</f>
        <v>0</v>
      </c>
      <c r="BF1464" s="162">
        <f>IF(N1464="snížená",J1464,0)</f>
        <v>0</v>
      </c>
      <c r="BG1464" s="162">
        <f>IF(N1464="zákl. přenesená",J1464,0)</f>
        <v>0</v>
      </c>
      <c r="BH1464" s="162">
        <f>IF(N1464="sníž. přenesená",J1464,0)</f>
        <v>0</v>
      </c>
      <c r="BI1464" s="162">
        <f>IF(N1464="nulová",J1464,0)</f>
        <v>0</v>
      </c>
      <c r="BJ1464" s="17" t="s">
        <v>86</v>
      </c>
      <c r="BK1464" s="162">
        <f>ROUND(I1464*H1464,2)</f>
        <v>0</v>
      </c>
      <c r="BL1464" s="17" t="s">
        <v>245</v>
      </c>
      <c r="BM1464" s="161" t="s">
        <v>1750</v>
      </c>
    </row>
    <row r="1465" spans="1:65" s="14" customFormat="1" ht="22.5">
      <c r="B1465" s="172"/>
      <c r="D1465" s="164" t="s">
        <v>237</v>
      </c>
      <c r="E1465" s="173" t="s">
        <v>1</v>
      </c>
      <c r="F1465" s="174" t="s">
        <v>2933</v>
      </c>
      <c r="H1465" s="173" t="s">
        <v>1</v>
      </c>
      <c r="I1465" s="175"/>
      <c r="L1465" s="172"/>
      <c r="M1465" s="176"/>
      <c r="N1465" s="177"/>
      <c r="O1465" s="177"/>
      <c r="P1465" s="177"/>
      <c r="Q1465" s="177"/>
      <c r="R1465" s="177"/>
      <c r="S1465" s="177"/>
      <c r="T1465" s="178"/>
      <c r="AT1465" s="173" t="s">
        <v>237</v>
      </c>
      <c r="AU1465" s="173" t="s">
        <v>88</v>
      </c>
      <c r="AV1465" s="14" t="s">
        <v>86</v>
      </c>
      <c r="AW1465" s="14" t="s">
        <v>33</v>
      </c>
      <c r="AX1465" s="14" t="s">
        <v>79</v>
      </c>
      <c r="AY1465" s="173" t="s">
        <v>207</v>
      </c>
    </row>
    <row r="1466" spans="1:65" s="14" customFormat="1" ht="22.5">
      <c r="B1466" s="172"/>
      <c r="D1466" s="164" t="s">
        <v>237</v>
      </c>
      <c r="E1466" s="173" t="s">
        <v>1</v>
      </c>
      <c r="F1466" s="174" t="s">
        <v>2934</v>
      </c>
      <c r="H1466" s="173" t="s">
        <v>1</v>
      </c>
      <c r="I1466" s="175"/>
      <c r="L1466" s="172"/>
      <c r="M1466" s="176"/>
      <c r="N1466" s="177"/>
      <c r="O1466" s="177"/>
      <c r="P1466" s="177"/>
      <c r="Q1466" s="177"/>
      <c r="R1466" s="177"/>
      <c r="S1466" s="177"/>
      <c r="T1466" s="178"/>
      <c r="AT1466" s="173" t="s">
        <v>237</v>
      </c>
      <c r="AU1466" s="173" t="s">
        <v>88</v>
      </c>
      <c r="AV1466" s="14" t="s">
        <v>86</v>
      </c>
      <c r="AW1466" s="14" t="s">
        <v>33</v>
      </c>
      <c r="AX1466" s="14" t="s">
        <v>79</v>
      </c>
      <c r="AY1466" s="173" t="s">
        <v>207</v>
      </c>
    </row>
    <row r="1467" spans="1:65" s="13" customFormat="1" ht="11.25">
      <c r="B1467" s="163"/>
      <c r="D1467" s="164" t="s">
        <v>237</v>
      </c>
      <c r="E1467" s="165" t="s">
        <v>1</v>
      </c>
      <c r="F1467" s="166" t="s">
        <v>2947</v>
      </c>
      <c r="H1467" s="167">
        <v>50.668999999999997</v>
      </c>
      <c r="I1467" s="168"/>
      <c r="L1467" s="163"/>
      <c r="M1467" s="169"/>
      <c r="N1467" s="170"/>
      <c r="O1467" s="170"/>
      <c r="P1467" s="170"/>
      <c r="Q1467" s="170"/>
      <c r="R1467" s="170"/>
      <c r="S1467" s="170"/>
      <c r="T1467" s="171"/>
      <c r="AT1467" s="165" t="s">
        <v>237</v>
      </c>
      <c r="AU1467" s="165" t="s">
        <v>88</v>
      </c>
      <c r="AV1467" s="13" t="s">
        <v>88</v>
      </c>
      <c r="AW1467" s="13" t="s">
        <v>33</v>
      </c>
      <c r="AX1467" s="13" t="s">
        <v>79</v>
      </c>
      <c r="AY1467" s="165" t="s">
        <v>207</v>
      </c>
    </row>
    <row r="1468" spans="1:65" s="14" customFormat="1" ht="22.5">
      <c r="B1468" s="172"/>
      <c r="D1468" s="164" t="s">
        <v>237</v>
      </c>
      <c r="E1468" s="173" t="s">
        <v>1</v>
      </c>
      <c r="F1468" s="174" t="s">
        <v>2936</v>
      </c>
      <c r="H1468" s="173" t="s">
        <v>1</v>
      </c>
      <c r="I1468" s="175"/>
      <c r="L1468" s="172"/>
      <c r="M1468" s="176"/>
      <c r="N1468" s="177"/>
      <c r="O1468" s="177"/>
      <c r="P1468" s="177"/>
      <c r="Q1468" s="177"/>
      <c r="R1468" s="177"/>
      <c r="S1468" s="177"/>
      <c r="T1468" s="178"/>
      <c r="AT1468" s="173" t="s">
        <v>237</v>
      </c>
      <c r="AU1468" s="173" t="s">
        <v>88</v>
      </c>
      <c r="AV1468" s="14" t="s">
        <v>86</v>
      </c>
      <c r="AW1468" s="14" t="s">
        <v>33</v>
      </c>
      <c r="AX1468" s="14" t="s">
        <v>79</v>
      </c>
      <c r="AY1468" s="173" t="s">
        <v>207</v>
      </c>
    </row>
    <row r="1469" spans="1:65" s="14" customFormat="1" ht="22.5">
      <c r="B1469" s="172"/>
      <c r="D1469" s="164" t="s">
        <v>237</v>
      </c>
      <c r="E1469" s="173" t="s">
        <v>1</v>
      </c>
      <c r="F1469" s="174" t="s">
        <v>2937</v>
      </c>
      <c r="H1469" s="173" t="s">
        <v>1</v>
      </c>
      <c r="I1469" s="175"/>
      <c r="L1469" s="172"/>
      <c r="M1469" s="176"/>
      <c r="N1469" s="177"/>
      <c r="O1469" s="177"/>
      <c r="P1469" s="177"/>
      <c r="Q1469" s="177"/>
      <c r="R1469" s="177"/>
      <c r="S1469" s="177"/>
      <c r="T1469" s="178"/>
      <c r="AT1469" s="173" t="s">
        <v>237</v>
      </c>
      <c r="AU1469" s="173" t="s">
        <v>88</v>
      </c>
      <c r="AV1469" s="14" t="s">
        <v>86</v>
      </c>
      <c r="AW1469" s="14" t="s">
        <v>33</v>
      </c>
      <c r="AX1469" s="14" t="s">
        <v>79</v>
      </c>
      <c r="AY1469" s="173" t="s">
        <v>207</v>
      </c>
    </row>
    <row r="1470" spans="1:65" s="14" customFormat="1" ht="22.5">
      <c r="B1470" s="172"/>
      <c r="D1470" s="164" t="s">
        <v>237</v>
      </c>
      <c r="E1470" s="173" t="s">
        <v>1</v>
      </c>
      <c r="F1470" s="174" t="s">
        <v>2938</v>
      </c>
      <c r="H1470" s="173" t="s">
        <v>1</v>
      </c>
      <c r="I1470" s="175"/>
      <c r="L1470" s="172"/>
      <c r="M1470" s="176"/>
      <c r="N1470" s="177"/>
      <c r="O1470" s="177"/>
      <c r="P1470" s="177"/>
      <c r="Q1470" s="177"/>
      <c r="R1470" s="177"/>
      <c r="S1470" s="177"/>
      <c r="T1470" s="178"/>
      <c r="AT1470" s="173" t="s">
        <v>237</v>
      </c>
      <c r="AU1470" s="173" t="s">
        <v>88</v>
      </c>
      <c r="AV1470" s="14" t="s">
        <v>86</v>
      </c>
      <c r="AW1470" s="14" t="s">
        <v>33</v>
      </c>
      <c r="AX1470" s="14" t="s">
        <v>79</v>
      </c>
      <c r="AY1470" s="173" t="s">
        <v>207</v>
      </c>
    </row>
    <row r="1471" spans="1:65" s="15" customFormat="1" ht="11.25">
      <c r="B1471" s="179"/>
      <c r="D1471" s="164" t="s">
        <v>237</v>
      </c>
      <c r="E1471" s="180" t="s">
        <v>1</v>
      </c>
      <c r="F1471" s="181" t="s">
        <v>242</v>
      </c>
      <c r="H1471" s="182">
        <v>50.668999999999997</v>
      </c>
      <c r="I1471" s="183"/>
      <c r="L1471" s="179"/>
      <c r="M1471" s="184"/>
      <c r="N1471" s="185"/>
      <c r="O1471" s="185"/>
      <c r="P1471" s="185"/>
      <c r="Q1471" s="185"/>
      <c r="R1471" s="185"/>
      <c r="S1471" s="185"/>
      <c r="T1471" s="186"/>
      <c r="AT1471" s="180" t="s">
        <v>237</v>
      </c>
      <c r="AU1471" s="180" t="s">
        <v>88</v>
      </c>
      <c r="AV1471" s="15" t="s">
        <v>213</v>
      </c>
      <c r="AW1471" s="15" t="s">
        <v>33</v>
      </c>
      <c r="AX1471" s="15" t="s">
        <v>86</v>
      </c>
      <c r="AY1471" s="180" t="s">
        <v>207</v>
      </c>
    </row>
    <row r="1472" spans="1:65" s="2" customFormat="1" ht="37.9" customHeight="1">
      <c r="A1472" s="31"/>
      <c r="B1472" s="148"/>
      <c r="C1472" s="149" t="s">
        <v>1753</v>
      </c>
      <c r="D1472" s="149" t="s">
        <v>209</v>
      </c>
      <c r="E1472" s="150" t="s">
        <v>2948</v>
      </c>
      <c r="F1472" s="151" t="s">
        <v>2949</v>
      </c>
      <c r="G1472" s="152" t="s">
        <v>415</v>
      </c>
      <c r="H1472" s="153">
        <v>1179.653</v>
      </c>
      <c r="I1472" s="154"/>
      <c r="J1472" s="155">
        <f>ROUND(I1472*H1472,2)</f>
        <v>0</v>
      </c>
      <c r="K1472" s="156"/>
      <c r="L1472" s="32"/>
      <c r="M1472" s="157" t="s">
        <v>1</v>
      </c>
      <c r="N1472" s="158" t="s">
        <v>44</v>
      </c>
      <c r="O1472" s="57"/>
      <c r="P1472" s="159">
        <f>O1472*H1472</f>
        <v>0</v>
      </c>
      <c r="Q1472" s="159">
        <v>0</v>
      </c>
      <c r="R1472" s="159">
        <f>Q1472*H1472</f>
        <v>0</v>
      </c>
      <c r="S1472" s="159">
        <v>0</v>
      </c>
      <c r="T1472" s="160">
        <f>S1472*H1472</f>
        <v>0</v>
      </c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R1472" s="161" t="s">
        <v>245</v>
      </c>
      <c r="AT1472" s="161" t="s">
        <v>209</v>
      </c>
      <c r="AU1472" s="161" t="s">
        <v>88</v>
      </c>
      <c r="AY1472" s="17" t="s">
        <v>207</v>
      </c>
      <c r="BE1472" s="162">
        <f>IF(N1472="základní",J1472,0)</f>
        <v>0</v>
      </c>
      <c r="BF1472" s="162">
        <f>IF(N1472="snížená",J1472,0)</f>
        <v>0</v>
      </c>
      <c r="BG1472" s="162">
        <f>IF(N1472="zákl. přenesená",J1472,0)</f>
        <v>0</v>
      </c>
      <c r="BH1472" s="162">
        <f>IF(N1472="sníž. přenesená",J1472,0)</f>
        <v>0</v>
      </c>
      <c r="BI1472" s="162">
        <f>IF(N1472="nulová",J1472,0)</f>
        <v>0</v>
      </c>
      <c r="BJ1472" s="17" t="s">
        <v>86</v>
      </c>
      <c r="BK1472" s="162">
        <f>ROUND(I1472*H1472,2)</f>
        <v>0</v>
      </c>
      <c r="BL1472" s="17" t="s">
        <v>245</v>
      </c>
      <c r="BM1472" s="161" t="s">
        <v>1756</v>
      </c>
    </row>
    <row r="1473" spans="1:65" s="2" customFormat="1" ht="37.9" customHeight="1">
      <c r="A1473" s="31"/>
      <c r="B1473" s="148"/>
      <c r="C1473" s="149" t="s">
        <v>998</v>
      </c>
      <c r="D1473" s="149" t="s">
        <v>209</v>
      </c>
      <c r="E1473" s="150" t="s">
        <v>2950</v>
      </c>
      <c r="F1473" s="151" t="s">
        <v>2951</v>
      </c>
      <c r="G1473" s="152" t="s">
        <v>415</v>
      </c>
      <c r="H1473" s="153">
        <v>36.561</v>
      </c>
      <c r="I1473" s="154"/>
      <c r="J1473" s="155">
        <f>ROUND(I1473*H1473,2)</f>
        <v>0</v>
      </c>
      <c r="K1473" s="156"/>
      <c r="L1473" s="32"/>
      <c r="M1473" s="157" t="s">
        <v>1</v>
      </c>
      <c r="N1473" s="158" t="s">
        <v>44</v>
      </c>
      <c r="O1473" s="57"/>
      <c r="P1473" s="159">
        <f>O1473*H1473</f>
        <v>0</v>
      </c>
      <c r="Q1473" s="159">
        <v>0</v>
      </c>
      <c r="R1473" s="159">
        <f>Q1473*H1473</f>
        <v>0</v>
      </c>
      <c r="S1473" s="159">
        <v>0</v>
      </c>
      <c r="T1473" s="160">
        <f>S1473*H1473</f>
        <v>0</v>
      </c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R1473" s="161" t="s">
        <v>245</v>
      </c>
      <c r="AT1473" s="161" t="s">
        <v>209</v>
      </c>
      <c r="AU1473" s="161" t="s">
        <v>88</v>
      </c>
      <c r="AY1473" s="17" t="s">
        <v>207</v>
      </c>
      <c r="BE1473" s="162">
        <f>IF(N1473="základní",J1473,0)</f>
        <v>0</v>
      </c>
      <c r="BF1473" s="162">
        <f>IF(N1473="snížená",J1473,0)</f>
        <v>0</v>
      </c>
      <c r="BG1473" s="162">
        <f>IF(N1473="zákl. přenesená",J1473,0)</f>
        <v>0</v>
      </c>
      <c r="BH1473" s="162">
        <f>IF(N1473="sníž. přenesená",J1473,0)</f>
        <v>0</v>
      </c>
      <c r="BI1473" s="162">
        <f>IF(N1473="nulová",J1473,0)</f>
        <v>0</v>
      </c>
      <c r="BJ1473" s="17" t="s">
        <v>86</v>
      </c>
      <c r="BK1473" s="162">
        <f>ROUND(I1473*H1473,2)</f>
        <v>0</v>
      </c>
      <c r="BL1473" s="17" t="s">
        <v>245</v>
      </c>
      <c r="BM1473" s="161" t="s">
        <v>1758</v>
      </c>
    </row>
    <row r="1474" spans="1:65" s="14" customFormat="1" ht="11.25">
      <c r="B1474" s="172"/>
      <c r="D1474" s="164" t="s">
        <v>237</v>
      </c>
      <c r="E1474" s="173" t="s">
        <v>1</v>
      </c>
      <c r="F1474" s="174" t="s">
        <v>2952</v>
      </c>
      <c r="H1474" s="173" t="s">
        <v>1</v>
      </c>
      <c r="I1474" s="175"/>
      <c r="L1474" s="172"/>
      <c r="M1474" s="176"/>
      <c r="N1474" s="177"/>
      <c r="O1474" s="177"/>
      <c r="P1474" s="177"/>
      <c r="Q1474" s="177"/>
      <c r="R1474" s="177"/>
      <c r="S1474" s="177"/>
      <c r="T1474" s="178"/>
      <c r="AT1474" s="173" t="s">
        <v>237</v>
      </c>
      <c r="AU1474" s="173" t="s">
        <v>88</v>
      </c>
      <c r="AV1474" s="14" t="s">
        <v>86</v>
      </c>
      <c r="AW1474" s="14" t="s">
        <v>33</v>
      </c>
      <c r="AX1474" s="14" t="s">
        <v>79</v>
      </c>
      <c r="AY1474" s="173" t="s">
        <v>207</v>
      </c>
    </row>
    <row r="1475" spans="1:65" s="14" customFormat="1" ht="22.5">
      <c r="B1475" s="172"/>
      <c r="D1475" s="164" t="s">
        <v>237</v>
      </c>
      <c r="E1475" s="173" t="s">
        <v>1</v>
      </c>
      <c r="F1475" s="174" t="s">
        <v>2953</v>
      </c>
      <c r="H1475" s="173" t="s">
        <v>1</v>
      </c>
      <c r="I1475" s="175"/>
      <c r="L1475" s="172"/>
      <c r="M1475" s="176"/>
      <c r="N1475" s="177"/>
      <c r="O1475" s="177"/>
      <c r="P1475" s="177"/>
      <c r="Q1475" s="177"/>
      <c r="R1475" s="177"/>
      <c r="S1475" s="177"/>
      <c r="T1475" s="178"/>
      <c r="AT1475" s="173" t="s">
        <v>237</v>
      </c>
      <c r="AU1475" s="173" t="s">
        <v>88</v>
      </c>
      <c r="AV1475" s="14" t="s">
        <v>86</v>
      </c>
      <c r="AW1475" s="14" t="s">
        <v>33</v>
      </c>
      <c r="AX1475" s="14" t="s">
        <v>79</v>
      </c>
      <c r="AY1475" s="173" t="s">
        <v>207</v>
      </c>
    </row>
    <row r="1476" spans="1:65" s="13" customFormat="1" ht="11.25">
      <c r="B1476" s="163"/>
      <c r="D1476" s="164" t="s">
        <v>237</v>
      </c>
      <c r="E1476" s="165" t="s">
        <v>1</v>
      </c>
      <c r="F1476" s="166" t="s">
        <v>2954</v>
      </c>
      <c r="H1476" s="167">
        <v>36.561</v>
      </c>
      <c r="I1476" s="168"/>
      <c r="L1476" s="163"/>
      <c r="M1476" s="169"/>
      <c r="N1476" s="170"/>
      <c r="O1476" s="170"/>
      <c r="P1476" s="170"/>
      <c r="Q1476" s="170"/>
      <c r="R1476" s="170"/>
      <c r="S1476" s="170"/>
      <c r="T1476" s="171"/>
      <c r="AT1476" s="165" t="s">
        <v>237</v>
      </c>
      <c r="AU1476" s="165" t="s">
        <v>88</v>
      </c>
      <c r="AV1476" s="13" t="s">
        <v>88</v>
      </c>
      <c r="AW1476" s="13" t="s">
        <v>33</v>
      </c>
      <c r="AX1476" s="13" t="s">
        <v>79</v>
      </c>
      <c r="AY1476" s="165" t="s">
        <v>207</v>
      </c>
    </row>
    <row r="1477" spans="1:65" s="14" customFormat="1" ht="22.5">
      <c r="B1477" s="172"/>
      <c r="D1477" s="164" t="s">
        <v>237</v>
      </c>
      <c r="E1477" s="173" t="s">
        <v>1</v>
      </c>
      <c r="F1477" s="174" t="s">
        <v>2936</v>
      </c>
      <c r="H1477" s="173" t="s">
        <v>1</v>
      </c>
      <c r="I1477" s="175"/>
      <c r="L1477" s="172"/>
      <c r="M1477" s="176"/>
      <c r="N1477" s="177"/>
      <c r="O1477" s="177"/>
      <c r="P1477" s="177"/>
      <c r="Q1477" s="177"/>
      <c r="R1477" s="177"/>
      <c r="S1477" s="177"/>
      <c r="T1477" s="178"/>
      <c r="AT1477" s="173" t="s">
        <v>237</v>
      </c>
      <c r="AU1477" s="173" t="s">
        <v>88</v>
      </c>
      <c r="AV1477" s="14" t="s">
        <v>86</v>
      </c>
      <c r="AW1477" s="14" t="s">
        <v>33</v>
      </c>
      <c r="AX1477" s="14" t="s">
        <v>79</v>
      </c>
      <c r="AY1477" s="173" t="s">
        <v>207</v>
      </c>
    </row>
    <row r="1478" spans="1:65" s="14" customFormat="1" ht="22.5">
      <c r="B1478" s="172"/>
      <c r="D1478" s="164" t="s">
        <v>237</v>
      </c>
      <c r="E1478" s="173" t="s">
        <v>1</v>
      </c>
      <c r="F1478" s="174" t="s">
        <v>2955</v>
      </c>
      <c r="H1478" s="173" t="s">
        <v>1</v>
      </c>
      <c r="I1478" s="175"/>
      <c r="L1478" s="172"/>
      <c r="M1478" s="176"/>
      <c r="N1478" s="177"/>
      <c r="O1478" s="177"/>
      <c r="P1478" s="177"/>
      <c r="Q1478" s="177"/>
      <c r="R1478" s="177"/>
      <c r="S1478" s="177"/>
      <c r="T1478" s="178"/>
      <c r="AT1478" s="173" t="s">
        <v>237</v>
      </c>
      <c r="AU1478" s="173" t="s">
        <v>88</v>
      </c>
      <c r="AV1478" s="14" t="s">
        <v>86</v>
      </c>
      <c r="AW1478" s="14" t="s">
        <v>33</v>
      </c>
      <c r="AX1478" s="14" t="s">
        <v>79</v>
      </c>
      <c r="AY1478" s="173" t="s">
        <v>207</v>
      </c>
    </row>
    <row r="1479" spans="1:65" s="14" customFormat="1" ht="22.5">
      <c r="B1479" s="172"/>
      <c r="D1479" s="164" t="s">
        <v>237</v>
      </c>
      <c r="E1479" s="173" t="s">
        <v>1</v>
      </c>
      <c r="F1479" s="174" t="s">
        <v>2938</v>
      </c>
      <c r="H1479" s="173" t="s">
        <v>1</v>
      </c>
      <c r="I1479" s="175"/>
      <c r="L1479" s="172"/>
      <c r="M1479" s="176"/>
      <c r="N1479" s="177"/>
      <c r="O1479" s="177"/>
      <c r="P1479" s="177"/>
      <c r="Q1479" s="177"/>
      <c r="R1479" s="177"/>
      <c r="S1479" s="177"/>
      <c r="T1479" s="178"/>
      <c r="AT1479" s="173" t="s">
        <v>237</v>
      </c>
      <c r="AU1479" s="173" t="s">
        <v>88</v>
      </c>
      <c r="AV1479" s="14" t="s">
        <v>86</v>
      </c>
      <c r="AW1479" s="14" t="s">
        <v>33</v>
      </c>
      <c r="AX1479" s="14" t="s">
        <v>79</v>
      </c>
      <c r="AY1479" s="173" t="s">
        <v>207</v>
      </c>
    </row>
    <row r="1480" spans="1:65" s="15" customFormat="1" ht="11.25">
      <c r="B1480" s="179"/>
      <c r="D1480" s="164" t="s">
        <v>237</v>
      </c>
      <c r="E1480" s="180" t="s">
        <v>1</v>
      </c>
      <c r="F1480" s="181" t="s">
        <v>242</v>
      </c>
      <c r="H1480" s="182">
        <v>36.561</v>
      </c>
      <c r="I1480" s="183"/>
      <c r="L1480" s="179"/>
      <c r="M1480" s="184"/>
      <c r="N1480" s="185"/>
      <c r="O1480" s="185"/>
      <c r="P1480" s="185"/>
      <c r="Q1480" s="185"/>
      <c r="R1480" s="185"/>
      <c r="S1480" s="185"/>
      <c r="T1480" s="186"/>
      <c r="AT1480" s="180" t="s">
        <v>237</v>
      </c>
      <c r="AU1480" s="180" t="s">
        <v>88</v>
      </c>
      <c r="AV1480" s="15" t="s">
        <v>213</v>
      </c>
      <c r="AW1480" s="15" t="s">
        <v>33</v>
      </c>
      <c r="AX1480" s="15" t="s">
        <v>86</v>
      </c>
      <c r="AY1480" s="180" t="s">
        <v>207</v>
      </c>
    </row>
    <row r="1481" spans="1:65" s="2" customFormat="1" ht="33" customHeight="1">
      <c r="A1481" s="31"/>
      <c r="B1481" s="148"/>
      <c r="C1481" s="149" t="s">
        <v>1761</v>
      </c>
      <c r="D1481" s="149" t="s">
        <v>209</v>
      </c>
      <c r="E1481" s="150" t="s">
        <v>2956</v>
      </c>
      <c r="F1481" s="151" t="s">
        <v>2957</v>
      </c>
      <c r="G1481" s="152" t="s">
        <v>415</v>
      </c>
      <c r="H1481" s="153">
        <v>64.001000000000005</v>
      </c>
      <c r="I1481" s="154"/>
      <c r="J1481" s="155">
        <f>ROUND(I1481*H1481,2)</f>
        <v>0</v>
      </c>
      <c r="K1481" s="156"/>
      <c r="L1481" s="32"/>
      <c r="M1481" s="157" t="s">
        <v>1</v>
      </c>
      <c r="N1481" s="158" t="s">
        <v>44</v>
      </c>
      <c r="O1481" s="57"/>
      <c r="P1481" s="159">
        <f>O1481*H1481</f>
        <v>0</v>
      </c>
      <c r="Q1481" s="159">
        <v>0</v>
      </c>
      <c r="R1481" s="159">
        <f>Q1481*H1481</f>
        <v>0</v>
      </c>
      <c r="S1481" s="159">
        <v>0</v>
      </c>
      <c r="T1481" s="160">
        <f>S1481*H1481</f>
        <v>0</v>
      </c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R1481" s="161" t="s">
        <v>245</v>
      </c>
      <c r="AT1481" s="161" t="s">
        <v>209</v>
      </c>
      <c r="AU1481" s="161" t="s">
        <v>88</v>
      </c>
      <c r="AY1481" s="17" t="s">
        <v>207</v>
      </c>
      <c r="BE1481" s="162">
        <f>IF(N1481="základní",J1481,0)</f>
        <v>0</v>
      </c>
      <c r="BF1481" s="162">
        <f>IF(N1481="snížená",J1481,0)</f>
        <v>0</v>
      </c>
      <c r="BG1481" s="162">
        <f>IF(N1481="zákl. přenesená",J1481,0)</f>
        <v>0</v>
      </c>
      <c r="BH1481" s="162">
        <f>IF(N1481="sníž. přenesená",J1481,0)</f>
        <v>0</v>
      </c>
      <c r="BI1481" s="162">
        <f>IF(N1481="nulová",J1481,0)</f>
        <v>0</v>
      </c>
      <c r="BJ1481" s="17" t="s">
        <v>86</v>
      </c>
      <c r="BK1481" s="162">
        <f>ROUND(I1481*H1481,2)</f>
        <v>0</v>
      </c>
      <c r="BL1481" s="17" t="s">
        <v>245</v>
      </c>
      <c r="BM1481" s="161" t="s">
        <v>1764</v>
      </c>
    </row>
    <row r="1482" spans="1:65" s="14" customFormat="1" ht="11.25">
      <c r="B1482" s="172"/>
      <c r="D1482" s="164" t="s">
        <v>237</v>
      </c>
      <c r="E1482" s="173" t="s">
        <v>1</v>
      </c>
      <c r="F1482" s="174" t="s">
        <v>2952</v>
      </c>
      <c r="H1482" s="173" t="s">
        <v>1</v>
      </c>
      <c r="I1482" s="175"/>
      <c r="L1482" s="172"/>
      <c r="M1482" s="176"/>
      <c r="N1482" s="177"/>
      <c r="O1482" s="177"/>
      <c r="P1482" s="177"/>
      <c r="Q1482" s="177"/>
      <c r="R1482" s="177"/>
      <c r="S1482" s="177"/>
      <c r="T1482" s="178"/>
      <c r="AT1482" s="173" t="s">
        <v>237</v>
      </c>
      <c r="AU1482" s="173" t="s">
        <v>88</v>
      </c>
      <c r="AV1482" s="14" t="s">
        <v>86</v>
      </c>
      <c r="AW1482" s="14" t="s">
        <v>33</v>
      </c>
      <c r="AX1482" s="14" t="s">
        <v>79</v>
      </c>
      <c r="AY1482" s="173" t="s">
        <v>207</v>
      </c>
    </row>
    <row r="1483" spans="1:65" s="13" customFormat="1" ht="22.5">
      <c r="B1483" s="163"/>
      <c r="D1483" s="164" t="s">
        <v>237</v>
      </c>
      <c r="E1483" s="165" t="s">
        <v>1</v>
      </c>
      <c r="F1483" s="166" t="s">
        <v>2958</v>
      </c>
      <c r="H1483" s="167">
        <v>64.001000000000005</v>
      </c>
      <c r="I1483" s="168"/>
      <c r="L1483" s="163"/>
      <c r="M1483" s="169"/>
      <c r="N1483" s="170"/>
      <c r="O1483" s="170"/>
      <c r="P1483" s="170"/>
      <c r="Q1483" s="170"/>
      <c r="R1483" s="170"/>
      <c r="S1483" s="170"/>
      <c r="T1483" s="171"/>
      <c r="AT1483" s="165" t="s">
        <v>237</v>
      </c>
      <c r="AU1483" s="165" t="s">
        <v>88</v>
      </c>
      <c r="AV1483" s="13" t="s">
        <v>88</v>
      </c>
      <c r="AW1483" s="13" t="s">
        <v>33</v>
      </c>
      <c r="AX1483" s="13" t="s">
        <v>79</v>
      </c>
      <c r="AY1483" s="165" t="s">
        <v>207</v>
      </c>
    </row>
    <row r="1484" spans="1:65" s="14" customFormat="1" ht="22.5">
      <c r="B1484" s="172"/>
      <c r="D1484" s="164" t="s">
        <v>237</v>
      </c>
      <c r="E1484" s="173" t="s">
        <v>1</v>
      </c>
      <c r="F1484" s="174" t="s">
        <v>2936</v>
      </c>
      <c r="H1484" s="173" t="s">
        <v>1</v>
      </c>
      <c r="I1484" s="175"/>
      <c r="L1484" s="172"/>
      <c r="M1484" s="176"/>
      <c r="N1484" s="177"/>
      <c r="O1484" s="177"/>
      <c r="P1484" s="177"/>
      <c r="Q1484" s="177"/>
      <c r="R1484" s="177"/>
      <c r="S1484" s="177"/>
      <c r="T1484" s="178"/>
      <c r="AT1484" s="173" t="s">
        <v>237</v>
      </c>
      <c r="AU1484" s="173" t="s">
        <v>88</v>
      </c>
      <c r="AV1484" s="14" t="s">
        <v>86</v>
      </c>
      <c r="AW1484" s="14" t="s">
        <v>33</v>
      </c>
      <c r="AX1484" s="14" t="s">
        <v>79</v>
      </c>
      <c r="AY1484" s="173" t="s">
        <v>207</v>
      </c>
    </row>
    <row r="1485" spans="1:65" s="14" customFormat="1" ht="22.5">
      <c r="B1485" s="172"/>
      <c r="D1485" s="164" t="s">
        <v>237</v>
      </c>
      <c r="E1485" s="173" t="s">
        <v>1</v>
      </c>
      <c r="F1485" s="174" t="s">
        <v>2955</v>
      </c>
      <c r="H1485" s="173" t="s">
        <v>1</v>
      </c>
      <c r="I1485" s="175"/>
      <c r="L1485" s="172"/>
      <c r="M1485" s="176"/>
      <c r="N1485" s="177"/>
      <c r="O1485" s="177"/>
      <c r="P1485" s="177"/>
      <c r="Q1485" s="177"/>
      <c r="R1485" s="177"/>
      <c r="S1485" s="177"/>
      <c r="T1485" s="178"/>
      <c r="AT1485" s="173" t="s">
        <v>237</v>
      </c>
      <c r="AU1485" s="173" t="s">
        <v>88</v>
      </c>
      <c r="AV1485" s="14" t="s">
        <v>86</v>
      </c>
      <c r="AW1485" s="14" t="s">
        <v>33</v>
      </c>
      <c r="AX1485" s="14" t="s">
        <v>79</v>
      </c>
      <c r="AY1485" s="173" t="s">
        <v>207</v>
      </c>
    </row>
    <row r="1486" spans="1:65" s="14" customFormat="1" ht="22.5">
      <c r="B1486" s="172"/>
      <c r="D1486" s="164" t="s">
        <v>237</v>
      </c>
      <c r="E1486" s="173" t="s">
        <v>1</v>
      </c>
      <c r="F1486" s="174" t="s">
        <v>2938</v>
      </c>
      <c r="H1486" s="173" t="s">
        <v>1</v>
      </c>
      <c r="I1486" s="175"/>
      <c r="L1486" s="172"/>
      <c r="M1486" s="176"/>
      <c r="N1486" s="177"/>
      <c r="O1486" s="177"/>
      <c r="P1486" s="177"/>
      <c r="Q1486" s="177"/>
      <c r="R1486" s="177"/>
      <c r="S1486" s="177"/>
      <c r="T1486" s="178"/>
      <c r="AT1486" s="173" t="s">
        <v>237</v>
      </c>
      <c r="AU1486" s="173" t="s">
        <v>88</v>
      </c>
      <c r="AV1486" s="14" t="s">
        <v>86</v>
      </c>
      <c r="AW1486" s="14" t="s">
        <v>33</v>
      </c>
      <c r="AX1486" s="14" t="s">
        <v>79</v>
      </c>
      <c r="AY1486" s="173" t="s">
        <v>207</v>
      </c>
    </row>
    <row r="1487" spans="1:65" s="15" customFormat="1" ht="11.25">
      <c r="B1487" s="179"/>
      <c r="D1487" s="164" t="s">
        <v>237</v>
      </c>
      <c r="E1487" s="180" t="s">
        <v>1</v>
      </c>
      <c r="F1487" s="181" t="s">
        <v>242</v>
      </c>
      <c r="H1487" s="182">
        <v>64.001000000000005</v>
      </c>
      <c r="I1487" s="183"/>
      <c r="L1487" s="179"/>
      <c r="M1487" s="184"/>
      <c r="N1487" s="185"/>
      <c r="O1487" s="185"/>
      <c r="P1487" s="185"/>
      <c r="Q1487" s="185"/>
      <c r="R1487" s="185"/>
      <c r="S1487" s="185"/>
      <c r="T1487" s="186"/>
      <c r="AT1487" s="180" t="s">
        <v>237</v>
      </c>
      <c r="AU1487" s="180" t="s">
        <v>88</v>
      </c>
      <c r="AV1487" s="15" t="s">
        <v>213</v>
      </c>
      <c r="AW1487" s="15" t="s">
        <v>33</v>
      </c>
      <c r="AX1487" s="15" t="s">
        <v>86</v>
      </c>
      <c r="AY1487" s="180" t="s">
        <v>207</v>
      </c>
    </row>
    <row r="1488" spans="1:65" s="2" customFormat="1" ht="37.9" customHeight="1">
      <c r="A1488" s="31"/>
      <c r="B1488" s="148"/>
      <c r="C1488" s="149" t="s">
        <v>1002</v>
      </c>
      <c r="D1488" s="149" t="s">
        <v>209</v>
      </c>
      <c r="E1488" s="150" t="s">
        <v>2959</v>
      </c>
      <c r="F1488" s="151" t="s">
        <v>2960</v>
      </c>
      <c r="G1488" s="152" t="s">
        <v>415</v>
      </c>
      <c r="H1488" s="153">
        <v>18.263999999999999</v>
      </c>
      <c r="I1488" s="154"/>
      <c r="J1488" s="155">
        <f>ROUND(I1488*H1488,2)</f>
        <v>0</v>
      </c>
      <c r="K1488" s="156"/>
      <c r="L1488" s="32"/>
      <c r="M1488" s="157" t="s">
        <v>1</v>
      </c>
      <c r="N1488" s="158" t="s">
        <v>44</v>
      </c>
      <c r="O1488" s="57"/>
      <c r="P1488" s="159">
        <f>O1488*H1488</f>
        <v>0</v>
      </c>
      <c r="Q1488" s="159">
        <v>0</v>
      </c>
      <c r="R1488" s="159">
        <f>Q1488*H1488</f>
        <v>0</v>
      </c>
      <c r="S1488" s="159">
        <v>0</v>
      </c>
      <c r="T1488" s="160">
        <f>S1488*H1488</f>
        <v>0</v>
      </c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R1488" s="161" t="s">
        <v>245</v>
      </c>
      <c r="AT1488" s="161" t="s">
        <v>209</v>
      </c>
      <c r="AU1488" s="161" t="s">
        <v>88</v>
      </c>
      <c r="AY1488" s="17" t="s">
        <v>207</v>
      </c>
      <c r="BE1488" s="162">
        <f>IF(N1488="základní",J1488,0)</f>
        <v>0</v>
      </c>
      <c r="BF1488" s="162">
        <f>IF(N1488="snížená",J1488,0)</f>
        <v>0</v>
      </c>
      <c r="BG1488" s="162">
        <f>IF(N1488="zákl. přenesená",J1488,0)</f>
        <v>0</v>
      </c>
      <c r="BH1488" s="162">
        <f>IF(N1488="sníž. přenesená",J1488,0)</f>
        <v>0</v>
      </c>
      <c r="BI1488" s="162">
        <f>IF(N1488="nulová",J1488,0)</f>
        <v>0</v>
      </c>
      <c r="BJ1488" s="17" t="s">
        <v>86</v>
      </c>
      <c r="BK1488" s="162">
        <f>ROUND(I1488*H1488,2)</f>
        <v>0</v>
      </c>
      <c r="BL1488" s="17" t="s">
        <v>245</v>
      </c>
      <c r="BM1488" s="161" t="s">
        <v>1770</v>
      </c>
    </row>
    <row r="1489" spans="1:65" s="14" customFormat="1" ht="11.25">
      <c r="B1489" s="172"/>
      <c r="D1489" s="164" t="s">
        <v>237</v>
      </c>
      <c r="E1489" s="173" t="s">
        <v>1</v>
      </c>
      <c r="F1489" s="174" t="s">
        <v>2961</v>
      </c>
      <c r="H1489" s="173" t="s">
        <v>1</v>
      </c>
      <c r="I1489" s="175"/>
      <c r="L1489" s="172"/>
      <c r="M1489" s="176"/>
      <c r="N1489" s="177"/>
      <c r="O1489" s="177"/>
      <c r="P1489" s="177"/>
      <c r="Q1489" s="177"/>
      <c r="R1489" s="177"/>
      <c r="S1489" s="177"/>
      <c r="T1489" s="178"/>
      <c r="AT1489" s="173" t="s">
        <v>237</v>
      </c>
      <c r="AU1489" s="173" t="s">
        <v>88</v>
      </c>
      <c r="AV1489" s="14" t="s">
        <v>86</v>
      </c>
      <c r="AW1489" s="14" t="s">
        <v>33</v>
      </c>
      <c r="AX1489" s="14" t="s">
        <v>79</v>
      </c>
      <c r="AY1489" s="173" t="s">
        <v>207</v>
      </c>
    </row>
    <row r="1490" spans="1:65" s="14" customFormat="1" ht="22.5">
      <c r="B1490" s="172"/>
      <c r="D1490" s="164" t="s">
        <v>237</v>
      </c>
      <c r="E1490" s="173" t="s">
        <v>1</v>
      </c>
      <c r="F1490" s="174" t="s">
        <v>2934</v>
      </c>
      <c r="H1490" s="173" t="s">
        <v>1</v>
      </c>
      <c r="I1490" s="175"/>
      <c r="L1490" s="172"/>
      <c r="M1490" s="176"/>
      <c r="N1490" s="177"/>
      <c r="O1490" s="177"/>
      <c r="P1490" s="177"/>
      <c r="Q1490" s="177"/>
      <c r="R1490" s="177"/>
      <c r="S1490" s="177"/>
      <c r="T1490" s="178"/>
      <c r="AT1490" s="173" t="s">
        <v>237</v>
      </c>
      <c r="AU1490" s="173" t="s">
        <v>88</v>
      </c>
      <c r="AV1490" s="14" t="s">
        <v>86</v>
      </c>
      <c r="AW1490" s="14" t="s">
        <v>33</v>
      </c>
      <c r="AX1490" s="14" t="s">
        <v>79</v>
      </c>
      <c r="AY1490" s="173" t="s">
        <v>207</v>
      </c>
    </row>
    <row r="1491" spans="1:65" s="13" customFormat="1" ht="11.25">
      <c r="B1491" s="163"/>
      <c r="D1491" s="164" t="s">
        <v>237</v>
      </c>
      <c r="E1491" s="165" t="s">
        <v>1</v>
      </c>
      <c r="F1491" s="166" t="s">
        <v>2962</v>
      </c>
      <c r="H1491" s="167">
        <v>7.4969999999999999</v>
      </c>
      <c r="I1491" s="168"/>
      <c r="L1491" s="163"/>
      <c r="M1491" s="169"/>
      <c r="N1491" s="170"/>
      <c r="O1491" s="170"/>
      <c r="P1491" s="170"/>
      <c r="Q1491" s="170"/>
      <c r="R1491" s="170"/>
      <c r="S1491" s="170"/>
      <c r="T1491" s="171"/>
      <c r="AT1491" s="165" t="s">
        <v>237</v>
      </c>
      <c r="AU1491" s="165" t="s">
        <v>88</v>
      </c>
      <c r="AV1491" s="13" t="s">
        <v>88</v>
      </c>
      <c r="AW1491" s="13" t="s">
        <v>33</v>
      </c>
      <c r="AX1491" s="13" t="s">
        <v>79</v>
      </c>
      <c r="AY1491" s="165" t="s">
        <v>207</v>
      </c>
    </row>
    <row r="1492" spans="1:65" s="13" customFormat="1" ht="11.25">
      <c r="B1492" s="163"/>
      <c r="D1492" s="164" t="s">
        <v>237</v>
      </c>
      <c r="E1492" s="165" t="s">
        <v>1</v>
      </c>
      <c r="F1492" s="166" t="s">
        <v>2963</v>
      </c>
      <c r="H1492" s="167">
        <v>4.9390000000000001</v>
      </c>
      <c r="I1492" s="168"/>
      <c r="L1492" s="163"/>
      <c r="M1492" s="169"/>
      <c r="N1492" s="170"/>
      <c r="O1492" s="170"/>
      <c r="P1492" s="170"/>
      <c r="Q1492" s="170"/>
      <c r="R1492" s="170"/>
      <c r="S1492" s="170"/>
      <c r="T1492" s="171"/>
      <c r="AT1492" s="165" t="s">
        <v>237</v>
      </c>
      <c r="AU1492" s="165" t="s">
        <v>88</v>
      </c>
      <c r="AV1492" s="13" t="s">
        <v>88</v>
      </c>
      <c r="AW1492" s="13" t="s">
        <v>33</v>
      </c>
      <c r="AX1492" s="13" t="s">
        <v>79</v>
      </c>
      <c r="AY1492" s="165" t="s">
        <v>207</v>
      </c>
    </row>
    <row r="1493" spans="1:65" s="13" customFormat="1" ht="11.25">
      <c r="B1493" s="163"/>
      <c r="D1493" s="164" t="s">
        <v>237</v>
      </c>
      <c r="E1493" s="165" t="s">
        <v>1</v>
      </c>
      <c r="F1493" s="166" t="s">
        <v>2964</v>
      </c>
      <c r="H1493" s="167">
        <v>5.8280000000000003</v>
      </c>
      <c r="I1493" s="168"/>
      <c r="L1493" s="163"/>
      <c r="M1493" s="169"/>
      <c r="N1493" s="170"/>
      <c r="O1493" s="170"/>
      <c r="P1493" s="170"/>
      <c r="Q1493" s="170"/>
      <c r="R1493" s="170"/>
      <c r="S1493" s="170"/>
      <c r="T1493" s="171"/>
      <c r="AT1493" s="165" t="s">
        <v>237</v>
      </c>
      <c r="AU1493" s="165" t="s">
        <v>88</v>
      </c>
      <c r="AV1493" s="13" t="s">
        <v>88</v>
      </c>
      <c r="AW1493" s="13" t="s">
        <v>33</v>
      </c>
      <c r="AX1493" s="13" t="s">
        <v>79</v>
      </c>
      <c r="AY1493" s="165" t="s">
        <v>207</v>
      </c>
    </row>
    <row r="1494" spans="1:65" s="14" customFormat="1" ht="22.5">
      <c r="B1494" s="172"/>
      <c r="D1494" s="164" t="s">
        <v>237</v>
      </c>
      <c r="E1494" s="173" t="s">
        <v>1</v>
      </c>
      <c r="F1494" s="174" t="s">
        <v>2936</v>
      </c>
      <c r="H1494" s="173" t="s">
        <v>1</v>
      </c>
      <c r="I1494" s="175"/>
      <c r="L1494" s="172"/>
      <c r="M1494" s="176"/>
      <c r="N1494" s="177"/>
      <c r="O1494" s="177"/>
      <c r="P1494" s="177"/>
      <c r="Q1494" s="177"/>
      <c r="R1494" s="177"/>
      <c r="S1494" s="177"/>
      <c r="T1494" s="178"/>
      <c r="AT1494" s="173" t="s">
        <v>237</v>
      </c>
      <c r="AU1494" s="173" t="s">
        <v>88</v>
      </c>
      <c r="AV1494" s="14" t="s">
        <v>86</v>
      </c>
      <c r="AW1494" s="14" t="s">
        <v>33</v>
      </c>
      <c r="AX1494" s="14" t="s">
        <v>79</v>
      </c>
      <c r="AY1494" s="173" t="s">
        <v>207</v>
      </c>
    </row>
    <row r="1495" spans="1:65" s="14" customFormat="1" ht="22.5">
      <c r="B1495" s="172"/>
      <c r="D1495" s="164" t="s">
        <v>237</v>
      </c>
      <c r="E1495" s="173" t="s">
        <v>1</v>
      </c>
      <c r="F1495" s="174" t="s">
        <v>2955</v>
      </c>
      <c r="H1495" s="173" t="s">
        <v>1</v>
      </c>
      <c r="I1495" s="175"/>
      <c r="L1495" s="172"/>
      <c r="M1495" s="176"/>
      <c r="N1495" s="177"/>
      <c r="O1495" s="177"/>
      <c r="P1495" s="177"/>
      <c r="Q1495" s="177"/>
      <c r="R1495" s="177"/>
      <c r="S1495" s="177"/>
      <c r="T1495" s="178"/>
      <c r="AT1495" s="173" t="s">
        <v>237</v>
      </c>
      <c r="AU1495" s="173" t="s">
        <v>88</v>
      </c>
      <c r="AV1495" s="14" t="s">
        <v>86</v>
      </c>
      <c r="AW1495" s="14" t="s">
        <v>33</v>
      </c>
      <c r="AX1495" s="14" t="s">
        <v>79</v>
      </c>
      <c r="AY1495" s="173" t="s">
        <v>207</v>
      </c>
    </row>
    <row r="1496" spans="1:65" s="14" customFormat="1" ht="22.5">
      <c r="B1496" s="172"/>
      <c r="D1496" s="164" t="s">
        <v>237</v>
      </c>
      <c r="E1496" s="173" t="s">
        <v>1</v>
      </c>
      <c r="F1496" s="174" t="s">
        <v>2938</v>
      </c>
      <c r="H1496" s="173" t="s">
        <v>1</v>
      </c>
      <c r="I1496" s="175"/>
      <c r="L1496" s="172"/>
      <c r="M1496" s="176"/>
      <c r="N1496" s="177"/>
      <c r="O1496" s="177"/>
      <c r="P1496" s="177"/>
      <c r="Q1496" s="177"/>
      <c r="R1496" s="177"/>
      <c r="S1496" s="177"/>
      <c r="T1496" s="178"/>
      <c r="AT1496" s="173" t="s">
        <v>237</v>
      </c>
      <c r="AU1496" s="173" t="s">
        <v>88</v>
      </c>
      <c r="AV1496" s="14" t="s">
        <v>86</v>
      </c>
      <c r="AW1496" s="14" t="s">
        <v>33</v>
      </c>
      <c r="AX1496" s="14" t="s">
        <v>79</v>
      </c>
      <c r="AY1496" s="173" t="s">
        <v>207</v>
      </c>
    </row>
    <row r="1497" spans="1:65" s="15" customFormat="1" ht="11.25">
      <c r="B1497" s="179"/>
      <c r="D1497" s="164" t="s">
        <v>237</v>
      </c>
      <c r="E1497" s="180" t="s">
        <v>1</v>
      </c>
      <c r="F1497" s="181" t="s">
        <v>242</v>
      </c>
      <c r="H1497" s="182">
        <v>18.263999999999999</v>
      </c>
      <c r="I1497" s="183"/>
      <c r="L1497" s="179"/>
      <c r="M1497" s="184"/>
      <c r="N1497" s="185"/>
      <c r="O1497" s="185"/>
      <c r="P1497" s="185"/>
      <c r="Q1497" s="185"/>
      <c r="R1497" s="185"/>
      <c r="S1497" s="185"/>
      <c r="T1497" s="186"/>
      <c r="AT1497" s="180" t="s">
        <v>237</v>
      </c>
      <c r="AU1497" s="180" t="s">
        <v>88</v>
      </c>
      <c r="AV1497" s="15" t="s">
        <v>213</v>
      </c>
      <c r="AW1497" s="15" t="s">
        <v>33</v>
      </c>
      <c r="AX1497" s="15" t="s">
        <v>86</v>
      </c>
      <c r="AY1497" s="180" t="s">
        <v>207</v>
      </c>
    </row>
    <row r="1498" spans="1:65" s="2" customFormat="1" ht="37.9" customHeight="1">
      <c r="A1498" s="31"/>
      <c r="B1498" s="148"/>
      <c r="C1498" s="149" t="s">
        <v>1771</v>
      </c>
      <c r="D1498" s="149" t="s">
        <v>209</v>
      </c>
      <c r="E1498" s="150" t="s">
        <v>2965</v>
      </c>
      <c r="F1498" s="151" t="s">
        <v>2966</v>
      </c>
      <c r="G1498" s="152" t="s">
        <v>415</v>
      </c>
      <c r="H1498" s="153">
        <v>17.202999999999999</v>
      </c>
      <c r="I1498" s="154"/>
      <c r="J1498" s="155">
        <f>ROUND(I1498*H1498,2)</f>
        <v>0</v>
      </c>
      <c r="K1498" s="156"/>
      <c r="L1498" s="32"/>
      <c r="M1498" s="157" t="s">
        <v>1</v>
      </c>
      <c r="N1498" s="158" t="s">
        <v>44</v>
      </c>
      <c r="O1498" s="57"/>
      <c r="P1498" s="159">
        <f>O1498*H1498</f>
        <v>0</v>
      </c>
      <c r="Q1498" s="159">
        <v>0</v>
      </c>
      <c r="R1498" s="159">
        <f>Q1498*H1498</f>
        <v>0</v>
      </c>
      <c r="S1498" s="159">
        <v>0</v>
      </c>
      <c r="T1498" s="160">
        <f>S1498*H1498</f>
        <v>0</v>
      </c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R1498" s="161" t="s">
        <v>245</v>
      </c>
      <c r="AT1498" s="161" t="s">
        <v>209</v>
      </c>
      <c r="AU1498" s="161" t="s">
        <v>88</v>
      </c>
      <c r="AY1498" s="17" t="s">
        <v>207</v>
      </c>
      <c r="BE1498" s="162">
        <f>IF(N1498="základní",J1498,0)</f>
        <v>0</v>
      </c>
      <c r="BF1498" s="162">
        <f>IF(N1498="snížená",J1498,0)</f>
        <v>0</v>
      </c>
      <c r="BG1498" s="162">
        <f>IF(N1498="zákl. přenesená",J1498,0)</f>
        <v>0</v>
      </c>
      <c r="BH1498" s="162">
        <f>IF(N1498="sníž. přenesená",J1498,0)</f>
        <v>0</v>
      </c>
      <c r="BI1498" s="162">
        <f>IF(N1498="nulová",J1498,0)</f>
        <v>0</v>
      </c>
      <c r="BJ1498" s="17" t="s">
        <v>86</v>
      </c>
      <c r="BK1498" s="162">
        <f>ROUND(I1498*H1498,2)</f>
        <v>0</v>
      </c>
      <c r="BL1498" s="17" t="s">
        <v>245</v>
      </c>
      <c r="BM1498" s="161" t="s">
        <v>1772</v>
      </c>
    </row>
    <row r="1499" spans="1:65" s="14" customFormat="1" ht="11.25">
      <c r="B1499" s="172"/>
      <c r="D1499" s="164" t="s">
        <v>237</v>
      </c>
      <c r="E1499" s="173" t="s">
        <v>1</v>
      </c>
      <c r="F1499" s="174" t="s">
        <v>2961</v>
      </c>
      <c r="H1499" s="173" t="s">
        <v>1</v>
      </c>
      <c r="I1499" s="175"/>
      <c r="L1499" s="172"/>
      <c r="M1499" s="176"/>
      <c r="N1499" s="177"/>
      <c r="O1499" s="177"/>
      <c r="P1499" s="177"/>
      <c r="Q1499" s="177"/>
      <c r="R1499" s="177"/>
      <c r="S1499" s="177"/>
      <c r="T1499" s="178"/>
      <c r="AT1499" s="173" t="s">
        <v>237</v>
      </c>
      <c r="AU1499" s="173" t="s">
        <v>88</v>
      </c>
      <c r="AV1499" s="14" t="s">
        <v>86</v>
      </c>
      <c r="AW1499" s="14" t="s">
        <v>33</v>
      </c>
      <c r="AX1499" s="14" t="s">
        <v>79</v>
      </c>
      <c r="AY1499" s="173" t="s">
        <v>207</v>
      </c>
    </row>
    <row r="1500" spans="1:65" s="14" customFormat="1" ht="22.5">
      <c r="B1500" s="172"/>
      <c r="D1500" s="164" t="s">
        <v>237</v>
      </c>
      <c r="E1500" s="173" t="s">
        <v>1</v>
      </c>
      <c r="F1500" s="174" t="s">
        <v>2934</v>
      </c>
      <c r="H1500" s="173" t="s">
        <v>1</v>
      </c>
      <c r="I1500" s="175"/>
      <c r="L1500" s="172"/>
      <c r="M1500" s="176"/>
      <c r="N1500" s="177"/>
      <c r="O1500" s="177"/>
      <c r="P1500" s="177"/>
      <c r="Q1500" s="177"/>
      <c r="R1500" s="177"/>
      <c r="S1500" s="177"/>
      <c r="T1500" s="178"/>
      <c r="AT1500" s="173" t="s">
        <v>237</v>
      </c>
      <c r="AU1500" s="173" t="s">
        <v>88</v>
      </c>
      <c r="AV1500" s="14" t="s">
        <v>86</v>
      </c>
      <c r="AW1500" s="14" t="s">
        <v>33</v>
      </c>
      <c r="AX1500" s="14" t="s">
        <v>79</v>
      </c>
      <c r="AY1500" s="173" t="s">
        <v>207</v>
      </c>
    </row>
    <row r="1501" spans="1:65" s="13" customFormat="1" ht="11.25">
      <c r="B1501" s="163"/>
      <c r="D1501" s="164" t="s">
        <v>237</v>
      </c>
      <c r="E1501" s="165" t="s">
        <v>1</v>
      </c>
      <c r="F1501" s="166" t="s">
        <v>2967</v>
      </c>
      <c r="H1501" s="167">
        <v>17.202999999999999</v>
      </c>
      <c r="I1501" s="168"/>
      <c r="L1501" s="163"/>
      <c r="M1501" s="169"/>
      <c r="N1501" s="170"/>
      <c r="O1501" s="170"/>
      <c r="P1501" s="170"/>
      <c r="Q1501" s="170"/>
      <c r="R1501" s="170"/>
      <c r="S1501" s="170"/>
      <c r="T1501" s="171"/>
      <c r="AT1501" s="165" t="s">
        <v>237</v>
      </c>
      <c r="AU1501" s="165" t="s">
        <v>88</v>
      </c>
      <c r="AV1501" s="13" t="s">
        <v>88</v>
      </c>
      <c r="AW1501" s="13" t="s">
        <v>33</v>
      </c>
      <c r="AX1501" s="13" t="s">
        <v>79</v>
      </c>
      <c r="AY1501" s="165" t="s">
        <v>207</v>
      </c>
    </row>
    <row r="1502" spans="1:65" s="14" customFormat="1" ht="22.5">
      <c r="B1502" s="172"/>
      <c r="D1502" s="164" t="s">
        <v>237</v>
      </c>
      <c r="E1502" s="173" t="s">
        <v>1</v>
      </c>
      <c r="F1502" s="174" t="s">
        <v>2936</v>
      </c>
      <c r="H1502" s="173" t="s">
        <v>1</v>
      </c>
      <c r="I1502" s="175"/>
      <c r="L1502" s="172"/>
      <c r="M1502" s="176"/>
      <c r="N1502" s="177"/>
      <c r="O1502" s="177"/>
      <c r="P1502" s="177"/>
      <c r="Q1502" s="177"/>
      <c r="R1502" s="177"/>
      <c r="S1502" s="177"/>
      <c r="T1502" s="178"/>
      <c r="AT1502" s="173" t="s">
        <v>237</v>
      </c>
      <c r="AU1502" s="173" t="s">
        <v>88</v>
      </c>
      <c r="AV1502" s="14" t="s">
        <v>86</v>
      </c>
      <c r="AW1502" s="14" t="s">
        <v>33</v>
      </c>
      <c r="AX1502" s="14" t="s">
        <v>79</v>
      </c>
      <c r="AY1502" s="173" t="s">
        <v>207</v>
      </c>
    </row>
    <row r="1503" spans="1:65" s="14" customFormat="1" ht="22.5">
      <c r="B1503" s="172"/>
      <c r="D1503" s="164" t="s">
        <v>237</v>
      </c>
      <c r="E1503" s="173" t="s">
        <v>1</v>
      </c>
      <c r="F1503" s="174" t="s">
        <v>2955</v>
      </c>
      <c r="H1503" s="173" t="s">
        <v>1</v>
      </c>
      <c r="I1503" s="175"/>
      <c r="L1503" s="172"/>
      <c r="M1503" s="176"/>
      <c r="N1503" s="177"/>
      <c r="O1503" s="177"/>
      <c r="P1503" s="177"/>
      <c r="Q1503" s="177"/>
      <c r="R1503" s="177"/>
      <c r="S1503" s="177"/>
      <c r="T1503" s="178"/>
      <c r="AT1503" s="173" t="s">
        <v>237</v>
      </c>
      <c r="AU1503" s="173" t="s">
        <v>88</v>
      </c>
      <c r="AV1503" s="14" t="s">
        <v>86</v>
      </c>
      <c r="AW1503" s="14" t="s">
        <v>33</v>
      </c>
      <c r="AX1503" s="14" t="s">
        <v>79</v>
      </c>
      <c r="AY1503" s="173" t="s">
        <v>207</v>
      </c>
    </row>
    <row r="1504" spans="1:65" s="14" customFormat="1" ht="22.5">
      <c r="B1504" s="172"/>
      <c r="D1504" s="164" t="s">
        <v>237</v>
      </c>
      <c r="E1504" s="173" t="s">
        <v>1</v>
      </c>
      <c r="F1504" s="174" t="s">
        <v>2938</v>
      </c>
      <c r="H1504" s="173" t="s">
        <v>1</v>
      </c>
      <c r="I1504" s="175"/>
      <c r="L1504" s="172"/>
      <c r="M1504" s="176"/>
      <c r="N1504" s="177"/>
      <c r="O1504" s="177"/>
      <c r="P1504" s="177"/>
      <c r="Q1504" s="177"/>
      <c r="R1504" s="177"/>
      <c r="S1504" s="177"/>
      <c r="T1504" s="178"/>
      <c r="AT1504" s="173" t="s">
        <v>237</v>
      </c>
      <c r="AU1504" s="173" t="s">
        <v>88</v>
      </c>
      <c r="AV1504" s="14" t="s">
        <v>86</v>
      </c>
      <c r="AW1504" s="14" t="s">
        <v>33</v>
      </c>
      <c r="AX1504" s="14" t="s">
        <v>79</v>
      </c>
      <c r="AY1504" s="173" t="s">
        <v>207</v>
      </c>
    </row>
    <row r="1505" spans="1:65" s="15" customFormat="1" ht="11.25">
      <c r="B1505" s="179"/>
      <c r="D1505" s="164" t="s">
        <v>237</v>
      </c>
      <c r="E1505" s="180" t="s">
        <v>1</v>
      </c>
      <c r="F1505" s="181" t="s">
        <v>242</v>
      </c>
      <c r="H1505" s="182">
        <v>17.202999999999999</v>
      </c>
      <c r="I1505" s="183"/>
      <c r="L1505" s="179"/>
      <c r="M1505" s="184"/>
      <c r="N1505" s="185"/>
      <c r="O1505" s="185"/>
      <c r="P1505" s="185"/>
      <c r="Q1505" s="185"/>
      <c r="R1505" s="185"/>
      <c r="S1505" s="185"/>
      <c r="T1505" s="186"/>
      <c r="AT1505" s="180" t="s">
        <v>237</v>
      </c>
      <c r="AU1505" s="180" t="s">
        <v>88</v>
      </c>
      <c r="AV1505" s="15" t="s">
        <v>213</v>
      </c>
      <c r="AW1505" s="15" t="s">
        <v>33</v>
      </c>
      <c r="AX1505" s="15" t="s">
        <v>86</v>
      </c>
      <c r="AY1505" s="180" t="s">
        <v>207</v>
      </c>
    </row>
    <row r="1506" spans="1:65" s="2" customFormat="1" ht="37.9" customHeight="1">
      <c r="A1506" s="31"/>
      <c r="B1506" s="148"/>
      <c r="C1506" s="149" t="s">
        <v>1009</v>
      </c>
      <c r="D1506" s="149" t="s">
        <v>209</v>
      </c>
      <c r="E1506" s="150" t="s">
        <v>2968</v>
      </c>
      <c r="F1506" s="151" t="s">
        <v>2969</v>
      </c>
      <c r="G1506" s="152" t="s">
        <v>415</v>
      </c>
      <c r="H1506" s="153">
        <v>177.17400000000001</v>
      </c>
      <c r="I1506" s="154"/>
      <c r="J1506" s="155">
        <f>ROUND(I1506*H1506,2)</f>
        <v>0</v>
      </c>
      <c r="K1506" s="156"/>
      <c r="L1506" s="32"/>
      <c r="M1506" s="157" t="s">
        <v>1</v>
      </c>
      <c r="N1506" s="158" t="s">
        <v>44</v>
      </c>
      <c r="O1506" s="57"/>
      <c r="P1506" s="159">
        <f>O1506*H1506</f>
        <v>0</v>
      </c>
      <c r="Q1506" s="159">
        <v>0</v>
      </c>
      <c r="R1506" s="159">
        <f>Q1506*H1506</f>
        <v>0</v>
      </c>
      <c r="S1506" s="159">
        <v>0</v>
      </c>
      <c r="T1506" s="160">
        <f>S1506*H1506</f>
        <v>0</v>
      </c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R1506" s="161" t="s">
        <v>245</v>
      </c>
      <c r="AT1506" s="161" t="s">
        <v>209</v>
      </c>
      <c r="AU1506" s="161" t="s">
        <v>88</v>
      </c>
      <c r="AY1506" s="17" t="s">
        <v>207</v>
      </c>
      <c r="BE1506" s="162">
        <f>IF(N1506="základní",J1506,0)</f>
        <v>0</v>
      </c>
      <c r="BF1506" s="162">
        <f>IF(N1506="snížená",J1506,0)</f>
        <v>0</v>
      </c>
      <c r="BG1506" s="162">
        <f>IF(N1506="zákl. přenesená",J1506,0)</f>
        <v>0</v>
      </c>
      <c r="BH1506" s="162">
        <f>IF(N1506="sníž. přenesená",J1506,0)</f>
        <v>0</v>
      </c>
      <c r="BI1506" s="162">
        <f>IF(N1506="nulová",J1506,0)</f>
        <v>0</v>
      </c>
      <c r="BJ1506" s="17" t="s">
        <v>86</v>
      </c>
      <c r="BK1506" s="162">
        <f>ROUND(I1506*H1506,2)</f>
        <v>0</v>
      </c>
      <c r="BL1506" s="17" t="s">
        <v>245</v>
      </c>
      <c r="BM1506" s="161" t="s">
        <v>1777</v>
      </c>
    </row>
    <row r="1507" spans="1:65" s="14" customFormat="1" ht="11.25">
      <c r="B1507" s="172"/>
      <c r="D1507" s="164" t="s">
        <v>237</v>
      </c>
      <c r="E1507" s="173" t="s">
        <v>1</v>
      </c>
      <c r="F1507" s="174" t="s">
        <v>2961</v>
      </c>
      <c r="H1507" s="173" t="s">
        <v>1</v>
      </c>
      <c r="I1507" s="175"/>
      <c r="L1507" s="172"/>
      <c r="M1507" s="176"/>
      <c r="N1507" s="177"/>
      <c r="O1507" s="177"/>
      <c r="P1507" s="177"/>
      <c r="Q1507" s="177"/>
      <c r="R1507" s="177"/>
      <c r="S1507" s="177"/>
      <c r="T1507" s="178"/>
      <c r="AT1507" s="173" t="s">
        <v>237</v>
      </c>
      <c r="AU1507" s="173" t="s">
        <v>88</v>
      </c>
      <c r="AV1507" s="14" t="s">
        <v>86</v>
      </c>
      <c r="AW1507" s="14" t="s">
        <v>33</v>
      </c>
      <c r="AX1507" s="14" t="s">
        <v>79</v>
      </c>
      <c r="AY1507" s="173" t="s">
        <v>207</v>
      </c>
    </row>
    <row r="1508" spans="1:65" s="14" customFormat="1" ht="22.5">
      <c r="B1508" s="172"/>
      <c r="D1508" s="164" t="s">
        <v>237</v>
      </c>
      <c r="E1508" s="173" t="s">
        <v>1</v>
      </c>
      <c r="F1508" s="174" t="s">
        <v>2934</v>
      </c>
      <c r="H1508" s="173" t="s">
        <v>1</v>
      </c>
      <c r="I1508" s="175"/>
      <c r="L1508" s="172"/>
      <c r="M1508" s="176"/>
      <c r="N1508" s="177"/>
      <c r="O1508" s="177"/>
      <c r="P1508" s="177"/>
      <c r="Q1508" s="177"/>
      <c r="R1508" s="177"/>
      <c r="S1508" s="177"/>
      <c r="T1508" s="178"/>
      <c r="AT1508" s="173" t="s">
        <v>237</v>
      </c>
      <c r="AU1508" s="173" t="s">
        <v>88</v>
      </c>
      <c r="AV1508" s="14" t="s">
        <v>86</v>
      </c>
      <c r="AW1508" s="14" t="s">
        <v>33</v>
      </c>
      <c r="AX1508" s="14" t="s">
        <v>79</v>
      </c>
      <c r="AY1508" s="173" t="s">
        <v>207</v>
      </c>
    </row>
    <row r="1509" spans="1:65" s="13" customFormat="1" ht="11.25">
      <c r="B1509" s="163"/>
      <c r="D1509" s="164" t="s">
        <v>237</v>
      </c>
      <c r="E1509" s="165" t="s">
        <v>1</v>
      </c>
      <c r="F1509" s="166" t="s">
        <v>2970</v>
      </c>
      <c r="H1509" s="167">
        <v>177.17400000000001</v>
      </c>
      <c r="I1509" s="168"/>
      <c r="L1509" s="163"/>
      <c r="M1509" s="169"/>
      <c r="N1509" s="170"/>
      <c r="O1509" s="170"/>
      <c r="P1509" s="170"/>
      <c r="Q1509" s="170"/>
      <c r="R1509" s="170"/>
      <c r="S1509" s="170"/>
      <c r="T1509" s="171"/>
      <c r="AT1509" s="165" t="s">
        <v>237</v>
      </c>
      <c r="AU1509" s="165" t="s">
        <v>88</v>
      </c>
      <c r="AV1509" s="13" t="s">
        <v>88</v>
      </c>
      <c r="AW1509" s="13" t="s">
        <v>33</v>
      </c>
      <c r="AX1509" s="13" t="s">
        <v>79</v>
      </c>
      <c r="AY1509" s="165" t="s">
        <v>207</v>
      </c>
    </row>
    <row r="1510" spans="1:65" s="14" customFormat="1" ht="22.5">
      <c r="B1510" s="172"/>
      <c r="D1510" s="164" t="s">
        <v>237</v>
      </c>
      <c r="E1510" s="173" t="s">
        <v>1</v>
      </c>
      <c r="F1510" s="174" t="s">
        <v>2936</v>
      </c>
      <c r="H1510" s="173" t="s">
        <v>1</v>
      </c>
      <c r="I1510" s="175"/>
      <c r="L1510" s="172"/>
      <c r="M1510" s="176"/>
      <c r="N1510" s="177"/>
      <c r="O1510" s="177"/>
      <c r="P1510" s="177"/>
      <c r="Q1510" s="177"/>
      <c r="R1510" s="177"/>
      <c r="S1510" s="177"/>
      <c r="T1510" s="178"/>
      <c r="AT1510" s="173" t="s">
        <v>237</v>
      </c>
      <c r="AU1510" s="173" t="s">
        <v>88</v>
      </c>
      <c r="AV1510" s="14" t="s">
        <v>86</v>
      </c>
      <c r="AW1510" s="14" t="s">
        <v>33</v>
      </c>
      <c r="AX1510" s="14" t="s">
        <v>79</v>
      </c>
      <c r="AY1510" s="173" t="s">
        <v>207</v>
      </c>
    </row>
    <row r="1511" spans="1:65" s="14" customFormat="1" ht="22.5">
      <c r="B1511" s="172"/>
      <c r="D1511" s="164" t="s">
        <v>237</v>
      </c>
      <c r="E1511" s="173" t="s">
        <v>1</v>
      </c>
      <c r="F1511" s="174" t="s">
        <v>2955</v>
      </c>
      <c r="H1511" s="173" t="s">
        <v>1</v>
      </c>
      <c r="I1511" s="175"/>
      <c r="L1511" s="172"/>
      <c r="M1511" s="176"/>
      <c r="N1511" s="177"/>
      <c r="O1511" s="177"/>
      <c r="P1511" s="177"/>
      <c r="Q1511" s="177"/>
      <c r="R1511" s="177"/>
      <c r="S1511" s="177"/>
      <c r="T1511" s="178"/>
      <c r="AT1511" s="173" t="s">
        <v>237</v>
      </c>
      <c r="AU1511" s="173" t="s">
        <v>88</v>
      </c>
      <c r="AV1511" s="14" t="s">
        <v>86</v>
      </c>
      <c r="AW1511" s="14" t="s">
        <v>33</v>
      </c>
      <c r="AX1511" s="14" t="s">
        <v>79</v>
      </c>
      <c r="AY1511" s="173" t="s">
        <v>207</v>
      </c>
    </row>
    <row r="1512" spans="1:65" s="14" customFormat="1" ht="22.5">
      <c r="B1512" s="172"/>
      <c r="D1512" s="164" t="s">
        <v>237</v>
      </c>
      <c r="E1512" s="173" t="s">
        <v>1</v>
      </c>
      <c r="F1512" s="174" t="s">
        <v>2938</v>
      </c>
      <c r="H1512" s="173" t="s">
        <v>1</v>
      </c>
      <c r="I1512" s="175"/>
      <c r="L1512" s="172"/>
      <c r="M1512" s="176"/>
      <c r="N1512" s="177"/>
      <c r="O1512" s="177"/>
      <c r="P1512" s="177"/>
      <c r="Q1512" s="177"/>
      <c r="R1512" s="177"/>
      <c r="S1512" s="177"/>
      <c r="T1512" s="178"/>
      <c r="AT1512" s="173" t="s">
        <v>237</v>
      </c>
      <c r="AU1512" s="173" t="s">
        <v>88</v>
      </c>
      <c r="AV1512" s="14" t="s">
        <v>86</v>
      </c>
      <c r="AW1512" s="14" t="s">
        <v>33</v>
      </c>
      <c r="AX1512" s="14" t="s">
        <v>79</v>
      </c>
      <c r="AY1512" s="173" t="s">
        <v>207</v>
      </c>
    </row>
    <row r="1513" spans="1:65" s="15" customFormat="1" ht="11.25">
      <c r="B1513" s="179"/>
      <c r="D1513" s="164" t="s">
        <v>237</v>
      </c>
      <c r="E1513" s="180" t="s">
        <v>1</v>
      </c>
      <c r="F1513" s="181" t="s">
        <v>242</v>
      </c>
      <c r="H1513" s="182">
        <v>177.17400000000001</v>
      </c>
      <c r="I1513" s="183"/>
      <c r="L1513" s="179"/>
      <c r="M1513" s="184"/>
      <c r="N1513" s="185"/>
      <c r="O1513" s="185"/>
      <c r="P1513" s="185"/>
      <c r="Q1513" s="185"/>
      <c r="R1513" s="185"/>
      <c r="S1513" s="185"/>
      <c r="T1513" s="186"/>
      <c r="AT1513" s="180" t="s">
        <v>237</v>
      </c>
      <c r="AU1513" s="180" t="s">
        <v>88</v>
      </c>
      <c r="AV1513" s="15" t="s">
        <v>213</v>
      </c>
      <c r="AW1513" s="15" t="s">
        <v>33</v>
      </c>
      <c r="AX1513" s="15" t="s">
        <v>86</v>
      </c>
      <c r="AY1513" s="180" t="s">
        <v>207</v>
      </c>
    </row>
    <row r="1514" spans="1:65" s="2" customFormat="1" ht="24.2" customHeight="1">
      <c r="A1514" s="31"/>
      <c r="B1514" s="148"/>
      <c r="C1514" s="149" t="s">
        <v>1779</v>
      </c>
      <c r="D1514" s="149" t="s">
        <v>209</v>
      </c>
      <c r="E1514" s="150" t="s">
        <v>2971</v>
      </c>
      <c r="F1514" s="151" t="s">
        <v>2972</v>
      </c>
      <c r="G1514" s="152" t="s">
        <v>415</v>
      </c>
      <c r="H1514" s="153">
        <v>120.057</v>
      </c>
      <c r="I1514" s="154"/>
      <c r="J1514" s="155">
        <f>ROUND(I1514*H1514,2)</f>
        <v>0</v>
      </c>
      <c r="K1514" s="156"/>
      <c r="L1514" s="32"/>
      <c r="M1514" s="157" t="s">
        <v>1</v>
      </c>
      <c r="N1514" s="158" t="s">
        <v>44</v>
      </c>
      <c r="O1514" s="57"/>
      <c r="P1514" s="159">
        <f>O1514*H1514</f>
        <v>0</v>
      </c>
      <c r="Q1514" s="159">
        <v>0</v>
      </c>
      <c r="R1514" s="159">
        <f>Q1514*H1514</f>
        <v>0</v>
      </c>
      <c r="S1514" s="159">
        <v>0</v>
      </c>
      <c r="T1514" s="160">
        <f>S1514*H1514</f>
        <v>0</v>
      </c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R1514" s="161" t="s">
        <v>245</v>
      </c>
      <c r="AT1514" s="161" t="s">
        <v>209</v>
      </c>
      <c r="AU1514" s="161" t="s">
        <v>88</v>
      </c>
      <c r="AY1514" s="17" t="s">
        <v>207</v>
      </c>
      <c r="BE1514" s="162">
        <f>IF(N1514="základní",J1514,0)</f>
        <v>0</v>
      </c>
      <c r="BF1514" s="162">
        <f>IF(N1514="snížená",J1514,0)</f>
        <v>0</v>
      </c>
      <c r="BG1514" s="162">
        <f>IF(N1514="zákl. přenesená",J1514,0)</f>
        <v>0</v>
      </c>
      <c r="BH1514" s="162">
        <f>IF(N1514="sníž. přenesená",J1514,0)</f>
        <v>0</v>
      </c>
      <c r="BI1514" s="162">
        <f>IF(N1514="nulová",J1514,0)</f>
        <v>0</v>
      </c>
      <c r="BJ1514" s="17" t="s">
        <v>86</v>
      </c>
      <c r="BK1514" s="162">
        <f>ROUND(I1514*H1514,2)</f>
        <v>0</v>
      </c>
      <c r="BL1514" s="17" t="s">
        <v>245</v>
      </c>
      <c r="BM1514" s="161" t="s">
        <v>1782</v>
      </c>
    </row>
    <row r="1515" spans="1:65" s="14" customFormat="1" ht="11.25">
      <c r="B1515" s="172"/>
      <c r="D1515" s="164" t="s">
        <v>237</v>
      </c>
      <c r="E1515" s="173" t="s">
        <v>1</v>
      </c>
      <c r="F1515" s="174" t="s">
        <v>2961</v>
      </c>
      <c r="H1515" s="173" t="s">
        <v>1</v>
      </c>
      <c r="I1515" s="175"/>
      <c r="L1515" s="172"/>
      <c r="M1515" s="176"/>
      <c r="N1515" s="177"/>
      <c r="O1515" s="177"/>
      <c r="P1515" s="177"/>
      <c r="Q1515" s="177"/>
      <c r="R1515" s="177"/>
      <c r="S1515" s="177"/>
      <c r="T1515" s="178"/>
      <c r="AT1515" s="173" t="s">
        <v>237</v>
      </c>
      <c r="AU1515" s="173" t="s">
        <v>88</v>
      </c>
      <c r="AV1515" s="14" t="s">
        <v>86</v>
      </c>
      <c r="AW1515" s="14" t="s">
        <v>33</v>
      </c>
      <c r="AX1515" s="14" t="s">
        <v>79</v>
      </c>
      <c r="AY1515" s="173" t="s">
        <v>207</v>
      </c>
    </row>
    <row r="1516" spans="1:65" s="13" customFormat="1" ht="22.5">
      <c r="B1516" s="163"/>
      <c r="D1516" s="164" t="s">
        <v>237</v>
      </c>
      <c r="E1516" s="165" t="s">
        <v>1</v>
      </c>
      <c r="F1516" s="166" t="s">
        <v>2973</v>
      </c>
      <c r="H1516" s="167">
        <v>120.057</v>
      </c>
      <c r="I1516" s="168"/>
      <c r="L1516" s="163"/>
      <c r="M1516" s="169"/>
      <c r="N1516" s="170"/>
      <c r="O1516" s="170"/>
      <c r="P1516" s="170"/>
      <c r="Q1516" s="170"/>
      <c r="R1516" s="170"/>
      <c r="S1516" s="170"/>
      <c r="T1516" s="171"/>
      <c r="AT1516" s="165" t="s">
        <v>237</v>
      </c>
      <c r="AU1516" s="165" t="s">
        <v>88</v>
      </c>
      <c r="AV1516" s="13" t="s">
        <v>88</v>
      </c>
      <c r="AW1516" s="13" t="s">
        <v>33</v>
      </c>
      <c r="AX1516" s="13" t="s">
        <v>79</v>
      </c>
      <c r="AY1516" s="165" t="s">
        <v>207</v>
      </c>
    </row>
    <row r="1517" spans="1:65" s="14" customFormat="1" ht="22.5">
      <c r="B1517" s="172"/>
      <c r="D1517" s="164" t="s">
        <v>237</v>
      </c>
      <c r="E1517" s="173" t="s">
        <v>1</v>
      </c>
      <c r="F1517" s="174" t="s">
        <v>2974</v>
      </c>
      <c r="H1517" s="173" t="s">
        <v>1</v>
      </c>
      <c r="I1517" s="175"/>
      <c r="L1517" s="172"/>
      <c r="M1517" s="176"/>
      <c r="N1517" s="177"/>
      <c r="O1517" s="177"/>
      <c r="P1517" s="177"/>
      <c r="Q1517" s="177"/>
      <c r="R1517" s="177"/>
      <c r="S1517" s="177"/>
      <c r="T1517" s="178"/>
      <c r="AT1517" s="173" t="s">
        <v>237</v>
      </c>
      <c r="AU1517" s="173" t="s">
        <v>88</v>
      </c>
      <c r="AV1517" s="14" t="s">
        <v>86</v>
      </c>
      <c r="AW1517" s="14" t="s">
        <v>33</v>
      </c>
      <c r="AX1517" s="14" t="s">
        <v>79</v>
      </c>
      <c r="AY1517" s="173" t="s">
        <v>207</v>
      </c>
    </row>
    <row r="1518" spans="1:65" s="14" customFormat="1" ht="22.5">
      <c r="B1518" s="172"/>
      <c r="D1518" s="164" t="s">
        <v>237</v>
      </c>
      <c r="E1518" s="173" t="s">
        <v>1</v>
      </c>
      <c r="F1518" s="174" t="s">
        <v>2955</v>
      </c>
      <c r="H1518" s="173" t="s">
        <v>1</v>
      </c>
      <c r="I1518" s="175"/>
      <c r="L1518" s="172"/>
      <c r="M1518" s="176"/>
      <c r="N1518" s="177"/>
      <c r="O1518" s="177"/>
      <c r="P1518" s="177"/>
      <c r="Q1518" s="177"/>
      <c r="R1518" s="177"/>
      <c r="S1518" s="177"/>
      <c r="T1518" s="178"/>
      <c r="AT1518" s="173" t="s">
        <v>237</v>
      </c>
      <c r="AU1518" s="173" t="s">
        <v>88</v>
      </c>
      <c r="AV1518" s="14" t="s">
        <v>86</v>
      </c>
      <c r="AW1518" s="14" t="s">
        <v>33</v>
      </c>
      <c r="AX1518" s="14" t="s">
        <v>79</v>
      </c>
      <c r="AY1518" s="173" t="s">
        <v>207</v>
      </c>
    </row>
    <row r="1519" spans="1:65" s="14" customFormat="1" ht="22.5">
      <c r="B1519" s="172"/>
      <c r="D1519" s="164" t="s">
        <v>237</v>
      </c>
      <c r="E1519" s="173" t="s">
        <v>1</v>
      </c>
      <c r="F1519" s="174" t="s">
        <v>2938</v>
      </c>
      <c r="H1519" s="173" t="s">
        <v>1</v>
      </c>
      <c r="I1519" s="175"/>
      <c r="L1519" s="172"/>
      <c r="M1519" s="176"/>
      <c r="N1519" s="177"/>
      <c r="O1519" s="177"/>
      <c r="P1519" s="177"/>
      <c r="Q1519" s="177"/>
      <c r="R1519" s="177"/>
      <c r="S1519" s="177"/>
      <c r="T1519" s="178"/>
      <c r="AT1519" s="173" t="s">
        <v>237</v>
      </c>
      <c r="AU1519" s="173" t="s">
        <v>88</v>
      </c>
      <c r="AV1519" s="14" t="s">
        <v>86</v>
      </c>
      <c r="AW1519" s="14" t="s">
        <v>33</v>
      </c>
      <c r="AX1519" s="14" t="s">
        <v>79</v>
      </c>
      <c r="AY1519" s="173" t="s">
        <v>207</v>
      </c>
    </row>
    <row r="1520" spans="1:65" s="15" customFormat="1" ht="11.25">
      <c r="B1520" s="179"/>
      <c r="D1520" s="164" t="s">
        <v>237</v>
      </c>
      <c r="E1520" s="180" t="s">
        <v>1</v>
      </c>
      <c r="F1520" s="181" t="s">
        <v>242</v>
      </c>
      <c r="H1520" s="182">
        <v>120.057</v>
      </c>
      <c r="I1520" s="183"/>
      <c r="L1520" s="179"/>
      <c r="M1520" s="184"/>
      <c r="N1520" s="185"/>
      <c r="O1520" s="185"/>
      <c r="P1520" s="185"/>
      <c r="Q1520" s="185"/>
      <c r="R1520" s="185"/>
      <c r="S1520" s="185"/>
      <c r="T1520" s="186"/>
      <c r="AT1520" s="180" t="s">
        <v>237</v>
      </c>
      <c r="AU1520" s="180" t="s">
        <v>88</v>
      </c>
      <c r="AV1520" s="15" t="s">
        <v>213</v>
      </c>
      <c r="AW1520" s="15" t="s">
        <v>33</v>
      </c>
      <c r="AX1520" s="15" t="s">
        <v>86</v>
      </c>
      <c r="AY1520" s="180" t="s">
        <v>207</v>
      </c>
    </row>
    <row r="1521" spans="1:65" s="2" customFormat="1" ht="37.9" customHeight="1">
      <c r="A1521" s="31"/>
      <c r="B1521" s="148"/>
      <c r="C1521" s="149" t="s">
        <v>1015</v>
      </c>
      <c r="D1521" s="149" t="s">
        <v>209</v>
      </c>
      <c r="E1521" s="150" t="s">
        <v>2975</v>
      </c>
      <c r="F1521" s="151" t="s">
        <v>2976</v>
      </c>
      <c r="G1521" s="152" t="s">
        <v>415</v>
      </c>
      <c r="H1521" s="153">
        <v>99.013000000000005</v>
      </c>
      <c r="I1521" s="154"/>
      <c r="J1521" s="155">
        <f>ROUND(I1521*H1521,2)</f>
        <v>0</v>
      </c>
      <c r="K1521" s="156"/>
      <c r="L1521" s="32"/>
      <c r="M1521" s="157" t="s">
        <v>1</v>
      </c>
      <c r="N1521" s="158" t="s">
        <v>44</v>
      </c>
      <c r="O1521" s="57"/>
      <c r="P1521" s="159">
        <f>O1521*H1521</f>
        <v>0</v>
      </c>
      <c r="Q1521" s="159">
        <v>0</v>
      </c>
      <c r="R1521" s="159">
        <f>Q1521*H1521</f>
        <v>0</v>
      </c>
      <c r="S1521" s="159">
        <v>0</v>
      </c>
      <c r="T1521" s="160">
        <f>S1521*H1521</f>
        <v>0</v>
      </c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R1521" s="161" t="s">
        <v>245</v>
      </c>
      <c r="AT1521" s="161" t="s">
        <v>209</v>
      </c>
      <c r="AU1521" s="161" t="s">
        <v>88</v>
      </c>
      <c r="AY1521" s="17" t="s">
        <v>207</v>
      </c>
      <c r="BE1521" s="162">
        <f>IF(N1521="základní",J1521,0)</f>
        <v>0</v>
      </c>
      <c r="BF1521" s="162">
        <f>IF(N1521="snížená",J1521,0)</f>
        <v>0</v>
      </c>
      <c r="BG1521" s="162">
        <f>IF(N1521="zákl. přenesená",J1521,0)</f>
        <v>0</v>
      </c>
      <c r="BH1521" s="162">
        <f>IF(N1521="sníž. přenesená",J1521,0)</f>
        <v>0</v>
      </c>
      <c r="BI1521" s="162">
        <f>IF(N1521="nulová",J1521,0)</f>
        <v>0</v>
      </c>
      <c r="BJ1521" s="17" t="s">
        <v>86</v>
      </c>
      <c r="BK1521" s="162">
        <f>ROUND(I1521*H1521,2)</f>
        <v>0</v>
      </c>
      <c r="BL1521" s="17" t="s">
        <v>245</v>
      </c>
      <c r="BM1521" s="161" t="s">
        <v>1785</v>
      </c>
    </row>
    <row r="1522" spans="1:65" s="14" customFormat="1" ht="11.25">
      <c r="B1522" s="172"/>
      <c r="D1522" s="164" t="s">
        <v>237</v>
      </c>
      <c r="E1522" s="173" t="s">
        <v>1</v>
      </c>
      <c r="F1522" s="174" t="s">
        <v>2961</v>
      </c>
      <c r="H1522" s="173" t="s">
        <v>1</v>
      </c>
      <c r="I1522" s="175"/>
      <c r="L1522" s="172"/>
      <c r="M1522" s="176"/>
      <c r="N1522" s="177"/>
      <c r="O1522" s="177"/>
      <c r="P1522" s="177"/>
      <c r="Q1522" s="177"/>
      <c r="R1522" s="177"/>
      <c r="S1522" s="177"/>
      <c r="T1522" s="178"/>
      <c r="AT1522" s="173" t="s">
        <v>237</v>
      </c>
      <c r="AU1522" s="173" t="s">
        <v>88</v>
      </c>
      <c r="AV1522" s="14" t="s">
        <v>86</v>
      </c>
      <c r="AW1522" s="14" t="s">
        <v>33</v>
      </c>
      <c r="AX1522" s="14" t="s">
        <v>79</v>
      </c>
      <c r="AY1522" s="173" t="s">
        <v>207</v>
      </c>
    </row>
    <row r="1523" spans="1:65" s="14" customFormat="1" ht="22.5">
      <c r="B1523" s="172"/>
      <c r="D1523" s="164" t="s">
        <v>237</v>
      </c>
      <c r="E1523" s="173" t="s">
        <v>1</v>
      </c>
      <c r="F1523" s="174" t="s">
        <v>2934</v>
      </c>
      <c r="H1523" s="173" t="s">
        <v>1</v>
      </c>
      <c r="I1523" s="175"/>
      <c r="L1523" s="172"/>
      <c r="M1523" s="176"/>
      <c r="N1523" s="177"/>
      <c r="O1523" s="177"/>
      <c r="P1523" s="177"/>
      <c r="Q1523" s="177"/>
      <c r="R1523" s="177"/>
      <c r="S1523" s="177"/>
      <c r="T1523" s="178"/>
      <c r="AT1523" s="173" t="s">
        <v>237</v>
      </c>
      <c r="AU1523" s="173" t="s">
        <v>88</v>
      </c>
      <c r="AV1523" s="14" t="s">
        <v>86</v>
      </c>
      <c r="AW1523" s="14" t="s">
        <v>33</v>
      </c>
      <c r="AX1523" s="14" t="s">
        <v>79</v>
      </c>
      <c r="AY1523" s="173" t="s">
        <v>207</v>
      </c>
    </row>
    <row r="1524" spans="1:65" s="13" customFormat="1" ht="11.25">
      <c r="B1524" s="163"/>
      <c r="D1524" s="164" t="s">
        <v>237</v>
      </c>
      <c r="E1524" s="165" t="s">
        <v>1</v>
      </c>
      <c r="F1524" s="166" t="s">
        <v>2977</v>
      </c>
      <c r="H1524" s="167">
        <v>99.013000000000005</v>
      </c>
      <c r="I1524" s="168"/>
      <c r="L1524" s="163"/>
      <c r="M1524" s="169"/>
      <c r="N1524" s="170"/>
      <c r="O1524" s="170"/>
      <c r="P1524" s="170"/>
      <c r="Q1524" s="170"/>
      <c r="R1524" s="170"/>
      <c r="S1524" s="170"/>
      <c r="T1524" s="171"/>
      <c r="AT1524" s="165" t="s">
        <v>237</v>
      </c>
      <c r="AU1524" s="165" t="s">
        <v>88</v>
      </c>
      <c r="AV1524" s="13" t="s">
        <v>88</v>
      </c>
      <c r="AW1524" s="13" t="s">
        <v>33</v>
      </c>
      <c r="AX1524" s="13" t="s">
        <v>79</v>
      </c>
      <c r="AY1524" s="165" t="s">
        <v>207</v>
      </c>
    </row>
    <row r="1525" spans="1:65" s="14" customFormat="1" ht="22.5">
      <c r="B1525" s="172"/>
      <c r="D1525" s="164" t="s">
        <v>237</v>
      </c>
      <c r="E1525" s="173" t="s">
        <v>1</v>
      </c>
      <c r="F1525" s="174" t="s">
        <v>2936</v>
      </c>
      <c r="H1525" s="173" t="s">
        <v>1</v>
      </c>
      <c r="I1525" s="175"/>
      <c r="L1525" s="172"/>
      <c r="M1525" s="176"/>
      <c r="N1525" s="177"/>
      <c r="O1525" s="177"/>
      <c r="P1525" s="177"/>
      <c r="Q1525" s="177"/>
      <c r="R1525" s="177"/>
      <c r="S1525" s="177"/>
      <c r="T1525" s="178"/>
      <c r="AT1525" s="173" t="s">
        <v>237</v>
      </c>
      <c r="AU1525" s="173" t="s">
        <v>88</v>
      </c>
      <c r="AV1525" s="14" t="s">
        <v>86</v>
      </c>
      <c r="AW1525" s="14" t="s">
        <v>33</v>
      </c>
      <c r="AX1525" s="14" t="s">
        <v>79</v>
      </c>
      <c r="AY1525" s="173" t="s">
        <v>207</v>
      </c>
    </row>
    <row r="1526" spans="1:65" s="14" customFormat="1" ht="22.5">
      <c r="B1526" s="172"/>
      <c r="D1526" s="164" t="s">
        <v>237</v>
      </c>
      <c r="E1526" s="173" t="s">
        <v>1</v>
      </c>
      <c r="F1526" s="174" t="s">
        <v>2955</v>
      </c>
      <c r="H1526" s="173" t="s">
        <v>1</v>
      </c>
      <c r="I1526" s="175"/>
      <c r="L1526" s="172"/>
      <c r="M1526" s="176"/>
      <c r="N1526" s="177"/>
      <c r="O1526" s="177"/>
      <c r="P1526" s="177"/>
      <c r="Q1526" s="177"/>
      <c r="R1526" s="177"/>
      <c r="S1526" s="177"/>
      <c r="T1526" s="178"/>
      <c r="AT1526" s="173" t="s">
        <v>237</v>
      </c>
      <c r="AU1526" s="173" t="s">
        <v>88</v>
      </c>
      <c r="AV1526" s="14" t="s">
        <v>86</v>
      </c>
      <c r="AW1526" s="14" t="s">
        <v>33</v>
      </c>
      <c r="AX1526" s="14" t="s">
        <v>79</v>
      </c>
      <c r="AY1526" s="173" t="s">
        <v>207</v>
      </c>
    </row>
    <row r="1527" spans="1:65" s="14" customFormat="1" ht="22.5">
      <c r="B1527" s="172"/>
      <c r="D1527" s="164" t="s">
        <v>237</v>
      </c>
      <c r="E1527" s="173" t="s">
        <v>1</v>
      </c>
      <c r="F1527" s="174" t="s">
        <v>2938</v>
      </c>
      <c r="H1527" s="173" t="s">
        <v>1</v>
      </c>
      <c r="I1527" s="175"/>
      <c r="L1527" s="172"/>
      <c r="M1527" s="176"/>
      <c r="N1527" s="177"/>
      <c r="O1527" s="177"/>
      <c r="P1527" s="177"/>
      <c r="Q1527" s="177"/>
      <c r="R1527" s="177"/>
      <c r="S1527" s="177"/>
      <c r="T1527" s="178"/>
      <c r="AT1527" s="173" t="s">
        <v>237</v>
      </c>
      <c r="AU1527" s="173" t="s">
        <v>88</v>
      </c>
      <c r="AV1527" s="14" t="s">
        <v>86</v>
      </c>
      <c r="AW1527" s="14" t="s">
        <v>33</v>
      </c>
      <c r="AX1527" s="14" t="s">
        <v>79</v>
      </c>
      <c r="AY1527" s="173" t="s">
        <v>207</v>
      </c>
    </row>
    <row r="1528" spans="1:65" s="15" customFormat="1" ht="11.25">
      <c r="B1528" s="179"/>
      <c r="D1528" s="164" t="s">
        <v>237</v>
      </c>
      <c r="E1528" s="180" t="s">
        <v>1</v>
      </c>
      <c r="F1528" s="181" t="s">
        <v>242</v>
      </c>
      <c r="H1528" s="182">
        <v>99.013000000000005</v>
      </c>
      <c r="I1528" s="183"/>
      <c r="L1528" s="179"/>
      <c r="M1528" s="184"/>
      <c r="N1528" s="185"/>
      <c r="O1528" s="185"/>
      <c r="P1528" s="185"/>
      <c r="Q1528" s="185"/>
      <c r="R1528" s="185"/>
      <c r="S1528" s="185"/>
      <c r="T1528" s="186"/>
      <c r="AT1528" s="180" t="s">
        <v>237</v>
      </c>
      <c r="AU1528" s="180" t="s">
        <v>88</v>
      </c>
      <c r="AV1528" s="15" t="s">
        <v>213</v>
      </c>
      <c r="AW1528" s="15" t="s">
        <v>33</v>
      </c>
      <c r="AX1528" s="15" t="s">
        <v>86</v>
      </c>
      <c r="AY1528" s="180" t="s">
        <v>207</v>
      </c>
    </row>
    <row r="1529" spans="1:65" s="2" customFormat="1" ht="37.9" customHeight="1">
      <c r="A1529" s="31"/>
      <c r="B1529" s="148"/>
      <c r="C1529" s="149" t="s">
        <v>1787</v>
      </c>
      <c r="D1529" s="149" t="s">
        <v>209</v>
      </c>
      <c r="E1529" s="150" t="s">
        <v>2978</v>
      </c>
      <c r="F1529" s="151" t="s">
        <v>2979</v>
      </c>
      <c r="G1529" s="152" t="s">
        <v>415</v>
      </c>
      <c r="H1529" s="153">
        <v>183.08099999999999</v>
      </c>
      <c r="I1529" s="154"/>
      <c r="J1529" s="155">
        <f>ROUND(I1529*H1529,2)</f>
        <v>0</v>
      </c>
      <c r="K1529" s="156"/>
      <c r="L1529" s="32"/>
      <c r="M1529" s="157" t="s">
        <v>1</v>
      </c>
      <c r="N1529" s="158" t="s">
        <v>44</v>
      </c>
      <c r="O1529" s="57"/>
      <c r="P1529" s="159">
        <f>O1529*H1529</f>
        <v>0</v>
      </c>
      <c r="Q1529" s="159">
        <v>0</v>
      </c>
      <c r="R1529" s="159">
        <f>Q1529*H1529</f>
        <v>0</v>
      </c>
      <c r="S1529" s="159">
        <v>0</v>
      </c>
      <c r="T1529" s="160">
        <f>S1529*H1529</f>
        <v>0</v>
      </c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R1529" s="161" t="s">
        <v>245</v>
      </c>
      <c r="AT1529" s="161" t="s">
        <v>209</v>
      </c>
      <c r="AU1529" s="161" t="s">
        <v>88</v>
      </c>
      <c r="AY1529" s="17" t="s">
        <v>207</v>
      </c>
      <c r="BE1529" s="162">
        <f>IF(N1529="základní",J1529,0)</f>
        <v>0</v>
      </c>
      <c r="BF1529" s="162">
        <f>IF(N1529="snížená",J1529,0)</f>
        <v>0</v>
      </c>
      <c r="BG1529" s="162">
        <f>IF(N1529="zákl. přenesená",J1529,0)</f>
        <v>0</v>
      </c>
      <c r="BH1529" s="162">
        <f>IF(N1529="sníž. přenesená",J1529,0)</f>
        <v>0</v>
      </c>
      <c r="BI1529" s="162">
        <f>IF(N1529="nulová",J1529,0)</f>
        <v>0</v>
      </c>
      <c r="BJ1529" s="17" t="s">
        <v>86</v>
      </c>
      <c r="BK1529" s="162">
        <f>ROUND(I1529*H1529,2)</f>
        <v>0</v>
      </c>
      <c r="BL1529" s="17" t="s">
        <v>245</v>
      </c>
      <c r="BM1529" s="161" t="s">
        <v>1790</v>
      </c>
    </row>
    <row r="1530" spans="1:65" s="14" customFormat="1" ht="11.25">
      <c r="B1530" s="172"/>
      <c r="D1530" s="164" t="s">
        <v>237</v>
      </c>
      <c r="E1530" s="173" t="s">
        <v>1</v>
      </c>
      <c r="F1530" s="174" t="s">
        <v>2961</v>
      </c>
      <c r="H1530" s="173" t="s">
        <v>1</v>
      </c>
      <c r="I1530" s="175"/>
      <c r="L1530" s="172"/>
      <c r="M1530" s="176"/>
      <c r="N1530" s="177"/>
      <c r="O1530" s="177"/>
      <c r="P1530" s="177"/>
      <c r="Q1530" s="177"/>
      <c r="R1530" s="177"/>
      <c r="S1530" s="177"/>
      <c r="T1530" s="178"/>
      <c r="AT1530" s="173" t="s">
        <v>237</v>
      </c>
      <c r="AU1530" s="173" t="s">
        <v>88</v>
      </c>
      <c r="AV1530" s="14" t="s">
        <v>86</v>
      </c>
      <c r="AW1530" s="14" t="s">
        <v>33</v>
      </c>
      <c r="AX1530" s="14" t="s">
        <v>79</v>
      </c>
      <c r="AY1530" s="173" t="s">
        <v>207</v>
      </c>
    </row>
    <row r="1531" spans="1:65" s="14" customFormat="1" ht="22.5">
      <c r="B1531" s="172"/>
      <c r="D1531" s="164" t="s">
        <v>237</v>
      </c>
      <c r="E1531" s="173" t="s">
        <v>1</v>
      </c>
      <c r="F1531" s="174" t="s">
        <v>2934</v>
      </c>
      <c r="H1531" s="173" t="s">
        <v>1</v>
      </c>
      <c r="I1531" s="175"/>
      <c r="L1531" s="172"/>
      <c r="M1531" s="176"/>
      <c r="N1531" s="177"/>
      <c r="O1531" s="177"/>
      <c r="P1531" s="177"/>
      <c r="Q1531" s="177"/>
      <c r="R1531" s="177"/>
      <c r="S1531" s="177"/>
      <c r="T1531" s="178"/>
      <c r="AT1531" s="173" t="s">
        <v>237</v>
      </c>
      <c r="AU1531" s="173" t="s">
        <v>88</v>
      </c>
      <c r="AV1531" s="14" t="s">
        <v>86</v>
      </c>
      <c r="AW1531" s="14" t="s">
        <v>33</v>
      </c>
      <c r="AX1531" s="14" t="s">
        <v>79</v>
      </c>
      <c r="AY1531" s="173" t="s">
        <v>207</v>
      </c>
    </row>
    <row r="1532" spans="1:65" s="13" customFormat="1" ht="11.25">
      <c r="B1532" s="163"/>
      <c r="D1532" s="164" t="s">
        <v>237</v>
      </c>
      <c r="E1532" s="165" t="s">
        <v>1</v>
      </c>
      <c r="F1532" s="166" t="s">
        <v>2980</v>
      </c>
      <c r="H1532" s="167">
        <v>183.08099999999999</v>
      </c>
      <c r="I1532" s="168"/>
      <c r="L1532" s="163"/>
      <c r="M1532" s="169"/>
      <c r="N1532" s="170"/>
      <c r="O1532" s="170"/>
      <c r="P1532" s="170"/>
      <c r="Q1532" s="170"/>
      <c r="R1532" s="170"/>
      <c r="S1532" s="170"/>
      <c r="T1532" s="171"/>
      <c r="AT1532" s="165" t="s">
        <v>237</v>
      </c>
      <c r="AU1532" s="165" t="s">
        <v>88</v>
      </c>
      <c r="AV1532" s="13" t="s">
        <v>88</v>
      </c>
      <c r="AW1532" s="13" t="s">
        <v>33</v>
      </c>
      <c r="AX1532" s="13" t="s">
        <v>79</v>
      </c>
      <c r="AY1532" s="165" t="s">
        <v>207</v>
      </c>
    </row>
    <row r="1533" spans="1:65" s="14" customFormat="1" ht="22.5">
      <c r="B1533" s="172"/>
      <c r="D1533" s="164" t="s">
        <v>237</v>
      </c>
      <c r="E1533" s="173" t="s">
        <v>1</v>
      </c>
      <c r="F1533" s="174" t="s">
        <v>2936</v>
      </c>
      <c r="H1533" s="173" t="s">
        <v>1</v>
      </c>
      <c r="I1533" s="175"/>
      <c r="L1533" s="172"/>
      <c r="M1533" s="176"/>
      <c r="N1533" s="177"/>
      <c r="O1533" s="177"/>
      <c r="P1533" s="177"/>
      <c r="Q1533" s="177"/>
      <c r="R1533" s="177"/>
      <c r="S1533" s="177"/>
      <c r="T1533" s="178"/>
      <c r="AT1533" s="173" t="s">
        <v>237</v>
      </c>
      <c r="AU1533" s="173" t="s">
        <v>88</v>
      </c>
      <c r="AV1533" s="14" t="s">
        <v>86</v>
      </c>
      <c r="AW1533" s="14" t="s">
        <v>33</v>
      </c>
      <c r="AX1533" s="14" t="s">
        <v>79</v>
      </c>
      <c r="AY1533" s="173" t="s">
        <v>207</v>
      </c>
    </row>
    <row r="1534" spans="1:65" s="14" customFormat="1" ht="22.5">
      <c r="B1534" s="172"/>
      <c r="D1534" s="164" t="s">
        <v>237</v>
      </c>
      <c r="E1534" s="173" t="s">
        <v>1</v>
      </c>
      <c r="F1534" s="174" t="s">
        <v>2955</v>
      </c>
      <c r="H1534" s="173" t="s">
        <v>1</v>
      </c>
      <c r="I1534" s="175"/>
      <c r="L1534" s="172"/>
      <c r="M1534" s="176"/>
      <c r="N1534" s="177"/>
      <c r="O1534" s="177"/>
      <c r="P1534" s="177"/>
      <c r="Q1534" s="177"/>
      <c r="R1534" s="177"/>
      <c r="S1534" s="177"/>
      <c r="T1534" s="178"/>
      <c r="AT1534" s="173" t="s">
        <v>237</v>
      </c>
      <c r="AU1534" s="173" t="s">
        <v>88</v>
      </c>
      <c r="AV1534" s="14" t="s">
        <v>86</v>
      </c>
      <c r="AW1534" s="14" t="s">
        <v>33</v>
      </c>
      <c r="AX1534" s="14" t="s">
        <v>79</v>
      </c>
      <c r="AY1534" s="173" t="s">
        <v>207</v>
      </c>
    </row>
    <row r="1535" spans="1:65" s="14" customFormat="1" ht="22.5">
      <c r="B1535" s="172"/>
      <c r="D1535" s="164" t="s">
        <v>237</v>
      </c>
      <c r="E1535" s="173" t="s">
        <v>1</v>
      </c>
      <c r="F1535" s="174" t="s">
        <v>2938</v>
      </c>
      <c r="H1535" s="173" t="s">
        <v>1</v>
      </c>
      <c r="I1535" s="175"/>
      <c r="L1535" s="172"/>
      <c r="M1535" s="176"/>
      <c r="N1535" s="177"/>
      <c r="O1535" s="177"/>
      <c r="P1535" s="177"/>
      <c r="Q1535" s="177"/>
      <c r="R1535" s="177"/>
      <c r="S1535" s="177"/>
      <c r="T1535" s="178"/>
      <c r="AT1535" s="173" t="s">
        <v>237</v>
      </c>
      <c r="AU1535" s="173" t="s">
        <v>88</v>
      </c>
      <c r="AV1535" s="14" t="s">
        <v>86</v>
      </c>
      <c r="AW1535" s="14" t="s">
        <v>33</v>
      </c>
      <c r="AX1535" s="14" t="s">
        <v>79</v>
      </c>
      <c r="AY1535" s="173" t="s">
        <v>207</v>
      </c>
    </row>
    <row r="1536" spans="1:65" s="15" customFormat="1" ht="11.25">
      <c r="B1536" s="179"/>
      <c r="D1536" s="164" t="s">
        <v>237</v>
      </c>
      <c r="E1536" s="180" t="s">
        <v>1</v>
      </c>
      <c r="F1536" s="181" t="s">
        <v>242</v>
      </c>
      <c r="H1536" s="182">
        <v>183.08099999999999</v>
      </c>
      <c r="I1536" s="183"/>
      <c r="L1536" s="179"/>
      <c r="M1536" s="184"/>
      <c r="N1536" s="185"/>
      <c r="O1536" s="185"/>
      <c r="P1536" s="185"/>
      <c r="Q1536" s="185"/>
      <c r="R1536" s="185"/>
      <c r="S1536" s="185"/>
      <c r="T1536" s="186"/>
      <c r="AT1536" s="180" t="s">
        <v>237</v>
      </c>
      <c r="AU1536" s="180" t="s">
        <v>88</v>
      </c>
      <c r="AV1536" s="15" t="s">
        <v>213</v>
      </c>
      <c r="AW1536" s="15" t="s">
        <v>33</v>
      </c>
      <c r="AX1536" s="15" t="s">
        <v>86</v>
      </c>
      <c r="AY1536" s="180" t="s">
        <v>207</v>
      </c>
    </row>
    <row r="1537" spans="1:65" s="2" customFormat="1" ht="24.2" customHeight="1">
      <c r="A1537" s="31"/>
      <c r="B1537" s="148"/>
      <c r="C1537" s="149" t="s">
        <v>1022</v>
      </c>
      <c r="D1537" s="149" t="s">
        <v>209</v>
      </c>
      <c r="E1537" s="150" t="s">
        <v>2981</v>
      </c>
      <c r="F1537" s="151" t="s">
        <v>2972</v>
      </c>
      <c r="G1537" s="152" t="s">
        <v>415</v>
      </c>
      <c r="H1537" s="153">
        <v>35.906999999999996</v>
      </c>
      <c r="I1537" s="154"/>
      <c r="J1537" s="155">
        <f>ROUND(I1537*H1537,2)</f>
        <v>0</v>
      </c>
      <c r="K1537" s="156"/>
      <c r="L1537" s="32"/>
      <c r="M1537" s="157" t="s">
        <v>1</v>
      </c>
      <c r="N1537" s="158" t="s">
        <v>44</v>
      </c>
      <c r="O1537" s="57"/>
      <c r="P1537" s="159">
        <f>O1537*H1537</f>
        <v>0</v>
      </c>
      <c r="Q1537" s="159">
        <v>0</v>
      </c>
      <c r="R1537" s="159">
        <f>Q1537*H1537</f>
        <v>0</v>
      </c>
      <c r="S1537" s="159">
        <v>0</v>
      </c>
      <c r="T1537" s="160">
        <f>S1537*H1537</f>
        <v>0</v>
      </c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R1537" s="161" t="s">
        <v>245</v>
      </c>
      <c r="AT1537" s="161" t="s">
        <v>209</v>
      </c>
      <c r="AU1537" s="161" t="s">
        <v>88</v>
      </c>
      <c r="AY1537" s="17" t="s">
        <v>207</v>
      </c>
      <c r="BE1537" s="162">
        <f>IF(N1537="základní",J1537,0)</f>
        <v>0</v>
      </c>
      <c r="BF1537" s="162">
        <f>IF(N1537="snížená",J1537,0)</f>
        <v>0</v>
      </c>
      <c r="BG1537" s="162">
        <f>IF(N1537="zákl. přenesená",J1537,0)</f>
        <v>0</v>
      </c>
      <c r="BH1537" s="162">
        <f>IF(N1537="sníž. přenesená",J1537,0)</f>
        <v>0</v>
      </c>
      <c r="BI1537" s="162">
        <f>IF(N1537="nulová",J1537,0)</f>
        <v>0</v>
      </c>
      <c r="BJ1537" s="17" t="s">
        <v>86</v>
      </c>
      <c r="BK1537" s="162">
        <f>ROUND(I1537*H1537,2)</f>
        <v>0</v>
      </c>
      <c r="BL1537" s="17" t="s">
        <v>245</v>
      </c>
      <c r="BM1537" s="161" t="s">
        <v>1805</v>
      </c>
    </row>
    <row r="1538" spans="1:65" s="14" customFormat="1" ht="11.25">
      <c r="B1538" s="172"/>
      <c r="D1538" s="164" t="s">
        <v>237</v>
      </c>
      <c r="E1538" s="173" t="s">
        <v>1</v>
      </c>
      <c r="F1538" s="174" t="s">
        <v>2961</v>
      </c>
      <c r="H1538" s="173" t="s">
        <v>1</v>
      </c>
      <c r="I1538" s="175"/>
      <c r="L1538" s="172"/>
      <c r="M1538" s="176"/>
      <c r="N1538" s="177"/>
      <c r="O1538" s="177"/>
      <c r="P1538" s="177"/>
      <c r="Q1538" s="177"/>
      <c r="R1538" s="177"/>
      <c r="S1538" s="177"/>
      <c r="T1538" s="178"/>
      <c r="AT1538" s="173" t="s">
        <v>237</v>
      </c>
      <c r="AU1538" s="173" t="s">
        <v>88</v>
      </c>
      <c r="AV1538" s="14" t="s">
        <v>86</v>
      </c>
      <c r="AW1538" s="14" t="s">
        <v>33</v>
      </c>
      <c r="AX1538" s="14" t="s">
        <v>79</v>
      </c>
      <c r="AY1538" s="173" t="s">
        <v>207</v>
      </c>
    </row>
    <row r="1539" spans="1:65" s="14" customFormat="1" ht="22.5">
      <c r="B1539" s="172"/>
      <c r="D1539" s="164" t="s">
        <v>237</v>
      </c>
      <c r="E1539" s="173" t="s">
        <v>1</v>
      </c>
      <c r="F1539" s="174" t="s">
        <v>2934</v>
      </c>
      <c r="H1539" s="173" t="s">
        <v>1</v>
      </c>
      <c r="I1539" s="175"/>
      <c r="L1539" s="172"/>
      <c r="M1539" s="176"/>
      <c r="N1539" s="177"/>
      <c r="O1539" s="177"/>
      <c r="P1539" s="177"/>
      <c r="Q1539" s="177"/>
      <c r="R1539" s="177"/>
      <c r="S1539" s="177"/>
      <c r="T1539" s="178"/>
      <c r="AT1539" s="173" t="s">
        <v>237</v>
      </c>
      <c r="AU1539" s="173" t="s">
        <v>88</v>
      </c>
      <c r="AV1539" s="14" t="s">
        <v>86</v>
      </c>
      <c r="AW1539" s="14" t="s">
        <v>33</v>
      </c>
      <c r="AX1539" s="14" t="s">
        <v>79</v>
      </c>
      <c r="AY1539" s="173" t="s">
        <v>207</v>
      </c>
    </row>
    <row r="1540" spans="1:65" s="13" customFormat="1" ht="22.5">
      <c r="B1540" s="163"/>
      <c r="D1540" s="164" t="s">
        <v>237</v>
      </c>
      <c r="E1540" s="165" t="s">
        <v>1</v>
      </c>
      <c r="F1540" s="166" t="s">
        <v>2982</v>
      </c>
      <c r="H1540" s="167">
        <v>35.906999999999996</v>
      </c>
      <c r="I1540" s="168"/>
      <c r="L1540" s="163"/>
      <c r="M1540" s="169"/>
      <c r="N1540" s="170"/>
      <c r="O1540" s="170"/>
      <c r="P1540" s="170"/>
      <c r="Q1540" s="170"/>
      <c r="R1540" s="170"/>
      <c r="S1540" s="170"/>
      <c r="T1540" s="171"/>
      <c r="AT1540" s="165" t="s">
        <v>237</v>
      </c>
      <c r="AU1540" s="165" t="s">
        <v>88</v>
      </c>
      <c r="AV1540" s="13" t="s">
        <v>88</v>
      </c>
      <c r="AW1540" s="13" t="s">
        <v>33</v>
      </c>
      <c r="AX1540" s="13" t="s">
        <v>79</v>
      </c>
      <c r="AY1540" s="165" t="s">
        <v>207</v>
      </c>
    </row>
    <row r="1541" spans="1:65" s="14" customFormat="1" ht="22.5">
      <c r="B1541" s="172"/>
      <c r="D1541" s="164" t="s">
        <v>237</v>
      </c>
      <c r="E1541" s="173" t="s">
        <v>1</v>
      </c>
      <c r="F1541" s="174" t="s">
        <v>2936</v>
      </c>
      <c r="H1541" s="173" t="s">
        <v>1</v>
      </c>
      <c r="I1541" s="175"/>
      <c r="L1541" s="172"/>
      <c r="M1541" s="176"/>
      <c r="N1541" s="177"/>
      <c r="O1541" s="177"/>
      <c r="P1541" s="177"/>
      <c r="Q1541" s="177"/>
      <c r="R1541" s="177"/>
      <c r="S1541" s="177"/>
      <c r="T1541" s="178"/>
      <c r="AT1541" s="173" t="s">
        <v>237</v>
      </c>
      <c r="AU1541" s="173" t="s">
        <v>88</v>
      </c>
      <c r="AV1541" s="14" t="s">
        <v>86</v>
      </c>
      <c r="AW1541" s="14" t="s">
        <v>33</v>
      </c>
      <c r="AX1541" s="14" t="s">
        <v>79</v>
      </c>
      <c r="AY1541" s="173" t="s">
        <v>207</v>
      </c>
    </row>
    <row r="1542" spans="1:65" s="14" customFormat="1" ht="22.5">
      <c r="B1542" s="172"/>
      <c r="D1542" s="164" t="s">
        <v>237</v>
      </c>
      <c r="E1542" s="173" t="s">
        <v>1</v>
      </c>
      <c r="F1542" s="174" t="s">
        <v>2955</v>
      </c>
      <c r="H1542" s="173" t="s">
        <v>1</v>
      </c>
      <c r="I1542" s="175"/>
      <c r="L1542" s="172"/>
      <c r="M1542" s="176"/>
      <c r="N1542" s="177"/>
      <c r="O1542" s="177"/>
      <c r="P1542" s="177"/>
      <c r="Q1542" s="177"/>
      <c r="R1542" s="177"/>
      <c r="S1542" s="177"/>
      <c r="T1542" s="178"/>
      <c r="AT1542" s="173" t="s">
        <v>237</v>
      </c>
      <c r="AU1542" s="173" t="s">
        <v>88</v>
      </c>
      <c r="AV1542" s="14" t="s">
        <v>86</v>
      </c>
      <c r="AW1542" s="14" t="s">
        <v>33</v>
      </c>
      <c r="AX1542" s="14" t="s">
        <v>79</v>
      </c>
      <c r="AY1542" s="173" t="s">
        <v>207</v>
      </c>
    </row>
    <row r="1543" spans="1:65" s="14" customFormat="1" ht="22.5">
      <c r="B1543" s="172"/>
      <c r="D1543" s="164" t="s">
        <v>237</v>
      </c>
      <c r="E1543" s="173" t="s">
        <v>1</v>
      </c>
      <c r="F1543" s="174" t="s">
        <v>2938</v>
      </c>
      <c r="H1543" s="173" t="s">
        <v>1</v>
      </c>
      <c r="I1543" s="175"/>
      <c r="L1543" s="172"/>
      <c r="M1543" s="176"/>
      <c r="N1543" s="177"/>
      <c r="O1543" s="177"/>
      <c r="P1543" s="177"/>
      <c r="Q1543" s="177"/>
      <c r="R1543" s="177"/>
      <c r="S1543" s="177"/>
      <c r="T1543" s="178"/>
      <c r="AT1543" s="173" t="s">
        <v>237</v>
      </c>
      <c r="AU1543" s="173" t="s">
        <v>88</v>
      </c>
      <c r="AV1543" s="14" t="s">
        <v>86</v>
      </c>
      <c r="AW1543" s="14" t="s">
        <v>33</v>
      </c>
      <c r="AX1543" s="14" t="s">
        <v>79</v>
      </c>
      <c r="AY1543" s="173" t="s">
        <v>207</v>
      </c>
    </row>
    <row r="1544" spans="1:65" s="15" customFormat="1" ht="11.25">
      <c r="B1544" s="179"/>
      <c r="D1544" s="164" t="s">
        <v>237</v>
      </c>
      <c r="E1544" s="180" t="s">
        <v>1</v>
      </c>
      <c r="F1544" s="181" t="s">
        <v>242</v>
      </c>
      <c r="H1544" s="182">
        <v>35.906999999999996</v>
      </c>
      <c r="I1544" s="183"/>
      <c r="L1544" s="179"/>
      <c r="M1544" s="184"/>
      <c r="N1544" s="185"/>
      <c r="O1544" s="185"/>
      <c r="P1544" s="185"/>
      <c r="Q1544" s="185"/>
      <c r="R1544" s="185"/>
      <c r="S1544" s="185"/>
      <c r="T1544" s="186"/>
      <c r="AT1544" s="180" t="s">
        <v>237</v>
      </c>
      <c r="AU1544" s="180" t="s">
        <v>88</v>
      </c>
      <c r="AV1544" s="15" t="s">
        <v>213</v>
      </c>
      <c r="AW1544" s="15" t="s">
        <v>33</v>
      </c>
      <c r="AX1544" s="15" t="s">
        <v>86</v>
      </c>
      <c r="AY1544" s="180" t="s">
        <v>207</v>
      </c>
    </row>
    <row r="1545" spans="1:65" s="2" customFormat="1" ht="37.9" customHeight="1">
      <c r="A1545" s="31"/>
      <c r="B1545" s="148"/>
      <c r="C1545" s="149" t="s">
        <v>1825</v>
      </c>
      <c r="D1545" s="149" t="s">
        <v>209</v>
      </c>
      <c r="E1545" s="150" t="s">
        <v>2983</v>
      </c>
      <c r="F1545" s="151" t="s">
        <v>2984</v>
      </c>
      <c r="G1545" s="152" t="s">
        <v>415</v>
      </c>
      <c r="H1545" s="153">
        <v>3.0139999999999998</v>
      </c>
      <c r="I1545" s="154"/>
      <c r="J1545" s="155">
        <f>ROUND(I1545*H1545,2)</f>
        <v>0</v>
      </c>
      <c r="K1545" s="156"/>
      <c r="L1545" s="32"/>
      <c r="M1545" s="157" t="s">
        <v>1</v>
      </c>
      <c r="N1545" s="158" t="s">
        <v>44</v>
      </c>
      <c r="O1545" s="57"/>
      <c r="P1545" s="159">
        <f>O1545*H1545</f>
        <v>0</v>
      </c>
      <c r="Q1545" s="159">
        <v>0</v>
      </c>
      <c r="R1545" s="159">
        <f>Q1545*H1545</f>
        <v>0</v>
      </c>
      <c r="S1545" s="159">
        <v>0</v>
      </c>
      <c r="T1545" s="160">
        <f>S1545*H1545</f>
        <v>0</v>
      </c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R1545" s="161" t="s">
        <v>245</v>
      </c>
      <c r="AT1545" s="161" t="s">
        <v>209</v>
      </c>
      <c r="AU1545" s="161" t="s">
        <v>88</v>
      </c>
      <c r="AY1545" s="17" t="s">
        <v>207</v>
      </c>
      <c r="BE1545" s="162">
        <f>IF(N1545="základní",J1545,0)</f>
        <v>0</v>
      </c>
      <c r="BF1545" s="162">
        <f>IF(N1545="snížená",J1545,0)</f>
        <v>0</v>
      </c>
      <c r="BG1545" s="162">
        <f>IF(N1545="zákl. přenesená",J1545,0)</f>
        <v>0</v>
      </c>
      <c r="BH1545" s="162">
        <f>IF(N1545="sníž. přenesená",J1545,0)</f>
        <v>0</v>
      </c>
      <c r="BI1545" s="162">
        <f>IF(N1545="nulová",J1545,0)</f>
        <v>0</v>
      </c>
      <c r="BJ1545" s="17" t="s">
        <v>86</v>
      </c>
      <c r="BK1545" s="162">
        <f>ROUND(I1545*H1545,2)</f>
        <v>0</v>
      </c>
      <c r="BL1545" s="17" t="s">
        <v>245</v>
      </c>
      <c r="BM1545" s="161" t="s">
        <v>1828</v>
      </c>
    </row>
    <row r="1546" spans="1:65" s="14" customFormat="1" ht="11.25">
      <c r="B1546" s="172"/>
      <c r="D1546" s="164" t="s">
        <v>237</v>
      </c>
      <c r="E1546" s="173" t="s">
        <v>1</v>
      </c>
      <c r="F1546" s="174" t="s">
        <v>2961</v>
      </c>
      <c r="H1546" s="173" t="s">
        <v>1</v>
      </c>
      <c r="I1546" s="175"/>
      <c r="L1546" s="172"/>
      <c r="M1546" s="176"/>
      <c r="N1546" s="177"/>
      <c r="O1546" s="177"/>
      <c r="P1546" s="177"/>
      <c r="Q1546" s="177"/>
      <c r="R1546" s="177"/>
      <c r="S1546" s="177"/>
      <c r="T1546" s="178"/>
      <c r="AT1546" s="173" t="s">
        <v>237</v>
      </c>
      <c r="AU1546" s="173" t="s">
        <v>88</v>
      </c>
      <c r="AV1546" s="14" t="s">
        <v>86</v>
      </c>
      <c r="AW1546" s="14" t="s">
        <v>33</v>
      </c>
      <c r="AX1546" s="14" t="s">
        <v>79</v>
      </c>
      <c r="AY1546" s="173" t="s">
        <v>207</v>
      </c>
    </row>
    <row r="1547" spans="1:65" s="14" customFormat="1" ht="22.5">
      <c r="B1547" s="172"/>
      <c r="D1547" s="164" t="s">
        <v>237</v>
      </c>
      <c r="E1547" s="173" t="s">
        <v>1</v>
      </c>
      <c r="F1547" s="174" t="s">
        <v>2934</v>
      </c>
      <c r="H1547" s="173" t="s">
        <v>1</v>
      </c>
      <c r="I1547" s="175"/>
      <c r="L1547" s="172"/>
      <c r="M1547" s="176"/>
      <c r="N1547" s="177"/>
      <c r="O1547" s="177"/>
      <c r="P1547" s="177"/>
      <c r="Q1547" s="177"/>
      <c r="R1547" s="177"/>
      <c r="S1547" s="177"/>
      <c r="T1547" s="178"/>
      <c r="AT1547" s="173" t="s">
        <v>237</v>
      </c>
      <c r="AU1547" s="173" t="s">
        <v>88</v>
      </c>
      <c r="AV1547" s="14" t="s">
        <v>86</v>
      </c>
      <c r="AW1547" s="14" t="s">
        <v>33</v>
      </c>
      <c r="AX1547" s="14" t="s">
        <v>79</v>
      </c>
      <c r="AY1547" s="173" t="s">
        <v>207</v>
      </c>
    </row>
    <row r="1548" spans="1:65" s="13" customFormat="1" ht="11.25">
      <c r="B1548" s="163"/>
      <c r="D1548" s="164" t="s">
        <v>237</v>
      </c>
      <c r="E1548" s="165" t="s">
        <v>1</v>
      </c>
      <c r="F1548" s="166" t="s">
        <v>2985</v>
      </c>
      <c r="H1548" s="167">
        <v>3.0139999999999998</v>
      </c>
      <c r="I1548" s="168"/>
      <c r="L1548" s="163"/>
      <c r="M1548" s="169"/>
      <c r="N1548" s="170"/>
      <c r="O1548" s="170"/>
      <c r="P1548" s="170"/>
      <c r="Q1548" s="170"/>
      <c r="R1548" s="170"/>
      <c r="S1548" s="170"/>
      <c r="T1548" s="171"/>
      <c r="AT1548" s="165" t="s">
        <v>237</v>
      </c>
      <c r="AU1548" s="165" t="s">
        <v>88</v>
      </c>
      <c r="AV1548" s="13" t="s">
        <v>88</v>
      </c>
      <c r="AW1548" s="13" t="s">
        <v>33</v>
      </c>
      <c r="AX1548" s="13" t="s">
        <v>79</v>
      </c>
      <c r="AY1548" s="165" t="s">
        <v>207</v>
      </c>
    </row>
    <row r="1549" spans="1:65" s="14" customFormat="1" ht="22.5">
      <c r="B1549" s="172"/>
      <c r="D1549" s="164" t="s">
        <v>237</v>
      </c>
      <c r="E1549" s="173" t="s">
        <v>1</v>
      </c>
      <c r="F1549" s="174" t="s">
        <v>2936</v>
      </c>
      <c r="H1549" s="173" t="s">
        <v>1</v>
      </c>
      <c r="I1549" s="175"/>
      <c r="L1549" s="172"/>
      <c r="M1549" s="176"/>
      <c r="N1549" s="177"/>
      <c r="O1549" s="177"/>
      <c r="P1549" s="177"/>
      <c r="Q1549" s="177"/>
      <c r="R1549" s="177"/>
      <c r="S1549" s="177"/>
      <c r="T1549" s="178"/>
      <c r="AT1549" s="173" t="s">
        <v>237</v>
      </c>
      <c r="AU1549" s="173" t="s">
        <v>88</v>
      </c>
      <c r="AV1549" s="14" t="s">
        <v>86</v>
      </c>
      <c r="AW1549" s="14" t="s">
        <v>33</v>
      </c>
      <c r="AX1549" s="14" t="s">
        <v>79</v>
      </c>
      <c r="AY1549" s="173" t="s">
        <v>207</v>
      </c>
    </row>
    <row r="1550" spans="1:65" s="14" customFormat="1" ht="22.5">
      <c r="B1550" s="172"/>
      <c r="D1550" s="164" t="s">
        <v>237</v>
      </c>
      <c r="E1550" s="173" t="s">
        <v>1</v>
      </c>
      <c r="F1550" s="174" t="s">
        <v>2955</v>
      </c>
      <c r="H1550" s="173" t="s">
        <v>1</v>
      </c>
      <c r="I1550" s="175"/>
      <c r="L1550" s="172"/>
      <c r="M1550" s="176"/>
      <c r="N1550" s="177"/>
      <c r="O1550" s="177"/>
      <c r="P1550" s="177"/>
      <c r="Q1550" s="177"/>
      <c r="R1550" s="177"/>
      <c r="S1550" s="177"/>
      <c r="T1550" s="178"/>
      <c r="AT1550" s="173" t="s">
        <v>237</v>
      </c>
      <c r="AU1550" s="173" t="s">
        <v>88</v>
      </c>
      <c r="AV1550" s="14" t="s">
        <v>86</v>
      </c>
      <c r="AW1550" s="14" t="s">
        <v>33</v>
      </c>
      <c r="AX1550" s="14" t="s">
        <v>79</v>
      </c>
      <c r="AY1550" s="173" t="s">
        <v>207</v>
      </c>
    </row>
    <row r="1551" spans="1:65" s="14" customFormat="1" ht="22.5">
      <c r="B1551" s="172"/>
      <c r="D1551" s="164" t="s">
        <v>237</v>
      </c>
      <c r="E1551" s="173" t="s">
        <v>1</v>
      </c>
      <c r="F1551" s="174" t="s">
        <v>2938</v>
      </c>
      <c r="H1551" s="173" t="s">
        <v>1</v>
      </c>
      <c r="I1551" s="175"/>
      <c r="L1551" s="172"/>
      <c r="M1551" s="176"/>
      <c r="N1551" s="177"/>
      <c r="O1551" s="177"/>
      <c r="P1551" s="177"/>
      <c r="Q1551" s="177"/>
      <c r="R1551" s="177"/>
      <c r="S1551" s="177"/>
      <c r="T1551" s="178"/>
      <c r="AT1551" s="173" t="s">
        <v>237</v>
      </c>
      <c r="AU1551" s="173" t="s">
        <v>88</v>
      </c>
      <c r="AV1551" s="14" t="s">
        <v>86</v>
      </c>
      <c r="AW1551" s="14" t="s">
        <v>33</v>
      </c>
      <c r="AX1551" s="14" t="s">
        <v>79</v>
      </c>
      <c r="AY1551" s="173" t="s">
        <v>207</v>
      </c>
    </row>
    <row r="1552" spans="1:65" s="15" customFormat="1" ht="11.25">
      <c r="B1552" s="179"/>
      <c r="D1552" s="164" t="s">
        <v>237</v>
      </c>
      <c r="E1552" s="180" t="s">
        <v>1</v>
      </c>
      <c r="F1552" s="181" t="s">
        <v>242</v>
      </c>
      <c r="H1552" s="182">
        <v>3.0139999999999998</v>
      </c>
      <c r="I1552" s="183"/>
      <c r="L1552" s="179"/>
      <c r="M1552" s="184"/>
      <c r="N1552" s="185"/>
      <c r="O1552" s="185"/>
      <c r="P1552" s="185"/>
      <c r="Q1552" s="185"/>
      <c r="R1552" s="185"/>
      <c r="S1552" s="185"/>
      <c r="T1552" s="186"/>
      <c r="AT1552" s="180" t="s">
        <v>237</v>
      </c>
      <c r="AU1552" s="180" t="s">
        <v>88</v>
      </c>
      <c r="AV1552" s="15" t="s">
        <v>213</v>
      </c>
      <c r="AW1552" s="15" t="s">
        <v>33</v>
      </c>
      <c r="AX1552" s="15" t="s">
        <v>86</v>
      </c>
      <c r="AY1552" s="180" t="s">
        <v>207</v>
      </c>
    </row>
    <row r="1553" spans="1:65" s="2" customFormat="1" ht="16.5" customHeight="1">
      <c r="A1553" s="31"/>
      <c r="B1553" s="148"/>
      <c r="C1553" s="149" t="s">
        <v>1025</v>
      </c>
      <c r="D1553" s="149" t="s">
        <v>209</v>
      </c>
      <c r="E1553" s="150" t="s">
        <v>2986</v>
      </c>
      <c r="F1553" s="151" t="s">
        <v>2987</v>
      </c>
      <c r="G1553" s="152" t="s">
        <v>220</v>
      </c>
      <c r="H1553" s="153">
        <v>198.89</v>
      </c>
      <c r="I1553" s="154"/>
      <c r="J1553" s="155">
        <f>ROUND(I1553*H1553,2)</f>
        <v>0</v>
      </c>
      <c r="K1553" s="156"/>
      <c r="L1553" s="32"/>
      <c r="M1553" s="157" t="s">
        <v>1</v>
      </c>
      <c r="N1553" s="158" t="s">
        <v>44</v>
      </c>
      <c r="O1553" s="57"/>
      <c r="P1553" s="159">
        <f>O1553*H1553</f>
        <v>0</v>
      </c>
      <c r="Q1553" s="159">
        <v>0</v>
      </c>
      <c r="R1553" s="159">
        <f>Q1553*H1553</f>
        <v>0</v>
      </c>
      <c r="S1553" s="159">
        <v>0</v>
      </c>
      <c r="T1553" s="160">
        <f>S1553*H1553</f>
        <v>0</v>
      </c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R1553" s="161" t="s">
        <v>245</v>
      </c>
      <c r="AT1553" s="161" t="s">
        <v>209</v>
      </c>
      <c r="AU1553" s="161" t="s">
        <v>88</v>
      </c>
      <c r="AY1553" s="17" t="s">
        <v>207</v>
      </c>
      <c r="BE1553" s="162">
        <f>IF(N1553="základní",J1553,0)</f>
        <v>0</v>
      </c>
      <c r="BF1553" s="162">
        <f>IF(N1553="snížená",J1553,0)</f>
        <v>0</v>
      </c>
      <c r="BG1553" s="162">
        <f>IF(N1553="zákl. přenesená",J1553,0)</f>
        <v>0</v>
      </c>
      <c r="BH1553" s="162">
        <f>IF(N1553="sníž. přenesená",J1553,0)</f>
        <v>0</v>
      </c>
      <c r="BI1553" s="162">
        <f>IF(N1553="nulová",J1553,0)</f>
        <v>0</v>
      </c>
      <c r="BJ1553" s="17" t="s">
        <v>86</v>
      </c>
      <c r="BK1553" s="162">
        <f>ROUND(I1553*H1553,2)</f>
        <v>0</v>
      </c>
      <c r="BL1553" s="17" t="s">
        <v>245</v>
      </c>
      <c r="BM1553" s="161" t="s">
        <v>1836</v>
      </c>
    </row>
    <row r="1554" spans="1:65" s="14" customFormat="1" ht="11.25">
      <c r="B1554" s="172"/>
      <c r="D1554" s="164" t="s">
        <v>237</v>
      </c>
      <c r="E1554" s="173" t="s">
        <v>1</v>
      </c>
      <c r="F1554" s="174" t="s">
        <v>2988</v>
      </c>
      <c r="H1554" s="173" t="s">
        <v>1</v>
      </c>
      <c r="I1554" s="175"/>
      <c r="L1554" s="172"/>
      <c r="M1554" s="176"/>
      <c r="N1554" s="177"/>
      <c r="O1554" s="177"/>
      <c r="P1554" s="177"/>
      <c r="Q1554" s="177"/>
      <c r="R1554" s="177"/>
      <c r="S1554" s="177"/>
      <c r="T1554" s="178"/>
      <c r="AT1554" s="173" t="s">
        <v>237</v>
      </c>
      <c r="AU1554" s="173" t="s">
        <v>88</v>
      </c>
      <c r="AV1554" s="14" t="s">
        <v>86</v>
      </c>
      <c r="AW1554" s="14" t="s">
        <v>33</v>
      </c>
      <c r="AX1554" s="14" t="s">
        <v>79</v>
      </c>
      <c r="AY1554" s="173" t="s">
        <v>207</v>
      </c>
    </row>
    <row r="1555" spans="1:65" s="13" customFormat="1" ht="11.25">
      <c r="B1555" s="163"/>
      <c r="D1555" s="164" t="s">
        <v>237</v>
      </c>
      <c r="E1555" s="165" t="s">
        <v>1</v>
      </c>
      <c r="F1555" s="166" t="s">
        <v>2989</v>
      </c>
      <c r="H1555" s="167">
        <v>3.89</v>
      </c>
      <c r="I1555" s="168"/>
      <c r="L1555" s="163"/>
      <c r="M1555" s="169"/>
      <c r="N1555" s="170"/>
      <c r="O1555" s="170"/>
      <c r="P1555" s="170"/>
      <c r="Q1555" s="170"/>
      <c r="R1555" s="170"/>
      <c r="S1555" s="170"/>
      <c r="T1555" s="171"/>
      <c r="AT1555" s="165" t="s">
        <v>237</v>
      </c>
      <c r="AU1555" s="165" t="s">
        <v>88</v>
      </c>
      <c r="AV1555" s="13" t="s">
        <v>88</v>
      </c>
      <c r="AW1555" s="13" t="s">
        <v>33</v>
      </c>
      <c r="AX1555" s="13" t="s">
        <v>79</v>
      </c>
      <c r="AY1555" s="165" t="s">
        <v>207</v>
      </c>
    </row>
    <row r="1556" spans="1:65" s="13" customFormat="1" ht="22.5">
      <c r="B1556" s="163"/>
      <c r="D1556" s="164" t="s">
        <v>237</v>
      </c>
      <c r="E1556" s="165" t="s">
        <v>1</v>
      </c>
      <c r="F1556" s="166" t="s">
        <v>2990</v>
      </c>
      <c r="H1556" s="167">
        <v>195</v>
      </c>
      <c r="I1556" s="168"/>
      <c r="L1556" s="163"/>
      <c r="M1556" s="169"/>
      <c r="N1556" s="170"/>
      <c r="O1556" s="170"/>
      <c r="P1556" s="170"/>
      <c r="Q1556" s="170"/>
      <c r="R1556" s="170"/>
      <c r="S1556" s="170"/>
      <c r="T1556" s="171"/>
      <c r="AT1556" s="165" t="s">
        <v>237</v>
      </c>
      <c r="AU1556" s="165" t="s">
        <v>88</v>
      </c>
      <c r="AV1556" s="13" t="s">
        <v>88</v>
      </c>
      <c r="AW1556" s="13" t="s">
        <v>33</v>
      </c>
      <c r="AX1556" s="13" t="s">
        <v>79</v>
      </c>
      <c r="AY1556" s="165" t="s">
        <v>207</v>
      </c>
    </row>
    <row r="1557" spans="1:65" s="15" customFormat="1" ht="11.25">
      <c r="B1557" s="179"/>
      <c r="D1557" s="164" t="s">
        <v>237</v>
      </c>
      <c r="E1557" s="180" t="s">
        <v>1</v>
      </c>
      <c r="F1557" s="181" t="s">
        <v>242</v>
      </c>
      <c r="H1557" s="182">
        <v>198.89</v>
      </c>
      <c r="I1557" s="183"/>
      <c r="L1557" s="179"/>
      <c r="M1557" s="184"/>
      <c r="N1557" s="185"/>
      <c r="O1557" s="185"/>
      <c r="P1557" s="185"/>
      <c r="Q1557" s="185"/>
      <c r="R1557" s="185"/>
      <c r="S1557" s="185"/>
      <c r="T1557" s="186"/>
      <c r="AT1557" s="180" t="s">
        <v>237</v>
      </c>
      <c r="AU1557" s="180" t="s">
        <v>88</v>
      </c>
      <c r="AV1557" s="15" t="s">
        <v>213</v>
      </c>
      <c r="AW1557" s="15" t="s">
        <v>33</v>
      </c>
      <c r="AX1557" s="15" t="s">
        <v>86</v>
      </c>
      <c r="AY1557" s="180" t="s">
        <v>207</v>
      </c>
    </row>
    <row r="1558" spans="1:65" s="2" customFormat="1" ht="16.5" customHeight="1">
      <c r="A1558" s="31"/>
      <c r="B1558" s="148"/>
      <c r="C1558" s="149" t="s">
        <v>1840</v>
      </c>
      <c r="D1558" s="149" t="s">
        <v>209</v>
      </c>
      <c r="E1558" s="150" t="s">
        <v>2991</v>
      </c>
      <c r="F1558" s="151" t="s">
        <v>2992</v>
      </c>
      <c r="G1558" s="152" t="s">
        <v>220</v>
      </c>
      <c r="H1558" s="153">
        <v>34.950000000000003</v>
      </c>
      <c r="I1558" s="154"/>
      <c r="J1558" s="155">
        <f>ROUND(I1558*H1558,2)</f>
        <v>0</v>
      </c>
      <c r="K1558" s="156"/>
      <c r="L1558" s="32"/>
      <c r="M1558" s="157" t="s">
        <v>1</v>
      </c>
      <c r="N1558" s="158" t="s">
        <v>44</v>
      </c>
      <c r="O1558" s="57"/>
      <c r="P1558" s="159">
        <f>O1558*H1558</f>
        <v>0</v>
      </c>
      <c r="Q1558" s="159">
        <v>0</v>
      </c>
      <c r="R1558" s="159">
        <f>Q1558*H1558</f>
        <v>0</v>
      </c>
      <c r="S1558" s="159">
        <v>0</v>
      </c>
      <c r="T1558" s="160">
        <f>S1558*H1558</f>
        <v>0</v>
      </c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R1558" s="161" t="s">
        <v>245</v>
      </c>
      <c r="AT1558" s="161" t="s">
        <v>209</v>
      </c>
      <c r="AU1558" s="161" t="s">
        <v>88</v>
      </c>
      <c r="AY1558" s="17" t="s">
        <v>207</v>
      </c>
      <c r="BE1558" s="162">
        <f>IF(N1558="základní",J1558,0)</f>
        <v>0</v>
      </c>
      <c r="BF1558" s="162">
        <f>IF(N1558="snížená",J1558,0)</f>
        <v>0</v>
      </c>
      <c r="BG1558" s="162">
        <f>IF(N1558="zákl. přenesená",J1558,0)</f>
        <v>0</v>
      </c>
      <c r="BH1558" s="162">
        <f>IF(N1558="sníž. přenesená",J1558,0)</f>
        <v>0</v>
      </c>
      <c r="BI1558" s="162">
        <f>IF(N1558="nulová",J1558,0)</f>
        <v>0</v>
      </c>
      <c r="BJ1558" s="17" t="s">
        <v>86</v>
      </c>
      <c r="BK1558" s="162">
        <f>ROUND(I1558*H1558,2)</f>
        <v>0</v>
      </c>
      <c r="BL1558" s="17" t="s">
        <v>245</v>
      </c>
      <c r="BM1558" s="161" t="s">
        <v>1843</v>
      </c>
    </row>
    <row r="1559" spans="1:65" s="14" customFormat="1" ht="11.25">
      <c r="B1559" s="172"/>
      <c r="D1559" s="164" t="s">
        <v>237</v>
      </c>
      <c r="E1559" s="173" t="s">
        <v>1</v>
      </c>
      <c r="F1559" s="174" t="s">
        <v>2993</v>
      </c>
      <c r="H1559" s="173" t="s">
        <v>1</v>
      </c>
      <c r="I1559" s="175"/>
      <c r="L1559" s="172"/>
      <c r="M1559" s="176"/>
      <c r="N1559" s="177"/>
      <c r="O1559" s="177"/>
      <c r="P1559" s="177"/>
      <c r="Q1559" s="177"/>
      <c r="R1559" s="177"/>
      <c r="S1559" s="177"/>
      <c r="T1559" s="178"/>
      <c r="AT1559" s="173" t="s">
        <v>237</v>
      </c>
      <c r="AU1559" s="173" t="s">
        <v>88</v>
      </c>
      <c r="AV1559" s="14" t="s">
        <v>86</v>
      </c>
      <c r="AW1559" s="14" t="s">
        <v>33</v>
      </c>
      <c r="AX1559" s="14" t="s">
        <v>79</v>
      </c>
      <c r="AY1559" s="173" t="s">
        <v>207</v>
      </c>
    </row>
    <row r="1560" spans="1:65" s="13" customFormat="1" ht="11.25">
      <c r="B1560" s="163"/>
      <c r="D1560" s="164" t="s">
        <v>237</v>
      </c>
      <c r="E1560" s="165" t="s">
        <v>1</v>
      </c>
      <c r="F1560" s="166" t="s">
        <v>2994</v>
      </c>
      <c r="H1560" s="167">
        <v>7.93</v>
      </c>
      <c r="I1560" s="168"/>
      <c r="L1560" s="163"/>
      <c r="M1560" s="169"/>
      <c r="N1560" s="170"/>
      <c r="O1560" s="170"/>
      <c r="P1560" s="170"/>
      <c r="Q1560" s="170"/>
      <c r="R1560" s="170"/>
      <c r="S1560" s="170"/>
      <c r="T1560" s="171"/>
      <c r="AT1560" s="165" t="s">
        <v>237</v>
      </c>
      <c r="AU1560" s="165" t="s">
        <v>88</v>
      </c>
      <c r="AV1560" s="13" t="s">
        <v>88</v>
      </c>
      <c r="AW1560" s="13" t="s">
        <v>33</v>
      </c>
      <c r="AX1560" s="13" t="s">
        <v>79</v>
      </c>
      <c r="AY1560" s="165" t="s">
        <v>207</v>
      </c>
    </row>
    <row r="1561" spans="1:65" s="13" customFormat="1" ht="11.25">
      <c r="B1561" s="163"/>
      <c r="D1561" s="164" t="s">
        <v>237</v>
      </c>
      <c r="E1561" s="165" t="s">
        <v>1</v>
      </c>
      <c r="F1561" s="166" t="s">
        <v>2995</v>
      </c>
      <c r="H1561" s="167">
        <v>18.04</v>
      </c>
      <c r="I1561" s="168"/>
      <c r="L1561" s="163"/>
      <c r="M1561" s="169"/>
      <c r="N1561" s="170"/>
      <c r="O1561" s="170"/>
      <c r="P1561" s="170"/>
      <c r="Q1561" s="170"/>
      <c r="R1561" s="170"/>
      <c r="S1561" s="170"/>
      <c r="T1561" s="171"/>
      <c r="AT1561" s="165" t="s">
        <v>237</v>
      </c>
      <c r="AU1561" s="165" t="s">
        <v>88</v>
      </c>
      <c r="AV1561" s="13" t="s">
        <v>88</v>
      </c>
      <c r="AW1561" s="13" t="s">
        <v>33</v>
      </c>
      <c r="AX1561" s="13" t="s">
        <v>79</v>
      </c>
      <c r="AY1561" s="165" t="s">
        <v>207</v>
      </c>
    </row>
    <row r="1562" spans="1:65" s="13" customFormat="1" ht="11.25">
      <c r="B1562" s="163"/>
      <c r="D1562" s="164" t="s">
        <v>237</v>
      </c>
      <c r="E1562" s="165" t="s">
        <v>1</v>
      </c>
      <c r="F1562" s="166" t="s">
        <v>2996</v>
      </c>
      <c r="H1562" s="167">
        <v>4.4800000000000004</v>
      </c>
      <c r="I1562" s="168"/>
      <c r="L1562" s="163"/>
      <c r="M1562" s="169"/>
      <c r="N1562" s="170"/>
      <c r="O1562" s="170"/>
      <c r="P1562" s="170"/>
      <c r="Q1562" s="170"/>
      <c r="R1562" s="170"/>
      <c r="S1562" s="170"/>
      <c r="T1562" s="171"/>
      <c r="AT1562" s="165" t="s">
        <v>237</v>
      </c>
      <c r="AU1562" s="165" t="s">
        <v>88</v>
      </c>
      <c r="AV1562" s="13" t="s">
        <v>88</v>
      </c>
      <c r="AW1562" s="13" t="s">
        <v>33</v>
      </c>
      <c r="AX1562" s="13" t="s">
        <v>79</v>
      </c>
      <c r="AY1562" s="165" t="s">
        <v>207</v>
      </c>
    </row>
    <row r="1563" spans="1:65" s="13" customFormat="1" ht="11.25">
      <c r="B1563" s="163"/>
      <c r="D1563" s="164" t="s">
        <v>237</v>
      </c>
      <c r="E1563" s="165" t="s">
        <v>1</v>
      </c>
      <c r="F1563" s="166" t="s">
        <v>2997</v>
      </c>
      <c r="H1563" s="167">
        <v>4.5</v>
      </c>
      <c r="I1563" s="168"/>
      <c r="L1563" s="163"/>
      <c r="M1563" s="169"/>
      <c r="N1563" s="170"/>
      <c r="O1563" s="170"/>
      <c r="P1563" s="170"/>
      <c r="Q1563" s="170"/>
      <c r="R1563" s="170"/>
      <c r="S1563" s="170"/>
      <c r="T1563" s="171"/>
      <c r="AT1563" s="165" t="s">
        <v>237</v>
      </c>
      <c r="AU1563" s="165" t="s">
        <v>88</v>
      </c>
      <c r="AV1563" s="13" t="s">
        <v>88</v>
      </c>
      <c r="AW1563" s="13" t="s">
        <v>33</v>
      </c>
      <c r="AX1563" s="13" t="s">
        <v>79</v>
      </c>
      <c r="AY1563" s="165" t="s">
        <v>207</v>
      </c>
    </row>
    <row r="1564" spans="1:65" s="15" customFormat="1" ht="11.25">
      <c r="B1564" s="179"/>
      <c r="D1564" s="164" t="s">
        <v>237</v>
      </c>
      <c r="E1564" s="180" t="s">
        <v>1</v>
      </c>
      <c r="F1564" s="181" t="s">
        <v>242</v>
      </c>
      <c r="H1564" s="182">
        <v>34.950000000000003</v>
      </c>
      <c r="I1564" s="183"/>
      <c r="L1564" s="179"/>
      <c r="M1564" s="184"/>
      <c r="N1564" s="185"/>
      <c r="O1564" s="185"/>
      <c r="P1564" s="185"/>
      <c r="Q1564" s="185"/>
      <c r="R1564" s="185"/>
      <c r="S1564" s="185"/>
      <c r="T1564" s="186"/>
      <c r="AT1564" s="180" t="s">
        <v>237</v>
      </c>
      <c r="AU1564" s="180" t="s">
        <v>88</v>
      </c>
      <c r="AV1564" s="15" t="s">
        <v>213</v>
      </c>
      <c r="AW1564" s="15" t="s">
        <v>33</v>
      </c>
      <c r="AX1564" s="15" t="s">
        <v>86</v>
      </c>
      <c r="AY1564" s="180" t="s">
        <v>207</v>
      </c>
    </row>
    <row r="1565" spans="1:65" s="2" customFormat="1" ht="21.75" customHeight="1">
      <c r="A1565" s="31"/>
      <c r="B1565" s="148"/>
      <c r="C1565" s="149" t="s">
        <v>1035</v>
      </c>
      <c r="D1565" s="149" t="s">
        <v>209</v>
      </c>
      <c r="E1565" s="150" t="s">
        <v>2998</v>
      </c>
      <c r="F1565" s="151" t="s">
        <v>2999</v>
      </c>
      <c r="G1565" s="152" t="s">
        <v>415</v>
      </c>
      <c r="H1565" s="153">
        <v>2254.8539999999998</v>
      </c>
      <c r="I1565" s="154"/>
      <c r="J1565" s="155">
        <f>ROUND(I1565*H1565,2)</f>
        <v>0</v>
      </c>
      <c r="K1565" s="156"/>
      <c r="L1565" s="32"/>
      <c r="M1565" s="157" t="s">
        <v>1</v>
      </c>
      <c r="N1565" s="158" t="s">
        <v>44</v>
      </c>
      <c r="O1565" s="57"/>
      <c r="P1565" s="159">
        <f>O1565*H1565</f>
        <v>0</v>
      </c>
      <c r="Q1565" s="159">
        <v>0</v>
      </c>
      <c r="R1565" s="159">
        <f>Q1565*H1565</f>
        <v>0</v>
      </c>
      <c r="S1565" s="159">
        <v>0</v>
      </c>
      <c r="T1565" s="160">
        <f>S1565*H1565</f>
        <v>0</v>
      </c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R1565" s="161" t="s">
        <v>245</v>
      </c>
      <c r="AT1565" s="161" t="s">
        <v>209</v>
      </c>
      <c r="AU1565" s="161" t="s">
        <v>88</v>
      </c>
      <c r="AY1565" s="17" t="s">
        <v>207</v>
      </c>
      <c r="BE1565" s="162">
        <f>IF(N1565="základní",J1565,0)</f>
        <v>0</v>
      </c>
      <c r="BF1565" s="162">
        <f>IF(N1565="snížená",J1565,0)</f>
        <v>0</v>
      </c>
      <c r="BG1565" s="162">
        <f>IF(N1565="zákl. přenesená",J1565,0)</f>
        <v>0</v>
      </c>
      <c r="BH1565" s="162">
        <f>IF(N1565="sníž. přenesená",J1565,0)</f>
        <v>0</v>
      </c>
      <c r="BI1565" s="162">
        <f>IF(N1565="nulová",J1565,0)</f>
        <v>0</v>
      </c>
      <c r="BJ1565" s="17" t="s">
        <v>86</v>
      </c>
      <c r="BK1565" s="162">
        <f>ROUND(I1565*H1565,2)</f>
        <v>0</v>
      </c>
      <c r="BL1565" s="17" t="s">
        <v>245</v>
      </c>
      <c r="BM1565" s="161" t="s">
        <v>1850</v>
      </c>
    </row>
    <row r="1566" spans="1:65" s="2" customFormat="1" ht="37.9" customHeight="1">
      <c r="A1566" s="31"/>
      <c r="B1566" s="148"/>
      <c r="C1566" s="149" t="s">
        <v>1857</v>
      </c>
      <c r="D1566" s="149" t="s">
        <v>209</v>
      </c>
      <c r="E1566" s="150" t="s">
        <v>3000</v>
      </c>
      <c r="F1566" s="151" t="s">
        <v>3001</v>
      </c>
      <c r="G1566" s="152" t="s">
        <v>415</v>
      </c>
      <c r="H1566" s="153">
        <v>186.36500000000001</v>
      </c>
      <c r="I1566" s="154"/>
      <c r="J1566" s="155">
        <f>ROUND(I1566*H1566,2)</f>
        <v>0</v>
      </c>
      <c r="K1566" s="156"/>
      <c r="L1566" s="32"/>
      <c r="M1566" s="157" t="s">
        <v>1</v>
      </c>
      <c r="N1566" s="158" t="s">
        <v>44</v>
      </c>
      <c r="O1566" s="57"/>
      <c r="P1566" s="159">
        <f>O1566*H1566</f>
        <v>0</v>
      </c>
      <c r="Q1566" s="159">
        <v>0</v>
      </c>
      <c r="R1566" s="159">
        <f>Q1566*H1566</f>
        <v>0</v>
      </c>
      <c r="S1566" s="159">
        <v>0</v>
      </c>
      <c r="T1566" s="160">
        <f>S1566*H1566</f>
        <v>0</v>
      </c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R1566" s="161" t="s">
        <v>245</v>
      </c>
      <c r="AT1566" s="161" t="s">
        <v>209</v>
      </c>
      <c r="AU1566" s="161" t="s">
        <v>88</v>
      </c>
      <c r="AY1566" s="17" t="s">
        <v>207</v>
      </c>
      <c r="BE1566" s="162">
        <f>IF(N1566="základní",J1566,0)</f>
        <v>0</v>
      </c>
      <c r="BF1566" s="162">
        <f>IF(N1566="snížená",J1566,0)</f>
        <v>0</v>
      </c>
      <c r="BG1566" s="162">
        <f>IF(N1566="zákl. přenesená",J1566,0)</f>
        <v>0</v>
      </c>
      <c r="BH1566" s="162">
        <f>IF(N1566="sníž. přenesená",J1566,0)</f>
        <v>0</v>
      </c>
      <c r="BI1566" s="162">
        <f>IF(N1566="nulová",J1566,0)</f>
        <v>0</v>
      </c>
      <c r="BJ1566" s="17" t="s">
        <v>86</v>
      </c>
      <c r="BK1566" s="162">
        <f>ROUND(I1566*H1566,2)</f>
        <v>0</v>
      </c>
      <c r="BL1566" s="17" t="s">
        <v>245</v>
      </c>
      <c r="BM1566" s="161" t="s">
        <v>1858</v>
      </c>
    </row>
    <row r="1567" spans="1:65" s="14" customFormat="1" ht="22.5">
      <c r="B1567" s="172"/>
      <c r="D1567" s="164" t="s">
        <v>237</v>
      </c>
      <c r="E1567" s="173" t="s">
        <v>1</v>
      </c>
      <c r="F1567" s="174" t="s">
        <v>3002</v>
      </c>
      <c r="H1567" s="173" t="s">
        <v>1</v>
      </c>
      <c r="I1567" s="175"/>
      <c r="L1567" s="172"/>
      <c r="M1567" s="176"/>
      <c r="N1567" s="177"/>
      <c r="O1567" s="177"/>
      <c r="P1567" s="177"/>
      <c r="Q1567" s="177"/>
      <c r="R1567" s="177"/>
      <c r="S1567" s="177"/>
      <c r="T1567" s="178"/>
      <c r="AT1567" s="173" t="s">
        <v>237</v>
      </c>
      <c r="AU1567" s="173" t="s">
        <v>88</v>
      </c>
      <c r="AV1567" s="14" t="s">
        <v>86</v>
      </c>
      <c r="AW1567" s="14" t="s">
        <v>33</v>
      </c>
      <c r="AX1567" s="14" t="s">
        <v>79</v>
      </c>
      <c r="AY1567" s="173" t="s">
        <v>207</v>
      </c>
    </row>
    <row r="1568" spans="1:65" s="14" customFormat="1" ht="22.5">
      <c r="B1568" s="172"/>
      <c r="D1568" s="164" t="s">
        <v>237</v>
      </c>
      <c r="E1568" s="173" t="s">
        <v>1</v>
      </c>
      <c r="F1568" s="174" t="s">
        <v>3003</v>
      </c>
      <c r="H1568" s="173" t="s">
        <v>1</v>
      </c>
      <c r="I1568" s="175"/>
      <c r="L1568" s="172"/>
      <c r="M1568" s="176"/>
      <c r="N1568" s="177"/>
      <c r="O1568" s="177"/>
      <c r="P1568" s="177"/>
      <c r="Q1568" s="177"/>
      <c r="R1568" s="177"/>
      <c r="S1568" s="177"/>
      <c r="T1568" s="178"/>
      <c r="AT1568" s="173" t="s">
        <v>237</v>
      </c>
      <c r="AU1568" s="173" t="s">
        <v>88</v>
      </c>
      <c r="AV1568" s="14" t="s">
        <v>86</v>
      </c>
      <c r="AW1568" s="14" t="s">
        <v>33</v>
      </c>
      <c r="AX1568" s="14" t="s">
        <v>79</v>
      </c>
      <c r="AY1568" s="173" t="s">
        <v>207</v>
      </c>
    </row>
    <row r="1569" spans="1:65" s="13" customFormat="1" ht="11.25">
      <c r="B1569" s="163"/>
      <c r="D1569" s="164" t="s">
        <v>237</v>
      </c>
      <c r="E1569" s="165" t="s">
        <v>1</v>
      </c>
      <c r="F1569" s="166" t="s">
        <v>3004</v>
      </c>
      <c r="H1569" s="167">
        <v>6.569</v>
      </c>
      <c r="I1569" s="168"/>
      <c r="L1569" s="163"/>
      <c r="M1569" s="169"/>
      <c r="N1569" s="170"/>
      <c r="O1569" s="170"/>
      <c r="P1569" s="170"/>
      <c r="Q1569" s="170"/>
      <c r="R1569" s="170"/>
      <c r="S1569" s="170"/>
      <c r="T1569" s="171"/>
      <c r="AT1569" s="165" t="s">
        <v>237</v>
      </c>
      <c r="AU1569" s="165" t="s">
        <v>88</v>
      </c>
      <c r="AV1569" s="13" t="s">
        <v>88</v>
      </c>
      <c r="AW1569" s="13" t="s">
        <v>33</v>
      </c>
      <c r="AX1569" s="13" t="s">
        <v>79</v>
      </c>
      <c r="AY1569" s="165" t="s">
        <v>207</v>
      </c>
    </row>
    <row r="1570" spans="1:65" s="13" customFormat="1" ht="11.25">
      <c r="B1570" s="163"/>
      <c r="D1570" s="164" t="s">
        <v>237</v>
      </c>
      <c r="E1570" s="165" t="s">
        <v>1</v>
      </c>
      <c r="F1570" s="166" t="s">
        <v>3005</v>
      </c>
      <c r="H1570" s="167">
        <v>15.372</v>
      </c>
      <c r="I1570" s="168"/>
      <c r="L1570" s="163"/>
      <c r="M1570" s="169"/>
      <c r="N1570" s="170"/>
      <c r="O1570" s="170"/>
      <c r="P1570" s="170"/>
      <c r="Q1570" s="170"/>
      <c r="R1570" s="170"/>
      <c r="S1570" s="170"/>
      <c r="T1570" s="171"/>
      <c r="AT1570" s="165" t="s">
        <v>237</v>
      </c>
      <c r="AU1570" s="165" t="s">
        <v>88</v>
      </c>
      <c r="AV1570" s="13" t="s">
        <v>88</v>
      </c>
      <c r="AW1570" s="13" t="s">
        <v>33</v>
      </c>
      <c r="AX1570" s="13" t="s">
        <v>79</v>
      </c>
      <c r="AY1570" s="165" t="s">
        <v>207</v>
      </c>
    </row>
    <row r="1571" spans="1:65" s="13" customFormat="1" ht="11.25">
      <c r="B1571" s="163"/>
      <c r="D1571" s="164" t="s">
        <v>237</v>
      </c>
      <c r="E1571" s="165" t="s">
        <v>1</v>
      </c>
      <c r="F1571" s="166" t="s">
        <v>3006</v>
      </c>
      <c r="H1571" s="167">
        <v>7.2450000000000001</v>
      </c>
      <c r="I1571" s="168"/>
      <c r="L1571" s="163"/>
      <c r="M1571" s="169"/>
      <c r="N1571" s="170"/>
      <c r="O1571" s="170"/>
      <c r="P1571" s="170"/>
      <c r="Q1571" s="170"/>
      <c r="R1571" s="170"/>
      <c r="S1571" s="170"/>
      <c r="T1571" s="171"/>
      <c r="AT1571" s="165" t="s">
        <v>237</v>
      </c>
      <c r="AU1571" s="165" t="s">
        <v>88</v>
      </c>
      <c r="AV1571" s="13" t="s">
        <v>88</v>
      </c>
      <c r="AW1571" s="13" t="s">
        <v>33</v>
      </c>
      <c r="AX1571" s="13" t="s">
        <v>79</v>
      </c>
      <c r="AY1571" s="165" t="s">
        <v>207</v>
      </c>
    </row>
    <row r="1572" spans="1:65" s="13" customFormat="1" ht="11.25">
      <c r="B1572" s="163"/>
      <c r="D1572" s="164" t="s">
        <v>237</v>
      </c>
      <c r="E1572" s="165" t="s">
        <v>1</v>
      </c>
      <c r="F1572" s="166" t="s">
        <v>3007</v>
      </c>
      <c r="H1572" s="167">
        <v>58.734999999999999</v>
      </c>
      <c r="I1572" s="168"/>
      <c r="L1572" s="163"/>
      <c r="M1572" s="169"/>
      <c r="N1572" s="170"/>
      <c r="O1572" s="170"/>
      <c r="P1572" s="170"/>
      <c r="Q1572" s="170"/>
      <c r="R1572" s="170"/>
      <c r="S1572" s="170"/>
      <c r="T1572" s="171"/>
      <c r="AT1572" s="165" t="s">
        <v>237</v>
      </c>
      <c r="AU1572" s="165" t="s">
        <v>88</v>
      </c>
      <c r="AV1572" s="13" t="s">
        <v>88</v>
      </c>
      <c r="AW1572" s="13" t="s">
        <v>33</v>
      </c>
      <c r="AX1572" s="13" t="s">
        <v>79</v>
      </c>
      <c r="AY1572" s="165" t="s">
        <v>207</v>
      </c>
    </row>
    <row r="1573" spans="1:65" s="13" customFormat="1" ht="11.25">
      <c r="B1573" s="163"/>
      <c r="D1573" s="164" t="s">
        <v>237</v>
      </c>
      <c r="E1573" s="165" t="s">
        <v>1</v>
      </c>
      <c r="F1573" s="166" t="s">
        <v>3008</v>
      </c>
      <c r="H1573" s="167">
        <v>59.597000000000001</v>
      </c>
      <c r="I1573" s="168"/>
      <c r="L1573" s="163"/>
      <c r="M1573" s="169"/>
      <c r="N1573" s="170"/>
      <c r="O1573" s="170"/>
      <c r="P1573" s="170"/>
      <c r="Q1573" s="170"/>
      <c r="R1573" s="170"/>
      <c r="S1573" s="170"/>
      <c r="T1573" s="171"/>
      <c r="AT1573" s="165" t="s">
        <v>237</v>
      </c>
      <c r="AU1573" s="165" t="s">
        <v>88</v>
      </c>
      <c r="AV1573" s="13" t="s">
        <v>88</v>
      </c>
      <c r="AW1573" s="13" t="s">
        <v>33</v>
      </c>
      <c r="AX1573" s="13" t="s">
        <v>79</v>
      </c>
      <c r="AY1573" s="165" t="s">
        <v>207</v>
      </c>
    </row>
    <row r="1574" spans="1:65" s="13" customFormat="1" ht="11.25">
      <c r="B1574" s="163"/>
      <c r="D1574" s="164" t="s">
        <v>237</v>
      </c>
      <c r="E1574" s="165" t="s">
        <v>1</v>
      </c>
      <c r="F1574" s="166" t="s">
        <v>3009</v>
      </c>
      <c r="H1574" s="167">
        <v>38.847000000000001</v>
      </c>
      <c r="I1574" s="168"/>
      <c r="L1574" s="163"/>
      <c r="M1574" s="169"/>
      <c r="N1574" s="170"/>
      <c r="O1574" s="170"/>
      <c r="P1574" s="170"/>
      <c r="Q1574" s="170"/>
      <c r="R1574" s="170"/>
      <c r="S1574" s="170"/>
      <c r="T1574" s="171"/>
      <c r="AT1574" s="165" t="s">
        <v>237</v>
      </c>
      <c r="AU1574" s="165" t="s">
        <v>88</v>
      </c>
      <c r="AV1574" s="13" t="s">
        <v>88</v>
      </c>
      <c r="AW1574" s="13" t="s">
        <v>33</v>
      </c>
      <c r="AX1574" s="13" t="s">
        <v>79</v>
      </c>
      <c r="AY1574" s="165" t="s">
        <v>207</v>
      </c>
    </row>
    <row r="1575" spans="1:65" s="14" customFormat="1" ht="22.5">
      <c r="B1575" s="172"/>
      <c r="D1575" s="164" t="s">
        <v>237</v>
      </c>
      <c r="E1575" s="173" t="s">
        <v>1</v>
      </c>
      <c r="F1575" s="174" t="s">
        <v>2936</v>
      </c>
      <c r="H1575" s="173" t="s">
        <v>1</v>
      </c>
      <c r="I1575" s="175"/>
      <c r="L1575" s="172"/>
      <c r="M1575" s="176"/>
      <c r="N1575" s="177"/>
      <c r="O1575" s="177"/>
      <c r="P1575" s="177"/>
      <c r="Q1575" s="177"/>
      <c r="R1575" s="177"/>
      <c r="S1575" s="177"/>
      <c r="T1575" s="178"/>
      <c r="AT1575" s="173" t="s">
        <v>237</v>
      </c>
      <c r="AU1575" s="173" t="s">
        <v>88</v>
      </c>
      <c r="AV1575" s="14" t="s">
        <v>86</v>
      </c>
      <c r="AW1575" s="14" t="s">
        <v>33</v>
      </c>
      <c r="AX1575" s="14" t="s">
        <v>79</v>
      </c>
      <c r="AY1575" s="173" t="s">
        <v>207</v>
      </c>
    </row>
    <row r="1576" spans="1:65" s="14" customFormat="1" ht="22.5">
      <c r="B1576" s="172"/>
      <c r="D1576" s="164" t="s">
        <v>237</v>
      </c>
      <c r="E1576" s="173" t="s">
        <v>1</v>
      </c>
      <c r="F1576" s="174" t="s">
        <v>2955</v>
      </c>
      <c r="H1576" s="173" t="s">
        <v>1</v>
      </c>
      <c r="I1576" s="175"/>
      <c r="L1576" s="172"/>
      <c r="M1576" s="176"/>
      <c r="N1576" s="177"/>
      <c r="O1576" s="177"/>
      <c r="P1576" s="177"/>
      <c r="Q1576" s="177"/>
      <c r="R1576" s="177"/>
      <c r="S1576" s="177"/>
      <c r="T1576" s="178"/>
      <c r="AT1576" s="173" t="s">
        <v>237</v>
      </c>
      <c r="AU1576" s="173" t="s">
        <v>88</v>
      </c>
      <c r="AV1576" s="14" t="s">
        <v>86</v>
      </c>
      <c r="AW1576" s="14" t="s">
        <v>33</v>
      </c>
      <c r="AX1576" s="14" t="s">
        <v>79</v>
      </c>
      <c r="AY1576" s="173" t="s">
        <v>207</v>
      </c>
    </row>
    <row r="1577" spans="1:65" s="14" customFormat="1" ht="22.5">
      <c r="B1577" s="172"/>
      <c r="D1577" s="164" t="s">
        <v>237</v>
      </c>
      <c r="E1577" s="173" t="s">
        <v>1</v>
      </c>
      <c r="F1577" s="174" t="s">
        <v>2938</v>
      </c>
      <c r="H1577" s="173" t="s">
        <v>1</v>
      </c>
      <c r="I1577" s="175"/>
      <c r="L1577" s="172"/>
      <c r="M1577" s="176"/>
      <c r="N1577" s="177"/>
      <c r="O1577" s="177"/>
      <c r="P1577" s="177"/>
      <c r="Q1577" s="177"/>
      <c r="R1577" s="177"/>
      <c r="S1577" s="177"/>
      <c r="T1577" s="178"/>
      <c r="AT1577" s="173" t="s">
        <v>237</v>
      </c>
      <c r="AU1577" s="173" t="s">
        <v>88</v>
      </c>
      <c r="AV1577" s="14" t="s">
        <v>86</v>
      </c>
      <c r="AW1577" s="14" t="s">
        <v>33</v>
      </c>
      <c r="AX1577" s="14" t="s">
        <v>79</v>
      </c>
      <c r="AY1577" s="173" t="s">
        <v>207</v>
      </c>
    </row>
    <row r="1578" spans="1:65" s="15" customFormat="1" ht="11.25">
      <c r="B1578" s="179"/>
      <c r="D1578" s="164" t="s">
        <v>237</v>
      </c>
      <c r="E1578" s="180" t="s">
        <v>1</v>
      </c>
      <c r="F1578" s="181" t="s">
        <v>242</v>
      </c>
      <c r="H1578" s="182">
        <v>186.36500000000001</v>
      </c>
      <c r="I1578" s="183"/>
      <c r="L1578" s="179"/>
      <c r="M1578" s="184"/>
      <c r="N1578" s="185"/>
      <c r="O1578" s="185"/>
      <c r="P1578" s="185"/>
      <c r="Q1578" s="185"/>
      <c r="R1578" s="185"/>
      <c r="S1578" s="185"/>
      <c r="T1578" s="186"/>
      <c r="AT1578" s="180" t="s">
        <v>237</v>
      </c>
      <c r="AU1578" s="180" t="s">
        <v>88</v>
      </c>
      <c r="AV1578" s="15" t="s">
        <v>213</v>
      </c>
      <c r="AW1578" s="15" t="s">
        <v>33</v>
      </c>
      <c r="AX1578" s="15" t="s">
        <v>86</v>
      </c>
      <c r="AY1578" s="180" t="s">
        <v>207</v>
      </c>
    </row>
    <row r="1579" spans="1:65" s="2" customFormat="1" ht="16.5" customHeight="1">
      <c r="A1579" s="31"/>
      <c r="B1579" s="148"/>
      <c r="C1579" s="149" t="s">
        <v>1039</v>
      </c>
      <c r="D1579" s="149" t="s">
        <v>209</v>
      </c>
      <c r="E1579" s="150" t="s">
        <v>3010</v>
      </c>
      <c r="F1579" s="151" t="s">
        <v>3011</v>
      </c>
      <c r="G1579" s="152" t="s">
        <v>415</v>
      </c>
      <c r="H1579" s="153">
        <v>177.48599999999999</v>
      </c>
      <c r="I1579" s="154"/>
      <c r="J1579" s="155">
        <f>ROUND(I1579*H1579,2)</f>
        <v>0</v>
      </c>
      <c r="K1579" s="156"/>
      <c r="L1579" s="32"/>
      <c r="M1579" s="157" t="s">
        <v>1</v>
      </c>
      <c r="N1579" s="158" t="s">
        <v>44</v>
      </c>
      <c r="O1579" s="57"/>
      <c r="P1579" s="159">
        <f>O1579*H1579</f>
        <v>0</v>
      </c>
      <c r="Q1579" s="159">
        <v>0</v>
      </c>
      <c r="R1579" s="159">
        <f>Q1579*H1579</f>
        <v>0</v>
      </c>
      <c r="S1579" s="159">
        <v>0</v>
      </c>
      <c r="T1579" s="160">
        <f>S1579*H1579</f>
        <v>0</v>
      </c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R1579" s="161" t="s">
        <v>245</v>
      </c>
      <c r="AT1579" s="161" t="s">
        <v>209</v>
      </c>
      <c r="AU1579" s="161" t="s">
        <v>88</v>
      </c>
      <c r="AY1579" s="17" t="s">
        <v>207</v>
      </c>
      <c r="BE1579" s="162">
        <f>IF(N1579="základní",J1579,0)</f>
        <v>0</v>
      </c>
      <c r="BF1579" s="162">
        <f>IF(N1579="snížená",J1579,0)</f>
        <v>0</v>
      </c>
      <c r="BG1579" s="162">
        <f>IF(N1579="zákl. přenesená",J1579,0)</f>
        <v>0</v>
      </c>
      <c r="BH1579" s="162">
        <f>IF(N1579="sníž. přenesená",J1579,0)</f>
        <v>0</v>
      </c>
      <c r="BI1579" s="162">
        <f>IF(N1579="nulová",J1579,0)</f>
        <v>0</v>
      </c>
      <c r="BJ1579" s="17" t="s">
        <v>86</v>
      </c>
      <c r="BK1579" s="162">
        <f>ROUND(I1579*H1579,2)</f>
        <v>0</v>
      </c>
      <c r="BL1579" s="17" t="s">
        <v>245</v>
      </c>
      <c r="BM1579" s="161" t="s">
        <v>1864</v>
      </c>
    </row>
    <row r="1580" spans="1:65" s="13" customFormat="1" ht="11.25">
      <c r="B1580" s="163"/>
      <c r="D1580" s="164" t="s">
        <v>237</v>
      </c>
      <c r="E1580" s="165" t="s">
        <v>1</v>
      </c>
      <c r="F1580" s="166" t="s">
        <v>3012</v>
      </c>
      <c r="H1580" s="167">
        <v>177.48599999999999</v>
      </c>
      <c r="I1580" s="168"/>
      <c r="L1580" s="163"/>
      <c r="M1580" s="169"/>
      <c r="N1580" s="170"/>
      <c r="O1580" s="170"/>
      <c r="P1580" s="170"/>
      <c r="Q1580" s="170"/>
      <c r="R1580" s="170"/>
      <c r="S1580" s="170"/>
      <c r="T1580" s="171"/>
      <c r="AT1580" s="165" t="s">
        <v>237</v>
      </c>
      <c r="AU1580" s="165" t="s">
        <v>88</v>
      </c>
      <c r="AV1580" s="13" t="s">
        <v>88</v>
      </c>
      <c r="AW1580" s="13" t="s">
        <v>33</v>
      </c>
      <c r="AX1580" s="13" t="s">
        <v>79</v>
      </c>
      <c r="AY1580" s="165" t="s">
        <v>207</v>
      </c>
    </row>
    <row r="1581" spans="1:65" s="15" customFormat="1" ht="11.25">
      <c r="B1581" s="179"/>
      <c r="D1581" s="164" t="s">
        <v>237</v>
      </c>
      <c r="E1581" s="180" t="s">
        <v>1</v>
      </c>
      <c r="F1581" s="181" t="s">
        <v>242</v>
      </c>
      <c r="H1581" s="182">
        <v>177.48599999999999</v>
      </c>
      <c r="I1581" s="183"/>
      <c r="L1581" s="179"/>
      <c r="M1581" s="184"/>
      <c r="N1581" s="185"/>
      <c r="O1581" s="185"/>
      <c r="P1581" s="185"/>
      <c r="Q1581" s="185"/>
      <c r="R1581" s="185"/>
      <c r="S1581" s="185"/>
      <c r="T1581" s="186"/>
      <c r="AT1581" s="180" t="s">
        <v>237</v>
      </c>
      <c r="AU1581" s="180" t="s">
        <v>88</v>
      </c>
      <c r="AV1581" s="15" t="s">
        <v>213</v>
      </c>
      <c r="AW1581" s="15" t="s">
        <v>33</v>
      </c>
      <c r="AX1581" s="15" t="s">
        <v>86</v>
      </c>
      <c r="AY1581" s="180" t="s">
        <v>207</v>
      </c>
    </row>
    <row r="1582" spans="1:65" s="2" customFormat="1" ht="37.9" customHeight="1">
      <c r="A1582" s="31"/>
      <c r="B1582" s="148"/>
      <c r="C1582" s="149" t="s">
        <v>1865</v>
      </c>
      <c r="D1582" s="149" t="s">
        <v>209</v>
      </c>
      <c r="E1582" s="150" t="s">
        <v>3013</v>
      </c>
      <c r="F1582" s="151" t="s">
        <v>3014</v>
      </c>
      <c r="G1582" s="152" t="s">
        <v>415</v>
      </c>
      <c r="H1582" s="153">
        <v>3.6539999999999999</v>
      </c>
      <c r="I1582" s="154"/>
      <c r="J1582" s="155">
        <f>ROUND(I1582*H1582,2)</f>
        <v>0</v>
      </c>
      <c r="K1582" s="156"/>
      <c r="L1582" s="32"/>
      <c r="M1582" s="157" t="s">
        <v>1</v>
      </c>
      <c r="N1582" s="158" t="s">
        <v>44</v>
      </c>
      <c r="O1582" s="57"/>
      <c r="P1582" s="159">
        <f>O1582*H1582</f>
        <v>0</v>
      </c>
      <c r="Q1582" s="159">
        <v>0</v>
      </c>
      <c r="R1582" s="159">
        <f>Q1582*H1582</f>
        <v>0</v>
      </c>
      <c r="S1582" s="159">
        <v>0</v>
      </c>
      <c r="T1582" s="160">
        <f>S1582*H1582</f>
        <v>0</v>
      </c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R1582" s="161" t="s">
        <v>245</v>
      </c>
      <c r="AT1582" s="161" t="s">
        <v>209</v>
      </c>
      <c r="AU1582" s="161" t="s">
        <v>88</v>
      </c>
      <c r="AY1582" s="17" t="s">
        <v>207</v>
      </c>
      <c r="BE1582" s="162">
        <f>IF(N1582="základní",J1582,0)</f>
        <v>0</v>
      </c>
      <c r="BF1582" s="162">
        <f>IF(N1582="snížená",J1582,0)</f>
        <v>0</v>
      </c>
      <c r="BG1582" s="162">
        <f>IF(N1582="zákl. přenesená",J1582,0)</f>
        <v>0</v>
      </c>
      <c r="BH1582" s="162">
        <f>IF(N1582="sníž. přenesená",J1582,0)</f>
        <v>0</v>
      </c>
      <c r="BI1582" s="162">
        <f>IF(N1582="nulová",J1582,0)</f>
        <v>0</v>
      </c>
      <c r="BJ1582" s="17" t="s">
        <v>86</v>
      </c>
      <c r="BK1582" s="162">
        <f>ROUND(I1582*H1582,2)</f>
        <v>0</v>
      </c>
      <c r="BL1582" s="17" t="s">
        <v>245</v>
      </c>
      <c r="BM1582" s="161" t="s">
        <v>1868</v>
      </c>
    </row>
    <row r="1583" spans="1:65" s="14" customFormat="1" ht="11.25">
      <c r="B1583" s="172"/>
      <c r="D1583" s="164" t="s">
        <v>237</v>
      </c>
      <c r="E1583" s="173" t="s">
        <v>1</v>
      </c>
      <c r="F1583" s="174" t="s">
        <v>2952</v>
      </c>
      <c r="H1583" s="173" t="s">
        <v>1</v>
      </c>
      <c r="I1583" s="175"/>
      <c r="L1583" s="172"/>
      <c r="M1583" s="176"/>
      <c r="N1583" s="177"/>
      <c r="O1583" s="177"/>
      <c r="P1583" s="177"/>
      <c r="Q1583" s="177"/>
      <c r="R1583" s="177"/>
      <c r="S1583" s="177"/>
      <c r="T1583" s="178"/>
      <c r="AT1583" s="173" t="s">
        <v>237</v>
      </c>
      <c r="AU1583" s="173" t="s">
        <v>88</v>
      </c>
      <c r="AV1583" s="14" t="s">
        <v>86</v>
      </c>
      <c r="AW1583" s="14" t="s">
        <v>33</v>
      </c>
      <c r="AX1583" s="14" t="s">
        <v>79</v>
      </c>
      <c r="AY1583" s="173" t="s">
        <v>207</v>
      </c>
    </row>
    <row r="1584" spans="1:65" s="14" customFormat="1" ht="22.5">
      <c r="B1584" s="172"/>
      <c r="D1584" s="164" t="s">
        <v>237</v>
      </c>
      <c r="E1584" s="173" t="s">
        <v>1</v>
      </c>
      <c r="F1584" s="174" t="s">
        <v>3015</v>
      </c>
      <c r="H1584" s="173" t="s">
        <v>1</v>
      </c>
      <c r="I1584" s="175"/>
      <c r="L1584" s="172"/>
      <c r="M1584" s="176"/>
      <c r="N1584" s="177"/>
      <c r="O1584" s="177"/>
      <c r="P1584" s="177"/>
      <c r="Q1584" s="177"/>
      <c r="R1584" s="177"/>
      <c r="S1584" s="177"/>
      <c r="T1584" s="178"/>
      <c r="AT1584" s="173" t="s">
        <v>237</v>
      </c>
      <c r="AU1584" s="173" t="s">
        <v>88</v>
      </c>
      <c r="AV1584" s="14" t="s">
        <v>86</v>
      </c>
      <c r="AW1584" s="14" t="s">
        <v>33</v>
      </c>
      <c r="AX1584" s="14" t="s">
        <v>79</v>
      </c>
      <c r="AY1584" s="173" t="s">
        <v>207</v>
      </c>
    </row>
    <row r="1585" spans="1:65" s="13" customFormat="1" ht="11.25">
      <c r="B1585" s="163"/>
      <c r="D1585" s="164" t="s">
        <v>237</v>
      </c>
      <c r="E1585" s="165" t="s">
        <v>1</v>
      </c>
      <c r="F1585" s="166" t="s">
        <v>3016</v>
      </c>
      <c r="H1585" s="167">
        <v>3.6539999999999999</v>
      </c>
      <c r="I1585" s="168"/>
      <c r="L1585" s="163"/>
      <c r="M1585" s="169"/>
      <c r="N1585" s="170"/>
      <c r="O1585" s="170"/>
      <c r="P1585" s="170"/>
      <c r="Q1585" s="170"/>
      <c r="R1585" s="170"/>
      <c r="S1585" s="170"/>
      <c r="T1585" s="171"/>
      <c r="AT1585" s="165" t="s">
        <v>237</v>
      </c>
      <c r="AU1585" s="165" t="s">
        <v>88</v>
      </c>
      <c r="AV1585" s="13" t="s">
        <v>88</v>
      </c>
      <c r="AW1585" s="13" t="s">
        <v>33</v>
      </c>
      <c r="AX1585" s="13" t="s">
        <v>79</v>
      </c>
      <c r="AY1585" s="165" t="s">
        <v>207</v>
      </c>
    </row>
    <row r="1586" spans="1:65" s="14" customFormat="1" ht="22.5">
      <c r="B1586" s="172"/>
      <c r="D1586" s="164" t="s">
        <v>237</v>
      </c>
      <c r="E1586" s="173" t="s">
        <v>1</v>
      </c>
      <c r="F1586" s="174" t="s">
        <v>2936</v>
      </c>
      <c r="H1586" s="173" t="s">
        <v>1</v>
      </c>
      <c r="I1586" s="175"/>
      <c r="L1586" s="172"/>
      <c r="M1586" s="176"/>
      <c r="N1586" s="177"/>
      <c r="O1586" s="177"/>
      <c r="P1586" s="177"/>
      <c r="Q1586" s="177"/>
      <c r="R1586" s="177"/>
      <c r="S1586" s="177"/>
      <c r="T1586" s="178"/>
      <c r="AT1586" s="173" t="s">
        <v>237</v>
      </c>
      <c r="AU1586" s="173" t="s">
        <v>88</v>
      </c>
      <c r="AV1586" s="14" t="s">
        <v>86</v>
      </c>
      <c r="AW1586" s="14" t="s">
        <v>33</v>
      </c>
      <c r="AX1586" s="14" t="s">
        <v>79</v>
      </c>
      <c r="AY1586" s="173" t="s">
        <v>207</v>
      </c>
    </row>
    <row r="1587" spans="1:65" s="14" customFormat="1" ht="22.5">
      <c r="B1587" s="172"/>
      <c r="D1587" s="164" t="s">
        <v>237</v>
      </c>
      <c r="E1587" s="173" t="s">
        <v>1</v>
      </c>
      <c r="F1587" s="174" t="s">
        <v>2955</v>
      </c>
      <c r="H1587" s="173" t="s">
        <v>1</v>
      </c>
      <c r="I1587" s="175"/>
      <c r="L1587" s="172"/>
      <c r="M1587" s="176"/>
      <c r="N1587" s="177"/>
      <c r="O1587" s="177"/>
      <c r="P1587" s="177"/>
      <c r="Q1587" s="177"/>
      <c r="R1587" s="177"/>
      <c r="S1587" s="177"/>
      <c r="T1587" s="178"/>
      <c r="AT1587" s="173" t="s">
        <v>237</v>
      </c>
      <c r="AU1587" s="173" t="s">
        <v>88</v>
      </c>
      <c r="AV1587" s="14" t="s">
        <v>86</v>
      </c>
      <c r="AW1587" s="14" t="s">
        <v>33</v>
      </c>
      <c r="AX1587" s="14" t="s">
        <v>79</v>
      </c>
      <c r="AY1587" s="173" t="s">
        <v>207</v>
      </c>
    </row>
    <row r="1588" spans="1:65" s="14" customFormat="1" ht="22.5">
      <c r="B1588" s="172"/>
      <c r="D1588" s="164" t="s">
        <v>237</v>
      </c>
      <c r="E1588" s="173" t="s">
        <v>1</v>
      </c>
      <c r="F1588" s="174" t="s">
        <v>2938</v>
      </c>
      <c r="H1588" s="173" t="s">
        <v>1</v>
      </c>
      <c r="I1588" s="175"/>
      <c r="L1588" s="172"/>
      <c r="M1588" s="176"/>
      <c r="N1588" s="177"/>
      <c r="O1588" s="177"/>
      <c r="P1588" s="177"/>
      <c r="Q1588" s="177"/>
      <c r="R1588" s="177"/>
      <c r="S1588" s="177"/>
      <c r="T1588" s="178"/>
      <c r="AT1588" s="173" t="s">
        <v>237</v>
      </c>
      <c r="AU1588" s="173" t="s">
        <v>88</v>
      </c>
      <c r="AV1588" s="14" t="s">
        <v>86</v>
      </c>
      <c r="AW1588" s="14" t="s">
        <v>33</v>
      </c>
      <c r="AX1588" s="14" t="s">
        <v>79</v>
      </c>
      <c r="AY1588" s="173" t="s">
        <v>207</v>
      </c>
    </row>
    <row r="1589" spans="1:65" s="15" customFormat="1" ht="11.25">
      <c r="B1589" s="179"/>
      <c r="D1589" s="164" t="s">
        <v>237</v>
      </c>
      <c r="E1589" s="180" t="s">
        <v>1</v>
      </c>
      <c r="F1589" s="181" t="s">
        <v>242</v>
      </c>
      <c r="H1589" s="182">
        <v>3.6539999999999999</v>
      </c>
      <c r="I1589" s="183"/>
      <c r="L1589" s="179"/>
      <c r="M1589" s="184"/>
      <c r="N1589" s="185"/>
      <c r="O1589" s="185"/>
      <c r="P1589" s="185"/>
      <c r="Q1589" s="185"/>
      <c r="R1589" s="185"/>
      <c r="S1589" s="185"/>
      <c r="T1589" s="186"/>
      <c r="AT1589" s="180" t="s">
        <v>237</v>
      </c>
      <c r="AU1589" s="180" t="s">
        <v>88</v>
      </c>
      <c r="AV1589" s="15" t="s">
        <v>213</v>
      </c>
      <c r="AW1589" s="15" t="s">
        <v>33</v>
      </c>
      <c r="AX1589" s="15" t="s">
        <v>86</v>
      </c>
      <c r="AY1589" s="180" t="s">
        <v>207</v>
      </c>
    </row>
    <row r="1590" spans="1:65" s="2" customFormat="1" ht="37.9" customHeight="1">
      <c r="A1590" s="31"/>
      <c r="B1590" s="148"/>
      <c r="C1590" s="149" t="s">
        <v>1045</v>
      </c>
      <c r="D1590" s="149" t="s">
        <v>209</v>
      </c>
      <c r="E1590" s="150" t="s">
        <v>3017</v>
      </c>
      <c r="F1590" s="151" t="s">
        <v>3018</v>
      </c>
      <c r="G1590" s="152" t="s">
        <v>415</v>
      </c>
      <c r="H1590" s="153">
        <v>41.328000000000003</v>
      </c>
      <c r="I1590" s="154"/>
      <c r="J1590" s="155">
        <f>ROUND(I1590*H1590,2)</f>
        <v>0</v>
      </c>
      <c r="K1590" s="156"/>
      <c r="L1590" s="32"/>
      <c r="M1590" s="157" t="s">
        <v>1</v>
      </c>
      <c r="N1590" s="158" t="s">
        <v>44</v>
      </c>
      <c r="O1590" s="57"/>
      <c r="P1590" s="159">
        <f>O1590*H1590</f>
        <v>0</v>
      </c>
      <c r="Q1590" s="159">
        <v>0</v>
      </c>
      <c r="R1590" s="159">
        <f>Q1590*H1590</f>
        <v>0</v>
      </c>
      <c r="S1590" s="159">
        <v>0</v>
      </c>
      <c r="T1590" s="160">
        <f>S1590*H1590</f>
        <v>0</v>
      </c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R1590" s="161" t="s">
        <v>245</v>
      </c>
      <c r="AT1590" s="161" t="s">
        <v>209</v>
      </c>
      <c r="AU1590" s="161" t="s">
        <v>88</v>
      </c>
      <c r="AY1590" s="17" t="s">
        <v>207</v>
      </c>
      <c r="BE1590" s="162">
        <f>IF(N1590="základní",J1590,0)</f>
        <v>0</v>
      </c>
      <c r="BF1590" s="162">
        <f>IF(N1590="snížená",J1590,0)</f>
        <v>0</v>
      </c>
      <c r="BG1590" s="162">
        <f>IF(N1590="zákl. přenesená",J1590,0)</f>
        <v>0</v>
      </c>
      <c r="BH1590" s="162">
        <f>IF(N1590="sníž. přenesená",J1590,0)</f>
        <v>0</v>
      </c>
      <c r="BI1590" s="162">
        <f>IF(N1590="nulová",J1590,0)</f>
        <v>0</v>
      </c>
      <c r="BJ1590" s="17" t="s">
        <v>86</v>
      </c>
      <c r="BK1590" s="162">
        <f>ROUND(I1590*H1590,2)</f>
        <v>0</v>
      </c>
      <c r="BL1590" s="17" t="s">
        <v>245</v>
      </c>
      <c r="BM1590" s="161" t="s">
        <v>1877</v>
      </c>
    </row>
    <row r="1591" spans="1:65" s="14" customFormat="1" ht="11.25">
      <c r="B1591" s="172"/>
      <c r="D1591" s="164" t="s">
        <v>237</v>
      </c>
      <c r="E1591" s="173" t="s">
        <v>1</v>
      </c>
      <c r="F1591" s="174" t="s">
        <v>2952</v>
      </c>
      <c r="H1591" s="173" t="s">
        <v>1</v>
      </c>
      <c r="I1591" s="175"/>
      <c r="L1591" s="172"/>
      <c r="M1591" s="176"/>
      <c r="N1591" s="177"/>
      <c r="O1591" s="177"/>
      <c r="P1591" s="177"/>
      <c r="Q1591" s="177"/>
      <c r="R1591" s="177"/>
      <c r="S1591" s="177"/>
      <c r="T1591" s="178"/>
      <c r="AT1591" s="173" t="s">
        <v>237</v>
      </c>
      <c r="AU1591" s="173" t="s">
        <v>88</v>
      </c>
      <c r="AV1591" s="14" t="s">
        <v>86</v>
      </c>
      <c r="AW1591" s="14" t="s">
        <v>33</v>
      </c>
      <c r="AX1591" s="14" t="s">
        <v>79</v>
      </c>
      <c r="AY1591" s="173" t="s">
        <v>207</v>
      </c>
    </row>
    <row r="1592" spans="1:65" s="14" customFormat="1" ht="22.5">
      <c r="B1592" s="172"/>
      <c r="D1592" s="164" t="s">
        <v>237</v>
      </c>
      <c r="E1592" s="173" t="s">
        <v>1</v>
      </c>
      <c r="F1592" s="174" t="s">
        <v>3015</v>
      </c>
      <c r="H1592" s="173" t="s">
        <v>1</v>
      </c>
      <c r="I1592" s="175"/>
      <c r="L1592" s="172"/>
      <c r="M1592" s="176"/>
      <c r="N1592" s="177"/>
      <c r="O1592" s="177"/>
      <c r="P1592" s="177"/>
      <c r="Q1592" s="177"/>
      <c r="R1592" s="177"/>
      <c r="S1592" s="177"/>
      <c r="T1592" s="178"/>
      <c r="AT1592" s="173" t="s">
        <v>237</v>
      </c>
      <c r="AU1592" s="173" t="s">
        <v>88</v>
      </c>
      <c r="AV1592" s="14" t="s">
        <v>86</v>
      </c>
      <c r="AW1592" s="14" t="s">
        <v>33</v>
      </c>
      <c r="AX1592" s="14" t="s">
        <v>79</v>
      </c>
      <c r="AY1592" s="173" t="s">
        <v>207</v>
      </c>
    </row>
    <row r="1593" spans="1:65" s="13" customFormat="1" ht="11.25">
      <c r="B1593" s="163"/>
      <c r="D1593" s="164" t="s">
        <v>237</v>
      </c>
      <c r="E1593" s="165" t="s">
        <v>1</v>
      </c>
      <c r="F1593" s="166" t="s">
        <v>3019</v>
      </c>
      <c r="H1593" s="167">
        <v>13.776</v>
      </c>
      <c r="I1593" s="168"/>
      <c r="L1593" s="163"/>
      <c r="M1593" s="169"/>
      <c r="N1593" s="170"/>
      <c r="O1593" s="170"/>
      <c r="P1593" s="170"/>
      <c r="Q1593" s="170"/>
      <c r="R1593" s="170"/>
      <c r="S1593" s="170"/>
      <c r="T1593" s="171"/>
      <c r="AT1593" s="165" t="s">
        <v>237</v>
      </c>
      <c r="AU1593" s="165" t="s">
        <v>88</v>
      </c>
      <c r="AV1593" s="13" t="s">
        <v>88</v>
      </c>
      <c r="AW1593" s="13" t="s">
        <v>33</v>
      </c>
      <c r="AX1593" s="13" t="s">
        <v>79</v>
      </c>
      <c r="AY1593" s="165" t="s">
        <v>207</v>
      </c>
    </row>
    <row r="1594" spans="1:65" s="13" customFormat="1" ht="11.25">
      <c r="B1594" s="163"/>
      <c r="D1594" s="164" t="s">
        <v>237</v>
      </c>
      <c r="E1594" s="165" t="s">
        <v>1</v>
      </c>
      <c r="F1594" s="166" t="s">
        <v>3020</v>
      </c>
      <c r="H1594" s="167">
        <v>13.776</v>
      </c>
      <c r="I1594" s="168"/>
      <c r="L1594" s="163"/>
      <c r="M1594" s="169"/>
      <c r="N1594" s="170"/>
      <c r="O1594" s="170"/>
      <c r="P1594" s="170"/>
      <c r="Q1594" s="170"/>
      <c r="R1594" s="170"/>
      <c r="S1594" s="170"/>
      <c r="T1594" s="171"/>
      <c r="AT1594" s="165" t="s">
        <v>237</v>
      </c>
      <c r="AU1594" s="165" t="s">
        <v>88</v>
      </c>
      <c r="AV1594" s="13" t="s">
        <v>88</v>
      </c>
      <c r="AW1594" s="13" t="s">
        <v>33</v>
      </c>
      <c r="AX1594" s="13" t="s">
        <v>79</v>
      </c>
      <c r="AY1594" s="165" t="s">
        <v>207</v>
      </c>
    </row>
    <row r="1595" spans="1:65" s="13" customFormat="1" ht="11.25">
      <c r="B1595" s="163"/>
      <c r="D1595" s="164" t="s">
        <v>237</v>
      </c>
      <c r="E1595" s="165" t="s">
        <v>1</v>
      </c>
      <c r="F1595" s="166" t="s">
        <v>3021</v>
      </c>
      <c r="H1595" s="167">
        <v>13.776</v>
      </c>
      <c r="I1595" s="168"/>
      <c r="L1595" s="163"/>
      <c r="M1595" s="169"/>
      <c r="N1595" s="170"/>
      <c r="O1595" s="170"/>
      <c r="P1595" s="170"/>
      <c r="Q1595" s="170"/>
      <c r="R1595" s="170"/>
      <c r="S1595" s="170"/>
      <c r="T1595" s="171"/>
      <c r="AT1595" s="165" t="s">
        <v>237</v>
      </c>
      <c r="AU1595" s="165" t="s">
        <v>88</v>
      </c>
      <c r="AV1595" s="13" t="s">
        <v>88</v>
      </c>
      <c r="AW1595" s="13" t="s">
        <v>33</v>
      </c>
      <c r="AX1595" s="13" t="s">
        <v>79</v>
      </c>
      <c r="AY1595" s="165" t="s">
        <v>207</v>
      </c>
    </row>
    <row r="1596" spans="1:65" s="14" customFormat="1" ht="22.5">
      <c r="B1596" s="172"/>
      <c r="D1596" s="164" t="s">
        <v>237</v>
      </c>
      <c r="E1596" s="173" t="s">
        <v>1</v>
      </c>
      <c r="F1596" s="174" t="s">
        <v>2936</v>
      </c>
      <c r="H1596" s="173" t="s">
        <v>1</v>
      </c>
      <c r="I1596" s="175"/>
      <c r="L1596" s="172"/>
      <c r="M1596" s="176"/>
      <c r="N1596" s="177"/>
      <c r="O1596" s="177"/>
      <c r="P1596" s="177"/>
      <c r="Q1596" s="177"/>
      <c r="R1596" s="177"/>
      <c r="S1596" s="177"/>
      <c r="T1596" s="178"/>
      <c r="AT1596" s="173" t="s">
        <v>237</v>
      </c>
      <c r="AU1596" s="173" t="s">
        <v>88</v>
      </c>
      <c r="AV1596" s="14" t="s">
        <v>86</v>
      </c>
      <c r="AW1596" s="14" t="s">
        <v>33</v>
      </c>
      <c r="AX1596" s="14" t="s">
        <v>79</v>
      </c>
      <c r="AY1596" s="173" t="s">
        <v>207</v>
      </c>
    </row>
    <row r="1597" spans="1:65" s="14" customFormat="1" ht="22.5">
      <c r="B1597" s="172"/>
      <c r="D1597" s="164" t="s">
        <v>237</v>
      </c>
      <c r="E1597" s="173" t="s">
        <v>1</v>
      </c>
      <c r="F1597" s="174" t="s">
        <v>2955</v>
      </c>
      <c r="H1597" s="173" t="s">
        <v>1</v>
      </c>
      <c r="I1597" s="175"/>
      <c r="L1597" s="172"/>
      <c r="M1597" s="176"/>
      <c r="N1597" s="177"/>
      <c r="O1597" s="177"/>
      <c r="P1597" s="177"/>
      <c r="Q1597" s="177"/>
      <c r="R1597" s="177"/>
      <c r="S1597" s="177"/>
      <c r="T1597" s="178"/>
      <c r="AT1597" s="173" t="s">
        <v>237</v>
      </c>
      <c r="AU1597" s="173" t="s">
        <v>88</v>
      </c>
      <c r="AV1597" s="14" t="s">
        <v>86</v>
      </c>
      <c r="AW1597" s="14" t="s">
        <v>33</v>
      </c>
      <c r="AX1597" s="14" t="s">
        <v>79</v>
      </c>
      <c r="AY1597" s="173" t="s">
        <v>207</v>
      </c>
    </row>
    <row r="1598" spans="1:65" s="14" customFormat="1" ht="22.5">
      <c r="B1598" s="172"/>
      <c r="D1598" s="164" t="s">
        <v>237</v>
      </c>
      <c r="E1598" s="173" t="s">
        <v>1</v>
      </c>
      <c r="F1598" s="174" t="s">
        <v>2938</v>
      </c>
      <c r="H1598" s="173" t="s">
        <v>1</v>
      </c>
      <c r="I1598" s="175"/>
      <c r="L1598" s="172"/>
      <c r="M1598" s="176"/>
      <c r="N1598" s="177"/>
      <c r="O1598" s="177"/>
      <c r="P1598" s="177"/>
      <c r="Q1598" s="177"/>
      <c r="R1598" s="177"/>
      <c r="S1598" s="177"/>
      <c r="T1598" s="178"/>
      <c r="AT1598" s="173" t="s">
        <v>237</v>
      </c>
      <c r="AU1598" s="173" t="s">
        <v>88</v>
      </c>
      <c r="AV1598" s="14" t="s">
        <v>86</v>
      </c>
      <c r="AW1598" s="14" t="s">
        <v>33</v>
      </c>
      <c r="AX1598" s="14" t="s">
        <v>79</v>
      </c>
      <c r="AY1598" s="173" t="s">
        <v>207</v>
      </c>
    </row>
    <row r="1599" spans="1:65" s="15" customFormat="1" ht="11.25">
      <c r="B1599" s="179"/>
      <c r="D1599" s="164" t="s">
        <v>237</v>
      </c>
      <c r="E1599" s="180" t="s">
        <v>1</v>
      </c>
      <c r="F1599" s="181" t="s">
        <v>242</v>
      </c>
      <c r="H1599" s="182">
        <v>41.328000000000003</v>
      </c>
      <c r="I1599" s="183"/>
      <c r="L1599" s="179"/>
      <c r="M1599" s="184"/>
      <c r="N1599" s="185"/>
      <c r="O1599" s="185"/>
      <c r="P1599" s="185"/>
      <c r="Q1599" s="185"/>
      <c r="R1599" s="185"/>
      <c r="S1599" s="185"/>
      <c r="T1599" s="186"/>
      <c r="AT1599" s="180" t="s">
        <v>237</v>
      </c>
      <c r="AU1599" s="180" t="s">
        <v>88</v>
      </c>
      <c r="AV1599" s="15" t="s">
        <v>213</v>
      </c>
      <c r="AW1599" s="15" t="s">
        <v>33</v>
      </c>
      <c r="AX1599" s="15" t="s">
        <v>86</v>
      </c>
      <c r="AY1599" s="180" t="s">
        <v>207</v>
      </c>
    </row>
    <row r="1600" spans="1:65" s="2" customFormat="1" ht="37.9" customHeight="1">
      <c r="A1600" s="31"/>
      <c r="B1600" s="148"/>
      <c r="C1600" s="149" t="s">
        <v>1883</v>
      </c>
      <c r="D1600" s="149" t="s">
        <v>209</v>
      </c>
      <c r="E1600" s="150" t="s">
        <v>3022</v>
      </c>
      <c r="F1600" s="151" t="s">
        <v>3023</v>
      </c>
      <c r="G1600" s="152" t="s">
        <v>415</v>
      </c>
      <c r="H1600" s="153">
        <v>209.95599999999999</v>
      </c>
      <c r="I1600" s="154"/>
      <c r="J1600" s="155">
        <f>ROUND(I1600*H1600,2)</f>
        <v>0</v>
      </c>
      <c r="K1600" s="156"/>
      <c r="L1600" s="32"/>
      <c r="M1600" s="157" t="s">
        <v>1</v>
      </c>
      <c r="N1600" s="158" t="s">
        <v>44</v>
      </c>
      <c r="O1600" s="57"/>
      <c r="P1600" s="159">
        <f>O1600*H1600</f>
        <v>0</v>
      </c>
      <c r="Q1600" s="159">
        <v>0</v>
      </c>
      <c r="R1600" s="159">
        <f>Q1600*H1600</f>
        <v>0</v>
      </c>
      <c r="S1600" s="159">
        <v>0</v>
      </c>
      <c r="T1600" s="160">
        <f>S1600*H1600</f>
        <v>0</v>
      </c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R1600" s="161" t="s">
        <v>245</v>
      </c>
      <c r="AT1600" s="161" t="s">
        <v>209</v>
      </c>
      <c r="AU1600" s="161" t="s">
        <v>88</v>
      </c>
      <c r="AY1600" s="17" t="s">
        <v>207</v>
      </c>
      <c r="BE1600" s="162">
        <f>IF(N1600="základní",J1600,0)</f>
        <v>0</v>
      </c>
      <c r="BF1600" s="162">
        <f>IF(N1600="snížená",J1600,0)</f>
        <v>0</v>
      </c>
      <c r="BG1600" s="162">
        <f>IF(N1600="zákl. přenesená",J1600,0)</f>
        <v>0</v>
      </c>
      <c r="BH1600" s="162">
        <f>IF(N1600="sníž. přenesená",J1600,0)</f>
        <v>0</v>
      </c>
      <c r="BI1600" s="162">
        <f>IF(N1600="nulová",J1600,0)</f>
        <v>0</v>
      </c>
      <c r="BJ1600" s="17" t="s">
        <v>86</v>
      </c>
      <c r="BK1600" s="162">
        <f>ROUND(I1600*H1600,2)</f>
        <v>0</v>
      </c>
      <c r="BL1600" s="17" t="s">
        <v>245</v>
      </c>
      <c r="BM1600" s="161" t="s">
        <v>1884</v>
      </c>
    </row>
    <row r="1601" spans="1:65" s="2" customFormat="1" ht="24.2" customHeight="1">
      <c r="A1601" s="31"/>
      <c r="B1601" s="148"/>
      <c r="C1601" s="149" t="s">
        <v>1050</v>
      </c>
      <c r="D1601" s="149" t="s">
        <v>209</v>
      </c>
      <c r="E1601" s="150" t="s">
        <v>3024</v>
      </c>
      <c r="F1601" s="151" t="s">
        <v>3025</v>
      </c>
      <c r="G1601" s="152" t="s">
        <v>415</v>
      </c>
      <c r="H1601" s="153">
        <v>168.137</v>
      </c>
      <c r="I1601" s="154"/>
      <c r="J1601" s="155">
        <f>ROUND(I1601*H1601,2)</f>
        <v>0</v>
      </c>
      <c r="K1601" s="156"/>
      <c r="L1601" s="32"/>
      <c r="M1601" s="157" t="s">
        <v>1</v>
      </c>
      <c r="N1601" s="158" t="s">
        <v>44</v>
      </c>
      <c r="O1601" s="57"/>
      <c r="P1601" s="159">
        <f>O1601*H1601</f>
        <v>0</v>
      </c>
      <c r="Q1601" s="159">
        <v>0</v>
      </c>
      <c r="R1601" s="159">
        <f>Q1601*H1601</f>
        <v>0</v>
      </c>
      <c r="S1601" s="159">
        <v>0</v>
      </c>
      <c r="T1601" s="160">
        <f>S1601*H1601</f>
        <v>0</v>
      </c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R1601" s="161" t="s">
        <v>245</v>
      </c>
      <c r="AT1601" s="161" t="s">
        <v>209</v>
      </c>
      <c r="AU1601" s="161" t="s">
        <v>88</v>
      </c>
      <c r="AY1601" s="17" t="s">
        <v>207</v>
      </c>
      <c r="BE1601" s="162">
        <f>IF(N1601="základní",J1601,0)</f>
        <v>0</v>
      </c>
      <c r="BF1601" s="162">
        <f>IF(N1601="snížená",J1601,0)</f>
        <v>0</v>
      </c>
      <c r="BG1601" s="162">
        <f>IF(N1601="zákl. přenesená",J1601,0)</f>
        <v>0</v>
      </c>
      <c r="BH1601" s="162">
        <f>IF(N1601="sníž. přenesená",J1601,0)</f>
        <v>0</v>
      </c>
      <c r="BI1601" s="162">
        <f>IF(N1601="nulová",J1601,0)</f>
        <v>0</v>
      </c>
      <c r="BJ1601" s="17" t="s">
        <v>86</v>
      </c>
      <c r="BK1601" s="162">
        <f>ROUND(I1601*H1601,2)</f>
        <v>0</v>
      </c>
      <c r="BL1601" s="17" t="s">
        <v>245</v>
      </c>
      <c r="BM1601" s="161" t="s">
        <v>1892</v>
      </c>
    </row>
    <row r="1602" spans="1:65" s="14" customFormat="1" ht="22.5">
      <c r="B1602" s="172"/>
      <c r="D1602" s="164" t="s">
        <v>237</v>
      </c>
      <c r="E1602" s="173" t="s">
        <v>1</v>
      </c>
      <c r="F1602" s="174" t="s">
        <v>3026</v>
      </c>
      <c r="H1602" s="173" t="s">
        <v>1</v>
      </c>
      <c r="I1602" s="175"/>
      <c r="L1602" s="172"/>
      <c r="M1602" s="176"/>
      <c r="N1602" s="177"/>
      <c r="O1602" s="177"/>
      <c r="P1602" s="177"/>
      <c r="Q1602" s="177"/>
      <c r="R1602" s="177"/>
      <c r="S1602" s="177"/>
      <c r="T1602" s="178"/>
      <c r="AT1602" s="173" t="s">
        <v>237</v>
      </c>
      <c r="AU1602" s="173" t="s">
        <v>88</v>
      </c>
      <c r="AV1602" s="14" t="s">
        <v>86</v>
      </c>
      <c r="AW1602" s="14" t="s">
        <v>33</v>
      </c>
      <c r="AX1602" s="14" t="s">
        <v>79</v>
      </c>
      <c r="AY1602" s="173" t="s">
        <v>207</v>
      </c>
    </row>
    <row r="1603" spans="1:65" s="14" customFormat="1" ht="11.25">
      <c r="B1603" s="172"/>
      <c r="D1603" s="164" t="s">
        <v>237</v>
      </c>
      <c r="E1603" s="173" t="s">
        <v>1</v>
      </c>
      <c r="F1603" s="174" t="s">
        <v>3027</v>
      </c>
      <c r="H1603" s="173" t="s">
        <v>1</v>
      </c>
      <c r="I1603" s="175"/>
      <c r="L1603" s="172"/>
      <c r="M1603" s="176"/>
      <c r="N1603" s="177"/>
      <c r="O1603" s="177"/>
      <c r="P1603" s="177"/>
      <c r="Q1603" s="177"/>
      <c r="R1603" s="177"/>
      <c r="S1603" s="177"/>
      <c r="T1603" s="178"/>
      <c r="AT1603" s="173" t="s">
        <v>237</v>
      </c>
      <c r="AU1603" s="173" t="s">
        <v>88</v>
      </c>
      <c r="AV1603" s="14" t="s">
        <v>86</v>
      </c>
      <c r="AW1603" s="14" t="s">
        <v>33</v>
      </c>
      <c r="AX1603" s="14" t="s">
        <v>79</v>
      </c>
      <c r="AY1603" s="173" t="s">
        <v>207</v>
      </c>
    </row>
    <row r="1604" spans="1:65" s="14" customFormat="1" ht="22.5">
      <c r="B1604" s="172"/>
      <c r="D1604" s="164" t="s">
        <v>237</v>
      </c>
      <c r="E1604" s="173" t="s">
        <v>1</v>
      </c>
      <c r="F1604" s="174" t="s">
        <v>3015</v>
      </c>
      <c r="H1604" s="173" t="s">
        <v>1</v>
      </c>
      <c r="I1604" s="175"/>
      <c r="L1604" s="172"/>
      <c r="M1604" s="176"/>
      <c r="N1604" s="177"/>
      <c r="O1604" s="177"/>
      <c r="P1604" s="177"/>
      <c r="Q1604" s="177"/>
      <c r="R1604" s="177"/>
      <c r="S1604" s="177"/>
      <c r="T1604" s="178"/>
      <c r="AT1604" s="173" t="s">
        <v>237</v>
      </c>
      <c r="AU1604" s="173" t="s">
        <v>88</v>
      </c>
      <c r="AV1604" s="14" t="s">
        <v>86</v>
      </c>
      <c r="AW1604" s="14" t="s">
        <v>33</v>
      </c>
      <c r="AX1604" s="14" t="s">
        <v>79</v>
      </c>
      <c r="AY1604" s="173" t="s">
        <v>207</v>
      </c>
    </row>
    <row r="1605" spans="1:65" s="13" customFormat="1" ht="11.25">
      <c r="B1605" s="163"/>
      <c r="D1605" s="164" t="s">
        <v>237</v>
      </c>
      <c r="E1605" s="165" t="s">
        <v>1</v>
      </c>
      <c r="F1605" s="166" t="s">
        <v>3028</v>
      </c>
      <c r="H1605" s="167">
        <v>168.137</v>
      </c>
      <c r="I1605" s="168"/>
      <c r="L1605" s="163"/>
      <c r="M1605" s="169"/>
      <c r="N1605" s="170"/>
      <c r="O1605" s="170"/>
      <c r="P1605" s="170"/>
      <c r="Q1605" s="170"/>
      <c r="R1605" s="170"/>
      <c r="S1605" s="170"/>
      <c r="T1605" s="171"/>
      <c r="AT1605" s="165" t="s">
        <v>237</v>
      </c>
      <c r="AU1605" s="165" t="s">
        <v>88</v>
      </c>
      <c r="AV1605" s="13" t="s">
        <v>88</v>
      </c>
      <c r="AW1605" s="13" t="s">
        <v>33</v>
      </c>
      <c r="AX1605" s="13" t="s">
        <v>79</v>
      </c>
      <c r="AY1605" s="165" t="s">
        <v>207</v>
      </c>
    </row>
    <row r="1606" spans="1:65" s="14" customFormat="1" ht="22.5">
      <c r="B1606" s="172"/>
      <c r="D1606" s="164" t="s">
        <v>237</v>
      </c>
      <c r="E1606" s="173" t="s">
        <v>1</v>
      </c>
      <c r="F1606" s="174" t="s">
        <v>2936</v>
      </c>
      <c r="H1606" s="173" t="s">
        <v>1</v>
      </c>
      <c r="I1606" s="175"/>
      <c r="L1606" s="172"/>
      <c r="M1606" s="176"/>
      <c r="N1606" s="177"/>
      <c r="O1606" s="177"/>
      <c r="P1606" s="177"/>
      <c r="Q1606" s="177"/>
      <c r="R1606" s="177"/>
      <c r="S1606" s="177"/>
      <c r="T1606" s="178"/>
      <c r="AT1606" s="173" t="s">
        <v>237</v>
      </c>
      <c r="AU1606" s="173" t="s">
        <v>88</v>
      </c>
      <c r="AV1606" s="14" t="s">
        <v>86</v>
      </c>
      <c r="AW1606" s="14" t="s">
        <v>33</v>
      </c>
      <c r="AX1606" s="14" t="s">
        <v>79</v>
      </c>
      <c r="AY1606" s="173" t="s">
        <v>207</v>
      </c>
    </row>
    <row r="1607" spans="1:65" s="14" customFormat="1" ht="22.5">
      <c r="B1607" s="172"/>
      <c r="D1607" s="164" t="s">
        <v>237</v>
      </c>
      <c r="E1607" s="173" t="s">
        <v>1</v>
      </c>
      <c r="F1607" s="174" t="s">
        <v>2955</v>
      </c>
      <c r="H1607" s="173" t="s">
        <v>1</v>
      </c>
      <c r="I1607" s="175"/>
      <c r="L1607" s="172"/>
      <c r="M1607" s="176"/>
      <c r="N1607" s="177"/>
      <c r="O1607" s="177"/>
      <c r="P1607" s="177"/>
      <c r="Q1607" s="177"/>
      <c r="R1607" s="177"/>
      <c r="S1607" s="177"/>
      <c r="T1607" s="178"/>
      <c r="AT1607" s="173" t="s">
        <v>237</v>
      </c>
      <c r="AU1607" s="173" t="s">
        <v>88</v>
      </c>
      <c r="AV1607" s="14" t="s">
        <v>86</v>
      </c>
      <c r="AW1607" s="14" t="s">
        <v>33</v>
      </c>
      <c r="AX1607" s="14" t="s">
        <v>79</v>
      </c>
      <c r="AY1607" s="173" t="s">
        <v>207</v>
      </c>
    </row>
    <row r="1608" spans="1:65" s="14" customFormat="1" ht="22.5">
      <c r="B1608" s="172"/>
      <c r="D1608" s="164" t="s">
        <v>237</v>
      </c>
      <c r="E1608" s="173" t="s">
        <v>1</v>
      </c>
      <c r="F1608" s="174" t="s">
        <v>2938</v>
      </c>
      <c r="H1608" s="173" t="s">
        <v>1</v>
      </c>
      <c r="I1608" s="175"/>
      <c r="L1608" s="172"/>
      <c r="M1608" s="176"/>
      <c r="N1608" s="177"/>
      <c r="O1608" s="177"/>
      <c r="P1608" s="177"/>
      <c r="Q1608" s="177"/>
      <c r="R1608" s="177"/>
      <c r="S1608" s="177"/>
      <c r="T1608" s="178"/>
      <c r="AT1608" s="173" t="s">
        <v>237</v>
      </c>
      <c r="AU1608" s="173" t="s">
        <v>88</v>
      </c>
      <c r="AV1608" s="14" t="s">
        <v>86</v>
      </c>
      <c r="AW1608" s="14" t="s">
        <v>33</v>
      </c>
      <c r="AX1608" s="14" t="s">
        <v>79</v>
      </c>
      <c r="AY1608" s="173" t="s">
        <v>207</v>
      </c>
    </row>
    <row r="1609" spans="1:65" s="15" customFormat="1" ht="11.25">
      <c r="B1609" s="179"/>
      <c r="D1609" s="164" t="s">
        <v>237</v>
      </c>
      <c r="E1609" s="180" t="s">
        <v>1</v>
      </c>
      <c r="F1609" s="181" t="s">
        <v>242</v>
      </c>
      <c r="H1609" s="182">
        <v>168.137</v>
      </c>
      <c r="I1609" s="183"/>
      <c r="L1609" s="179"/>
      <c r="M1609" s="184"/>
      <c r="N1609" s="185"/>
      <c r="O1609" s="185"/>
      <c r="P1609" s="185"/>
      <c r="Q1609" s="185"/>
      <c r="R1609" s="185"/>
      <c r="S1609" s="185"/>
      <c r="T1609" s="186"/>
      <c r="AT1609" s="180" t="s">
        <v>237</v>
      </c>
      <c r="AU1609" s="180" t="s">
        <v>88</v>
      </c>
      <c r="AV1609" s="15" t="s">
        <v>213</v>
      </c>
      <c r="AW1609" s="15" t="s">
        <v>33</v>
      </c>
      <c r="AX1609" s="15" t="s">
        <v>86</v>
      </c>
      <c r="AY1609" s="180" t="s">
        <v>207</v>
      </c>
    </row>
    <row r="1610" spans="1:65" s="2" customFormat="1" ht="16.5" customHeight="1">
      <c r="A1610" s="31"/>
      <c r="B1610" s="148"/>
      <c r="C1610" s="149" t="s">
        <v>1896</v>
      </c>
      <c r="D1610" s="149" t="s">
        <v>209</v>
      </c>
      <c r="E1610" s="150" t="s">
        <v>3029</v>
      </c>
      <c r="F1610" s="151" t="s">
        <v>3030</v>
      </c>
      <c r="G1610" s="152" t="s">
        <v>415</v>
      </c>
      <c r="H1610" s="153">
        <v>402.93299999999999</v>
      </c>
      <c r="I1610" s="154"/>
      <c r="J1610" s="155">
        <f>ROUND(I1610*H1610,2)</f>
        <v>0</v>
      </c>
      <c r="K1610" s="156"/>
      <c r="L1610" s="32"/>
      <c r="M1610" s="157" t="s">
        <v>1</v>
      </c>
      <c r="N1610" s="158" t="s">
        <v>44</v>
      </c>
      <c r="O1610" s="57"/>
      <c r="P1610" s="159">
        <f>O1610*H1610</f>
        <v>0</v>
      </c>
      <c r="Q1610" s="159">
        <v>0</v>
      </c>
      <c r="R1610" s="159">
        <f>Q1610*H1610</f>
        <v>0</v>
      </c>
      <c r="S1610" s="159">
        <v>0</v>
      </c>
      <c r="T1610" s="160">
        <f>S1610*H1610</f>
        <v>0</v>
      </c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R1610" s="161" t="s">
        <v>245</v>
      </c>
      <c r="AT1610" s="161" t="s">
        <v>209</v>
      </c>
      <c r="AU1610" s="161" t="s">
        <v>88</v>
      </c>
      <c r="AY1610" s="17" t="s">
        <v>207</v>
      </c>
      <c r="BE1610" s="162">
        <f>IF(N1610="základní",J1610,0)</f>
        <v>0</v>
      </c>
      <c r="BF1610" s="162">
        <f>IF(N1610="snížená",J1610,0)</f>
        <v>0</v>
      </c>
      <c r="BG1610" s="162">
        <f>IF(N1610="zákl. přenesená",J1610,0)</f>
        <v>0</v>
      </c>
      <c r="BH1610" s="162">
        <f>IF(N1610="sníž. přenesená",J1610,0)</f>
        <v>0</v>
      </c>
      <c r="BI1610" s="162">
        <f>IF(N1610="nulová",J1610,0)</f>
        <v>0</v>
      </c>
      <c r="BJ1610" s="17" t="s">
        <v>86</v>
      </c>
      <c r="BK1610" s="162">
        <f>ROUND(I1610*H1610,2)</f>
        <v>0</v>
      </c>
      <c r="BL1610" s="17" t="s">
        <v>245</v>
      </c>
      <c r="BM1610" s="161" t="s">
        <v>1899</v>
      </c>
    </row>
    <row r="1611" spans="1:65" s="13" customFormat="1" ht="22.5">
      <c r="B1611" s="163"/>
      <c r="D1611" s="164" t="s">
        <v>237</v>
      </c>
      <c r="E1611" s="165" t="s">
        <v>1</v>
      </c>
      <c r="F1611" s="166" t="s">
        <v>3031</v>
      </c>
      <c r="H1611" s="167">
        <v>402.93299999999999</v>
      </c>
      <c r="I1611" s="168"/>
      <c r="L1611" s="163"/>
      <c r="M1611" s="169"/>
      <c r="N1611" s="170"/>
      <c r="O1611" s="170"/>
      <c r="P1611" s="170"/>
      <c r="Q1611" s="170"/>
      <c r="R1611" s="170"/>
      <c r="S1611" s="170"/>
      <c r="T1611" s="171"/>
      <c r="AT1611" s="165" t="s">
        <v>237</v>
      </c>
      <c r="AU1611" s="165" t="s">
        <v>88</v>
      </c>
      <c r="AV1611" s="13" t="s">
        <v>88</v>
      </c>
      <c r="AW1611" s="13" t="s">
        <v>33</v>
      </c>
      <c r="AX1611" s="13" t="s">
        <v>79</v>
      </c>
      <c r="AY1611" s="165" t="s">
        <v>207</v>
      </c>
    </row>
    <row r="1612" spans="1:65" s="15" customFormat="1" ht="11.25">
      <c r="B1612" s="179"/>
      <c r="D1612" s="164" t="s">
        <v>237</v>
      </c>
      <c r="E1612" s="180" t="s">
        <v>1</v>
      </c>
      <c r="F1612" s="181" t="s">
        <v>242</v>
      </c>
      <c r="H1612" s="182">
        <v>402.93299999999999</v>
      </c>
      <c r="I1612" s="183"/>
      <c r="L1612" s="179"/>
      <c r="M1612" s="184"/>
      <c r="N1612" s="185"/>
      <c r="O1612" s="185"/>
      <c r="P1612" s="185"/>
      <c r="Q1612" s="185"/>
      <c r="R1612" s="185"/>
      <c r="S1612" s="185"/>
      <c r="T1612" s="186"/>
      <c r="AT1612" s="180" t="s">
        <v>237</v>
      </c>
      <c r="AU1612" s="180" t="s">
        <v>88</v>
      </c>
      <c r="AV1612" s="15" t="s">
        <v>213</v>
      </c>
      <c r="AW1612" s="15" t="s">
        <v>33</v>
      </c>
      <c r="AX1612" s="15" t="s">
        <v>86</v>
      </c>
      <c r="AY1612" s="180" t="s">
        <v>207</v>
      </c>
    </row>
    <row r="1613" spans="1:65" s="2" customFormat="1" ht="24.2" customHeight="1">
      <c r="A1613" s="31"/>
      <c r="B1613" s="148"/>
      <c r="C1613" s="149" t="s">
        <v>1054</v>
      </c>
      <c r="D1613" s="149" t="s">
        <v>209</v>
      </c>
      <c r="E1613" s="150" t="s">
        <v>3032</v>
      </c>
      <c r="F1613" s="151" t="s">
        <v>3033</v>
      </c>
      <c r="G1613" s="152" t="s">
        <v>415</v>
      </c>
      <c r="H1613" s="153">
        <v>1844.3620000000001</v>
      </c>
      <c r="I1613" s="154"/>
      <c r="J1613" s="155">
        <f>ROUND(I1613*H1613,2)</f>
        <v>0</v>
      </c>
      <c r="K1613" s="156"/>
      <c r="L1613" s="32"/>
      <c r="M1613" s="157" t="s">
        <v>1</v>
      </c>
      <c r="N1613" s="158" t="s">
        <v>44</v>
      </c>
      <c r="O1613" s="57"/>
      <c r="P1613" s="159">
        <f>O1613*H1613</f>
        <v>0</v>
      </c>
      <c r="Q1613" s="159">
        <v>0</v>
      </c>
      <c r="R1613" s="159">
        <f>Q1613*H1613</f>
        <v>0</v>
      </c>
      <c r="S1613" s="159">
        <v>0</v>
      </c>
      <c r="T1613" s="160">
        <f>S1613*H1613</f>
        <v>0</v>
      </c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R1613" s="161" t="s">
        <v>245</v>
      </c>
      <c r="AT1613" s="161" t="s">
        <v>209</v>
      </c>
      <c r="AU1613" s="161" t="s">
        <v>88</v>
      </c>
      <c r="AY1613" s="17" t="s">
        <v>207</v>
      </c>
      <c r="BE1613" s="162">
        <f>IF(N1613="základní",J1613,0)</f>
        <v>0</v>
      </c>
      <c r="BF1613" s="162">
        <f>IF(N1613="snížená",J1613,0)</f>
        <v>0</v>
      </c>
      <c r="BG1613" s="162">
        <f>IF(N1613="zákl. přenesená",J1613,0)</f>
        <v>0</v>
      </c>
      <c r="BH1613" s="162">
        <f>IF(N1613="sníž. přenesená",J1613,0)</f>
        <v>0</v>
      </c>
      <c r="BI1613" s="162">
        <f>IF(N1613="nulová",J1613,0)</f>
        <v>0</v>
      </c>
      <c r="BJ1613" s="17" t="s">
        <v>86</v>
      </c>
      <c r="BK1613" s="162">
        <f>ROUND(I1613*H1613,2)</f>
        <v>0</v>
      </c>
      <c r="BL1613" s="17" t="s">
        <v>245</v>
      </c>
      <c r="BM1613" s="161" t="s">
        <v>1903</v>
      </c>
    </row>
    <row r="1614" spans="1:65" s="13" customFormat="1" ht="11.25">
      <c r="B1614" s="163"/>
      <c r="D1614" s="164" t="s">
        <v>237</v>
      </c>
      <c r="E1614" s="165" t="s">
        <v>1</v>
      </c>
      <c r="F1614" s="166" t="s">
        <v>3034</v>
      </c>
      <c r="H1614" s="167">
        <v>10.51</v>
      </c>
      <c r="I1614" s="168"/>
      <c r="L1614" s="163"/>
      <c r="M1614" s="169"/>
      <c r="N1614" s="170"/>
      <c r="O1614" s="170"/>
      <c r="P1614" s="170"/>
      <c r="Q1614" s="170"/>
      <c r="R1614" s="170"/>
      <c r="S1614" s="170"/>
      <c r="T1614" s="171"/>
      <c r="AT1614" s="165" t="s">
        <v>237</v>
      </c>
      <c r="AU1614" s="165" t="s">
        <v>88</v>
      </c>
      <c r="AV1614" s="13" t="s">
        <v>88</v>
      </c>
      <c r="AW1614" s="13" t="s">
        <v>33</v>
      </c>
      <c r="AX1614" s="13" t="s">
        <v>79</v>
      </c>
      <c r="AY1614" s="165" t="s">
        <v>207</v>
      </c>
    </row>
    <row r="1615" spans="1:65" s="13" customFormat="1" ht="11.25">
      <c r="B1615" s="163"/>
      <c r="D1615" s="164" t="s">
        <v>237</v>
      </c>
      <c r="E1615" s="165" t="s">
        <v>1</v>
      </c>
      <c r="F1615" s="166" t="s">
        <v>3035</v>
      </c>
      <c r="H1615" s="167">
        <v>0.57599999999999996</v>
      </c>
      <c r="I1615" s="168"/>
      <c r="L1615" s="163"/>
      <c r="M1615" s="169"/>
      <c r="N1615" s="170"/>
      <c r="O1615" s="170"/>
      <c r="P1615" s="170"/>
      <c r="Q1615" s="170"/>
      <c r="R1615" s="170"/>
      <c r="S1615" s="170"/>
      <c r="T1615" s="171"/>
      <c r="AT1615" s="165" t="s">
        <v>237</v>
      </c>
      <c r="AU1615" s="165" t="s">
        <v>88</v>
      </c>
      <c r="AV1615" s="13" t="s">
        <v>88</v>
      </c>
      <c r="AW1615" s="13" t="s">
        <v>33</v>
      </c>
      <c r="AX1615" s="13" t="s">
        <v>79</v>
      </c>
      <c r="AY1615" s="165" t="s">
        <v>207</v>
      </c>
    </row>
    <row r="1616" spans="1:65" s="13" customFormat="1" ht="11.25">
      <c r="B1616" s="163"/>
      <c r="D1616" s="164" t="s">
        <v>237</v>
      </c>
      <c r="E1616" s="165" t="s">
        <v>1</v>
      </c>
      <c r="F1616" s="166" t="s">
        <v>3036</v>
      </c>
      <c r="H1616" s="167">
        <v>583.274</v>
      </c>
      <c r="I1616" s="168"/>
      <c r="L1616" s="163"/>
      <c r="M1616" s="169"/>
      <c r="N1616" s="170"/>
      <c r="O1616" s="170"/>
      <c r="P1616" s="170"/>
      <c r="Q1616" s="170"/>
      <c r="R1616" s="170"/>
      <c r="S1616" s="170"/>
      <c r="T1616" s="171"/>
      <c r="AT1616" s="165" t="s">
        <v>237</v>
      </c>
      <c r="AU1616" s="165" t="s">
        <v>88</v>
      </c>
      <c r="AV1616" s="13" t="s">
        <v>88</v>
      </c>
      <c r="AW1616" s="13" t="s">
        <v>33</v>
      </c>
      <c r="AX1616" s="13" t="s">
        <v>79</v>
      </c>
      <c r="AY1616" s="165" t="s">
        <v>207</v>
      </c>
    </row>
    <row r="1617" spans="2:51" s="13" customFormat="1" ht="11.25">
      <c r="B1617" s="163"/>
      <c r="D1617" s="164" t="s">
        <v>237</v>
      </c>
      <c r="E1617" s="165" t="s">
        <v>1</v>
      </c>
      <c r="F1617" s="166" t="s">
        <v>3037</v>
      </c>
      <c r="H1617" s="167">
        <v>31.704000000000001</v>
      </c>
      <c r="I1617" s="168"/>
      <c r="L1617" s="163"/>
      <c r="M1617" s="169"/>
      <c r="N1617" s="170"/>
      <c r="O1617" s="170"/>
      <c r="P1617" s="170"/>
      <c r="Q1617" s="170"/>
      <c r="R1617" s="170"/>
      <c r="S1617" s="170"/>
      <c r="T1617" s="171"/>
      <c r="AT1617" s="165" t="s">
        <v>237</v>
      </c>
      <c r="AU1617" s="165" t="s">
        <v>88</v>
      </c>
      <c r="AV1617" s="13" t="s">
        <v>88</v>
      </c>
      <c r="AW1617" s="13" t="s">
        <v>33</v>
      </c>
      <c r="AX1617" s="13" t="s">
        <v>79</v>
      </c>
      <c r="AY1617" s="165" t="s">
        <v>207</v>
      </c>
    </row>
    <row r="1618" spans="2:51" s="13" customFormat="1" ht="11.25">
      <c r="B1618" s="163"/>
      <c r="D1618" s="164" t="s">
        <v>237</v>
      </c>
      <c r="E1618" s="165" t="s">
        <v>1</v>
      </c>
      <c r="F1618" s="166" t="s">
        <v>3038</v>
      </c>
      <c r="H1618" s="167">
        <v>32.298999999999999</v>
      </c>
      <c r="I1618" s="168"/>
      <c r="L1618" s="163"/>
      <c r="M1618" s="169"/>
      <c r="N1618" s="170"/>
      <c r="O1618" s="170"/>
      <c r="P1618" s="170"/>
      <c r="Q1618" s="170"/>
      <c r="R1618" s="170"/>
      <c r="S1618" s="170"/>
      <c r="T1618" s="171"/>
      <c r="AT1618" s="165" t="s">
        <v>237</v>
      </c>
      <c r="AU1618" s="165" t="s">
        <v>88</v>
      </c>
      <c r="AV1618" s="13" t="s">
        <v>88</v>
      </c>
      <c r="AW1618" s="13" t="s">
        <v>33</v>
      </c>
      <c r="AX1618" s="13" t="s">
        <v>79</v>
      </c>
      <c r="AY1618" s="165" t="s">
        <v>207</v>
      </c>
    </row>
    <row r="1619" spans="2:51" s="13" customFormat="1" ht="11.25">
      <c r="B1619" s="163"/>
      <c r="D1619" s="164" t="s">
        <v>237</v>
      </c>
      <c r="E1619" s="165" t="s">
        <v>1</v>
      </c>
      <c r="F1619" s="166" t="s">
        <v>3039</v>
      </c>
      <c r="H1619" s="167">
        <v>9.2059999999999995</v>
      </c>
      <c r="I1619" s="168"/>
      <c r="L1619" s="163"/>
      <c r="M1619" s="169"/>
      <c r="N1619" s="170"/>
      <c r="O1619" s="170"/>
      <c r="P1619" s="170"/>
      <c r="Q1619" s="170"/>
      <c r="R1619" s="170"/>
      <c r="S1619" s="170"/>
      <c r="T1619" s="171"/>
      <c r="AT1619" s="165" t="s">
        <v>237</v>
      </c>
      <c r="AU1619" s="165" t="s">
        <v>88</v>
      </c>
      <c r="AV1619" s="13" t="s">
        <v>88</v>
      </c>
      <c r="AW1619" s="13" t="s">
        <v>33</v>
      </c>
      <c r="AX1619" s="13" t="s">
        <v>79</v>
      </c>
      <c r="AY1619" s="165" t="s">
        <v>207</v>
      </c>
    </row>
    <row r="1620" spans="2:51" s="13" customFormat="1" ht="11.25">
      <c r="B1620" s="163"/>
      <c r="D1620" s="164" t="s">
        <v>237</v>
      </c>
      <c r="E1620" s="165" t="s">
        <v>1</v>
      </c>
      <c r="F1620" s="166" t="s">
        <v>3040</v>
      </c>
      <c r="H1620" s="167">
        <v>540.64200000000005</v>
      </c>
      <c r="I1620" s="168"/>
      <c r="L1620" s="163"/>
      <c r="M1620" s="169"/>
      <c r="N1620" s="170"/>
      <c r="O1620" s="170"/>
      <c r="P1620" s="170"/>
      <c r="Q1620" s="170"/>
      <c r="R1620" s="170"/>
      <c r="S1620" s="170"/>
      <c r="T1620" s="171"/>
      <c r="AT1620" s="165" t="s">
        <v>237</v>
      </c>
      <c r="AU1620" s="165" t="s">
        <v>88</v>
      </c>
      <c r="AV1620" s="13" t="s">
        <v>88</v>
      </c>
      <c r="AW1620" s="13" t="s">
        <v>33</v>
      </c>
      <c r="AX1620" s="13" t="s">
        <v>79</v>
      </c>
      <c r="AY1620" s="165" t="s">
        <v>207</v>
      </c>
    </row>
    <row r="1621" spans="2:51" s="13" customFormat="1" ht="11.25">
      <c r="B1621" s="163"/>
      <c r="D1621" s="164" t="s">
        <v>237</v>
      </c>
      <c r="E1621" s="165" t="s">
        <v>1</v>
      </c>
      <c r="F1621" s="166" t="s">
        <v>3041</v>
      </c>
      <c r="H1621" s="167">
        <v>40.776000000000003</v>
      </c>
      <c r="I1621" s="168"/>
      <c r="L1621" s="163"/>
      <c r="M1621" s="169"/>
      <c r="N1621" s="170"/>
      <c r="O1621" s="170"/>
      <c r="P1621" s="170"/>
      <c r="Q1621" s="170"/>
      <c r="R1621" s="170"/>
      <c r="S1621" s="170"/>
      <c r="T1621" s="171"/>
      <c r="AT1621" s="165" t="s">
        <v>237</v>
      </c>
      <c r="AU1621" s="165" t="s">
        <v>88</v>
      </c>
      <c r="AV1621" s="13" t="s">
        <v>88</v>
      </c>
      <c r="AW1621" s="13" t="s">
        <v>33</v>
      </c>
      <c r="AX1621" s="13" t="s">
        <v>79</v>
      </c>
      <c r="AY1621" s="165" t="s">
        <v>207</v>
      </c>
    </row>
    <row r="1622" spans="2:51" s="13" customFormat="1" ht="11.25">
      <c r="B1622" s="163"/>
      <c r="D1622" s="164" t="s">
        <v>237</v>
      </c>
      <c r="E1622" s="165" t="s">
        <v>1</v>
      </c>
      <c r="F1622" s="166" t="s">
        <v>3042</v>
      </c>
      <c r="H1622" s="167">
        <v>515.10500000000002</v>
      </c>
      <c r="I1622" s="168"/>
      <c r="L1622" s="163"/>
      <c r="M1622" s="169"/>
      <c r="N1622" s="170"/>
      <c r="O1622" s="170"/>
      <c r="P1622" s="170"/>
      <c r="Q1622" s="170"/>
      <c r="R1622" s="170"/>
      <c r="S1622" s="170"/>
      <c r="T1622" s="171"/>
      <c r="AT1622" s="165" t="s">
        <v>237</v>
      </c>
      <c r="AU1622" s="165" t="s">
        <v>88</v>
      </c>
      <c r="AV1622" s="13" t="s">
        <v>88</v>
      </c>
      <c r="AW1622" s="13" t="s">
        <v>33</v>
      </c>
      <c r="AX1622" s="13" t="s">
        <v>79</v>
      </c>
      <c r="AY1622" s="165" t="s">
        <v>207</v>
      </c>
    </row>
    <row r="1623" spans="2:51" s="13" customFormat="1" ht="11.25">
      <c r="B1623" s="163"/>
      <c r="D1623" s="164" t="s">
        <v>237</v>
      </c>
      <c r="E1623" s="165" t="s">
        <v>1</v>
      </c>
      <c r="F1623" s="166" t="s">
        <v>3043</v>
      </c>
      <c r="H1623" s="167">
        <v>38.033000000000001</v>
      </c>
      <c r="I1623" s="168"/>
      <c r="L1623" s="163"/>
      <c r="M1623" s="169"/>
      <c r="N1623" s="170"/>
      <c r="O1623" s="170"/>
      <c r="P1623" s="170"/>
      <c r="Q1623" s="170"/>
      <c r="R1623" s="170"/>
      <c r="S1623" s="170"/>
      <c r="T1623" s="171"/>
      <c r="AT1623" s="165" t="s">
        <v>237</v>
      </c>
      <c r="AU1623" s="165" t="s">
        <v>88</v>
      </c>
      <c r="AV1623" s="13" t="s">
        <v>88</v>
      </c>
      <c r="AW1623" s="13" t="s">
        <v>33</v>
      </c>
      <c r="AX1623" s="13" t="s">
        <v>79</v>
      </c>
      <c r="AY1623" s="165" t="s">
        <v>207</v>
      </c>
    </row>
    <row r="1624" spans="2:51" s="13" customFormat="1" ht="11.25">
      <c r="B1624" s="163"/>
      <c r="D1624" s="164" t="s">
        <v>237</v>
      </c>
      <c r="E1624" s="165" t="s">
        <v>1</v>
      </c>
      <c r="F1624" s="166" t="s">
        <v>3044</v>
      </c>
      <c r="H1624" s="167">
        <v>11.798</v>
      </c>
      <c r="I1624" s="168"/>
      <c r="L1624" s="163"/>
      <c r="M1624" s="169"/>
      <c r="N1624" s="170"/>
      <c r="O1624" s="170"/>
      <c r="P1624" s="170"/>
      <c r="Q1624" s="170"/>
      <c r="R1624" s="170"/>
      <c r="S1624" s="170"/>
      <c r="T1624" s="171"/>
      <c r="AT1624" s="165" t="s">
        <v>237</v>
      </c>
      <c r="AU1624" s="165" t="s">
        <v>88</v>
      </c>
      <c r="AV1624" s="13" t="s">
        <v>88</v>
      </c>
      <c r="AW1624" s="13" t="s">
        <v>33</v>
      </c>
      <c r="AX1624" s="13" t="s">
        <v>79</v>
      </c>
      <c r="AY1624" s="165" t="s">
        <v>207</v>
      </c>
    </row>
    <row r="1625" spans="2:51" s="13" customFormat="1" ht="11.25">
      <c r="B1625" s="163"/>
      <c r="D1625" s="164" t="s">
        <v>237</v>
      </c>
      <c r="E1625" s="165" t="s">
        <v>1</v>
      </c>
      <c r="F1625" s="166" t="s">
        <v>3045</v>
      </c>
      <c r="H1625" s="167">
        <v>1.3779999999999999</v>
      </c>
      <c r="I1625" s="168"/>
      <c r="L1625" s="163"/>
      <c r="M1625" s="169"/>
      <c r="N1625" s="170"/>
      <c r="O1625" s="170"/>
      <c r="P1625" s="170"/>
      <c r="Q1625" s="170"/>
      <c r="R1625" s="170"/>
      <c r="S1625" s="170"/>
      <c r="T1625" s="171"/>
      <c r="AT1625" s="165" t="s">
        <v>237</v>
      </c>
      <c r="AU1625" s="165" t="s">
        <v>88</v>
      </c>
      <c r="AV1625" s="13" t="s">
        <v>88</v>
      </c>
      <c r="AW1625" s="13" t="s">
        <v>33</v>
      </c>
      <c r="AX1625" s="13" t="s">
        <v>79</v>
      </c>
      <c r="AY1625" s="165" t="s">
        <v>207</v>
      </c>
    </row>
    <row r="1626" spans="2:51" s="14" customFormat="1" ht="11.25">
      <c r="B1626" s="172"/>
      <c r="D1626" s="164" t="s">
        <v>237</v>
      </c>
      <c r="E1626" s="173" t="s">
        <v>1</v>
      </c>
      <c r="F1626" s="174" t="s">
        <v>3046</v>
      </c>
      <c r="H1626" s="173" t="s">
        <v>1</v>
      </c>
      <c r="I1626" s="175"/>
      <c r="L1626" s="172"/>
      <c r="M1626" s="176"/>
      <c r="N1626" s="177"/>
      <c r="O1626" s="177"/>
      <c r="P1626" s="177"/>
      <c r="Q1626" s="177"/>
      <c r="R1626" s="177"/>
      <c r="S1626" s="177"/>
      <c r="T1626" s="178"/>
      <c r="AT1626" s="173" t="s">
        <v>237</v>
      </c>
      <c r="AU1626" s="173" t="s">
        <v>88</v>
      </c>
      <c r="AV1626" s="14" t="s">
        <v>86</v>
      </c>
      <c r="AW1626" s="14" t="s">
        <v>33</v>
      </c>
      <c r="AX1626" s="14" t="s">
        <v>79</v>
      </c>
      <c r="AY1626" s="173" t="s">
        <v>207</v>
      </c>
    </row>
    <row r="1627" spans="2:51" s="13" customFormat="1" ht="11.25">
      <c r="B1627" s="163"/>
      <c r="D1627" s="164" t="s">
        <v>237</v>
      </c>
      <c r="E1627" s="165" t="s">
        <v>1</v>
      </c>
      <c r="F1627" s="166" t="s">
        <v>3047</v>
      </c>
      <c r="H1627" s="167">
        <v>15.015000000000001</v>
      </c>
      <c r="I1627" s="168"/>
      <c r="L1627" s="163"/>
      <c r="M1627" s="169"/>
      <c r="N1627" s="170"/>
      <c r="O1627" s="170"/>
      <c r="P1627" s="170"/>
      <c r="Q1627" s="170"/>
      <c r="R1627" s="170"/>
      <c r="S1627" s="170"/>
      <c r="T1627" s="171"/>
      <c r="AT1627" s="165" t="s">
        <v>237</v>
      </c>
      <c r="AU1627" s="165" t="s">
        <v>88</v>
      </c>
      <c r="AV1627" s="13" t="s">
        <v>88</v>
      </c>
      <c r="AW1627" s="13" t="s">
        <v>33</v>
      </c>
      <c r="AX1627" s="13" t="s">
        <v>79</v>
      </c>
      <c r="AY1627" s="165" t="s">
        <v>207</v>
      </c>
    </row>
    <row r="1628" spans="2:51" s="13" customFormat="1" ht="22.5">
      <c r="B1628" s="163"/>
      <c r="D1628" s="164" t="s">
        <v>237</v>
      </c>
      <c r="E1628" s="165" t="s">
        <v>1</v>
      </c>
      <c r="F1628" s="166" t="s">
        <v>3048</v>
      </c>
      <c r="H1628" s="167">
        <v>6.6</v>
      </c>
      <c r="I1628" s="168"/>
      <c r="L1628" s="163"/>
      <c r="M1628" s="169"/>
      <c r="N1628" s="170"/>
      <c r="O1628" s="170"/>
      <c r="P1628" s="170"/>
      <c r="Q1628" s="170"/>
      <c r="R1628" s="170"/>
      <c r="S1628" s="170"/>
      <c r="T1628" s="171"/>
      <c r="AT1628" s="165" t="s">
        <v>237</v>
      </c>
      <c r="AU1628" s="165" t="s">
        <v>88</v>
      </c>
      <c r="AV1628" s="13" t="s">
        <v>88</v>
      </c>
      <c r="AW1628" s="13" t="s">
        <v>33</v>
      </c>
      <c r="AX1628" s="13" t="s">
        <v>79</v>
      </c>
      <c r="AY1628" s="165" t="s">
        <v>207</v>
      </c>
    </row>
    <row r="1629" spans="2:51" s="13" customFormat="1" ht="11.25">
      <c r="B1629" s="163"/>
      <c r="D1629" s="164" t="s">
        <v>237</v>
      </c>
      <c r="E1629" s="165" t="s">
        <v>1</v>
      </c>
      <c r="F1629" s="166" t="s">
        <v>3049</v>
      </c>
      <c r="H1629" s="167">
        <v>7.4459999999999997</v>
      </c>
      <c r="I1629" s="168"/>
      <c r="L1629" s="163"/>
      <c r="M1629" s="169"/>
      <c r="N1629" s="170"/>
      <c r="O1629" s="170"/>
      <c r="P1629" s="170"/>
      <c r="Q1629" s="170"/>
      <c r="R1629" s="170"/>
      <c r="S1629" s="170"/>
      <c r="T1629" s="171"/>
      <c r="AT1629" s="165" t="s">
        <v>237</v>
      </c>
      <c r="AU1629" s="165" t="s">
        <v>88</v>
      </c>
      <c r="AV1629" s="13" t="s">
        <v>88</v>
      </c>
      <c r="AW1629" s="13" t="s">
        <v>33</v>
      </c>
      <c r="AX1629" s="13" t="s">
        <v>79</v>
      </c>
      <c r="AY1629" s="165" t="s">
        <v>207</v>
      </c>
    </row>
    <row r="1630" spans="2:51" s="14" customFormat="1" ht="22.5">
      <c r="B1630" s="172"/>
      <c r="D1630" s="164" t="s">
        <v>237</v>
      </c>
      <c r="E1630" s="173" t="s">
        <v>1</v>
      </c>
      <c r="F1630" s="174" t="s">
        <v>3050</v>
      </c>
      <c r="H1630" s="173" t="s">
        <v>1</v>
      </c>
      <c r="I1630" s="175"/>
      <c r="L1630" s="172"/>
      <c r="M1630" s="176"/>
      <c r="N1630" s="177"/>
      <c r="O1630" s="177"/>
      <c r="P1630" s="177"/>
      <c r="Q1630" s="177"/>
      <c r="R1630" s="177"/>
      <c r="S1630" s="177"/>
      <c r="T1630" s="178"/>
      <c r="AT1630" s="173" t="s">
        <v>237</v>
      </c>
      <c r="AU1630" s="173" t="s">
        <v>88</v>
      </c>
      <c r="AV1630" s="14" t="s">
        <v>86</v>
      </c>
      <c r="AW1630" s="14" t="s">
        <v>33</v>
      </c>
      <c r="AX1630" s="14" t="s">
        <v>79</v>
      </c>
      <c r="AY1630" s="173" t="s">
        <v>207</v>
      </c>
    </row>
    <row r="1631" spans="2:51" s="14" customFormat="1" ht="22.5">
      <c r="B1631" s="172"/>
      <c r="D1631" s="164" t="s">
        <v>237</v>
      </c>
      <c r="E1631" s="173" t="s">
        <v>1</v>
      </c>
      <c r="F1631" s="174" t="s">
        <v>3051</v>
      </c>
      <c r="H1631" s="173" t="s">
        <v>1</v>
      </c>
      <c r="I1631" s="175"/>
      <c r="L1631" s="172"/>
      <c r="M1631" s="176"/>
      <c r="N1631" s="177"/>
      <c r="O1631" s="177"/>
      <c r="P1631" s="177"/>
      <c r="Q1631" s="177"/>
      <c r="R1631" s="177"/>
      <c r="S1631" s="177"/>
      <c r="T1631" s="178"/>
      <c r="AT1631" s="173" t="s">
        <v>237</v>
      </c>
      <c r="AU1631" s="173" t="s">
        <v>88</v>
      </c>
      <c r="AV1631" s="14" t="s">
        <v>86</v>
      </c>
      <c r="AW1631" s="14" t="s">
        <v>33</v>
      </c>
      <c r="AX1631" s="14" t="s">
        <v>79</v>
      </c>
      <c r="AY1631" s="173" t="s">
        <v>207</v>
      </c>
    </row>
    <row r="1632" spans="2:51" s="15" customFormat="1" ht="11.25">
      <c r="B1632" s="179"/>
      <c r="D1632" s="164" t="s">
        <v>237</v>
      </c>
      <c r="E1632" s="180" t="s">
        <v>1</v>
      </c>
      <c r="F1632" s="181" t="s">
        <v>242</v>
      </c>
      <c r="H1632" s="182">
        <v>1844.3619999999999</v>
      </c>
      <c r="I1632" s="183"/>
      <c r="L1632" s="179"/>
      <c r="M1632" s="184"/>
      <c r="N1632" s="185"/>
      <c r="O1632" s="185"/>
      <c r="P1632" s="185"/>
      <c r="Q1632" s="185"/>
      <c r="R1632" s="185"/>
      <c r="S1632" s="185"/>
      <c r="T1632" s="186"/>
      <c r="AT1632" s="180" t="s">
        <v>237</v>
      </c>
      <c r="AU1632" s="180" t="s">
        <v>88</v>
      </c>
      <c r="AV1632" s="15" t="s">
        <v>213</v>
      </c>
      <c r="AW1632" s="15" t="s">
        <v>33</v>
      </c>
      <c r="AX1632" s="15" t="s">
        <v>86</v>
      </c>
      <c r="AY1632" s="180" t="s">
        <v>207</v>
      </c>
    </row>
    <row r="1633" spans="1:65" s="2" customFormat="1" ht="24.2" customHeight="1">
      <c r="A1633" s="31"/>
      <c r="B1633" s="148"/>
      <c r="C1633" s="149" t="s">
        <v>3052</v>
      </c>
      <c r="D1633" s="149" t="s">
        <v>209</v>
      </c>
      <c r="E1633" s="150" t="s">
        <v>3053</v>
      </c>
      <c r="F1633" s="151" t="s">
        <v>3054</v>
      </c>
      <c r="G1633" s="152" t="s">
        <v>415</v>
      </c>
      <c r="H1633" s="153">
        <v>462.09699999999998</v>
      </c>
      <c r="I1633" s="154"/>
      <c r="J1633" s="155">
        <f>ROUND(I1633*H1633,2)</f>
        <v>0</v>
      </c>
      <c r="K1633" s="156"/>
      <c r="L1633" s="32"/>
      <c r="M1633" s="157" t="s">
        <v>1</v>
      </c>
      <c r="N1633" s="158" t="s">
        <v>44</v>
      </c>
      <c r="O1633" s="57"/>
      <c r="P1633" s="159">
        <f>O1633*H1633</f>
        <v>0</v>
      </c>
      <c r="Q1633" s="159">
        <v>0</v>
      </c>
      <c r="R1633" s="159">
        <f>Q1633*H1633</f>
        <v>0</v>
      </c>
      <c r="S1633" s="159">
        <v>0</v>
      </c>
      <c r="T1633" s="160">
        <f>S1633*H1633</f>
        <v>0</v>
      </c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R1633" s="161" t="s">
        <v>245</v>
      </c>
      <c r="AT1633" s="161" t="s">
        <v>209</v>
      </c>
      <c r="AU1633" s="161" t="s">
        <v>88</v>
      </c>
      <c r="AY1633" s="17" t="s">
        <v>207</v>
      </c>
      <c r="BE1633" s="162">
        <f>IF(N1633="základní",J1633,0)</f>
        <v>0</v>
      </c>
      <c r="BF1633" s="162">
        <f>IF(N1633="snížená",J1633,0)</f>
        <v>0</v>
      </c>
      <c r="BG1633" s="162">
        <f>IF(N1633="zákl. přenesená",J1633,0)</f>
        <v>0</v>
      </c>
      <c r="BH1633" s="162">
        <f>IF(N1633="sníž. přenesená",J1633,0)</f>
        <v>0</v>
      </c>
      <c r="BI1633" s="162">
        <f>IF(N1633="nulová",J1633,0)</f>
        <v>0</v>
      </c>
      <c r="BJ1633" s="17" t="s">
        <v>86</v>
      </c>
      <c r="BK1633" s="162">
        <f>ROUND(I1633*H1633,2)</f>
        <v>0</v>
      </c>
      <c r="BL1633" s="17" t="s">
        <v>245</v>
      </c>
      <c r="BM1633" s="161" t="s">
        <v>3055</v>
      </c>
    </row>
    <row r="1634" spans="1:65" s="13" customFormat="1" ht="11.25">
      <c r="B1634" s="163"/>
      <c r="D1634" s="164" t="s">
        <v>237</v>
      </c>
      <c r="E1634" s="165" t="s">
        <v>1</v>
      </c>
      <c r="F1634" s="166" t="s">
        <v>3056</v>
      </c>
      <c r="H1634" s="167">
        <v>448.61900000000003</v>
      </c>
      <c r="I1634" s="168"/>
      <c r="L1634" s="163"/>
      <c r="M1634" s="169"/>
      <c r="N1634" s="170"/>
      <c r="O1634" s="170"/>
      <c r="P1634" s="170"/>
      <c r="Q1634" s="170"/>
      <c r="R1634" s="170"/>
      <c r="S1634" s="170"/>
      <c r="T1634" s="171"/>
      <c r="AT1634" s="165" t="s">
        <v>237</v>
      </c>
      <c r="AU1634" s="165" t="s">
        <v>88</v>
      </c>
      <c r="AV1634" s="13" t="s">
        <v>88</v>
      </c>
      <c r="AW1634" s="13" t="s">
        <v>33</v>
      </c>
      <c r="AX1634" s="13" t="s">
        <v>79</v>
      </c>
      <c r="AY1634" s="165" t="s">
        <v>207</v>
      </c>
    </row>
    <row r="1635" spans="1:65" s="13" customFormat="1" ht="11.25">
      <c r="B1635" s="163"/>
      <c r="D1635" s="164" t="s">
        <v>237</v>
      </c>
      <c r="E1635" s="165" t="s">
        <v>1</v>
      </c>
      <c r="F1635" s="166" t="s">
        <v>3057</v>
      </c>
      <c r="H1635" s="167">
        <v>13.478</v>
      </c>
      <c r="I1635" s="168"/>
      <c r="L1635" s="163"/>
      <c r="M1635" s="169"/>
      <c r="N1635" s="170"/>
      <c r="O1635" s="170"/>
      <c r="P1635" s="170"/>
      <c r="Q1635" s="170"/>
      <c r="R1635" s="170"/>
      <c r="S1635" s="170"/>
      <c r="T1635" s="171"/>
      <c r="AT1635" s="165" t="s">
        <v>237</v>
      </c>
      <c r="AU1635" s="165" t="s">
        <v>88</v>
      </c>
      <c r="AV1635" s="13" t="s">
        <v>88</v>
      </c>
      <c r="AW1635" s="13" t="s">
        <v>33</v>
      </c>
      <c r="AX1635" s="13" t="s">
        <v>79</v>
      </c>
      <c r="AY1635" s="165" t="s">
        <v>207</v>
      </c>
    </row>
    <row r="1636" spans="1:65" s="14" customFormat="1" ht="22.5">
      <c r="B1636" s="172"/>
      <c r="D1636" s="164" t="s">
        <v>237</v>
      </c>
      <c r="E1636" s="173" t="s">
        <v>1</v>
      </c>
      <c r="F1636" s="174" t="s">
        <v>3050</v>
      </c>
      <c r="H1636" s="173" t="s">
        <v>1</v>
      </c>
      <c r="I1636" s="175"/>
      <c r="L1636" s="172"/>
      <c r="M1636" s="176"/>
      <c r="N1636" s="177"/>
      <c r="O1636" s="177"/>
      <c r="P1636" s="177"/>
      <c r="Q1636" s="177"/>
      <c r="R1636" s="177"/>
      <c r="S1636" s="177"/>
      <c r="T1636" s="178"/>
      <c r="AT1636" s="173" t="s">
        <v>237</v>
      </c>
      <c r="AU1636" s="173" t="s">
        <v>88</v>
      </c>
      <c r="AV1636" s="14" t="s">
        <v>86</v>
      </c>
      <c r="AW1636" s="14" t="s">
        <v>33</v>
      </c>
      <c r="AX1636" s="14" t="s">
        <v>79</v>
      </c>
      <c r="AY1636" s="173" t="s">
        <v>207</v>
      </c>
    </row>
    <row r="1637" spans="1:65" s="14" customFormat="1" ht="22.5">
      <c r="B1637" s="172"/>
      <c r="D1637" s="164" t="s">
        <v>237</v>
      </c>
      <c r="E1637" s="173" t="s">
        <v>1</v>
      </c>
      <c r="F1637" s="174" t="s">
        <v>3058</v>
      </c>
      <c r="H1637" s="173" t="s">
        <v>1</v>
      </c>
      <c r="I1637" s="175"/>
      <c r="L1637" s="172"/>
      <c r="M1637" s="176"/>
      <c r="N1637" s="177"/>
      <c r="O1637" s="177"/>
      <c r="P1637" s="177"/>
      <c r="Q1637" s="177"/>
      <c r="R1637" s="177"/>
      <c r="S1637" s="177"/>
      <c r="T1637" s="178"/>
      <c r="AT1637" s="173" t="s">
        <v>237</v>
      </c>
      <c r="AU1637" s="173" t="s">
        <v>88</v>
      </c>
      <c r="AV1637" s="14" t="s">
        <v>86</v>
      </c>
      <c r="AW1637" s="14" t="s">
        <v>33</v>
      </c>
      <c r="AX1637" s="14" t="s">
        <v>79</v>
      </c>
      <c r="AY1637" s="173" t="s">
        <v>207</v>
      </c>
    </row>
    <row r="1638" spans="1:65" s="15" customFormat="1" ht="11.25">
      <c r="B1638" s="179"/>
      <c r="D1638" s="164" t="s">
        <v>237</v>
      </c>
      <c r="E1638" s="180" t="s">
        <v>1</v>
      </c>
      <c r="F1638" s="181" t="s">
        <v>242</v>
      </c>
      <c r="H1638" s="182">
        <v>462.09700000000004</v>
      </c>
      <c r="I1638" s="183"/>
      <c r="L1638" s="179"/>
      <c r="M1638" s="184"/>
      <c r="N1638" s="185"/>
      <c r="O1638" s="185"/>
      <c r="P1638" s="185"/>
      <c r="Q1638" s="185"/>
      <c r="R1638" s="185"/>
      <c r="S1638" s="185"/>
      <c r="T1638" s="186"/>
      <c r="AT1638" s="180" t="s">
        <v>237</v>
      </c>
      <c r="AU1638" s="180" t="s">
        <v>88</v>
      </c>
      <c r="AV1638" s="15" t="s">
        <v>213</v>
      </c>
      <c r="AW1638" s="15" t="s">
        <v>33</v>
      </c>
      <c r="AX1638" s="15" t="s">
        <v>86</v>
      </c>
      <c r="AY1638" s="180" t="s">
        <v>207</v>
      </c>
    </row>
    <row r="1639" spans="1:65" s="2" customFormat="1" ht="24.2" customHeight="1">
      <c r="A1639" s="31"/>
      <c r="B1639" s="148"/>
      <c r="C1639" s="149" t="s">
        <v>1066</v>
      </c>
      <c r="D1639" s="149" t="s">
        <v>209</v>
      </c>
      <c r="E1639" s="150" t="s">
        <v>3059</v>
      </c>
      <c r="F1639" s="151" t="s">
        <v>3060</v>
      </c>
      <c r="G1639" s="152" t="s">
        <v>415</v>
      </c>
      <c r="H1639" s="153">
        <v>28.954000000000001</v>
      </c>
      <c r="I1639" s="154"/>
      <c r="J1639" s="155">
        <f>ROUND(I1639*H1639,2)</f>
        <v>0</v>
      </c>
      <c r="K1639" s="156"/>
      <c r="L1639" s="32"/>
      <c r="M1639" s="157" t="s">
        <v>1</v>
      </c>
      <c r="N1639" s="158" t="s">
        <v>44</v>
      </c>
      <c r="O1639" s="57"/>
      <c r="P1639" s="159">
        <f>O1639*H1639</f>
        <v>0</v>
      </c>
      <c r="Q1639" s="159">
        <v>0</v>
      </c>
      <c r="R1639" s="159">
        <f>Q1639*H1639</f>
        <v>0</v>
      </c>
      <c r="S1639" s="159">
        <v>0</v>
      </c>
      <c r="T1639" s="160">
        <f>S1639*H1639</f>
        <v>0</v>
      </c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R1639" s="161" t="s">
        <v>245</v>
      </c>
      <c r="AT1639" s="161" t="s">
        <v>209</v>
      </c>
      <c r="AU1639" s="161" t="s">
        <v>88</v>
      </c>
      <c r="AY1639" s="17" t="s">
        <v>207</v>
      </c>
      <c r="BE1639" s="162">
        <f>IF(N1639="základní",J1639,0)</f>
        <v>0</v>
      </c>
      <c r="BF1639" s="162">
        <f>IF(N1639="snížená",J1639,0)</f>
        <v>0</v>
      </c>
      <c r="BG1639" s="162">
        <f>IF(N1639="zákl. přenesená",J1639,0)</f>
        <v>0</v>
      </c>
      <c r="BH1639" s="162">
        <f>IF(N1639="sníž. přenesená",J1639,0)</f>
        <v>0</v>
      </c>
      <c r="BI1639" s="162">
        <f>IF(N1639="nulová",J1639,0)</f>
        <v>0</v>
      </c>
      <c r="BJ1639" s="17" t="s">
        <v>86</v>
      </c>
      <c r="BK1639" s="162">
        <f>ROUND(I1639*H1639,2)</f>
        <v>0</v>
      </c>
      <c r="BL1639" s="17" t="s">
        <v>245</v>
      </c>
      <c r="BM1639" s="161" t="s">
        <v>3061</v>
      </c>
    </row>
    <row r="1640" spans="1:65" s="13" customFormat="1" ht="11.25">
      <c r="B1640" s="163"/>
      <c r="D1640" s="164" t="s">
        <v>237</v>
      </c>
      <c r="E1640" s="165" t="s">
        <v>1</v>
      </c>
      <c r="F1640" s="166" t="s">
        <v>3062</v>
      </c>
      <c r="H1640" s="167">
        <v>23.29</v>
      </c>
      <c r="I1640" s="168"/>
      <c r="L1640" s="163"/>
      <c r="M1640" s="169"/>
      <c r="N1640" s="170"/>
      <c r="O1640" s="170"/>
      <c r="P1640" s="170"/>
      <c r="Q1640" s="170"/>
      <c r="R1640" s="170"/>
      <c r="S1640" s="170"/>
      <c r="T1640" s="171"/>
      <c r="AT1640" s="165" t="s">
        <v>237</v>
      </c>
      <c r="AU1640" s="165" t="s">
        <v>88</v>
      </c>
      <c r="AV1640" s="13" t="s">
        <v>88</v>
      </c>
      <c r="AW1640" s="13" t="s">
        <v>33</v>
      </c>
      <c r="AX1640" s="13" t="s">
        <v>79</v>
      </c>
      <c r="AY1640" s="165" t="s">
        <v>207</v>
      </c>
    </row>
    <row r="1641" spans="1:65" s="13" customFormat="1" ht="11.25">
      <c r="B1641" s="163"/>
      <c r="D1641" s="164" t="s">
        <v>237</v>
      </c>
      <c r="E1641" s="165" t="s">
        <v>1</v>
      </c>
      <c r="F1641" s="166" t="s">
        <v>3063</v>
      </c>
      <c r="H1641" s="167">
        <v>5.6639999999999997</v>
      </c>
      <c r="I1641" s="168"/>
      <c r="L1641" s="163"/>
      <c r="M1641" s="169"/>
      <c r="N1641" s="170"/>
      <c r="O1641" s="170"/>
      <c r="P1641" s="170"/>
      <c r="Q1641" s="170"/>
      <c r="R1641" s="170"/>
      <c r="S1641" s="170"/>
      <c r="T1641" s="171"/>
      <c r="AT1641" s="165" t="s">
        <v>237</v>
      </c>
      <c r="AU1641" s="165" t="s">
        <v>88</v>
      </c>
      <c r="AV1641" s="13" t="s">
        <v>88</v>
      </c>
      <c r="AW1641" s="13" t="s">
        <v>33</v>
      </c>
      <c r="AX1641" s="13" t="s">
        <v>79</v>
      </c>
      <c r="AY1641" s="165" t="s">
        <v>207</v>
      </c>
    </row>
    <row r="1642" spans="1:65" s="14" customFormat="1" ht="22.5">
      <c r="B1642" s="172"/>
      <c r="D1642" s="164" t="s">
        <v>237</v>
      </c>
      <c r="E1642" s="173" t="s">
        <v>1</v>
      </c>
      <c r="F1642" s="174" t="s">
        <v>3050</v>
      </c>
      <c r="H1642" s="173" t="s">
        <v>1</v>
      </c>
      <c r="I1642" s="175"/>
      <c r="L1642" s="172"/>
      <c r="M1642" s="176"/>
      <c r="N1642" s="177"/>
      <c r="O1642" s="177"/>
      <c r="P1642" s="177"/>
      <c r="Q1642" s="177"/>
      <c r="R1642" s="177"/>
      <c r="S1642" s="177"/>
      <c r="T1642" s="178"/>
      <c r="AT1642" s="173" t="s">
        <v>237</v>
      </c>
      <c r="AU1642" s="173" t="s">
        <v>88</v>
      </c>
      <c r="AV1642" s="14" t="s">
        <v>86</v>
      </c>
      <c r="AW1642" s="14" t="s">
        <v>33</v>
      </c>
      <c r="AX1642" s="14" t="s">
        <v>79</v>
      </c>
      <c r="AY1642" s="173" t="s">
        <v>207</v>
      </c>
    </row>
    <row r="1643" spans="1:65" s="14" customFormat="1" ht="22.5">
      <c r="B1643" s="172"/>
      <c r="D1643" s="164" t="s">
        <v>237</v>
      </c>
      <c r="E1643" s="173" t="s">
        <v>1</v>
      </c>
      <c r="F1643" s="174" t="s">
        <v>3058</v>
      </c>
      <c r="H1643" s="173" t="s">
        <v>1</v>
      </c>
      <c r="I1643" s="175"/>
      <c r="L1643" s="172"/>
      <c r="M1643" s="176"/>
      <c r="N1643" s="177"/>
      <c r="O1643" s="177"/>
      <c r="P1643" s="177"/>
      <c r="Q1643" s="177"/>
      <c r="R1643" s="177"/>
      <c r="S1643" s="177"/>
      <c r="T1643" s="178"/>
      <c r="AT1643" s="173" t="s">
        <v>237</v>
      </c>
      <c r="AU1643" s="173" t="s">
        <v>88</v>
      </c>
      <c r="AV1643" s="14" t="s">
        <v>86</v>
      </c>
      <c r="AW1643" s="14" t="s">
        <v>33</v>
      </c>
      <c r="AX1643" s="14" t="s">
        <v>79</v>
      </c>
      <c r="AY1643" s="173" t="s">
        <v>207</v>
      </c>
    </row>
    <row r="1644" spans="1:65" s="15" customFormat="1" ht="11.25">
      <c r="B1644" s="179"/>
      <c r="D1644" s="164" t="s">
        <v>237</v>
      </c>
      <c r="E1644" s="180" t="s">
        <v>1</v>
      </c>
      <c r="F1644" s="181" t="s">
        <v>242</v>
      </c>
      <c r="H1644" s="182">
        <v>28.954000000000001</v>
      </c>
      <c r="I1644" s="183"/>
      <c r="L1644" s="179"/>
      <c r="M1644" s="184"/>
      <c r="N1644" s="185"/>
      <c r="O1644" s="185"/>
      <c r="P1644" s="185"/>
      <c r="Q1644" s="185"/>
      <c r="R1644" s="185"/>
      <c r="S1644" s="185"/>
      <c r="T1644" s="186"/>
      <c r="AT1644" s="180" t="s">
        <v>237</v>
      </c>
      <c r="AU1644" s="180" t="s">
        <v>88</v>
      </c>
      <c r="AV1644" s="15" t="s">
        <v>213</v>
      </c>
      <c r="AW1644" s="15" t="s">
        <v>33</v>
      </c>
      <c r="AX1644" s="15" t="s">
        <v>86</v>
      </c>
      <c r="AY1644" s="180" t="s">
        <v>207</v>
      </c>
    </row>
    <row r="1645" spans="1:65" s="2" customFormat="1" ht="37.9" customHeight="1">
      <c r="A1645" s="31"/>
      <c r="B1645" s="148"/>
      <c r="C1645" s="149" t="s">
        <v>3064</v>
      </c>
      <c r="D1645" s="149" t="s">
        <v>209</v>
      </c>
      <c r="E1645" s="150" t="s">
        <v>3065</v>
      </c>
      <c r="F1645" s="151" t="s">
        <v>3066</v>
      </c>
      <c r="G1645" s="152" t="s">
        <v>415</v>
      </c>
      <c r="H1645" s="153">
        <v>28.908999999999999</v>
      </c>
      <c r="I1645" s="154"/>
      <c r="J1645" s="155">
        <f>ROUND(I1645*H1645,2)</f>
        <v>0</v>
      </c>
      <c r="K1645" s="156"/>
      <c r="L1645" s="32"/>
      <c r="M1645" s="157" t="s">
        <v>1</v>
      </c>
      <c r="N1645" s="158" t="s">
        <v>44</v>
      </c>
      <c r="O1645" s="57"/>
      <c r="P1645" s="159">
        <f>O1645*H1645</f>
        <v>0</v>
      </c>
      <c r="Q1645" s="159">
        <v>0</v>
      </c>
      <c r="R1645" s="159">
        <f>Q1645*H1645</f>
        <v>0</v>
      </c>
      <c r="S1645" s="159">
        <v>0</v>
      </c>
      <c r="T1645" s="160">
        <f>S1645*H1645</f>
        <v>0</v>
      </c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R1645" s="161" t="s">
        <v>245</v>
      </c>
      <c r="AT1645" s="161" t="s">
        <v>209</v>
      </c>
      <c r="AU1645" s="161" t="s">
        <v>88</v>
      </c>
      <c r="AY1645" s="17" t="s">
        <v>207</v>
      </c>
      <c r="BE1645" s="162">
        <f>IF(N1645="základní",J1645,0)</f>
        <v>0</v>
      </c>
      <c r="BF1645" s="162">
        <f>IF(N1645="snížená",J1645,0)</f>
        <v>0</v>
      </c>
      <c r="BG1645" s="162">
        <f>IF(N1645="zákl. přenesená",J1645,0)</f>
        <v>0</v>
      </c>
      <c r="BH1645" s="162">
        <f>IF(N1645="sníž. přenesená",J1645,0)</f>
        <v>0</v>
      </c>
      <c r="BI1645" s="162">
        <f>IF(N1645="nulová",J1645,0)</f>
        <v>0</v>
      </c>
      <c r="BJ1645" s="17" t="s">
        <v>86</v>
      </c>
      <c r="BK1645" s="162">
        <f>ROUND(I1645*H1645,2)</f>
        <v>0</v>
      </c>
      <c r="BL1645" s="17" t="s">
        <v>245</v>
      </c>
      <c r="BM1645" s="161" t="s">
        <v>3067</v>
      </c>
    </row>
    <row r="1646" spans="1:65" s="2" customFormat="1" ht="24.2" customHeight="1">
      <c r="A1646" s="31"/>
      <c r="B1646" s="148"/>
      <c r="C1646" s="149" t="s">
        <v>1077</v>
      </c>
      <c r="D1646" s="149" t="s">
        <v>209</v>
      </c>
      <c r="E1646" s="150" t="s">
        <v>3068</v>
      </c>
      <c r="F1646" s="151" t="s">
        <v>3069</v>
      </c>
      <c r="G1646" s="152" t="s">
        <v>415</v>
      </c>
      <c r="H1646" s="153">
        <v>236.56399999999999</v>
      </c>
      <c r="I1646" s="154"/>
      <c r="J1646" s="155">
        <f>ROUND(I1646*H1646,2)</f>
        <v>0</v>
      </c>
      <c r="K1646" s="156"/>
      <c r="L1646" s="32"/>
      <c r="M1646" s="157" t="s">
        <v>1</v>
      </c>
      <c r="N1646" s="158" t="s">
        <v>44</v>
      </c>
      <c r="O1646" s="57"/>
      <c r="P1646" s="159">
        <f>O1646*H1646</f>
        <v>0</v>
      </c>
      <c r="Q1646" s="159">
        <v>0</v>
      </c>
      <c r="R1646" s="159">
        <f>Q1646*H1646</f>
        <v>0</v>
      </c>
      <c r="S1646" s="159">
        <v>0</v>
      </c>
      <c r="T1646" s="160">
        <f>S1646*H1646</f>
        <v>0</v>
      </c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R1646" s="161" t="s">
        <v>245</v>
      </c>
      <c r="AT1646" s="161" t="s">
        <v>209</v>
      </c>
      <c r="AU1646" s="161" t="s">
        <v>88</v>
      </c>
      <c r="AY1646" s="17" t="s">
        <v>207</v>
      </c>
      <c r="BE1646" s="162">
        <f>IF(N1646="základní",J1646,0)</f>
        <v>0</v>
      </c>
      <c r="BF1646" s="162">
        <f>IF(N1646="snížená",J1646,0)</f>
        <v>0</v>
      </c>
      <c r="BG1646" s="162">
        <f>IF(N1646="zákl. přenesená",J1646,0)</f>
        <v>0</v>
      </c>
      <c r="BH1646" s="162">
        <f>IF(N1646="sníž. přenesená",J1646,0)</f>
        <v>0</v>
      </c>
      <c r="BI1646" s="162">
        <f>IF(N1646="nulová",J1646,0)</f>
        <v>0</v>
      </c>
      <c r="BJ1646" s="17" t="s">
        <v>86</v>
      </c>
      <c r="BK1646" s="162">
        <f>ROUND(I1646*H1646,2)</f>
        <v>0</v>
      </c>
      <c r="BL1646" s="17" t="s">
        <v>245</v>
      </c>
      <c r="BM1646" s="161" t="s">
        <v>3070</v>
      </c>
    </row>
    <row r="1647" spans="1:65" s="13" customFormat="1" ht="11.25">
      <c r="B1647" s="163"/>
      <c r="D1647" s="164" t="s">
        <v>237</v>
      </c>
      <c r="E1647" s="165" t="s">
        <v>1</v>
      </c>
      <c r="F1647" s="166" t="s">
        <v>3071</v>
      </c>
      <c r="H1647" s="167">
        <v>236.56399999999999</v>
      </c>
      <c r="I1647" s="168"/>
      <c r="L1647" s="163"/>
      <c r="M1647" s="169"/>
      <c r="N1647" s="170"/>
      <c r="O1647" s="170"/>
      <c r="P1647" s="170"/>
      <c r="Q1647" s="170"/>
      <c r="R1647" s="170"/>
      <c r="S1647" s="170"/>
      <c r="T1647" s="171"/>
      <c r="AT1647" s="165" t="s">
        <v>237</v>
      </c>
      <c r="AU1647" s="165" t="s">
        <v>88</v>
      </c>
      <c r="AV1647" s="13" t="s">
        <v>88</v>
      </c>
      <c r="AW1647" s="13" t="s">
        <v>33</v>
      </c>
      <c r="AX1647" s="13" t="s">
        <v>79</v>
      </c>
      <c r="AY1647" s="165" t="s">
        <v>207</v>
      </c>
    </row>
    <row r="1648" spans="1:65" s="14" customFormat="1" ht="22.5">
      <c r="B1648" s="172"/>
      <c r="D1648" s="164" t="s">
        <v>237</v>
      </c>
      <c r="E1648" s="173" t="s">
        <v>1</v>
      </c>
      <c r="F1648" s="174" t="s">
        <v>3050</v>
      </c>
      <c r="H1648" s="173" t="s">
        <v>1</v>
      </c>
      <c r="I1648" s="175"/>
      <c r="L1648" s="172"/>
      <c r="M1648" s="176"/>
      <c r="N1648" s="177"/>
      <c r="O1648" s="177"/>
      <c r="P1648" s="177"/>
      <c r="Q1648" s="177"/>
      <c r="R1648" s="177"/>
      <c r="S1648" s="177"/>
      <c r="T1648" s="178"/>
      <c r="AT1648" s="173" t="s">
        <v>237</v>
      </c>
      <c r="AU1648" s="173" t="s">
        <v>88</v>
      </c>
      <c r="AV1648" s="14" t="s">
        <v>86</v>
      </c>
      <c r="AW1648" s="14" t="s">
        <v>33</v>
      </c>
      <c r="AX1648" s="14" t="s">
        <v>79</v>
      </c>
      <c r="AY1648" s="173" t="s">
        <v>207</v>
      </c>
    </row>
    <row r="1649" spans="1:65" s="14" customFormat="1" ht="22.5">
      <c r="B1649" s="172"/>
      <c r="D1649" s="164" t="s">
        <v>237</v>
      </c>
      <c r="E1649" s="173" t="s">
        <v>1</v>
      </c>
      <c r="F1649" s="174" t="s">
        <v>3072</v>
      </c>
      <c r="H1649" s="173" t="s">
        <v>1</v>
      </c>
      <c r="I1649" s="175"/>
      <c r="L1649" s="172"/>
      <c r="M1649" s="176"/>
      <c r="N1649" s="177"/>
      <c r="O1649" s="177"/>
      <c r="P1649" s="177"/>
      <c r="Q1649" s="177"/>
      <c r="R1649" s="177"/>
      <c r="S1649" s="177"/>
      <c r="T1649" s="178"/>
      <c r="AT1649" s="173" t="s">
        <v>237</v>
      </c>
      <c r="AU1649" s="173" t="s">
        <v>88</v>
      </c>
      <c r="AV1649" s="14" t="s">
        <v>86</v>
      </c>
      <c r="AW1649" s="14" t="s">
        <v>33</v>
      </c>
      <c r="AX1649" s="14" t="s">
        <v>79</v>
      </c>
      <c r="AY1649" s="173" t="s">
        <v>207</v>
      </c>
    </row>
    <row r="1650" spans="1:65" s="15" customFormat="1" ht="11.25">
      <c r="B1650" s="179"/>
      <c r="D1650" s="164" t="s">
        <v>237</v>
      </c>
      <c r="E1650" s="180" t="s">
        <v>1</v>
      </c>
      <c r="F1650" s="181" t="s">
        <v>242</v>
      </c>
      <c r="H1650" s="182">
        <v>236.56399999999999</v>
      </c>
      <c r="I1650" s="183"/>
      <c r="L1650" s="179"/>
      <c r="M1650" s="184"/>
      <c r="N1650" s="185"/>
      <c r="O1650" s="185"/>
      <c r="P1650" s="185"/>
      <c r="Q1650" s="185"/>
      <c r="R1650" s="185"/>
      <c r="S1650" s="185"/>
      <c r="T1650" s="186"/>
      <c r="AT1650" s="180" t="s">
        <v>237</v>
      </c>
      <c r="AU1650" s="180" t="s">
        <v>88</v>
      </c>
      <c r="AV1650" s="15" t="s">
        <v>213</v>
      </c>
      <c r="AW1650" s="15" t="s">
        <v>33</v>
      </c>
      <c r="AX1650" s="15" t="s">
        <v>86</v>
      </c>
      <c r="AY1650" s="180" t="s">
        <v>207</v>
      </c>
    </row>
    <row r="1651" spans="1:65" s="2" customFormat="1" ht="16.5" customHeight="1">
      <c r="A1651" s="31"/>
      <c r="B1651" s="148"/>
      <c r="C1651" s="149" t="s">
        <v>3073</v>
      </c>
      <c r="D1651" s="149" t="s">
        <v>209</v>
      </c>
      <c r="E1651" s="150" t="s">
        <v>3074</v>
      </c>
      <c r="F1651" s="151" t="s">
        <v>3075</v>
      </c>
      <c r="G1651" s="152" t="s">
        <v>220</v>
      </c>
      <c r="H1651" s="153">
        <v>1218.2750000000001</v>
      </c>
      <c r="I1651" s="154"/>
      <c r="J1651" s="155">
        <f>ROUND(I1651*H1651,2)</f>
        <v>0</v>
      </c>
      <c r="K1651" s="156"/>
      <c r="L1651" s="32"/>
      <c r="M1651" s="157" t="s">
        <v>1</v>
      </c>
      <c r="N1651" s="158" t="s">
        <v>44</v>
      </c>
      <c r="O1651" s="57"/>
      <c r="P1651" s="159">
        <f>O1651*H1651</f>
        <v>0</v>
      </c>
      <c r="Q1651" s="159">
        <v>0</v>
      </c>
      <c r="R1651" s="159">
        <f>Q1651*H1651</f>
        <v>0</v>
      </c>
      <c r="S1651" s="159">
        <v>0</v>
      </c>
      <c r="T1651" s="160">
        <f>S1651*H1651</f>
        <v>0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R1651" s="161" t="s">
        <v>245</v>
      </c>
      <c r="AT1651" s="161" t="s">
        <v>209</v>
      </c>
      <c r="AU1651" s="161" t="s">
        <v>88</v>
      </c>
      <c r="AY1651" s="17" t="s">
        <v>207</v>
      </c>
      <c r="BE1651" s="162">
        <f>IF(N1651="základní",J1651,0)</f>
        <v>0</v>
      </c>
      <c r="BF1651" s="162">
        <f>IF(N1651="snížená",J1651,0)</f>
        <v>0</v>
      </c>
      <c r="BG1651" s="162">
        <f>IF(N1651="zákl. přenesená",J1651,0)</f>
        <v>0</v>
      </c>
      <c r="BH1651" s="162">
        <f>IF(N1651="sníž. přenesená",J1651,0)</f>
        <v>0</v>
      </c>
      <c r="BI1651" s="162">
        <f>IF(N1651="nulová",J1651,0)</f>
        <v>0</v>
      </c>
      <c r="BJ1651" s="17" t="s">
        <v>86</v>
      </c>
      <c r="BK1651" s="162">
        <f>ROUND(I1651*H1651,2)</f>
        <v>0</v>
      </c>
      <c r="BL1651" s="17" t="s">
        <v>245</v>
      </c>
      <c r="BM1651" s="161" t="s">
        <v>3076</v>
      </c>
    </row>
    <row r="1652" spans="1:65" s="2" customFormat="1" ht="16.5" customHeight="1">
      <c r="A1652" s="31"/>
      <c r="B1652" s="148"/>
      <c r="C1652" s="149" t="s">
        <v>1080</v>
      </c>
      <c r="D1652" s="149" t="s">
        <v>209</v>
      </c>
      <c r="E1652" s="150" t="s">
        <v>3077</v>
      </c>
      <c r="F1652" s="151" t="s">
        <v>3078</v>
      </c>
      <c r="G1652" s="152" t="s">
        <v>415</v>
      </c>
      <c r="H1652" s="153">
        <v>2381.3130000000001</v>
      </c>
      <c r="I1652" s="154"/>
      <c r="J1652" s="155">
        <f>ROUND(I1652*H1652,2)</f>
        <v>0</v>
      </c>
      <c r="K1652" s="156"/>
      <c r="L1652" s="32"/>
      <c r="M1652" s="157" t="s">
        <v>1</v>
      </c>
      <c r="N1652" s="158" t="s">
        <v>44</v>
      </c>
      <c r="O1652" s="57"/>
      <c r="P1652" s="159">
        <f>O1652*H1652</f>
        <v>0</v>
      </c>
      <c r="Q1652" s="159">
        <v>0</v>
      </c>
      <c r="R1652" s="159">
        <f>Q1652*H1652</f>
        <v>0</v>
      </c>
      <c r="S1652" s="159">
        <v>0</v>
      </c>
      <c r="T1652" s="160">
        <f>S1652*H1652</f>
        <v>0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R1652" s="161" t="s">
        <v>245</v>
      </c>
      <c r="AT1652" s="161" t="s">
        <v>209</v>
      </c>
      <c r="AU1652" s="161" t="s">
        <v>88</v>
      </c>
      <c r="AY1652" s="17" t="s">
        <v>207</v>
      </c>
      <c r="BE1652" s="162">
        <f>IF(N1652="základní",J1652,0)</f>
        <v>0</v>
      </c>
      <c r="BF1652" s="162">
        <f>IF(N1652="snížená",J1652,0)</f>
        <v>0</v>
      </c>
      <c r="BG1652" s="162">
        <f>IF(N1652="zákl. přenesená",J1652,0)</f>
        <v>0</v>
      </c>
      <c r="BH1652" s="162">
        <f>IF(N1652="sníž. přenesená",J1652,0)</f>
        <v>0</v>
      </c>
      <c r="BI1652" s="162">
        <f>IF(N1652="nulová",J1652,0)</f>
        <v>0</v>
      </c>
      <c r="BJ1652" s="17" t="s">
        <v>86</v>
      </c>
      <c r="BK1652" s="162">
        <f>ROUND(I1652*H1652,2)</f>
        <v>0</v>
      </c>
      <c r="BL1652" s="17" t="s">
        <v>245</v>
      </c>
      <c r="BM1652" s="161" t="s">
        <v>3079</v>
      </c>
    </row>
    <row r="1653" spans="1:65" s="2" customFormat="1" ht="24.2" customHeight="1">
      <c r="A1653" s="31"/>
      <c r="B1653" s="148"/>
      <c r="C1653" s="149" t="s">
        <v>3080</v>
      </c>
      <c r="D1653" s="149" t="s">
        <v>209</v>
      </c>
      <c r="E1653" s="150" t="s">
        <v>3081</v>
      </c>
      <c r="F1653" s="151" t="s">
        <v>3082</v>
      </c>
      <c r="G1653" s="152" t="s">
        <v>415</v>
      </c>
      <c r="H1653" s="153">
        <v>18.558</v>
      </c>
      <c r="I1653" s="154"/>
      <c r="J1653" s="155">
        <f>ROUND(I1653*H1653,2)</f>
        <v>0</v>
      </c>
      <c r="K1653" s="156"/>
      <c r="L1653" s="32"/>
      <c r="M1653" s="157" t="s">
        <v>1</v>
      </c>
      <c r="N1653" s="158" t="s">
        <v>44</v>
      </c>
      <c r="O1653" s="57"/>
      <c r="P1653" s="159">
        <f>O1653*H1653</f>
        <v>0</v>
      </c>
      <c r="Q1653" s="159">
        <v>0</v>
      </c>
      <c r="R1653" s="159">
        <f>Q1653*H1653</f>
        <v>0</v>
      </c>
      <c r="S1653" s="159">
        <v>0</v>
      </c>
      <c r="T1653" s="160">
        <f>S1653*H1653</f>
        <v>0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R1653" s="161" t="s">
        <v>245</v>
      </c>
      <c r="AT1653" s="161" t="s">
        <v>209</v>
      </c>
      <c r="AU1653" s="161" t="s">
        <v>88</v>
      </c>
      <c r="AY1653" s="17" t="s">
        <v>207</v>
      </c>
      <c r="BE1653" s="162">
        <f>IF(N1653="základní",J1653,0)</f>
        <v>0</v>
      </c>
      <c r="BF1653" s="162">
        <f>IF(N1653="snížená",J1653,0)</f>
        <v>0</v>
      </c>
      <c r="BG1653" s="162">
        <f>IF(N1653="zákl. přenesená",J1653,0)</f>
        <v>0</v>
      </c>
      <c r="BH1653" s="162">
        <f>IF(N1653="sníž. přenesená",J1653,0)</f>
        <v>0</v>
      </c>
      <c r="BI1653" s="162">
        <f>IF(N1653="nulová",J1653,0)</f>
        <v>0</v>
      </c>
      <c r="BJ1653" s="17" t="s">
        <v>86</v>
      </c>
      <c r="BK1653" s="162">
        <f>ROUND(I1653*H1653,2)</f>
        <v>0</v>
      </c>
      <c r="BL1653" s="17" t="s">
        <v>245</v>
      </c>
      <c r="BM1653" s="161" t="s">
        <v>3083</v>
      </c>
    </row>
    <row r="1654" spans="1:65" s="13" customFormat="1" ht="22.5">
      <c r="B1654" s="163"/>
      <c r="D1654" s="164" t="s">
        <v>237</v>
      </c>
      <c r="E1654" s="165" t="s">
        <v>1</v>
      </c>
      <c r="F1654" s="166" t="s">
        <v>3084</v>
      </c>
      <c r="H1654" s="167">
        <v>18.558</v>
      </c>
      <c r="I1654" s="168"/>
      <c r="L1654" s="163"/>
      <c r="M1654" s="169"/>
      <c r="N1654" s="170"/>
      <c r="O1654" s="170"/>
      <c r="P1654" s="170"/>
      <c r="Q1654" s="170"/>
      <c r="R1654" s="170"/>
      <c r="S1654" s="170"/>
      <c r="T1654" s="171"/>
      <c r="AT1654" s="165" t="s">
        <v>237</v>
      </c>
      <c r="AU1654" s="165" t="s">
        <v>88</v>
      </c>
      <c r="AV1654" s="13" t="s">
        <v>88</v>
      </c>
      <c r="AW1654" s="13" t="s">
        <v>33</v>
      </c>
      <c r="AX1654" s="13" t="s">
        <v>79</v>
      </c>
      <c r="AY1654" s="165" t="s">
        <v>207</v>
      </c>
    </row>
    <row r="1655" spans="1:65" s="14" customFormat="1" ht="22.5">
      <c r="B1655" s="172"/>
      <c r="D1655" s="164" t="s">
        <v>237</v>
      </c>
      <c r="E1655" s="173" t="s">
        <v>1</v>
      </c>
      <c r="F1655" s="174" t="s">
        <v>3050</v>
      </c>
      <c r="H1655" s="173" t="s">
        <v>1</v>
      </c>
      <c r="I1655" s="175"/>
      <c r="L1655" s="172"/>
      <c r="M1655" s="176"/>
      <c r="N1655" s="177"/>
      <c r="O1655" s="177"/>
      <c r="P1655" s="177"/>
      <c r="Q1655" s="177"/>
      <c r="R1655" s="177"/>
      <c r="S1655" s="177"/>
      <c r="T1655" s="178"/>
      <c r="AT1655" s="173" t="s">
        <v>237</v>
      </c>
      <c r="AU1655" s="173" t="s">
        <v>88</v>
      </c>
      <c r="AV1655" s="14" t="s">
        <v>86</v>
      </c>
      <c r="AW1655" s="14" t="s">
        <v>33</v>
      </c>
      <c r="AX1655" s="14" t="s">
        <v>79</v>
      </c>
      <c r="AY1655" s="173" t="s">
        <v>207</v>
      </c>
    </row>
    <row r="1656" spans="1:65" s="14" customFormat="1" ht="22.5">
      <c r="B1656" s="172"/>
      <c r="D1656" s="164" t="s">
        <v>237</v>
      </c>
      <c r="E1656" s="173" t="s">
        <v>1</v>
      </c>
      <c r="F1656" s="174" t="s">
        <v>3051</v>
      </c>
      <c r="H1656" s="173" t="s">
        <v>1</v>
      </c>
      <c r="I1656" s="175"/>
      <c r="L1656" s="172"/>
      <c r="M1656" s="176"/>
      <c r="N1656" s="177"/>
      <c r="O1656" s="177"/>
      <c r="P1656" s="177"/>
      <c r="Q1656" s="177"/>
      <c r="R1656" s="177"/>
      <c r="S1656" s="177"/>
      <c r="T1656" s="178"/>
      <c r="AT1656" s="173" t="s">
        <v>237</v>
      </c>
      <c r="AU1656" s="173" t="s">
        <v>88</v>
      </c>
      <c r="AV1656" s="14" t="s">
        <v>86</v>
      </c>
      <c r="AW1656" s="14" t="s">
        <v>33</v>
      </c>
      <c r="AX1656" s="14" t="s">
        <v>79</v>
      </c>
      <c r="AY1656" s="173" t="s">
        <v>207</v>
      </c>
    </row>
    <row r="1657" spans="1:65" s="15" customFormat="1" ht="11.25">
      <c r="B1657" s="179"/>
      <c r="D1657" s="164" t="s">
        <v>237</v>
      </c>
      <c r="E1657" s="180" t="s">
        <v>1</v>
      </c>
      <c r="F1657" s="181" t="s">
        <v>242</v>
      </c>
      <c r="H1657" s="182">
        <v>18.558</v>
      </c>
      <c r="I1657" s="183"/>
      <c r="L1657" s="179"/>
      <c r="M1657" s="184"/>
      <c r="N1657" s="185"/>
      <c r="O1657" s="185"/>
      <c r="P1657" s="185"/>
      <c r="Q1657" s="185"/>
      <c r="R1657" s="185"/>
      <c r="S1657" s="185"/>
      <c r="T1657" s="186"/>
      <c r="AT1657" s="180" t="s">
        <v>237</v>
      </c>
      <c r="AU1657" s="180" t="s">
        <v>88</v>
      </c>
      <c r="AV1657" s="15" t="s">
        <v>213</v>
      </c>
      <c r="AW1657" s="15" t="s">
        <v>33</v>
      </c>
      <c r="AX1657" s="15" t="s">
        <v>86</v>
      </c>
      <c r="AY1657" s="180" t="s">
        <v>207</v>
      </c>
    </row>
    <row r="1658" spans="1:65" s="2" customFormat="1" ht="24.2" customHeight="1">
      <c r="A1658" s="31"/>
      <c r="B1658" s="148"/>
      <c r="C1658" s="149" t="s">
        <v>1086</v>
      </c>
      <c r="D1658" s="149" t="s">
        <v>209</v>
      </c>
      <c r="E1658" s="150" t="s">
        <v>3085</v>
      </c>
      <c r="F1658" s="151" t="s">
        <v>3086</v>
      </c>
      <c r="G1658" s="152" t="s">
        <v>415</v>
      </c>
      <c r="H1658" s="153">
        <v>247.416</v>
      </c>
      <c r="I1658" s="154"/>
      <c r="J1658" s="155">
        <f>ROUND(I1658*H1658,2)</f>
        <v>0</v>
      </c>
      <c r="K1658" s="156"/>
      <c r="L1658" s="32"/>
      <c r="M1658" s="157" t="s">
        <v>1</v>
      </c>
      <c r="N1658" s="158" t="s">
        <v>44</v>
      </c>
      <c r="O1658" s="57"/>
      <c r="P1658" s="159">
        <f>O1658*H1658</f>
        <v>0</v>
      </c>
      <c r="Q1658" s="159">
        <v>0</v>
      </c>
      <c r="R1658" s="159">
        <f>Q1658*H1658</f>
        <v>0</v>
      </c>
      <c r="S1658" s="159">
        <v>0</v>
      </c>
      <c r="T1658" s="160">
        <f>S1658*H1658</f>
        <v>0</v>
      </c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R1658" s="161" t="s">
        <v>245</v>
      </c>
      <c r="AT1658" s="161" t="s">
        <v>209</v>
      </c>
      <c r="AU1658" s="161" t="s">
        <v>88</v>
      </c>
      <c r="AY1658" s="17" t="s">
        <v>207</v>
      </c>
      <c r="BE1658" s="162">
        <f>IF(N1658="základní",J1658,0)</f>
        <v>0</v>
      </c>
      <c r="BF1658" s="162">
        <f>IF(N1658="snížená",J1658,0)</f>
        <v>0</v>
      </c>
      <c r="BG1658" s="162">
        <f>IF(N1658="zákl. přenesená",J1658,0)</f>
        <v>0</v>
      </c>
      <c r="BH1658" s="162">
        <f>IF(N1658="sníž. přenesená",J1658,0)</f>
        <v>0</v>
      </c>
      <c r="BI1658" s="162">
        <f>IF(N1658="nulová",J1658,0)</f>
        <v>0</v>
      </c>
      <c r="BJ1658" s="17" t="s">
        <v>86</v>
      </c>
      <c r="BK1658" s="162">
        <f>ROUND(I1658*H1658,2)</f>
        <v>0</v>
      </c>
      <c r="BL1658" s="17" t="s">
        <v>245</v>
      </c>
      <c r="BM1658" s="161" t="s">
        <v>3087</v>
      </c>
    </row>
    <row r="1659" spans="1:65" s="13" customFormat="1" ht="11.25">
      <c r="B1659" s="163"/>
      <c r="D1659" s="164" t="s">
        <v>237</v>
      </c>
      <c r="E1659" s="165" t="s">
        <v>1</v>
      </c>
      <c r="F1659" s="166" t="s">
        <v>3088</v>
      </c>
      <c r="H1659" s="167">
        <v>29.608000000000001</v>
      </c>
      <c r="I1659" s="168"/>
      <c r="L1659" s="163"/>
      <c r="M1659" s="169"/>
      <c r="N1659" s="170"/>
      <c r="O1659" s="170"/>
      <c r="P1659" s="170"/>
      <c r="Q1659" s="170"/>
      <c r="R1659" s="170"/>
      <c r="S1659" s="170"/>
      <c r="T1659" s="171"/>
      <c r="AT1659" s="165" t="s">
        <v>237</v>
      </c>
      <c r="AU1659" s="165" t="s">
        <v>88</v>
      </c>
      <c r="AV1659" s="13" t="s">
        <v>88</v>
      </c>
      <c r="AW1659" s="13" t="s">
        <v>33</v>
      </c>
      <c r="AX1659" s="13" t="s">
        <v>79</v>
      </c>
      <c r="AY1659" s="165" t="s">
        <v>207</v>
      </c>
    </row>
    <row r="1660" spans="1:65" s="13" customFormat="1" ht="11.25">
      <c r="B1660" s="163"/>
      <c r="D1660" s="164" t="s">
        <v>237</v>
      </c>
      <c r="E1660" s="165" t="s">
        <v>1</v>
      </c>
      <c r="F1660" s="166" t="s">
        <v>3089</v>
      </c>
      <c r="H1660" s="167">
        <v>82.727999999999994</v>
      </c>
      <c r="I1660" s="168"/>
      <c r="L1660" s="163"/>
      <c r="M1660" s="169"/>
      <c r="N1660" s="170"/>
      <c r="O1660" s="170"/>
      <c r="P1660" s="170"/>
      <c r="Q1660" s="170"/>
      <c r="R1660" s="170"/>
      <c r="S1660" s="170"/>
      <c r="T1660" s="171"/>
      <c r="AT1660" s="165" t="s">
        <v>237</v>
      </c>
      <c r="AU1660" s="165" t="s">
        <v>88</v>
      </c>
      <c r="AV1660" s="13" t="s">
        <v>88</v>
      </c>
      <c r="AW1660" s="13" t="s">
        <v>33</v>
      </c>
      <c r="AX1660" s="13" t="s">
        <v>79</v>
      </c>
      <c r="AY1660" s="165" t="s">
        <v>207</v>
      </c>
    </row>
    <row r="1661" spans="1:65" s="13" customFormat="1" ht="11.25">
      <c r="B1661" s="163"/>
      <c r="D1661" s="164" t="s">
        <v>237</v>
      </c>
      <c r="E1661" s="165" t="s">
        <v>1</v>
      </c>
      <c r="F1661" s="166" t="s">
        <v>3090</v>
      </c>
      <c r="H1661" s="167">
        <v>73.195999999999998</v>
      </c>
      <c r="I1661" s="168"/>
      <c r="L1661" s="163"/>
      <c r="M1661" s="169"/>
      <c r="N1661" s="170"/>
      <c r="O1661" s="170"/>
      <c r="P1661" s="170"/>
      <c r="Q1661" s="170"/>
      <c r="R1661" s="170"/>
      <c r="S1661" s="170"/>
      <c r="T1661" s="171"/>
      <c r="AT1661" s="165" t="s">
        <v>237</v>
      </c>
      <c r="AU1661" s="165" t="s">
        <v>88</v>
      </c>
      <c r="AV1661" s="13" t="s">
        <v>88</v>
      </c>
      <c r="AW1661" s="13" t="s">
        <v>33</v>
      </c>
      <c r="AX1661" s="13" t="s">
        <v>79</v>
      </c>
      <c r="AY1661" s="165" t="s">
        <v>207</v>
      </c>
    </row>
    <row r="1662" spans="1:65" s="13" customFormat="1" ht="11.25">
      <c r="B1662" s="163"/>
      <c r="D1662" s="164" t="s">
        <v>237</v>
      </c>
      <c r="E1662" s="165" t="s">
        <v>1</v>
      </c>
      <c r="F1662" s="166" t="s">
        <v>3091</v>
      </c>
      <c r="H1662" s="167">
        <v>61.884</v>
      </c>
      <c r="I1662" s="168"/>
      <c r="L1662" s="163"/>
      <c r="M1662" s="169"/>
      <c r="N1662" s="170"/>
      <c r="O1662" s="170"/>
      <c r="P1662" s="170"/>
      <c r="Q1662" s="170"/>
      <c r="R1662" s="170"/>
      <c r="S1662" s="170"/>
      <c r="T1662" s="171"/>
      <c r="AT1662" s="165" t="s">
        <v>237</v>
      </c>
      <c r="AU1662" s="165" t="s">
        <v>88</v>
      </c>
      <c r="AV1662" s="13" t="s">
        <v>88</v>
      </c>
      <c r="AW1662" s="13" t="s">
        <v>33</v>
      </c>
      <c r="AX1662" s="13" t="s">
        <v>79</v>
      </c>
      <c r="AY1662" s="165" t="s">
        <v>207</v>
      </c>
    </row>
    <row r="1663" spans="1:65" s="14" customFormat="1" ht="22.5">
      <c r="B1663" s="172"/>
      <c r="D1663" s="164" t="s">
        <v>237</v>
      </c>
      <c r="E1663" s="173" t="s">
        <v>1</v>
      </c>
      <c r="F1663" s="174" t="s">
        <v>3092</v>
      </c>
      <c r="H1663" s="173" t="s">
        <v>1</v>
      </c>
      <c r="I1663" s="175"/>
      <c r="L1663" s="172"/>
      <c r="M1663" s="176"/>
      <c r="N1663" s="177"/>
      <c r="O1663" s="177"/>
      <c r="P1663" s="177"/>
      <c r="Q1663" s="177"/>
      <c r="R1663" s="177"/>
      <c r="S1663" s="177"/>
      <c r="T1663" s="178"/>
      <c r="AT1663" s="173" t="s">
        <v>237</v>
      </c>
      <c r="AU1663" s="173" t="s">
        <v>88</v>
      </c>
      <c r="AV1663" s="14" t="s">
        <v>86</v>
      </c>
      <c r="AW1663" s="14" t="s">
        <v>33</v>
      </c>
      <c r="AX1663" s="14" t="s">
        <v>79</v>
      </c>
      <c r="AY1663" s="173" t="s">
        <v>207</v>
      </c>
    </row>
    <row r="1664" spans="1:65" s="14" customFormat="1" ht="11.25">
      <c r="B1664" s="172"/>
      <c r="D1664" s="164" t="s">
        <v>237</v>
      </c>
      <c r="E1664" s="173" t="s">
        <v>1</v>
      </c>
      <c r="F1664" s="174" t="s">
        <v>3093</v>
      </c>
      <c r="H1664" s="173" t="s">
        <v>1</v>
      </c>
      <c r="I1664" s="175"/>
      <c r="L1664" s="172"/>
      <c r="M1664" s="176"/>
      <c r="N1664" s="177"/>
      <c r="O1664" s="177"/>
      <c r="P1664" s="177"/>
      <c r="Q1664" s="177"/>
      <c r="R1664" s="177"/>
      <c r="S1664" s="177"/>
      <c r="T1664" s="178"/>
      <c r="AT1664" s="173" t="s">
        <v>237</v>
      </c>
      <c r="AU1664" s="173" t="s">
        <v>88</v>
      </c>
      <c r="AV1664" s="14" t="s">
        <v>86</v>
      </c>
      <c r="AW1664" s="14" t="s">
        <v>33</v>
      </c>
      <c r="AX1664" s="14" t="s">
        <v>79</v>
      </c>
      <c r="AY1664" s="173" t="s">
        <v>207</v>
      </c>
    </row>
    <row r="1665" spans="1:65" s="14" customFormat="1" ht="22.5">
      <c r="B1665" s="172"/>
      <c r="D1665" s="164" t="s">
        <v>237</v>
      </c>
      <c r="E1665" s="173" t="s">
        <v>1</v>
      </c>
      <c r="F1665" s="174" t="s">
        <v>3094</v>
      </c>
      <c r="H1665" s="173" t="s">
        <v>1</v>
      </c>
      <c r="I1665" s="175"/>
      <c r="L1665" s="172"/>
      <c r="M1665" s="176"/>
      <c r="N1665" s="177"/>
      <c r="O1665" s="177"/>
      <c r="P1665" s="177"/>
      <c r="Q1665" s="177"/>
      <c r="R1665" s="177"/>
      <c r="S1665" s="177"/>
      <c r="T1665" s="178"/>
      <c r="AT1665" s="173" t="s">
        <v>237</v>
      </c>
      <c r="AU1665" s="173" t="s">
        <v>88</v>
      </c>
      <c r="AV1665" s="14" t="s">
        <v>86</v>
      </c>
      <c r="AW1665" s="14" t="s">
        <v>33</v>
      </c>
      <c r="AX1665" s="14" t="s">
        <v>79</v>
      </c>
      <c r="AY1665" s="173" t="s">
        <v>207</v>
      </c>
    </row>
    <row r="1666" spans="1:65" s="15" customFormat="1" ht="11.25">
      <c r="B1666" s="179"/>
      <c r="D1666" s="164" t="s">
        <v>237</v>
      </c>
      <c r="E1666" s="180" t="s">
        <v>1</v>
      </c>
      <c r="F1666" s="181" t="s">
        <v>242</v>
      </c>
      <c r="H1666" s="182">
        <v>247.416</v>
      </c>
      <c r="I1666" s="183"/>
      <c r="L1666" s="179"/>
      <c r="M1666" s="184"/>
      <c r="N1666" s="185"/>
      <c r="O1666" s="185"/>
      <c r="P1666" s="185"/>
      <c r="Q1666" s="185"/>
      <c r="R1666" s="185"/>
      <c r="S1666" s="185"/>
      <c r="T1666" s="186"/>
      <c r="AT1666" s="180" t="s">
        <v>237</v>
      </c>
      <c r="AU1666" s="180" t="s">
        <v>88</v>
      </c>
      <c r="AV1666" s="15" t="s">
        <v>213</v>
      </c>
      <c r="AW1666" s="15" t="s">
        <v>33</v>
      </c>
      <c r="AX1666" s="15" t="s">
        <v>86</v>
      </c>
      <c r="AY1666" s="180" t="s">
        <v>207</v>
      </c>
    </row>
    <row r="1667" spans="1:65" s="2" customFormat="1" ht="33" customHeight="1">
      <c r="A1667" s="31"/>
      <c r="B1667" s="148"/>
      <c r="C1667" s="149" t="s">
        <v>3095</v>
      </c>
      <c r="D1667" s="149" t="s">
        <v>209</v>
      </c>
      <c r="E1667" s="150" t="s">
        <v>3096</v>
      </c>
      <c r="F1667" s="151" t="s">
        <v>3097</v>
      </c>
      <c r="G1667" s="152" t="s">
        <v>415</v>
      </c>
      <c r="H1667" s="153">
        <v>33.378</v>
      </c>
      <c r="I1667" s="154"/>
      <c r="J1667" s="155">
        <f>ROUND(I1667*H1667,2)</f>
        <v>0</v>
      </c>
      <c r="K1667" s="156"/>
      <c r="L1667" s="32"/>
      <c r="M1667" s="157" t="s">
        <v>1</v>
      </c>
      <c r="N1667" s="158" t="s">
        <v>44</v>
      </c>
      <c r="O1667" s="57"/>
      <c r="P1667" s="159">
        <f>O1667*H1667</f>
        <v>0</v>
      </c>
      <c r="Q1667" s="159">
        <v>0</v>
      </c>
      <c r="R1667" s="159">
        <f>Q1667*H1667</f>
        <v>0</v>
      </c>
      <c r="S1667" s="159">
        <v>0</v>
      </c>
      <c r="T1667" s="160">
        <f>S1667*H1667</f>
        <v>0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R1667" s="161" t="s">
        <v>245</v>
      </c>
      <c r="AT1667" s="161" t="s">
        <v>209</v>
      </c>
      <c r="AU1667" s="161" t="s">
        <v>88</v>
      </c>
      <c r="AY1667" s="17" t="s">
        <v>207</v>
      </c>
      <c r="BE1667" s="162">
        <f>IF(N1667="základní",J1667,0)</f>
        <v>0</v>
      </c>
      <c r="BF1667" s="162">
        <f>IF(N1667="snížená",J1667,0)</f>
        <v>0</v>
      </c>
      <c r="BG1667" s="162">
        <f>IF(N1667="zákl. přenesená",J1667,0)</f>
        <v>0</v>
      </c>
      <c r="BH1667" s="162">
        <f>IF(N1667="sníž. přenesená",J1667,0)</f>
        <v>0</v>
      </c>
      <c r="BI1667" s="162">
        <f>IF(N1667="nulová",J1667,0)</f>
        <v>0</v>
      </c>
      <c r="BJ1667" s="17" t="s">
        <v>86</v>
      </c>
      <c r="BK1667" s="162">
        <f>ROUND(I1667*H1667,2)</f>
        <v>0</v>
      </c>
      <c r="BL1667" s="17" t="s">
        <v>245</v>
      </c>
      <c r="BM1667" s="161" t="s">
        <v>3098</v>
      </c>
    </row>
    <row r="1668" spans="1:65" s="13" customFormat="1" ht="11.25">
      <c r="B1668" s="163"/>
      <c r="D1668" s="164" t="s">
        <v>237</v>
      </c>
      <c r="E1668" s="165" t="s">
        <v>1</v>
      </c>
      <c r="F1668" s="166" t="s">
        <v>3099</v>
      </c>
      <c r="H1668" s="167">
        <v>2.976</v>
      </c>
      <c r="I1668" s="168"/>
      <c r="L1668" s="163"/>
      <c r="M1668" s="169"/>
      <c r="N1668" s="170"/>
      <c r="O1668" s="170"/>
      <c r="P1668" s="170"/>
      <c r="Q1668" s="170"/>
      <c r="R1668" s="170"/>
      <c r="S1668" s="170"/>
      <c r="T1668" s="171"/>
      <c r="AT1668" s="165" t="s">
        <v>237</v>
      </c>
      <c r="AU1668" s="165" t="s">
        <v>88</v>
      </c>
      <c r="AV1668" s="13" t="s">
        <v>88</v>
      </c>
      <c r="AW1668" s="13" t="s">
        <v>33</v>
      </c>
      <c r="AX1668" s="13" t="s">
        <v>79</v>
      </c>
      <c r="AY1668" s="165" t="s">
        <v>207</v>
      </c>
    </row>
    <row r="1669" spans="1:65" s="13" customFormat="1" ht="11.25">
      <c r="B1669" s="163"/>
      <c r="D1669" s="164" t="s">
        <v>237</v>
      </c>
      <c r="E1669" s="165" t="s">
        <v>1</v>
      </c>
      <c r="F1669" s="166" t="s">
        <v>3100</v>
      </c>
      <c r="H1669" s="167">
        <v>28.673999999999999</v>
      </c>
      <c r="I1669" s="168"/>
      <c r="L1669" s="163"/>
      <c r="M1669" s="169"/>
      <c r="N1669" s="170"/>
      <c r="O1669" s="170"/>
      <c r="P1669" s="170"/>
      <c r="Q1669" s="170"/>
      <c r="R1669" s="170"/>
      <c r="S1669" s="170"/>
      <c r="T1669" s="171"/>
      <c r="AT1669" s="165" t="s">
        <v>237</v>
      </c>
      <c r="AU1669" s="165" t="s">
        <v>88</v>
      </c>
      <c r="AV1669" s="13" t="s">
        <v>88</v>
      </c>
      <c r="AW1669" s="13" t="s">
        <v>33</v>
      </c>
      <c r="AX1669" s="13" t="s">
        <v>79</v>
      </c>
      <c r="AY1669" s="165" t="s">
        <v>207</v>
      </c>
    </row>
    <row r="1670" spans="1:65" s="13" customFormat="1" ht="11.25">
      <c r="B1670" s="163"/>
      <c r="D1670" s="164" t="s">
        <v>237</v>
      </c>
      <c r="E1670" s="165" t="s">
        <v>1</v>
      </c>
      <c r="F1670" s="166" t="s">
        <v>3101</v>
      </c>
      <c r="H1670" s="167">
        <v>1.728</v>
      </c>
      <c r="I1670" s="168"/>
      <c r="L1670" s="163"/>
      <c r="M1670" s="169"/>
      <c r="N1670" s="170"/>
      <c r="O1670" s="170"/>
      <c r="P1670" s="170"/>
      <c r="Q1670" s="170"/>
      <c r="R1670" s="170"/>
      <c r="S1670" s="170"/>
      <c r="T1670" s="171"/>
      <c r="AT1670" s="165" t="s">
        <v>237</v>
      </c>
      <c r="AU1670" s="165" t="s">
        <v>88</v>
      </c>
      <c r="AV1670" s="13" t="s">
        <v>88</v>
      </c>
      <c r="AW1670" s="13" t="s">
        <v>33</v>
      </c>
      <c r="AX1670" s="13" t="s">
        <v>79</v>
      </c>
      <c r="AY1670" s="165" t="s">
        <v>207</v>
      </c>
    </row>
    <row r="1671" spans="1:65" s="14" customFormat="1" ht="22.5">
      <c r="B1671" s="172"/>
      <c r="D1671" s="164" t="s">
        <v>237</v>
      </c>
      <c r="E1671" s="173" t="s">
        <v>1</v>
      </c>
      <c r="F1671" s="174" t="s">
        <v>3102</v>
      </c>
      <c r="H1671" s="173" t="s">
        <v>1</v>
      </c>
      <c r="I1671" s="175"/>
      <c r="L1671" s="172"/>
      <c r="M1671" s="176"/>
      <c r="N1671" s="177"/>
      <c r="O1671" s="177"/>
      <c r="P1671" s="177"/>
      <c r="Q1671" s="177"/>
      <c r="R1671" s="177"/>
      <c r="S1671" s="177"/>
      <c r="T1671" s="178"/>
      <c r="AT1671" s="173" t="s">
        <v>237</v>
      </c>
      <c r="AU1671" s="173" t="s">
        <v>88</v>
      </c>
      <c r="AV1671" s="14" t="s">
        <v>86</v>
      </c>
      <c r="AW1671" s="14" t="s">
        <v>33</v>
      </c>
      <c r="AX1671" s="14" t="s">
        <v>79</v>
      </c>
      <c r="AY1671" s="173" t="s">
        <v>207</v>
      </c>
    </row>
    <row r="1672" spans="1:65" s="14" customFormat="1" ht="22.5">
      <c r="B1672" s="172"/>
      <c r="D1672" s="164" t="s">
        <v>237</v>
      </c>
      <c r="E1672" s="173" t="s">
        <v>1</v>
      </c>
      <c r="F1672" s="174" t="s">
        <v>3103</v>
      </c>
      <c r="H1672" s="173" t="s">
        <v>1</v>
      </c>
      <c r="I1672" s="175"/>
      <c r="L1672" s="172"/>
      <c r="M1672" s="176"/>
      <c r="N1672" s="177"/>
      <c r="O1672" s="177"/>
      <c r="P1672" s="177"/>
      <c r="Q1672" s="177"/>
      <c r="R1672" s="177"/>
      <c r="S1672" s="177"/>
      <c r="T1672" s="178"/>
      <c r="AT1672" s="173" t="s">
        <v>237</v>
      </c>
      <c r="AU1672" s="173" t="s">
        <v>88</v>
      </c>
      <c r="AV1672" s="14" t="s">
        <v>86</v>
      </c>
      <c r="AW1672" s="14" t="s">
        <v>33</v>
      </c>
      <c r="AX1672" s="14" t="s">
        <v>79</v>
      </c>
      <c r="AY1672" s="173" t="s">
        <v>207</v>
      </c>
    </row>
    <row r="1673" spans="1:65" s="14" customFormat="1" ht="22.5">
      <c r="B1673" s="172"/>
      <c r="D1673" s="164" t="s">
        <v>237</v>
      </c>
      <c r="E1673" s="173" t="s">
        <v>1</v>
      </c>
      <c r="F1673" s="174" t="s">
        <v>3104</v>
      </c>
      <c r="H1673" s="173" t="s">
        <v>1</v>
      </c>
      <c r="I1673" s="175"/>
      <c r="L1673" s="172"/>
      <c r="M1673" s="176"/>
      <c r="N1673" s="177"/>
      <c r="O1673" s="177"/>
      <c r="P1673" s="177"/>
      <c r="Q1673" s="177"/>
      <c r="R1673" s="177"/>
      <c r="S1673" s="177"/>
      <c r="T1673" s="178"/>
      <c r="AT1673" s="173" t="s">
        <v>237</v>
      </c>
      <c r="AU1673" s="173" t="s">
        <v>88</v>
      </c>
      <c r="AV1673" s="14" t="s">
        <v>86</v>
      </c>
      <c r="AW1673" s="14" t="s">
        <v>33</v>
      </c>
      <c r="AX1673" s="14" t="s">
        <v>79</v>
      </c>
      <c r="AY1673" s="173" t="s">
        <v>207</v>
      </c>
    </row>
    <row r="1674" spans="1:65" s="15" customFormat="1" ht="11.25">
      <c r="B1674" s="179"/>
      <c r="D1674" s="164" t="s">
        <v>237</v>
      </c>
      <c r="E1674" s="180" t="s">
        <v>1</v>
      </c>
      <c r="F1674" s="181" t="s">
        <v>242</v>
      </c>
      <c r="H1674" s="182">
        <v>33.378</v>
      </c>
      <c r="I1674" s="183"/>
      <c r="L1674" s="179"/>
      <c r="M1674" s="184"/>
      <c r="N1674" s="185"/>
      <c r="O1674" s="185"/>
      <c r="P1674" s="185"/>
      <c r="Q1674" s="185"/>
      <c r="R1674" s="185"/>
      <c r="S1674" s="185"/>
      <c r="T1674" s="186"/>
      <c r="AT1674" s="180" t="s">
        <v>237</v>
      </c>
      <c r="AU1674" s="180" t="s">
        <v>88</v>
      </c>
      <c r="AV1674" s="15" t="s">
        <v>213</v>
      </c>
      <c r="AW1674" s="15" t="s">
        <v>33</v>
      </c>
      <c r="AX1674" s="15" t="s">
        <v>86</v>
      </c>
      <c r="AY1674" s="180" t="s">
        <v>207</v>
      </c>
    </row>
    <row r="1675" spans="1:65" s="2" customFormat="1" ht="33" customHeight="1">
      <c r="A1675" s="31"/>
      <c r="B1675" s="148"/>
      <c r="C1675" s="149" t="s">
        <v>1089</v>
      </c>
      <c r="D1675" s="149" t="s">
        <v>209</v>
      </c>
      <c r="E1675" s="150" t="s">
        <v>3105</v>
      </c>
      <c r="F1675" s="151" t="s">
        <v>3106</v>
      </c>
      <c r="G1675" s="152" t="s">
        <v>415</v>
      </c>
      <c r="H1675" s="153">
        <v>27.629000000000001</v>
      </c>
      <c r="I1675" s="154"/>
      <c r="J1675" s="155">
        <f>ROUND(I1675*H1675,2)</f>
        <v>0</v>
      </c>
      <c r="K1675" s="156"/>
      <c r="L1675" s="32"/>
      <c r="M1675" s="157" t="s">
        <v>1</v>
      </c>
      <c r="N1675" s="158" t="s">
        <v>44</v>
      </c>
      <c r="O1675" s="57"/>
      <c r="P1675" s="159">
        <f>O1675*H1675</f>
        <v>0</v>
      </c>
      <c r="Q1675" s="159">
        <v>0</v>
      </c>
      <c r="R1675" s="159">
        <f>Q1675*H1675</f>
        <v>0</v>
      </c>
      <c r="S1675" s="159">
        <v>0</v>
      </c>
      <c r="T1675" s="160">
        <f>S1675*H1675</f>
        <v>0</v>
      </c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R1675" s="161" t="s">
        <v>245</v>
      </c>
      <c r="AT1675" s="161" t="s">
        <v>209</v>
      </c>
      <c r="AU1675" s="161" t="s">
        <v>88</v>
      </c>
      <c r="AY1675" s="17" t="s">
        <v>207</v>
      </c>
      <c r="BE1675" s="162">
        <f>IF(N1675="základní",J1675,0)</f>
        <v>0</v>
      </c>
      <c r="BF1675" s="162">
        <f>IF(N1675="snížená",J1675,0)</f>
        <v>0</v>
      </c>
      <c r="BG1675" s="162">
        <f>IF(N1675="zákl. přenesená",J1675,0)</f>
        <v>0</v>
      </c>
      <c r="BH1675" s="162">
        <f>IF(N1675="sníž. přenesená",J1675,0)</f>
        <v>0</v>
      </c>
      <c r="BI1675" s="162">
        <f>IF(N1675="nulová",J1675,0)</f>
        <v>0</v>
      </c>
      <c r="BJ1675" s="17" t="s">
        <v>86</v>
      </c>
      <c r="BK1675" s="162">
        <f>ROUND(I1675*H1675,2)</f>
        <v>0</v>
      </c>
      <c r="BL1675" s="17" t="s">
        <v>245</v>
      </c>
      <c r="BM1675" s="161" t="s">
        <v>3107</v>
      </c>
    </row>
    <row r="1676" spans="1:65" s="13" customFormat="1" ht="11.25">
      <c r="B1676" s="163"/>
      <c r="D1676" s="164" t="s">
        <v>237</v>
      </c>
      <c r="E1676" s="165" t="s">
        <v>1</v>
      </c>
      <c r="F1676" s="166" t="s">
        <v>3108</v>
      </c>
      <c r="H1676" s="167">
        <v>27.629000000000001</v>
      </c>
      <c r="I1676" s="168"/>
      <c r="L1676" s="163"/>
      <c r="M1676" s="169"/>
      <c r="N1676" s="170"/>
      <c r="O1676" s="170"/>
      <c r="P1676" s="170"/>
      <c r="Q1676" s="170"/>
      <c r="R1676" s="170"/>
      <c r="S1676" s="170"/>
      <c r="T1676" s="171"/>
      <c r="AT1676" s="165" t="s">
        <v>237</v>
      </c>
      <c r="AU1676" s="165" t="s">
        <v>88</v>
      </c>
      <c r="AV1676" s="13" t="s">
        <v>88</v>
      </c>
      <c r="AW1676" s="13" t="s">
        <v>33</v>
      </c>
      <c r="AX1676" s="13" t="s">
        <v>79</v>
      </c>
      <c r="AY1676" s="165" t="s">
        <v>207</v>
      </c>
    </row>
    <row r="1677" spans="1:65" s="14" customFormat="1" ht="22.5">
      <c r="B1677" s="172"/>
      <c r="D1677" s="164" t="s">
        <v>237</v>
      </c>
      <c r="E1677" s="173" t="s">
        <v>1</v>
      </c>
      <c r="F1677" s="174" t="s">
        <v>3109</v>
      </c>
      <c r="H1677" s="173" t="s">
        <v>1</v>
      </c>
      <c r="I1677" s="175"/>
      <c r="L1677" s="172"/>
      <c r="M1677" s="176"/>
      <c r="N1677" s="177"/>
      <c r="O1677" s="177"/>
      <c r="P1677" s="177"/>
      <c r="Q1677" s="177"/>
      <c r="R1677" s="177"/>
      <c r="S1677" s="177"/>
      <c r="T1677" s="178"/>
      <c r="AT1677" s="173" t="s">
        <v>237</v>
      </c>
      <c r="AU1677" s="173" t="s">
        <v>88</v>
      </c>
      <c r="AV1677" s="14" t="s">
        <v>86</v>
      </c>
      <c r="AW1677" s="14" t="s">
        <v>33</v>
      </c>
      <c r="AX1677" s="14" t="s">
        <v>79</v>
      </c>
      <c r="AY1677" s="173" t="s">
        <v>207</v>
      </c>
    </row>
    <row r="1678" spans="1:65" s="14" customFormat="1" ht="22.5">
      <c r="B1678" s="172"/>
      <c r="D1678" s="164" t="s">
        <v>237</v>
      </c>
      <c r="E1678" s="173" t="s">
        <v>1</v>
      </c>
      <c r="F1678" s="174" t="s">
        <v>3110</v>
      </c>
      <c r="H1678" s="173" t="s">
        <v>1</v>
      </c>
      <c r="I1678" s="175"/>
      <c r="L1678" s="172"/>
      <c r="M1678" s="176"/>
      <c r="N1678" s="177"/>
      <c r="O1678" s="177"/>
      <c r="P1678" s="177"/>
      <c r="Q1678" s="177"/>
      <c r="R1678" s="177"/>
      <c r="S1678" s="177"/>
      <c r="T1678" s="178"/>
      <c r="AT1678" s="173" t="s">
        <v>237</v>
      </c>
      <c r="AU1678" s="173" t="s">
        <v>88</v>
      </c>
      <c r="AV1678" s="14" t="s">
        <v>86</v>
      </c>
      <c r="AW1678" s="14" t="s">
        <v>33</v>
      </c>
      <c r="AX1678" s="14" t="s">
        <v>79</v>
      </c>
      <c r="AY1678" s="173" t="s">
        <v>207</v>
      </c>
    </row>
    <row r="1679" spans="1:65" s="14" customFormat="1" ht="22.5">
      <c r="B1679" s="172"/>
      <c r="D1679" s="164" t="s">
        <v>237</v>
      </c>
      <c r="E1679" s="173" t="s">
        <v>1</v>
      </c>
      <c r="F1679" s="174" t="s">
        <v>3111</v>
      </c>
      <c r="H1679" s="173" t="s">
        <v>1</v>
      </c>
      <c r="I1679" s="175"/>
      <c r="L1679" s="172"/>
      <c r="M1679" s="176"/>
      <c r="N1679" s="177"/>
      <c r="O1679" s="177"/>
      <c r="P1679" s="177"/>
      <c r="Q1679" s="177"/>
      <c r="R1679" s="177"/>
      <c r="S1679" s="177"/>
      <c r="T1679" s="178"/>
      <c r="AT1679" s="173" t="s">
        <v>237</v>
      </c>
      <c r="AU1679" s="173" t="s">
        <v>88</v>
      </c>
      <c r="AV1679" s="14" t="s">
        <v>86</v>
      </c>
      <c r="AW1679" s="14" t="s">
        <v>33</v>
      </c>
      <c r="AX1679" s="14" t="s">
        <v>79</v>
      </c>
      <c r="AY1679" s="173" t="s">
        <v>207</v>
      </c>
    </row>
    <row r="1680" spans="1:65" s="15" customFormat="1" ht="11.25">
      <c r="B1680" s="179"/>
      <c r="D1680" s="164" t="s">
        <v>237</v>
      </c>
      <c r="E1680" s="180" t="s">
        <v>1</v>
      </c>
      <c r="F1680" s="181" t="s">
        <v>242</v>
      </c>
      <c r="H1680" s="182">
        <v>27.629000000000001</v>
      </c>
      <c r="I1680" s="183"/>
      <c r="L1680" s="179"/>
      <c r="M1680" s="184"/>
      <c r="N1680" s="185"/>
      <c r="O1680" s="185"/>
      <c r="P1680" s="185"/>
      <c r="Q1680" s="185"/>
      <c r="R1680" s="185"/>
      <c r="S1680" s="185"/>
      <c r="T1680" s="186"/>
      <c r="AT1680" s="180" t="s">
        <v>237</v>
      </c>
      <c r="AU1680" s="180" t="s">
        <v>88</v>
      </c>
      <c r="AV1680" s="15" t="s">
        <v>213</v>
      </c>
      <c r="AW1680" s="15" t="s">
        <v>33</v>
      </c>
      <c r="AX1680" s="15" t="s">
        <v>86</v>
      </c>
      <c r="AY1680" s="180" t="s">
        <v>207</v>
      </c>
    </row>
    <row r="1681" spans="1:65" s="2" customFormat="1" ht="33" customHeight="1">
      <c r="A1681" s="31"/>
      <c r="B1681" s="148"/>
      <c r="C1681" s="149" t="s">
        <v>3112</v>
      </c>
      <c r="D1681" s="149" t="s">
        <v>209</v>
      </c>
      <c r="E1681" s="150" t="s">
        <v>3113</v>
      </c>
      <c r="F1681" s="151" t="s">
        <v>3114</v>
      </c>
      <c r="G1681" s="152" t="s">
        <v>415</v>
      </c>
      <c r="H1681" s="153">
        <v>154.47499999999999</v>
      </c>
      <c r="I1681" s="154"/>
      <c r="J1681" s="155">
        <f>ROUND(I1681*H1681,2)</f>
        <v>0</v>
      </c>
      <c r="K1681" s="156"/>
      <c r="L1681" s="32"/>
      <c r="M1681" s="157" t="s">
        <v>1</v>
      </c>
      <c r="N1681" s="158" t="s">
        <v>44</v>
      </c>
      <c r="O1681" s="57"/>
      <c r="P1681" s="159">
        <f>O1681*H1681</f>
        <v>0</v>
      </c>
      <c r="Q1681" s="159">
        <v>0</v>
      </c>
      <c r="R1681" s="159">
        <f>Q1681*H1681</f>
        <v>0</v>
      </c>
      <c r="S1681" s="159">
        <v>0</v>
      </c>
      <c r="T1681" s="160">
        <f>S1681*H1681</f>
        <v>0</v>
      </c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R1681" s="161" t="s">
        <v>245</v>
      </c>
      <c r="AT1681" s="161" t="s">
        <v>209</v>
      </c>
      <c r="AU1681" s="161" t="s">
        <v>88</v>
      </c>
      <c r="AY1681" s="17" t="s">
        <v>207</v>
      </c>
      <c r="BE1681" s="162">
        <f>IF(N1681="základní",J1681,0)</f>
        <v>0</v>
      </c>
      <c r="BF1681" s="162">
        <f>IF(N1681="snížená",J1681,0)</f>
        <v>0</v>
      </c>
      <c r="BG1681" s="162">
        <f>IF(N1681="zákl. přenesená",J1681,0)</f>
        <v>0</v>
      </c>
      <c r="BH1681" s="162">
        <f>IF(N1681="sníž. přenesená",J1681,0)</f>
        <v>0</v>
      </c>
      <c r="BI1681" s="162">
        <f>IF(N1681="nulová",J1681,0)</f>
        <v>0</v>
      </c>
      <c r="BJ1681" s="17" t="s">
        <v>86</v>
      </c>
      <c r="BK1681" s="162">
        <f>ROUND(I1681*H1681,2)</f>
        <v>0</v>
      </c>
      <c r="BL1681" s="17" t="s">
        <v>245</v>
      </c>
      <c r="BM1681" s="161" t="s">
        <v>3115</v>
      </c>
    </row>
    <row r="1682" spans="1:65" s="13" customFormat="1" ht="11.25">
      <c r="B1682" s="163"/>
      <c r="D1682" s="164" t="s">
        <v>237</v>
      </c>
      <c r="E1682" s="165" t="s">
        <v>1</v>
      </c>
      <c r="F1682" s="166" t="s">
        <v>3116</v>
      </c>
      <c r="H1682" s="167">
        <v>84.185000000000002</v>
      </c>
      <c r="I1682" s="168"/>
      <c r="L1682" s="163"/>
      <c r="M1682" s="169"/>
      <c r="N1682" s="170"/>
      <c r="O1682" s="170"/>
      <c r="P1682" s="170"/>
      <c r="Q1682" s="170"/>
      <c r="R1682" s="170"/>
      <c r="S1682" s="170"/>
      <c r="T1682" s="171"/>
      <c r="AT1682" s="165" t="s">
        <v>237</v>
      </c>
      <c r="AU1682" s="165" t="s">
        <v>88</v>
      </c>
      <c r="AV1682" s="13" t="s">
        <v>88</v>
      </c>
      <c r="AW1682" s="13" t="s">
        <v>33</v>
      </c>
      <c r="AX1682" s="13" t="s">
        <v>79</v>
      </c>
      <c r="AY1682" s="165" t="s">
        <v>207</v>
      </c>
    </row>
    <row r="1683" spans="1:65" s="13" customFormat="1" ht="11.25">
      <c r="B1683" s="163"/>
      <c r="D1683" s="164" t="s">
        <v>237</v>
      </c>
      <c r="E1683" s="165" t="s">
        <v>1</v>
      </c>
      <c r="F1683" s="166" t="s">
        <v>3117</v>
      </c>
      <c r="H1683" s="167">
        <v>70.290000000000006</v>
      </c>
      <c r="I1683" s="168"/>
      <c r="L1683" s="163"/>
      <c r="M1683" s="169"/>
      <c r="N1683" s="170"/>
      <c r="O1683" s="170"/>
      <c r="P1683" s="170"/>
      <c r="Q1683" s="170"/>
      <c r="R1683" s="170"/>
      <c r="S1683" s="170"/>
      <c r="T1683" s="171"/>
      <c r="AT1683" s="165" t="s">
        <v>237</v>
      </c>
      <c r="AU1683" s="165" t="s">
        <v>88</v>
      </c>
      <c r="AV1683" s="13" t="s">
        <v>88</v>
      </c>
      <c r="AW1683" s="13" t="s">
        <v>33</v>
      </c>
      <c r="AX1683" s="13" t="s">
        <v>79</v>
      </c>
      <c r="AY1683" s="165" t="s">
        <v>207</v>
      </c>
    </row>
    <row r="1684" spans="1:65" s="14" customFormat="1" ht="22.5">
      <c r="B1684" s="172"/>
      <c r="D1684" s="164" t="s">
        <v>237</v>
      </c>
      <c r="E1684" s="173" t="s">
        <v>1</v>
      </c>
      <c r="F1684" s="174" t="s">
        <v>3109</v>
      </c>
      <c r="H1684" s="173" t="s">
        <v>1</v>
      </c>
      <c r="I1684" s="175"/>
      <c r="L1684" s="172"/>
      <c r="M1684" s="176"/>
      <c r="N1684" s="177"/>
      <c r="O1684" s="177"/>
      <c r="P1684" s="177"/>
      <c r="Q1684" s="177"/>
      <c r="R1684" s="177"/>
      <c r="S1684" s="177"/>
      <c r="T1684" s="178"/>
      <c r="AT1684" s="173" t="s">
        <v>237</v>
      </c>
      <c r="AU1684" s="173" t="s">
        <v>88</v>
      </c>
      <c r="AV1684" s="14" t="s">
        <v>86</v>
      </c>
      <c r="AW1684" s="14" t="s">
        <v>33</v>
      </c>
      <c r="AX1684" s="14" t="s">
        <v>79</v>
      </c>
      <c r="AY1684" s="173" t="s">
        <v>207</v>
      </c>
    </row>
    <row r="1685" spans="1:65" s="14" customFormat="1" ht="22.5">
      <c r="B1685" s="172"/>
      <c r="D1685" s="164" t="s">
        <v>237</v>
      </c>
      <c r="E1685" s="173" t="s">
        <v>1</v>
      </c>
      <c r="F1685" s="174" t="s">
        <v>3118</v>
      </c>
      <c r="H1685" s="173" t="s">
        <v>1</v>
      </c>
      <c r="I1685" s="175"/>
      <c r="L1685" s="172"/>
      <c r="M1685" s="176"/>
      <c r="N1685" s="177"/>
      <c r="O1685" s="177"/>
      <c r="P1685" s="177"/>
      <c r="Q1685" s="177"/>
      <c r="R1685" s="177"/>
      <c r="S1685" s="177"/>
      <c r="T1685" s="178"/>
      <c r="AT1685" s="173" t="s">
        <v>237</v>
      </c>
      <c r="AU1685" s="173" t="s">
        <v>88</v>
      </c>
      <c r="AV1685" s="14" t="s">
        <v>86</v>
      </c>
      <c r="AW1685" s="14" t="s">
        <v>33</v>
      </c>
      <c r="AX1685" s="14" t="s">
        <v>79</v>
      </c>
      <c r="AY1685" s="173" t="s">
        <v>207</v>
      </c>
    </row>
    <row r="1686" spans="1:65" s="14" customFormat="1" ht="22.5">
      <c r="B1686" s="172"/>
      <c r="D1686" s="164" t="s">
        <v>237</v>
      </c>
      <c r="E1686" s="173" t="s">
        <v>1</v>
      </c>
      <c r="F1686" s="174" t="s">
        <v>3119</v>
      </c>
      <c r="H1686" s="173" t="s">
        <v>1</v>
      </c>
      <c r="I1686" s="175"/>
      <c r="L1686" s="172"/>
      <c r="M1686" s="176"/>
      <c r="N1686" s="177"/>
      <c r="O1686" s="177"/>
      <c r="P1686" s="177"/>
      <c r="Q1686" s="177"/>
      <c r="R1686" s="177"/>
      <c r="S1686" s="177"/>
      <c r="T1686" s="178"/>
      <c r="AT1686" s="173" t="s">
        <v>237</v>
      </c>
      <c r="AU1686" s="173" t="s">
        <v>88</v>
      </c>
      <c r="AV1686" s="14" t="s">
        <v>86</v>
      </c>
      <c r="AW1686" s="14" t="s">
        <v>33</v>
      </c>
      <c r="AX1686" s="14" t="s">
        <v>79</v>
      </c>
      <c r="AY1686" s="173" t="s">
        <v>207</v>
      </c>
    </row>
    <row r="1687" spans="1:65" s="14" customFormat="1" ht="22.5">
      <c r="B1687" s="172"/>
      <c r="D1687" s="164" t="s">
        <v>237</v>
      </c>
      <c r="E1687" s="173" t="s">
        <v>1</v>
      </c>
      <c r="F1687" s="174" t="s">
        <v>3120</v>
      </c>
      <c r="H1687" s="173" t="s">
        <v>1</v>
      </c>
      <c r="I1687" s="175"/>
      <c r="L1687" s="172"/>
      <c r="M1687" s="176"/>
      <c r="N1687" s="177"/>
      <c r="O1687" s="177"/>
      <c r="P1687" s="177"/>
      <c r="Q1687" s="177"/>
      <c r="R1687" s="177"/>
      <c r="S1687" s="177"/>
      <c r="T1687" s="178"/>
      <c r="AT1687" s="173" t="s">
        <v>237</v>
      </c>
      <c r="AU1687" s="173" t="s">
        <v>88</v>
      </c>
      <c r="AV1687" s="14" t="s">
        <v>86</v>
      </c>
      <c r="AW1687" s="14" t="s">
        <v>33</v>
      </c>
      <c r="AX1687" s="14" t="s">
        <v>79</v>
      </c>
      <c r="AY1687" s="173" t="s">
        <v>207</v>
      </c>
    </row>
    <row r="1688" spans="1:65" s="15" customFormat="1" ht="11.25">
      <c r="B1688" s="179"/>
      <c r="D1688" s="164" t="s">
        <v>237</v>
      </c>
      <c r="E1688" s="180" t="s">
        <v>1</v>
      </c>
      <c r="F1688" s="181" t="s">
        <v>242</v>
      </c>
      <c r="H1688" s="182">
        <v>154.47500000000002</v>
      </c>
      <c r="I1688" s="183"/>
      <c r="L1688" s="179"/>
      <c r="M1688" s="184"/>
      <c r="N1688" s="185"/>
      <c r="O1688" s="185"/>
      <c r="P1688" s="185"/>
      <c r="Q1688" s="185"/>
      <c r="R1688" s="185"/>
      <c r="S1688" s="185"/>
      <c r="T1688" s="186"/>
      <c r="AT1688" s="180" t="s">
        <v>237</v>
      </c>
      <c r="AU1688" s="180" t="s">
        <v>88</v>
      </c>
      <c r="AV1688" s="15" t="s">
        <v>213</v>
      </c>
      <c r="AW1688" s="15" t="s">
        <v>33</v>
      </c>
      <c r="AX1688" s="15" t="s">
        <v>86</v>
      </c>
      <c r="AY1688" s="180" t="s">
        <v>207</v>
      </c>
    </row>
    <row r="1689" spans="1:65" s="2" customFormat="1" ht="37.9" customHeight="1">
      <c r="A1689" s="31"/>
      <c r="B1689" s="148"/>
      <c r="C1689" s="149" t="s">
        <v>1093</v>
      </c>
      <c r="D1689" s="149" t="s">
        <v>209</v>
      </c>
      <c r="E1689" s="150" t="s">
        <v>3121</v>
      </c>
      <c r="F1689" s="151" t="s">
        <v>3122</v>
      </c>
      <c r="G1689" s="152" t="s">
        <v>415</v>
      </c>
      <c r="H1689" s="153">
        <v>1517.2570000000001</v>
      </c>
      <c r="I1689" s="154"/>
      <c r="J1689" s="155">
        <f>ROUND(I1689*H1689,2)</f>
        <v>0</v>
      </c>
      <c r="K1689" s="156"/>
      <c r="L1689" s="32"/>
      <c r="M1689" s="157" t="s">
        <v>1</v>
      </c>
      <c r="N1689" s="158" t="s">
        <v>44</v>
      </c>
      <c r="O1689" s="57"/>
      <c r="P1689" s="159">
        <f>O1689*H1689</f>
        <v>0</v>
      </c>
      <c r="Q1689" s="159">
        <v>0</v>
      </c>
      <c r="R1689" s="159">
        <f>Q1689*H1689</f>
        <v>0</v>
      </c>
      <c r="S1689" s="159">
        <v>0</v>
      </c>
      <c r="T1689" s="160">
        <f>S1689*H1689</f>
        <v>0</v>
      </c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R1689" s="161" t="s">
        <v>245</v>
      </c>
      <c r="AT1689" s="161" t="s">
        <v>209</v>
      </c>
      <c r="AU1689" s="161" t="s">
        <v>88</v>
      </c>
      <c r="AY1689" s="17" t="s">
        <v>207</v>
      </c>
      <c r="BE1689" s="162">
        <f>IF(N1689="základní",J1689,0)</f>
        <v>0</v>
      </c>
      <c r="BF1689" s="162">
        <f>IF(N1689="snížená",J1689,0)</f>
        <v>0</v>
      </c>
      <c r="BG1689" s="162">
        <f>IF(N1689="zákl. přenesená",J1689,0)</f>
        <v>0</v>
      </c>
      <c r="BH1689" s="162">
        <f>IF(N1689="sníž. přenesená",J1689,0)</f>
        <v>0</v>
      </c>
      <c r="BI1689" s="162">
        <f>IF(N1689="nulová",J1689,0)</f>
        <v>0</v>
      </c>
      <c r="BJ1689" s="17" t="s">
        <v>86</v>
      </c>
      <c r="BK1689" s="162">
        <f>ROUND(I1689*H1689,2)</f>
        <v>0</v>
      </c>
      <c r="BL1689" s="17" t="s">
        <v>245</v>
      </c>
      <c r="BM1689" s="161" t="s">
        <v>3123</v>
      </c>
    </row>
    <row r="1690" spans="1:65" s="13" customFormat="1" ht="22.5">
      <c r="B1690" s="163"/>
      <c r="D1690" s="164" t="s">
        <v>237</v>
      </c>
      <c r="E1690" s="165" t="s">
        <v>1</v>
      </c>
      <c r="F1690" s="166" t="s">
        <v>3124</v>
      </c>
      <c r="H1690" s="167">
        <v>464.4</v>
      </c>
      <c r="I1690" s="168"/>
      <c r="L1690" s="163"/>
      <c r="M1690" s="169"/>
      <c r="N1690" s="170"/>
      <c r="O1690" s="170"/>
      <c r="P1690" s="170"/>
      <c r="Q1690" s="170"/>
      <c r="R1690" s="170"/>
      <c r="S1690" s="170"/>
      <c r="T1690" s="171"/>
      <c r="AT1690" s="165" t="s">
        <v>237</v>
      </c>
      <c r="AU1690" s="165" t="s">
        <v>88</v>
      </c>
      <c r="AV1690" s="13" t="s">
        <v>88</v>
      </c>
      <c r="AW1690" s="13" t="s">
        <v>33</v>
      </c>
      <c r="AX1690" s="13" t="s">
        <v>79</v>
      </c>
      <c r="AY1690" s="165" t="s">
        <v>207</v>
      </c>
    </row>
    <row r="1691" spans="1:65" s="13" customFormat="1" ht="11.25">
      <c r="B1691" s="163"/>
      <c r="D1691" s="164" t="s">
        <v>237</v>
      </c>
      <c r="E1691" s="165" t="s">
        <v>1</v>
      </c>
      <c r="F1691" s="166" t="s">
        <v>3125</v>
      </c>
      <c r="H1691" s="167">
        <v>60.264000000000003</v>
      </c>
      <c r="I1691" s="168"/>
      <c r="L1691" s="163"/>
      <c r="M1691" s="169"/>
      <c r="N1691" s="170"/>
      <c r="O1691" s="170"/>
      <c r="P1691" s="170"/>
      <c r="Q1691" s="170"/>
      <c r="R1691" s="170"/>
      <c r="S1691" s="170"/>
      <c r="T1691" s="171"/>
      <c r="AT1691" s="165" t="s">
        <v>237</v>
      </c>
      <c r="AU1691" s="165" t="s">
        <v>88</v>
      </c>
      <c r="AV1691" s="13" t="s">
        <v>88</v>
      </c>
      <c r="AW1691" s="13" t="s">
        <v>33</v>
      </c>
      <c r="AX1691" s="13" t="s">
        <v>79</v>
      </c>
      <c r="AY1691" s="165" t="s">
        <v>207</v>
      </c>
    </row>
    <row r="1692" spans="1:65" s="13" customFormat="1" ht="11.25">
      <c r="B1692" s="163"/>
      <c r="D1692" s="164" t="s">
        <v>237</v>
      </c>
      <c r="E1692" s="165" t="s">
        <v>1</v>
      </c>
      <c r="F1692" s="166" t="s">
        <v>3126</v>
      </c>
      <c r="H1692" s="167">
        <v>382.10399999999998</v>
      </c>
      <c r="I1692" s="168"/>
      <c r="L1692" s="163"/>
      <c r="M1692" s="169"/>
      <c r="N1692" s="170"/>
      <c r="O1692" s="170"/>
      <c r="P1692" s="170"/>
      <c r="Q1692" s="170"/>
      <c r="R1692" s="170"/>
      <c r="S1692" s="170"/>
      <c r="T1692" s="171"/>
      <c r="AT1692" s="165" t="s">
        <v>237</v>
      </c>
      <c r="AU1692" s="165" t="s">
        <v>88</v>
      </c>
      <c r="AV1692" s="13" t="s">
        <v>88</v>
      </c>
      <c r="AW1692" s="13" t="s">
        <v>33</v>
      </c>
      <c r="AX1692" s="13" t="s">
        <v>79</v>
      </c>
      <c r="AY1692" s="165" t="s">
        <v>207</v>
      </c>
    </row>
    <row r="1693" spans="1:65" s="13" customFormat="1" ht="22.5">
      <c r="B1693" s="163"/>
      <c r="D1693" s="164" t="s">
        <v>237</v>
      </c>
      <c r="E1693" s="165" t="s">
        <v>1</v>
      </c>
      <c r="F1693" s="166" t="s">
        <v>3127</v>
      </c>
      <c r="H1693" s="167">
        <v>610.48900000000003</v>
      </c>
      <c r="I1693" s="168"/>
      <c r="L1693" s="163"/>
      <c r="M1693" s="169"/>
      <c r="N1693" s="170"/>
      <c r="O1693" s="170"/>
      <c r="P1693" s="170"/>
      <c r="Q1693" s="170"/>
      <c r="R1693" s="170"/>
      <c r="S1693" s="170"/>
      <c r="T1693" s="171"/>
      <c r="AT1693" s="165" t="s">
        <v>237</v>
      </c>
      <c r="AU1693" s="165" t="s">
        <v>88</v>
      </c>
      <c r="AV1693" s="13" t="s">
        <v>88</v>
      </c>
      <c r="AW1693" s="13" t="s">
        <v>33</v>
      </c>
      <c r="AX1693" s="13" t="s">
        <v>79</v>
      </c>
      <c r="AY1693" s="165" t="s">
        <v>207</v>
      </c>
    </row>
    <row r="1694" spans="1:65" s="14" customFormat="1" ht="11.25">
      <c r="B1694" s="172"/>
      <c r="D1694" s="164" t="s">
        <v>237</v>
      </c>
      <c r="E1694" s="173" t="s">
        <v>1</v>
      </c>
      <c r="F1694" s="174" t="s">
        <v>3128</v>
      </c>
      <c r="H1694" s="173" t="s">
        <v>1</v>
      </c>
      <c r="I1694" s="175"/>
      <c r="L1694" s="172"/>
      <c r="M1694" s="176"/>
      <c r="N1694" s="177"/>
      <c r="O1694" s="177"/>
      <c r="P1694" s="177"/>
      <c r="Q1694" s="177"/>
      <c r="R1694" s="177"/>
      <c r="S1694" s="177"/>
      <c r="T1694" s="178"/>
      <c r="AT1694" s="173" t="s">
        <v>237</v>
      </c>
      <c r="AU1694" s="173" t="s">
        <v>88</v>
      </c>
      <c r="AV1694" s="14" t="s">
        <v>86</v>
      </c>
      <c r="AW1694" s="14" t="s">
        <v>33</v>
      </c>
      <c r="AX1694" s="14" t="s">
        <v>79</v>
      </c>
      <c r="AY1694" s="173" t="s">
        <v>207</v>
      </c>
    </row>
    <row r="1695" spans="1:65" s="14" customFormat="1" ht="22.5">
      <c r="B1695" s="172"/>
      <c r="D1695" s="164" t="s">
        <v>237</v>
      </c>
      <c r="E1695" s="173" t="s">
        <v>1</v>
      </c>
      <c r="F1695" s="174" t="s">
        <v>3103</v>
      </c>
      <c r="H1695" s="173" t="s">
        <v>1</v>
      </c>
      <c r="I1695" s="175"/>
      <c r="L1695" s="172"/>
      <c r="M1695" s="176"/>
      <c r="N1695" s="177"/>
      <c r="O1695" s="177"/>
      <c r="P1695" s="177"/>
      <c r="Q1695" s="177"/>
      <c r="R1695" s="177"/>
      <c r="S1695" s="177"/>
      <c r="T1695" s="178"/>
      <c r="AT1695" s="173" t="s">
        <v>237</v>
      </c>
      <c r="AU1695" s="173" t="s">
        <v>88</v>
      </c>
      <c r="AV1695" s="14" t="s">
        <v>86</v>
      </c>
      <c r="AW1695" s="14" t="s">
        <v>33</v>
      </c>
      <c r="AX1695" s="14" t="s">
        <v>79</v>
      </c>
      <c r="AY1695" s="173" t="s">
        <v>207</v>
      </c>
    </row>
    <row r="1696" spans="1:65" s="14" customFormat="1" ht="22.5">
      <c r="B1696" s="172"/>
      <c r="D1696" s="164" t="s">
        <v>237</v>
      </c>
      <c r="E1696" s="173" t="s">
        <v>1</v>
      </c>
      <c r="F1696" s="174" t="s">
        <v>3129</v>
      </c>
      <c r="H1696" s="173" t="s">
        <v>1</v>
      </c>
      <c r="I1696" s="175"/>
      <c r="L1696" s="172"/>
      <c r="M1696" s="176"/>
      <c r="N1696" s="177"/>
      <c r="O1696" s="177"/>
      <c r="P1696" s="177"/>
      <c r="Q1696" s="177"/>
      <c r="R1696" s="177"/>
      <c r="S1696" s="177"/>
      <c r="T1696" s="178"/>
      <c r="AT1696" s="173" t="s">
        <v>237</v>
      </c>
      <c r="AU1696" s="173" t="s">
        <v>88</v>
      </c>
      <c r="AV1696" s="14" t="s">
        <v>86</v>
      </c>
      <c r="AW1696" s="14" t="s">
        <v>33</v>
      </c>
      <c r="AX1696" s="14" t="s">
        <v>79</v>
      </c>
      <c r="AY1696" s="173" t="s">
        <v>207</v>
      </c>
    </row>
    <row r="1697" spans="1:65" s="14" customFormat="1" ht="22.5">
      <c r="B1697" s="172"/>
      <c r="D1697" s="164" t="s">
        <v>237</v>
      </c>
      <c r="E1697" s="173" t="s">
        <v>1</v>
      </c>
      <c r="F1697" s="174" t="s">
        <v>3130</v>
      </c>
      <c r="H1697" s="173" t="s">
        <v>1</v>
      </c>
      <c r="I1697" s="175"/>
      <c r="L1697" s="172"/>
      <c r="M1697" s="176"/>
      <c r="N1697" s="177"/>
      <c r="O1697" s="177"/>
      <c r="P1697" s="177"/>
      <c r="Q1697" s="177"/>
      <c r="R1697" s="177"/>
      <c r="S1697" s="177"/>
      <c r="T1697" s="178"/>
      <c r="AT1697" s="173" t="s">
        <v>237</v>
      </c>
      <c r="AU1697" s="173" t="s">
        <v>88</v>
      </c>
      <c r="AV1697" s="14" t="s">
        <v>86</v>
      </c>
      <c r="AW1697" s="14" t="s">
        <v>33</v>
      </c>
      <c r="AX1697" s="14" t="s">
        <v>79</v>
      </c>
      <c r="AY1697" s="173" t="s">
        <v>207</v>
      </c>
    </row>
    <row r="1698" spans="1:65" s="15" customFormat="1" ht="11.25">
      <c r="B1698" s="179"/>
      <c r="D1698" s="164" t="s">
        <v>237</v>
      </c>
      <c r="E1698" s="180" t="s">
        <v>1</v>
      </c>
      <c r="F1698" s="181" t="s">
        <v>242</v>
      </c>
      <c r="H1698" s="182">
        <v>1517.2570000000001</v>
      </c>
      <c r="I1698" s="183"/>
      <c r="L1698" s="179"/>
      <c r="M1698" s="184"/>
      <c r="N1698" s="185"/>
      <c r="O1698" s="185"/>
      <c r="P1698" s="185"/>
      <c r="Q1698" s="185"/>
      <c r="R1698" s="185"/>
      <c r="S1698" s="185"/>
      <c r="T1698" s="186"/>
      <c r="AT1698" s="180" t="s">
        <v>237</v>
      </c>
      <c r="AU1698" s="180" t="s">
        <v>88</v>
      </c>
      <c r="AV1698" s="15" t="s">
        <v>213</v>
      </c>
      <c r="AW1698" s="15" t="s">
        <v>33</v>
      </c>
      <c r="AX1698" s="15" t="s">
        <v>86</v>
      </c>
      <c r="AY1698" s="180" t="s">
        <v>207</v>
      </c>
    </row>
    <row r="1699" spans="1:65" s="2" customFormat="1" ht="33" customHeight="1">
      <c r="A1699" s="31"/>
      <c r="B1699" s="148"/>
      <c r="C1699" s="149" t="s">
        <v>3131</v>
      </c>
      <c r="D1699" s="149" t="s">
        <v>209</v>
      </c>
      <c r="E1699" s="150" t="s">
        <v>3132</v>
      </c>
      <c r="F1699" s="151" t="s">
        <v>3133</v>
      </c>
      <c r="G1699" s="152" t="s">
        <v>415</v>
      </c>
      <c r="H1699" s="153">
        <v>358.56</v>
      </c>
      <c r="I1699" s="154"/>
      <c r="J1699" s="155">
        <f>ROUND(I1699*H1699,2)</f>
        <v>0</v>
      </c>
      <c r="K1699" s="156"/>
      <c r="L1699" s="32"/>
      <c r="M1699" s="157" t="s">
        <v>1</v>
      </c>
      <c r="N1699" s="158" t="s">
        <v>44</v>
      </c>
      <c r="O1699" s="57"/>
      <c r="P1699" s="159">
        <f>O1699*H1699</f>
        <v>0</v>
      </c>
      <c r="Q1699" s="159">
        <v>0</v>
      </c>
      <c r="R1699" s="159">
        <f>Q1699*H1699</f>
        <v>0</v>
      </c>
      <c r="S1699" s="159">
        <v>0</v>
      </c>
      <c r="T1699" s="160">
        <f>S1699*H1699</f>
        <v>0</v>
      </c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R1699" s="161" t="s">
        <v>245</v>
      </c>
      <c r="AT1699" s="161" t="s">
        <v>209</v>
      </c>
      <c r="AU1699" s="161" t="s">
        <v>88</v>
      </c>
      <c r="AY1699" s="17" t="s">
        <v>207</v>
      </c>
      <c r="BE1699" s="162">
        <f>IF(N1699="základní",J1699,0)</f>
        <v>0</v>
      </c>
      <c r="BF1699" s="162">
        <f>IF(N1699="snížená",J1699,0)</f>
        <v>0</v>
      </c>
      <c r="BG1699" s="162">
        <f>IF(N1699="zákl. přenesená",J1699,0)</f>
        <v>0</v>
      </c>
      <c r="BH1699" s="162">
        <f>IF(N1699="sníž. přenesená",J1699,0)</f>
        <v>0</v>
      </c>
      <c r="BI1699" s="162">
        <f>IF(N1699="nulová",J1699,0)</f>
        <v>0</v>
      </c>
      <c r="BJ1699" s="17" t="s">
        <v>86</v>
      </c>
      <c r="BK1699" s="162">
        <f>ROUND(I1699*H1699,2)</f>
        <v>0</v>
      </c>
      <c r="BL1699" s="17" t="s">
        <v>245</v>
      </c>
      <c r="BM1699" s="161" t="s">
        <v>3134</v>
      </c>
    </row>
    <row r="1700" spans="1:65" s="13" customFormat="1" ht="11.25">
      <c r="B1700" s="163"/>
      <c r="D1700" s="164" t="s">
        <v>237</v>
      </c>
      <c r="E1700" s="165" t="s">
        <v>1</v>
      </c>
      <c r="F1700" s="166" t="s">
        <v>3135</v>
      </c>
      <c r="H1700" s="167">
        <v>78.191999999999993</v>
      </c>
      <c r="I1700" s="168"/>
      <c r="L1700" s="163"/>
      <c r="M1700" s="169"/>
      <c r="N1700" s="170"/>
      <c r="O1700" s="170"/>
      <c r="P1700" s="170"/>
      <c r="Q1700" s="170"/>
      <c r="R1700" s="170"/>
      <c r="S1700" s="170"/>
      <c r="T1700" s="171"/>
      <c r="AT1700" s="165" t="s">
        <v>237</v>
      </c>
      <c r="AU1700" s="165" t="s">
        <v>88</v>
      </c>
      <c r="AV1700" s="13" t="s">
        <v>88</v>
      </c>
      <c r="AW1700" s="13" t="s">
        <v>33</v>
      </c>
      <c r="AX1700" s="13" t="s">
        <v>79</v>
      </c>
      <c r="AY1700" s="165" t="s">
        <v>207</v>
      </c>
    </row>
    <row r="1701" spans="1:65" s="13" customFormat="1" ht="11.25">
      <c r="B1701" s="163"/>
      <c r="D1701" s="164" t="s">
        <v>237</v>
      </c>
      <c r="E1701" s="165" t="s">
        <v>1</v>
      </c>
      <c r="F1701" s="166" t="s">
        <v>3136</v>
      </c>
      <c r="H1701" s="167">
        <v>228.52799999999999</v>
      </c>
      <c r="I1701" s="168"/>
      <c r="L1701" s="163"/>
      <c r="M1701" s="169"/>
      <c r="N1701" s="170"/>
      <c r="O1701" s="170"/>
      <c r="P1701" s="170"/>
      <c r="Q1701" s="170"/>
      <c r="R1701" s="170"/>
      <c r="S1701" s="170"/>
      <c r="T1701" s="171"/>
      <c r="AT1701" s="165" t="s">
        <v>237</v>
      </c>
      <c r="AU1701" s="165" t="s">
        <v>88</v>
      </c>
      <c r="AV1701" s="13" t="s">
        <v>88</v>
      </c>
      <c r="AW1701" s="13" t="s">
        <v>33</v>
      </c>
      <c r="AX1701" s="13" t="s">
        <v>79</v>
      </c>
      <c r="AY1701" s="165" t="s">
        <v>207</v>
      </c>
    </row>
    <row r="1702" spans="1:65" s="13" customFormat="1" ht="11.25">
      <c r="B1702" s="163"/>
      <c r="D1702" s="164" t="s">
        <v>237</v>
      </c>
      <c r="E1702" s="165" t="s">
        <v>1</v>
      </c>
      <c r="F1702" s="166" t="s">
        <v>3137</v>
      </c>
      <c r="H1702" s="167">
        <v>51.84</v>
      </c>
      <c r="I1702" s="168"/>
      <c r="L1702" s="163"/>
      <c r="M1702" s="169"/>
      <c r="N1702" s="170"/>
      <c r="O1702" s="170"/>
      <c r="P1702" s="170"/>
      <c r="Q1702" s="170"/>
      <c r="R1702" s="170"/>
      <c r="S1702" s="170"/>
      <c r="T1702" s="171"/>
      <c r="AT1702" s="165" t="s">
        <v>237</v>
      </c>
      <c r="AU1702" s="165" t="s">
        <v>88</v>
      </c>
      <c r="AV1702" s="13" t="s">
        <v>88</v>
      </c>
      <c r="AW1702" s="13" t="s">
        <v>33</v>
      </c>
      <c r="AX1702" s="13" t="s">
        <v>79</v>
      </c>
      <c r="AY1702" s="165" t="s">
        <v>207</v>
      </c>
    </row>
    <row r="1703" spans="1:65" s="14" customFormat="1" ht="11.25">
      <c r="B1703" s="172"/>
      <c r="D1703" s="164" t="s">
        <v>237</v>
      </c>
      <c r="E1703" s="173" t="s">
        <v>1</v>
      </c>
      <c r="F1703" s="174" t="s">
        <v>3128</v>
      </c>
      <c r="H1703" s="173" t="s">
        <v>1</v>
      </c>
      <c r="I1703" s="175"/>
      <c r="L1703" s="172"/>
      <c r="M1703" s="176"/>
      <c r="N1703" s="177"/>
      <c r="O1703" s="177"/>
      <c r="P1703" s="177"/>
      <c r="Q1703" s="177"/>
      <c r="R1703" s="177"/>
      <c r="S1703" s="177"/>
      <c r="T1703" s="178"/>
      <c r="AT1703" s="173" t="s">
        <v>237</v>
      </c>
      <c r="AU1703" s="173" t="s">
        <v>88</v>
      </c>
      <c r="AV1703" s="14" t="s">
        <v>86</v>
      </c>
      <c r="AW1703" s="14" t="s">
        <v>33</v>
      </c>
      <c r="AX1703" s="14" t="s">
        <v>79</v>
      </c>
      <c r="AY1703" s="173" t="s">
        <v>207</v>
      </c>
    </row>
    <row r="1704" spans="1:65" s="14" customFormat="1" ht="22.5">
      <c r="B1704" s="172"/>
      <c r="D1704" s="164" t="s">
        <v>237</v>
      </c>
      <c r="E1704" s="173" t="s">
        <v>1</v>
      </c>
      <c r="F1704" s="174" t="s">
        <v>3103</v>
      </c>
      <c r="H1704" s="173" t="s">
        <v>1</v>
      </c>
      <c r="I1704" s="175"/>
      <c r="L1704" s="172"/>
      <c r="M1704" s="176"/>
      <c r="N1704" s="177"/>
      <c r="O1704" s="177"/>
      <c r="P1704" s="177"/>
      <c r="Q1704" s="177"/>
      <c r="R1704" s="177"/>
      <c r="S1704" s="177"/>
      <c r="T1704" s="178"/>
      <c r="AT1704" s="173" t="s">
        <v>237</v>
      </c>
      <c r="AU1704" s="173" t="s">
        <v>88</v>
      </c>
      <c r="AV1704" s="14" t="s">
        <v>86</v>
      </c>
      <c r="AW1704" s="14" t="s">
        <v>33</v>
      </c>
      <c r="AX1704" s="14" t="s">
        <v>79</v>
      </c>
      <c r="AY1704" s="173" t="s">
        <v>207</v>
      </c>
    </row>
    <row r="1705" spans="1:65" s="14" customFormat="1" ht="22.5">
      <c r="B1705" s="172"/>
      <c r="D1705" s="164" t="s">
        <v>237</v>
      </c>
      <c r="E1705" s="173" t="s">
        <v>1</v>
      </c>
      <c r="F1705" s="174" t="s">
        <v>3138</v>
      </c>
      <c r="H1705" s="173" t="s">
        <v>1</v>
      </c>
      <c r="I1705" s="175"/>
      <c r="L1705" s="172"/>
      <c r="M1705" s="176"/>
      <c r="N1705" s="177"/>
      <c r="O1705" s="177"/>
      <c r="P1705" s="177"/>
      <c r="Q1705" s="177"/>
      <c r="R1705" s="177"/>
      <c r="S1705" s="177"/>
      <c r="T1705" s="178"/>
      <c r="AT1705" s="173" t="s">
        <v>237</v>
      </c>
      <c r="AU1705" s="173" t="s">
        <v>88</v>
      </c>
      <c r="AV1705" s="14" t="s">
        <v>86</v>
      </c>
      <c r="AW1705" s="14" t="s">
        <v>33</v>
      </c>
      <c r="AX1705" s="14" t="s">
        <v>79</v>
      </c>
      <c r="AY1705" s="173" t="s">
        <v>207</v>
      </c>
    </row>
    <row r="1706" spans="1:65" s="15" customFormat="1" ht="11.25">
      <c r="B1706" s="179"/>
      <c r="D1706" s="164" t="s">
        <v>237</v>
      </c>
      <c r="E1706" s="180" t="s">
        <v>1</v>
      </c>
      <c r="F1706" s="181" t="s">
        <v>242</v>
      </c>
      <c r="H1706" s="182">
        <v>358.55999999999995</v>
      </c>
      <c r="I1706" s="183"/>
      <c r="L1706" s="179"/>
      <c r="M1706" s="184"/>
      <c r="N1706" s="185"/>
      <c r="O1706" s="185"/>
      <c r="P1706" s="185"/>
      <c r="Q1706" s="185"/>
      <c r="R1706" s="185"/>
      <c r="S1706" s="185"/>
      <c r="T1706" s="186"/>
      <c r="AT1706" s="180" t="s">
        <v>237</v>
      </c>
      <c r="AU1706" s="180" t="s">
        <v>88</v>
      </c>
      <c r="AV1706" s="15" t="s">
        <v>213</v>
      </c>
      <c r="AW1706" s="15" t="s">
        <v>33</v>
      </c>
      <c r="AX1706" s="15" t="s">
        <v>86</v>
      </c>
      <c r="AY1706" s="180" t="s">
        <v>207</v>
      </c>
    </row>
    <row r="1707" spans="1:65" s="2" customFormat="1" ht="33" customHeight="1">
      <c r="A1707" s="31"/>
      <c r="B1707" s="148"/>
      <c r="C1707" s="149" t="s">
        <v>1110</v>
      </c>
      <c r="D1707" s="149" t="s">
        <v>209</v>
      </c>
      <c r="E1707" s="150" t="s">
        <v>3139</v>
      </c>
      <c r="F1707" s="151" t="s">
        <v>3140</v>
      </c>
      <c r="G1707" s="152" t="s">
        <v>415</v>
      </c>
      <c r="H1707" s="153">
        <v>205.63200000000001</v>
      </c>
      <c r="I1707" s="154"/>
      <c r="J1707" s="155">
        <f>ROUND(I1707*H1707,2)</f>
        <v>0</v>
      </c>
      <c r="K1707" s="156"/>
      <c r="L1707" s="32"/>
      <c r="M1707" s="157" t="s">
        <v>1</v>
      </c>
      <c r="N1707" s="158" t="s">
        <v>44</v>
      </c>
      <c r="O1707" s="57"/>
      <c r="P1707" s="159">
        <f>O1707*H1707</f>
        <v>0</v>
      </c>
      <c r="Q1707" s="159">
        <v>0</v>
      </c>
      <c r="R1707" s="159">
        <f>Q1707*H1707</f>
        <v>0</v>
      </c>
      <c r="S1707" s="159">
        <v>0</v>
      </c>
      <c r="T1707" s="160">
        <f>S1707*H1707</f>
        <v>0</v>
      </c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R1707" s="161" t="s">
        <v>245</v>
      </c>
      <c r="AT1707" s="161" t="s">
        <v>209</v>
      </c>
      <c r="AU1707" s="161" t="s">
        <v>88</v>
      </c>
      <c r="AY1707" s="17" t="s">
        <v>207</v>
      </c>
      <c r="BE1707" s="162">
        <f>IF(N1707="základní",J1707,0)</f>
        <v>0</v>
      </c>
      <c r="BF1707" s="162">
        <f>IF(N1707="snížená",J1707,0)</f>
        <v>0</v>
      </c>
      <c r="BG1707" s="162">
        <f>IF(N1707="zákl. přenesená",J1707,0)</f>
        <v>0</v>
      </c>
      <c r="BH1707" s="162">
        <f>IF(N1707="sníž. přenesená",J1707,0)</f>
        <v>0</v>
      </c>
      <c r="BI1707" s="162">
        <f>IF(N1707="nulová",J1707,0)</f>
        <v>0</v>
      </c>
      <c r="BJ1707" s="17" t="s">
        <v>86</v>
      </c>
      <c r="BK1707" s="162">
        <f>ROUND(I1707*H1707,2)</f>
        <v>0</v>
      </c>
      <c r="BL1707" s="17" t="s">
        <v>245</v>
      </c>
      <c r="BM1707" s="161" t="s">
        <v>3141</v>
      </c>
    </row>
    <row r="1708" spans="1:65" s="13" customFormat="1" ht="11.25">
      <c r="B1708" s="163"/>
      <c r="D1708" s="164" t="s">
        <v>237</v>
      </c>
      <c r="E1708" s="165" t="s">
        <v>1</v>
      </c>
      <c r="F1708" s="166" t="s">
        <v>3142</v>
      </c>
      <c r="H1708" s="167">
        <v>205.63200000000001</v>
      </c>
      <c r="I1708" s="168"/>
      <c r="L1708" s="163"/>
      <c r="M1708" s="169"/>
      <c r="N1708" s="170"/>
      <c r="O1708" s="170"/>
      <c r="P1708" s="170"/>
      <c r="Q1708" s="170"/>
      <c r="R1708" s="170"/>
      <c r="S1708" s="170"/>
      <c r="T1708" s="171"/>
      <c r="AT1708" s="165" t="s">
        <v>237</v>
      </c>
      <c r="AU1708" s="165" t="s">
        <v>88</v>
      </c>
      <c r="AV1708" s="13" t="s">
        <v>88</v>
      </c>
      <c r="AW1708" s="13" t="s">
        <v>33</v>
      </c>
      <c r="AX1708" s="13" t="s">
        <v>79</v>
      </c>
      <c r="AY1708" s="165" t="s">
        <v>207</v>
      </c>
    </row>
    <row r="1709" spans="1:65" s="14" customFormat="1" ht="22.5">
      <c r="B1709" s="172"/>
      <c r="D1709" s="164" t="s">
        <v>237</v>
      </c>
      <c r="E1709" s="173" t="s">
        <v>1</v>
      </c>
      <c r="F1709" s="174" t="s">
        <v>3143</v>
      </c>
      <c r="H1709" s="173" t="s">
        <v>1</v>
      </c>
      <c r="I1709" s="175"/>
      <c r="L1709" s="172"/>
      <c r="M1709" s="176"/>
      <c r="N1709" s="177"/>
      <c r="O1709" s="177"/>
      <c r="P1709" s="177"/>
      <c r="Q1709" s="177"/>
      <c r="R1709" s="177"/>
      <c r="S1709" s="177"/>
      <c r="T1709" s="178"/>
      <c r="AT1709" s="173" t="s">
        <v>237</v>
      </c>
      <c r="AU1709" s="173" t="s">
        <v>88</v>
      </c>
      <c r="AV1709" s="14" t="s">
        <v>86</v>
      </c>
      <c r="AW1709" s="14" t="s">
        <v>33</v>
      </c>
      <c r="AX1709" s="14" t="s">
        <v>79</v>
      </c>
      <c r="AY1709" s="173" t="s">
        <v>207</v>
      </c>
    </row>
    <row r="1710" spans="1:65" s="14" customFormat="1" ht="22.5">
      <c r="B1710" s="172"/>
      <c r="D1710" s="164" t="s">
        <v>237</v>
      </c>
      <c r="E1710" s="173" t="s">
        <v>1</v>
      </c>
      <c r="F1710" s="174" t="s">
        <v>3103</v>
      </c>
      <c r="H1710" s="173" t="s">
        <v>1</v>
      </c>
      <c r="I1710" s="175"/>
      <c r="L1710" s="172"/>
      <c r="M1710" s="176"/>
      <c r="N1710" s="177"/>
      <c r="O1710" s="177"/>
      <c r="P1710" s="177"/>
      <c r="Q1710" s="177"/>
      <c r="R1710" s="177"/>
      <c r="S1710" s="177"/>
      <c r="T1710" s="178"/>
      <c r="AT1710" s="173" t="s">
        <v>237</v>
      </c>
      <c r="AU1710" s="173" t="s">
        <v>88</v>
      </c>
      <c r="AV1710" s="14" t="s">
        <v>86</v>
      </c>
      <c r="AW1710" s="14" t="s">
        <v>33</v>
      </c>
      <c r="AX1710" s="14" t="s">
        <v>79</v>
      </c>
      <c r="AY1710" s="173" t="s">
        <v>207</v>
      </c>
    </row>
    <row r="1711" spans="1:65" s="14" customFormat="1" ht="22.5">
      <c r="B1711" s="172"/>
      <c r="D1711" s="164" t="s">
        <v>237</v>
      </c>
      <c r="E1711" s="173" t="s">
        <v>1</v>
      </c>
      <c r="F1711" s="174" t="s">
        <v>3144</v>
      </c>
      <c r="H1711" s="173" t="s">
        <v>1</v>
      </c>
      <c r="I1711" s="175"/>
      <c r="L1711" s="172"/>
      <c r="M1711" s="176"/>
      <c r="N1711" s="177"/>
      <c r="O1711" s="177"/>
      <c r="P1711" s="177"/>
      <c r="Q1711" s="177"/>
      <c r="R1711" s="177"/>
      <c r="S1711" s="177"/>
      <c r="T1711" s="178"/>
      <c r="AT1711" s="173" t="s">
        <v>237</v>
      </c>
      <c r="AU1711" s="173" t="s">
        <v>88</v>
      </c>
      <c r="AV1711" s="14" t="s">
        <v>86</v>
      </c>
      <c r="AW1711" s="14" t="s">
        <v>33</v>
      </c>
      <c r="AX1711" s="14" t="s">
        <v>79</v>
      </c>
      <c r="AY1711" s="173" t="s">
        <v>207</v>
      </c>
    </row>
    <row r="1712" spans="1:65" s="14" customFormat="1" ht="11.25">
      <c r="B1712" s="172"/>
      <c r="D1712" s="164" t="s">
        <v>237</v>
      </c>
      <c r="E1712" s="173" t="s">
        <v>1</v>
      </c>
      <c r="F1712" s="174" t="s">
        <v>3145</v>
      </c>
      <c r="H1712" s="173" t="s">
        <v>1</v>
      </c>
      <c r="I1712" s="175"/>
      <c r="L1712" s="172"/>
      <c r="M1712" s="176"/>
      <c r="N1712" s="177"/>
      <c r="O1712" s="177"/>
      <c r="P1712" s="177"/>
      <c r="Q1712" s="177"/>
      <c r="R1712" s="177"/>
      <c r="S1712" s="177"/>
      <c r="T1712" s="178"/>
      <c r="AT1712" s="173" t="s">
        <v>237</v>
      </c>
      <c r="AU1712" s="173" t="s">
        <v>88</v>
      </c>
      <c r="AV1712" s="14" t="s">
        <v>86</v>
      </c>
      <c r="AW1712" s="14" t="s">
        <v>33</v>
      </c>
      <c r="AX1712" s="14" t="s">
        <v>79</v>
      </c>
      <c r="AY1712" s="173" t="s">
        <v>207</v>
      </c>
    </row>
    <row r="1713" spans="1:65" s="15" customFormat="1" ht="11.25">
      <c r="B1713" s="179"/>
      <c r="D1713" s="164" t="s">
        <v>237</v>
      </c>
      <c r="E1713" s="180" t="s">
        <v>1</v>
      </c>
      <c r="F1713" s="181" t="s">
        <v>242</v>
      </c>
      <c r="H1713" s="182">
        <v>205.63200000000001</v>
      </c>
      <c r="I1713" s="183"/>
      <c r="L1713" s="179"/>
      <c r="M1713" s="184"/>
      <c r="N1713" s="185"/>
      <c r="O1713" s="185"/>
      <c r="P1713" s="185"/>
      <c r="Q1713" s="185"/>
      <c r="R1713" s="185"/>
      <c r="S1713" s="185"/>
      <c r="T1713" s="186"/>
      <c r="AT1713" s="180" t="s">
        <v>237</v>
      </c>
      <c r="AU1713" s="180" t="s">
        <v>88</v>
      </c>
      <c r="AV1713" s="15" t="s">
        <v>213</v>
      </c>
      <c r="AW1713" s="15" t="s">
        <v>33</v>
      </c>
      <c r="AX1713" s="15" t="s">
        <v>86</v>
      </c>
      <c r="AY1713" s="180" t="s">
        <v>207</v>
      </c>
    </row>
    <row r="1714" spans="1:65" s="2" customFormat="1" ht="33" customHeight="1">
      <c r="A1714" s="31"/>
      <c r="B1714" s="148"/>
      <c r="C1714" s="149" t="s">
        <v>3146</v>
      </c>
      <c r="D1714" s="149" t="s">
        <v>209</v>
      </c>
      <c r="E1714" s="150" t="s">
        <v>3147</v>
      </c>
      <c r="F1714" s="151" t="s">
        <v>3148</v>
      </c>
      <c r="G1714" s="152" t="s">
        <v>415</v>
      </c>
      <c r="H1714" s="153">
        <v>44.927999999999997</v>
      </c>
      <c r="I1714" s="154"/>
      <c r="J1714" s="155">
        <f>ROUND(I1714*H1714,2)</f>
        <v>0</v>
      </c>
      <c r="K1714" s="156"/>
      <c r="L1714" s="32"/>
      <c r="M1714" s="157" t="s">
        <v>1</v>
      </c>
      <c r="N1714" s="158" t="s">
        <v>44</v>
      </c>
      <c r="O1714" s="57"/>
      <c r="P1714" s="159">
        <f>O1714*H1714</f>
        <v>0</v>
      </c>
      <c r="Q1714" s="159">
        <v>0</v>
      </c>
      <c r="R1714" s="159">
        <f>Q1714*H1714</f>
        <v>0</v>
      </c>
      <c r="S1714" s="159">
        <v>0</v>
      </c>
      <c r="T1714" s="160">
        <f>S1714*H1714</f>
        <v>0</v>
      </c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R1714" s="161" t="s">
        <v>245</v>
      </c>
      <c r="AT1714" s="161" t="s">
        <v>209</v>
      </c>
      <c r="AU1714" s="161" t="s">
        <v>88</v>
      </c>
      <c r="AY1714" s="17" t="s">
        <v>207</v>
      </c>
      <c r="BE1714" s="162">
        <f>IF(N1714="základní",J1714,0)</f>
        <v>0</v>
      </c>
      <c r="BF1714" s="162">
        <f>IF(N1714="snížená",J1714,0)</f>
        <v>0</v>
      </c>
      <c r="BG1714" s="162">
        <f>IF(N1714="zákl. přenesená",J1714,0)</f>
        <v>0</v>
      </c>
      <c r="BH1714" s="162">
        <f>IF(N1714="sníž. přenesená",J1714,0)</f>
        <v>0</v>
      </c>
      <c r="BI1714" s="162">
        <f>IF(N1714="nulová",J1714,0)</f>
        <v>0</v>
      </c>
      <c r="BJ1714" s="17" t="s">
        <v>86</v>
      </c>
      <c r="BK1714" s="162">
        <f>ROUND(I1714*H1714,2)</f>
        <v>0</v>
      </c>
      <c r="BL1714" s="17" t="s">
        <v>245</v>
      </c>
      <c r="BM1714" s="161" t="s">
        <v>3149</v>
      </c>
    </row>
    <row r="1715" spans="1:65" s="13" customFormat="1" ht="11.25">
      <c r="B1715" s="163"/>
      <c r="D1715" s="164" t="s">
        <v>237</v>
      </c>
      <c r="E1715" s="165" t="s">
        <v>1</v>
      </c>
      <c r="F1715" s="166" t="s">
        <v>3150</v>
      </c>
      <c r="H1715" s="167">
        <v>44.927999999999997</v>
      </c>
      <c r="I1715" s="168"/>
      <c r="L1715" s="163"/>
      <c r="M1715" s="169"/>
      <c r="N1715" s="170"/>
      <c r="O1715" s="170"/>
      <c r="P1715" s="170"/>
      <c r="Q1715" s="170"/>
      <c r="R1715" s="170"/>
      <c r="S1715" s="170"/>
      <c r="T1715" s="171"/>
      <c r="AT1715" s="165" t="s">
        <v>237</v>
      </c>
      <c r="AU1715" s="165" t="s">
        <v>88</v>
      </c>
      <c r="AV1715" s="13" t="s">
        <v>88</v>
      </c>
      <c r="AW1715" s="13" t="s">
        <v>33</v>
      </c>
      <c r="AX1715" s="13" t="s">
        <v>79</v>
      </c>
      <c r="AY1715" s="165" t="s">
        <v>207</v>
      </c>
    </row>
    <row r="1716" spans="1:65" s="14" customFormat="1" ht="22.5">
      <c r="B1716" s="172"/>
      <c r="D1716" s="164" t="s">
        <v>237</v>
      </c>
      <c r="E1716" s="173" t="s">
        <v>1</v>
      </c>
      <c r="F1716" s="174" t="s">
        <v>3151</v>
      </c>
      <c r="H1716" s="173" t="s">
        <v>1</v>
      </c>
      <c r="I1716" s="175"/>
      <c r="L1716" s="172"/>
      <c r="M1716" s="176"/>
      <c r="N1716" s="177"/>
      <c r="O1716" s="177"/>
      <c r="P1716" s="177"/>
      <c r="Q1716" s="177"/>
      <c r="R1716" s="177"/>
      <c r="S1716" s="177"/>
      <c r="T1716" s="178"/>
      <c r="AT1716" s="173" t="s">
        <v>237</v>
      </c>
      <c r="AU1716" s="173" t="s">
        <v>88</v>
      </c>
      <c r="AV1716" s="14" t="s">
        <v>86</v>
      </c>
      <c r="AW1716" s="14" t="s">
        <v>33</v>
      </c>
      <c r="AX1716" s="14" t="s">
        <v>79</v>
      </c>
      <c r="AY1716" s="173" t="s">
        <v>207</v>
      </c>
    </row>
    <row r="1717" spans="1:65" s="14" customFormat="1" ht="22.5">
      <c r="B1717" s="172"/>
      <c r="D1717" s="164" t="s">
        <v>237</v>
      </c>
      <c r="E1717" s="173" t="s">
        <v>1</v>
      </c>
      <c r="F1717" s="174" t="s">
        <v>3152</v>
      </c>
      <c r="H1717" s="173" t="s">
        <v>1</v>
      </c>
      <c r="I1717" s="175"/>
      <c r="L1717" s="172"/>
      <c r="M1717" s="176"/>
      <c r="N1717" s="177"/>
      <c r="O1717" s="177"/>
      <c r="P1717" s="177"/>
      <c r="Q1717" s="177"/>
      <c r="R1717" s="177"/>
      <c r="S1717" s="177"/>
      <c r="T1717" s="178"/>
      <c r="AT1717" s="173" t="s">
        <v>237</v>
      </c>
      <c r="AU1717" s="173" t="s">
        <v>88</v>
      </c>
      <c r="AV1717" s="14" t="s">
        <v>86</v>
      </c>
      <c r="AW1717" s="14" t="s">
        <v>33</v>
      </c>
      <c r="AX1717" s="14" t="s">
        <v>79</v>
      </c>
      <c r="AY1717" s="173" t="s">
        <v>207</v>
      </c>
    </row>
    <row r="1718" spans="1:65" s="15" customFormat="1" ht="11.25">
      <c r="B1718" s="179"/>
      <c r="D1718" s="164" t="s">
        <v>237</v>
      </c>
      <c r="E1718" s="180" t="s">
        <v>1</v>
      </c>
      <c r="F1718" s="181" t="s">
        <v>242</v>
      </c>
      <c r="H1718" s="182">
        <v>44.927999999999997</v>
      </c>
      <c r="I1718" s="183"/>
      <c r="L1718" s="179"/>
      <c r="M1718" s="184"/>
      <c r="N1718" s="185"/>
      <c r="O1718" s="185"/>
      <c r="P1718" s="185"/>
      <c r="Q1718" s="185"/>
      <c r="R1718" s="185"/>
      <c r="S1718" s="185"/>
      <c r="T1718" s="186"/>
      <c r="AT1718" s="180" t="s">
        <v>237</v>
      </c>
      <c r="AU1718" s="180" t="s">
        <v>88</v>
      </c>
      <c r="AV1718" s="15" t="s">
        <v>213</v>
      </c>
      <c r="AW1718" s="15" t="s">
        <v>33</v>
      </c>
      <c r="AX1718" s="15" t="s">
        <v>86</v>
      </c>
      <c r="AY1718" s="180" t="s">
        <v>207</v>
      </c>
    </row>
    <row r="1719" spans="1:65" s="2" customFormat="1" ht="24.2" customHeight="1">
      <c r="A1719" s="31"/>
      <c r="B1719" s="148"/>
      <c r="C1719" s="149" t="s">
        <v>1114</v>
      </c>
      <c r="D1719" s="149" t="s">
        <v>209</v>
      </c>
      <c r="E1719" s="150" t="s">
        <v>3153</v>
      </c>
      <c r="F1719" s="151" t="s">
        <v>3154</v>
      </c>
      <c r="G1719" s="152" t="s">
        <v>415</v>
      </c>
      <c r="H1719" s="153">
        <v>338.7</v>
      </c>
      <c r="I1719" s="154"/>
      <c r="J1719" s="155">
        <f>ROUND(I1719*H1719,2)</f>
        <v>0</v>
      </c>
      <c r="K1719" s="156"/>
      <c r="L1719" s="32"/>
      <c r="M1719" s="157" t="s">
        <v>1</v>
      </c>
      <c r="N1719" s="158" t="s">
        <v>44</v>
      </c>
      <c r="O1719" s="57"/>
      <c r="P1719" s="159">
        <f>O1719*H1719</f>
        <v>0</v>
      </c>
      <c r="Q1719" s="159">
        <v>0</v>
      </c>
      <c r="R1719" s="159">
        <f>Q1719*H1719</f>
        <v>0</v>
      </c>
      <c r="S1719" s="159">
        <v>0</v>
      </c>
      <c r="T1719" s="160">
        <f>S1719*H1719</f>
        <v>0</v>
      </c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R1719" s="161" t="s">
        <v>245</v>
      </c>
      <c r="AT1719" s="161" t="s">
        <v>209</v>
      </c>
      <c r="AU1719" s="161" t="s">
        <v>88</v>
      </c>
      <c r="AY1719" s="17" t="s">
        <v>207</v>
      </c>
      <c r="BE1719" s="162">
        <f>IF(N1719="základní",J1719,0)</f>
        <v>0</v>
      </c>
      <c r="BF1719" s="162">
        <f>IF(N1719="snížená",J1719,0)</f>
        <v>0</v>
      </c>
      <c r="BG1719" s="162">
        <f>IF(N1719="zákl. přenesená",J1719,0)</f>
        <v>0</v>
      </c>
      <c r="BH1719" s="162">
        <f>IF(N1719="sníž. přenesená",J1719,0)</f>
        <v>0</v>
      </c>
      <c r="BI1719" s="162">
        <f>IF(N1719="nulová",J1719,0)</f>
        <v>0</v>
      </c>
      <c r="BJ1719" s="17" t="s">
        <v>86</v>
      </c>
      <c r="BK1719" s="162">
        <f>ROUND(I1719*H1719,2)</f>
        <v>0</v>
      </c>
      <c r="BL1719" s="17" t="s">
        <v>245</v>
      </c>
      <c r="BM1719" s="161" t="s">
        <v>3155</v>
      </c>
    </row>
    <row r="1720" spans="1:65" s="13" customFormat="1" ht="33.75">
      <c r="B1720" s="163"/>
      <c r="D1720" s="164" t="s">
        <v>237</v>
      </c>
      <c r="E1720" s="165" t="s">
        <v>1</v>
      </c>
      <c r="F1720" s="166" t="s">
        <v>3156</v>
      </c>
      <c r="H1720" s="167">
        <v>338.7</v>
      </c>
      <c r="I1720" s="168"/>
      <c r="L1720" s="163"/>
      <c r="M1720" s="169"/>
      <c r="N1720" s="170"/>
      <c r="O1720" s="170"/>
      <c r="P1720" s="170"/>
      <c r="Q1720" s="170"/>
      <c r="R1720" s="170"/>
      <c r="S1720" s="170"/>
      <c r="T1720" s="171"/>
      <c r="AT1720" s="165" t="s">
        <v>237</v>
      </c>
      <c r="AU1720" s="165" t="s">
        <v>88</v>
      </c>
      <c r="AV1720" s="13" t="s">
        <v>88</v>
      </c>
      <c r="AW1720" s="13" t="s">
        <v>33</v>
      </c>
      <c r="AX1720" s="13" t="s">
        <v>79</v>
      </c>
      <c r="AY1720" s="165" t="s">
        <v>207</v>
      </c>
    </row>
    <row r="1721" spans="1:65" s="14" customFormat="1" ht="11.25">
      <c r="B1721" s="172"/>
      <c r="D1721" s="164" t="s">
        <v>237</v>
      </c>
      <c r="E1721" s="173" t="s">
        <v>1</v>
      </c>
      <c r="F1721" s="174" t="s">
        <v>3157</v>
      </c>
      <c r="H1721" s="173" t="s">
        <v>1</v>
      </c>
      <c r="I1721" s="175"/>
      <c r="L1721" s="172"/>
      <c r="M1721" s="176"/>
      <c r="N1721" s="177"/>
      <c r="O1721" s="177"/>
      <c r="P1721" s="177"/>
      <c r="Q1721" s="177"/>
      <c r="R1721" s="177"/>
      <c r="S1721" s="177"/>
      <c r="T1721" s="178"/>
      <c r="AT1721" s="173" t="s">
        <v>237</v>
      </c>
      <c r="AU1721" s="173" t="s">
        <v>88</v>
      </c>
      <c r="AV1721" s="14" t="s">
        <v>86</v>
      </c>
      <c r="AW1721" s="14" t="s">
        <v>33</v>
      </c>
      <c r="AX1721" s="14" t="s">
        <v>79</v>
      </c>
      <c r="AY1721" s="173" t="s">
        <v>207</v>
      </c>
    </row>
    <row r="1722" spans="1:65" s="14" customFormat="1" ht="22.5">
      <c r="B1722" s="172"/>
      <c r="D1722" s="164" t="s">
        <v>237</v>
      </c>
      <c r="E1722" s="173" t="s">
        <v>1</v>
      </c>
      <c r="F1722" s="174" t="s">
        <v>3158</v>
      </c>
      <c r="H1722" s="173" t="s">
        <v>1</v>
      </c>
      <c r="I1722" s="175"/>
      <c r="L1722" s="172"/>
      <c r="M1722" s="176"/>
      <c r="N1722" s="177"/>
      <c r="O1722" s="177"/>
      <c r="P1722" s="177"/>
      <c r="Q1722" s="177"/>
      <c r="R1722" s="177"/>
      <c r="S1722" s="177"/>
      <c r="T1722" s="178"/>
      <c r="AT1722" s="173" t="s">
        <v>237</v>
      </c>
      <c r="AU1722" s="173" t="s">
        <v>88</v>
      </c>
      <c r="AV1722" s="14" t="s">
        <v>86</v>
      </c>
      <c r="AW1722" s="14" t="s">
        <v>33</v>
      </c>
      <c r="AX1722" s="14" t="s">
        <v>79</v>
      </c>
      <c r="AY1722" s="173" t="s">
        <v>207</v>
      </c>
    </row>
    <row r="1723" spans="1:65" s="15" customFormat="1" ht="11.25">
      <c r="B1723" s="179"/>
      <c r="D1723" s="164" t="s">
        <v>237</v>
      </c>
      <c r="E1723" s="180" t="s">
        <v>1</v>
      </c>
      <c r="F1723" s="181" t="s">
        <v>242</v>
      </c>
      <c r="H1723" s="182">
        <v>338.7</v>
      </c>
      <c r="I1723" s="183"/>
      <c r="L1723" s="179"/>
      <c r="M1723" s="184"/>
      <c r="N1723" s="185"/>
      <c r="O1723" s="185"/>
      <c r="P1723" s="185"/>
      <c r="Q1723" s="185"/>
      <c r="R1723" s="185"/>
      <c r="S1723" s="185"/>
      <c r="T1723" s="186"/>
      <c r="AT1723" s="180" t="s">
        <v>237</v>
      </c>
      <c r="AU1723" s="180" t="s">
        <v>88</v>
      </c>
      <c r="AV1723" s="15" t="s">
        <v>213</v>
      </c>
      <c r="AW1723" s="15" t="s">
        <v>33</v>
      </c>
      <c r="AX1723" s="15" t="s">
        <v>86</v>
      </c>
      <c r="AY1723" s="180" t="s">
        <v>207</v>
      </c>
    </row>
    <row r="1724" spans="1:65" s="2" customFormat="1" ht="24.2" customHeight="1">
      <c r="A1724" s="31"/>
      <c r="B1724" s="148"/>
      <c r="C1724" s="149" t="s">
        <v>3159</v>
      </c>
      <c r="D1724" s="149" t="s">
        <v>209</v>
      </c>
      <c r="E1724" s="150" t="s">
        <v>3160</v>
      </c>
      <c r="F1724" s="151" t="s">
        <v>3161</v>
      </c>
      <c r="G1724" s="152" t="s">
        <v>662</v>
      </c>
      <c r="H1724" s="153">
        <v>1</v>
      </c>
      <c r="I1724" s="154"/>
      <c r="J1724" s="155">
        <f>ROUND(I1724*H1724,2)</f>
        <v>0</v>
      </c>
      <c r="K1724" s="156"/>
      <c r="L1724" s="32"/>
      <c r="M1724" s="157" t="s">
        <v>1</v>
      </c>
      <c r="N1724" s="158" t="s">
        <v>44</v>
      </c>
      <c r="O1724" s="57"/>
      <c r="P1724" s="159">
        <f>O1724*H1724</f>
        <v>0</v>
      </c>
      <c r="Q1724" s="159">
        <v>0</v>
      </c>
      <c r="R1724" s="159">
        <f>Q1724*H1724</f>
        <v>0</v>
      </c>
      <c r="S1724" s="159">
        <v>0</v>
      </c>
      <c r="T1724" s="160">
        <f>S1724*H1724</f>
        <v>0</v>
      </c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R1724" s="161" t="s">
        <v>245</v>
      </c>
      <c r="AT1724" s="161" t="s">
        <v>209</v>
      </c>
      <c r="AU1724" s="161" t="s">
        <v>88</v>
      </c>
      <c r="AY1724" s="17" t="s">
        <v>207</v>
      </c>
      <c r="BE1724" s="162">
        <f>IF(N1724="základní",J1724,0)</f>
        <v>0</v>
      </c>
      <c r="BF1724" s="162">
        <f>IF(N1724="snížená",J1724,0)</f>
        <v>0</v>
      </c>
      <c r="BG1724" s="162">
        <f>IF(N1724="zákl. přenesená",J1724,0)</f>
        <v>0</v>
      </c>
      <c r="BH1724" s="162">
        <f>IF(N1724="sníž. přenesená",J1724,0)</f>
        <v>0</v>
      </c>
      <c r="BI1724" s="162">
        <f>IF(N1724="nulová",J1724,0)</f>
        <v>0</v>
      </c>
      <c r="BJ1724" s="17" t="s">
        <v>86</v>
      </c>
      <c r="BK1724" s="162">
        <f>ROUND(I1724*H1724,2)</f>
        <v>0</v>
      </c>
      <c r="BL1724" s="17" t="s">
        <v>245</v>
      </c>
      <c r="BM1724" s="161" t="s">
        <v>3162</v>
      </c>
    </row>
    <row r="1725" spans="1:65" s="13" customFormat="1" ht="11.25">
      <c r="B1725" s="163"/>
      <c r="D1725" s="164" t="s">
        <v>237</v>
      </c>
      <c r="E1725" s="165" t="s">
        <v>1</v>
      </c>
      <c r="F1725" s="166" t="s">
        <v>3163</v>
      </c>
      <c r="H1725" s="167">
        <v>1</v>
      </c>
      <c r="I1725" s="168"/>
      <c r="L1725" s="163"/>
      <c r="M1725" s="169"/>
      <c r="N1725" s="170"/>
      <c r="O1725" s="170"/>
      <c r="P1725" s="170"/>
      <c r="Q1725" s="170"/>
      <c r="R1725" s="170"/>
      <c r="S1725" s="170"/>
      <c r="T1725" s="171"/>
      <c r="AT1725" s="165" t="s">
        <v>237</v>
      </c>
      <c r="AU1725" s="165" t="s">
        <v>88</v>
      </c>
      <c r="AV1725" s="13" t="s">
        <v>88</v>
      </c>
      <c r="AW1725" s="13" t="s">
        <v>33</v>
      </c>
      <c r="AX1725" s="13" t="s">
        <v>79</v>
      </c>
      <c r="AY1725" s="165" t="s">
        <v>207</v>
      </c>
    </row>
    <row r="1726" spans="1:65" s="15" customFormat="1" ht="11.25">
      <c r="B1726" s="179"/>
      <c r="D1726" s="164" t="s">
        <v>237</v>
      </c>
      <c r="E1726" s="180" t="s">
        <v>1</v>
      </c>
      <c r="F1726" s="181" t="s">
        <v>242</v>
      </c>
      <c r="H1726" s="182">
        <v>1</v>
      </c>
      <c r="I1726" s="183"/>
      <c r="L1726" s="179"/>
      <c r="M1726" s="184"/>
      <c r="N1726" s="185"/>
      <c r="O1726" s="185"/>
      <c r="P1726" s="185"/>
      <c r="Q1726" s="185"/>
      <c r="R1726" s="185"/>
      <c r="S1726" s="185"/>
      <c r="T1726" s="186"/>
      <c r="AT1726" s="180" t="s">
        <v>237</v>
      </c>
      <c r="AU1726" s="180" t="s">
        <v>88</v>
      </c>
      <c r="AV1726" s="15" t="s">
        <v>213</v>
      </c>
      <c r="AW1726" s="15" t="s">
        <v>33</v>
      </c>
      <c r="AX1726" s="15" t="s">
        <v>86</v>
      </c>
      <c r="AY1726" s="180" t="s">
        <v>207</v>
      </c>
    </row>
    <row r="1727" spans="1:65" s="2" customFormat="1" ht="24.2" customHeight="1">
      <c r="A1727" s="31"/>
      <c r="B1727" s="148"/>
      <c r="C1727" s="149" t="s">
        <v>1117</v>
      </c>
      <c r="D1727" s="149" t="s">
        <v>209</v>
      </c>
      <c r="E1727" s="150" t="s">
        <v>3164</v>
      </c>
      <c r="F1727" s="151" t="s">
        <v>3165</v>
      </c>
      <c r="G1727" s="152" t="s">
        <v>1636</v>
      </c>
      <c r="H1727" s="187"/>
      <c r="I1727" s="154"/>
      <c r="J1727" s="155">
        <f>ROUND(I1727*H1727,2)</f>
        <v>0</v>
      </c>
      <c r="K1727" s="156"/>
      <c r="L1727" s="32"/>
      <c r="M1727" s="157" t="s">
        <v>1</v>
      </c>
      <c r="N1727" s="158" t="s">
        <v>44</v>
      </c>
      <c r="O1727" s="57"/>
      <c r="P1727" s="159">
        <f>O1727*H1727</f>
        <v>0</v>
      </c>
      <c r="Q1727" s="159">
        <v>0</v>
      </c>
      <c r="R1727" s="159">
        <f>Q1727*H1727</f>
        <v>0</v>
      </c>
      <c r="S1727" s="159">
        <v>0</v>
      </c>
      <c r="T1727" s="160">
        <f>S1727*H1727</f>
        <v>0</v>
      </c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R1727" s="161" t="s">
        <v>245</v>
      </c>
      <c r="AT1727" s="161" t="s">
        <v>209</v>
      </c>
      <c r="AU1727" s="161" t="s">
        <v>88</v>
      </c>
      <c r="AY1727" s="17" t="s">
        <v>207</v>
      </c>
      <c r="BE1727" s="162">
        <f>IF(N1727="základní",J1727,0)</f>
        <v>0</v>
      </c>
      <c r="BF1727" s="162">
        <f>IF(N1727="snížená",J1727,0)</f>
        <v>0</v>
      </c>
      <c r="BG1727" s="162">
        <f>IF(N1727="zákl. přenesená",J1727,0)</f>
        <v>0</v>
      </c>
      <c r="BH1727" s="162">
        <f>IF(N1727="sníž. přenesená",J1727,0)</f>
        <v>0</v>
      </c>
      <c r="BI1727" s="162">
        <f>IF(N1727="nulová",J1727,0)</f>
        <v>0</v>
      </c>
      <c r="BJ1727" s="17" t="s">
        <v>86</v>
      </c>
      <c r="BK1727" s="162">
        <f>ROUND(I1727*H1727,2)</f>
        <v>0</v>
      </c>
      <c r="BL1727" s="17" t="s">
        <v>245</v>
      </c>
      <c r="BM1727" s="161" t="s">
        <v>3166</v>
      </c>
    </row>
    <row r="1728" spans="1:65" s="2" customFormat="1" ht="16.5" customHeight="1">
      <c r="A1728" s="31"/>
      <c r="B1728" s="148"/>
      <c r="C1728" s="149" t="s">
        <v>3167</v>
      </c>
      <c r="D1728" s="149" t="s">
        <v>209</v>
      </c>
      <c r="E1728" s="150" t="s">
        <v>3168</v>
      </c>
      <c r="F1728" s="151" t="s">
        <v>3169</v>
      </c>
      <c r="G1728" s="152" t="s">
        <v>212</v>
      </c>
      <c r="H1728" s="153">
        <v>20</v>
      </c>
      <c r="I1728" s="154"/>
      <c r="J1728" s="155">
        <f>ROUND(I1728*H1728,2)</f>
        <v>0</v>
      </c>
      <c r="K1728" s="156"/>
      <c r="L1728" s="32"/>
      <c r="M1728" s="157" t="s">
        <v>1</v>
      </c>
      <c r="N1728" s="158" t="s">
        <v>44</v>
      </c>
      <c r="O1728" s="57"/>
      <c r="P1728" s="159">
        <f>O1728*H1728</f>
        <v>0</v>
      </c>
      <c r="Q1728" s="159">
        <v>0</v>
      </c>
      <c r="R1728" s="159">
        <f>Q1728*H1728</f>
        <v>0</v>
      </c>
      <c r="S1728" s="159">
        <v>0</v>
      </c>
      <c r="T1728" s="160">
        <f>S1728*H1728</f>
        <v>0</v>
      </c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R1728" s="161" t="s">
        <v>245</v>
      </c>
      <c r="AT1728" s="161" t="s">
        <v>209</v>
      </c>
      <c r="AU1728" s="161" t="s">
        <v>88</v>
      </c>
      <c r="AY1728" s="17" t="s">
        <v>207</v>
      </c>
      <c r="BE1728" s="162">
        <f>IF(N1728="základní",J1728,0)</f>
        <v>0</v>
      </c>
      <c r="BF1728" s="162">
        <f>IF(N1728="snížená",J1728,0)</f>
        <v>0</v>
      </c>
      <c r="BG1728" s="162">
        <f>IF(N1728="zákl. přenesená",J1728,0)</f>
        <v>0</v>
      </c>
      <c r="BH1728" s="162">
        <f>IF(N1728="sníž. přenesená",J1728,0)</f>
        <v>0</v>
      </c>
      <c r="BI1728" s="162">
        <f>IF(N1728="nulová",J1728,0)</f>
        <v>0</v>
      </c>
      <c r="BJ1728" s="17" t="s">
        <v>86</v>
      </c>
      <c r="BK1728" s="162">
        <f>ROUND(I1728*H1728,2)</f>
        <v>0</v>
      </c>
      <c r="BL1728" s="17" t="s">
        <v>245</v>
      </c>
      <c r="BM1728" s="161" t="s">
        <v>3170</v>
      </c>
    </row>
    <row r="1729" spans="1:65" s="13" customFormat="1" ht="22.5">
      <c r="B1729" s="163"/>
      <c r="D1729" s="164" t="s">
        <v>237</v>
      </c>
      <c r="E1729" s="165" t="s">
        <v>1</v>
      </c>
      <c r="F1729" s="166" t="s">
        <v>3171</v>
      </c>
      <c r="H1729" s="167">
        <v>20</v>
      </c>
      <c r="I1729" s="168"/>
      <c r="L1729" s="163"/>
      <c r="M1729" s="169"/>
      <c r="N1729" s="170"/>
      <c r="O1729" s="170"/>
      <c r="P1729" s="170"/>
      <c r="Q1729" s="170"/>
      <c r="R1729" s="170"/>
      <c r="S1729" s="170"/>
      <c r="T1729" s="171"/>
      <c r="AT1729" s="165" t="s">
        <v>237</v>
      </c>
      <c r="AU1729" s="165" t="s">
        <v>88</v>
      </c>
      <c r="AV1729" s="13" t="s">
        <v>88</v>
      </c>
      <c r="AW1729" s="13" t="s">
        <v>33</v>
      </c>
      <c r="AX1729" s="13" t="s">
        <v>79</v>
      </c>
      <c r="AY1729" s="165" t="s">
        <v>207</v>
      </c>
    </row>
    <row r="1730" spans="1:65" s="14" customFormat="1" ht="11.25">
      <c r="B1730" s="172"/>
      <c r="D1730" s="164" t="s">
        <v>237</v>
      </c>
      <c r="E1730" s="173" t="s">
        <v>1</v>
      </c>
      <c r="F1730" s="174" t="s">
        <v>2822</v>
      </c>
      <c r="H1730" s="173" t="s">
        <v>1</v>
      </c>
      <c r="I1730" s="175"/>
      <c r="L1730" s="172"/>
      <c r="M1730" s="176"/>
      <c r="N1730" s="177"/>
      <c r="O1730" s="177"/>
      <c r="P1730" s="177"/>
      <c r="Q1730" s="177"/>
      <c r="R1730" s="177"/>
      <c r="S1730" s="177"/>
      <c r="T1730" s="178"/>
      <c r="AT1730" s="173" t="s">
        <v>237</v>
      </c>
      <c r="AU1730" s="173" t="s">
        <v>88</v>
      </c>
      <c r="AV1730" s="14" t="s">
        <v>86</v>
      </c>
      <c r="AW1730" s="14" t="s">
        <v>33</v>
      </c>
      <c r="AX1730" s="14" t="s">
        <v>79</v>
      </c>
      <c r="AY1730" s="173" t="s">
        <v>207</v>
      </c>
    </row>
    <row r="1731" spans="1:65" s="15" customFormat="1" ht="11.25">
      <c r="B1731" s="179"/>
      <c r="D1731" s="164" t="s">
        <v>237</v>
      </c>
      <c r="E1731" s="180" t="s">
        <v>1</v>
      </c>
      <c r="F1731" s="181" t="s">
        <v>242</v>
      </c>
      <c r="H1731" s="182">
        <v>20</v>
      </c>
      <c r="I1731" s="183"/>
      <c r="L1731" s="179"/>
      <c r="M1731" s="184"/>
      <c r="N1731" s="185"/>
      <c r="O1731" s="185"/>
      <c r="P1731" s="185"/>
      <c r="Q1731" s="185"/>
      <c r="R1731" s="185"/>
      <c r="S1731" s="185"/>
      <c r="T1731" s="186"/>
      <c r="AT1731" s="180" t="s">
        <v>237</v>
      </c>
      <c r="AU1731" s="180" t="s">
        <v>88</v>
      </c>
      <c r="AV1731" s="15" t="s">
        <v>213</v>
      </c>
      <c r="AW1731" s="15" t="s">
        <v>33</v>
      </c>
      <c r="AX1731" s="15" t="s">
        <v>86</v>
      </c>
      <c r="AY1731" s="180" t="s">
        <v>207</v>
      </c>
    </row>
    <row r="1732" spans="1:65" s="12" customFormat="1" ht="22.9" customHeight="1">
      <c r="B1732" s="135"/>
      <c r="D1732" s="136" t="s">
        <v>78</v>
      </c>
      <c r="E1732" s="146" t="s">
        <v>1539</v>
      </c>
      <c r="F1732" s="146" t="s">
        <v>1540</v>
      </c>
      <c r="I1732" s="138"/>
      <c r="J1732" s="147">
        <f>BK1732</f>
        <v>0</v>
      </c>
      <c r="L1732" s="135"/>
      <c r="M1732" s="140"/>
      <c r="N1732" s="141"/>
      <c r="O1732" s="141"/>
      <c r="P1732" s="142">
        <f>SUM(P1733:P1754)</f>
        <v>0</v>
      </c>
      <c r="Q1732" s="141"/>
      <c r="R1732" s="142">
        <f>SUM(R1733:R1754)</f>
        <v>0</v>
      </c>
      <c r="S1732" s="141"/>
      <c r="T1732" s="143">
        <f>SUM(T1733:T1754)</f>
        <v>0</v>
      </c>
      <c r="AR1732" s="136" t="s">
        <v>88</v>
      </c>
      <c r="AT1732" s="144" t="s">
        <v>78</v>
      </c>
      <c r="AU1732" s="144" t="s">
        <v>86</v>
      </c>
      <c r="AY1732" s="136" t="s">
        <v>207</v>
      </c>
      <c r="BK1732" s="145">
        <f>SUM(BK1733:BK1754)</f>
        <v>0</v>
      </c>
    </row>
    <row r="1733" spans="1:65" s="2" customFormat="1" ht="24.2" customHeight="1">
      <c r="A1733" s="31"/>
      <c r="B1733" s="148"/>
      <c r="C1733" s="149" t="s">
        <v>1121</v>
      </c>
      <c r="D1733" s="149" t="s">
        <v>209</v>
      </c>
      <c r="E1733" s="150" t="s">
        <v>3172</v>
      </c>
      <c r="F1733" s="151" t="s">
        <v>3173</v>
      </c>
      <c r="G1733" s="152" t="s">
        <v>415</v>
      </c>
      <c r="H1733" s="153">
        <v>1925.85</v>
      </c>
      <c r="I1733" s="154"/>
      <c r="J1733" s="155">
        <f>ROUND(I1733*H1733,2)</f>
        <v>0</v>
      </c>
      <c r="K1733" s="156"/>
      <c r="L1733" s="32"/>
      <c r="M1733" s="157" t="s">
        <v>1</v>
      </c>
      <c r="N1733" s="158" t="s">
        <v>44</v>
      </c>
      <c r="O1733" s="57"/>
      <c r="P1733" s="159">
        <f>O1733*H1733</f>
        <v>0</v>
      </c>
      <c r="Q1733" s="159">
        <v>0</v>
      </c>
      <c r="R1733" s="159">
        <f>Q1733*H1733</f>
        <v>0</v>
      </c>
      <c r="S1733" s="159">
        <v>0</v>
      </c>
      <c r="T1733" s="160">
        <f>S1733*H1733</f>
        <v>0</v>
      </c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R1733" s="161" t="s">
        <v>245</v>
      </c>
      <c r="AT1733" s="161" t="s">
        <v>209</v>
      </c>
      <c r="AU1733" s="161" t="s">
        <v>88</v>
      </c>
      <c r="AY1733" s="17" t="s">
        <v>207</v>
      </c>
      <c r="BE1733" s="162">
        <f>IF(N1733="základní",J1733,0)</f>
        <v>0</v>
      </c>
      <c r="BF1733" s="162">
        <f>IF(N1733="snížená",J1733,0)</f>
        <v>0</v>
      </c>
      <c r="BG1733" s="162">
        <f>IF(N1733="zákl. přenesená",J1733,0)</f>
        <v>0</v>
      </c>
      <c r="BH1733" s="162">
        <f>IF(N1733="sníž. přenesená",J1733,0)</f>
        <v>0</v>
      </c>
      <c r="BI1733" s="162">
        <f>IF(N1733="nulová",J1733,0)</f>
        <v>0</v>
      </c>
      <c r="BJ1733" s="17" t="s">
        <v>86</v>
      </c>
      <c r="BK1733" s="162">
        <f>ROUND(I1733*H1733,2)</f>
        <v>0</v>
      </c>
      <c r="BL1733" s="17" t="s">
        <v>245</v>
      </c>
      <c r="BM1733" s="161" t="s">
        <v>3174</v>
      </c>
    </row>
    <row r="1734" spans="1:65" s="2" customFormat="1" ht="24.2" customHeight="1">
      <c r="A1734" s="31"/>
      <c r="B1734" s="148"/>
      <c r="C1734" s="149" t="s">
        <v>3175</v>
      </c>
      <c r="D1734" s="149" t="s">
        <v>209</v>
      </c>
      <c r="E1734" s="150" t="s">
        <v>3176</v>
      </c>
      <c r="F1734" s="151" t="s">
        <v>3177</v>
      </c>
      <c r="G1734" s="152" t="s">
        <v>415</v>
      </c>
      <c r="H1734" s="153">
        <v>581.21</v>
      </c>
      <c r="I1734" s="154"/>
      <c r="J1734" s="155">
        <f>ROUND(I1734*H1734,2)</f>
        <v>0</v>
      </c>
      <c r="K1734" s="156"/>
      <c r="L1734" s="32"/>
      <c r="M1734" s="157" t="s">
        <v>1</v>
      </c>
      <c r="N1734" s="158" t="s">
        <v>44</v>
      </c>
      <c r="O1734" s="57"/>
      <c r="P1734" s="159">
        <f>O1734*H1734</f>
        <v>0</v>
      </c>
      <c r="Q1734" s="159">
        <v>0</v>
      </c>
      <c r="R1734" s="159">
        <f>Q1734*H1734</f>
        <v>0</v>
      </c>
      <c r="S1734" s="159">
        <v>0</v>
      </c>
      <c r="T1734" s="160">
        <f>S1734*H1734</f>
        <v>0</v>
      </c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R1734" s="161" t="s">
        <v>245</v>
      </c>
      <c r="AT1734" s="161" t="s">
        <v>209</v>
      </c>
      <c r="AU1734" s="161" t="s">
        <v>88</v>
      </c>
      <c r="AY1734" s="17" t="s">
        <v>207</v>
      </c>
      <c r="BE1734" s="162">
        <f>IF(N1734="základní",J1734,0)</f>
        <v>0</v>
      </c>
      <c r="BF1734" s="162">
        <f>IF(N1734="snížená",J1734,0)</f>
        <v>0</v>
      </c>
      <c r="BG1734" s="162">
        <f>IF(N1734="zákl. přenesená",J1734,0)</f>
        <v>0</v>
      </c>
      <c r="BH1734" s="162">
        <f>IF(N1734="sníž. přenesená",J1734,0)</f>
        <v>0</v>
      </c>
      <c r="BI1734" s="162">
        <f>IF(N1734="nulová",J1734,0)</f>
        <v>0</v>
      </c>
      <c r="BJ1734" s="17" t="s">
        <v>86</v>
      </c>
      <c r="BK1734" s="162">
        <f>ROUND(I1734*H1734,2)</f>
        <v>0</v>
      </c>
      <c r="BL1734" s="17" t="s">
        <v>245</v>
      </c>
      <c r="BM1734" s="161" t="s">
        <v>3178</v>
      </c>
    </row>
    <row r="1735" spans="1:65" s="2" customFormat="1" ht="24.2" customHeight="1">
      <c r="A1735" s="31"/>
      <c r="B1735" s="148"/>
      <c r="C1735" s="149" t="s">
        <v>1131</v>
      </c>
      <c r="D1735" s="149" t="s">
        <v>209</v>
      </c>
      <c r="E1735" s="150" t="s">
        <v>3179</v>
      </c>
      <c r="F1735" s="151" t="s">
        <v>3180</v>
      </c>
      <c r="G1735" s="152" t="s">
        <v>415</v>
      </c>
      <c r="H1735" s="153">
        <v>81.632000000000005</v>
      </c>
      <c r="I1735" s="154"/>
      <c r="J1735" s="155">
        <f>ROUND(I1735*H1735,2)</f>
        <v>0</v>
      </c>
      <c r="K1735" s="156"/>
      <c r="L1735" s="32"/>
      <c r="M1735" s="157" t="s">
        <v>1</v>
      </c>
      <c r="N1735" s="158" t="s">
        <v>44</v>
      </c>
      <c r="O1735" s="57"/>
      <c r="P1735" s="159">
        <f>O1735*H1735</f>
        <v>0</v>
      </c>
      <c r="Q1735" s="159">
        <v>0</v>
      </c>
      <c r="R1735" s="159">
        <f>Q1735*H1735</f>
        <v>0</v>
      </c>
      <c r="S1735" s="159">
        <v>0</v>
      </c>
      <c r="T1735" s="160">
        <f>S1735*H1735</f>
        <v>0</v>
      </c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R1735" s="161" t="s">
        <v>245</v>
      </c>
      <c r="AT1735" s="161" t="s">
        <v>209</v>
      </c>
      <c r="AU1735" s="161" t="s">
        <v>88</v>
      </c>
      <c r="AY1735" s="17" t="s">
        <v>207</v>
      </c>
      <c r="BE1735" s="162">
        <f>IF(N1735="základní",J1735,0)</f>
        <v>0</v>
      </c>
      <c r="BF1735" s="162">
        <f>IF(N1735="snížená",J1735,0)</f>
        <v>0</v>
      </c>
      <c r="BG1735" s="162">
        <f>IF(N1735="zákl. přenesená",J1735,0)</f>
        <v>0</v>
      </c>
      <c r="BH1735" s="162">
        <f>IF(N1735="sníž. přenesená",J1735,0)</f>
        <v>0</v>
      </c>
      <c r="BI1735" s="162">
        <f>IF(N1735="nulová",J1735,0)</f>
        <v>0</v>
      </c>
      <c r="BJ1735" s="17" t="s">
        <v>86</v>
      </c>
      <c r="BK1735" s="162">
        <f>ROUND(I1735*H1735,2)</f>
        <v>0</v>
      </c>
      <c r="BL1735" s="17" t="s">
        <v>245</v>
      </c>
      <c r="BM1735" s="161" t="s">
        <v>3181</v>
      </c>
    </row>
    <row r="1736" spans="1:65" s="2" customFormat="1" ht="33" customHeight="1">
      <c r="A1736" s="31"/>
      <c r="B1736" s="148"/>
      <c r="C1736" s="149" t="s">
        <v>3182</v>
      </c>
      <c r="D1736" s="149" t="s">
        <v>209</v>
      </c>
      <c r="E1736" s="150" t="s">
        <v>3183</v>
      </c>
      <c r="F1736" s="151" t="s">
        <v>3184</v>
      </c>
      <c r="G1736" s="152" t="s">
        <v>415</v>
      </c>
      <c r="H1736" s="153">
        <v>316.86</v>
      </c>
      <c r="I1736" s="154"/>
      <c r="J1736" s="155">
        <f>ROUND(I1736*H1736,2)</f>
        <v>0</v>
      </c>
      <c r="K1736" s="156"/>
      <c r="L1736" s="32"/>
      <c r="M1736" s="157" t="s">
        <v>1</v>
      </c>
      <c r="N1736" s="158" t="s">
        <v>44</v>
      </c>
      <c r="O1736" s="57"/>
      <c r="P1736" s="159">
        <f>O1736*H1736</f>
        <v>0</v>
      </c>
      <c r="Q1736" s="159">
        <v>0</v>
      </c>
      <c r="R1736" s="159">
        <f>Q1736*H1736</f>
        <v>0</v>
      </c>
      <c r="S1736" s="159">
        <v>0</v>
      </c>
      <c r="T1736" s="160">
        <f>S1736*H1736</f>
        <v>0</v>
      </c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R1736" s="161" t="s">
        <v>245</v>
      </c>
      <c r="AT1736" s="161" t="s">
        <v>209</v>
      </c>
      <c r="AU1736" s="161" t="s">
        <v>88</v>
      </c>
      <c r="AY1736" s="17" t="s">
        <v>207</v>
      </c>
      <c r="BE1736" s="162">
        <f>IF(N1736="základní",J1736,0)</f>
        <v>0</v>
      </c>
      <c r="BF1736" s="162">
        <f>IF(N1736="snížená",J1736,0)</f>
        <v>0</v>
      </c>
      <c r="BG1736" s="162">
        <f>IF(N1736="zákl. přenesená",J1736,0)</f>
        <v>0</v>
      </c>
      <c r="BH1736" s="162">
        <f>IF(N1736="sníž. přenesená",J1736,0)</f>
        <v>0</v>
      </c>
      <c r="BI1736" s="162">
        <f>IF(N1736="nulová",J1736,0)</f>
        <v>0</v>
      </c>
      <c r="BJ1736" s="17" t="s">
        <v>86</v>
      </c>
      <c r="BK1736" s="162">
        <f>ROUND(I1736*H1736,2)</f>
        <v>0</v>
      </c>
      <c r="BL1736" s="17" t="s">
        <v>245</v>
      </c>
      <c r="BM1736" s="161" t="s">
        <v>3185</v>
      </c>
    </row>
    <row r="1737" spans="1:65" s="13" customFormat="1" ht="22.5">
      <c r="B1737" s="163"/>
      <c r="D1737" s="164" t="s">
        <v>237</v>
      </c>
      <c r="E1737" s="165" t="s">
        <v>1</v>
      </c>
      <c r="F1737" s="166" t="s">
        <v>3186</v>
      </c>
      <c r="H1737" s="167">
        <v>316.86</v>
      </c>
      <c r="I1737" s="168"/>
      <c r="L1737" s="163"/>
      <c r="M1737" s="169"/>
      <c r="N1737" s="170"/>
      <c r="O1737" s="170"/>
      <c r="P1737" s="170"/>
      <c r="Q1737" s="170"/>
      <c r="R1737" s="170"/>
      <c r="S1737" s="170"/>
      <c r="T1737" s="171"/>
      <c r="AT1737" s="165" t="s">
        <v>237</v>
      </c>
      <c r="AU1737" s="165" t="s">
        <v>88</v>
      </c>
      <c r="AV1737" s="13" t="s">
        <v>88</v>
      </c>
      <c r="AW1737" s="13" t="s">
        <v>33</v>
      </c>
      <c r="AX1737" s="13" t="s">
        <v>79</v>
      </c>
      <c r="AY1737" s="165" t="s">
        <v>207</v>
      </c>
    </row>
    <row r="1738" spans="1:65" s="14" customFormat="1" ht="22.5">
      <c r="B1738" s="172"/>
      <c r="D1738" s="164" t="s">
        <v>237</v>
      </c>
      <c r="E1738" s="173" t="s">
        <v>1</v>
      </c>
      <c r="F1738" s="174" t="s">
        <v>3187</v>
      </c>
      <c r="H1738" s="173" t="s">
        <v>1</v>
      </c>
      <c r="I1738" s="175"/>
      <c r="L1738" s="172"/>
      <c r="M1738" s="176"/>
      <c r="N1738" s="177"/>
      <c r="O1738" s="177"/>
      <c r="P1738" s="177"/>
      <c r="Q1738" s="177"/>
      <c r="R1738" s="177"/>
      <c r="S1738" s="177"/>
      <c r="T1738" s="178"/>
      <c r="AT1738" s="173" t="s">
        <v>237</v>
      </c>
      <c r="AU1738" s="173" t="s">
        <v>88</v>
      </c>
      <c r="AV1738" s="14" t="s">
        <v>86</v>
      </c>
      <c r="AW1738" s="14" t="s">
        <v>33</v>
      </c>
      <c r="AX1738" s="14" t="s">
        <v>79</v>
      </c>
      <c r="AY1738" s="173" t="s">
        <v>207</v>
      </c>
    </row>
    <row r="1739" spans="1:65" s="14" customFormat="1" ht="22.5">
      <c r="B1739" s="172"/>
      <c r="D1739" s="164" t="s">
        <v>237</v>
      </c>
      <c r="E1739" s="173" t="s">
        <v>1</v>
      </c>
      <c r="F1739" s="174" t="s">
        <v>3188</v>
      </c>
      <c r="H1739" s="173" t="s">
        <v>1</v>
      </c>
      <c r="I1739" s="175"/>
      <c r="L1739" s="172"/>
      <c r="M1739" s="176"/>
      <c r="N1739" s="177"/>
      <c r="O1739" s="177"/>
      <c r="P1739" s="177"/>
      <c r="Q1739" s="177"/>
      <c r="R1739" s="177"/>
      <c r="S1739" s="177"/>
      <c r="T1739" s="178"/>
      <c r="AT1739" s="173" t="s">
        <v>237</v>
      </c>
      <c r="AU1739" s="173" t="s">
        <v>88</v>
      </c>
      <c r="AV1739" s="14" t="s">
        <v>86</v>
      </c>
      <c r="AW1739" s="14" t="s">
        <v>33</v>
      </c>
      <c r="AX1739" s="14" t="s">
        <v>79</v>
      </c>
      <c r="AY1739" s="173" t="s">
        <v>207</v>
      </c>
    </row>
    <row r="1740" spans="1:65" s="14" customFormat="1" ht="22.5">
      <c r="B1740" s="172"/>
      <c r="D1740" s="164" t="s">
        <v>237</v>
      </c>
      <c r="E1740" s="173" t="s">
        <v>1</v>
      </c>
      <c r="F1740" s="174" t="s">
        <v>3189</v>
      </c>
      <c r="H1740" s="173" t="s">
        <v>1</v>
      </c>
      <c r="I1740" s="175"/>
      <c r="L1740" s="172"/>
      <c r="M1740" s="176"/>
      <c r="N1740" s="177"/>
      <c r="O1740" s="177"/>
      <c r="P1740" s="177"/>
      <c r="Q1740" s="177"/>
      <c r="R1740" s="177"/>
      <c r="S1740" s="177"/>
      <c r="T1740" s="178"/>
      <c r="AT1740" s="173" t="s">
        <v>237</v>
      </c>
      <c r="AU1740" s="173" t="s">
        <v>88</v>
      </c>
      <c r="AV1740" s="14" t="s">
        <v>86</v>
      </c>
      <c r="AW1740" s="14" t="s">
        <v>33</v>
      </c>
      <c r="AX1740" s="14" t="s">
        <v>79</v>
      </c>
      <c r="AY1740" s="173" t="s">
        <v>207</v>
      </c>
    </row>
    <row r="1741" spans="1:65" s="14" customFormat="1" ht="22.5">
      <c r="B1741" s="172"/>
      <c r="D1741" s="164" t="s">
        <v>237</v>
      </c>
      <c r="E1741" s="173" t="s">
        <v>1</v>
      </c>
      <c r="F1741" s="174" t="s">
        <v>3190</v>
      </c>
      <c r="H1741" s="173" t="s">
        <v>1</v>
      </c>
      <c r="I1741" s="175"/>
      <c r="L1741" s="172"/>
      <c r="M1741" s="176"/>
      <c r="N1741" s="177"/>
      <c r="O1741" s="177"/>
      <c r="P1741" s="177"/>
      <c r="Q1741" s="177"/>
      <c r="R1741" s="177"/>
      <c r="S1741" s="177"/>
      <c r="T1741" s="178"/>
      <c r="AT1741" s="173" t="s">
        <v>237</v>
      </c>
      <c r="AU1741" s="173" t="s">
        <v>88</v>
      </c>
      <c r="AV1741" s="14" t="s">
        <v>86</v>
      </c>
      <c r="AW1741" s="14" t="s">
        <v>33</v>
      </c>
      <c r="AX1741" s="14" t="s">
        <v>79</v>
      </c>
      <c r="AY1741" s="173" t="s">
        <v>207</v>
      </c>
    </row>
    <row r="1742" spans="1:65" s="15" customFormat="1" ht="11.25">
      <c r="B1742" s="179"/>
      <c r="D1742" s="164" t="s">
        <v>237</v>
      </c>
      <c r="E1742" s="180" t="s">
        <v>1</v>
      </c>
      <c r="F1742" s="181" t="s">
        <v>242</v>
      </c>
      <c r="H1742" s="182">
        <v>316.86</v>
      </c>
      <c r="I1742" s="183"/>
      <c r="L1742" s="179"/>
      <c r="M1742" s="184"/>
      <c r="N1742" s="185"/>
      <c r="O1742" s="185"/>
      <c r="P1742" s="185"/>
      <c r="Q1742" s="185"/>
      <c r="R1742" s="185"/>
      <c r="S1742" s="185"/>
      <c r="T1742" s="186"/>
      <c r="AT1742" s="180" t="s">
        <v>237</v>
      </c>
      <c r="AU1742" s="180" t="s">
        <v>88</v>
      </c>
      <c r="AV1742" s="15" t="s">
        <v>213</v>
      </c>
      <c r="AW1742" s="15" t="s">
        <v>33</v>
      </c>
      <c r="AX1742" s="15" t="s">
        <v>86</v>
      </c>
      <c r="AY1742" s="180" t="s">
        <v>207</v>
      </c>
    </row>
    <row r="1743" spans="1:65" s="2" customFormat="1" ht="33" customHeight="1">
      <c r="A1743" s="31"/>
      <c r="B1743" s="148"/>
      <c r="C1743" s="149" t="s">
        <v>1144</v>
      </c>
      <c r="D1743" s="149" t="s">
        <v>209</v>
      </c>
      <c r="E1743" s="150" t="s">
        <v>3191</v>
      </c>
      <c r="F1743" s="151" t="s">
        <v>3184</v>
      </c>
      <c r="G1743" s="152" t="s">
        <v>415</v>
      </c>
      <c r="H1743" s="153">
        <v>16.655999999999999</v>
      </c>
      <c r="I1743" s="154"/>
      <c r="J1743" s="155">
        <f>ROUND(I1743*H1743,2)</f>
        <v>0</v>
      </c>
      <c r="K1743" s="156"/>
      <c r="L1743" s="32"/>
      <c r="M1743" s="157" t="s">
        <v>1</v>
      </c>
      <c r="N1743" s="158" t="s">
        <v>44</v>
      </c>
      <c r="O1743" s="57"/>
      <c r="P1743" s="159">
        <f>O1743*H1743</f>
        <v>0</v>
      </c>
      <c r="Q1743" s="159">
        <v>0</v>
      </c>
      <c r="R1743" s="159">
        <f>Q1743*H1743</f>
        <v>0</v>
      </c>
      <c r="S1743" s="159">
        <v>0</v>
      </c>
      <c r="T1743" s="160">
        <f>S1743*H1743</f>
        <v>0</v>
      </c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R1743" s="161" t="s">
        <v>245</v>
      </c>
      <c r="AT1743" s="161" t="s">
        <v>209</v>
      </c>
      <c r="AU1743" s="161" t="s">
        <v>88</v>
      </c>
      <c r="AY1743" s="17" t="s">
        <v>207</v>
      </c>
      <c r="BE1743" s="162">
        <f>IF(N1743="základní",J1743,0)</f>
        <v>0</v>
      </c>
      <c r="BF1743" s="162">
        <f>IF(N1743="snížená",J1743,0)</f>
        <v>0</v>
      </c>
      <c r="BG1743" s="162">
        <f>IF(N1743="zákl. přenesená",J1743,0)</f>
        <v>0</v>
      </c>
      <c r="BH1743" s="162">
        <f>IF(N1743="sníž. přenesená",J1743,0)</f>
        <v>0</v>
      </c>
      <c r="BI1743" s="162">
        <f>IF(N1743="nulová",J1743,0)</f>
        <v>0</v>
      </c>
      <c r="BJ1743" s="17" t="s">
        <v>86</v>
      </c>
      <c r="BK1743" s="162">
        <f>ROUND(I1743*H1743,2)</f>
        <v>0</v>
      </c>
      <c r="BL1743" s="17" t="s">
        <v>245</v>
      </c>
      <c r="BM1743" s="161" t="s">
        <v>3192</v>
      </c>
    </row>
    <row r="1744" spans="1:65" s="13" customFormat="1" ht="22.5">
      <c r="B1744" s="163"/>
      <c r="D1744" s="164" t="s">
        <v>237</v>
      </c>
      <c r="E1744" s="165" t="s">
        <v>1</v>
      </c>
      <c r="F1744" s="166" t="s">
        <v>3193</v>
      </c>
      <c r="H1744" s="167">
        <v>16.655999999999999</v>
      </c>
      <c r="I1744" s="168"/>
      <c r="L1744" s="163"/>
      <c r="M1744" s="169"/>
      <c r="N1744" s="170"/>
      <c r="O1744" s="170"/>
      <c r="P1744" s="170"/>
      <c r="Q1744" s="170"/>
      <c r="R1744" s="170"/>
      <c r="S1744" s="170"/>
      <c r="T1744" s="171"/>
      <c r="AT1744" s="165" t="s">
        <v>237</v>
      </c>
      <c r="AU1744" s="165" t="s">
        <v>88</v>
      </c>
      <c r="AV1744" s="13" t="s">
        <v>88</v>
      </c>
      <c r="AW1744" s="13" t="s">
        <v>33</v>
      </c>
      <c r="AX1744" s="13" t="s">
        <v>79</v>
      </c>
      <c r="AY1744" s="165" t="s">
        <v>207</v>
      </c>
    </row>
    <row r="1745" spans="1:65" s="14" customFormat="1" ht="22.5">
      <c r="B1745" s="172"/>
      <c r="D1745" s="164" t="s">
        <v>237</v>
      </c>
      <c r="E1745" s="173" t="s">
        <v>1</v>
      </c>
      <c r="F1745" s="174" t="s">
        <v>3194</v>
      </c>
      <c r="H1745" s="173" t="s">
        <v>1</v>
      </c>
      <c r="I1745" s="175"/>
      <c r="L1745" s="172"/>
      <c r="M1745" s="176"/>
      <c r="N1745" s="177"/>
      <c r="O1745" s="177"/>
      <c r="P1745" s="177"/>
      <c r="Q1745" s="177"/>
      <c r="R1745" s="177"/>
      <c r="S1745" s="177"/>
      <c r="T1745" s="178"/>
      <c r="AT1745" s="173" t="s">
        <v>237</v>
      </c>
      <c r="AU1745" s="173" t="s">
        <v>88</v>
      </c>
      <c r="AV1745" s="14" t="s">
        <v>86</v>
      </c>
      <c r="AW1745" s="14" t="s">
        <v>33</v>
      </c>
      <c r="AX1745" s="14" t="s">
        <v>79</v>
      </c>
      <c r="AY1745" s="173" t="s">
        <v>207</v>
      </c>
    </row>
    <row r="1746" spans="1:65" s="14" customFormat="1" ht="22.5">
      <c r="B1746" s="172"/>
      <c r="D1746" s="164" t="s">
        <v>237</v>
      </c>
      <c r="E1746" s="173" t="s">
        <v>1</v>
      </c>
      <c r="F1746" s="174" t="s">
        <v>3195</v>
      </c>
      <c r="H1746" s="173" t="s">
        <v>1</v>
      </c>
      <c r="I1746" s="175"/>
      <c r="L1746" s="172"/>
      <c r="M1746" s="176"/>
      <c r="N1746" s="177"/>
      <c r="O1746" s="177"/>
      <c r="P1746" s="177"/>
      <c r="Q1746" s="177"/>
      <c r="R1746" s="177"/>
      <c r="S1746" s="177"/>
      <c r="T1746" s="178"/>
      <c r="AT1746" s="173" t="s">
        <v>237</v>
      </c>
      <c r="AU1746" s="173" t="s">
        <v>88</v>
      </c>
      <c r="AV1746" s="14" t="s">
        <v>86</v>
      </c>
      <c r="AW1746" s="14" t="s">
        <v>33</v>
      </c>
      <c r="AX1746" s="14" t="s">
        <v>79</v>
      </c>
      <c r="AY1746" s="173" t="s">
        <v>207</v>
      </c>
    </row>
    <row r="1747" spans="1:65" s="14" customFormat="1" ht="22.5">
      <c r="B1747" s="172"/>
      <c r="D1747" s="164" t="s">
        <v>237</v>
      </c>
      <c r="E1747" s="173" t="s">
        <v>1</v>
      </c>
      <c r="F1747" s="174" t="s">
        <v>3196</v>
      </c>
      <c r="H1747" s="173" t="s">
        <v>1</v>
      </c>
      <c r="I1747" s="175"/>
      <c r="L1747" s="172"/>
      <c r="M1747" s="176"/>
      <c r="N1747" s="177"/>
      <c r="O1747" s="177"/>
      <c r="P1747" s="177"/>
      <c r="Q1747" s="177"/>
      <c r="R1747" s="177"/>
      <c r="S1747" s="177"/>
      <c r="T1747" s="178"/>
      <c r="AT1747" s="173" t="s">
        <v>237</v>
      </c>
      <c r="AU1747" s="173" t="s">
        <v>88</v>
      </c>
      <c r="AV1747" s="14" t="s">
        <v>86</v>
      </c>
      <c r="AW1747" s="14" t="s">
        <v>33</v>
      </c>
      <c r="AX1747" s="14" t="s">
        <v>79</v>
      </c>
      <c r="AY1747" s="173" t="s">
        <v>207</v>
      </c>
    </row>
    <row r="1748" spans="1:65" s="14" customFormat="1" ht="22.5">
      <c r="B1748" s="172"/>
      <c r="D1748" s="164" t="s">
        <v>237</v>
      </c>
      <c r="E1748" s="173" t="s">
        <v>1</v>
      </c>
      <c r="F1748" s="174" t="s">
        <v>3197</v>
      </c>
      <c r="H1748" s="173" t="s">
        <v>1</v>
      </c>
      <c r="I1748" s="175"/>
      <c r="L1748" s="172"/>
      <c r="M1748" s="176"/>
      <c r="N1748" s="177"/>
      <c r="O1748" s="177"/>
      <c r="P1748" s="177"/>
      <c r="Q1748" s="177"/>
      <c r="R1748" s="177"/>
      <c r="S1748" s="177"/>
      <c r="T1748" s="178"/>
      <c r="AT1748" s="173" t="s">
        <v>237</v>
      </c>
      <c r="AU1748" s="173" t="s">
        <v>88</v>
      </c>
      <c r="AV1748" s="14" t="s">
        <v>86</v>
      </c>
      <c r="AW1748" s="14" t="s">
        <v>33</v>
      </c>
      <c r="AX1748" s="14" t="s">
        <v>79</v>
      </c>
      <c r="AY1748" s="173" t="s">
        <v>207</v>
      </c>
    </row>
    <row r="1749" spans="1:65" s="15" customFormat="1" ht="11.25">
      <c r="B1749" s="179"/>
      <c r="D1749" s="164" t="s">
        <v>237</v>
      </c>
      <c r="E1749" s="180" t="s">
        <v>1</v>
      </c>
      <c r="F1749" s="181" t="s">
        <v>242</v>
      </c>
      <c r="H1749" s="182">
        <v>16.655999999999999</v>
      </c>
      <c r="I1749" s="183"/>
      <c r="L1749" s="179"/>
      <c r="M1749" s="184"/>
      <c r="N1749" s="185"/>
      <c r="O1749" s="185"/>
      <c r="P1749" s="185"/>
      <c r="Q1749" s="185"/>
      <c r="R1749" s="185"/>
      <c r="S1749" s="185"/>
      <c r="T1749" s="186"/>
      <c r="AT1749" s="180" t="s">
        <v>237</v>
      </c>
      <c r="AU1749" s="180" t="s">
        <v>88</v>
      </c>
      <c r="AV1749" s="15" t="s">
        <v>213</v>
      </c>
      <c r="AW1749" s="15" t="s">
        <v>33</v>
      </c>
      <c r="AX1749" s="15" t="s">
        <v>86</v>
      </c>
      <c r="AY1749" s="180" t="s">
        <v>207</v>
      </c>
    </row>
    <row r="1750" spans="1:65" s="2" customFormat="1" ht="24.2" customHeight="1">
      <c r="A1750" s="31"/>
      <c r="B1750" s="148"/>
      <c r="C1750" s="149" t="s">
        <v>3198</v>
      </c>
      <c r="D1750" s="149" t="s">
        <v>209</v>
      </c>
      <c r="E1750" s="150" t="s">
        <v>3199</v>
      </c>
      <c r="F1750" s="151" t="s">
        <v>3200</v>
      </c>
      <c r="G1750" s="152" t="s">
        <v>1636</v>
      </c>
      <c r="H1750" s="187"/>
      <c r="I1750" s="154"/>
      <c r="J1750" s="155">
        <f>ROUND(I1750*H1750,2)</f>
        <v>0</v>
      </c>
      <c r="K1750" s="156"/>
      <c r="L1750" s="32"/>
      <c r="M1750" s="157" t="s">
        <v>1</v>
      </c>
      <c r="N1750" s="158" t="s">
        <v>44</v>
      </c>
      <c r="O1750" s="57"/>
      <c r="P1750" s="159">
        <f>O1750*H1750</f>
        <v>0</v>
      </c>
      <c r="Q1750" s="159">
        <v>0</v>
      </c>
      <c r="R1750" s="159">
        <f>Q1750*H1750</f>
        <v>0</v>
      </c>
      <c r="S1750" s="159">
        <v>0</v>
      </c>
      <c r="T1750" s="160">
        <f>S1750*H1750</f>
        <v>0</v>
      </c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R1750" s="161" t="s">
        <v>245</v>
      </c>
      <c r="AT1750" s="161" t="s">
        <v>209</v>
      </c>
      <c r="AU1750" s="161" t="s">
        <v>88</v>
      </c>
      <c r="AY1750" s="17" t="s">
        <v>207</v>
      </c>
      <c r="BE1750" s="162">
        <f>IF(N1750="základní",J1750,0)</f>
        <v>0</v>
      </c>
      <c r="BF1750" s="162">
        <f>IF(N1750="snížená",J1750,0)</f>
        <v>0</v>
      </c>
      <c r="BG1750" s="162">
        <f>IF(N1750="zákl. přenesená",J1750,0)</f>
        <v>0</v>
      </c>
      <c r="BH1750" s="162">
        <f>IF(N1750="sníž. přenesená",J1750,0)</f>
        <v>0</v>
      </c>
      <c r="BI1750" s="162">
        <f>IF(N1750="nulová",J1750,0)</f>
        <v>0</v>
      </c>
      <c r="BJ1750" s="17" t="s">
        <v>86</v>
      </c>
      <c r="BK1750" s="162">
        <f>ROUND(I1750*H1750,2)</f>
        <v>0</v>
      </c>
      <c r="BL1750" s="17" t="s">
        <v>245</v>
      </c>
      <c r="BM1750" s="161" t="s">
        <v>3201</v>
      </c>
    </row>
    <row r="1751" spans="1:65" s="2" customFormat="1" ht="16.5" customHeight="1">
      <c r="A1751" s="31"/>
      <c r="B1751" s="148"/>
      <c r="C1751" s="149" t="s">
        <v>1153</v>
      </c>
      <c r="D1751" s="149" t="s">
        <v>209</v>
      </c>
      <c r="E1751" s="150" t="s">
        <v>3202</v>
      </c>
      <c r="F1751" s="151" t="s">
        <v>3203</v>
      </c>
      <c r="G1751" s="152" t="s">
        <v>212</v>
      </c>
      <c r="H1751" s="153">
        <v>25</v>
      </c>
      <c r="I1751" s="154"/>
      <c r="J1751" s="155">
        <f>ROUND(I1751*H1751,2)</f>
        <v>0</v>
      </c>
      <c r="K1751" s="156"/>
      <c r="L1751" s="32"/>
      <c r="M1751" s="157" t="s">
        <v>1</v>
      </c>
      <c r="N1751" s="158" t="s">
        <v>44</v>
      </c>
      <c r="O1751" s="57"/>
      <c r="P1751" s="159">
        <f>O1751*H1751</f>
        <v>0</v>
      </c>
      <c r="Q1751" s="159">
        <v>0</v>
      </c>
      <c r="R1751" s="159">
        <f>Q1751*H1751</f>
        <v>0</v>
      </c>
      <c r="S1751" s="159">
        <v>0</v>
      </c>
      <c r="T1751" s="160">
        <f>S1751*H1751</f>
        <v>0</v>
      </c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R1751" s="161" t="s">
        <v>245</v>
      </c>
      <c r="AT1751" s="161" t="s">
        <v>209</v>
      </c>
      <c r="AU1751" s="161" t="s">
        <v>88</v>
      </c>
      <c r="AY1751" s="17" t="s">
        <v>207</v>
      </c>
      <c r="BE1751" s="162">
        <f>IF(N1751="základní",J1751,0)</f>
        <v>0</v>
      </c>
      <c r="BF1751" s="162">
        <f>IF(N1751="snížená",J1751,0)</f>
        <v>0</v>
      </c>
      <c r="BG1751" s="162">
        <f>IF(N1751="zákl. přenesená",J1751,0)</f>
        <v>0</v>
      </c>
      <c r="BH1751" s="162">
        <f>IF(N1751="sníž. přenesená",J1751,0)</f>
        <v>0</v>
      </c>
      <c r="BI1751" s="162">
        <f>IF(N1751="nulová",J1751,0)</f>
        <v>0</v>
      </c>
      <c r="BJ1751" s="17" t="s">
        <v>86</v>
      </c>
      <c r="BK1751" s="162">
        <f>ROUND(I1751*H1751,2)</f>
        <v>0</v>
      </c>
      <c r="BL1751" s="17" t="s">
        <v>245</v>
      </c>
      <c r="BM1751" s="161" t="s">
        <v>3204</v>
      </c>
    </row>
    <row r="1752" spans="1:65" s="13" customFormat="1" ht="22.5">
      <c r="B1752" s="163"/>
      <c r="D1752" s="164" t="s">
        <v>237</v>
      </c>
      <c r="E1752" s="165" t="s">
        <v>1</v>
      </c>
      <c r="F1752" s="166" t="s">
        <v>3205</v>
      </c>
      <c r="H1752" s="167">
        <v>25</v>
      </c>
      <c r="I1752" s="168"/>
      <c r="L1752" s="163"/>
      <c r="M1752" s="169"/>
      <c r="N1752" s="170"/>
      <c r="O1752" s="170"/>
      <c r="P1752" s="170"/>
      <c r="Q1752" s="170"/>
      <c r="R1752" s="170"/>
      <c r="S1752" s="170"/>
      <c r="T1752" s="171"/>
      <c r="AT1752" s="165" t="s">
        <v>237</v>
      </c>
      <c r="AU1752" s="165" t="s">
        <v>88</v>
      </c>
      <c r="AV1752" s="13" t="s">
        <v>88</v>
      </c>
      <c r="AW1752" s="13" t="s">
        <v>33</v>
      </c>
      <c r="AX1752" s="13" t="s">
        <v>79</v>
      </c>
      <c r="AY1752" s="165" t="s">
        <v>207</v>
      </c>
    </row>
    <row r="1753" spans="1:65" s="14" customFormat="1" ht="11.25">
      <c r="B1753" s="172"/>
      <c r="D1753" s="164" t="s">
        <v>237</v>
      </c>
      <c r="E1753" s="173" t="s">
        <v>1</v>
      </c>
      <c r="F1753" s="174" t="s">
        <v>2822</v>
      </c>
      <c r="H1753" s="173" t="s">
        <v>1</v>
      </c>
      <c r="I1753" s="175"/>
      <c r="L1753" s="172"/>
      <c r="M1753" s="176"/>
      <c r="N1753" s="177"/>
      <c r="O1753" s="177"/>
      <c r="P1753" s="177"/>
      <c r="Q1753" s="177"/>
      <c r="R1753" s="177"/>
      <c r="S1753" s="177"/>
      <c r="T1753" s="178"/>
      <c r="AT1753" s="173" t="s">
        <v>237</v>
      </c>
      <c r="AU1753" s="173" t="s">
        <v>88</v>
      </c>
      <c r="AV1753" s="14" t="s">
        <v>86</v>
      </c>
      <c r="AW1753" s="14" t="s">
        <v>33</v>
      </c>
      <c r="AX1753" s="14" t="s">
        <v>79</v>
      </c>
      <c r="AY1753" s="173" t="s">
        <v>207</v>
      </c>
    </row>
    <row r="1754" spans="1:65" s="15" customFormat="1" ht="11.25">
      <c r="B1754" s="179"/>
      <c r="D1754" s="164" t="s">
        <v>237</v>
      </c>
      <c r="E1754" s="180" t="s">
        <v>1</v>
      </c>
      <c r="F1754" s="181" t="s">
        <v>242</v>
      </c>
      <c r="H1754" s="182">
        <v>25</v>
      </c>
      <c r="I1754" s="183"/>
      <c r="L1754" s="179"/>
      <c r="M1754" s="184"/>
      <c r="N1754" s="185"/>
      <c r="O1754" s="185"/>
      <c r="P1754" s="185"/>
      <c r="Q1754" s="185"/>
      <c r="R1754" s="185"/>
      <c r="S1754" s="185"/>
      <c r="T1754" s="186"/>
      <c r="AT1754" s="180" t="s">
        <v>237</v>
      </c>
      <c r="AU1754" s="180" t="s">
        <v>88</v>
      </c>
      <c r="AV1754" s="15" t="s">
        <v>213</v>
      </c>
      <c r="AW1754" s="15" t="s">
        <v>33</v>
      </c>
      <c r="AX1754" s="15" t="s">
        <v>86</v>
      </c>
      <c r="AY1754" s="180" t="s">
        <v>207</v>
      </c>
    </row>
    <row r="1755" spans="1:65" s="12" customFormat="1" ht="22.9" customHeight="1">
      <c r="B1755" s="135"/>
      <c r="D1755" s="136" t="s">
        <v>78</v>
      </c>
      <c r="E1755" s="146" t="s">
        <v>1639</v>
      </c>
      <c r="F1755" s="146" t="s">
        <v>1640</v>
      </c>
      <c r="I1755" s="138"/>
      <c r="J1755" s="147">
        <f>BK1755</f>
        <v>0</v>
      </c>
      <c r="L1755" s="135"/>
      <c r="M1755" s="140"/>
      <c r="N1755" s="141"/>
      <c r="O1755" s="141"/>
      <c r="P1755" s="142">
        <f>SUM(P1756:P1767)</f>
        <v>0</v>
      </c>
      <c r="Q1755" s="141"/>
      <c r="R1755" s="142">
        <f>SUM(R1756:R1767)</f>
        <v>0</v>
      </c>
      <c r="S1755" s="141"/>
      <c r="T1755" s="143">
        <f>SUM(T1756:T1767)</f>
        <v>0</v>
      </c>
      <c r="AR1755" s="136" t="s">
        <v>88</v>
      </c>
      <c r="AT1755" s="144" t="s">
        <v>78</v>
      </c>
      <c r="AU1755" s="144" t="s">
        <v>86</v>
      </c>
      <c r="AY1755" s="136" t="s">
        <v>207</v>
      </c>
      <c r="BK1755" s="145">
        <f>SUM(BK1756:BK1767)</f>
        <v>0</v>
      </c>
    </row>
    <row r="1756" spans="1:65" s="2" customFormat="1" ht="24.2" customHeight="1">
      <c r="A1756" s="31"/>
      <c r="B1756" s="148"/>
      <c r="C1756" s="149" t="s">
        <v>3206</v>
      </c>
      <c r="D1756" s="149" t="s">
        <v>209</v>
      </c>
      <c r="E1756" s="150" t="s">
        <v>1691</v>
      </c>
      <c r="F1756" s="151" t="s">
        <v>3207</v>
      </c>
      <c r="G1756" s="152" t="s">
        <v>220</v>
      </c>
      <c r="H1756" s="153">
        <v>3.3</v>
      </c>
      <c r="I1756" s="154"/>
      <c r="J1756" s="155">
        <f>ROUND(I1756*H1756,2)</f>
        <v>0</v>
      </c>
      <c r="K1756" s="156"/>
      <c r="L1756" s="32"/>
      <c r="M1756" s="157" t="s">
        <v>1</v>
      </c>
      <c r="N1756" s="158" t="s">
        <v>44</v>
      </c>
      <c r="O1756" s="57"/>
      <c r="P1756" s="159">
        <f>O1756*H1756</f>
        <v>0</v>
      </c>
      <c r="Q1756" s="159">
        <v>0</v>
      </c>
      <c r="R1756" s="159">
        <f>Q1756*H1756</f>
        <v>0</v>
      </c>
      <c r="S1756" s="159">
        <v>0</v>
      </c>
      <c r="T1756" s="160">
        <f>S1756*H1756</f>
        <v>0</v>
      </c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R1756" s="161" t="s">
        <v>245</v>
      </c>
      <c r="AT1756" s="161" t="s">
        <v>209</v>
      </c>
      <c r="AU1756" s="161" t="s">
        <v>88</v>
      </c>
      <c r="AY1756" s="17" t="s">
        <v>207</v>
      </c>
      <c r="BE1756" s="162">
        <f>IF(N1756="základní",J1756,0)</f>
        <v>0</v>
      </c>
      <c r="BF1756" s="162">
        <f>IF(N1756="snížená",J1756,0)</f>
        <v>0</v>
      </c>
      <c r="BG1756" s="162">
        <f>IF(N1756="zákl. přenesená",J1756,0)</f>
        <v>0</v>
      </c>
      <c r="BH1756" s="162">
        <f>IF(N1756="sníž. přenesená",J1756,0)</f>
        <v>0</v>
      </c>
      <c r="BI1756" s="162">
        <f>IF(N1756="nulová",J1756,0)</f>
        <v>0</v>
      </c>
      <c r="BJ1756" s="17" t="s">
        <v>86</v>
      </c>
      <c r="BK1756" s="162">
        <f>ROUND(I1756*H1756,2)</f>
        <v>0</v>
      </c>
      <c r="BL1756" s="17" t="s">
        <v>245</v>
      </c>
      <c r="BM1756" s="161" t="s">
        <v>3208</v>
      </c>
    </row>
    <row r="1757" spans="1:65" s="13" customFormat="1" ht="11.25">
      <c r="B1757" s="163"/>
      <c r="D1757" s="164" t="s">
        <v>237</v>
      </c>
      <c r="E1757" s="165" t="s">
        <v>1</v>
      </c>
      <c r="F1757" s="166" t="s">
        <v>3209</v>
      </c>
      <c r="H1757" s="167">
        <v>3.3</v>
      </c>
      <c r="I1757" s="168"/>
      <c r="L1757" s="163"/>
      <c r="M1757" s="169"/>
      <c r="N1757" s="170"/>
      <c r="O1757" s="170"/>
      <c r="P1757" s="170"/>
      <c r="Q1757" s="170"/>
      <c r="R1757" s="170"/>
      <c r="S1757" s="170"/>
      <c r="T1757" s="171"/>
      <c r="AT1757" s="165" t="s">
        <v>237</v>
      </c>
      <c r="AU1757" s="165" t="s">
        <v>88</v>
      </c>
      <c r="AV1757" s="13" t="s">
        <v>88</v>
      </c>
      <c r="AW1757" s="13" t="s">
        <v>33</v>
      </c>
      <c r="AX1757" s="13" t="s">
        <v>79</v>
      </c>
      <c r="AY1757" s="165" t="s">
        <v>207</v>
      </c>
    </row>
    <row r="1758" spans="1:65" s="14" customFormat="1" ht="22.5">
      <c r="B1758" s="172"/>
      <c r="D1758" s="164" t="s">
        <v>237</v>
      </c>
      <c r="E1758" s="173" t="s">
        <v>1</v>
      </c>
      <c r="F1758" s="174" t="s">
        <v>3210</v>
      </c>
      <c r="H1758" s="173" t="s">
        <v>1</v>
      </c>
      <c r="I1758" s="175"/>
      <c r="L1758" s="172"/>
      <c r="M1758" s="176"/>
      <c r="N1758" s="177"/>
      <c r="O1758" s="177"/>
      <c r="P1758" s="177"/>
      <c r="Q1758" s="177"/>
      <c r="R1758" s="177"/>
      <c r="S1758" s="177"/>
      <c r="T1758" s="178"/>
      <c r="AT1758" s="173" t="s">
        <v>237</v>
      </c>
      <c r="AU1758" s="173" t="s">
        <v>88</v>
      </c>
      <c r="AV1758" s="14" t="s">
        <v>86</v>
      </c>
      <c r="AW1758" s="14" t="s">
        <v>33</v>
      </c>
      <c r="AX1758" s="14" t="s">
        <v>79</v>
      </c>
      <c r="AY1758" s="173" t="s">
        <v>207</v>
      </c>
    </row>
    <row r="1759" spans="1:65" s="14" customFormat="1" ht="22.5">
      <c r="B1759" s="172"/>
      <c r="D1759" s="164" t="s">
        <v>237</v>
      </c>
      <c r="E1759" s="173" t="s">
        <v>1</v>
      </c>
      <c r="F1759" s="174" t="s">
        <v>3211</v>
      </c>
      <c r="H1759" s="173" t="s">
        <v>1</v>
      </c>
      <c r="I1759" s="175"/>
      <c r="L1759" s="172"/>
      <c r="M1759" s="176"/>
      <c r="N1759" s="177"/>
      <c r="O1759" s="177"/>
      <c r="P1759" s="177"/>
      <c r="Q1759" s="177"/>
      <c r="R1759" s="177"/>
      <c r="S1759" s="177"/>
      <c r="T1759" s="178"/>
      <c r="AT1759" s="173" t="s">
        <v>237</v>
      </c>
      <c r="AU1759" s="173" t="s">
        <v>88</v>
      </c>
      <c r="AV1759" s="14" t="s">
        <v>86</v>
      </c>
      <c r="AW1759" s="14" t="s">
        <v>33</v>
      </c>
      <c r="AX1759" s="14" t="s">
        <v>79</v>
      </c>
      <c r="AY1759" s="173" t="s">
        <v>207</v>
      </c>
    </row>
    <row r="1760" spans="1:65" s="14" customFormat="1" ht="22.5">
      <c r="B1760" s="172"/>
      <c r="D1760" s="164" t="s">
        <v>237</v>
      </c>
      <c r="E1760" s="173" t="s">
        <v>1</v>
      </c>
      <c r="F1760" s="174" t="s">
        <v>3212</v>
      </c>
      <c r="H1760" s="173" t="s">
        <v>1</v>
      </c>
      <c r="I1760" s="175"/>
      <c r="L1760" s="172"/>
      <c r="M1760" s="176"/>
      <c r="N1760" s="177"/>
      <c r="O1760" s="177"/>
      <c r="P1760" s="177"/>
      <c r="Q1760" s="177"/>
      <c r="R1760" s="177"/>
      <c r="S1760" s="177"/>
      <c r="T1760" s="178"/>
      <c r="AT1760" s="173" t="s">
        <v>237</v>
      </c>
      <c r="AU1760" s="173" t="s">
        <v>88</v>
      </c>
      <c r="AV1760" s="14" t="s">
        <v>86</v>
      </c>
      <c r="AW1760" s="14" t="s">
        <v>33</v>
      </c>
      <c r="AX1760" s="14" t="s">
        <v>79</v>
      </c>
      <c r="AY1760" s="173" t="s">
        <v>207</v>
      </c>
    </row>
    <row r="1761" spans="1:65" s="14" customFormat="1" ht="11.25">
      <c r="B1761" s="172"/>
      <c r="D1761" s="164" t="s">
        <v>237</v>
      </c>
      <c r="E1761" s="173" t="s">
        <v>1</v>
      </c>
      <c r="F1761" s="174" t="s">
        <v>3213</v>
      </c>
      <c r="H1761" s="173" t="s">
        <v>1</v>
      </c>
      <c r="I1761" s="175"/>
      <c r="L1761" s="172"/>
      <c r="M1761" s="176"/>
      <c r="N1761" s="177"/>
      <c r="O1761" s="177"/>
      <c r="P1761" s="177"/>
      <c r="Q1761" s="177"/>
      <c r="R1761" s="177"/>
      <c r="S1761" s="177"/>
      <c r="T1761" s="178"/>
      <c r="AT1761" s="173" t="s">
        <v>237</v>
      </c>
      <c r="AU1761" s="173" t="s">
        <v>88</v>
      </c>
      <c r="AV1761" s="14" t="s">
        <v>86</v>
      </c>
      <c r="AW1761" s="14" t="s">
        <v>33</v>
      </c>
      <c r="AX1761" s="14" t="s">
        <v>79</v>
      </c>
      <c r="AY1761" s="173" t="s">
        <v>207</v>
      </c>
    </row>
    <row r="1762" spans="1:65" s="15" customFormat="1" ht="11.25">
      <c r="B1762" s="179"/>
      <c r="D1762" s="164" t="s">
        <v>237</v>
      </c>
      <c r="E1762" s="180" t="s">
        <v>1</v>
      </c>
      <c r="F1762" s="181" t="s">
        <v>242</v>
      </c>
      <c r="H1762" s="182">
        <v>3.3</v>
      </c>
      <c r="I1762" s="183"/>
      <c r="L1762" s="179"/>
      <c r="M1762" s="184"/>
      <c r="N1762" s="185"/>
      <c r="O1762" s="185"/>
      <c r="P1762" s="185"/>
      <c r="Q1762" s="185"/>
      <c r="R1762" s="185"/>
      <c r="S1762" s="185"/>
      <c r="T1762" s="186"/>
      <c r="AT1762" s="180" t="s">
        <v>237</v>
      </c>
      <c r="AU1762" s="180" t="s">
        <v>88</v>
      </c>
      <c r="AV1762" s="15" t="s">
        <v>213</v>
      </c>
      <c r="AW1762" s="15" t="s">
        <v>33</v>
      </c>
      <c r="AX1762" s="15" t="s">
        <v>86</v>
      </c>
      <c r="AY1762" s="180" t="s">
        <v>207</v>
      </c>
    </row>
    <row r="1763" spans="1:65" s="2" customFormat="1" ht="24.2" customHeight="1">
      <c r="A1763" s="31"/>
      <c r="B1763" s="148"/>
      <c r="C1763" s="149" t="s">
        <v>1157</v>
      </c>
      <c r="D1763" s="149" t="s">
        <v>209</v>
      </c>
      <c r="E1763" s="150" t="s">
        <v>3214</v>
      </c>
      <c r="F1763" s="151" t="s">
        <v>3215</v>
      </c>
      <c r="G1763" s="152" t="s">
        <v>1636</v>
      </c>
      <c r="H1763" s="187"/>
      <c r="I1763" s="154"/>
      <c r="J1763" s="155">
        <f>ROUND(I1763*H1763,2)</f>
        <v>0</v>
      </c>
      <c r="K1763" s="156"/>
      <c r="L1763" s="32"/>
      <c r="M1763" s="157" t="s">
        <v>1</v>
      </c>
      <c r="N1763" s="158" t="s">
        <v>44</v>
      </c>
      <c r="O1763" s="57"/>
      <c r="P1763" s="159">
        <f>O1763*H1763</f>
        <v>0</v>
      </c>
      <c r="Q1763" s="159">
        <v>0</v>
      </c>
      <c r="R1763" s="159">
        <f>Q1763*H1763</f>
        <v>0</v>
      </c>
      <c r="S1763" s="159">
        <v>0</v>
      </c>
      <c r="T1763" s="160">
        <f>S1763*H1763</f>
        <v>0</v>
      </c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R1763" s="161" t="s">
        <v>245</v>
      </c>
      <c r="AT1763" s="161" t="s">
        <v>209</v>
      </c>
      <c r="AU1763" s="161" t="s">
        <v>88</v>
      </c>
      <c r="AY1763" s="17" t="s">
        <v>207</v>
      </c>
      <c r="BE1763" s="162">
        <f>IF(N1763="základní",J1763,0)</f>
        <v>0</v>
      </c>
      <c r="BF1763" s="162">
        <f>IF(N1763="snížená",J1763,0)</f>
        <v>0</v>
      </c>
      <c r="BG1763" s="162">
        <f>IF(N1763="zákl. přenesená",J1763,0)</f>
        <v>0</v>
      </c>
      <c r="BH1763" s="162">
        <f>IF(N1763="sníž. přenesená",J1763,0)</f>
        <v>0</v>
      </c>
      <c r="BI1763" s="162">
        <f>IF(N1763="nulová",J1763,0)</f>
        <v>0</v>
      </c>
      <c r="BJ1763" s="17" t="s">
        <v>86</v>
      </c>
      <c r="BK1763" s="162">
        <f>ROUND(I1763*H1763,2)</f>
        <v>0</v>
      </c>
      <c r="BL1763" s="17" t="s">
        <v>245</v>
      </c>
      <c r="BM1763" s="161" t="s">
        <v>3216</v>
      </c>
    </row>
    <row r="1764" spans="1:65" s="2" customFormat="1" ht="16.5" customHeight="1">
      <c r="A1764" s="31"/>
      <c r="B1764" s="148"/>
      <c r="C1764" s="149" t="s">
        <v>3217</v>
      </c>
      <c r="D1764" s="149" t="s">
        <v>209</v>
      </c>
      <c r="E1764" s="150" t="s">
        <v>3218</v>
      </c>
      <c r="F1764" s="151" t="s">
        <v>3219</v>
      </c>
      <c r="G1764" s="152" t="s">
        <v>212</v>
      </c>
      <c r="H1764" s="153">
        <v>2</v>
      </c>
      <c r="I1764" s="154"/>
      <c r="J1764" s="155">
        <f>ROUND(I1764*H1764,2)</f>
        <v>0</v>
      </c>
      <c r="K1764" s="156"/>
      <c r="L1764" s="32"/>
      <c r="M1764" s="157" t="s">
        <v>1</v>
      </c>
      <c r="N1764" s="158" t="s">
        <v>44</v>
      </c>
      <c r="O1764" s="57"/>
      <c r="P1764" s="159">
        <f>O1764*H1764</f>
        <v>0</v>
      </c>
      <c r="Q1764" s="159">
        <v>0</v>
      </c>
      <c r="R1764" s="159">
        <f>Q1764*H1764</f>
        <v>0</v>
      </c>
      <c r="S1764" s="159">
        <v>0</v>
      </c>
      <c r="T1764" s="160">
        <f>S1764*H1764</f>
        <v>0</v>
      </c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R1764" s="161" t="s">
        <v>245</v>
      </c>
      <c r="AT1764" s="161" t="s">
        <v>209</v>
      </c>
      <c r="AU1764" s="161" t="s">
        <v>88</v>
      </c>
      <c r="AY1764" s="17" t="s">
        <v>207</v>
      </c>
      <c r="BE1764" s="162">
        <f>IF(N1764="základní",J1764,0)</f>
        <v>0</v>
      </c>
      <c r="BF1764" s="162">
        <f>IF(N1764="snížená",J1764,0)</f>
        <v>0</v>
      </c>
      <c r="BG1764" s="162">
        <f>IF(N1764="zákl. přenesená",J1764,0)</f>
        <v>0</v>
      </c>
      <c r="BH1764" s="162">
        <f>IF(N1764="sníž. přenesená",J1764,0)</f>
        <v>0</v>
      </c>
      <c r="BI1764" s="162">
        <f>IF(N1764="nulová",J1764,0)</f>
        <v>0</v>
      </c>
      <c r="BJ1764" s="17" t="s">
        <v>86</v>
      </c>
      <c r="BK1764" s="162">
        <f>ROUND(I1764*H1764,2)</f>
        <v>0</v>
      </c>
      <c r="BL1764" s="17" t="s">
        <v>245</v>
      </c>
      <c r="BM1764" s="161" t="s">
        <v>3220</v>
      </c>
    </row>
    <row r="1765" spans="1:65" s="13" customFormat="1" ht="22.5">
      <c r="B1765" s="163"/>
      <c r="D1765" s="164" t="s">
        <v>237</v>
      </c>
      <c r="E1765" s="165" t="s">
        <v>1</v>
      </c>
      <c r="F1765" s="166" t="s">
        <v>3221</v>
      </c>
      <c r="H1765" s="167">
        <v>2</v>
      </c>
      <c r="I1765" s="168"/>
      <c r="L1765" s="163"/>
      <c r="M1765" s="169"/>
      <c r="N1765" s="170"/>
      <c r="O1765" s="170"/>
      <c r="P1765" s="170"/>
      <c r="Q1765" s="170"/>
      <c r="R1765" s="170"/>
      <c r="S1765" s="170"/>
      <c r="T1765" s="171"/>
      <c r="AT1765" s="165" t="s">
        <v>237</v>
      </c>
      <c r="AU1765" s="165" t="s">
        <v>88</v>
      </c>
      <c r="AV1765" s="13" t="s">
        <v>88</v>
      </c>
      <c r="AW1765" s="13" t="s">
        <v>33</v>
      </c>
      <c r="AX1765" s="13" t="s">
        <v>79</v>
      </c>
      <c r="AY1765" s="165" t="s">
        <v>207</v>
      </c>
    </row>
    <row r="1766" spans="1:65" s="14" customFormat="1" ht="11.25">
      <c r="B1766" s="172"/>
      <c r="D1766" s="164" t="s">
        <v>237</v>
      </c>
      <c r="E1766" s="173" t="s">
        <v>1</v>
      </c>
      <c r="F1766" s="174" t="s">
        <v>2822</v>
      </c>
      <c r="H1766" s="173" t="s">
        <v>1</v>
      </c>
      <c r="I1766" s="175"/>
      <c r="L1766" s="172"/>
      <c r="M1766" s="176"/>
      <c r="N1766" s="177"/>
      <c r="O1766" s="177"/>
      <c r="P1766" s="177"/>
      <c r="Q1766" s="177"/>
      <c r="R1766" s="177"/>
      <c r="S1766" s="177"/>
      <c r="T1766" s="178"/>
      <c r="AT1766" s="173" t="s">
        <v>237</v>
      </c>
      <c r="AU1766" s="173" t="s">
        <v>88</v>
      </c>
      <c r="AV1766" s="14" t="s">
        <v>86</v>
      </c>
      <c r="AW1766" s="14" t="s">
        <v>33</v>
      </c>
      <c r="AX1766" s="14" t="s">
        <v>79</v>
      </c>
      <c r="AY1766" s="173" t="s">
        <v>207</v>
      </c>
    </row>
    <row r="1767" spans="1:65" s="15" customFormat="1" ht="11.25">
      <c r="B1767" s="179"/>
      <c r="D1767" s="164" t="s">
        <v>237</v>
      </c>
      <c r="E1767" s="180" t="s">
        <v>1</v>
      </c>
      <c r="F1767" s="181" t="s">
        <v>242</v>
      </c>
      <c r="H1767" s="182">
        <v>2</v>
      </c>
      <c r="I1767" s="183"/>
      <c r="L1767" s="179"/>
      <c r="M1767" s="184"/>
      <c r="N1767" s="185"/>
      <c r="O1767" s="185"/>
      <c r="P1767" s="185"/>
      <c r="Q1767" s="185"/>
      <c r="R1767" s="185"/>
      <c r="S1767" s="185"/>
      <c r="T1767" s="186"/>
      <c r="AT1767" s="180" t="s">
        <v>237</v>
      </c>
      <c r="AU1767" s="180" t="s">
        <v>88</v>
      </c>
      <c r="AV1767" s="15" t="s">
        <v>213</v>
      </c>
      <c r="AW1767" s="15" t="s">
        <v>33</v>
      </c>
      <c r="AX1767" s="15" t="s">
        <v>86</v>
      </c>
      <c r="AY1767" s="180" t="s">
        <v>207</v>
      </c>
    </row>
    <row r="1768" spans="1:65" s="12" customFormat="1" ht="22.9" customHeight="1">
      <c r="B1768" s="135"/>
      <c r="D1768" s="136" t="s">
        <v>78</v>
      </c>
      <c r="E1768" s="146" t="s">
        <v>1707</v>
      </c>
      <c r="F1768" s="146" t="s">
        <v>1708</v>
      </c>
      <c r="I1768" s="138"/>
      <c r="J1768" s="147">
        <f>BK1768</f>
        <v>0</v>
      </c>
      <c r="L1768" s="135"/>
      <c r="M1768" s="140"/>
      <c r="N1768" s="141"/>
      <c r="O1768" s="141"/>
      <c r="P1768" s="142">
        <f>SUM(P1769:P1807)</f>
        <v>0</v>
      </c>
      <c r="Q1768" s="141"/>
      <c r="R1768" s="142">
        <f>SUM(R1769:R1807)</f>
        <v>0</v>
      </c>
      <c r="S1768" s="141"/>
      <c r="T1768" s="143">
        <f>SUM(T1769:T1807)</f>
        <v>0</v>
      </c>
      <c r="AR1768" s="136" t="s">
        <v>88</v>
      </c>
      <c r="AT1768" s="144" t="s">
        <v>78</v>
      </c>
      <c r="AU1768" s="144" t="s">
        <v>86</v>
      </c>
      <c r="AY1768" s="136" t="s">
        <v>207</v>
      </c>
      <c r="BK1768" s="145">
        <f>SUM(BK1769:BK1807)</f>
        <v>0</v>
      </c>
    </row>
    <row r="1769" spans="1:65" s="2" customFormat="1" ht="24.2" customHeight="1">
      <c r="A1769" s="31"/>
      <c r="B1769" s="148"/>
      <c r="C1769" s="149" t="s">
        <v>1160</v>
      </c>
      <c r="D1769" s="149" t="s">
        <v>209</v>
      </c>
      <c r="E1769" s="150" t="s">
        <v>3222</v>
      </c>
      <c r="F1769" s="151" t="s">
        <v>3223</v>
      </c>
      <c r="G1769" s="152" t="s">
        <v>220</v>
      </c>
      <c r="H1769" s="153">
        <v>41.75</v>
      </c>
      <c r="I1769" s="154"/>
      <c r="J1769" s="155">
        <f>ROUND(I1769*H1769,2)</f>
        <v>0</v>
      </c>
      <c r="K1769" s="156"/>
      <c r="L1769" s="32"/>
      <c r="M1769" s="157" t="s">
        <v>1</v>
      </c>
      <c r="N1769" s="158" t="s">
        <v>44</v>
      </c>
      <c r="O1769" s="57"/>
      <c r="P1769" s="159">
        <f>O1769*H1769</f>
        <v>0</v>
      </c>
      <c r="Q1769" s="159">
        <v>0</v>
      </c>
      <c r="R1769" s="159">
        <f>Q1769*H1769</f>
        <v>0</v>
      </c>
      <c r="S1769" s="159">
        <v>0</v>
      </c>
      <c r="T1769" s="160">
        <f>S1769*H1769</f>
        <v>0</v>
      </c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R1769" s="161" t="s">
        <v>245</v>
      </c>
      <c r="AT1769" s="161" t="s">
        <v>209</v>
      </c>
      <c r="AU1769" s="161" t="s">
        <v>88</v>
      </c>
      <c r="AY1769" s="17" t="s">
        <v>207</v>
      </c>
      <c r="BE1769" s="162">
        <f>IF(N1769="základní",J1769,0)</f>
        <v>0</v>
      </c>
      <c r="BF1769" s="162">
        <f>IF(N1769="snížená",J1769,0)</f>
        <v>0</v>
      </c>
      <c r="BG1769" s="162">
        <f>IF(N1769="zákl. přenesená",J1769,0)</f>
        <v>0</v>
      </c>
      <c r="BH1769" s="162">
        <f>IF(N1769="sníž. přenesená",J1769,0)</f>
        <v>0</v>
      </c>
      <c r="BI1769" s="162">
        <f>IF(N1769="nulová",J1769,0)</f>
        <v>0</v>
      </c>
      <c r="BJ1769" s="17" t="s">
        <v>86</v>
      </c>
      <c r="BK1769" s="162">
        <f>ROUND(I1769*H1769,2)</f>
        <v>0</v>
      </c>
      <c r="BL1769" s="17" t="s">
        <v>245</v>
      </c>
      <c r="BM1769" s="161" t="s">
        <v>3224</v>
      </c>
    </row>
    <row r="1770" spans="1:65" s="14" customFormat="1" ht="22.5">
      <c r="B1770" s="172"/>
      <c r="D1770" s="164" t="s">
        <v>237</v>
      </c>
      <c r="E1770" s="173" t="s">
        <v>1</v>
      </c>
      <c r="F1770" s="174" t="s">
        <v>3225</v>
      </c>
      <c r="H1770" s="173" t="s">
        <v>1</v>
      </c>
      <c r="I1770" s="175"/>
      <c r="L1770" s="172"/>
      <c r="M1770" s="176"/>
      <c r="N1770" s="177"/>
      <c r="O1770" s="177"/>
      <c r="P1770" s="177"/>
      <c r="Q1770" s="177"/>
      <c r="R1770" s="177"/>
      <c r="S1770" s="177"/>
      <c r="T1770" s="178"/>
      <c r="AT1770" s="173" t="s">
        <v>237</v>
      </c>
      <c r="AU1770" s="173" t="s">
        <v>88</v>
      </c>
      <c r="AV1770" s="14" t="s">
        <v>86</v>
      </c>
      <c r="AW1770" s="14" t="s">
        <v>33</v>
      </c>
      <c r="AX1770" s="14" t="s">
        <v>79</v>
      </c>
      <c r="AY1770" s="173" t="s">
        <v>207</v>
      </c>
    </row>
    <row r="1771" spans="1:65" s="13" customFormat="1" ht="11.25">
      <c r="B1771" s="163"/>
      <c r="D1771" s="164" t="s">
        <v>237</v>
      </c>
      <c r="E1771" s="165" t="s">
        <v>1</v>
      </c>
      <c r="F1771" s="166" t="s">
        <v>3226</v>
      </c>
      <c r="H1771" s="167">
        <v>5.75</v>
      </c>
      <c r="I1771" s="168"/>
      <c r="L1771" s="163"/>
      <c r="M1771" s="169"/>
      <c r="N1771" s="170"/>
      <c r="O1771" s="170"/>
      <c r="P1771" s="170"/>
      <c r="Q1771" s="170"/>
      <c r="R1771" s="170"/>
      <c r="S1771" s="170"/>
      <c r="T1771" s="171"/>
      <c r="AT1771" s="165" t="s">
        <v>237</v>
      </c>
      <c r="AU1771" s="165" t="s">
        <v>88</v>
      </c>
      <c r="AV1771" s="13" t="s">
        <v>88</v>
      </c>
      <c r="AW1771" s="13" t="s">
        <v>33</v>
      </c>
      <c r="AX1771" s="13" t="s">
        <v>79</v>
      </c>
      <c r="AY1771" s="165" t="s">
        <v>207</v>
      </c>
    </row>
    <row r="1772" spans="1:65" s="13" customFormat="1" ht="22.5">
      <c r="B1772" s="163"/>
      <c r="D1772" s="164" t="s">
        <v>237</v>
      </c>
      <c r="E1772" s="165" t="s">
        <v>1</v>
      </c>
      <c r="F1772" s="166" t="s">
        <v>3227</v>
      </c>
      <c r="H1772" s="167">
        <v>12.05</v>
      </c>
      <c r="I1772" s="168"/>
      <c r="L1772" s="163"/>
      <c r="M1772" s="169"/>
      <c r="N1772" s="170"/>
      <c r="O1772" s="170"/>
      <c r="P1772" s="170"/>
      <c r="Q1772" s="170"/>
      <c r="R1772" s="170"/>
      <c r="S1772" s="170"/>
      <c r="T1772" s="171"/>
      <c r="AT1772" s="165" t="s">
        <v>237</v>
      </c>
      <c r="AU1772" s="165" t="s">
        <v>88</v>
      </c>
      <c r="AV1772" s="13" t="s">
        <v>88</v>
      </c>
      <c r="AW1772" s="13" t="s">
        <v>33</v>
      </c>
      <c r="AX1772" s="13" t="s">
        <v>79</v>
      </c>
      <c r="AY1772" s="165" t="s">
        <v>207</v>
      </c>
    </row>
    <row r="1773" spans="1:65" s="13" customFormat="1" ht="22.5">
      <c r="B1773" s="163"/>
      <c r="D1773" s="164" t="s">
        <v>237</v>
      </c>
      <c r="E1773" s="165" t="s">
        <v>1</v>
      </c>
      <c r="F1773" s="166" t="s">
        <v>3228</v>
      </c>
      <c r="H1773" s="167">
        <v>11</v>
      </c>
      <c r="I1773" s="168"/>
      <c r="L1773" s="163"/>
      <c r="M1773" s="169"/>
      <c r="N1773" s="170"/>
      <c r="O1773" s="170"/>
      <c r="P1773" s="170"/>
      <c r="Q1773" s="170"/>
      <c r="R1773" s="170"/>
      <c r="S1773" s="170"/>
      <c r="T1773" s="171"/>
      <c r="AT1773" s="165" t="s">
        <v>237</v>
      </c>
      <c r="AU1773" s="165" t="s">
        <v>88</v>
      </c>
      <c r="AV1773" s="13" t="s">
        <v>88</v>
      </c>
      <c r="AW1773" s="13" t="s">
        <v>33</v>
      </c>
      <c r="AX1773" s="13" t="s">
        <v>79</v>
      </c>
      <c r="AY1773" s="165" t="s">
        <v>207</v>
      </c>
    </row>
    <row r="1774" spans="1:65" s="13" customFormat="1" ht="22.5">
      <c r="B1774" s="163"/>
      <c r="D1774" s="164" t="s">
        <v>237</v>
      </c>
      <c r="E1774" s="165" t="s">
        <v>1</v>
      </c>
      <c r="F1774" s="166" t="s">
        <v>3229</v>
      </c>
      <c r="H1774" s="167">
        <v>11</v>
      </c>
      <c r="I1774" s="168"/>
      <c r="L1774" s="163"/>
      <c r="M1774" s="169"/>
      <c r="N1774" s="170"/>
      <c r="O1774" s="170"/>
      <c r="P1774" s="170"/>
      <c r="Q1774" s="170"/>
      <c r="R1774" s="170"/>
      <c r="S1774" s="170"/>
      <c r="T1774" s="171"/>
      <c r="AT1774" s="165" t="s">
        <v>237</v>
      </c>
      <c r="AU1774" s="165" t="s">
        <v>88</v>
      </c>
      <c r="AV1774" s="13" t="s">
        <v>88</v>
      </c>
      <c r="AW1774" s="13" t="s">
        <v>33</v>
      </c>
      <c r="AX1774" s="13" t="s">
        <v>79</v>
      </c>
      <c r="AY1774" s="165" t="s">
        <v>207</v>
      </c>
    </row>
    <row r="1775" spans="1:65" s="13" customFormat="1" ht="11.25">
      <c r="B1775" s="163"/>
      <c r="D1775" s="164" t="s">
        <v>237</v>
      </c>
      <c r="E1775" s="165" t="s">
        <v>1</v>
      </c>
      <c r="F1775" s="166" t="s">
        <v>3230</v>
      </c>
      <c r="H1775" s="167">
        <v>1.95</v>
      </c>
      <c r="I1775" s="168"/>
      <c r="L1775" s="163"/>
      <c r="M1775" s="169"/>
      <c r="N1775" s="170"/>
      <c r="O1775" s="170"/>
      <c r="P1775" s="170"/>
      <c r="Q1775" s="170"/>
      <c r="R1775" s="170"/>
      <c r="S1775" s="170"/>
      <c r="T1775" s="171"/>
      <c r="AT1775" s="165" t="s">
        <v>237</v>
      </c>
      <c r="AU1775" s="165" t="s">
        <v>88</v>
      </c>
      <c r="AV1775" s="13" t="s">
        <v>88</v>
      </c>
      <c r="AW1775" s="13" t="s">
        <v>33</v>
      </c>
      <c r="AX1775" s="13" t="s">
        <v>79</v>
      </c>
      <c r="AY1775" s="165" t="s">
        <v>207</v>
      </c>
    </row>
    <row r="1776" spans="1:65" s="14" customFormat="1" ht="22.5">
      <c r="B1776" s="172"/>
      <c r="D1776" s="164" t="s">
        <v>237</v>
      </c>
      <c r="E1776" s="173" t="s">
        <v>1</v>
      </c>
      <c r="F1776" s="174" t="s">
        <v>3231</v>
      </c>
      <c r="H1776" s="173" t="s">
        <v>1</v>
      </c>
      <c r="I1776" s="175"/>
      <c r="L1776" s="172"/>
      <c r="M1776" s="176"/>
      <c r="N1776" s="177"/>
      <c r="O1776" s="177"/>
      <c r="P1776" s="177"/>
      <c r="Q1776" s="177"/>
      <c r="R1776" s="177"/>
      <c r="S1776" s="177"/>
      <c r="T1776" s="178"/>
      <c r="AT1776" s="173" t="s">
        <v>237</v>
      </c>
      <c r="AU1776" s="173" t="s">
        <v>88</v>
      </c>
      <c r="AV1776" s="14" t="s">
        <v>86</v>
      </c>
      <c r="AW1776" s="14" t="s">
        <v>33</v>
      </c>
      <c r="AX1776" s="14" t="s">
        <v>79</v>
      </c>
      <c r="AY1776" s="173" t="s">
        <v>207</v>
      </c>
    </row>
    <row r="1777" spans="1:65" s="14" customFormat="1" ht="22.5">
      <c r="B1777" s="172"/>
      <c r="D1777" s="164" t="s">
        <v>237</v>
      </c>
      <c r="E1777" s="173" t="s">
        <v>1</v>
      </c>
      <c r="F1777" s="174" t="s">
        <v>3232</v>
      </c>
      <c r="H1777" s="173" t="s">
        <v>1</v>
      </c>
      <c r="I1777" s="175"/>
      <c r="L1777" s="172"/>
      <c r="M1777" s="176"/>
      <c r="N1777" s="177"/>
      <c r="O1777" s="177"/>
      <c r="P1777" s="177"/>
      <c r="Q1777" s="177"/>
      <c r="R1777" s="177"/>
      <c r="S1777" s="177"/>
      <c r="T1777" s="178"/>
      <c r="AT1777" s="173" t="s">
        <v>237</v>
      </c>
      <c r="AU1777" s="173" t="s">
        <v>88</v>
      </c>
      <c r="AV1777" s="14" t="s">
        <v>86</v>
      </c>
      <c r="AW1777" s="14" t="s">
        <v>33</v>
      </c>
      <c r="AX1777" s="14" t="s">
        <v>79</v>
      </c>
      <c r="AY1777" s="173" t="s">
        <v>207</v>
      </c>
    </row>
    <row r="1778" spans="1:65" s="14" customFormat="1" ht="22.5">
      <c r="B1778" s="172"/>
      <c r="D1778" s="164" t="s">
        <v>237</v>
      </c>
      <c r="E1778" s="173" t="s">
        <v>1</v>
      </c>
      <c r="F1778" s="174" t="s">
        <v>3233</v>
      </c>
      <c r="H1778" s="173" t="s">
        <v>1</v>
      </c>
      <c r="I1778" s="175"/>
      <c r="L1778" s="172"/>
      <c r="M1778" s="176"/>
      <c r="N1778" s="177"/>
      <c r="O1778" s="177"/>
      <c r="P1778" s="177"/>
      <c r="Q1778" s="177"/>
      <c r="R1778" s="177"/>
      <c r="S1778" s="177"/>
      <c r="T1778" s="178"/>
      <c r="AT1778" s="173" t="s">
        <v>237</v>
      </c>
      <c r="AU1778" s="173" t="s">
        <v>88</v>
      </c>
      <c r="AV1778" s="14" t="s">
        <v>86</v>
      </c>
      <c r="AW1778" s="14" t="s">
        <v>33</v>
      </c>
      <c r="AX1778" s="14" t="s">
        <v>79</v>
      </c>
      <c r="AY1778" s="173" t="s">
        <v>207</v>
      </c>
    </row>
    <row r="1779" spans="1:65" s="14" customFormat="1" ht="11.25">
      <c r="B1779" s="172"/>
      <c r="D1779" s="164" t="s">
        <v>237</v>
      </c>
      <c r="E1779" s="173" t="s">
        <v>1</v>
      </c>
      <c r="F1779" s="174" t="s">
        <v>3234</v>
      </c>
      <c r="H1779" s="173" t="s">
        <v>1</v>
      </c>
      <c r="I1779" s="175"/>
      <c r="L1779" s="172"/>
      <c r="M1779" s="176"/>
      <c r="N1779" s="177"/>
      <c r="O1779" s="177"/>
      <c r="P1779" s="177"/>
      <c r="Q1779" s="177"/>
      <c r="R1779" s="177"/>
      <c r="S1779" s="177"/>
      <c r="T1779" s="178"/>
      <c r="AT1779" s="173" t="s">
        <v>237</v>
      </c>
      <c r="AU1779" s="173" t="s">
        <v>88</v>
      </c>
      <c r="AV1779" s="14" t="s">
        <v>86</v>
      </c>
      <c r="AW1779" s="14" t="s">
        <v>33</v>
      </c>
      <c r="AX1779" s="14" t="s">
        <v>79</v>
      </c>
      <c r="AY1779" s="173" t="s">
        <v>207</v>
      </c>
    </row>
    <row r="1780" spans="1:65" s="14" customFormat="1" ht="22.5">
      <c r="B1780" s="172"/>
      <c r="D1780" s="164" t="s">
        <v>237</v>
      </c>
      <c r="E1780" s="173" t="s">
        <v>1</v>
      </c>
      <c r="F1780" s="174" t="s">
        <v>3235</v>
      </c>
      <c r="H1780" s="173" t="s">
        <v>1</v>
      </c>
      <c r="I1780" s="175"/>
      <c r="L1780" s="172"/>
      <c r="M1780" s="176"/>
      <c r="N1780" s="177"/>
      <c r="O1780" s="177"/>
      <c r="P1780" s="177"/>
      <c r="Q1780" s="177"/>
      <c r="R1780" s="177"/>
      <c r="S1780" s="177"/>
      <c r="T1780" s="178"/>
      <c r="AT1780" s="173" t="s">
        <v>237</v>
      </c>
      <c r="AU1780" s="173" t="s">
        <v>88</v>
      </c>
      <c r="AV1780" s="14" t="s">
        <v>86</v>
      </c>
      <c r="AW1780" s="14" t="s">
        <v>33</v>
      </c>
      <c r="AX1780" s="14" t="s">
        <v>79</v>
      </c>
      <c r="AY1780" s="173" t="s">
        <v>207</v>
      </c>
    </row>
    <row r="1781" spans="1:65" s="14" customFormat="1" ht="11.25">
      <c r="B1781" s="172"/>
      <c r="D1781" s="164" t="s">
        <v>237</v>
      </c>
      <c r="E1781" s="173" t="s">
        <v>1</v>
      </c>
      <c r="F1781" s="174" t="s">
        <v>3236</v>
      </c>
      <c r="H1781" s="173" t="s">
        <v>1</v>
      </c>
      <c r="I1781" s="175"/>
      <c r="L1781" s="172"/>
      <c r="M1781" s="176"/>
      <c r="N1781" s="177"/>
      <c r="O1781" s="177"/>
      <c r="P1781" s="177"/>
      <c r="Q1781" s="177"/>
      <c r="R1781" s="177"/>
      <c r="S1781" s="177"/>
      <c r="T1781" s="178"/>
      <c r="AT1781" s="173" t="s">
        <v>237</v>
      </c>
      <c r="AU1781" s="173" t="s">
        <v>88</v>
      </c>
      <c r="AV1781" s="14" t="s">
        <v>86</v>
      </c>
      <c r="AW1781" s="14" t="s">
        <v>33</v>
      </c>
      <c r="AX1781" s="14" t="s">
        <v>79</v>
      </c>
      <c r="AY1781" s="173" t="s">
        <v>207</v>
      </c>
    </row>
    <row r="1782" spans="1:65" s="14" customFormat="1" ht="22.5">
      <c r="B1782" s="172"/>
      <c r="D1782" s="164" t="s">
        <v>237</v>
      </c>
      <c r="E1782" s="173" t="s">
        <v>1</v>
      </c>
      <c r="F1782" s="174" t="s">
        <v>3237</v>
      </c>
      <c r="H1782" s="173" t="s">
        <v>1</v>
      </c>
      <c r="I1782" s="175"/>
      <c r="L1782" s="172"/>
      <c r="M1782" s="176"/>
      <c r="N1782" s="177"/>
      <c r="O1782" s="177"/>
      <c r="P1782" s="177"/>
      <c r="Q1782" s="177"/>
      <c r="R1782" s="177"/>
      <c r="S1782" s="177"/>
      <c r="T1782" s="178"/>
      <c r="AT1782" s="173" t="s">
        <v>237</v>
      </c>
      <c r="AU1782" s="173" t="s">
        <v>88</v>
      </c>
      <c r="AV1782" s="14" t="s">
        <v>86</v>
      </c>
      <c r="AW1782" s="14" t="s">
        <v>33</v>
      </c>
      <c r="AX1782" s="14" t="s">
        <v>79</v>
      </c>
      <c r="AY1782" s="173" t="s">
        <v>207</v>
      </c>
    </row>
    <row r="1783" spans="1:65" s="15" customFormat="1" ht="11.25">
      <c r="B1783" s="179"/>
      <c r="D1783" s="164" t="s">
        <v>237</v>
      </c>
      <c r="E1783" s="180" t="s">
        <v>1</v>
      </c>
      <c r="F1783" s="181" t="s">
        <v>242</v>
      </c>
      <c r="H1783" s="182">
        <v>41.75</v>
      </c>
      <c r="I1783" s="183"/>
      <c r="L1783" s="179"/>
      <c r="M1783" s="184"/>
      <c r="N1783" s="185"/>
      <c r="O1783" s="185"/>
      <c r="P1783" s="185"/>
      <c r="Q1783" s="185"/>
      <c r="R1783" s="185"/>
      <c r="S1783" s="185"/>
      <c r="T1783" s="186"/>
      <c r="AT1783" s="180" t="s">
        <v>237</v>
      </c>
      <c r="AU1783" s="180" t="s">
        <v>88</v>
      </c>
      <c r="AV1783" s="15" t="s">
        <v>213</v>
      </c>
      <c r="AW1783" s="15" t="s">
        <v>33</v>
      </c>
      <c r="AX1783" s="15" t="s">
        <v>86</v>
      </c>
      <c r="AY1783" s="180" t="s">
        <v>207</v>
      </c>
    </row>
    <row r="1784" spans="1:65" s="2" customFormat="1" ht="33" customHeight="1">
      <c r="A1784" s="31"/>
      <c r="B1784" s="148"/>
      <c r="C1784" s="149" t="s">
        <v>3238</v>
      </c>
      <c r="D1784" s="149" t="s">
        <v>209</v>
      </c>
      <c r="E1784" s="150" t="s">
        <v>3239</v>
      </c>
      <c r="F1784" s="151" t="s">
        <v>3240</v>
      </c>
      <c r="G1784" s="152" t="s">
        <v>220</v>
      </c>
      <c r="H1784" s="153">
        <v>57.3</v>
      </c>
      <c r="I1784" s="154"/>
      <c r="J1784" s="155">
        <f>ROUND(I1784*H1784,2)</f>
        <v>0</v>
      </c>
      <c r="K1784" s="156"/>
      <c r="L1784" s="32"/>
      <c r="M1784" s="157" t="s">
        <v>1</v>
      </c>
      <c r="N1784" s="158" t="s">
        <v>44</v>
      </c>
      <c r="O1784" s="57"/>
      <c r="P1784" s="159">
        <f>O1784*H1784</f>
        <v>0</v>
      </c>
      <c r="Q1784" s="159">
        <v>0</v>
      </c>
      <c r="R1784" s="159">
        <f>Q1784*H1784</f>
        <v>0</v>
      </c>
      <c r="S1784" s="159">
        <v>0</v>
      </c>
      <c r="T1784" s="160">
        <f>S1784*H1784</f>
        <v>0</v>
      </c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R1784" s="161" t="s">
        <v>245</v>
      </c>
      <c r="AT1784" s="161" t="s">
        <v>209</v>
      </c>
      <c r="AU1784" s="161" t="s">
        <v>88</v>
      </c>
      <c r="AY1784" s="17" t="s">
        <v>207</v>
      </c>
      <c r="BE1784" s="162">
        <f>IF(N1784="základní",J1784,0)</f>
        <v>0</v>
      </c>
      <c r="BF1784" s="162">
        <f>IF(N1784="snížená",J1784,0)</f>
        <v>0</v>
      </c>
      <c r="BG1784" s="162">
        <f>IF(N1784="zákl. přenesená",J1784,0)</f>
        <v>0</v>
      </c>
      <c r="BH1784" s="162">
        <f>IF(N1784="sníž. přenesená",J1784,0)</f>
        <v>0</v>
      </c>
      <c r="BI1784" s="162">
        <f>IF(N1784="nulová",J1784,0)</f>
        <v>0</v>
      </c>
      <c r="BJ1784" s="17" t="s">
        <v>86</v>
      </c>
      <c r="BK1784" s="162">
        <f>ROUND(I1784*H1784,2)</f>
        <v>0</v>
      </c>
      <c r="BL1784" s="17" t="s">
        <v>245</v>
      </c>
      <c r="BM1784" s="161" t="s">
        <v>3241</v>
      </c>
    </row>
    <row r="1785" spans="1:65" s="14" customFormat="1" ht="22.5">
      <c r="B1785" s="172"/>
      <c r="D1785" s="164" t="s">
        <v>237</v>
      </c>
      <c r="E1785" s="173" t="s">
        <v>1</v>
      </c>
      <c r="F1785" s="174" t="s">
        <v>3225</v>
      </c>
      <c r="H1785" s="173" t="s">
        <v>1</v>
      </c>
      <c r="I1785" s="175"/>
      <c r="L1785" s="172"/>
      <c r="M1785" s="176"/>
      <c r="N1785" s="177"/>
      <c r="O1785" s="177"/>
      <c r="P1785" s="177"/>
      <c r="Q1785" s="177"/>
      <c r="R1785" s="177"/>
      <c r="S1785" s="177"/>
      <c r="T1785" s="178"/>
      <c r="AT1785" s="173" t="s">
        <v>237</v>
      </c>
      <c r="AU1785" s="173" t="s">
        <v>88</v>
      </c>
      <c r="AV1785" s="14" t="s">
        <v>86</v>
      </c>
      <c r="AW1785" s="14" t="s">
        <v>33</v>
      </c>
      <c r="AX1785" s="14" t="s">
        <v>79</v>
      </c>
      <c r="AY1785" s="173" t="s">
        <v>207</v>
      </c>
    </row>
    <row r="1786" spans="1:65" s="13" customFormat="1" ht="11.25">
      <c r="B1786" s="163"/>
      <c r="D1786" s="164" t="s">
        <v>237</v>
      </c>
      <c r="E1786" s="165" t="s">
        <v>1</v>
      </c>
      <c r="F1786" s="166" t="s">
        <v>3242</v>
      </c>
      <c r="H1786" s="167">
        <v>4.5</v>
      </c>
      <c r="I1786" s="168"/>
      <c r="L1786" s="163"/>
      <c r="M1786" s="169"/>
      <c r="N1786" s="170"/>
      <c r="O1786" s="170"/>
      <c r="P1786" s="170"/>
      <c r="Q1786" s="170"/>
      <c r="R1786" s="170"/>
      <c r="S1786" s="170"/>
      <c r="T1786" s="171"/>
      <c r="AT1786" s="165" t="s">
        <v>237</v>
      </c>
      <c r="AU1786" s="165" t="s">
        <v>88</v>
      </c>
      <c r="AV1786" s="13" t="s">
        <v>88</v>
      </c>
      <c r="AW1786" s="13" t="s">
        <v>33</v>
      </c>
      <c r="AX1786" s="13" t="s">
        <v>79</v>
      </c>
      <c r="AY1786" s="165" t="s">
        <v>207</v>
      </c>
    </row>
    <row r="1787" spans="1:65" s="13" customFormat="1" ht="22.5">
      <c r="B1787" s="163"/>
      <c r="D1787" s="164" t="s">
        <v>237</v>
      </c>
      <c r="E1787" s="165" t="s">
        <v>1</v>
      </c>
      <c r="F1787" s="166" t="s">
        <v>3243</v>
      </c>
      <c r="H1787" s="167">
        <v>22.4</v>
      </c>
      <c r="I1787" s="168"/>
      <c r="L1787" s="163"/>
      <c r="M1787" s="169"/>
      <c r="N1787" s="170"/>
      <c r="O1787" s="170"/>
      <c r="P1787" s="170"/>
      <c r="Q1787" s="170"/>
      <c r="R1787" s="170"/>
      <c r="S1787" s="170"/>
      <c r="T1787" s="171"/>
      <c r="AT1787" s="165" t="s">
        <v>237</v>
      </c>
      <c r="AU1787" s="165" t="s">
        <v>88</v>
      </c>
      <c r="AV1787" s="13" t="s">
        <v>88</v>
      </c>
      <c r="AW1787" s="13" t="s">
        <v>33</v>
      </c>
      <c r="AX1787" s="13" t="s">
        <v>79</v>
      </c>
      <c r="AY1787" s="165" t="s">
        <v>207</v>
      </c>
    </row>
    <row r="1788" spans="1:65" s="13" customFormat="1" ht="22.5">
      <c r="B1788" s="163"/>
      <c r="D1788" s="164" t="s">
        <v>237</v>
      </c>
      <c r="E1788" s="165" t="s">
        <v>1</v>
      </c>
      <c r="F1788" s="166" t="s">
        <v>3244</v>
      </c>
      <c r="H1788" s="167">
        <v>22.4</v>
      </c>
      <c r="I1788" s="168"/>
      <c r="L1788" s="163"/>
      <c r="M1788" s="169"/>
      <c r="N1788" s="170"/>
      <c r="O1788" s="170"/>
      <c r="P1788" s="170"/>
      <c r="Q1788" s="170"/>
      <c r="R1788" s="170"/>
      <c r="S1788" s="170"/>
      <c r="T1788" s="171"/>
      <c r="AT1788" s="165" t="s">
        <v>237</v>
      </c>
      <c r="AU1788" s="165" t="s">
        <v>88</v>
      </c>
      <c r="AV1788" s="13" t="s">
        <v>88</v>
      </c>
      <c r="AW1788" s="13" t="s">
        <v>33</v>
      </c>
      <c r="AX1788" s="13" t="s">
        <v>79</v>
      </c>
      <c r="AY1788" s="165" t="s">
        <v>207</v>
      </c>
    </row>
    <row r="1789" spans="1:65" s="13" customFormat="1" ht="11.25">
      <c r="B1789" s="163"/>
      <c r="D1789" s="164" t="s">
        <v>237</v>
      </c>
      <c r="E1789" s="165" t="s">
        <v>1</v>
      </c>
      <c r="F1789" s="166" t="s">
        <v>3245</v>
      </c>
      <c r="H1789" s="167">
        <v>8</v>
      </c>
      <c r="I1789" s="168"/>
      <c r="L1789" s="163"/>
      <c r="M1789" s="169"/>
      <c r="N1789" s="170"/>
      <c r="O1789" s="170"/>
      <c r="P1789" s="170"/>
      <c r="Q1789" s="170"/>
      <c r="R1789" s="170"/>
      <c r="S1789" s="170"/>
      <c r="T1789" s="171"/>
      <c r="AT1789" s="165" t="s">
        <v>237</v>
      </c>
      <c r="AU1789" s="165" t="s">
        <v>88</v>
      </c>
      <c r="AV1789" s="13" t="s">
        <v>88</v>
      </c>
      <c r="AW1789" s="13" t="s">
        <v>33</v>
      </c>
      <c r="AX1789" s="13" t="s">
        <v>79</v>
      </c>
      <c r="AY1789" s="165" t="s">
        <v>207</v>
      </c>
    </row>
    <row r="1790" spans="1:65" s="14" customFormat="1" ht="22.5">
      <c r="B1790" s="172"/>
      <c r="D1790" s="164" t="s">
        <v>237</v>
      </c>
      <c r="E1790" s="173" t="s">
        <v>1</v>
      </c>
      <c r="F1790" s="174" t="s">
        <v>3231</v>
      </c>
      <c r="H1790" s="173" t="s">
        <v>1</v>
      </c>
      <c r="I1790" s="175"/>
      <c r="L1790" s="172"/>
      <c r="M1790" s="176"/>
      <c r="N1790" s="177"/>
      <c r="O1790" s="177"/>
      <c r="P1790" s="177"/>
      <c r="Q1790" s="177"/>
      <c r="R1790" s="177"/>
      <c r="S1790" s="177"/>
      <c r="T1790" s="178"/>
      <c r="AT1790" s="173" t="s">
        <v>237</v>
      </c>
      <c r="AU1790" s="173" t="s">
        <v>88</v>
      </c>
      <c r="AV1790" s="14" t="s">
        <v>86</v>
      </c>
      <c r="AW1790" s="14" t="s">
        <v>33</v>
      </c>
      <c r="AX1790" s="14" t="s">
        <v>79</v>
      </c>
      <c r="AY1790" s="173" t="s">
        <v>207</v>
      </c>
    </row>
    <row r="1791" spans="1:65" s="14" customFormat="1" ht="22.5">
      <c r="B1791" s="172"/>
      <c r="D1791" s="164" t="s">
        <v>237</v>
      </c>
      <c r="E1791" s="173" t="s">
        <v>1</v>
      </c>
      <c r="F1791" s="174" t="s">
        <v>3246</v>
      </c>
      <c r="H1791" s="173" t="s">
        <v>1</v>
      </c>
      <c r="I1791" s="175"/>
      <c r="L1791" s="172"/>
      <c r="M1791" s="176"/>
      <c r="N1791" s="177"/>
      <c r="O1791" s="177"/>
      <c r="P1791" s="177"/>
      <c r="Q1791" s="177"/>
      <c r="R1791" s="177"/>
      <c r="S1791" s="177"/>
      <c r="T1791" s="178"/>
      <c r="AT1791" s="173" t="s">
        <v>237</v>
      </c>
      <c r="AU1791" s="173" t="s">
        <v>88</v>
      </c>
      <c r="AV1791" s="14" t="s">
        <v>86</v>
      </c>
      <c r="AW1791" s="14" t="s">
        <v>33</v>
      </c>
      <c r="AX1791" s="14" t="s">
        <v>79</v>
      </c>
      <c r="AY1791" s="173" t="s">
        <v>207</v>
      </c>
    </row>
    <row r="1792" spans="1:65" s="14" customFormat="1" ht="22.5">
      <c r="B1792" s="172"/>
      <c r="D1792" s="164" t="s">
        <v>237</v>
      </c>
      <c r="E1792" s="173" t="s">
        <v>1</v>
      </c>
      <c r="F1792" s="174" t="s">
        <v>3247</v>
      </c>
      <c r="H1792" s="173" t="s">
        <v>1</v>
      </c>
      <c r="I1792" s="175"/>
      <c r="L1792" s="172"/>
      <c r="M1792" s="176"/>
      <c r="N1792" s="177"/>
      <c r="O1792" s="177"/>
      <c r="P1792" s="177"/>
      <c r="Q1792" s="177"/>
      <c r="R1792" s="177"/>
      <c r="S1792" s="177"/>
      <c r="T1792" s="178"/>
      <c r="AT1792" s="173" t="s">
        <v>237</v>
      </c>
      <c r="AU1792" s="173" t="s">
        <v>88</v>
      </c>
      <c r="AV1792" s="14" t="s">
        <v>86</v>
      </c>
      <c r="AW1792" s="14" t="s">
        <v>33</v>
      </c>
      <c r="AX1792" s="14" t="s">
        <v>79</v>
      </c>
      <c r="AY1792" s="173" t="s">
        <v>207</v>
      </c>
    </row>
    <row r="1793" spans="1:65" s="14" customFormat="1" ht="22.5">
      <c r="B1793" s="172"/>
      <c r="D1793" s="164" t="s">
        <v>237</v>
      </c>
      <c r="E1793" s="173" t="s">
        <v>1</v>
      </c>
      <c r="F1793" s="174" t="s">
        <v>3248</v>
      </c>
      <c r="H1793" s="173" t="s">
        <v>1</v>
      </c>
      <c r="I1793" s="175"/>
      <c r="L1793" s="172"/>
      <c r="M1793" s="176"/>
      <c r="N1793" s="177"/>
      <c r="O1793" s="177"/>
      <c r="P1793" s="177"/>
      <c r="Q1793" s="177"/>
      <c r="R1793" s="177"/>
      <c r="S1793" s="177"/>
      <c r="T1793" s="178"/>
      <c r="AT1793" s="173" t="s">
        <v>237</v>
      </c>
      <c r="AU1793" s="173" t="s">
        <v>88</v>
      </c>
      <c r="AV1793" s="14" t="s">
        <v>86</v>
      </c>
      <c r="AW1793" s="14" t="s">
        <v>33</v>
      </c>
      <c r="AX1793" s="14" t="s">
        <v>79</v>
      </c>
      <c r="AY1793" s="173" t="s">
        <v>207</v>
      </c>
    </row>
    <row r="1794" spans="1:65" s="14" customFormat="1" ht="22.5">
      <c r="B1794" s="172"/>
      <c r="D1794" s="164" t="s">
        <v>237</v>
      </c>
      <c r="E1794" s="173" t="s">
        <v>1</v>
      </c>
      <c r="F1794" s="174" t="s">
        <v>3249</v>
      </c>
      <c r="H1794" s="173" t="s">
        <v>1</v>
      </c>
      <c r="I1794" s="175"/>
      <c r="L1794" s="172"/>
      <c r="M1794" s="176"/>
      <c r="N1794" s="177"/>
      <c r="O1794" s="177"/>
      <c r="P1794" s="177"/>
      <c r="Q1794" s="177"/>
      <c r="R1794" s="177"/>
      <c r="S1794" s="177"/>
      <c r="T1794" s="178"/>
      <c r="AT1794" s="173" t="s">
        <v>237</v>
      </c>
      <c r="AU1794" s="173" t="s">
        <v>88</v>
      </c>
      <c r="AV1794" s="14" t="s">
        <v>86</v>
      </c>
      <c r="AW1794" s="14" t="s">
        <v>33</v>
      </c>
      <c r="AX1794" s="14" t="s">
        <v>79</v>
      </c>
      <c r="AY1794" s="173" t="s">
        <v>207</v>
      </c>
    </row>
    <row r="1795" spans="1:65" s="14" customFormat="1" ht="11.25">
      <c r="B1795" s="172"/>
      <c r="D1795" s="164" t="s">
        <v>237</v>
      </c>
      <c r="E1795" s="173" t="s">
        <v>1</v>
      </c>
      <c r="F1795" s="174" t="s">
        <v>3236</v>
      </c>
      <c r="H1795" s="173" t="s">
        <v>1</v>
      </c>
      <c r="I1795" s="175"/>
      <c r="L1795" s="172"/>
      <c r="M1795" s="176"/>
      <c r="N1795" s="177"/>
      <c r="O1795" s="177"/>
      <c r="P1795" s="177"/>
      <c r="Q1795" s="177"/>
      <c r="R1795" s="177"/>
      <c r="S1795" s="177"/>
      <c r="T1795" s="178"/>
      <c r="AT1795" s="173" t="s">
        <v>237</v>
      </c>
      <c r="AU1795" s="173" t="s">
        <v>88</v>
      </c>
      <c r="AV1795" s="14" t="s">
        <v>86</v>
      </c>
      <c r="AW1795" s="14" t="s">
        <v>33</v>
      </c>
      <c r="AX1795" s="14" t="s">
        <v>79</v>
      </c>
      <c r="AY1795" s="173" t="s">
        <v>207</v>
      </c>
    </row>
    <row r="1796" spans="1:65" s="14" customFormat="1" ht="22.5">
      <c r="B1796" s="172"/>
      <c r="D1796" s="164" t="s">
        <v>237</v>
      </c>
      <c r="E1796" s="173" t="s">
        <v>1</v>
      </c>
      <c r="F1796" s="174" t="s">
        <v>3250</v>
      </c>
      <c r="H1796" s="173" t="s">
        <v>1</v>
      </c>
      <c r="I1796" s="175"/>
      <c r="L1796" s="172"/>
      <c r="M1796" s="176"/>
      <c r="N1796" s="177"/>
      <c r="O1796" s="177"/>
      <c r="P1796" s="177"/>
      <c r="Q1796" s="177"/>
      <c r="R1796" s="177"/>
      <c r="S1796" s="177"/>
      <c r="T1796" s="178"/>
      <c r="AT1796" s="173" t="s">
        <v>237</v>
      </c>
      <c r="AU1796" s="173" t="s">
        <v>88</v>
      </c>
      <c r="AV1796" s="14" t="s">
        <v>86</v>
      </c>
      <c r="AW1796" s="14" t="s">
        <v>33</v>
      </c>
      <c r="AX1796" s="14" t="s">
        <v>79</v>
      </c>
      <c r="AY1796" s="173" t="s">
        <v>207</v>
      </c>
    </row>
    <row r="1797" spans="1:65" s="15" customFormat="1" ht="11.25">
      <c r="B1797" s="179"/>
      <c r="D1797" s="164" t="s">
        <v>237</v>
      </c>
      <c r="E1797" s="180" t="s">
        <v>1</v>
      </c>
      <c r="F1797" s="181" t="s">
        <v>242</v>
      </c>
      <c r="H1797" s="182">
        <v>57.3</v>
      </c>
      <c r="I1797" s="183"/>
      <c r="L1797" s="179"/>
      <c r="M1797" s="184"/>
      <c r="N1797" s="185"/>
      <c r="O1797" s="185"/>
      <c r="P1797" s="185"/>
      <c r="Q1797" s="185"/>
      <c r="R1797" s="185"/>
      <c r="S1797" s="185"/>
      <c r="T1797" s="186"/>
      <c r="AT1797" s="180" t="s">
        <v>237</v>
      </c>
      <c r="AU1797" s="180" t="s">
        <v>88</v>
      </c>
      <c r="AV1797" s="15" t="s">
        <v>213</v>
      </c>
      <c r="AW1797" s="15" t="s">
        <v>33</v>
      </c>
      <c r="AX1797" s="15" t="s">
        <v>86</v>
      </c>
      <c r="AY1797" s="180" t="s">
        <v>207</v>
      </c>
    </row>
    <row r="1798" spans="1:65" s="2" customFormat="1" ht="24.2" customHeight="1">
      <c r="A1798" s="31"/>
      <c r="B1798" s="148"/>
      <c r="C1798" s="149" t="s">
        <v>1166</v>
      </c>
      <c r="D1798" s="149" t="s">
        <v>209</v>
      </c>
      <c r="E1798" s="150" t="s">
        <v>3251</v>
      </c>
      <c r="F1798" s="151" t="s">
        <v>3252</v>
      </c>
      <c r="G1798" s="152" t="s">
        <v>301</v>
      </c>
      <c r="H1798" s="153">
        <v>2</v>
      </c>
      <c r="I1798" s="154"/>
      <c r="J1798" s="155">
        <f>ROUND(I1798*H1798,2)</f>
        <v>0</v>
      </c>
      <c r="K1798" s="156"/>
      <c r="L1798" s="32"/>
      <c r="M1798" s="157" t="s">
        <v>1</v>
      </c>
      <c r="N1798" s="158" t="s">
        <v>44</v>
      </c>
      <c r="O1798" s="57"/>
      <c r="P1798" s="159">
        <f>O1798*H1798</f>
        <v>0</v>
      </c>
      <c r="Q1798" s="159">
        <v>0</v>
      </c>
      <c r="R1798" s="159">
        <f>Q1798*H1798</f>
        <v>0</v>
      </c>
      <c r="S1798" s="159">
        <v>0</v>
      </c>
      <c r="T1798" s="160">
        <f>S1798*H1798</f>
        <v>0</v>
      </c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R1798" s="161" t="s">
        <v>245</v>
      </c>
      <c r="AT1798" s="161" t="s">
        <v>209</v>
      </c>
      <c r="AU1798" s="161" t="s">
        <v>88</v>
      </c>
      <c r="AY1798" s="17" t="s">
        <v>207</v>
      </c>
      <c r="BE1798" s="162">
        <f>IF(N1798="základní",J1798,0)</f>
        <v>0</v>
      </c>
      <c r="BF1798" s="162">
        <f>IF(N1798="snížená",J1798,0)</f>
        <v>0</v>
      </c>
      <c r="BG1798" s="162">
        <f>IF(N1798="zákl. přenesená",J1798,0)</f>
        <v>0</v>
      </c>
      <c r="BH1798" s="162">
        <f>IF(N1798="sníž. přenesená",J1798,0)</f>
        <v>0</v>
      </c>
      <c r="BI1798" s="162">
        <f>IF(N1798="nulová",J1798,0)</f>
        <v>0</v>
      </c>
      <c r="BJ1798" s="17" t="s">
        <v>86</v>
      </c>
      <c r="BK1798" s="162">
        <f>ROUND(I1798*H1798,2)</f>
        <v>0</v>
      </c>
      <c r="BL1798" s="17" t="s">
        <v>245</v>
      </c>
      <c r="BM1798" s="161" t="s">
        <v>3253</v>
      </c>
    </row>
    <row r="1799" spans="1:65" s="13" customFormat="1" ht="22.5">
      <c r="B1799" s="163"/>
      <c r="D1799" s="164" t="s">
        <v>237</v>
      </c>
      <c r="E1799" s="165" t="s">
        <v>1</v>
      </c>
      <c r="F1799" s="166" t="s">
        <v>3254</v>
      </c>
      <c r="H1799" s="167">
        <v>2</v>
      </c>
      <c r="I1799" s="168"/>
      <c r="L1799" s="163"/>
      <c r="M1799" s="169"/>
      <c r="N1799" s="170"/>
      <c r="O1799" s="170"/>
      <c r="P1799" s="170"/>
      <c r="Q1799" s="170"/>
      <c r="R1799" s="170"/>
      <c r="S1799" s="170"/>
      <c r="T1799" s="171"/>
      <c r="AT1799" s="165" t="s">
        <v>237</v>
      </c>
      <c r="AU1799" s="165" t="s">
        <v>88</v>
      </c>
      <c r="AV1799" s="13" t="s">
        <v>88</v>
      </c>
      <c r="AW1799" s="13" t="s">
        <v>33</v>
      </c>
      <c r="AX1799" s="13" t="s">
        <v>79</v>
      </c>
      <c r="AY1799" s="165" t="s">
        <v>207</v>
      </c>
    </row>
    <row r="1800" spans="1:65" s="14" customFormat="1" ht="22.5">
      <c r="B1800" s="172"/>
      <c r="D1800" s="164" t="s">
        <v>237</v>
      </c>
      <c r="E1800" s="173" t="s">
        <v>1</v>
      </c>
      <c r="F1800" s="174" t="s">
        <v>3255</v>
      </c>
      <c r="H1800" s="173" t="s">
        <v>1</v>
      </c>
      <c r="I1800" s="175"/>
      <c r="L1800" s="172"/>
      <c r="M1800" s="176"/>
      <c r="N1800" s="177"/>
      <c r="O1800" s="177"/>
      <c r="P1800" s="177"/>
      <c r="Q1800" s="177"/>
      <c r="R1800" s="177"/>
      <c r="S1800" s="177"/>
      <c r="T1800" s="178"/>
      <c r="AT1800" s="173" t="s">
        <v>237</v>
      </c>
      <c r="AU1800" s="173" t="s">
        <v>88</v>
      </c>
      <c r="AV1800" s="14" t="s">
        <v>86</v>
      </c>
      <c r="AW1800" s="14" t="s">
        <v>33</v>
      </c>
      <c r="AX1800" s="14" t="s">
        <v>79</v>
      </c>
      <c r="AY1800" s="173" t="s">
        <v>207</v>
      </c>
    </row>
    <row r="1801" spans="1:65" s="14" customFormat="1" ht="11.25">
      <c r="B1801" s="172"/>
      <c r="D1801" s="164" t="s">
        <v>237</v>
      </c>
      <c r="E1801" s="173" t="s">
        <v>1</v>
      </c>
      <c r="F1801" s="174" t="s">
        <v>3256</v>
      </c>
      <c r="H1801" s="173" t="s">
        <v>1</v>
      </c>
      <c r="I1801" s="175"/>
      <c r="L1801" s="172"/>
      <c r="M1801" s="176"/>
      <c r="N1801" s="177"/>
      <c r="O1801" s="177"/>
      <c r="P1801" s="177"/>
      <c r="Q1801" s="177"/>
      <c r="R1801" s="177"/>
      <c r="S1801" s="177"/>
      <c r="T1801" s="178"/>
      <c r="AT1801" s="173" t="s">
        <v>237</v>
      </c>
      <c r="AU1801" s="173" t="s">
        <v>88</v>
      </c>
      <c r="AV1801" s="14" t="s">
        <v>86</v>
      </c>
      <c r="AW1801" s="14" t="s">
        <v>33</v>
      </c>
      <c r="AX1801" s="14" t="s">
        <v>79</v>
      </c>
      <c r="AY1801" s="173" t="s">
        <v>207</v>
      </c>
    </row>
    <row r="1802" spans="1:65" s="15" customFormat="1" ht="11.25">
      <c r="B1802" s="179"/>
      <c r="D1802" s="164" t="s">
        <v>237</v>
      </c>
      <c r="E1802" s="180" t="s">
        <v>1</v>
      </c>
      <c r="F1802" s="181" t="s">
        <v>242</v>
      </c>
      <c r="H1802" s="182">
        <v>2</v>
      </c>
      <c r="I1802" s="183"/>
      <c r="L1802" s="179"/>
      <c r="M1802" s="184"/>
      <c r="N1802" s="185"/>
      <c r="O1802" s="185"/>
      <c r="P1802" s="185"/>
      <c r="Q1802" s="185"/>
      <c r="R1802" s="185"/>
      <c r="S1802" s="185"/>
      <c r="T1802" s="186"/>
      <c r="AT1802" s="180" t="s">
        <v>237</v>
      </c>
      <c r="AU1802" s="180" t="s">
        <v>88</v>
      </c>
      <c r="AV1802" s="15" t="s">
        <v>213</v>
      </c>
      <c r="AW1802" s="15" t="s">
        <v>33</v>
      </c>
      <c r="AX1802" s="15" t="s">
        <v>86</v>
      </c>
      <c r="AY1802" s="180" t="s">
        <v>207</v>
      </c>
    </row>
    <row r="1803" spans="1:65" s="2" customFormat="1" ht="24.2" customHeight="1">
      <c r="A1803" s="31"/>
      <c r="B1803" s="148"/>
      <c r="C1803" s="149" t="s">
        <v>3257</v>
      </c>
      <c r="D1803" s="149" t="s">
        <v>209</v>
      </c>
      <c r="E1803" s="150" t="s">
        <v>3258</v>
      </c>
      <c r="F1803" s="151" t="s">
        <v>3259</v>
      </c>
      <c r="G1803" s="152" t="s">
        <v>1636</v>
      </c>
      <c r="H1803" s="187"/>
      <c r="I1803" s="154"/>
      <c r="J1803" s="155">
        <f>ROUND(I1803*H1803,2)</f>
        <v>0</v>
      </c>
      <c r="K1803" s="156"/>
      <c r="L1803" s="32"/>
      <c r="M1803" s="157" t="s">
        <v>1</v>
      </c>
      <c r="N1803" s="158" t="s">
        <v>44</v>
      </c>
      <c r="O1803" s="57"/>
      <c r="P1803" s="159">
        <f>O1803*H1803</f>
        <v>0</v>
      </c>
      <c r="Q1803" s="159">
        <v>0</v>
      </c>
      <c r="R1803" s="159">
        <f>Q1803*H1803</f>
        <v>0</v>
      </c>
      <c r="S1803" s="159">
        <v>0</v>
      </c>
      <c r="T1803" s="160">
        <f>S1803*H1803</f>
        <v>0</v>
      </c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R1803" s="161" t="s">
        <v>245</v>
      </c>
      <c r="AT1803" s="161" t="s">
        <v>209</v>
      </c>
      <c r="AU1803" s="161" t="s">
        <v>88</v>
      </c>
      <c r="AY1803" s="17" t="s">
        <v>207</v>
      </c>
      <c r="BE1803" s="162">
        <f>IF(N1803="základní",J1803,0)</f>
        <v>0</v>
      </c>
      <c r="BF1803" s="162">
        <f>IF(N1803="snížená",J1803,0)</f>
        <v>0</v>
      </c>
      <c r="BG1803" s="162">
        <f>IF(N1803="zákl. přenesená",J1803,0)</f>
        <v>0</v>
      </c>
      <c r="BH1803" s="162">
        <f>IF(N1803="sníž. přenesená",J1803,0)</f>
        <v>0</v>
      </c>
      <c r="BI1803" s="162">
        <f>IF(N1803="nulová",J1803,0)</f>
        <v>0</v>
      </c>
      <c r="BJ1803" s="17" t="s">
        <v>86</v>
      </c>
      <c r="BK1803" s="162">
        <f>ROUND(I1803*H1803,2)</f>
        <v>0</v>
      </c>
      <c r="BL1803" s="17" t="s">
        <v>245</v>
      </c>
      <c r="BM1803" s="161" t="s">
        <v>3260</v>
      </c>
    </row>
    <row r="1804" spans="1:65" s="2" customFormat="1" ht="16.5" customHeight="1">
      <c r="A1804" s="31"/>
      <c r="B1804" s="148"/>
      <c r="C1804" s="149" t="s">
        <v>1175</v>
      </c>
      <c r="D1804" s="149" t="s">
        <v>209</v>
      </c>
      <c r="E1804" s="150" t="s">
        <v>3261</v>
      </c>
      <c r="F1804" s="151" t="s">
        <v>3262</v>
      </c>
      <c r="G1804" s="152" t="s">
        <v>212</v>
      </c>
      <c r="H1804" s="153">
        <v>5</v>
      </c>
      <c r="I1804" s="154"/>
      <c r="J1804" s="155">
        <f>ROUND(I1804*H1804,2)</f>
        <v>0</v>
      </c>
      <c r="K1804" s="156"/>
      <c r="L1804" s="32"/>
      <c r="M1804" s="157" t="s">
        <v>1</v>
      </c>
      <c r="N1804" s="158" t="s">
        <v>44</v>
      </c>
      <c r="O1804" s="57"/>
      <c r="P1804" s="159">
        <f>O1804*H1804</f>
        <v>0</v>
      </c>
      <c r="Q1804" s="159">
        <v>0</v>
      </c>
      <c r="R1804" s="159">
        <f>Q1804*H1804</f>
        <v>0</v>
      </c>
      <c r="S1804" s="159">
        <v>0</v>
      </c>
      <c r="T1804" s="160">
        <f>S1804*H1804</f>
        <v>0</v>
      </c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R1804" s="161" t="s">
        <v>245</v>
      </c>
      <c r="AT1804" s="161" t="s">
        <v>209</v>
      </c>
      <c r="AU1804" s="161" t="s">
        <v>88</v>
      </c>
      <c r="AY1804" s="17" t="s">
        <v>207</v>
      </c>
      <c r="BE1804" s="162">
        <f>IF(N1804="základní",J1804,0)</f>
        <v>0</v>
      </c>
      <c r="BF1804" s="162">
        <f>IF(N1804="snížená",J1804,0)</f>
        <v>0</v>
      </c>
      <c r="BG1804" s="162">
        <f>IF(N1804="zákl. přenesená",J1804,0)</f>
        <v>0</v>
      </c>
      <c r="BH1804" s="162">
        <f>IF(N1804="sníž. přenesená",J1804,0)</f>
        <v>0</v>
      </c>
      <c r="BI1804" s="162">
        <f>IF(N1804="nulová",J1804,0)</f>
        <v>0</v>
      </c>
      <c r="BJ1804" s="17" t="s">
        <v>86</v>
      </c>
      <c r="BK1804" s="162">
        <f>ROUND(I1804*H1804,2)</f>
        <v>0</v>
      </c>
      <c r="BL1804" s="17" t="s">
        <v>245</v>
      </c>
      <c r="BM1804" s="161" t="s">
        <v>3263</v>
      </c>
    </row>
    <row r="1805" spans="1:65" s="13" customFormat="1" ht="22.5">
      <c r="B1805" s="163"/>
      <c r="D1805" s="164" t="s">
        <v>237</v>
      </c>
      <c r="E1805" s="165" t="s">
        <v>1</v>
      </c>
      <c r="F1805" s="166" t="s">
        <v>3264</v>
      </c>
      <c r="H1805" s="167">
        <v>5</v>
      </c>
      <c r="I1805" s="168"/>
      <c r="L1805" s="163"/>
      <c r="M1805" s="169"/>
      <c r="N1805" s="170"/>
      <c r="O1805" s="170"/>
      <c r="P1805" s="170"/>
      <c r="Q1805" s="170"/>
      <c r="R1805" s="170"/>
      <c r="S1805" s="170"/>
      <c r="T1805" s="171"/>
      <c r="AT1805" s="165" t="s">
        <v>237</v>
      </c>
      <c r="AU1805" s="165" t="s">
        <v>88</v>
      </c>
      <c r="AV1805" s="13" t="s">
        <v>88</v>
      </c>
      <c r="AW1805" s="13" t="s">
        <v>33</v>
      </c>
      <c r="AX1805" s="13" t="s">
        <v>79</v>
      </c>
      <c r="AY1805" s="165" t="s">
        <v>207</v>
      </c>
    </row>
    <row r="1806" spans="1:65" s="14" customFormat="1" ht="11.25">
      <c r="B1806" s="172"/>
      <c r="D1806" s="164" t="s">
        <v>237</v>
      </c>
      <c r="E1806" s="173" t="s">
        <v>1</v>
      </c>
      <c r="F1806" s="174" t="s">
        <v>2822</v>
      </c>
      <c r="H1806" s="173" t="s">
        <v>1</v>
      </c>
      <c r="I1806" s="175"/>
      <c r="L1806" s="172"/>
      <c r="M1806" s="176"/>
      <c r="N1806" s="177"/>
      <c r="O1806" s="177"/>
      <c r="P1806" s="177"/>
      <c r="Q1806" s="177"/>
      <c r="R1806" s="177"/>
      <c r="S1806" s="177"/>
      <c r="T1806" s="178"/>
      <c r="AT1806" s="173" t="s">
        <v>237</v>
      </c>
      <c r="AU1806" s="173" t="s">
        <v>88</v>
      </c>
      <c r="AV1806" s="14" t="s">
        <v>86</v>
      </c>
      <c r="AW1806" s="14" t="s">
        <v>33</v>
      </c>
      <c r="AX1806" s="14" t="s">
        <v>79</v>
      </c>
      <c r="AY1806" s="173" t="s">
        <v>207</v>
      </c>
    </row>
    <row r="1807" spans="1:65" s="15" customFormat="1" ht="11.25">
      <c r="B1807" s="179"/>
      <c r="D1807" s="164" t="s">
        <v>237</v>
      </c>
      <c r="E1807" s="180" t="s">
        <v>1</v>
      </c>
      <c r="F1807" s="181" t="s">
        <v>242</v>
      </c>
      <c r="H1807" s="182">
        <v>5</v>
      </c>
      <c r="I1807" s="183"/>
      <c r="L1807" s="179"/>
      <c r="M1807" s="184"/>
      <c r="N1807" s="185"/>
      <c r="O1807" s="185"/>
      <c r="P1807" s="185"/>
      <c r="Q1807" s="185"/>
      <c r="R1807" s="185"/>
      <c r="S1807" s="185"/>
      <c r="T1807" s="186"/>
      <c r="AT1807" s="180" t="s">
        <v>237</v>
      </c>
      <c r="AU1807" s="180" t="s">
        <v>88</v>
      </c>
      <c r="AV1807" s="15" t="s">
        <v>213</v>
      </c>
      <c r="AW1807" s="15" t="s">
        <v>33</v>
      </c>
      <c r="AX1807" s="15" t="s">
        <v>86</v>
      </c>
      <c r="AY1807" s="180" t="s">
        <v>207</v>
      </c>
    </row>
    <row r="1808" spans="1:65" s="12" customFormat="1" ht="22.9" customHeight="1">
      <c r="B1808" s="135"/>
      <c r="D1808" s="136" t="s">
        <v>78</v>
      </c>
      <c r="E1808" s="146" t="s">
        <v>1751</v>
      </c>
      <c r="F1808" s="146" t="s">
        <v>1752</v>
      </c>
      <c r="I1808" s="138"/>
      <c r="J1808" s="147">
        <f>BK1808</f>
        <v>0</v>
      </c>
      <c r="L1808" s="135"/>
      <c r="M1808" s="140"/>
      <c r="N1808" s="141"/>
      <c r="O1808" s="141"/>
      <c r="P1808" s="142">
        <f>SUM(P1809:P1828)</f>
        <v>0</v>
      </c>
      <c r="Q1808" s="141"/>
      <c r="R1808" s="142">
        <f>SUM(R1809:R1828)</f>
        <v>0</v>
      </c>
      <c r="S1808" s="141"/>
      <c r="T1808" s="143">
        <f>SUM(T1809:T1828)</f>
        <v>0</v>
      </c>
      <c r="AR1808" s="136" t="s">
        <v>88</v>
      </c>
      <c r="AT1808" s="144" t="s">
        <v>78</v>
      </c>
      <c r="AU1808" s="144" t="s">
        <v>86</v>
      </c>
      <c r="AY1808" s="136" t="s">
        <v>207</v>
      </c>
      <c r="BK1808" s="145">
        <f>SUM(BK1809:BK1828)</f>
        <v>0</v>
      </c>
    </row>
    <row r="1809" spans="1:65" s="2" customFormat="1" ht="24.2" customHeight="1">
      <c r="A1809" s="31"/>
      <c r="B1809" s="148"/>
      <c r="C1809" s="149" t="s">
        <v>3265</v>
      </c>
      <c r="D1809" s="149" t="s">
        <v>209</v>
      </c>
      <c r="E1809" s="150" t="s">
        <v>3266</v>
      </c>
      <c r="F1809" s="151" t="s">
        <v>3267</v>
      </c>
      <c r="G1809" s="152" t="s">
        <v>415</v>
      </c>
      <c r="H1809" s="153">
        <v>211.16</v>
      </c>
      <c r="I1809" s="154"/>
      <c r="J1809" s="155">
        <f t="shared" ref="J1809:J1818" si="60">ROUND(I1809*H1809,2)</f>
        <v>0</v>
      </c>
      <c r="K1809" s="156"/>
      <c r="L1809" s="32"/>
      <c r="M1809" s="157" t="s">
        <v>1</v>
      </c>
      <c r="N1809" s="158" t="s">
        <v>44</v>
      </c>
      <c r="O1809" s="57"/>
      <c r="P1809" s="159">
        <f t="shared" ref="P1809:P1818" si="61">O1809*H1809</f>
        <v>0</v>
      </c>
      <c r="Q1809" s="159">
        <v>0</v>
      </c>
      <c r="R1809" s="159">
        <f t="shared" ref="R1809:R1818" si="62">Q1809*H1809</f>
        <v>0</v>
      </c>
      <c r="S1809" s="159">
        <v>0</v>
      </c>
      <c r="T1809" s="160">
        <f t="shared" ref="T1809:T1818" si="63">S1809*H1809</f>
        <v>0</v>
      </c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R1809" s="161" t="s">
        <v>245</v>
      </c>
      <c r="AT1809" s="161" t="s">
        <v>209</v>
      </c>
      <c r="AU1809" s="161" t="s">
        <v>88</v>
      </c>
      <c r="AY1809" s="17" t="s">
        <v>207</v>
      </c>
      <c r="BE1809" s="162">
        <f t="shared" ref="BE1809:BE1818" si="64">IF(N1809="základní",J1809,0)</f>
        <v>0</v>
      </c>
      <c r="BF1809" s="162">
        <f t="shared" ref="BF1809:BF1818" si="65">IF(N1809="snížená",J1809,0)</f>
        <v>0</v>
      </c>
      <c r="BG1809" s="162">
        <f t="shared" ref="BG1809:BG1818" si="66">IF(N1809="zákl. přenesená",J1809,0)</f>
        <v>0</v>
      </c>
      <c r="BH1809" s="162">
        <f t="shared" ref="BH1809:BH1818" si="67">IF(N1809="sníž. přenesená",J1809,0)</f>
        <v>0</v>
      </c>
      <c r="BI1809" s="162">
        <f t="shared" ref="BI1809:BI1818" si="68">IF(N1809="nulová",J1809,0)</f>
        <v>0</v>
      </c>
      <c r="BJ1809" s="17" t="s">
        <v>86</v>
      </c>
      <c r="BK1809" s="162">
        <f t="shared" ref="BK1809:BK1818" si="69">ROUND(I1809*H1809,2)</f>
        <v>0</v>
      </c>
      <c r="BL1809" s="17" t="s">
        <v>245</v>
      </c>
      <c r="BM1809" s="161" t="s">
        <v>3268</v>
      </c>
    </row>
    <row r="1810" spans="1:65" s="2" customFormat="1" ht="24.2" customHeight="1">
      <c r="A1810" s="31"/>
      <c r="B1810" s="148"/>
      <c r="C1810" s="149" t="s">
        <v>1188</v>
      </c>
      <c r="D1810" s="149" t="s">
        <v>209</v>
      </c>
      <c r="E1810" s="150" t="s">
        <v>3269</v>
      </c>
      <c r="F1810" s="151" t="s">
        <v>3270</v>
      </c>
      <c r="G1810" s="152" t="s">
        <v>415</v>
      </c>
      <c r="H1810" s="153">
        <v>1593.71</v>
      </c>
      <c r="I1810" s="154"/>
      <c r="J1810" s="155">
        <f t="shared" si="60"/>
        <v>0</v>
      </c>
      <c r="K1810" s="156"/>
      <c r="L1810" s="32"/>
      <c r="M1810" s="157" t="s">
        <v>1</v>
      </c>
      <c r="N1810" s="158" t="s">
        <v>44</v>
      </c>
      <c r="O1810" s="57"/>
      <c r="P1810" s="159">
        <f t="shared" si="61"/>
        <v>0</v>
      </c>
      <c r="Q1810" s="159">
        <v>0</v>
      </c>
      <c r="R1810" s="159">
        <f t="shared" si="62"/>
        <v>0</v>
      </c>
      <c r="S1810" s="159">
        <v>0</v>
      </c>
      <c r="T1810" s="160">
        <f t="shared" si="63"/>
        <v>0</v>
      </c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R1810" s="161" t="s">
        <v>245</v>
      </c>
      <c r="AT1810" s="161" t="s">
        <v>209</v>
      </c>
      <c r="AU1810" s="161" t="s">
        <v>88</v>
      </c>
      <c r="AY1810" s="17" t="s">
        <v>207</v>
      </c>
      <c r="BE1810" s="162">
        <f t="shared" si="64"/>
        <v>0</v>
      </c>
      <c r="BF1810" s="162">
        <f t="shared" si="65"/>
        <v>0</v>
      </c>
      <c r="BG1810" s="162">
        <f t="shared" si="66"/>
        <v>0</v>
      </c>
      <c r="BH1810" s="162">
        <f t="shared" si="67"/>
        <v>0</v>
      </c>
      <c r="BI1810" s="162">
        <f t="shared" si="68"/>
        <v>0</v>
      </c>
      <c r="BJ1810" s="17" t="s">
        <v>86</v>
      </c>
      <c r="BK1810" s="162">
        <f t="shared" si="69"/>
        <v>0</v>
      </c>
      <c r="BL1810" s="17" t="s">
        <v>245</v>
      </c>
      <c r="BM1810" s="161" t="s">
        <v>3271</v>
      </c>
    </row>
    <row r="1811" spans="1:65" s="2" customFormat="1" ht="33" customHeight="1">
      <c r="A1811" s="31"/>
      <c r="B1811" s="148"/>
      <c r="C1811" s="149" t="s">
        <v>3272</v>
      </c>
      <c r="D1811" s="149" t="s">
        <v>209</v>
      </c>
      <c r="E1811" s="150" t="s">
        <v>3273</v>
      </c>
      <c r="F1811" s="151" t="s">
        <v>3274</v>
      </c>
      <c r="G1811" s="152" t="s">
        <v>415</v>
      </c>
      <c r="H1811" s="153">
        <v>118.64</v>
      </c>
      <c r="I1811" s="154"/>
      <c r="J1811" s="155">
        <f t="shared" si="60"/>
        <v>0</v>
      </c>
      <c r="K1811" s="156"/>
      <c r="L1811" s="32"/>
      <c r="M1811" s="157" t="s">
        <v>1</v>
      </c>
      <c r="N1811" s="158" t="s">
        <v>44</v>
      </c>
      <c r="O1811" s="57"/>
      <c r="P1811" s="159">
        <f t="shared" si="61"/>
        <v>0</v>
      </c>
      <c r="Q1811" s="159">
        <v>0</v>
      </c>
      <c r="R1811" s="159">
        <f t="shared" si="62"/>
        <v>0</v>
      </c>
      <c r="S1811" s="159">
        <v>0</v>
      </c>
      <c r="T1811" s="160">
        <f t="shared" si="63"/>
        <v>0</v>
      </c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R1811" s="161" t="s">
        <v>245</v>
      </c>
      <c r="AT1811" s="161" t="s">
        <v>209</v>
      </c>
      <c r="AU1811" s="161" t="s">
        <v>88</v>
      </c>
      <c r="AY1811" s="17" t="s">
        <v>207</v>
      </c>
      <c r="BE1811" s="162">
        <f t="shared" si="64"/>
        <v>0</v>
      </c>
      <c r="BF1811" s="162">
        <f t="shared" si="65"/>
        <v>0</v>
      </c>
      <c r="BG1811" s="162">
        <f t="shared" si="66"/>
        <v>0</v>
      </c>
      <c r="BH1811" s="162">
        <f t="shared" si="67"/>
        <v>0</v>
      </c>
      <c r="BI1811" s="162">
        <f t="shared" si="68"/>
        <v>0</v>
      </c>
      <c r="BJ1811" s="17" t="s">
        <v>86</v>
      </c>
      <c r="BK1811" s="162">
        <f t="shared" si="69"/>
        <v>0</v>
      </c>
      <c r="BL1811" s="17" t="s">
        <v>245</v>
      </c>
      <c r="BM1811" s="161" t="s">
        <v>3275</v>
      </c>
    </row>
    <row r="1812" spans="1:65" s="2" customFormat="1" ht="24.2" customHeight="1">
      <c r="A1812" s="31"/>
      <c r="B1812" s="148"/>
      <c r="C1812" s="149" t="s">
        <v>1194</v>
      </c>
      <c r="D1812" s="149" t="s">
        <v>209</v>
      </c>
      <c r="E1812" s="150" t="s">
        <v>3276</v>
      </c>
      <c r="F1812" s="151" t="s">
        <v>3277</v>
      </c>
      <c r="G1812" s="152" t="s">
        <v>415</v>
      </c>
      <c r="H1812" s="153">
        <v>48.84</v>
      </c>
      <c r="I1812" s="154"/>
      <c r="J1812" s="155">
        <f t="shared" si="60"/>
        <v>0</v>
      </c>
      <c r="K1812" s="156"/>
      <c r="L1812" s="32"/>
      <c r="M1812" s="157" t="s">
        <v>1</v>
      </c>
      <c r="N1812" s="158" t="s">
        <v>44</v>
      </c>
      <c r="O1812" s="57"/>
      <c r="P1812" s="159">
        <f t="shared" si="61"/>
        <v>0</v>
      </c>
      <c r="Q1812" s="159">
        <v>0</v>
      </c>
      <c r="R1812" s="159">
        <f t="shared" si="62"/>
        <v>0</v>
      </c>
      <c r="S1812" s="159">
        <v>0</v>
      </c>
      <c r="T1812" s="160">
        <f t="shared" si="63"/>
        <v>0</v>
      </c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R1812" s="161" t="s">
        <v>245</v>
      </c>
      <c r="AT1812" s="161" t="s">
        <v>209</v>
      </c>
      <c r="AU1812" s="161" t="s">
        <v>88</v>
      </c>
      <c r="AY1812" s="17" t="s">
        <v>207</v>
      </c>
      <c r="BE1812" s="162">
        <f t="shared" si="64"/>
        <v>0</v>
      </c>
      <c r="BF1812" s="162">
        <f t="shared" si="65"/>
        <v>0</v>
      </c>
      <c r="BG1812" s="162">
        <f t="shared" si="66"/>
        <v>0</v>
      </c>
      <c r="BH1812" s="162">
        <f t="shared" si="67"/>
        <v>0</v>
      </c>
      <c r="BI1812" s="162">
        <f t="shared" si="68"/>
        <v>0</v>
      </c>
      <c r="BJ1812" s="17" t="s">
        <v>86</v>
      </c>
      <c r="BK1812" s="162">
        <f t="shared" si="69"/>
        <v>0</v>
      </c>
      <c r="BL1812" s="17" t="s">
        <v>245</v>
      </c>
      <c r="BM1812" s="161" t="s">
        <v>3278</v>
      </c>
    </row>
    <row r="1813" spans="1:65" s="2" customFormat="1" ht="24.2" customHeight="1">
      <c r="A1813" s="31"/>
      <c r="B1813" s="148"/>
      <c r="C1813" s="149" t="s">
        <v>3279</v>
      </c>
      <c r="D1813" s="149" t="s">
        <v>209</v>
      </c>
      <c r="E1813" s="150" t="s">
        <v>3280</v>
      </c>
      <c r="F1813" s="151" t="s">
        <v>3281</v>
      </c>
      <c r="G1813" s="152" t="s">
        <v>415</v>
      </c>
      <c r="H1813" s="153">
        <v>25.550999999999998</v>
      </c>
      <c r="I1813" s="154"/>
      <c r="J1813" s="155">
        <f t="shared" si="60"/>
        <v>0</v>
      </c>
      <c r="K1813" s="156"/>
      <c r="L1813" s="32"/>
      <c r="M1813" s="157" t="s">
        <v>1</v>
      </c>
      <c r="N1813" s="158" t="s">
        <v>44</v>
      </c>
      <c r="O1813" s="57"/>
      <c r="P1813" s="159">
        <f t="shared" si="61"/>
        <v>0</v>
      </c>
      <c r="Q1813" s="159">
        <v>0</v>
      </c>
      <c r="R1813" s="159">
        <f t="shared" si="62"/>
        <v>0</v>
      </c>
      <c r="S1813" s="159">
        <v>0</v>
      </c>
      <c r="T1813" s="160">
        <f t="shared" si="63"/>
        <v>0</v>
      </c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R1813" s="161" t="s">
        <v>245</v>
      </c>
      <c r="AT1813" s="161" t="s">
        <v>209</v>
      </c>
      <c r="AU1813" s="161" t="s">
        <v>88</v>
      </c>
      <c r="AY1813" s="17" t="s">
        <v>207</v>
      </c>
      <c r="BE1813" s="162">
        <f t="shared" si="64"/>
        <v>0</v>
      </c>
      <c r="BF1813" s="162">
        <f t="shared" si="65"/>
        <v>0</v>
      </c>
      <c r="BG1813" s="162">
        <f t="shared" si="66"/>
        <v>0</v>
      </c>
      <c r="BH1813" s="162">
        <f t="shared" si="67"/>
        <v>0</v>
      </c>
      <c r="BI1813" s="162">
        <f t="shared" si="68"/>
        <v>0</v>
      </c>
      <c r="BJ1813" s="17" t="s">
        <v>86</v>
      </c>
      <c r="BK1813" s="162">
        <f t="shared" si="69"/>
        <v>0</v>
      </c>
      <c r="BL1813" s="17" t="s">
        <v>245</v>
      </c>
      <c r="BM1813" s="161" t="s">
        <v>3282</v>
      </c>
    </row>
    <row r="1814" spans="1:65" s="2" customFormat="1" ht="24.2" customHeight="1">
      <c r="A1814" s="31"/>
      <c r="B1814" s="148"/>
      <c r="C1814" s="149" t="s">
        <v>1198</v>
      </c>
      <c r="D1814" s="149" t="s">
        <v>209</v>
      </c>
      <c r="E1814" s="150" t="s">
        <v>3283</v>
      </c>
      <c r="F1814" s="151" t="s">
        <v>3284</v>
      </c>
      <c r="G1814" s="152" t="s">
        <v>415</v>
      </c>
      <c r="H1814" s="153">
        <v>1.68</v>
      </c>
      <c r="I1814" s="154"/>
      <c r="J1814" s="155">
        <f t="shared" si="60"/>
        <v>0</v>
      </c>
      <c r="K1814" s="156"/>
      <c r="L1814" s="32"/>
      <c r="M1814" s="157" t="s">
        <v>1</v>
      </c>
      <c r="N1814" s="158" t="s">
        <v>44</v>
      </c>
      <c r="O1814" s="57"/>
      <c r="P1814" s="159">
        <f t="shared" si="61"/>
        <v>0</v>
      </c>
      <c r="Q1814" s="159">
        <v>0</v>
      </c>
      <c r="R1814" s="159">
        <f t="shared" si="62"/>
        <v>0</v>
      </c>
      <c r="S1814" s="159">
        <v>0</v>
      </c>
      <c r="T1814" s="160">
        <f t="shared" si="63"/>
        <v>0</v>
      </c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R1814" s="161" t="s">
        <v>245</v>
      </c>
      <c r="AT1814" s="161" t="s">
        <v>209</v>
      </c>
      <c r="AU1814" s="161" t="s">
        <v>88</v>
      </c>
      <c r="AY1814" s="17" t="s">
        <v>207</v>
      </c>
      <c r="BE1814" s="162">
        <f t="shared" si="64"/>
        <v>0</v>
      </c>
      <c r="BF1814" s="162">
        <f t="shared" si="65"/>
        <v>0</v>
      </c>
      <c r="BG1814" s="162">
        <f t="shared" si="66"/>
        <v>0</v>
      </c>
      <c r="BH1814" s="162">
        <f t="shared" si="67"/>
        <v>0</v>
      </c>
      <c r="BI1814" s="162">
        <f t="shared" si="68"/>
        <v>0</v>
      </c>
      <c r="BJ1814" s="17" t="s">
        <v>86</v>
      </c>
      <c r="BK1814" s="162">
        <f t="shared" si="69"/>
        <v>0</v>
      </c>
      <c r="BL1814" s="17" t="s">
        <v>245</v>
      </c>
      <c r="BM1814" s="161" t="s">
        <v>3285</v>
      </c>
    </row>
    <row r="1815" spans="1:65" s="2" customFormat="1" ht="33" customHeight="1">
      <c r="A1815" s="31"/>
      <c r="B1815" s="148"/>
      <c r="C1815" s="149" t="s">
        <v>3286</v>
      </c>
      <c r="D1815" s="149" t="s">
        <v>209</v>
      </c>
      <c r="E1815" s="150" t="s">
        <v>3287</v>
      </c>
      <c r="F1815" s="151" t="s">
        <v>3288</v>
      </c>
      <c r="G1815" s="152" t="s">
        <v>415</v>
      </c>
      <c r="H1815" s="153">
        <v>26.93</v>
      </c>
      <c r="I1815" s="154"/>
      <c r="J1815" s="155">
        <f t="shared" si="60"/>
        <v>0</v>
      </c>
      <c r="K1815" s="156"/>
      <c r="L1815" s="32"/>
      <c r="M1815" s="157" t="s">
        <v>1</v>
      </c>
      <c r="N1815" s="158" t="s">
        <v>44</v>
      </c>
      <c r="O1815" s="57"/>
      <c r="P1815" s="159">
        <f t="shared" si="61"/>
        <v>0</v>
      </c>
      <c r="Q1815" s="159">
        <v>0</v>
      </c>
      <c r="R1815" s="159">
        <f t="shared" si="62"/>
        <v>0</v>
      </c>
      <c r="S1815" s="159">
        <v>0</v>
      </c>
      <c r="T1815" s="160">
        <f t="shared" si="63"/>
        <v>0</v>
      </c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R1815" s="161" t="s">
        <v>245</v>
      </c>
      <c r="AT1815" s="161" t="s">
        <v>209</v>
      </c>
      <c r="AU1815" s="161" t="s">
        <v>88</v>
      </c>
      <c r="AY1815" s="17" t="s">
        <v>207</v>
      </c>
      <c r="BE1815" s="162">
        <f t="shared" si="64"/>
        <v>0</v>
      </c>
      <c r="BF1815" s="162">
        <f t="shared" si="65"/>
        <v>0</v>
      </c>
      <c r="BG1815" s="162">
        <f t="shared" si="66"/>
        <v>0</v>
      </c>
      <c r="BH1815" s="162">
        <f t="shared" si="67"/>
        <v>0</v>
      </c>
      <c r="BI1815" s="162">
        <f t="shared" si="68"/>
        <v>0</v>
      </c>
      <c r="BJ1815" s="17" t="s">
        <v>86</v>
      </c>
      <c r="BK1815" s="162">
        <f t="shared" si="69"/>
        <v>0</v>
      </c>
      <c r="BL1815" s="17" t="s">
        <v>245</v>
      </c>
      <c r="BM1815" s="161" t="s">
        <v>3289</v>
      </c>
    </row>
    <row r="1816" spans="1:65" s="2" customFormat="1" ht="24.2" customHeight="1">
      <c r="A1816" s="31"/>
      <c r="B1816" s="148"/>
      <c r="C1816" s="149" t="s">
        <v>1201</v>
      </c>
      <c r="D1816" s="149" t="s">
        <v>209</v>
      </c>
      <c r="E1816" s="150" t="s">
        <v>3290</v>
      </c>
      <c r="F1816" s="151" t="s">
        <v>3291</v>
      </c>
      <c r="G1816" s="152" t="s">
        <v>415</v>
      </c>
      <c r="H1816" s="153">
        <v>2026.511</v>
      </c>
      <c r="I1816" s="154"/>
      <c r="J1816" s="155">
        <f t="shared" si="60"/>
        <v>0</v>
      </c>
      <c r="K1816" s="156"/>
      <c r="L1816" s="32"/>
      <c r="M1816" s="157" t="s">
        <v>1</v>
      </c>
      <c r="N1816" s="158" t="s">
        <v>44</v>
      </c>
      <c r="O1816" s="57"/>
      <c r="P1816" s="159">
        <f t="shared" si="61"/>
        <v>0</v>
      </c>
      <c r="Q1816" s="159">
        <v>0</v>
      </c>
      <c r="R1816" s="159">
        <f t="shared" si="62"/>
        <v>0</v>
      </c>
      <c r="S1816" s="159">
        <v>0</v>
      </c>
      <c r="T1816" s="160">
        <f t="shared" si="63"/>
        <v>0</v>
      </c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R1816" s="161" t="s">
        <v>245</v>
      </c>
      <c r="AT1816" s="161" t="s">
        <v>209</v>
      </c>
      <c r="AU1816" s="161" t="s">
        <v>88</v>
      </c>
      <c r="AY1816" s="17" t="s">
        <v>207</v>
      </c>
      <c r="BE1816" s="162">
        <f t="shared" si="64"/>
        <v>0</v>
      </c>
      <c r="BF1816" s="162">
        <f t="shared" si="65"/>
        <v>0</v>
      </c>
      <c r="BG1816" s="162">
        <f t="shared" si="66"/>
        <v>0</v>
      </c>
      <c r="BH1816" s="162">
        <f t="shared" si="67"/>
        <v>0</v>
      </c>
      <c r="BI1816" s="162">
        <f t="shared" si="68"/>
        <v>0</v>
      </c>
      <c r="BJ1816" s="17" t="s">
        <v>86</v>
      </c>
      <c r="BK1816" s="162">
        <f t="shared" si="69"/>
        <v>0</v>
      </c>
      <c r="BL1816" s="17" t="s">
        <v>245</v>
      </c>
      <c r="BM1816" s="161" t="s">
        <v>3292</v>
      </c>
    </row>
    <row r="1817" spans="1:65" s="2" customFormat="1" ht="16.5" customHeight="1">
      <c r="A1817" s="31"/>
      <c r="B1817" s="148"/>
      <c r="C1817" s="149" t="s">
        <v>3293</v>
      </c>
      <c r="D1817" s="149" t="s">
        <v>209</v>
      </c>
      <c r="E1817" s="150" t="s">
        <v>3294</v>
      </c>
      <c r="F1817" s="151" t="s">
        <v>3295</v>
      </c>
      <c r="G1817" s="152" t="s">
        <v>415</v>
      </c>
      <c r="H1817" s="153">
        <v>2026.511</v>
      </c>
      <c r="I1817" s="154"/>
      <c r="J1817" s="155">
        <f t="shared" si="60"/>
        <v>0</v>
      </c>
      <c r="K1817" s="156"/>
      <c r="L1817" s="32"/>
      <c r="M1817" s="157" t="s">
        <v>1</v>
      </c>
      <c r="N1817" s="158" t="s">
        <v>44</v>
      </c>
      <c r="O1817" s="57"/>
      <c r="P1817" s="159">
        <f t="shared" si="61"/>
        <v>0</v>
      </c>
      <c r="Q1817" s="159">
        <v>0</v>
      </c>
      <c r="R1817" s="159">
        <f t="shared" si="62"/>
        <v>0</v>
      </c>
      <c r="S1817" s="159">
        <v>0</v>
      </c>
      <c r="T1817" s="160">
        <f t="shared" si="63"/>
        <v>0</v>
      </c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R1817" s="161" t="s">
        <v>245</v>
      </c>
      <c r="AT1817" s="161" t="s">
        <v>209</v>
      </c>
      <c r="AU1817" s="161" t="s">
        <v>88</v>
      </c>
      <c r="AY1817" s="17" t="s">
        <v>207</v>
      </c>
      <c r="BE1817" s="162">
        <f t="shared" si="64"/>
        <v>0</v>
      </c>
      <c r="BF1817" s="162">
        <f t="shared" si="65"/>
        <v>0</v>
      </c>
      <c r="BG1817" s="162">
        <f t="shared" si="66"/>
        <v>0</v>
      </c>
      <c r="BH1817" s="162">
        <f t="shared" si="67"/>
        <v>0</v>
      </c>
      <c r="BI1817" s="162">
        <f t="shared" si="68"/>
        <v>0</v>
      </c>
      <c r="BJ1817" s="17" t="s">
        <v>86</v>
      </c>
      <c r="BK1817" s="162">
        <f t="shared" si="69"/>
        <v>0</v>
      </c>
      <c r="BL1817" s="17" t="s">
        <v>245</v>
      </c>
      <c r="BM1817" s="161" t="s">
        <v>3296</v>
      </c>
    </row>
    <row r="1818" spans="1:65" s="2" customFormat="1" ht="24.2" customHeight="1">
      <c r="A1818" s="31"/>
      <c r="B1818" s="148"/>
      <c r="C1818" s="149" t="s">
        <v>1211</v>
      </c>
      <c r="D1818" s="149" t="s">
        <v>209</v>
      </c>
      <c r="E1818" s="150" t="s">
        <v>3297</v>
      </c>
      <c r="F1818" s="151" t="s">
        <v>3298</v>
      </c>
      <c r="G1818" s="152" t="s">
        <v>415</v>
      </c>
      <c r="H1818" s="153">
        <v>41.65</v>
      </c>
      <c r="I1818" s="154"/>
      <c r="J1818" s="155">
        <f t="shared" si="60"/>
        <v>0</v>
      </c>
      <c r="K1818" s="156"/>
      <c r="L1818" s="32"/>
      <c r="M1818" s="157" t="s">
        <v>1</v>
      </c>
      <c r="N1818" s="158" t="s">
        <v>44</v>
      </c>
      <c r="O1818" s="57"/>
      <c r="P1818" s="159">
        <f t="shared" si="61"/>
        <v>0</v>
      </c>
      <c r="Q1818" s="159">
        <v>0</v>
      </c>
      <c r="R1818" s="159">
        <f t="shared" si="62"/>
        <v>0</v>
      </c>
      <c r="S1818" s="159">
        <v>0</v>
      </c>
      <c r="T1818" s="160">
        <f t="shared" si="63"/>
        <v>0</v>
      </c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R1818" s="161" t="s">
        <v>245</v>
      </c>
      <c r="AT1818" s="161" t="s">
        <v>209</v>
      </c>
      <c r="AU1818" s="161" t="s">
        <v>88</v>
      </c>
      <c r="AY1818" s="17" t="s">
        <v>207</v>
      </c>
      <c r="BE1818" s="162">
        <f t="shared" si="64"/>
        <v>0</v>
      </c>
      <c r="BF1818" s="162">
        <f t="shared" si="65"/>
        <v>0</v>
      </c>
      <c r="BG1818" s="162">
        <f t="shared" si="66"/>
        <v>0</v>
      </c>
      <c r="BH1818" s="162">
        <f t="shared" si="67"/>
        <v>0</v>
      </c>
      <c r="BI1818" s="162">
        <f t="shared" si="68"/>
        <v>0</v>
      </c>
      <c r="BJ1818" s="17" t="s">
        <v>86</v>
      </c>
      <c r="BK1818" s="162">
        <f t="shared" si="69"/>
        <v>0</v>
      </c>
      <c r="BL1818" s="17" t="s">
        <v>245</v>
      </c>
      <c r="BM1818" s="161" t="s">
        <v>3299</v>
      </c>
    </row>
    <row r="1819" spans="1:65" s="14" customFormat="1" ht="11.25">
      <c r="B1819" s="172"/>
      <c r="D1819" s="164" t="s">
        <v>237</v>
      </c>
      <c r="E1819" s="173" t="s">
        <v>1</v>
      </c>
      <c r="F1819" s="174" t="s">
        <v>3300</v>
      </c>
      <c r="H1819" s="173" t="s">
        <v>1</v>
      </c>
      <c r="I1819" s="175"/>
      <c r="L1819" s="172"/>
      <c r="M1819" s="176"/>
      <c r="N1819" s="177"/>
      <c r="O1819" s="177"/>
      <c r="P1819" s="177"/>
      <c r="Q1819" s="177"/>
      <c r="R1819" s="177"/>
      <c r="S1819" s="177"/>
      <c r="T1819" s="178"/>
      <c r="AT1819" s="173" t="s">
        <v>237</v>
      </c>
      <c r="AU1819" s="173" t="s">
        <v>88</v>
      </c>
      <c r="AV1819" s="14" t="s">
        <v>86</v>
      </c>
      <c r="AW1819" s="14" t="s">
        <v>33</v>
      </c>
      <c r="AX1819" s="14" t="s">
        <v>79</v>
      </c>
      <c r="AY1819" s="173" t="s">
        <v>207</v>
      </c>
    </row>
    <row r="1820" spans="1:65" s="13" customFormat="1" ht="11.25">
      <c r="B1820" s="163"/>
      <c r="D1820" s="164" t="s">
        <v>237</v>
      </c>
      <c r="E1820" s="165" t="s">
        <v>1</v>
      </c>
      <c r="F1820" s="166" t="s">
        <v>3301</v>
      </c>
      <c r="H1820" s="167">
        <v>9.1300000000000008</v>
      </c>
      <c r="I1820" s="168"/>
      <c r="L1820" s="163"/>
      <c r="M1820" s="169"/>
      <c r="N1820" s="170"/>
      <c r="O1820" s="170"/>
      <c r="P1820" s="170"/>
      <c r="Q1820" s="170"/>
      <c r="R1820" s="170"/>
      <c r="S1820" s="170"/>
      <c r="T1820" s="171"/>
      <c r="AT1820" s="165" t="s">
        <v>237</v>
      </c>
      <c r="AU1820" s="165" t="s">
        <v>88</v>
      </c>
      <c r="AV1820" s="13" t="s">
        <v>88</v>
      </c>
      <c r="AW1820" s="13" t="s">
        <v>33</v>
      </c>
      <c r="AX1820" s="13" t="s">
        <v>79</v>
      </c>
      <c r="AY1820" s="165" t="s">
        <v>207</v>
      </c>
    </row>
    <row r="1821" spans="1:65" s="13" customFormat="1" ht="11.25">
      <c r="B1821" s="163"/>
      <c r="D1821" s="164" t="s">
        <v>237</v>
      </c>
      <c r="E1821" s="165" t="s">
        <v>1</v>
      </c>
      <c r="F1821" s="166" t="s">
        <v>3302</v>
      </c>
      <c r="H1821" s="167">
        <v>15.05</v>
      </c>
      <c r="I1821" s="168"/>
      <c r="L1821" s="163"/>
      <c r="M1821" s="169"/>
      <c r="N1821" s="170"/>
      <c r="O1821" s="170"/>
      <c r="P1821" s="170"/>
      <c r="Q1821" s="170"/>
      <c r="R1821" s="170"/>
      <c r="S1821" s="170"/>
      <c r="T1821" s="171"/>
      <c r="AT1821" s="165" t="s">
        <v>237</v>
      </c>
      <c r="AU1821" s="165" t="s">
        <v>88</v>
      </c>
      <c r="AV1821" s="13" t="s">
        <v>88</v>
      </c>
      <c r="AW1821" s="13" t="s">
        <v>33</v>
      </c>
      <c r="AX1821" s="13" t="s">
        <v>79</v>
      </c>
      <c r="AY1821" s="165" t="s">
        <v>207</v>
      </c>
    </row>
    <row r="1822" spans="1:65" s="13" customFormat="1" ht="11.25">
      <c r="B1822" s="163"/>
      <c r="D1822" s="164" t="s">
        <v>237</v>
      </c>
      <c r="E1822" s="165" t="s">
        <v>1</v>
      </c>
      <c r="F1822" s="166" t="s">
        <v>3303</v>
      </c>
      <c r="H1822" s="167">
        <v>15.89</v>
      </c>
      <c r="I1822" s="168"/>
      <c r="L1822" s="163"/>
      <c r="M1822" s="169"/>
      <c r="N1822" s="170"/>
      <c r="O1822" s="170"/>
      <c r="P1822" s="170"/>
      <c r="Q1822" s="170"/>
      <c r="R1822" s="170"/>
      <c r="S1822" s="170"/>
      <c r="T1822" s="171"/>
      <c r="AT1822" s="165" t="s">
        <v>237</v>
      </c>
      <c r="AU1822" s="165" t="s">
        <v>88</v>
      </c>
      <c r="AV1822" s="13" t="s">
        <v>88</v>
      </c>
      <c r="AW1822" s="13" t="s">
        <v>33</v>
      </c>
      <c r="AX1822" s="13" t="s">
        <v>79</v>
      </c>
      <c r="AY1822" s="165" t="s">
        <v>207</v>
      </c>
    </row>
    <row r="1823" spans="1:65" s="13" customFormat="1" ht="11.25">
      <c r="B1823" s="163"/>
      <c r="D1823" s="164" t="s">
        <v>237</v>
      </c>
      <c r="E1823" s="165" t="s">
        <v>1</v>
      </c>
      <c r="F1823" s="166" t="s">
        <v>3304</v>
      </c>
      <c r="H1823" s="167">
        <v>1.58</v>
      </c>
      <c r="I1823" s="168"/>
      <c r="L1823" s="163"/>
      <c r="M1823" s="169"/>
      <c r="N1823" s="170"/>
      <c r="O1823" s="170"/>
      <c r="P1823" s="170"/>
      <c r="Q1823" s="170"/>
      <c r="R1823" s="170"/>
      <c r="S1823" s="170"/>
      <c r="T1823" s="171"/>
      <c r="AT1823" s="165" t="s">
        <v>237</v>
      </c>
      <c r="AU1823" s="165" t="s">
        <v>88</v>
      </c>
      <c r="AV1823" s="13" t="s">
        <v>88</v>
      </c>
      <c r="AW1823" s="13" t="s">
        <v>33</v>
      </c>
      <c r="AX1823" s="13" t="s">
        <v>79</v>
      </c>
      <c r="AY1823" s="165" t="s">
        <v>207</v>
      </c>
    </row>
    <row r="1824" spans="1:65" s="15" customFormat="1" ht="11.25">
      <c r="B1824" s="179"/>
      <c r="D1824" s="164" t="s">
        <v>237</v>
      </c>
      <c r="E1824" s="180" t="s">
        <v>1</v>
      </c>
      <c r="F1824" s="181" t="s">
        <v>242</v>
      </c>
      <c r="H1824" s="182">
        <v>41.65</v>
      </c>
      <c r="I1824" s="183"/>
      <c r="L1824" s="179"/>
      <c r="M1824" s="184"/>
      <c r="N1824" s="185"/>
      <c r="O1824" s="185"/>
      <c r="P1824" s="185"/>
      <c r="Q1824" s="185"/>
      <c r="R1824" s="185"/>
      <c r="S1824" s="185"/>
      <c r="T1824" s="186"/>
      <c r="AT1824" s="180" t="s">
        <v>237</v>
      </c>
      <c r="AU1824" s="180" t="s">
        <v>88</v>
      </c>
      <c r="AV1824" s="15" t="s">
        <v>213</v>
      </c>
      <c r="AW1824" s="15" t="s">
        <v>33</v>
      </c>
      <c r="AX1824" s="15" t="s">
        <v>86</v>
      </c>
      <c r="AY1824" s="180" t="s">
        <v>207</v>
      </c>
    </row>
    <row r="1825" spans="1:65" s="2" customFormat="1" ht="24.2" customHeight="1">
      <c r="A1825" s="31"/>
      <c r="B1825" s="148"/>
      <c r="C1825" s="149" t="s">
        <v>3305</v>
      </c>
      <c r="D1825" s="149" t="s">
        <v>209</v>
      </c>
      <c r="E1825" s="150" t="s">
        <v>3306</v>
      </c>
      <c r="F1825" s="151" t="s">
        <v>3307</v>
      </c>
      <c r="G1825" s="152" t="s">
        <v>415</v>
      </c>
      <c r="H1825" s="153">
        <v>2026.511</v>
      </c>
      <c r="I1825" s="154"/>
      <c r="J1825" s="155">
        <f>ROUND(I1825*H1825,2)</f>
        <v>0</v>
      </c>
      <c r="K1825" s="156"/>
      <c r="L1825" s="32"/>
      <c r="M1825" s="157" t="s">
        <v>1</v>
      </c>
      <c r="N1825" s="158" t="s">
        <v>44</v>
      </c>
      <c r="O1825" s="57"/>
      <c r="P1825" s="159">
        <f>O1825*H1825</f>
        <v>0</v>
      </c>
      <c r="Q1825" s="159">
        <v>0</v>
      </c>
      <c r="R1825" s="159">
        <f>Q1825*H1825</f>
        <v>0</v>
      </c>
      <c r="S1825" s="159">
        <v>0</v>
      </c>
      <c r="T1825" s="160">
        <f>S1825*H1825</f>
        <v>0</v>
      </c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R1825" s="161" t="s">
        <v>245</v>
      </c>
      <c r="AT1825" s="161" t="s">
        <v>209</v>
      </c>
      <c r="AU1825" s="161" t="s">
        <v>88</v>
      </c>
      <c r="AY1825" s="17" t="s">
        <v>207</v>
      </c>
      <c r="BE1825" s="162">
        <f>IF(N1825="základní",J1825,0)</f>
        <v>0</v>
      </c>
      <c r="BF1825" s="162">
        <f>IF(N1825="snížená",J1825,0)</f>
        <v>0</v>
      </c>
      <c r="BG1825" s="162">
        <f>IF(N1825="zákl. přenesená",J1825,0)</f>
        <v>0</v>
      </c>
      <c r="BH1825" s="162">
        <f>IF(N1825="sníž. přenesená",J1825,0)</f>
        <v>0</v>
      </c>
      <c r="BI1825" s="162">
        <f>IF(N1825="nulová",J1825,0)</f>
        <v>0</v>
      </c>
      <c r="BJ1825" s="17" t="s">
        <v>86</v>
      </c>
      <c r="BK1825" s="162">
        <f>ROUND(I1825*H1825,2)</f>
        <v>0</v>
      </c>
      <c r="BL1825" s="17" t="s">
        <v>245</v>
      </c>
      <c r="BM1825" s="161" t="s">
        <v>3308</v>
      </c>
    </row>
    <row r="1826" spans="1:65" s="2" customFormat="1" ht="24.2" customHeight="1">
      <c r="A1826" s="31"/>
      <c r="B1826" s="148"/>
      <c r="C1826" s="149" t="s">
        <v>1214</v>
      </c>
      <c r="D1826" s="149" t="s">
        <v>209</v>
      </c>
      <c r="E1826" s="150" t="s">
        <v>3309</v>
      </c>
      <c r="F1826" s="151" t="s">
        <v>3310</v>
      </c>
      <c r="G1826" s="152" t="s">
        <v>415</v>
      </c>
      <c r="H1826" s="153">
        <v>2106.5700000000002</v>
      </c>
      <c r="I1826" s="154"/>
      <c r="J1826" s="155">
        <f>ROUND(I1826*H1826,2)</f>
        <v>0</v>
      </c>
      <c r="K1826" s="156"/>
      <c r="L1826" s="32"/>
      <c r="M1826" s="157" t="s">
        <v>1</v>
      </c>
      <c r="N1826" s="158" t="s">
        <v>44</v>
      </c>
      <c r="O1826" s="57"/>
      <c r="P1826" s="159">
        <f>O1826*H1826</f>
        <v>0</v>
      </c>
      <c r="Q1826" s="159">
        <v>0</v>
      </c>
      <c r="R1826" s="159">
        <f>Q1826*H1826</f>
        <v>0</v>
      </c>
      <c r="S1826" s="159">
        <v>0</v>
      </c>
      <c r="T1826" s="160">
        <f>S1826*H1826</f>
        <v>0</v>
      </c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R1826" s="161" t="s">
        <v>245</v>
      </c>
      <c r="AT1826" s="161" t="s">
        <v>209</v>
      </c>
      <c r="AU1826" s="161" t="s">
        <v>88</v>
      </c>
      <c r="AY1826" s="17" t="s">
        <v>207</v>
      </c>
      <c r="BE1826" s="162">
        <f>IF(N1826="základní",J1826,0)</f>
        <v>0</v>
      </c>
      <c r="BF1826" s="162">
        <f>IF(N1826="snížená",J1826,0)</f>
        <v>0</v>
      </c>
      <c r="BG1826" s="162">
        <f>IF(N1826="zákl. přenesená",J1826,0)</f>
        <v>0</v>
      </c>
      <c r="BH1826" s="162">
        <f>IF(N1826="sníž. přenesená",J1826,0)</f>
        <v>0</v>
      </c>
      <c r="BI1826" s="162">
        <f>IF(N1826="nulová",J1826,0)</f>
        <v>0</v>
      </c>
      <c r="BJ1826" s="17" t="s">
        <v>86</v>
      </c>
      <c r="BK1826" s="162">
        <f>ROUND(I1826*H1826,2)</f>
        <v>0</v>
      </c>
      <c r="BL1826" s="17" t="s">
        <v>245</v>
      </c>
      <c r="BM1826" s="161" t="s">
        <v>3311</v>
      </c>
    </row>
    <row r="1827" spans="1:65" s="2" customFormat="1" ht="24.2" customHeight="1">
      <c r="A1827" s="31"/>
      <c r="B1827" s="148"/>
      <c r="C1827" s="149" t="s">
        <v>3312</v>
      </c>
      <c r="D1827" s="149" t="s">
        <v>209</v>
      </c>
      <c r="E1827" s="150" t="s">
        <v>3313</v>
      </c>
      <c r="F1827" s="151" t="s">
        <v>3314</v>
      </c>
      <c r="G1827" s="152" t="s">
        <v>1636</v>
      </c>
      <c r="H1827" s="187"/>
      <c r="I1827" s="154"/>
      <c r="J1827" s="155">
        <f>ROUND(I1827*H1827,2)</f>
        <v>0</v>
      </c>
      <c r="K1827" s="156"/>
      <c r="L1827" s="32"/>
      <c r="M1827" s="157" t="s">
        <v>1</v>
      </c>
      <c r="N1827" s="158" t="s">
        <v>44</v>
      </c>
      <c r="O1827" s="57"/>
      <c r="P1827" s="159">
        <f>O1827*H1827</f>
        <v>0</v>
      </c>
      <c r="Q1827" s="159">
        <v>0</v>
      </c>
      <c r="R1827" s="159">
        <f>Q1827*H1827</f>
        <v>0</v>
      </c>
      <c r="S1827" s="159">
        <v>0</v>
      </c>
      <c r="T1827" s="160">
        <f>S1827*H1827</f>
        <v>0</v>
      </c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R1827" s="161" t="s">
        <v>245</v>
      </c>
      <c r="AT1827" s="161" t="s">
        <v>209</v>
      </c>
      <c r="AU1827" s="161" t="s">
        <v>88</v>
      </c>
      <c r="AY1827" s="17" t="s">
        <v>207</v>
      </c>
      <c r="BE1827" s="162">
        <f>IF(N1827="základní",J1827,0)</f>
        <v>0</v>
      </c>
      <c r="BF1827" s="162">
        <f>IF(N1827="snížená",J1827,0)</f>
        <v>0</v>
      </c>
      <c r="BG1827" s="162">
        <f>IF(N1827="zákl. přenesená",J1827,0)</f>
        <v>0</v>
      </c>
      <c r="BH1827" s="162">
        <f>IF(N1827="sníž. přenesená",J1827,0)</f>
        <v>0</v>
      </c>
      <c r="BI1827" s="162">
        <f>IF(N1827="nulová",J1827,0)</f>
        <v>0</v>
      </c>
      <c r="BJ1827" s="17" t="s">
        <v>86</v>
      </c>
      <c r="BK1827" s="162">
        <f>ROUND(I1827*H1827,2)</f>
        <v>0</v>
      </c>
      <c r="BL1827" s="17" t="s">
        <v>245</v>
      </c>
      <c r="BM1827" s="161" t="s">
        <v>3315</v>
      </c>
    </row>
    <row r="1828" spans="1:65" s="2" customFormat="1" ht="16.5" customHeight="1">
      <c r="A1828" s="31"/>
      <c r="B1828" s="148"/>
      <c r="C1828" s="149" t="s">
        <v>1218</v>
      </c>
      <c r="D1828" s="149" t="s">
        <v>209</v>
      </c>
      <c r="E1828" s="150" t="s">
        <v>3316</v>
      </c>
      <c r="F1828" s="151" t="s">
        <v>3317</v>
      </c>
      <c r="G1828" s="152" t="s">
        <v>212</v>
      </c>
      <c r="H1828" s="153">
        <v>30</v>
      </c>
      <c r="I1828" s="154"/>
      <c r="J1828" s="155">
        <f>ROUND(I1828*H1828,2)</f>
        <v>0</v>
      </c>
      <c r="K1828" s="156"/>
      <c r="L1828" s="32"/>
      <c r="M1828" s="157" t="s">
        <v>1</v>
      </c>
      <c r="N1828" s="158" t="s">
        <v>44</v>
      </c>
      <c r="O1828" s="57"/>
      <c r="P1828" s="159">
        <f>O1828*H1828</f>
        <v>0</v>
      </c>
      <c r="Q1828" s="159">
        <v>0</v>
      </c>
      <c r="R1828" s="159">
        <f>Q1828*H1828</f>
        <v>0</v>
      </c>
      <c r="S1828" s="159">
        <v>0</v>
      </c>
      <c r="T1828" s="160">
        <f>S1828*H1828</f>
        <v>0</v>
      </c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R1828" s="161" t="s">
        <v>245</v>
      </c>
      <c r="AT1828" s="161" t="s">
        <v>209</v>
      </c>
      <c r="AU1828" s="161" t="s">
        <v>88</v>
      </c>
      <c r="AY1828" s="17" t="s">
        <v>207</v>
      </c>
      <c r="BE1828" s="162">
        <f>IF(N1828="základní",J1828,0)</f>
        <v>0</v>
      </c>
      <c r="BF1828" s="162">
        <f>IF(N1828="snížená",J1828,0)</f>
        <v>0</v>
      </c>
      <c r="BG1828" s="162">
        <f>IF(N1828="zákl. přenesená",J1828,0)</f>
        <v>0</v>
      </c>
      <c r="BH1828" s="162">
        <f>IF(N1828="sníž. přenesená",J1828,0)</f>
        <v>0</v>
      </c>
      <c r="BI1828" s="162">
        <f>IF(N1828="nulová",J1828,0)</f>
        <v>0</v>
      </c>
      <c r="BJ1828" s="17" t="s">
        <v>86</v>
      </c>
      <c r="BK1828" s="162">
        <f>ROUND(I1828*H1828,2)</f>
        <v>0</v>
      </c>
      <c r="BL1828" s="17" t="s">
        <v>245</v>
      </c>
      <c r="BM1828" s="161" t="s">
        <v>3318</v>
      </c>
    </row>
    <row r="1829" spans="1:65" s="12" customFormat="1" ht="22.9" customHeight="1">
      <c r="B1829" s="135"/>
      <c r="D1829" s="136" t="s">
        <v>78</v>
      </c>
      <c r="E1829" s="146" t="s">
        <v>3319</v>
      </c>
      <c r="F1829" s="146" t="s">
        <v>3320</v>
      </c>
      <c r="I1829" s="138"/>
      <c r="J1829" s="147">
        <f>BK1829</f>
        <v>0</v>
      </c>
      <c r="L1829" s="135"/>
      <c r="M1829" s="140"/>
      <c r="N1829" s="141"/>
      <c r="O1829" s="141"/>
      <c r="P1829" s="142">
        <f>SUM(P1830:P1860)</f>
        <v>0</v>
      </c>
      <c r="Q1829" s="141"/>
      <c r="R1829" s="142">
        <f>SUM(R1830:R1860)</f>
        <v>0</v>
      </c>
      <c r="S1829" s="141"/>
      <c r="T1829" s="143">
        <f>SUM(T1830:T1860)</f>
        <v>0</v>
      </c>
      <c r="AR1829" s="136" t="s">
        <v>88</v>
      </c>
      <c r="AT1829" s="144" t="s">
        <v>78</v>
      </c>
      <c r="AU1829" s="144" t="s">
        <v>86</v>
      </c>
      <c r="AY1829" s="136" t="s">
        <v>207</v>
      </c>
      <c r="BK1829" s="145">
        <f>SUM(BK1830:BK1860)</f>
        <v>0</v>
      </c>
    </row>
    <row r="1830" spans="1:65" s="2" customFormat="1" ht="24.2" customHeight="1">
      <c r="A1830" s="31"/>
      <c r="B1830" s="148"/>
      <c r="C1830" s="149" t="s">
        <v>3321</v>
      </c>
      <c r="D1830" s="149" t="s">
        <v>209</v>
      </c>
      <c r="E1830" s="150" t="s">
        <v>3322</v>
      </c>
      <c r="F1830" s="151" t="s">
        <v>3323</v>
      </c>
      <c r="G1830" s="152" t="s">
        <v>415</v>
      </c>
      <c r="H1830" s="153">
        <v>174.374</v>
      </c>
      <c r="I1830" s="154"/>
      <c r="J1830" s="155">
        <f>ROUND(I1830*H1830,2)</f>
        <v>0</v>
      </c>
      <c r="K1830" s="156"/>
      <c r="L1830" s="32"/>
      <c r="M1830" s="157" t="s">
        <v>1</v>
      </c>
      <c r="N1830" s="158" t="s">
        <v>44</v>
      </c>
      <c r="O1830" s="57"/>
      <c r="P1830" s="159">
        <f>O1830*H1830</f>
        <v>0</v>
      </c>
      <c r="Q1830" s="159">
        <v>0</v>
      </c>
      <c r="R1830" s="159">
        <f>Q1830*H1830</f>
        <v>0</v>
      </c>
      <c r="S1830" s="159">
        <v>0</v>
      </c>
      <c r="T1830" s="160">
        <f>S1830*H1830</f>
        <v>0</v>
      </c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R1830" s="161" t="s">
        <v>245</v>
      </c>
      <c r="AT1830" s="161" t="s">
        <v>209</v>
      </c>
      <c r="AU1830" s="161" t="s">
        <v>88</v>
      </c>
      <c r="AY1830" s="17" t="s">
        <v>207</v>
      </c>
      <c r="BE1830" s="162">
        <f>IF(N1830="základní",J1830,0)</f>
        <v>0</v>
      </c>
      <c r="BF1830" s="162">
        <f>IF(N1830="snížená",J1830,0)</f>
        <v>0</v>
      </c>
      <c r="BG1830" s="162">
        <f>IF(N1830="zákl. přenesená",J1830,0)</f>
        <v>0</v>
      </c>
      <c r="BH1830" s="162">
        <f>IF(N1830="sníž. přenesená",J1830,0)</f>
        <v>0</v>
      </c>
      <c r="BI1830" s="162">
        <f>IF(N1830="nulová",J1830,0)</f>
        <v>0</v>
      </c>
      <c r="BJ1830" s="17" t="s">
        <v>86</v>
      </c>
      <c r="BK1830" s="162">
        <f>ROUND(I1830*H1830,2)</f>
        <v>0</v>
      </c>
      <c r="BL1830" s="17" t="s">
        <v>245</v>
      </c>
      <c r="BM1830" s="161" t="s">
        <v>3324</v>
      </c>
    </row>
    <row r="1831" spans="1:65" s="14" customFormat="1" ht="11.25">
      <c r="B1831" s="172"/>
      <c r="D1831" s="164" t="s">
        <v>237</v>
      </c>
      <c r="E1831" s="173" t="s">
        <v>1</v>
      </c>
      <c r="F1831" s="174" t="s">
        <v>2656</v>
      </c>
      <c r="H1831" s="173" t="s">
        <v>1</v>
      </c>
      <c r="I1831" s="175"/>
      <c r="L1831" s="172"/>
      <c r="M1831" s="176"/>
      <c r="N1831" s="177"/>
      <c r="O1831" s="177"/>
      <c r="P1831" s="177"/>
      <c r="Q1831" s="177"/>
      <c r="R1831" s="177"/>
      <c r="S1831" s="177"/>
      <c r="T1831" s="178"/>
      <c r="AT1831" s="173" t="s">
        <v>237</v>
      </c>
      <c r="AU1831" s="173" t="s">
        <v>88</v>
      </c>
      <c r="AV1831" s="14" t="s">
        <v>86</v>
      </c>
      <c r="AW1831" s="14" t="s">
        <v>33</v>
      </c>
      <c r="AX1831" s="14" t="s">
        <v>79</v>
      </c>
      <c r="AY1831" s="173" t="s">
        <v>207</v>
      </c>
    </row>
    <row r="1832" spans="1:65" s="14" customFormat="1" ht="22.5">
      <c r="B1832" s="172"/>
      <c r="D1832" s="164" t="s">
        <v>237</v>
      </c>
      <c r="E1832" s="173" t="s">
        <v>1</v>
      </c>
      <c r="F1832" s="174" t="s">
        <v>3325</v>
      </c>
      <c r="H1832" s="173" t="s">
        <v>1</v>
      </c>
      <c r="I1832" s="175"/>
      <c r="L1832" s="172"/>
      <c r="M1832" s="176"/>
      <c r="N1832" s="177"/>
      <c r="O1832" s="177"/>
      <c r="P1832" s="177"/>
      <c r="Q1832" s="177"/>
      <c r="R1832" s="177"/>
      <c r="S1832" s="177"/>
      <c r="T1832" s="178"/>
      <c r="AT1832" s="173" t="s">
        <v>237</v>
      </c>
      <c r="AU1832" s="173" t="s">
        <v>88</v>
      </c>
      <c r="AV1832" s="14" t="s">
        <v>86</v>
      </c>
      <c r="AW1832" s="14" t="s">
        <v>33</v>
      </c>
      <c r="AX1832" s="14" t="s">
        <v>79</v>
      </c>
      <c r="AY1832" s="173" t="s">
        <v>207</v>
      </c>
    </row>
    <row r="1833" spans="1:65" s="14" customFormat="1" ht="22.5">
      <c r="B1833" s="172"/>
      <c r="D1833" s="164" t="s">
        <v>237</v>
      </c>
      <c r="E1833" s="173" t="s">
        <v>1</v>
      </c>
      <c r="F1833" s="174" t="s">
        <v>3326</v>
      </c>
      <c r="H1833" s="173" t="s">
        <v>1</v>
      </c>
      <c r="I1833" s="175"/>
      <c r="L1833" s="172"/>
      <c r="M1833" s="176"/>
      <c r="N1833" s="177"/>
      <c r="O1833" s="177"/>
      <c r="P1833" s="177"/>
      <c r="Q1833" s="177"/>
      <c r="R1833" s="177"/>
      <c r="S1833" s="177"/>
      <c r="T1833" s="178"/>
      <c r="AT1833" s="173" t="s">
        <v>237</v>
      </c>
      <c r="AU1833" s="173" t="s">
        <v>88</v>
      </c>
      <c r="AV1833" s="14" t="s">
        <v>86</v>
      </c>
      <c r="AW1833" s="14" t="s">
        <v>33</v>
      </c>
      <c r="AX1833" s="14" t="s">
        <v>79</v>
      </c>
      <c r="AY1833" s="173" t="s">
        <v>207</v>
      </c>
    </row>
    <row r="1834" spans="1:65" s="14" customFormat="1" ht="22.5">
      <c r="B1834" s="172"/>
      <c r="D1834" s="164" t="s">
        <v>237</v>
      </c>
      <c r="E1834" s="173" t="s">
        <v>1</v>
      </c>
      <c r="F1834" s="174" t="s">
        <v>3327</v>
      </c>
      <c r="H1834" s="173" t="s">
        <v>1</v>
      </c>
      <c r="I1834" s="175"/>
      <c r="L1834" s="172"/>
      <c r="M1834" s="176"/>
      <c r="N1834" s="177"/>
      <c r="O1834" s="177"/>
      <c r="P1834" s="177"/>
      <c r="Q1834" s="177"/>
      <c r="R1834" s="177"/>
      <c r="S1834" s="177"/>
      <c r="T1834" s="178"/>
      <c r="AT1834" s="173" t="s">
        <v>237</v>
      </c>
      <c r="AU1834" s="173" t="s">
        <v>88</v>
      </c>
      <c r="AV1834" s="14" t="s">
        <v>86</v>
      </c>
      <c r="AW1834" s="14" t="s">
        <v>33</v>
      </c>
      <c r="AX1834" s="14" t="s">
        <v>79</v>
      </c>
      <c r="AY1834" s="173" t="s">
        <v>207</v>
      </c>
    </row>
    <row r="1835" spans="1:65" s="14" customFormat="1" ht="11.25">
      <c r="B1835" s="172"/>
      <c r="D1835" s="164" t="s">
        <v>237</v>
      </c>
      <c r="E1835" s="173" t="s">
        <v>1</v>
      </c>
      <c r="F1835" s="174" t="s">
        <v>3328</v>
      </c>
      <c r="H1835" s="173" t="s">
        <v>1</v>
      </c>
      <c r="I1835" s="175"/>
      <c r="L1835" s="172"/>
      <c r="M1835" s="176"/>
      <c r="N1835" s="177"/>
      <c r="O1835" s="177"/>
      <c r="P1835" s="177"/>
      <c r="Q1835" s="177"/>
      <c r="R1835" s="177"/>
      <c r="S1835" s="177"/>
      <c r="T1835" s="178"/>
      <c r="AT1835" s="173" t="s">
        <v>237</v>
      </c>
      <c r="AU1835" s="173" t="s">
        <v>88</v>
      </c>
      <c r="AV1835" s="14" t="s">
        <v>86</v>
      </c>
      <c r="AW1835" s="14" t="s">
        <v>33</v>
      </c>
      <c r="AX1835" s="14" t="s">
        <v>79</v>
      </c>
      <c r="AY1835" s="173" t="s">
        <v>207</v>
      </c>
    </row>
    <row r="1836" spans="1:65" s="13" customFormat="1" ht="22.5">
      <c r="B1836" s="163"/>
      <c r="D1836" s="164" t="s">
        <v>237</v>
      </c>
      <c r="E1836" s="165" t="s">
        <v>1</v>
      </c>
      <c r="F1836" s="166" t="s">
        <v>3329</v>
      </c>
      <c r="H1836" s="167">
        <v>24.675000000000001</v>
      </c>
      <c r="I1836" s="168"/>
      <c r="L1836" s="163"/>
      <c r="M1836" s="169"/>
      <c r="N1836" s="170"/>
      <c r="O1836" s="170"/>
      <c r="P1836" s="170"/>
      <c r="Q1836" s="170"/>
      <c r="R1836" s="170"/>
      <c r="S1836" s="170"/>
      <c r="T1836" s="171"/>
      <c r="AT1836" s="165" t="s">
        <v>237</v>
      </c>
      <c r="AU1836" s="165" t="s">
        <v>88</v>
      </c>
      <c r="AV1836" s="13" t="s">
        <v>88</v>
      </c>
      <c r="AW1836" s="13" t="s">
        <v>33</v>
      </c>
      <c r="AX1836" s="13" t="s">
        <v>79</v>
      </c>
      <c r="AY1836" s="165" t="s">
        <v>207</v>
      </c>
    </row>
    <row r="1837" spans="1:65" s="13" customFormat="1" ht="22.5">
      <c r="B1837" s="163"/>
      <c r="D1837" s="164" t="s">
        <v>237</v>
      </c>
      <c r="E1837" s="165" t="s">
        <v>1</v>
      </c>
      <c r="F1837" s="166" t="s">
        <v>3330</v>
      </c>
      <c r="H1837" s="167">
        <v>36.799999999999997</v>
      </c>
      <c r="I1837" s="168"/>
      <c r="L1837" s="163"/>
      <c r="M1837" s="169"/>
      <c r="N1837" s="170"/>
      <c r="O1837" s="170"/>
      <c r="P1837" s="170"/>
      <c r="Q1837" s="170"/>
      <c r="R1837" s="170"/>
      <c r="S1837" s="170"/>
      <c r="T1837" s="171"/>
      <c r="AT1837" s="165" t="s">
        <v>237</v>
      </c>
      <c r="AU1837" s="165" t="s">
        <v>88</v>
      </c>
      <c r="AV1837" s="13" t="s">
        <v>88</v>
      </c>
      <c r="AW1837" s="13" t="s">
        <v>33</v>
      </c>
      <c r="AX1837" s="13" t="s">
        <v>79</v>
      </c>
      <c r="AY1837" s="165" t="s">
        <v>207</v>
      </c>
    </row>
    <row r="1838" spans="1:65" s="13" customFormat="1" ht="22.5">
      <c r="B1838" s="163"/>
      <c r="D1838" s="164" t="s">
        <v>237</v>
      </c>
      <c r="E1838" s="165" t="s">
        <v>1</v>
      </c>
      <c r="F1838" s="166" t="s">
        <v>3331</v>
      </c>
      <c r="H1838" s="167">
        <v>36.799999999999997</v>
      </c>
      <c r="I1838" s="168"/>
      <c r="L1838" s="163"/>
      <c r="M1838" s="169"/>
      <c r="N1838" s="170"/>
      <c r="O1838" s="170"/>
      <c r="P1838" s="170"/>
      <c r="Q1838" s="170"/>
      <c r="R1838" s="170"/>
      <c r="S1838" s="170"/>
      <c r="T1838" s="171"/>
      <c r="AT1838" s="165" t="s">
        <v>237</v>
      </c>
      <c r="AU1838" s="165" t="s">
        <v>88</v>
      </c>
      <c r="AV1838" s="13" t="s">
        <v>88</v>
      </c>
      <c r="AW1838" s="13" t="s">
        <v>33</v>
      </c>
      <c r="AX1838" s="13" t="s">
        <v>79</v>
      </c>
      <c r="AY1838" s="165" t="s">
        <v>207</v>
      </c>
    </row>
    <row r="1839" spans="1:65" s="14" customFormat="1" ht="11.25">
      <c r="B1839" s="172"/>
      <c r="D1839" s="164" t="s">
        <v>237</v>
      </c>
      <c r="E1839" s="173" t="s">
        <v>1</v>
      </c>
      <c r="F1839" s="174" t="s">
        <v>3332</v>
      </c>
      <c r="H1839" s="173" t="s">
        <v>1</v>
      </c>
      <c r="I1839" s="175"/>
      <c r="L1839" s="172"/>
      <c r="M1839" s="176"/>
      <c r="N1839" s="177"/>
      <c r="O1839" s="177"/>
      <c r="P1839" s="177"/>
      <c r="Q1839" s="177"/>
      <c r="R1839" s="177"/>
      <c r="S1839" s="177"/>
      <c r="T1839" s="178"/>
      <c r="AT1839" s="173" t="s">
        <v>237</v>
      </c>
      <c r="AU1839" s="173" t="s">
        <v>88</v>
      </c>
      <c r="AV1839" s="14" t="s">
        <v>86</v>
      </c>
      <c r="AW1839" s="14" t="s">
        <v>33</v>
      </c>
      <c r="AX1839" s="14" t="s">
        <v>79</v>
      </c>
      <c r="AY1839" s="173" t="s">
        <v>207</v>
      </c>
    </row>
    <row r="1840" spans="1:65" s="13" customFormat="1" ht="11.25">
      <c r="B1840" s="163"/>
      <c r="D1840" s="164" t="s">
        <v>237</v>
      </c>
      <c r="E1840" s="165" t="s">
        <v>1</v>
      </c>
      <c r="F1840" s="166" t="s">
        <v>3333</v>
      </c>
      <c r="H1840" s="167">
        <v>10.387</v>
      </c>
      <c r="I1840" s="168"/>
      <c r="L1840" s="163"/>
      <c r="M1840" s="169"/>
      <c r="N1840" s="170"/>
      <c r="O1840" s="170"/>
      <c r="P1840" s="170"/>
      <c r="Q1840" s="170"/>
      <c r="R1840" s="170"/>
      <c r="S1840" s="170"/>
      <c r="T1840" s="171"/>
      <c r="AT1840" s="165" t="s">
        <v>237</v>
      </c>
      <c r="AU1840" s="165" t="s">
        <v>88</v>
      </c>
      <c r="AV1840" s="13" t="s">
        <v>88</v>
      </c>
      <c r="AW1840" s="13" t="s">
        <v>33</v>
      </c>
      <c r="AX1840" s="13" t="s">
        <v>79</v>
      </c>
      <c r="AY1840" s="165" t="s">
        <v>207</v>
      </c>
    </row>
    <row r="1841" spans="1:65" s="13" customFormat="1" ht="22.5">
      <c r="B1841" s="163"/>
      <c r="D1841" s="164" t="s">
        <v>237</v>
      </c>
      <c r="E1841" s="165" t="s">
        <v>1</v>
      </c>
      <c r="F1841" s="166" t="s">
        <v>3334</v>
      </c>
      <c r="H1841" s="167">
        <v>19.552</v>
      </c>
      <c r="I1841" s="168"/>
      <c r="L1841" s="163"/>
      <c r="M1841" s="169"/>
      <c r="N1841" s="170"/>
      <c r="O1841" s="170"/>
      <c r="P1841" s="170"/>
      <c r="Q1841" s="170"/>
      <c r="R1841" s="170"/>
      <c r="S1841" s="170"/>
      <c r="T1841" s="171"/>
      <c r="AT1841" s="165" t="s">
        <v>237</v>
      </c>
      <c r="AU1841" s="165" t="s">
        <v>88</v>
      </c>
      <c r="AV1841" s="13" t="s">
        <v>88</v>
      </c>
      <c r="AW1841" s="13" t="s">
        <v>33</v>
      </c>
      <c r="AX1841" s="13" t="s">
        <v>79</v>
      </c>
      <c r="AY1841" s="165" t="s">
        <v>207</v>
      </c>
    </row>
    <row r="1842" spans="1:65" s="13" customFormat="1" ht="22.5">
      <c r="B1842" s="163"/>
      <c r="D1842" s="164" t="s">
        <v>237</v>
      </c>
      <c r="E1842" s="165" t="s">
        <v>1</v>
      </c>
      <c r="F1842" s="166" t="s">
        <v>3335</v>
      </c>
      <c r="H1842" s="167">
        <v>18.329999999999998</v>
      </c>
      <c r="I1842" s="168"/>
      <c r="L1842" s="163"/>
      <c r="M1842" s="169"/>
      <c r="N1842" s="170"/>
      <c r="O1842" s="170"/>
      <c r="P1842" s="170"/>
      <c r="Q1842" s="170"/>
      <c r="R1842" s="170"/>
      <c r="S1842" s="170"/>
      <c r="T1842" s="171"/>
      <c r="AT1842" s="165" t="s">
        <v>237</v>
      </c>
      <c r="AU1842" s="165" t="s">
        <v>88</v>
      </c>
      <c r="AV1842" s="13" t="s">
        <v>88</v>
      </c>
      <c r="AW1842" s="13" t="s">
        <v>33</v>
      </c>
      <c r="AX1842" s="13" t="s">
        <v>79</v>
      </c>
      <c r="AY1842" s="165" t="s">
        <v>207</v>
      </c>
    </row>
    <row r="1843" spans="1:65" s="13" customFormat="1" ht="22.5">
      <c r="B1843" s="163"/>
      <c r="D1843" s="164" t="s">
        <v>237</v>
      </c>
      <c r="E1843" s="165" t="s">
        <v>1</v>
      </c>
      <c r="F1843" s="166" t="s">
        <v>3336</v>
      </c>
      <c r="H1843" s="167">
        <v>18.329999999999998</v>
      </c>
      <c r="I1843" s="168"/>
      <c r="L1843" s="163"/>
      <c r="M1843" s="169"/>
      <c r="N1843" s="170"/>
      <c r="O1843" s="170"/>
      <c r="P1843" s="170"/>
      <c r="Q1843" s="170"/>
      <c r="R1843" s="170"/>
      <c r="S1843" s="170"/>
      <c r="T1843" s="171"/>
      <c r="AT1843" s="165" t="s">
        <v>237</v>
      </c>
      <c r="AU1843" s="165" t="s">
        <v>88</v>
      </c>
      <c r="AV1843" s="13" t="s">
        <v>88</v>
      </c>
      <c r="AW1843" s="13" t="s">
        <v>33</v>
      </c>
      <c r="AX1843" s="13" t="s">
        <v>79</v>
      </c>
      <c r="AY1843" s="165" t="s">
        <v>207</v>
      </c>
    </row>
    <row r="1844" spans="1:65" s="14" customFormat="1" ht="11.25">
      <c r="B1844" s="172"/>
      <c r="D1844" s="164" t="s">
        <v>237</v>
      </c>
      <c r="E1844" s="173" t="s">
        <v>1</v>
      </c>
      <c r="F1844" s="174" t="s">
        <v>3337</v>
      </c>
      <c r="H1844" s="173" t="s">
        <v>1</v>
      </c>
      <c r="I1844" s="175"/>
      <c r="L1844" s="172"/>
      <c r="M1844" s="176"/>
      <c r="N1844" s="177"/>
      <c r="O1844" s="177"/>
      <c r="P1844" s="177"/>
      <c r="Q1844" s="177"/>
      <c r="R1844" s="177"/>
      <c r="S1844" s="177"/>
      <c r="T1844" s="178"/>
      <c r="AT1844" s="173" t="s">
        <v>237</v>
      </c>
      <c r="AU1844" s="173" t="s">
        <v>88</v>
      </c>
      <c r="AV1844" s="14" t="s">
        <v>86</v>
      </c>
      <c r="AW1844" s="14" t="s">
        <v>33</v>
      </c>
      <c r="AX1844" s="14" t="s">
        <v>79</v>
      </c>
      <c r="AY1844" s="173" t="s">
        <v>207</v>
      </c>
    </row>
    <row r="1845" spans="1:65" s="13" customFormat="1" ht="11.25">
      <c r="B1845" s="163"/>
      <c r="D1845" s="164" t="s">
        <v>237</v>
      </c>
      <c r="E1845" s="165" t="s">
        <v>1</v>
      </c>
      <c r="F1845" s="166" t="s">
        <v>3338</v>
      </c>
      <c r="H1845" s="167">
        <v>9.5</v>
      </c>
      <c r="I1845" s="168"/>
      <c r="L1845" s="163"/>
      <c r="M1845" s="169"/>
      <c r="N1845" s="170"/>
      <c r="O1845" s="170"/>
      <c r="P1845" s="170"/>
      <c r="Q1845" s="170"/>
      <c r="R1845" s="170"/>
      <c r="S1845" s="170"/>
      <c r="T1845" s="171"/>
      <c r="AT1845" s="165" t="s">
        <v>237</v>
      </c>
      <c r="AU1845" s="165" t="s">
        <v>88</v>
      </c>
      <c r="AV1845" s="13" t="s">
        <v>88</v>
      </c>
      <c r="AW1845" s="13" t="s">
        <v>33</v>
      </c>
      <c r="AX1845" s="13" t="s">
        <v>79</v>
      </c>
      <c r="AY1845" s="165" t="s">
        <v>207</v>
      </c>
    </row>
    <row r="1846" spans="1:65" s="15" customFormat="1" ht="11.25">
      <c r="B1846" s="179"/>
      <c r="D1846" s="164" t="s">
        <v>237</v>
      </c>
      <c r="E1846" s="180" t="s">
        <v>1</v>
      </c>
      <c r="F1846" s="181" t="s">
        <v>242</v>
      </c>
      <c r="H1846" s="182">
        <v>174.37399999999997</v>
      </c>
      <c r="I1846" s="183"/>
      <c r="L1846" s="179"/>
      <c r="M1846" s="184"/>
      <c r="N1846" s="185"/>
      <c r="O1846" s="185"/>
      <c r="P1846" s="185"/>
      <c r="Q1846" s="185"/>
      <c r="R1846" s="185"/>
      <c r="S1846" s="185"/>
      <c r="T1846" s="186"/>
      <c r="AT1846" s="180" t="s">
        <v>237</v>
      </c>
      <c r="AU1846" s="180" t="s">
        <v>88</v>
      </c>
      <c r="AV1846" s="15" t="s">
        <v>213</v>
      </c>
      <c r="AW1846" s="15" t="s">
        <v>33</v>
      </c>
      <c r="AX1846" s="15" t="s">
        <v>86</v>
      </c>
      <c r="AY1846" s="180" t="s">
        <v>207</v>
      </c>
    </row>
    <row r="1847" spans="1:65" s="2" customFormat="1" ht="24.2" customHeight="1">
      <c r="A1847" s="31"/>
      <c r="B1847" s="148"/>
      <c r="C1847" s="149" t="s">
        <v>1221</v>
      </c>
      <c r="D1847" s="149" t="s">
        <v>209</v>
      </c>
      <c r="E1847" s="150" t="s">
        <v>3339</v>
      </c>
      <c r="F1847" s="151" t="s">
        <v>3340</v>
      </c>
      <c r="G1847" s="152" t="s">
        <v>415</v>
      </c>
      <c r="H1847" s="153">
        <v>5.22</v>
      </c>
      <c r="I1847" s="154"/>
      <c r="J1847" s="155">
        <f>ROUND(I1847*H1847,2)</f>
        <v>0</v>
      </c>
      <c r="K1847" s="156"/>
      <c r="L1847" s="32"/>
      <c r="M1847" s="157" t="s">
        <v>1</v>
      </c>
      <c r="N1847" s="158" t="s">
        <v>44</v>
      </c>
      <c r="O1847" s="57"/>
      <c r="P1847" s="159">
        <f>O1847*H1847</f>
        <v>0</v>
      </c>
      <c r="Q1847" s="159">
        <v>0</v>
      </c>
      <c r="R1847" s="159">
        <f>Q1847*H1847</f>
        <v>0</v>
      </c>
      <c r="S1847" s="159">
        <v>0</v>
      </c>
      <c r="T1847" s="160">
        <f>S1847*H1847</f>
        <v>0</v>
      </c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R1847" s="161" t="s">
        <v>245</v>
      </c>
      <c r="AT1847" s="161" t="s">
        <v>209</v>
      </c>
      <c r="AU1847" s="161" t="s">
        <v>88</v>
      </c>
      <c r="AY1847" s="17" t="s">
        <v>207</v>
      </c>
      <c r="BE1847" s="162">
        <f>IF(N1847="základní",J1847,0)</f>
        <v>0</v>
      </c>
      <c r="BF1847" s="162">
        <f>IF(N1847="snížená",J1847,0)</f>
        <v>0</v>
      </c>
      <c r="BG1847" s="162">
        <f>IF(N1847="zákl. přenesená",J1847,0)</f>
        <v>0</v>
      </c>
      <c r="BH1847" s="162">
        <f>IF(N1847="sníž. přenesená",J1847,0)</f>
        <v>0</v>
      </c>
      <c r="BI1847" s="162">
        <f>IF(N1847="nulová",J1847,0)</f>
        <v>0</v>
      </c>
      <c r="BJ1847" s="17" t="s">
        <v>86</v>
      </c>
      <c r="BK1847" s="162">
        <f>ROUND(I1847*H1847,2)</f>
        <v>0</v>
      </c>
      <c r="BL1847" s="17" t="s">
        <v>245</v>
      </c>
      <c r="BM1847" s="161" t="s">
        <v>3341</v>
      </c>
    </row>
    <row r="1848" spans="1:65" s="14" customFormat="1" ht="11.25">
      <c r="B1848" s="172"/>
      <c r="D1848" s="164" t="s">
        <v>237</v>
      </c>
      <c r="E1848" s="173" t="s">
        <v>1</v>
      </c>
      <c r="F1848" s="174" t="s">
        <v>2656</v>
      </c>
      <c r="H1848" s="173" t="s">
        <v>1</v>
      </c>
      <c r="I1848" s="175"/>
      <c r="L1848" s="172"/>
      <c r="M1848" s="176"/>
      <c r="N1848" s="177"/>
      <c r="O1848" s="177"/>
      <c r="P1848" s="177"/>
      <c r="Q1848" s="177"/>
      <c r="R1848" s="177"/>
      <c r="S1848" s="177"/>
      <c r="T1848" s="178"/>
      <c r="AT1848" s="173" t="s">
        <v>237</v>
      </c>
      <c r="AU1848" s="173" t="s">
        <v>88</v>
      </c>
      <c r="AV1848" s="14" t="s">
        <v>86</v>
      </c>
      <c r="AW1848" s="14" t="s">
        <v>33</v>
      </c>
      <c r="AX1848" s="14" t="s">
        <v>79</v>
      </c>
      <c r="AY1848" s="173" t="s">
        <v>207</v>
      </c>
    </row>
    <row r="1849" spans="1:65" s="14" customFormat="1" ht="22.5">
      <c r="B1849" s="172"/>
      <c r="D1849" s="164" t="s">
        <v>237</v>
      </c>
      <c r="E1849" s="173" t="s">
        <v>1</v>
      </c>
      <c r="F1849" s="174" t="s">
        <v>3325</v>
      </c>
      <c r="H1849" s="173" t="s">
        <v>1</v>
      </c>
      <c r="I1849" s="175"/>
      <c r="L1849" s="172"/>
      <c r="M1849" s="176"/>
      <c r="N1849" s="177"/>
      <c r="O1849" s="177"/>
      <c r="P1849" s="177"/>
      <c r="Q1849" s="177"/>
      <c r="R1849" s="177"/>
      <c r="S1849" s="177"/>
      <c r="T1849" s="178"/>
      <c r="AT1849" s="173" t="s">
        <v>237</v>
      </c>
      <c r="AU1849" s="173" t="s">
        <v>88</v>
      </c>
      <c r="AV1849" s="14" t="s">
        <v>86</v>
      </c>
      <c r="AW1849" s="14" t="s">
        <v>33</v>
      </c>
      <c r="AX1849" s="14" t="s">
        <v>79</v>
      </c>
      <c r="AY1849" s="173" t="s">
        <v>207</v>
      </c>
    </row>
    <row r="1850" spans="1:65" s="14" customFormat="1" ht="22.5">
      <c r="B1850" s="172"/>
      <c r="D1850" s="164" t="s">
        <v>237</v>
      </c>
      <c r="E1850" s="173" t="s">
        <v>1</v>
      </c>
      <c r="F1850" s="174" t="s">
        <v>3326</v>
      </c>
      <c r="H1850" s="173" t="s">
        <v>1</v>
      </c>
      <c r="I1850" s="175"/>
      <c r="L1850" s="172"/>
      <c r="M1850" s="176"/>
      <c r="N1850" s="177"/>
      <c r="O1850" s="177"/>
      <c r="P1850" s="177"/>
      <c r="Q1850" s="177"/>
      <c r="R1850" s="177"/>
      <c r="S1850" s="177"/>
      <c r="T1850" s="178"/>
      <c r="AT1850" s="173" t="s">
        <v>237</v>
      </c>
      <c r="AU1850" s="173" t="s">
        <v>88</v>
      </c>
      <c r="AV1850" s="14" t="s">
        <v>86</v>
      </c>
      <c r="AW1850" s="14" t="s">
        <v>33</v>
      </c>
      <c r="AX1850" s="14" t="s">
        <v>79</v>
      </c>
      <c r="AY1850" s="173" t="s">
        <v>207</v>
      </c>
    </row>
    <row r="1851" spans="1:65" s="14" customFormat="1" ht="22.5">
      <c r="B1851" s="172"/>
      <c r="D1851" s="164" t="s">
        <v>237</v>
      </c>
      <c r="E1851" s="173" t="s">
        <v>1</v>
      </c>
      <c r="F1851" s="174" t="s">
        <v>3327</v>
      </c>
      <c r="H1851" s="173" t="s">
        <v>1</v>
      </c>
      <c r="I1851" s="175"/>
      <c r="L1851" s="172"/>
      <c r="M1851" s="176"/>
      <c r="N1851" s="177"/>
      <c r="O1851" s="177"/>
      <c r="P1851" s="177"/>
      <c r="Q1851" s="177"/>
      <c r="R1851" s="177"/>
      <c r="S1851" s="177"/>
      <c r="T1851" s="178"/>
      <c r="AT1851" s="173" t="s">
        <v>237</v>
      </c>
      <c r="AU1851" s="173" t="s">
        <v>88</v>
      </c>
      <c r="AV1851" s="14" t="s">
        <v>86</v>
      </c>
      <c r="AW1851" s="14" t="s">
        <v>33</v>
      </c>
      <c r="AX1851" s="14" t="s">
        <v>79</v>
      </c>
      <c r="AY1851" s="173" t="s">
        <v>207</v>
      </c>
    </row>
    <row r="1852" spans="1:65" s="13" customFormat="1" ht="22.5">
      <c r="B1852" s="163"/>
      <c r="D1852" s="164" t="s">
        <v>237</v>
      </c>
      <c r="E1852" s="165" t="s">
        <v>1</v>
      </c>
      <c r="F1852" s="166" t="s">
        <v>3342</v>
      </c>
      <c r="H1852" s="167">
        <v>2.0249999999999999</v>
      </c>
      <c r="I1852" s="168"/>
      <c r="L1852" s="163"/>
      <c r="M1852" s="169"/>
      <c r="N1852" s="170"/>
      <c r="O1852" s="170"/>
      <c r="P1852" s="170"/>
      <c r="Q1852" s="170"/>
      <c r="R1852" s="170"/>
      <c r="S1852" s="170"/>
      <c r="T1852" s="171"/>
      <c r="AT1852" s="165" t="s">
        <v>237</v>
      </c>
      <c r="AU1852" s="165" t="s">
        <v>88</v>
      </c>
      <c r="AV1852" s="13" t="s">
        <v>88</v>
      </c>
      <c r="AW1852" s="13" t="s">
        <v>33</v>
      </c>
      <c r="AX1852" s="13" t="s">
        <v>79</v>
      </c>
      <c r="AY1852" s="165" t="s">
        <v>207</v>
      </c>
    </row>
    <row r="1853" spans="1:65" s="13" customFormat="1" ht="22.5">
      <c r="B1853" s="163"/>
      <c r="D1853" s="164" t="s">
        <v>237</v>
      </c>
      <c r="E1853" s="165" t="s">
        <v>1</v>
      </c>
      <c r="F1853" s="166" t="s">
        <v>3343</v>
      </c>
      <c r="H1853" s="167">
        <v>2.97</v>
      </c>
      <c r="I1853" s="168"/>
      <c r="L1853" s="163"/>
      <c r="M1853" s="169"/>
      <c r="N1853" s="170"/>
      <c r="O1853" s="170"/>
      <c r="P1853" s="170"/>
      <c r="Q1853" s="170"/>
      <c r="R1853" s="170"/>
      <c r="S1853" s="170"/>
      <c r="T1853" s="171"/>
      <c r="AT1853" s="165" t="s">
        <v>237</v>
      </c>
      <c r="AU1853" s="165" t="s">
        <v>88</v>
      </c>
      <c r="AV1853" s="13" t="s">
        <v>88</v>
      </c>
      <c r="AW1853" s="13" t="s">
        <v>33</v>
      </c>
      <c r="AX1853" s="13" t="s">
        <v>79</v>
      </c>
      <c r="AY1853" s="165" t="s">
        <v>207</v>
      </c>
    </row>
    <row r="1854" spans="1:65" s="13" customFormat="1" ht="22.5">
      <c r="B1854" s="163"/>
      <c r="D1854" s="164" t="s">
        <v>237</v>
      </c>
      <c r="E1854" s="165" t="s">
        <v>1</v>
      </c>
      <c r="F1854" s="166" t="s">
        <v>3344</v>
      </c>
      <c r="H1854" s="167">
        <v>0.22500000000000001</v>
      </c>
      <c r="I1854" s="168"/>
      <c r="L1854" s="163"/>
      <c r="M1854" s="169"/>
      <c r="N1854" s="170"/>
      <c r="O1854" s="170"/>
      <c r="P1854" s="170"/>
      <c r="Q1854" s="170"/>
      <c r="R1854" s="170"/>
      <c r="S1854" s="170"/>
      <c r="T1854" s="171"/>
      <c r="AT1854" s="165" t="s">
        <v>237</v>
      </c>
      <c r="AU1854" s="165" t="s">
        <v>88</v>
      </c>
      <c r="AV1854" s="13" t="s">
        <v>88</v>
      </c>
      <c r="AW1854" s="13" t="s">
        <v>33</v>
      </c>
      <c r="AX1854" s="13" t="s">
        <v>79</v>
      </c>
      <c r="AY1854" s="165" t="s">
        <v>207</v>
      </c>
    </row>
    <row r="1855" spans="1:65" s="15" customFormat="1" ht="11.25">
      <c r="B1855" s="179"/>
      <c r="D1855" s="164" t="s">
        <v>237</v>
      </c>
      <c r="E1855" s="180" t="s">
        <v>1</v>
      </c>
      <c r="F1855" s="181" t="s">
        <v>242</v>
      </c>
      <c r="H1855" s="182">
        <v>5.22</v>
      </c>
      <c r="I1855" s="183"/>
      <c r="L1855" s="179"/>
      <c r="M1855" s="184"/>
      <c r="N1855" s="185"/>
      <c r="O1855" s="185"/>
      <c r="P1855" s="185"/>
      <c r="Q1855" s="185"/>
      <c r="R1855" s="185"/>
      <c r="S1855" s="185"/>
      <c r="T1855" s="186"/>
      <c r="AT1855" s="180" t="s">
        <v>237</v>
      </c>
      <c r="AU1855" s="180" t="s">
        <v>88</v>
      </c>
      <c r="AV1855" s="15" t="s">
        <v>213</v>
      </c>
      <c r="AW1855" s="15" t="s">
        <v>33</v>
      </c>
      <c r="AX1855" s="15" t="s">
        <v>86</v>
      </c>
      <c r="AY1855" s="180" t="s">
        <v>207</v>
      </c>
    </row>
    <row r="1856" spans="1:65" s="2" customFormat="1" ht="24.2" customHeight="1">
      <c r="A1856" s="31"/>
      <c r="B1856" s="148"/>
      <c r="C1856" s="149" t="s">
        <v>3345</v>
      </c>
      <c r="D1856" s="149" t="s">
        <v>209</v>
      </c>
      <c r="E1856" s="150" t="s">
        <v>3346</v>
      </c>
      <c r="F1856" s="151" t="s">
        <v>3347</v>
      </c>
      <c r="G1856" s="152" t="s">
        <v>1636</v>
      </c>
      <c r="H1856" s="187"/>
      <c r="I1856" s="154"/>
      <c r="J1856" s="155">
        <f>ROUND(I1856*H1856,2)</f>
        <v>0</v>
      </c>
      <c r="K1856" s="156"/>
      <c r="L1856" s="32"/>
      <c r="M1856" s="157" t="s">
        <v>1</v>
      </c>
      <c r="N1856" s="158" t="s">
        <v>44</v>
      </c>
      <c r="O1856" s="57"/>
      <c r="P1856" s="159">
        <f>O1856*H1856</f>
        <v>0</v>
      </c>
      <c r="Q1856" s="159">
        <v>0</v>
      </c>
      <c r="R1856" s="159">
        <f>Q1856*H1856</f>
        <v>0</v>
      </c>
      <c r="S1856" s="159">
        <v>0</v>
      </c>
      <c r="T1856" s="160">
        <f>S1856*H1856</f>
        <v>0</v>
      </c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R1856" s="161" t="s">
        <v>245</v>
      </c>
      <c r="AT1856" s="161" t="s">
        <v>209</v>
      </c>
      <c r="AU1856" s="161" t="s">
        <v>88</v>
      </c>
      <c r="AY1856" s="17" t="s">
        <v>207</v>
      </c>
      <c r="BE1856" s="162">
        <f>IF(N1856="základní",J1856,0)</f>
        <v>0</v>
      </c>
      <c r="BF1856" s="162">
        <f>IF(N1856="snížená",J1856,0)</f>
        <v>0</v>
      </c>
      <c r="BG1856" s="162">
        <f>IF(N1856="zákl. přenesená",J1856,0)</f>
        <v>0</v>
      </c>
      <c r="BH1856" s="162">
        <f>IF(N1856="sníž. přenesená",J1856,0)</f>
        <v>0</v>
      </c>
      <c r="BI1856" s="162">
        <f>IF(N1856="nulová",J1856,0)</f>
        <v>0</v>
      </c>
      <c r="BJ1856" s="17" t="s">
        <v>86</v>
      </c>
      <c r="BK1856" s="162">
        <f>ROUND(I1856*H1856,2)</f>
        <v>0</v>
      </c>
      <c r="BL1856" s="17" t="s">
        <v>245</v>
      </c>
      <c r="BM1856" s="161" t="s">
        <v>3348</v>
      </c>
    </row>
    <row r="1857" spans="1:65" s="2" customFormat="1" ht="16.5" customHeight="1">
      <c r="A1857" s="31"/>
      <c r="B1857" s="148"/>
      <c r="C1857" s="149" t="s">
        <v>1225</v>
      </c>
      <c r="D1857" s="149" t="s">
        <v>209</v>
      </c>
      <c r="E1857" s="150" t="s">
        <v>3316</v>
      </c>
      <c r="F1857" s="151" t="s">
        <v>3317</v>
      </c>
      <c r="G1857" s="152" t="s">
        <v>212</v>
      </c>
      <c r="H1857" s="153">
        <v>10</v>
      </c>
      <c r="I1857" s="154"/>
      <c r="J1857" s="155">
        <f>ROUND(I1857*H1857,2)</f>
        <v>0</v>
      </c>
      <c r="K1857" s="156"/>
      <c r="L1857" s="32"/>
      <c r="M1857" s="157" t="s">
        <v>1</v>
      </c>
      <c r="N1857" s="158" t="s">
        <v>44</v>
      </c>
      <c r="O1857" s="57"/>
      <c r="P1857" s="159">
        <f>O1857*H1857</f>
        <v>0</v>
      </c>
      <c r="Q1857" s="159">
        <v>0</v>
      </c>
      <c r="R1857" s="159">
        <f>Q1857*H1857</f>
        <v>0</v>
      </c>
      <c r="S1857" s="159">
        <v>0</v>
      </c>
      <c r="T1857" s="160">
        <f>S1857*H1857</f>
        <v>0</v>
      </c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R1857" s="161" t="s">
        <v>245</v>
      </c>
      <c r="AT1857" s="161" t="s">
        <v>209</v>
      </c>
      <c r="AU1857" s="161" t="s">
        <v>88</v>
      </c>
      <c r="AY1857" s="17" t="s">
        <v>207</v>
      </c>
      <c r="BE1857" s="162">
        <f>IF(N1857="základní",J1857,0)</f>
        <v>0</v>
      </c>
      <c r="BF1857" s="162">
        <f>IF(N1857="snížená",J1857,0)</f>
        <v>0</v>
      </c>
      <c r="BG1857" s="162">
        <f>IF(N1857="zákl. přenesená",J1857,0)</f>
        <v>0</v>
      </c>
      <c r="BH1857" s="162">
        <f>IF(N1857="sníž. přenesená",J1857,0)</f>
        <v>0</v>
      </c>
      <c r="BI1857" s="162">
        <f>IF(N1857="nulová",J1857,0)</f>
        <v>0</v>
      </c>
      <c r="BJ1857" s="17" t="s">
        <v>86</v>
      </c>
      <c r="BK1857" s="162">
        <f>ROUND(I1857*H1857,2)</f>
        <v>0</v>
      </c>
      <c r="BL1857" s="17" t="s">
        <v>245</v>
      </c>
      <c r="BM1857" s="161" t="s">
        <v>3349</v>
      </c>
    </row>
    <row r="1858" spans="1:65" s="13" customFormat="1" ht="22.5">
      <c r="B1858" s="163"/>
      <c r="D1858" s="164" t="s">
        <v>237</v>
      </c>
      <c r="E1858" s="165" t="s">
        <v>1</v>
      </c>
      <c r="F1858" s="166" t="s">
        <v>3350</v>
      </c>
      <c r="H1858" s="167">
        <v>10</v>
      </c>
      <c r="I1858" s="168"/>
      <c r="L1858" s="163"/>
      <c r="M1858" s="169"/>
      <c r="N1858" s="170"/>
      <c r="O1858" s="170"/>
      <c r="P1858" s="170"/>
      <c r="Q1858" s="170"/>
      <c r="R1858" s="170"/>
      <c r="S1858" s="170"/>
      <c r="T1858" s="171"/>
      <c r="AT1858" s="165" t="s">
        <v>237</v>
      </c>
      <c r="AU1858" s="165" t="s">
        <v>88</v>
      </c>
      <c r="AV1858" s="13" t="s">
        <v>88</v>
      </c>
      <c r="AW1858" s="13" t="s">
        <v>33</v>
      </c>
      <c r="AX1858" s="13" t="s">
        <v>79</v>
      </c>
      <c r="AY1858" s="165" t="s">
        <v>207</v>
      </c>
    </row>
    <row r="1859" spans="1:65" s="14" customFormat="1" ht="22.5">
      <c r="B1859" s="172"/>
      <c r="D1859" s="164" t="s">
        <v>237</v>
      </c>
      <c r="E1859" s="173" t="s">
        <v>1</v>
      </c>
      <c r="F1859" s="174" t="s">
        <v>3351</v>
      </c>
      <c r="H1859" s="173" t="s">
        <v>1</v>
      </c>
      <c r="I1859" s="175"/>
      <c r="L1859" s="172"/>
      <c r="M1859" s="176"/>
      <c r="N1859" s="177"/>
      <c r="O1859" s="177"/>
      <c r="P1859" s="177"/>
      <c r="Q1859" s="177"/>
      <c r="R1859" s="177"/>
      <c r="S1859" s="177"/>
      <c r="T1859" s="178"/>
      <c r="AT1859" s="173" t="s">
        <v>237</v>
      </c>
      <c r="AU1859" s="173" t="s">
        <v>88</v>
      </c>
      <c r="AV1859" s="14" t="s">
        <v>86</v>
      </c>
      <c r="AW1859" s="14" t="s">
        <v>33</v>
      </c>
      <c r="AX1859" s="14" t="s">
        <v>79</v>
      </c>
      <c r="AY1859" s="173" t="s">
        <v>207</v>
      </c>
    </row>
    <row r="1860" spans="1:65" s="15" customFormat="1" ht="11.25">
      <c r="B1860" s="179"/>
      <c r="D1860" s="164" t="s">
        <v>237</v>
      </c>
      <c r="E1860" s="180" t="s">
        <v>1</v>
      </c>
      <c r="F1860" s="181" t="s">
        <v>242</v>
      </c>
      <c r="H1860" s="182">
        <v>10</v>
      </c>
      <c r="I1860" s="183"/>
      <c r="L1860" s="179"/>
      <c r="M1860" s="184"/>
      <c r="N1860" s="185"/>
      <c r="O1860" s="185"/>
      <c r="P1860" s="185"/>
      <c r="Q1860" s="185"/>
      <c r="R1860" s="185"/>
      <c r="S1860" s="185"/>
      <c r="T1860" s="186"/>
      <c r="AT1860" s="180" t="s">
        <v>237</v>
      </c>
      <c r="AU1860" s="180" t="s">
        <v>88</v>
      </c>
      <c r="AV1860" s="15" t="s">
        <v>213</v>
      </c>
      <c r="AW1860" s="15" t="s">
        <v>33</v>
      </c>
      <c r="AX1860" s="15" t="s">
        <v>86</v>
      </c>
      <c r="AY1860" s="180" t="s">
        <v>207</v>
      </c>
    </row>
    <row r="1861" spans="1:65" s="12" customFormat="1" ht="22.9" customHeight="1">
      <c r="B1861" s="135"/>
      <c r="D1861" s="136" t="s">
        <v>78</v>
      </c>
      <c r="E1861" s="146" t="s">
        <v>1759</v>
      </c>
      <c r="F1861" s="146" t="s">
        <v>1760</v>
      </c>
      <c r="I1861" s="138"/>
      <c r="J1861" s="147">
        <f>BK1861</f>
        <v>0</v>
      </c>
      <c r="L1861" s="135"/>
      <c r="M1861" s="140"/>
      <c r="N1861" s="141"/>
      <c r="O1861" s="141"/>
      <c r="P1861" s="142">
        <f>SUM(P1862:P1870)</f>
        <v>0</v>
      </c>
      <c r="Q1861" s="141"/>
      <c r="R1861" s="142">
        <f>SUM(R1862:R1870)</f>
        <v>0</v>
      </c>
      <c r="S1861" s="141"/>
      <c r="T1861" s="143">
        <f>SUM(T1862:T1870)</f>
        <v>0</v>
      </c>
      <c r="AR1861" s="136" t="s">
        <v>88</v>
      </c>
      <c r="AT1861" s="144" t="s">
        <v>78</v>
      </c>
      <c r="AU1861" s="144" t="s">
        <v>86</v>
      </c>
      <c r="AY1861" s="136" t="s">
        <v>207</v>
      </c>
      <c r="BK1861" s="145">
        <f>SUM(BK1862:BK1870)</f>
        <v>0</v>
      </c>
    </row>
    <row r="1862" spans="1:65" s="2" customFormat="1" ht="24.2" customHeight="1">
      <c r="A1862" s="31"/>
      <c r="B1862" s="148"/>
      <c r="C1862" s="149" t="s">
        <v>3352</v>
      </c>
      <c r="D1862" s="149" t="s">
        <v>209</v>
      </c>
      <c r="E1862" s="150" t="s">
        <v>3353</v>
      </c>
      <c r="F1862" s="151" t="s">
        <v>3354</v>
      </c>
      <c r="G1862" s="152" t="s">
        <v>415</v>
      </c>
      <c r="H1862" s="153">
        <v>324.86</v>
      </c>
      <c r="I1862" s="154"/>
      <c r="J1862" s="155">
        <f>ROUND(I1862*H1862,2)</f>
        <v>0</v>
      </c>
      <c r="K1862" s="156"/>
      <c r="L1862" s="32"/>
      <c r="M1862" s="157" t="s">
        <v>1</v>
      </c>
      <c r="N1862" s="158" t="s">
        <v>44</v>
      </c>
      <c r="O1862" s="57"/>
      <c r="P1862" s="159">
        <f>O1862*H1862</f>
        <v>0</v>
      </c>
      <c r="Q1862" s="159">
        <v>0</v>
      </c>
      <c r="R1862" s="159">
        <f>Q1862*H1862</f>
        <v>0</v>
      </c>
      <c r="S1862" s="159">
        <v>0</v>
      </c>
      <c r="T1862" s="160">
        <f>S1862*H1862</f>
        <v>0</v>
      </c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R1862" s="161" t="s">
        <v>245</v>
      </c>
      <c r="AT1862" s="161" t="s">
        <v>209</v>
      </c>
      <c r="AU1862" s="161" t="s">
        <v>88</v>
      </c>
      <c r="AY1862" s="17" t="s">
        <v>207</v>
      </c>
      <c r="BE1862" s="162">
        <f>IF(N1862="základní",J1862,0)</f>
        <v>0</v>
      </c>
      <c r="BF1862" s="162">
        <f>IF(N1862="snížená",J1862,0)</f>
        <v>0</v>
      </c>
      <c r="BG1862" s="162">
        <f>IF(N1862="zákl. přenesená",J1862,0)</f>
        <v>0</v>
      </c>
      <c r="BH1862" s="162">
        <f>IF(N1862="sníž. přenesená",J1862,0)</f>
        <v>0</v>
      </c>
      <c r="BI1862" s="162">
        <f>IF(N1862="nulová",J1862,0)</f>
        <v>0</v>
      </c>
      <c r="BJ1862" s="17" t="s">
        <v>86</v>
      </c>
      <c r="BK1862" s="162">
        <f>ROUND(I1862*H1862,2)</f>
        <v>0</v>
      </c>
      <c r="BL1862" s="17" t="s">
        <v>245</v>
      </c>
      <c r="BM1862" s="161" t="s">
        <v>3355</v>
      </c>
    </row>
    <row r="1863" spans="1:65" s="2" customFormat="1" ht="24.2" customHeight="1">
      <c r="A1863" s="31"/>
      <c r="B1863" s="148"/>
      <c r="C1863" s="149" t="s">
        <v>1233</v>
      </c>
      <c r="D1863" s="149" t="s">
        <v>209</v>
      </c>
      <c r="E1863" s="150" t="s">
        <v>3356</v>
      </c>
      <c r="F1863" s="151" t="s">
        <v>3357</v>
      </c>
      <c r="G1863" s="152" t="s">
        <v>415</v>
      </c>
      <c r="H1863" s="153">
        <v>324.86</v>
      </c>
      <c r="I1863" s="154"/>
      <c r="J1863" s="155">
        <f>ROUND(I1863*H1863,2)</f>
        <v>0</v>
      </c>
      <c r="K1863" s="156"/>
      <c r="L1863" s="32"/>
      <c r="M1863" s="157" t="s">
        <v>1</v>
      </c>
      <c r="N1863" s="158" t="s">
        <v>44</v>
      </c>
      <c r="O1863" s="57"/>
      <c r="P1863" s="159">
        <f>O1863*H1863</f>
        <v>0</v>
      </c>
      <c r="Q1863" s="159">
        <v>0</v>
      </c>
      <c r="R1863" s="159">
        <f>Q1863*H1863</f>
        <v>0</v>
      </c>
      <c r="S1863" s="159">
        <v>0</v>
      </c>
      <c r="T1863" s="160">
        <f>S1863*H1863</f>
        <v>0</v>
      </c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R1863" s="161" t="s">
        <v>245</v>
      </c>
      <c r="AT1863" s="161" t="s">
        <v>209</v>
      </c>
      <c r="AU1863" s="161" t="s">
        <v>88</v>
      </c>
      <c r="AY1863" s="17" t="s">
        <v>207</v>
      </c>
      <c r="BE1863" s="162">
        <f>IF(N1863="základní",J1863,0)</f>
        <v>0</v>
      </c>
      <c r="BF1863" s="162">
        <f>IF(N1863="snížená",J1863,0)</f>
        <v>0</v>
      </c>
      <c r="BG1863" s="162">
        <f>IF(N1863="zákl. přenesená",J1863,0)</f>
        <v>0</v>
      </c>
      <c r="BH1863" s="162">
        <f>IF(N1863="sníž. přenesená",J1863,0)</f>
        <v>0</v>
      </c>
      <c r="BI1863" s="162">
        <f>IF(N1863="nulová",J1863,0)</f>
        <v>0</v>
      </c>
      <c r="BJ1863" s="17" t="s">
        <v>86</v>
      </c>
      <c r="BK1863" s="162">
        <f>ROUND(I1863*H1863,2)</f>
        <v>0</v>
      </c>
      <c r="BL1863" s="17" t="s">
        <v>245</v>
      </c>
      <c r="BM1863" s="161" t="s">
        <v>3358</v>
      </c>
    </row>
    <row r="1864" spans="1:65" s="13" customFormat="1" ht="22.5">
      <c r="B1864" s="163"/>
      <c r="D1864" s="164" t="s">
        <v>237</v>
      </c>
      <c r="E1864" s="165" t="s">
        <v>1</v>
      </c>
      <c r="F1864" s="166" t="s">
        <v>3359</v>
      </c>
      <c r="H1864" s="167">
        <v>324.86</v>
      </c>
      <c r="I1864" s="168"/>
      <c r="L1864" s="163"/>
      <c r="M1864" s="169"/>
      <c r="N1864" s="170"/>
      <c r="O1864" s="170"/>
      <c r="P1864" s="170"/>
      <c r="Q1864" s="170"/>
      <c r="R1864" s="170"/>
      <c r="S1864" s="170"/>
      <c r="T1864" s="171"/>
      <c r="AT1864" s="165" t="s">
        <v>237</v>
      </c>
      <c r="AU1864" s="165" t="s">
        <v>88</v>
      </c>
      <c r="AV1864" s="13" t="s">
        <v>88</v>
      </c>
      <c r="AW1864" s="13" t="s">
        <v>33</v>
      </c>
      <c r="AX1864" s="13" t="s">
        <v>79</v>
      </c>
      <c r="AY1864" s="165" t="s">
        <v>207</v>
      </c>
    </row>
    <row r="1865" spans="1:65" s="15" customFormat="1" ht="11.25">
      <c r="B1865" s="179"/>
      <c r="D1865" s="164" t="s">
        <v>237</v>
      </c>
      <c r="E1865" s="180" t="s">
        <v>1</v>
      </c>
      <c r="F1865" s="181" t="s">
        <v>242</v>
      </c>
      <c r="H1865" s="182">
        <v>324.86</v>
      </c>
      <c r="I1865" s="183"/>
      <c r="L1865" s="179"/>
      <c r="M1865" s="184"/>
      <c r="N1865" s="185"/>
      <c r="O1865" s="185"/>
      <c r="P1865" s="185"/>
      <c r="Q1865" s="185"/>
      <c r="R1865" s="185"/>
      <c r="S1865" s="185"/>
      <c r="T1865" s="186"/>
      <c r="AT1865" s="180" t="s">
        <v>237</v>
      </c>
      <c r="AU1865" s="180" t="s">
        <v>88</v>
      </c>
      <c r="AV1865" s="15" t="s">
        <v>213</v>
      </c>
      <c r="AW1865" s="15" t="s">
        <v>33</v>
      </c>
      <c r="AX1865" s="15" t="s">
        <v>86</v>
      </c>
      <c r="AY1865" s="180" t="s">
        <v>207</v>
      </c>
    </row>
    <row r="1866" spans="1:65" s="2" customFormat="1" ht="24.2" customHeight="1">
      <c r="A1866" s="31"/>
      <c r="B1866" s="148"/>
      <c r="C1866" s="149" t="s">
        <v>3360</v>
      </c>
      <c r="D1866" s="149" t="s">
        <v>209</v>
      </c>
      <c r="E1866" s="150" t="s">
        <v>3361</v>
      </c>
      <c r="F1866" s="151" t="s">
        <v>3362</v>
      </c>
      <c r="G1866" s="152" t="s">
        <v>1636</v>
      </c>
      <c r="H1866" s="187"/>
      <c r="I1866" s="154"/>
      <c r="J1866" s="155">
        <f>ROUND(I1866*H1866,2)</f>
        <v>0</v>
      </c>
      <c r="K1866" s="156"/>
      <c r="L1866" s="32"/>
      <c r="M1866" s="157" t="s">
        <v>1</v>
      </c>
      <c r="N1866" s="158" t="s">
        <v>44</v>
      </c>
      <c r="O1866" s="57"/>
      <c r="P1866" s="159">
        <f>O1866*H1866</f>
        <v>0</v>
      </c>
      <c r="Q1866" s="159">
        <v>0</v>
      </c>
      <c r="R1866" s="159">
        <f>Q1866*H1866</f>
        <v>0</v>
      </c>
      <c r="S1866" s="159">
        <v>0</v>
      </c>
      <c r="T1866" s="160">
        <f>S1866*H1866</f>
        <v>0</v>
      </c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R1866" s="161" t="s">
        <v>245</v>
      </c>
      <c r="AT1866" s="161" t="s">
        <v>209</v>
      </c>
      <c r="AU1866" s="161" t="s">
        <v>88</v>
      </c>
      <c r="AY1866" s="17" t="s">
        <v>207</v>
      </c>
      <c r="BE1866" s="162">
        <f>IF(N1866="základní",J1866,0)</f>
        <v>0</v>
      </c>
      <c r="BF1866" s="162">
        <f>IF(N1866="snížená",J1866,0)</f>
        <v>0</v>
      </c>
      <c r="BG1866" s="162">
        <f>IF(N1866="zákl. přenesená",J1866,0)</f>
        <v>0</v>
      </c>
      <c r="BH1866" s="162">
        <f>IF(N1866="sníž. přenesená",J1866,0)</f>
        <v>0</v>
      </c>
      <c r="BI1866" s="162">
        <f>IF(N1866="nulová",J1866,0)</f>
        <v>0</v>
      </c>
      <c r="BJ1866" s="17" t="s">
        <v>86</v>
      </c>
      <c r="BK1866" s="162">
        <f>ROUND(I1866*H1866,2)</f>
        <v>0</v>
      </c>
      <c r="BL1866" s="17" t="s">
        <v>245</v>
      </c>
      <c r="BM1866" s="161" t="s">
        <v>3363</v>
      </c>
    </row>
    <row r="1867" spans="1:65" s="2" customFormat="1" ht="16.5" customHeight="1">
      <c r="A1867" s="31"/>
      <c r="B1867" s="148"/>
      <c r="C1867" s="149" t="s">
        <v>1237</v>
      </c>
      <c r="D1867" s="149" t="s">
        <v>209</v>
      </c>
      <c r="E1867" s="150" t="s">
        <v>3316</v>
      </c>
      <c r="F1867" s="151" t="s">
        <v>3317</v>
      </c>
      <c r="G1867" s="152" t="s">
        <v>212</v>
      </c>
      <c r="H1867" s="153">
        <v>40</v>
      </c>
      <c r="I1867" s="154"/>
      <c r="J1867" s="155">
        <f>ROUND(I1867*H1867,2)</f>
        <v>0</v>
      </c>
      <c r="K1867" s="156"/>
      <c r="L1867" s="32"/>
      <c r="M1867" s="157" t="s">
        <v>1</v>
      </c>
      <c r="N1867" s="158" t="s">
        <v>44</v>
      </c>
      <c r="O1867" s="57"/>
      <c r="P1867" s="159">
        <f>O1867*H1867</f>
        <v>0</v>
      </c>
      <c r="Q1867" s="159">
        <v>0</v>
      </c>
      <c r="R1867" s="159">
        <f>Q1867*H1867</f>
        <v>0</v>
      </c>
      <c r="S1867" s="159">
        <v>0</v>
      </c>
      <c r="T1867" s="160">
        <f>S1867*H1867</f>
        <v>0</v>
      </c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R1867" s="161" t="s">
        <v>245</v>
      </c>
      <c r="AT1867" s="161" t="s">
        <v>209</v>
      </c>
      <c r="AU1867" s="161" t="s">
        <v>88</v>
      </c>
      <c r="AY1867" s="17" t="s">
        <v>207</v>
      </c>
      <c r="BE1867" s="162">
        <f>IF(N1867="základní",J1867,0)</f>
        <v>0</v>
      </c>
      <c r="BF1867" s="162">
        <f>IF(N1867="snížená",J1867,0)</f>
        <v>0</v>
      </c>
      <c r="BG1867" s="162">
        <f>IF(N1867="zákl. přenesená",J1867,0)</f>
        <v>0</v>
      </c>
      <c r="BH1867" s="162">
        <f>IF(N1867="sníž. přenesená",J1867,0)</f>
        <v>0</v>
      </c>
      <c r="BI1867" s="162">
        <f>IF(N1867="nulová",J1867,0)</f>
        <v>0</v>
      </c>
      <c r="BJ1867" s="17" t="s">
        <v>86</v>
      </c>
      <c r="BK1867" s="162">
        <f>ROUND(I1867*H1867,2)</f>
        <v>0</v>
      </c>
      <c r="BL1867" s="17" t="s">
        <v>245</v>
      </c>
      <c r="BM1867" s="161" t="s">
        <v>3364</v>
      </c>
    </row>
    <row r="1868" spans="1:65" s="13" customFormat="1" ht="22.5">
      <c r="B1868" s="163"/>
      <c r="D1868" s="164" t="s">
        <v>237</v>
      </c>
      <c r="E1868" s="165" t="s">
        <v>1</v>
      </c>
      <c r="F1868" s="166" t="s">
        <v>3365</v>
      </c>
      <c r="H1868" s="167">
        <v>40</v>
      </c>
      <c r="I1868" s="168"/>
      <c r="L1868" s="163"/>
      <c r="M1868" s="169"/>
      <c r="N1868" s="170"/>
      <c r="O1868" s="170"/>
      <c r="P1868" s="170"/>
      <c r="Q1868" s="170"/>
      <c r="R1868" s="170"/>
      <c r="S1868" s="170"/>
      <c r="T1868" s="171"/>
      <c r="AT1868" s="165" t="s">
        <v>237</v>
      </c>
      <c r="AU1868" s="165" t="s">
        <v>88</v>
      </c>
      <c r="AV1868" s="13" t="s">
        <v>88</v>
      </c>
      <c r="AW1868" s="13" t="s">
        <v>33</v>
      </c>
      <c r="AX1868" s="13" t="s">
        <v>79</v>
      </c>
      <c r="AY1868" s="165" t="s">
        <v>207</v>
      </c>
    </row>
    <row r="1869" spans="1:65" s="14" customFormat="1" ht="22.5">
      <c r="B1869" s="172"/>
      <c r="D1869" s="164" t="s">
        <v>237</v>
      </c>
      <c r="E1869" s="173" t="s">
        <v>1</v>
      </c>
      <c r="F1869" s="174" t="s">
        <v>3366</v>
      </c>
      <c r="H1869" s="173" t="s">
        <v>1</v>
      </c>
      <c r="I1869" s="175"/>
      <c r="L1869" s="172"/>
      <c r="M1869" s="176"/>
      <c r="N1869" s="177"/>
      <c r="O1869" s="177"/>
      <c r="P1869" s="177"/>
      <c r="Q1869" s="177"/>
      <c r="R1869" s="177"/>
      <c r="S1869" s="177"/>
      <c r="T1869" s="178"/>
      <c r="AT1869" s="173" t="s">
        <v>237</v>
      </c>
      <c r="AU1869" s="173" t="s">
        <v>88</v>
      </c>
      <c r="AV1869" s="14" t="s">
        <v>86</v>
      </c>
      <c r="AW1869" s="14" t="s">
        <v>33</v>
      </c>
      <c r="AX1869" s="14" t="s">
        <v>79</v>
      </c>
      <c r="AY1869" s="173" t="s">
        <v>207</v>
      </c>
    </row>
    <row r="1870" spans="1:65" s="15" customFormat="1" ht="11.25">
      <c r="B1870" s="179"/>
      <c r="D1870" s="164" t="s">
        <v>237</v>
      </c>
      <c r="E1870" s="180" t="s">
        <v>1</v>
      </c>
      <c r="F1870" s="181" t="s">
        <v>242</v>
      </c>
      <c r="H1870" s="182">
        <v>40</v>
      </c>
      <c r="I1870" s="183"/>
      <c r="L1870" s="179"/>
      <c r="M1870" s="184"/>
      <c r="N1870" s="185"/>
      <c r="O1870" s="185"/>
      <c r="P1870" s="185"/>
      <c r="Q1870" s="185"/>
      <c r="R1870" s="185"/>
      <c r="S1870" s="185"/>
      <c r="T1870" s="186"/>
      <c r="AT1870" s="180" t="s">
        <v>237</v>
      </c>
      <c r="AU1870" s="180" t="s">
        <v>88</v>
      </c>
      <c r="AV1870" s="15" t="s">
        <v>213</v>
      </c>
      <c r="AW1870" s="15" t="s">
        <v>33</v>
      </c>
      <c r="AX1870" s="15" t="s">
        <v>86</v>
      </c>
      <c r="AY1870" s="180" t="s">
        <v>207</v>
      </c>
    </row>
    <row r="1871" spans="1:65" s="12" customFormat="1" ht="22.9" customHeight="1">
      <c r="B1871" s="135"/>
      <c r="D1871" s="136" t="s">
        <v>78</v>
      </c>
      <c r="E1871" s="146" t="s">
        <v>1773</v>
      </c>
      <c r="F1871" s="146" t="s">
        <v>1774</v>
      </c>
      <c r="I1871" s="138"/>
      <c r="J1871" s="147">
        <f>BK1871</f>
        <v>0</v>
      </c>
      <c r="L1871" s="135"/>
      <c r="M1871" s="140"/>
      <c r="N1871" s="141"/>
      <c r="O1871" s="141"/>
      <c r="P1871" s="142">
        <f>SUM(P1872:P1896)</f>
        <v>0</v>
      </c>
      <c r="Q1871" s="141"/>
      <c r="R1871" s="142">
        <f>SUM(R1872:R1896)</f>
        <v>0</v>
      </c>
      <c r="S1871" s="141"/>
      <c r="T1871" s="143">
        <f>SUM(T1872:T1896)</f>
        <v>0</v>
      </c>
      <c r="AR1871" s="136" t="s">
        <v>88</v>
      </c>
      <c r="AT1871" s="144" t="s">
        <v>78</v>
      </c>
      <c r="AU1871" s="144" t="s">
        <v>86</v>
      </c>
      <c r="AY1871" s="136" t="s">
        <v>207</v>
      </c>
      <c r="BK1871" s="145">
        <f>SUM(BK1872:BK1896)</f>
        <v>0</v>
      </c>
    </row>
    <row r="1872" spans="1:65" s="2" customFormat="1" ht="24.2" customHeight="1">
      <c r="A1872" s="31"/>
      <c r="B1872" s="148"/>
      <c r="C1872" s="149" t="s">
        <v>3367</v>
      </c>
      <c r="D1872" s="149" t="s">
        <v>209</v>
      </c>
      <c r="E1872" s="150" t="s">
        <v>3368</v>
      </c>
      <c r="F1872" s="151" t="s">
        <v>3369</v>
      </c>
      <c r="G1872" s="152" t="s">
        <v>415</v>
      </c>
      <c r="H1872" s="153">
        <v>148.99</v>
      </c>
      <c r="I1872" s="154"/>
      <c r="J1872" s="155">
        <f t="shared" ref="J1872:J1893" si="70">ROUND(I1872*H1872,2)</f>
        <v>0</v>
      </c>
      <c r="K1872" s="156"/>
      <c r="L1872" s="32"/>
      <c r="M1872" s="157" t="s">
        <v>1</v>
      </c>
      <c r="N1872" s="158" t="s">
        <v>44</v>
      </c>
      <c r="O1872" s="57"/>
      <c r="P1872" s="159">
        <f t="shared" ref="P1872:P1893" si="71">O1872*H1872</f>
        <v>0</v>
      </c>
      <c r="Q1872" s="159">
        <v>0</v>
      </c>
      <c r="R1872" s="159">
        <f t="shared" ref="R1872:R1893" si="72">Q1872*H1872</f>
        <v>0</v>
      </c>
      <c r="S1872" s="159">
        <v>0</v>
      </c>
      <c r="T1872" s="160">
        <f t="shared" ref="T1872:T1893" si="73">S1872*H1872</f>
        <v>0</v>
      </c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R1872" s="161" t="s">
        <v>245</v>
      </c>
      <c r="AT1872" s="161" t="s">
        <v>209</v>
      </c>
      <c r="AU1872" s="161" t="s">
        <v>88</v>
      </c>
      <c r="AY1872" s="17" t="s">
        <v>207</v>
      </c>
      <c r="BE1872" s="162">
        <f t="shared" ref="BE1872:BE1893" si="74">IF(N1872="základní",J1872,0)</f>
        <v>0</v>
      </c>
      <c r="BF1872" s="162">
        <f t="shared" ref="BF1872:BF1893" si="75">IF(N1872="snížená",J1872,0)</f>
        <v>0</v>
      </c>
      <c r="BG1872" s="162">
        <f t="shared" ref="BG1872:BG1893" si="76">IF(N1872="zákl. přenesená",J1872,0)</f>
        <v>0</v>
      </c>
      <c r="BH1872" s="162">
        <f t="shared" ref="BH1872:BH1893" si="77">IF(N1872="sníž. přenesená",J1872,0)</f>
        <v>0</v>
      </c>
      <c r="BI1872" s="162">
        <f t="shared" ref="BI1872:BI1893" si="78">IF(N1872="nulová",J1872,0)</f>
        <v>0</v>
      </c>
      <c r="BJ1872" s="17" t="s">
        <v>86</v>
      </c>
      <c r="BK1872" s="162">
        <f t="shared" ref="BK1872:BK1893" si="79">ROUND(I1872*H1872,2)</f>
        <v>0</v>
      </c>
      <c r="BL1872" s="17" t="s">
        <v>245</v>
      </c>
      <c r="BM1872" s="161" t="s">
        <v>3370</v>
      </c>
    </row>
    <row r="1873" spans="1:65" s="2" customFormat="1" ht="33" customHeight="1">
      <c r="A1873" s="31"/>
      <c r="B1873" s="148"/>
      <c r="C1873" s="149" t="s">
        <v>1246</v>
      </c>
      <c r="D1873" s="149" t="s">
        <v>209</v>
      </c>
      <c r="E1873" s="150" t="s">
        <v>3371</v>
      </c>
      <c r="F1873" s="151" t="s">
        <v>3372</v>
      </c>
      <c r="G1873" s="152" t="s">
        <v>415</v>
      </c>
      <c r="H1873" s="153">
        <v>40.71</v>
      </c>
      <c r="I1873" s="154"/>
      <c r="J1873" s="155">
        <f t="shared" si="70"/>
        <v>0</v>
      </c>
      <c r="K1873" s="156"/>
      <c r="L1873" s="32"/>
      <c r="M1873" s="157" t="s">
        <v>1</v>
      </c>
      <c r="N1873" s="158" t="s">
        <v>44</v>
      </c>
      <c r="O1873" s="57"/>
      <c r="P1873" s="159">
        <f t="shared" si="71"/>
        <v>0</v>
      </c>
      <c r="Q1873" s="159">
        <v>0</v>
      </c>
      <c r="R1873" s="159">
        <f t="shared" si="72"/>
        <v>0</v>
      </c>
      <c r="S1873" s="159">
        <v>0</v>
      </c>
      <c r="T1873" s="160">
        <f t="shared" si="73"/>
        <v>0</v>
      </c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R1873" s="161" t="s">
        <v>245</v>
      </c>
      <c r="AT1873" s="161" t="s">
        <v>209</v>
      </c>
      <c r="AU1873" s="161" t="s">
        <v>88</v>
      </c>
      <c r="AY1873" s="17" t="s">
        <v>207</v>
      </c>
      <c r="BE1873" s="162">
        <f t="shared" si="74"/>
        <v>0</v>
      </c>
      <c r="BF1873" s="162">
        <f t="shared" si="75"/>
        <v>0</v>
      </c>
      <c r="BG1873" s="162">
        <f t="shared" si="76"/>
        <v>0</v>
      </c>
      <c r="BH1873" s="162">
        <f t="shared" si="77"/>
        <v>0</v>
      </c>
      <c r="BI1873" s="162">
        <f t="shared" si="78"/>
        <v>0</v>
      </c>
      <c r="BJ1873" s="17" t="s">
        <v>86</v>
      </c>
      <c r="BK1873" s="162">
        <f t="shared" si="79"/>
        <v>0</v>
      </c>
      <c r="BL1873" s="17" t="s">
        <v>245</v>
      </c>
      <c r="BM1873" s="161" t="s">
        <v>3373</v>
      </c>
    </row>
    <row r="1874" spans="1:65" s="2" customFormat="1" ht="24.2" customHeight="1">
      <c r="A1874" s="31"/>
      <c r="B1874" s="148"/>
      <c r="C1874" s="149" t="s">
        <v>3374</v>
      </c>
      <c r="D1874" s="149" t="s">
        <v>209</v>
      </c>
      <c r="E1874" s="150" t="s">
        <v>3375</v>
      </c>
      <c r="F1874" s="151" t="s">
        <v>3376</v>
      </c>
      <c r="G1874" s="152" t="s">
        <v>415</v>
      </c>
      <c r="H1874" s="153">
        <v>590.44000000000005</v>
      </c>
      <c r="I1874" s="154"/>
      <c r="J1874" s="155">
        <f t="shared" si="70"/>
        <v>0</v>
      </c>
      <c r="K1874" s="156"/>
      <c r="L1874" s="32"/>
      <c r="M1874" s="157" t="s">
        <v>1</v>
      </c>
      <c r="N1874" s="158" t="s">
        <v>44</v>
      </c>
      <c r="O1874" s="57"/>
      <c r="P1874" s="159">
        <f t="shared" si="71"/>
        <v>0</v>
      </c>
      <c r="Q1874" s="159">
        <v>0</v>
      </c>
      <c r="R1874" s="159">
        <f t="shared" si="72"/>
        <v>0</v>
      </c>
      <c r="S1874" s="159">
        <v>0</v>
      </c>
      <c r="T1874" s="160">
        <f t="shared" si="73"/>
        <v>0</v>
      </c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R1874" s="161" t="s">
        <v>245</v>
      </c>
      <c r="AT1874" s="161" t="s">
        <v>209</v>
      </c>
      <c r="AU1874" s="161" t="s">
        <v>88</v>
      </c>
      <c r="AY1874" s="17" t="s">
        <v>207</v>
      </c>
      <c r="BE1874" s="162">
        <f t="shared" si="74"/>
        <v>0</v>
      </c>
      <c r="BF1874" s="162">
        <f t="shared" si="75"/>
        <v>0</v>
      </c>
      <c r="BG1874" s="162">
        <f t="shared" si="76"/>
        <v>0</v>
      </c>
      <c r="BH1874" s="162">
        <f t="shared" si="77"/>
        <v>0</v>
      </c>
      <c r="BI1874" s="162">
        <f t="shared" si="78"/>
        <v>0</v>
      </c>
      <c r="BJ1874" s="17" t="s">
        <v>86</v>
      </c>
      <c r="BK1874" s="162">
        <f t="shared" si="79"/>
        <v>0</v>
      </c>
      <c r="BL1874" s="17" t="s">
        <v>245</v>
      </c>
      <c r="BM1874" s="161" t="s">
        <v>3377</v>
      </c>
    </row>
    <row r="1875" spans="1:65" s="2" customFormat="1" ht="33" customHeight="1">
      <c r="A1875" s="31"/>
      <c r="B1875" s="148"/>
      <c r="C1875" s="149" t="s">
        <v>1254</v>
      </c>
      <c r="D1875" s="149" t="s">
        <v>209</v>
      </c>
      <c r="E1875" s="150" t="s">
        <v>3378</v>
      </c>
      <c r="F1875" s="151" t="s">
        <v>3379</v>
      </c>
      <c r="G1875" s="152" t="s">
        <v>415</v>
      </c>
      <c r="H1875" s="153">
        <v>5.74</v>
      </c>
      <c r="I1875" s="154"/>
      <c r="J1875" s="155">
        <f t="shared" si="70"/>
        <v>0</v>
      </c>
      <c r="K1875" s="156"/>
      <c r="L1875" s="32"/>
      <c r="M1875" s="157" t="s">
        <v>1</v>
      </c>
      <c r="N1875" s="158" t="s">
        <v>44</v>
      </c>
      <c r="O1875" s="57"/>
      <c r="P1875" s="159">
        <f t="shared" si="71"/>
        <v>0</v>
      </c>
      <c r="Q1875" s="159">
        <v>0</v>
      </c>
      <c r="R1875" s="159">
        <f t="shared" si="72"/>
        <v>0</v>
      </c>
      <c r="S1875" s="159">
        <v>0</v>
      </c>
      <c r="T1875" s="160">
        <f t="shared" si="73"/>
        <v>0</v>
      </c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R1875" s="161" t="s">
        <v>245</v>
      </c>
      <c r="AT1875" s="161" t="s">
        <v>209</v>
      </c>
      <c r="AU1875" s="161" t="s">
        <v>88</v>
      </c>
      <c r="AY1875" s="17" t="s">
        <v>207</v>
      </c>
      <c r="BE1875" s="162">
        <f t="shared" si="74"/>
        <v>0</v>
      </c>
      <c r="BF1875" s="162">
        <f t="shared" si="75"/>
        <v>0</v>
      </c>
      <c r="BG1875" s="162">
        <f t="shared" si="76"/>
        <v>0</v>
      </c>
      <c r="BH1875" s="162">
        <f t="shared" si="77"/>
        <v>0</v>
      </c>
      <c r="BI1875" s="162">
        <f t="shared" si="78"/>
        <v>0</v>
      </c>
      <c r="BJ1875" s="17" t="s">
        <v>86</v>
      </c>
      <c r="BK1875" s="162">
        <f t="shared" si="79"/>
        <v>0</v>
      </c>
      <c r="BL1875" s="17" t="s">
        <v>245</v>
      </c>
      <c r="BM1875" s="161" t="s">
        <v>3380</v>
      </c>
    </row>
    <row r="1876" spans="1:65" s="2" customFormat="1" ht="55.5" customHeight="1">
      <c r="A1876" s="31"/>
      <c r="B1876" s="148"/>
      <c r="C1876" s="149" t="s">
        <v>3381</v>
      </c>
      <c r="D1876" s="149" t="s">
        <v>209</v>
      </c>
      <c r="E1876" s="150" t="s">
        <v>3382</v>
      </c>
      <c r="F1876" s="151" t="s">
        <v>3383</v>
      </c>
      <c r="G1876" s="152" t="s">
        <v>415</v>
      </c>
      <c r="H1876" s="153">
        <v>25.404</v>
      </c>
      <c r="I1876" s="154"/>
      <c r="J1876" s="155">
        <f t="shared" si="70"/>
        <v>0</v>
      </c>
      <c r="K1876" s="156"/>
      <c r="L1876" s="32"/>
      <c r="M1876" s="157" t="s">
        <v>1</v>
      </c>
      <c r="N1876" s="158" t="s">
        <v>44</v>
      </c>
      <c r="O1876" s="57"/>
      <c r="P1876" s="159">
        <f t="shared" si="71"/>
        <v>0</v>
      </c>
      <c r="Q1876" s="159">
        <v>0</v>
      </c>
      <c r="R1876" s="159">
        <f t="shared" si="72"/>
        <v>0</v>
      </c>
      <c r="S1876" s="159">
        <v>0</v>
      </c>
      <c r="T1876" s="160">
        <f t="shared" si="73"/>
        <v>0</v>
      </c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R1876" s="161" t="s">
        <v>245</v>
      </c>
      <c r="AT1876" s="161" t="s">
        <v>209</v>
      </c>
      <c r="AU1876" s="161" t="s">
        <v>88</v>
      </c>
      <c r="AY1876" s="17" t="s">
        <v>207</v>
      </c>
      <c r="BE1876" s="162">
        <f t="shared" si="74"/>
        <v>0</v>
      </c>
      <c r="BF1876" s="162">
        <f t="shared" si="75"/>
        <v>0</v>
      </c>
      <c r="BG1876" s="162">
        <f t="shared" si="76"/>
        <v>0</v>
      </c>
      <c r="BH1876" s="162">
        <f t="shared" si="77"/>
        <v>0</v>
      </c>
      <c r="BI1876" s="162">
        <f t="shared" si="78"/>
        <v>0</v>
      </c>
      <c r="BJ1876" s="17" t="s">
        <v>86</v>
      </c>
      <c r="BK1876" s="162">
        <f t="shared" si="79"/>
        <v>0</v>
      </c>
      <c r="BL1876" s="17" t="s">
        <v>245</v>
      </c>
      <c r="BM1876" s="161" t="s">
        <v>3384</v>
      </c>
    </row>
    <row r="1877" spans="1:65" s="2" customFormat="1" ht="33" customHeight="1">
      <c r="A1877" s="31"/>
      <c r="B1877" s="148"/>
      <c r="C1877" s="149" t="s">
        <v>1259</v>
      </c>
      <c r="D1877" s="149" t="s">
        <v>209</v>
      </c>
      <c r="E1877" s="150" t="s">
        <v>3385</v>
      </c>
      <c r="F1877" s="151" t="s">
        <v>3386</v>
      </c>
      <c r="G1877" s="152" t="s">
        <v>415</v>
      </c>
      <c r="H1877" s="153">
        <v>11.754</v>
      </c>
      <c r="I1877" s="154"/>
      <c r="J1877" s="155">
        <f t="shared" si="70"/>
        <v>0</v>
      </c>
      <c r="K1877" s="156"/>
      <c r="L1877" s="32"/>
      <c r="M1877" s="157" t="s">
        <v>1</v>
      </c>
      <c r="N1877" s="158" t="s">
        <v>44</v>
      </c>
      <c r="O1877" s="57"/>
      <c r="P1877" s="159">
        <f t="shared" si="71"/>
        <v>0</v>
      </c>
      <c r="Q1877" s="159">
        <v>0</v>
      </c>
      <c r="R1877" s="159">
        <f t="shared" si="72"/>
        <v>0</v>
      </c>
      <c r="S1877" s="159">
        <v>0</v>
      </c>
      <c r="T1877" s="160">
        <f t="shared" si="73"/>
        <v>0</v>
      </c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R1877" s="161" t="s">
        <v>245</v>
      </c>
      <c r="AT1877" s="161" t="s">
        <v>209</v>
      </c>
      <c r="AU1877" s="161" t="s">
        <v>88</v>
      </c>
      <c r="AY1877" s="17" t="s">
        <v>207</v>
      </c>
      <c r="BE1877" s="162">
        <f t="shared" si="74"/>
        <v>0</v>
      </c>
      <c r="BF1877" s="162">
        <f t="shared" si="75"/>
        <v>0</v>
      </c>
      <c r="BG1877" s="162">
        <f t="shared" si="76"/>
        <v>0</v>
      </c>
      <c r="BH1877" s="162">
        <f t="shared" si="77"/>
        <v>0</v>
      </c>
      <c r="BI1877" s="162">
        <f t="shared" si="78"/>
        <v>0</v>
      </c>
      <c r="BJ1877" s="17" t="s">
        <v>86</v>
      </c>
      <c r="BK1877" s="162">
        <f t="shared" si="79"/>
        <v>0</v>
      </c>
      <c r="BL1877" s="17" t="s">
        <v>245</v>
      </c>
      <c r="BM1877" s="161" t="s">
        <v>3387</v>
      </c>
    </row>
    <row r="1878" spans="1:65" s="2" customFormat="1" ht="24.2" customHeight="1">
      <c r="A1878" s="31"/>
      <c r="B1878" s="148"/>
      <c r="C1878" s="149" t="s">
        <v>3388</v>
      </c>
      <c r="D1878" s="149" t="s">
        <v>209</v>
      </c>
      <c r="E1878" s="150" t="s">
        <v>3389</v>
      </c>
      <c r="F1878" s="151" t="s">
        <v>3390</v>
      </c>
      <c r="G1878" s="152" t="s">
        <v>415</v>
      </c>
      <c r="H1878" s="153">
        <v>1364.81</v>
      </c>
      <c r="I1878" s="154"/>
      <c r="J1878" s="155">
        <f t="shared" si="70"/>
        <v>0</v>
      </c>
      <c r="K1878" s="156"/>
      <c r="L1878" s="32"/>
      <c r="M1878" s="157" t="s">
        <v>1</v>
      </c>
      <c r="N1878" s="158" t="s">
        <v>44</v>
      </c>
      <c r="O1878" s="57"/>
      <c r="P1878" s="159">
        <f t="shared" si="71"/>
        <v>0</v>
      </c>
      <c r="Q1878" s="159">
        <v>0</v>
      </c>
      <c r="R1878" s="159">
        <f t="shared" si="72"/>
        <v>0</v>
      </c>
      <c r="S1878" s="159">
        <v>0</v>
      </c>
      <c r="T1878" s="160">
        <f t="shared" si="73"/>
        <v>0</v>
      </c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R1878" s="161" t="s">
        <v>245</v>
      </c>
      <c r="AT1878" s="161" t="s">
        <v>209</v>
      </c>
      <c r="AU1878" s="161" t="s">
        <v>88</v>
      </c>
      <c r="AY1878" s="17" t="s">
        <v>207</v>
      </c>
      <c r="BE1878" s="162">
        <f t="shared" si="74"/>
        <v>0</v>
      </c>
      <c r="BF1878" s="162">
        <f t="shared" si="75"/>
        <v>0</v>
      </c>
      <c r="BG1878" s="162">
        <f t="shared" si="76"/>
        <v>0</v>
      </c>
      <c r="BH1878" s="162">
        <f t="shared" si="77"/>
        <v>0</v>
      </c>
      <c r="BI1878" s="162">
        <f t="shared" si="78"/>
        <v>0</v>
      </c>
      <c r="BJ1878" s="17" t="s">
        <v>86</v>
      </c>
      <c r="BK1878" s="162">
        <f t="shared" si="79"/>
        <v>0</v>
      </c>
      <c r="BL1878" s="17" t="s">
        <v>245</v>
      </c>
      <c r="BM1878" s="161" t="s">
        <v>3391</v>
      </c>
    </row>
    <row r="1879" spans="1:65" s="2" customFormat="1" ht="33" customHeight="1">
      <c r="A1879" s="31"/>
      <c r="B1879" s="148"/>
      <c r="C1879" s="149" t="s">
        <v>1264</v>
      </c>
      <c r="D1879" s="149" t="s">
        <v>209</v>
      </c>
      <c r="E1879" s="150" t="s">
        <v>3392</v>
      </c>
      <c r="F1879" s="151" t="s">
        <v>3393</v>
      </c>
      <c r="G1879" s="152" t="s">
        <v>415</v>
      </c>
      <c r="H1879" s="153">
        <v>237.67</v>
      </c>
      <c r="I1879" s="154"/>
      <c r="J1879" s="155">
        <f t="shared" si="70"/>
        <v>0</v>
      </c>
      <c r="K1879" s="156"/>
      <c r="L1879" s="32"/>
      <c r="M1879" s="157" t="s">
        <v>1</v>
      </c>
      <c r="N1879" s="158" t="s">
        <v>44</v>
      </c>
      <c r="O1879" s="57"/>
      <c r="P1879" s="159">
        <f t="shared" si="71"/>
        <v>0</v>
      </c>
      <c r="Q1879" s="159">
        <v>0</v>
      </c>
      <c r="R1879" s="159">
        <f t="shared" si="72"/>
        <v>0</v>
      </c>
      <c r="S1879" s="159">
        <v>0</v>
      </c>
      <c r="T1879" s="160">
        <f t="shared" si="73"/>
        <v>0</v>
      </c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R1879" s="161" t="s">
        <v>245</v>
      </c>
      <c r="AT1879" s="161" t="s">
        <v>209</v>
      </c>
      <c r="AU1879" s="161" t="s">
        <v>88</v>
      </c>
      <c r="AY1879" s="17" t="s">
        <v>207</v>
      </c>
      <c r="BE1879" s="162">
        <f t="shared" si="74"/>
        <v>0</v>
      </c>
      <c r="BF1879" s="162">
        <f t="shared" si="75"/>
        <v>0</v>
      </c>
      <c r="BG1879" s="162">
        <f t="shared" si="76"/>
        <v>0</v>
      </c>
      <c r="BH1879" s="162">
        <f t="shared" si="77"/>
        <v>0</v>
      </c>
      <c r="BI1879" s="162">
        <f t="shared" si="78"/>
        <v>0</v>
      </c>
      <c r="BJ1879" s="17" t="s">
        <v>86</v>
      </c>
      <c r="BK1879" s="162">
        <f t="shared" si="79"/>
        <v>0</v>
      </c>
      <c r="BL1879" s="17" t="s">
        <v>245</v>
      </c>
      <c r="BM1879" s="161" t="s">
        <v>3394</v>
      </c>
    </row>
    <row r="1880" spans="1:65" s="2" customFormat="1" ht="24.2" customHeight="1">
      <c r="A1880" s="31"/>
      <c r="B1880" s="148"/>
      <c r="C1880" s="149" t="s">
        <v>3395</v>
      </c>
      <c r="D1880" s="149" t="s">
        <v>209</v>
      </c>
      <c r="E1880" s="150" t="s">
        <v>3396</v>
      </c>
      <c r="F1880" s="151" t="s">
        <v>3397</v>
      </c>
      <c r="G1880" s="152" t="s">
        <v>415</v>
      </c>
      <c r="H1880" s="153">
        <v>461.68</v>
      </c>
      <c r="I1880" s="154"/>
      <c r="J1880" s="155">
        <f t="shared" si="70"/>
        <v>0</v>
      </c>
      <c r="K1880" s="156"/>
      <c r="L1880" s="32"/>
      <c r="M1880" s="157" t="s">
        <v>1</v>
      </c>
      <c r="N1880" s="158" t="s">
        <v>44</v>
      </c>
      <c r="O1880" s="57"/>
      <c r="P1880" s="159">
        <f t="shared" si="71"/>
        <v>0</v>
      </c>
      <c r="Q1880" s="159">
        <v>0</v>
      </c>
      <c r="R1880" s="159">
        <f t="shared" si="72"/>
        <v>0</v>
      </c>
      <c r="S1880" s="159">
        <v>0</v>
      </c>
      <c r="T1880" s="160">
        <f t="shared" si="73"/>
        <v>0</v>
      </c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R1880" s="161" t="s">
        <v>245</v>
      </c>
      <c r="AT1880" s="161" t="s">
        <v>209</v>
      </c>
      <c r="AU1880" s="161" t="s">
        <v>88</v>
      </c>
      <c r="AY1880" s="17" t="s">
        <v>207</v>
      </c>
      <c r="BE1880" s="162">
        <f t="shared" si="74"/>
        <v>0</v>
      </c>
      <c r="BF1880" s="162">
        <f t="shared" si="75"/>
        <v>0</v>
      </c>
      <c r="BG1880" s="162">
        <f t="shared" si="76"/>
        <v>0</v>
      </c>
      <c r="BH1880" s="162">
        <f t="shared" si="77"/>
        <v>0</v>
      </c>
      <c r="BI1880" s="162">
        <f t="shared" si="78"/>
        <v>0</v>
      </c>
      <c r="BJ1880" s="17" t="s">
        <v>86</v>
      </c>
      <c r="BK1880" s="162">
        <f t="shared" si="79"/>
        <v>0</v>
      </c>
      <c r="BL1880" s="17" t="s">
        <v>245</v>
      </c>
      <c r="BM1880" s="161" t="s">
        <v>3398</v>
      </c>
    </row>
    <row r="1881" spans="1:65" s="2" customFormat="1" ht="24.2" customHeight="1">
      <c r="A1881" s="31"/>
      <c r="B1881" s="148"/>
      <c r="C1881" s="149" t="s">
        <v>1268</v>
      </c>
      <c r="D1881" s="149" t="s">
        <v>209</v>
      </c>
      <c r="E1881" s="150" t="s">
        <v>3399</v>
      </c>
      <c r="F1881" s="151" t="s">
        <v>3400</v>
      </c>
      <c r="G1881" s="152" t="s">
        <v>415</v>
      </c>
      <c r="H1881" s="153">
        <v>221.2</v>
      </c>
      <c r="I1881" s="154"/>
      <c r="J1881" s="155">
        <f t="shared" si="70"/>
        <v>0</v>
      </c>
      <c r="K1881" s="156"/>
      <c r="L1881" s="32"/>
      <c r="M1881" s="157" t="s">
        <v>1</v>
      </c>
      <c r="N1881" s="158" t="s">
        <v>44</v>
      </c>
      <c r="O1881" s="57"/>
      <c r="P1881" s="159">
        <f t="shared" si="71"/>
        <v>0</v>
      </c>
      <c r="Q1881" s="159">
        <v>0</v>
      </c>
      <c r="R1881" s="159">
        <f t="shared" si="72"/>
        <v>0</v>
      </c>
      <c r="S1881" s="159">
        <v>0</v>
      </c>
      <c r="T1881" s="160">
        <f t="shared" si="73"/>
        <v>0</v>
      </c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R1881" s="161" t="s">
        <v>245</v>
      </c>
      <c r="AT1881" s="161" t="s">
        <v>209</v>
      </c>
      <c r="AU1881" s="161" t="s">
        <v>88</v>
      </c>
      <c r="AY1881" s="17" t="s">
        <v>207</v>
      </c>
      <c r="BE1881" s="162">
        <f t="shared" si="74"/>
        <v>0</v>
      </c>
      <c r="BF1881" s="162">
        <f t="shared" si="75"/>
        <v>0</v>
      </c>
      <c r="BG1881" s="162">
        <f t="shared" si="76"/>
        <v>0</v>
      </c>
      <c r="BH1881" s="162">
        <f t="shared" si="77"/>
        <v>0</v>
      </c>
      <c r="BI1881" s="162">
        <f t="shared" si="78"/>
        <v>0</v>
      </c>
      <c r="BJ1881" s="17" t="s">
        <v>86</v>
      </c>
      <c r="BK1881" s="162">
        <f t="shared" si="79"/>
        <v>0</v>
      </c>
      <c r="BL1881" s="17" t="s">
        <v>245</v>
      </c>
      <c r="BM1881" s="161" t="s">
        <v>3401</v>
      </c>
    </row>
    <row r="1882" spans="1:65" s="2" customFormat="1" ht="24.2" customHeight="1">
      <c r="A1882" s="31"/>
      <c r="B1882" s="148"/>
      <c r="C1882" s="149" t="s">
        <v>3402</v>
      </c>
      <c r="D1882" s="149" t="s">
        <v>209</v>
      </c>
      <c r="E1882" s="150" t="s">
        <v>3403</v>
      </c>
      <c r="F1882" s="151" t="s">
        <v>3404</v>
      </c>
      <c r="G1882" s="152" t="s">
        <v>415</v>
      </c>
      <c r="H1882" s="153">
        <v>0.98</v>
      </c>
      <c r="I1882" s="154"/>
      <c r="J1882" s="155">
        <f t="shared" si="70"/>
        <v>0</v>
      </c>
      <c r="K1882" s="156"/>
      <c r="L1882" s="32"/>
      <c r="M1882" s="157" t="s">
        <v>1</v>
      </c>
      <c r="N1882" s="158" t="s">
        <v>44</v>
      </c>
      <c r="O1882" s="57"/>
      <c r="P1882" s="159">
        <f t="shared" si="71"/>
        <v>0</v>
      </c>
      <c r="Q1882" s="159">
        <v>0</v>
      </c>
      <c r="R1882" s="159">
        <f t="shared" si="72"/>
        <v>0</v>
      </c>
      <c r="S1882" s="159">
        <v>0</v>
      </c>
      <c r="T1882" s="160">
        <f t="shared" si="73"/>
        <v>0</v>
      </c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R1882" s="161" t="s">
        <v>245</v>
      </c>
      <c r="AT1882" s="161" t="s">
        <v>209</v>
      </c>
      <c r="AU1882" s="161" t="s">
        <v>88</v>
      </c>
      <c r="AY1882" s="17" t="s">
        <v>207</v>
      </c>
      <c r="BE1882" s="162">
        <f t="shared" si="74"/>
        <v>0</v>
      </c>
      <c r="BF1882" s="162">
        <f t="shared" si="75"/>
        <v>0</v>
      </c>
      <c r="BG1882" s="162">
        <f t="shared" si="76"/>
        <v>0</v>
      </c>
      <c r="BH1882" s="162">
        <f t="shared" si="77"/>
        <v>0</v>
      </c>
      <c r="BI1882" s="162">
        <f t="shared" si="78"/>
        <v>0</v>
      </c>
      <c r="BJ1882" s="17" t="s">
        <v>86</v>
      </c>
      <c r="BK1882" s="162">
        <f t="shared" si="79"/>
        <v>0</v>
      </c>
      <c r="BL1882" s="17" t="s">
        <v>245</v>
      </c>
      <c r="BM1882" s="161" t="s">
        <v>3405</v>
      </c>
    </row>
    <row r="1883" spans="1:65" s="2" customFormat="1" ht="33" customHeight="1">
      <c r="A1883" s="31"/>
      <c r="B1883" s="148"/>
      <c r="C1883" s="149" t="s">
        <v>1276</v>
      </c>
      <c r="D1883" s="149" t="s">
        <v>209</v>
      </c>
      <c r="E1883" s="150" t="s">
        <v>3406</v>
      </c>
      <c r="F1883" s="151" t="s">
        <v>3407</v>
      </c>
      <c r="G1883" s="152" t="s">
        <v>415</v>
      </c>
      <c r="H1883" s="153">
        <v>63.4</v>
      </c>
      <c r="I1883" s="154"/>
      <c r="J1883" s="155">
        <f t="shared" si="70"/>
        <v>0</v>
      </c>
      <c r="K1883" s="156"/>
      <c r="L1883" s="32"/>
      <c r="M1883" s="157" t="s">
        <v>1</v>
      </c>
      <c r="N1883" s="158" t="s">
        <v>44</v>
      </c>
      <c r="O1883" s="57"/>
      <c r="P1883" s="159">
        <f t="shared" si="71"/>
        <v>0</v>
      </c>
      <c r="Q1883" s="159">
        <v>0</v>
      </c>
      <c r="R1883" s="159">
        <f t="shared" si="72"/>
        <v>0</v>
      </c>
      <c r="S1883" s="159">
        <v>0</v>
      </c>
      <c r="T1883" s="160">
        <f t="shared" si="73"/>
        <v>0</v>
      </c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R1883" s="161" t="s">
        <v>245</v>
      </c>
      <c r="AT1883" s="161" t="s">
        <v>209</v>
      </c>
      <c r="AU1883" s="161" t="s">
        <v>88</v>
      </c>
      <c r="AY1883" s="17" t="s">
        <v>207</v>
      </c>
      <c r="BE1883" s="162">
        <f t="shared" si="74"/>
        <v>0</v>
      </c>
      <c r="BF1883" s="162">
        <f t="shared" si="75"/>
        <v>0</v>
      </c>
      <c r="BG1883" s="162">
        <f t="shared" si="76"/>
        <v>0</v>
      </c>
      <c r="BH1883" s="162">
        <f t="shared" si="77"/>
        <v>0</v>
      </c>
      <c r="BI1883" s="162">
        <f t="shared" si="78"/>
        <v>0</v>
      </c>
      <c r="BJ1883" s="17" t="s">
        <v>86</v>
      </c>
      <c r="BK1883" s="162">
        <f t="shared" si="79"/>
        <v>0</v>
      </c>
      <c r="BL1883" s="17" t="s">
        <v>245</v>
      </c>
      <c r="BM1883" s="161" t="s">
        <v>3408</v>
      </c>
    </row>
    <row r="1884" spans="1:65" s="2" customFormat="1" ht="24.2" customHeight="1">
      <c r="A1884" s="31"/>
      <c r="B1884" s="148"/>
      <c r="C1884" s="149" t="s">
        <v>3409</v>
      </c>
      <c r="D1884" s="149" t="s">
        <v>209</v>
      </c>
      <c r="E1884" s="150" t="s">
        <v>3410</v>
      </c>
      <c r="F1884" s="151" t="s">
        <v>3411</v>
      </c>
      <c r="G1884" s="152" t="s">
        <v>415</v>
      </c>
      <c r="H1884" s="153">
        <v>214.97</v>
      </c>
      <c r="I1884" s="154"/>
      <c r="J1884" s="155">
        <f t="shared" si="70"/>
        <v>0</v>
      </c>
      <c r="K1884" s="156"/>
      <c r="L1884" s="32"/>
      <c r="M1884" s="157" t="s">
        <v>1</v>
      </c>
      <c r="N1884" s="158" t="s">
        <v>44</v>
      </c>
      <c r="O1884" s="57"/>
      <c r="P1884" s="159">
        <f t="shared" si="71"/>
        <v>0</v>
      </c>
      <c r="Q1884" s="159">
        <v>0</v>
      </c>
      <c r="R1884" s="159">
        <f t="shared" si="72"/>
        <v>0</v>
      </c>
      <c r="S1884" s="159">
        <v>0</v>
      </c>
      <c r="T1884" s="160">
        <f t="shared" si="73"/>
        <v>0</v>
      </c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R1884" s="161" t="s">
        <v>245</v>
      </c>
      <c r="AT1884" s="161" t="s">
        <v>209</v>
      </c>
      <c r="AU1884" s="161" t="s">
        <v>88</v>
      </c>
      <c r="AY1884" s="17" t="s">
        <v>207</v>
      </c>
      <c r="BE1884" s="162">
        <f t="shared" si="74"/>
        <v>0</v>
      </c>
      <c r="BF1884" s="162">
        <f t="shared" si="75"/>
        <v>0</v>
      </c>
      <c r="BG1884" s="162">
        <f t="shared" si="76"/>
        <v>0</v>
      </c>
      <c r="BH1884" s="162">
        <f t="shared" si="77"/>
        <v>0</v>
      </c>
      <c r="BI1884" s="162">
        <f t="shared" si="78"/>
        <v>0</v>
      </c>
      <c r="BJ1884" s="17" t="s">
        <v>86</v>
      </c>
      <c r="BK1884" s="162">
        <f t="shared" si="79"/>
        <v>0</v>
      </c>
      <c r="BL1884" s="17" t="s">
        <v>245</v>
      </c>
      <c r="BM1884" s="161" t="s">
        <v>3412</v>
      </c>
    </row>
    <row r="1885" spans="1:65" s="2" customFormat="1" ht="24.2" customHeight="1">
      <c r="A1885" s="31"/>
      <c r="B1885" s="148"/>
      <c r="C1885" s="149" t="s">
        <v>1282</v>
      </c>
      <c r="D1885" s="149" t="s">
        <v>209</v>
      </c>
      <c r="E1885" s="150" t="s">
        <v>3413</v>
      </c>
      <c r="F1885" s="151" t="s">
        <v>3414</v>
      </c>
      <c r="G1885" s="152" t="s">
        <v>415</v>
      </c>
      <c r="H1885" s="153">
        <v>8.34</v>
      </c>
      <c r="I1885" s="154"/>
      <c r="J1885" s="155">
        <f t="shared" si="70"/>
        <v>0</v>
      </c>
      <c r="K1885" s="156"/>
      <c r="L1885" s="32"/>
      <c r="M1885" s="157" t="s">
        <v>1</v>
      </c>
      <c r="N1885" s="158" t="s">
        <v>44</v>
      </c>
      <c r="O1885" s="57"/>
      <c r="P1885" s="159">
        <f t="shared" si="71"/>
        <v>0</v>
      </c>
      <c r="Q1885" s="159">
        <v>0</v>
      </c>
      <c r="R1885" s="159">
        <f t="shared" si="72"/>
        <v>0</v>
      </c>
      <c r="S1885" s="159">
        <v>0</v>
      </c>
      <c r="T1885" s="160">
        <f t="shared" si="73"/>
        <v>0</v>
      </c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R1885" s="161" t="s">
        <v>245</v>
      </c>
      <c r="AT1885" s="161" t="s">
        <v>209</v>
      </c>
      <c r="AU1885" s="161" t="s">
        <v>88</v>
      </c>
      <c r="AY1885" s="17" t="s">
        <v>207</v>
      </c>
      <c r="BE1885" s="162">
        <f t="shared" si="74"/>
        <v>0</v>
      </c>
      <c r="BF1885" s="162">
        <f t="shared" si="75"/>
        <v>0</v>
      </c>
      <c r="BG1885" s="162">
        <f t="shared" si="76"/>
        <v>0</v>
      </c>
      <c r="BH1885" s="162">
        <f t="shared" si="77"/>
        <v>0</v>
      </c>
      <c r="BI1885" s="162">
        <f t="shared" si="78"/>
        <v>0</v>
      </c>
      <c r="BJ1885" s="17" t="s">
        <v>86</v>
      </c>
      <c r="BK1885" s="162">
        <f t="shared" si="79"/>
        <v>0</v>
      </c>
      <c r="BL1885" s="17" t="s">
        <v>245</v>
      </c>
      <c r="BM1885" s="161" t="s">
        <v>3415</v>
      </c>
    </row>
    <row r="1886" spans="1:65" s="2" customFormat="1" ht="24.2" customHeight="1">
      <c r="A1886" s="31"/>
      <c r="B1886" s="148"/>
      <c r="C1886" s="149" t="s">
        <v>3416</v>
      </c>
      <c r="D1886" s="149" t="s">
        <v>209</v>
      </c>
      <c r="E1886" s="150" t="s">
        <v>3417</v>
      </c>
      <c r="F1886" s="151" t="s">
        <v>3418</v>
      </c>
      <c r="G1886" s="152" t="s">
        <v>415</v>
      </c>
      <c r="H1886" s="153">
        <v>68.16</v>
      </c>
      <c r="I1886" s="154"/>
      <c r="J1886" s="155">
        <f t="shared" si="70"/>
        <v>0</v>
      </c>
      <c r="K1886" s="156"/>
      <c r="L1886" s="32"/>
      <c r="M1886" s="157" t="s">
        <v>1</v>
      </c>
      <c r="N1886" s="158" t="s">
        <v>44</v>
      </c>
      <c r="O1886" s="57"/>
      <c r="P1886" s="159">
        <f t="shared" si="71"/>
        <v>0</v>
      </c>
      <c r="Q1886" s="159">
        <v>0</v>
      </c>
      <c r="R1886" s="159">
        <f t="shared" si="72"/>
        <v>0</v>
      </c>
      <c r="S1886" s="159">
        <v>0</v>
      </c>
      <c r="T1886" s="160">
        <f t="shared" si="73"/>
        <v>0</v>
      </c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R1886" s="161" t="s">
        <v>245</v>
      </c>
      <c r="AT1886" s="161" t="s">
        <v>209</v>
      </c>
      <c r="AU1886" s="161" t="s">
        <v>88</v>
      </c>
      <c r="AY1886" s="17" t="s">
        <v>207</v>
      </c>
      <c r="BE1886" s="162">
        <f t="shared" si="74"/>
        <v>0</v>
      </c>
      <c r="BF1886" s="162">
        <f t="shared" si="75"/>
        <v>0</v>
      </c>
      <c r="BG1886" s="162">
        <f t="shared" si="76"/>
        <v>0</v>
      </c>
      <c r="BH1886" s="162">
        <f t="shared" si="77"/>
        <v>0</v>
      </c>
      <c r="BI1886" s="162">
        <f t="shared" si="78"/>
        <v>0</v>
      </c>
      <c r="BJ1886" s="17" t="s">
        <v>86</v>
      </c>
      <c r="BK1886" s="162">
        <f t="shared" si="79"/>
        <v>0</v>
      </c>
      <c r="BL1886" s="17" t="s">
        <v>245</v>
      </c>
      <c r="BM1886" s="161" t="s">
        <v>3419</v>
      </c>
    </row>
    <row r="1887" spans="1:65" s="2" customFormat="1" ht="33" customHeight="1">
      <c r="A1887" s="31"/>
      <c r="B1887" s="148"/>
      <c r="C1887" s="149" t="s">
        <v>1290</v>
      </c>
      <c r="D1887" s="149" t="s">
        <v>209</v>
      </c>
      <c r="E1887" s="150" t="s">
        <v>3420</v>
      </c>
      <c r="F1887" s="151" t="s">
        <v>3421</v>
      </c>
      <c r="G1887" s="152" t="s">
        <v>415</v>
      </c>
      <c r="H1887" s="153">
        <v>55.07</v>
      </c>
      <c r="I1887" s="154"/>
      <c r="J1887" s="155">
        <f t="shared" si="70"/>
        <v>0</v>
      </c>
      <c r="K1887" s="156"/>
      <c r="L1887" s="32"/>
      <c r="M1887" s="157" t="s">
        <v>1</v>
      </c>
      <c r="N1887" s="158" t="s">
        <v>44</v>
      </c>
      <c r="O1887" s="57"/>
      <c r="P1887" s="159">
        <f t="shared" si="71"/>
        <v>0</v>
      </c>
      <c r="Q1887" s="159">
        <v>0</v>
      </c>
      <c r="R1887" s="159">
        <f t="shared" si="72"/>
        <v>0</v>
      </c>
      <c r="S1887" s="159">
        <v>0</v>
      </c>
      <c r="T1887" s="160">
        <f t="shared" si="73"/>
        <v>0</v>
      </c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R1887" s="161" t="s">
        <v>245</v>
      </c>
      <c r="AT1887" s="161" t="s">
        <v>209</v>
      </c>
      <c r="AU1887" s="161" t="s">
        <v>88</v>
      </c>
      <c r="AY1887" s="17" t="s">
        <v>207</v>
      </c>
      <c r="BE1887" s="162">
        <f t="shared" si="74"/>
        <v>0</v>
      </c>
      <c r="BF1887" s="162">
        <f t="shared" si="75"/>
        <v>0</v>
      </c>
      <c r="BG1887" s="162">
        <f t="shared" si="76"/>
        <v>0</v>
      </c>
      <c r="BH1887" s="162">
        <f t="shared" si="77"/>
        <v>0</v>
      </c>
      <c r="BI1887" s="162">
        <f t="shared" si="78"/>
        <v>0</v>
      </c>
      <c r="BJ1887" s="17" t="s">
        <v>86</v>
      </c>
      <c r="BK1887" s="162">
        <f t="shared" si="79"/>
        <v>0</v>
      </c>
      <c r="BL1887" s="17" t="s">
        <v>245</v>
      </c>
      <c r="BM1887" s="161" t="s">
        <v>3422</v>
      </c>
    </row>
    <row r="1888" spans="1:65" s="2" customFormat="1" ht="24.2" customHeight="1">
      <c r="A1888" s="31"/>
      <c r="B1888" s="148"/>
      <c r="C1888" s="149" t="s">
        <v>3423</v>
      </c>
      <c r="D1888" s="149" t="s">
        <v>209</v>
      </c>
      <c r="E1888" s="150" t="s">
        <v>3424</v>
      </c>
      <c r="F1888" s="151" t="s">
        <v>3425</v>
      </c>
      <c r="G1888" s="152" t="s">
        <v>415</v>
      </c>
      <c r="H1888" s="153">
        <v>3501.8240000000001</v>
      </c>
      <c r="I1888" s="154"/>
      <c r="J1888" s="155">
        <f t="shared" si="70"/>
        <v>0</v>
      </c>
      <c r="K1888" s="156"/>
      <c r="L1888" s="32"/>
      <c r="M1888" s="157" t="s">
        <v>1</v>
      </c>
      <c r="N1888" s="158" t="s">
        <v>44</v>
      </c>
      <c r="O1888" s="57"/>
      <c r="P1888" s="159">
        <f t="shared" si="71"/>
        <v>0</v>
      </c>
      <c r="Q1888" s="159">
        <v>0</v>
      </c>
      <c r="R1888" s="159">
        <f t="shared" si="72"/>
        <v>0</v>
      </c>
      <c r="S1888" s="159">
        <v>0</v>
      </c>
      <c r="T1888" s="160">
        <f t="shared" si="73"/>
        <v>0</v>
      </c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R1888" s="161" t="s">
        <v>245</v>
      </c>
      <c r="AT1888" s="161" t="s">
        <v>209</v>
      </c>
      <c r="AU1888" s="161" t="s">
        <v>88</v>
      </c>
      <c r="AY1888" s="17" t="s">
        <v>207</v>
      </c>
      <c r="BE1888" s="162">
        <f t="shared" si="74"/>
        <v>0</v>
      </c>
      <c r="BF1888" s="162">
        <f t="shared" si="75"/>
        <v>0</v>
      </c>
      <c r="BG1888" s="162">
        <f t="shared" si="76"/>
        <v>0</v>
      </c>
      <c r="BH1888" s="162">
        <f t="shared" si="77"/>
        <v>0</v>
      </c>
      <c r="BI1888" s="162">
        <f t="shared" si="78"/>
        <v>0</v>
      </c>
      <c r="BJ1888" s="17" t="s">
        <v>86</v>
      </c>
      <c r="BK1888" s="162">
        <f t="shared" si="79"/>
        <v>0</v>
      </c>
      <c r="BL1888" s="17" t="s">
        <v>245</v>
      </c>
      <c r="BM1888" s="161" t="s">
        <v>3426</v>
      </c>
    </row>
    <row r="1889" spans="1:65" s="2" customFormat="1" ht="16.5" customHeight="1">
      <c r="A1889" s="31"/>
      <c r="B1889" s="148"/>
      <c r="C1889" s="149" t="s">
        <v>1295</v>
      </c>
      <c r="D1889" s="149" t="s">
        <v>209</v>
      </c>
      <c r="E1889" s="150" t="s">
        <v>3427</v>
      </c>
      <c r="F1889" s="151" t="s">
        <v>3428</v>
      </c>
      <c r="G1889" s="152" t="s">
        <v>415</v>
      </c>
      <c r="H1889" s="153">
        <v>3501.8240000000001</v>
      </c>
      <c r="I1889" s="154"/>
      <c r="J1889" s="155">
        <f t="shared" si="70"/>
        <v>0</v>
      </c>
      <c r="K1889" s="156"/>
      <c r="L1889" s="32"/>
      <c r="M1889" s="157" t="s">
        <v>1</v>
      </c>
      <c r="N1889" s="158" t="s">
        <v>44</v>
      </c>
      <c r="O1889" s="57"/>
      <c r="P1889" s="159">
        <f t="shared" si="71"/>
        <v>0</v>
      </c>
      <c r="Q1889" s="159">
        <v>0</v>
      </c>
      <c r="R1889" s="159">
        <f t="shared" si="72"/>
        <v>0</v>
      </c>
      <c r="S1889" s="159">
        <v>0</v>
      </c>
      <c r="T1889" s="160">
        <f t="shared" si="73"/>
        <v>0</v>
      </c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R1889" s="161" t="s">
        <v>245</v>
      </c>
      <c r="AT1889" s="161" t="s">
        <v>209</v>
      </c>
      <c r="AU1889" s="161" t="s">
        <v>88</v>
      </c>
      <c r="AY1889" s="17" t="s">
        <v>207</v>
      </c>
      <c r="BE1889" s="162">
        <f t="shared" si="74"/>
        <v>0</v>
      </c>
      <c r="BF1889" s="162">
        <f t="shared" si="75"/>
        <v>0</v>
      </c>
      <c r="BG1889" s="162">
        <f t="shared" si="76"/>
        <v>0</v>
      </c>
      <c r="BH1889" s="162">
        <f t="shared" si="77"/>
        <v>0</v>
      </c>
      <c r="BI1889" s="162">
        <f t="shared" si="78"/>
        <v>0</v>
      </c>
      <c r="BJ1889" s="17" t="s">
        <v>86</v>
      </c>
      <c r="BK1889" s="162">
        <f t="shared" si="79"/>
        <v>0</v>
      </c>
      <c r="BL1889" s="17" t="s">
        <v>245</v>
      </c>
      <c r="BM1889" s="161" t="s">
        <v>3429</v>
      </c>
    </row>
    <row r="1890" spans="1:65" s="2" customFormat="1" ht="24.2" customHeight="1">
      <c r="A1890" s="31"/>
      <c r="B1890" s="148"/>
      <c r="C1890" s="149" t="s">
        <v>3430</v>
      </c>
      <c r="D1890" s="149" t="s">
        <v>209</v>
      </c>
      <c r="E1890" s="150" t="s">
        <v>3431</v>
      </c>
      <c r="F1890" s="151" t="s">
        <v>3432</v>
      </c>
      <c r="G1890" s="152" t="s">
        <v>415</v>
      </c>
      <c r="H1890" s="153">
        <v>3501.8240000000001</v>
      </c>
      <c r="I1890" s="154"/>
      <c r="J1890" s="155">
        <f t="shared" si="70"/>
        <v>0</v>
      </c>
      <c r="K1890" s="156"/>
      <c r="L1890" s="32"/>
      <c r="M1890" s="157" t="s">
        <v>1</v>
      </c>
      <c r="N1890" s="158" t="s">
        <v>44</v>
      </c>
      <c r="O1890" s="57"/>
      <c r="P1890" s="159">
        <f t="shared" si="71"/>
        <v>0</v>
      </c>
      <c r="Q1890" s="159">
        <v>0</v>
      </c>
      <c r="R1890" s="159">
        <f t="shared" si="72"/>
        <v>0</v>
      </c>
      <c r="S1890" s="159">
        <v>0</v>
      </c>
      <c r="T1890" s="160">
        <f t="shared" si="73"/>
        <v>0</v>
      </c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R1890" s="161" t="s">
        <v>245</v>
      </c>
      <c r="AT1890" s="161" t="s">
        <v>209</v>
      </c>
      <c r="AU1890" s="161" t="s">
        <v>88</v>
      </c>
      <c r="AY1890" s="17" t="s">
        <v>207</v>
      </c>
      <c r="BE1890" s="162">
        <f t="shared" si="74"/>
        <v>0</v>
      </c>
      <c r="BF1890" s="162">
        <f t="shared" si="75"/>
        <v>0</v>
      </c>
      <c r="BG1890" s="162">
        <f t="shared" si="76"/>
        <v>0</v>
      </c>
      <c r="BH1890" s="162">
        <f t="shared" si="77"/>
        <v>0</v>
      </c>
      <c r="BI1890" s="162">
        <f t="shared" si="78"/>
        <v>0</v>
      </c>
      <c r="BJ1890" s="17" t="s">
        <v>86</v>
      </c>
      <c r="BK1890" s="162">
        <f t="shared" si="79"/>
        <v>0</v>
      </c>
      <c r="BL1890" s="17" t="s">
        <v>245</v>
      </c>
      <c r="BM1890" s="161" t="s">
        <v>3433</v>
      </c>
    </row>
    <row r="1891" spans="1:65" s="2" customFormat="1" ht="24.2" customHeight="1">
      <c r="A1891" s="31"/>
      <c r="B1891" s="148"/>
      <c r="C1891" s="149" t="s">
        <v>1299</v>
      </c>
      <c r="D1891" s="149" t="s">
        <v>209</v>
      </c>
      <c r="E1891" s="150" t="s">
        <v>3434</v>
      </c>
      <c r="F1891" s="151" t="s">
        <v>3435</v>
      </c>
      <c r="G1891" s="152" t="s">
        <v>415</v>
      </c>
      <c r="H1891" s="153">
        <v>3501.8240000000001</v>
      </c>
      <c r="I1891" s="154"/>
      <c r="J1891" s="155">
        <f t="shared" si="70"/>
        <v>0</v>
      </c>
      <c r="K1891" s="156"/>
      <c r="L1891" s="32"/>
      <c r="M1891" s="157" t="s">
        <v>1</v>
      </c>
      <c r="N1891" s="158" t="s">
        <v>44</v>
      </c>
      <c r="O1891" s="57"/>
      <c r="P1891" s="159">
        <f t="shared" si="71"/>
        <v>0</v>
      </c>
      <c r="Q1891" s="159">
        <v>0</v>
      </c>
      <c r="R1891" s="159">
        <f t="shared" si="72"/>
        <v>0</v>
      </c>
      <c r="S1891" s="159">
        <v>0</v>
      </c>
      <c r="T1891" s="160">
        <f t="shared" si="73"/>
        <v>0</v>
      </c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R1891" s="161" t="s">
        <v>245</v>
      </c>
      <c r="AT1891" s="161" t="s">
        <v>209</v>
      </c>
      <c r="AU1891" s="161" t="s">
        <v>88</v>
      </c>
      <c r="AY1891" s="17" t="s">
        <v>207</v>
      </c>
      <c r="BE1891" s="162">
        <f t="shared" si="74"/>
        <v>0</v>
      </c>
      <c r="BF1891" s="162">
        <f t="shared" si="75"/>
        <v>0</v>
      </c>
      <c r="BG1891" s="162">
        <f t="shared" si="76"/>
        <v>0</v>
      </c>
      <c r="BH1891" s="162">
        <f t="shared" si="77"/>
        <v>0</v>
      </c>
      <c r="BI1891" s="162">
        <f t="shared" si="78"/>
        <v>0</v>
      </c>
      <c r="BJ1891" s="17" t="s">
        <v>86</v>
      </c>
      <c r="BK1891" s="162">
        <f t="shared" si="79"/>
        <v>0</v>
      </c>
      <c r="BL1891" s="17" t="s">
        <v>245</v>
      </c>
      <c r="BM1891" s="161" t="s">
        <v>3436</v>
      </c>
    </row>
    <row r="1892" spans="1:65" s="2" customFormat="1" ht="24.2" customHeight="1">
      <c r="A1892" s="31"/>
      <c r="B1892" s="148"/>
      <c r="C1892" s="149" t="s">
        <v>3437</v>
      </c>
      <c r="D1892" s="149" t="s">
        <v>209</v>
      </c>
      <c r="E1892" s="150" t="s">
        <v>3438</v>
      </c>
      <c r="F1892" s="151" t="s">
        <v>3439</v>
      </c>
      <c r="G1892" s="152" t="s">
        <v>1636</v>
      </c>
      <c r="H1892" s="187"/>
      <c r="I1892" s="154"/>
      <c r="J1892" s="155">
        <f t="shared" si="70"/>
        <v>0</v>
      </c>
      <c r="K1892" s="156"/>
      <c r="L1892" s="32"/>
      <c r="M1892" s="157" t="s">
        <v>1</v>
      </c>
      <c r="N1892" s="158" t="s">
        <v>44</v>
      </c>
      <c r="O1892" s="57"/>
      <c r="P1892" s="159">
        <f t="shared" si="71"/>
        <v>0</v>
      </c>
      <c r="Q1892" s="159">
        <v>0</v>
      </c>
      <c r="R1892" s="159">
        <f t="shared" si="72"/>
        <v>0</v>
      </c>
      <c r="S1892" s="159">
        <v>0</v>
      </c>
      <c r="T1892" s="160">
        <f t="shared" si="73"/>
        <v>0</v>
      </c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R1892" s="161" t="s">
        <v>245</v>
      </c>
      <c r="AT1892" s="161" t="s">
        <v>209</v>
      </c>
      <c r="AU1892" s="161" t="s">
        <v>88</v>
      </c>
      <c r="AY1892" s="17" t="s">
        <v>207</v>
      </c>
      <c r="BE1892" s="162">
        <f t="shared" si="74"/>
        <v>0</v>
      </c>
      <c r="BF1892" s="162">
        <f t="shared" si="75"/>
        <v>0</v>
      </c>
      <c r="BG1892" s="162">
        <f t="shared" si="76"/>
        <v>0</v>
      </c>
      <c r="BH1892" s="162">
        <f t="shared" si="77"/>
        <v>0</v>
      </c>
      <c r="BI1892" s="162">
        <f t="shared" si="78"/>
        <v>0</v>
      </c>
      <c r="BJ1892" s="17" t="s">
        <v>86</v>
      </c>
      <c r="BK1892" s="162">
        <f t="shared" si="79"/>
        <v>0</v>
      </c>
      <c r="BL1892" s="17" t="s">
        <v>245</v>
      </c>
      <c r="BM1892" s="161" t="s">
        <v>3440</v>
      </c>
    </row>
    <row r="1893" spans="1:65" s="2" customFormat="1" ht="16.5" customHeight="1">
      <c r="A1893" s="31"/>
      <c r="B1893" s="148"/>
      <c r="C1893" s="149" t="s">
        <v>1305</v>
      </c>
      <c r="D1893" s="149" t="s">
        <v>209</v>
      </c>
      <c r="E1893" s="150" t="s">
        <v>3316</v>
      </c>
      <c r="F1893" s="151" t="s">
        <v>3317</v>
      </c>
      <c r="G1893" s="152" t="s">
        <v>212</v>
      </c>
      <c r="H1893" s="153">
        <v>40</v>
      </c>
      <c r="I1893" s="154"/>
      <c r="J1893" s="155">
        <f t="shared" si="70"/>
        <v>0</v>
      </c>
      <c r="K1893" s="156"/>
      <c r="L1893" s="32"/>
      <c r="M1893" s="157" t="s">
        <v>1</v>
      </c>
      <c r="N1893" s="158" t="s">
        <v>44</v>
      </c>
      <c r="O1893" s="57"/>
      <c r="P1893" s="159">
        <f t="shared" si="71"/>
        <v>0</v>
      </c>
      <c r="Q1893" s="159">
        <v>0</v>
      </c>
      <c r="R1893" s="159">
        <f t="shared" si="72"/>
        <v>0</v>
      </c>
      <c r="S1893" s="159">
        <v>0</v>
      </c>
      <c r="T1893" s="160">
        <f t="shared" si="73"/>
        <v>0</v>
      </c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R1893" s="161" t="s">
        <v>245</v>
      </c>
      <c r="AT1893" s="161" t="s">
        <v>209</v>
      </c>
      <c r="AU1893" s="161" t="s">
        <v>88</v>
      </c>
      <c r="AY1893" s="17" t="s">
        <v>207</v>
      </c>
      <c r="BE1893" s="162">
        <f t="shared" si="74"/>
        <v>0</v>
      </c>
      <c r="BF1893" s="162">
        <f t="shared" si="75"/>
        <v>0</v>
      </c>
      <c r="BG1893" s="162">
        <f t="shared" si="76"/>
        <v>0</v>
      </c>
      <c r="BH1893" s="162">
        <f t="shared" si="77"/>
        <v>0</v>
      </c>
      <c r="BI1893" s="162">
        <f t="shared" si="78"/>
        <v>0</v>
      </c>
      <c r="BJ1893" s="17" t="s">
        <v>86</v>
      </c>
      <c r="BK1893" s="162">
        <f t="shared" si="79"/>
        <v>0</v>
      </c>
      <c r="BL1893" s="17" t="s">
        <v>245</v>
      </c>
      <c r="BM1893" s="161" t="s">
        <v>1242</v>
      </c>
    </row>
    <row r="1894" spans="1:65" s="13" customFormat="1" ht="22.5">
      <c r="B1894" s="163"/>
      <c r="D1894" s="164" t="s">
        <v>237</v>
      </c>
      <c r="E1894" s="165" t="s">
        <v>1</v>
      </c>
      <c r="F1894" s="166" t="s">
        <v>3441</v>
      </c>
      <c r="H1894" s="167">
        <v>40</v>
      </c>
      <c r="I1894" s="168"/>
      <c r="L1894" s="163"/>
      <c r="M1894" s="169"/>
      <c r="N1894" s="170"/>
      <c r="O1894" s="170"/>
      <c r="P1894" s="170"/>
      <c r="Q1894" s="170"/>
      <c r="R1894" s="170"/>
      <c r="S1894" s="170"/>
      <c r="T1894" s="171"/>
      <c r="AT1894" s="165" t="s">
        <v>237</v>
      </c>
      <c r="AU1894" s="165" t="s">
        <v>88</v>
      </c>
      <c r="AV1894" s="13" t="s">
        <v>88</v>
      </c>
      <c r="AW1894" s="13" t="s">
        <v>33</v>
      </c>
      <c r="AX1894" s="13" t="s">
        <v>79</v>
      </c>
      <c r="AY1894" s="165" t="s">
        <v>207</v>
      </c>
    </row>
    <row r="1895" spans="1:65" s="14" customFormat="1" ht="22.5">
      <c r="B1895" s="172"/>
      <c r="D1895" s="164" t="s">
        <v>237</v>
      </c>
      <c r="E1895" s="173" t="s">
        <v>1</v>
      </c>
      <c r="F1895" s="174" t="s">
        <v>3366</v>
      </c>
      <c r="H1895" s="173" t="s">
        <v>1</v>
      </c>
      <c r="I1895" s="175"/>
      <c r="L1895" s="172"/>
      <c r="M1895" s="176"/>
      <c r="N1895" s="177"/>
      <c r="O1895" s="177"/>
      <c r="P1895" s="177"/>
      <c r="Q1895" s="177"/>
      <c r="R1895" s="177"/>
      <c r="S1895" s="177"/>
      <c r="T1895" s="178"/>
      <c r="AT1895" s="173" t="s">
        <v>237</v>
      </c>
      <c r="AU1895" s="173" t="s">
        <v>88</v>
      </c>
      <c r="AV1895" s="14" t="s">
        <v>86</v>
      </c>
      <c r="AW1895" s="14" t="s">
        <v>33</v>
      </c>
      <c r="AX1895" s="14" t="s">
        <v>79</v>
      </c>
      <c r="AY1895" s="173" t="s">
        <v>207</v>
      </c>
    </row>
    <row r="1896" spans="1:65" s="15" customFormat="1" ht="11.25">
      <c r="B1896" s="179"/>
      <c r="D1896" s="164" t="s">
        <v>237</v>
      </c>
      <c r="E1896" s="180" t="s">
        <v>1</v>
      </c>
      <c r="F1896" s="181" t="s">
        <v>242</v>
      </c>
      <c r="H1896" s="182">
        <v>40</v>
      </c>
      <c r="I1896" s="183"/>
      <c r="L1896" s="179"/>
      <c r="M1896" s="184"/>
      <c r="N1896" s="185"/>
      <c r="O1896" s="185"/>
      <c r="P1896" s="185"/>
      <c r="Q1896" s="185"/>
      <c r="R1896" s="185"/>
      <c r="S1896" s="185"/>
      <c r="T1896" s="186"/>
      <c r="AT1896" s="180" t="s">
        <v>237</v>
      </c>
      <c r="AU1896" s="180" t="s">
        <v>88</v>
      </c>
      <c r="AV1896" s="15" t="s">
        <v>213</v>
      </c>
      <c r="AW1896" s="15" t="s">
        <v>33</v>
      </c>
      <c r="AX1896" s="15" t="s">
        <v>86</v>
      </c>
      <c r="AY1896" s="180" t="s">
        <v>207</v>
      </c>
    </row>
    <row r="1897" spans="1:65" s="12" customFormat="1" ht="22.9" customHeight="1">
      <c r="B1897" s="135"/>
      <c r="D1897" s="136" t="s">
        <v>78</v>
      </c>
      <c r="E1897" s="146" t="s">
        <v>3442</v>
      </c>
      <c r="F1897" s="146" t="s">
        <v>3443</v>
      </c>
      <c r="I1897" s="138"/>
      <c r="J1897" s="147">
        <f>BK1897</f>
        <v>0</v>
      </c>
      <c r="L1897" s="135"/>
      <c r="M1897" s="140"/>
      <c r="N1897" s="141"/>
      <c r="O1897" s="141"/>
      <c r="P1897" s="142">
        <f>SUM(P1898:P1918)</f>
        <v>0</v>
      </c>
      <c r="Q1897" s="141"/>
      <c r="R1897" s="142">
        <f>SUM(R1898:R1918)</f>
        <v>0</v>
      </c>
      <c r="S1897" s="141"/>
      <c r="T1897" s="143">
        <f>SUM(T1898:T1918)</f>
        <v>0</v>
      </c>
      <c r="AR1897" s="136" t="s">
        <v>88</v>
      </c>
      <c r="AT1897" s="144" t="s">
        <v>78</v>
      </c>
      <c r="AU1897" s="144" t="s">
        <v>86</v>
      </c>
      <c r="AY1897" s="136" t="s">
        <v>207</v>
      </c>
      <c r="BK1897" s="145">
        <f>SUM(BK1898:BK1918)</f>
        <v>0</v>
      </c>
    </row>
    <row r="1898" spans="1:65" s="2" customFormat="1" ht="24.2" customHeight="1">
      <c r="A1898" s="31"/>
      <c r="B1898" s="148"/>
      <c r="C1898" s="149" t="s">
        <v>3444</v>
      </c>
      <c r="D1898" s="149" t="s">
        <v>209</v>
      </c>
      <c r="E1898" s="150" t="s">
        <v>3445</v>
      </c>
      <c r="F1898" s="151" t="s">
        <v>3446</v>
      </c>
      <c r="G1898" s="152" t="s">
        <v>415</v>
      </c>
      <c r="H1898" s="153">
        <v>517.72</v>
      </c>
      <c r="I1898" s="154"/>
      <c r="J1898" s="155">
        <f t="shared" ref="J1898:J1908" si="80">ROUND(I1898*H1898,2)</f>
        <v>0</v>
      </c>
      <c r="K1898" s="156"/>
      <c r="L1898" s="32"/>
      <c r="M1898" s="157" t="s">
        <v>1</v>
      </c>
      <c r="N1898" s="158" t="s">
        <v>44</v>
      </c>
      <c r="O1898" s="57"/>
      <c r="P1898" s="159">
        <f t="shared" ref="P1898:P1908" si="81">O1898*H1898</f>
        <v>0</v>
      </c>
      <c r="Q1898" s="159">
        <v>0</v>
      </c>
      <c r="R1898" s="159">
        <f t="shared" ref="R1898:R1908" si="82">Q1898*H1898</f>
        <v>0</v>
      </c>
      <c r="S1898" s="159">
        <v>0</v>
      </c>
      <c r="T1898" s="160">
        <f t="shared" ref="T1898:T1908" si="83">S1898*H1898</f>
        <v>0</v>
      </c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R1898" s="161" t="s">
        <v>245</v>
      </c>
      <c r="AT1898" s="161" t="s">
        <v>209</v>
      </c>
      <c r="AU1898" s="161" t="s">
        <v>88</v>
      </c>
      <c r="AY1898" s="17" t="s">
        <v>207</v>
      </c>
      <c r="BE1898" s="162">
        <f t="shared" ref="BE1898:BE1908" si="84">IF(N1898="základní",J1898,0)</f>
        <v>0</v>
      </c>
      <c r="BF1898" s="162">
        <f t="shared" ref="BF1898:BF1908" si="85">IF(N1898="snížená",J1898,0)</f>
        <v>0</v>
      </c>
      <c r="BG1898" s="162">
        <f t="shared" ref="BG1898:BG1908" si="86">IF(N1898="zákl. přenesená",J1898,0)</f>
        <v>0</v>
      </c>
      <c r="BH1898" s="162">
        <f t="shared" ref="BH1898:BH1908" si="87">IF(N1898="sníž. přenesená",J1898,0)</f>
        <v>0</v>
      </c>
      <c r="BI1898" s="162">
        <f t="shared" ref="BI1898:BI1908" si="88">IF(N1898="nulová",J1898,0)</f>
        <v>0</v>
      </c>
      <c r="BJ1898" s="17" t="s">
        <v>86</v>
      </c>
      <c r="BK1898" s="162">
        <f t="shared" ref="BK1898:BK1908" si="89">ROUND(I1898*H1898,2)</f>
        <v>0</v>
      </c>
      <c r="BL1898" s="17" t="s">
        <v>245</v>
      </c>
      <c r="BM1898" s="161" t="s">
        <v>2846</v>
      </c>
    </row>
    <row r="1899" spans="1:65" s="2" customFormat="1" ht="33" customHeight="1">
      <c r="A1899" s="31"/>
      <c r="B1899" s="148"/>
      <c r="C1899" s="149" t="s">
        <v>1310</v>
      </c>
      <c r="D1899" s="149" t="s">
        <v>209</v>
      </c>
      <c r="E1899" s="150" t="s">
        <v>3447</v>
      </c>
      <c r="F1899" s="151" t="s">
        <v>3448</v>
      </c>
      <c r="G1899" s="152" t="s">
        <v>415</v>
      </c>
      <c r="H1899" s="153">
        <v>198.02</v>
      </c>
      <c r="I1899" s="154"/>
      <c r="J1899" s="155">
        <f t="shared" si="80"/>
        <v>0</v>
      </c>
      <c r="K1899" s="156"/>
      <c r="L1899" s="32"/>
      <c r="M1899" s="157" t="s">
        <v>1</v>
      </c>
      <c r="N1899" s="158" t="s">
        <v>44</v>
      </c>
      <c r="O1899" s="57"/>
      <c r="P1899" s="159">
        <f t="shared" si="81"/>
        <v>0</v>
      </c>
      <c r="Q1899" s="159">
        <v>0</v>
      </c>
      <c r="R1899" s="159">
        <f t="shared" si="82"/>
        <v>0</v>
      </c>
      <c r="S1899" s="159">
        <v>0</v>
      </c>
      <c r="T1899" s="160">
        <f t="shared" si="83"/>
        <v>0</v>
      </c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R1899" s="161" t="s">
        <v>245</v>
      </c>
      <c r="AT1899" s="161" t="s">
        <v>209</v>
      </c>
      <c r="AU1899" s="161" t="s">
        <v>88</v>
      </c>
      <c r="AY1899" s="17" t="s">
        <v>207</v>
      </c>
      <c r="BE1899" s="162">
        <f t="shared" si="84"/>
        <v>0</v>
      </c>
      <c r="BF1899" s="162">
        <f t="shared" si="85"/>
        <v>0</v>
      </c>
      <c r="BG1899" s="162">
        <f t="shared" si="86"/>
        <v>0</v>
      </c>
      <c r="BH1899" s="162">
        <f t="shared" si="87"/>
        <v>0</v>
      </c>
      <c r="BI1899" s="162">
        <f t="shared" si="88"/>
        <v>0</v>
      </c>
      <c r="BJ1899" s="17" t="s">
        <v>86</v>
      </c>
      <c r="BK1899" s="162">
        <f t="shared" si="89"/>
        <v>0</v>
      </c>
      <c r="BL1899" s="17" t="s">
        <v>245</v>
      </c>
      <c r="BM1899" s="161" t="s">
        <v>3449</v>
      </c>
    </row>
    <row r="1900" spans="1:65" s="2" customFormat="1" ht="33" customHeight="1">
      <c r="A1900" s="31"/>
      <c r="B1900" s="148"/>
      <c r="C1900" s="149" t="s">
        <v>3450</v>
      </c>
      <c r="D1900" s="149" t="s">
        <v>209</v>
      </c>
      <c r="E1900" s="150" t="s">
        <v>3451</v>
      </c>
      <c r="F1900" s="151" t="s">
        <v>3452</v>
      </c>
      <c r="G1900" s="152" t="s">
        <v>415</v>
      </c>
      <c r="H1900" s="153">
        <v>156.66999999999999</v>
      </c>
      <c r="I1900" s="154"/>
      <c r="J1900" s="155">
        <f t="shared" si="80"/>
        <v>0</v>
      </c>
      <c r="K1900" s="156"/>
      <c r="L1900" s="32"/>
      <c r="M1900" s="157" t="s">
        <v>1</v>
      </c>
      <c r="N1900" s="158" t="s">
        <v>44</v>
      </c>
      <c r="O1900" s="57"/>
      <c r="P1900" s="159">
        <f t="shared" si="81"/>
        <v>0</v>
      </c>
      <c r="Q1900" s="159">
        <v>0</v>
      </c>
      <c r="R1900" s="159">
        <f t="shared" si="82"/>
        <v>0</v>
      </c>
      <c r="S1900" s="159">
        <v>0</v>
      </c>
      <c r="T1900" s="160">
        <f t="shared" si="83"/>
        <v>0</v>
      </c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R1900" s="161" t="s">
        <v>245</v>
      </c>
      <c r="AT1900" s="161" t="s">
        <v>209</v>
      </c>
      <c r="AU1900" s="161" t="s">
        <v>88</v>
      </c>
      <c r="AY1900" s="17" t="s">
        <v>207</v>
      </c>
      <c r="BE1900" s="162">
        <f t="shared" si="84"/>
        <v>0</v>
      </c>
      <c r="BF1900" s="162">
        <f t="shared" si="85"/>
        <v>0</v>
      </c>
      <c r="BG1900" s="162">
        <f t="shared" si="86"/>
        <v>0</v>
      </c>
      <c r="BH1900" s="162">
        <f t="shared" si="87"/>
        <v>0</v>
      </c>
      <c r="BI1900" s="162">
        <f t="shared" si="88"/>
        <v>0</v>
      </c>
      <c r="BJ1900" s="17" t="s">
        <v>86</v>
      </c>
      <c r="BK1900" s="162">
        <f t="shared" si="89"/>
        <v>0</v>
      </c>
      <c r="BL1900" s="17" t="s">
        <v>245</v>
      </c>
      <c r="BM1900" s="161" t="s">
        <v>3453</v>
      </c>
    </row>
    <row r="1901" spans="1:65" s="2" customFormat="1" ht="33" customHeight="1">
      <c r="A1901" s="31"/>
      <c r="B1901" s="148"/>
      <c r="C1901" s="149" t="s">
        <v>1316</v>
      </c>
      <c r="D1901" s="149" t="s">
        <v>209</v>
      </c>
      <c r="E1901" s="150" t="s">
        <v>3454</v>
      </c>
      <c r="F1901" s="151" t="s">
        <v>3455</v>
      </c>
      <c r="G1901" s="152" t="s">
        <v>415</v>
      </c>
      <c r="H1901" s="153">
        <v>32.76</v>
      </c>
      <c r="I1901" s="154"/>
      <c r="J1901" s="155">
        <f t="shared" si="80"/>
        <v>0</v>
      </c>
      <c r="K1901" s="156"/>
      <c r="L1901" s="32"/>
      <c r="M1901" s="157" t="s">
        <v>1</v>
      </c>
      <c r="N1901" s="158" t="s">
        <v>44</v>
      </c>
      <c r="O1901" s="57"/>
      <c r="P1901" s="159">
        <f t="shared" si="81"/>
        <v>0</v>
      </c>
      <c r="Q1901" s="159">
        <v>0</v>
      </c>
      <c r="R1901" s="159">
        <f t="shared" si="82"/>
        <v>0</v>
      </c>
      <c r="S1901" s="159">
        <v>0</v>
      </c>
      <c r="T1901" s="160">
        <f t="shared" si="83"/>
        <v>0</v>
      </c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R1901" s="161" t="s">
        <v>245</v>
      </c>
      <c r="AT1901" s="161" t="s">
        <v>209</v>
      </c>
      <c r="AU1901" s="161" t="s">
        <v>88</v>
      </c>
      <c r="AY1901" s="17" t="s">
        <v>207</v>
      </c>
      <c r="BE1901" s="162">
        <f t="shared" si="84"/>
        <v>0</v>
      </c>
      <c r="BF1901" s="162">
        <f t="shared" si="85"/>
        <v>0</v>
      </c>
      <c r="BG1901" s="162">
        <f t="shared" si="86"/>
        <v>0</v>
      </c>
      <c r="BH1901" s="162">
        <f t="shared" si="87"/>
        <v>0</v>
      </c>
      <c r="BI1901" s="162">
        <f t="shared" si="88"/>
        <v>0</v>
      </c>
      <c r="BJ1901" s="17" t="s">
        <v>86</v>
      </c>
      <c r="BK1901" s="162">
        <f t="shared" si="89"/>
        <v>0</v>
      </c>
      <c r="BL1901" s="17" t="s">
        <v>245</v>
      </c>
      <c r="BM1901" s="161" t="s">
        <v>3456</v>
      </c>
    </row>
    <row r="1902" spans="1:65" s="2" customFormat="1" ht="37.9" customHeight="1">
      <c r="A1902" s="31"/>
      <c r="B1902" s="148"/>
      <c r="C1902" s="149" t="s">
        <v>3457</v>
      </c>
      <c r="D1902" s="149" t="s">
        <v>209</v>
      </c>
      <c r="E1902" s="150" t="s">
        <v>3458</v>
      </c>
      <c r="F1902" s="151" t="s">
        <v>3459</v>
      </c>
      <c r="G1902" s="152" t="s">
        <v>415</v>
      </c>
      <c r="H1902" s="153">
        <v>110.7</v>
      </c>
      <c r="I1902" s="154"/>
      <c r="J1902" s="155">
        <f t="shared" si="80"/>
        <v>0</v>
      </c>
      <c r="K1902" s="156"/>
      <c r="L1902" s="32"/>
      <c r="M1902" s="157" t="s">
        <v>1</v>
      </c>
      <c r="N1902" s="158" t="s">
        <v>44</v>
      </c>
      <c r="O1902" s="57"/>
      <c r="P1902" s="159">
        <f t="shared" si="81"/>
        <v>0</v>
      </c>
      <c r="Q1902" s="159">
        <v>0</v>
      </c>
      <c r="R1902" s="159">
        <f t="shared" si="82"/>
        <v>0</v>
      </c>
      <c r="S1902" s="159">
        <v>0</v>
      </c>
      <c r="T1902" s="160">
        <f t="shared" si="83"/>
        <v>0</v>
      </c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R1902" s="161" t="s">
        <v>245</v>
      </c>
      <c r="AT1902" s="161" t="s">
        <v>209</v>
      </c>
      <c r="AU1902" s="161" t="s">
        <v>88</v>
      </c>
      <c r="AY1902" s="17" t="s">
        <v>207</v>
      </c>
      <c r="BE1902" s="162">
        <f t="shared" si="84"/>
        <v>0</v>
      </c>
      <c r="BF1902" s="162">
        <f t="shared" si="85"/>
        <v>0</v>
      </c>
      <c r="BG1902" s="162">
        <f t="shared" si="86"/>
        <v>0</v>
      </c>
      <c r="BH1902" s="162">
        <f t="shared" si="87"/>
        <v>0</v>
      </c>
      <c r="BI1902" s="162">
        <f t="shared" si="88"/>
        <v>0</v>
      </c>
      <c r="BJ1902" s="17" t="s">
        <v>86</v>
      </c>
      <c r="BK1902" s="162">
        <f t="shared" si="89"/>
        <v>0</v>
      </c>
      <c r="BL1902" s="17" t="s">
        <v>245</v>
      </c>
      <c r="BM1902" s="161" t="s">
        <v>1285</v>
      </c>
    </row>
    <row r="1903" spans="1:65" s="2" customFormat="1" ht="33" customHeight="1">
      <c r="A1903" s="31"/>
      <c r="B1903" s="148"/>
      <c r="C1903" s="149" t="s">
        <v>1325</v>
      </c>
      <c r="D1903" s="149" t="s">
        <v>209</v>
      </c>
      <c r="E1903" s="150" t="s">
        <v>3460</v>
      </c>
      <c r="F1903" s="151" t="s">
        <v>3461</v>
      </c>
      <c r="G1903" s="152" t="s">
        <v>415</v>
      </c>
      <c r="H1903" s="153">
        <v>8.52</v>
      </c>
      <c r="I1903" s="154"/>
      <c r="J1903" s="155">
        <f t="shared" si="80"/>
        <v>0</v>
      </c>
      <c r="K1903" s="156"/>
      <c r="L1903" s="32"/>
      <c r="M1903" s="157" t="s">
        <v>1</v>
      </c>
      <c r="N1903" s="158" t="s">
        <v>44</v>
      </c>
      <c r="O1903" s="57"/>
      <c r="P1903" s="159">
        <f t="shared" si="81"/>
        <v>0</v>
      </c>
      <c r="Q1903" s="159">
        <v>0</v>
      </c>
      <c r="R1903" s="159">
        <f t="shared" si="82"/>
        <v>0</v>
      </c>
      <c r="S1903" s="159">
        <v>0</v>
      </c>
      <c r="T1903" s="160">
        <f t="shared" si="83"/>
        <v>0</v>
      </c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R1903" s="161" t="s">
        <v>245</v>
      </c>
      <c r="AT1903" s="161" t="s">
        <v>209</v>
      </c>
      <c r="AU1903" s="161" t="s">
        <v>88</v>
      </c>
      <c r="AY1903" s="17" t="s">
        <v>207</v>
      </c>
      <c r="BE1903" s="162">
        <f t="shared" si="84"/>
        <v>0</v>
      </c>
      <c r="BF1903" s="162">
        <f t="shared" si="85"/>
        <v>0</v>
      </c>
      <c r="BG1903" s="162">
        <f t="shared" si="86"/>
        <v>0</v>
      </c>
      <c r="BH1903" s="162">
        <f t="shared" si="87"/>
        <v>0</v>
      </c>
      <c r="BI1903" s="162">
        <f t="shared" si="88"/>
        <v>0</v>
      </c>
      <c r="BJ1903" s="17" t="s">
        <v>86</v>
      </c>
      <c r="BK1903" s="162">
        <f t="shared" si="89"/>
        <v>0</v>
      </c>
      <c r="BL1903" s="17" t="s">
        <v>245</v>
      </c>
      <c r="BM1903" s="161" t="s">
        <v>3462</v>
      </c>
    </row>
    <row r="1904" spans="1:65" s="2" customFormat="1" ht="24.2" customHeight="1">
      <c r="A1904" s="31"/>
      <c r="B1904" s="148"/>
      <c r="C1904" s="149" t="s">
        <v>3463</v>
      </c>
      <c r="D1904" s="149" t="s">
        <v>209</v>
      </c>
      <c r="E1904" s="150" t="s">
        <v>3464</v>
      </c>
      <c r="F1904" s="151" t="s">
        <v>3465</v>
      </c>
      <c r="G1904" s="152" t="s">
        <v>415</v>
      </c>
      <c r="H1904" s="153">
        <v>3.33</v>
      </c>
      <c r="I1904" s="154"/>
      <c r="J1904" s="155">
        <f t="shared" si="80"/>
        <v>0</v>
      </c>
      <c r="K1904" s="156"/>
      <c r="L1904" s="32"/>
      <c r="M1904" s="157" t="s">
        <v>1</v>
      </c>
      <c r="N1904" s="158" t="s">
        <v>44</v>
      </c>
      <c r="O1904" s="57"/>
      <c r="P1904" s="159">
        <f t="shared" si="81"/>
        <v>0</v>
      </c>
      <c r="Q1904" s="159">
        <v>0</v>
      </c>
      <c r="R1904" s="159">
        <f t="shared" si="82"/>
        <v>0</v>
      </c>
      <c r="S1904" s="159">
        <v>0</v>
      </c>
      <c r="T1904" s="160">
        <f t="shared" si="83"/>
        <v>0</v>
      </c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R1904" s="161" t="s">
        <v>245</v>
      </c>
      <c r="AT1904" s="161" t="s">
        <v>209</v>
      </c>
      <c r="AU1904" s="161" t="s">
        <v>88</v>
      </c>
      <c r="AY1904" s="17" t="s">
        <v>207</v>
      </c>
      <c r="BE1904" s="162">
        <f t="shared" si="84"/>
        <v>0</v>
      </c>
      <c r="BF1904" s="162">
        <f t="shared" si="85"/>
        <v>0</v>
      </c>
      <c r="BG1904" s="162">
        <f t="shared" si="86"/>
        <v>0</v>
      </c>
      <c r="BH1904" s="162">
        <f t="shared" si="87"/>
        <v>0</v>
      </c>
      <c r="BI1904" s="162">
        <f t="shared" si="88"/>
        <v>0</v>
      </c>
      <c r="BJ1904" s="17" t="s">
        <v>86</v>
      </c>
      <c r="BK1904" s="162">
        <f t="shared" si="89"/>
        <v>0</v>
      </c>
      <c r="BL1904" s="17" t="s">
        <v>245</v>
      </c>
      <c r="BM1904" s="161" t="s">
        <v>3466</v>
      </c>
    </row>
    <row r="1905" spans="1:65" s="2" customFormat="1" ht="33" customHeight="1">
      <c r="A1905" s="31"/>
      <c r="B1905" s="148"/>
      <c r="C1905" s="149" t="s">
        <v>1332</v>
      </c>
      <c r="D1905" s="149" t="s">
        <v>209</v>
      </c>
      <c r="E1905" s="150" t="s">
        <v>3467</v>
      </c>
      <c r="F1905" s="151" t="s">
        <v>3468</v>
      </c>
      <c r="G1905" s="152" t="s">
        <v>415</v>
      </c>
      <c r="H1905" s="153">
        <v>28.77</v>
      </c>
      <c r="I1905" s="154"/>
      <c r="J1905" s="155">
        <f t="shared" si="80"/>
        <v>0</v>
      </c>
      <c r="K1905" s="156"/>
      <c r="L1905" s="32"/>
      <c r="M1905" s="157" t="s">
        <v>1</v>
      </c>
      <c r="N1905" s="158" t="s">
        <v>44</v>
      </c>
      <c r="O1905" s="57"/>
      <c r="P1905" s="159">
        <f t="shared" si="81"/>
        <v>0</v>
      </c>
      <c r="Q1905" s="159">
        <v>0</v>
      </c>
      <c r="R1905" s="159">
        <f t="shared" si="82"/>
        <v>0</v>
      </c>
      <c r="S1905" s="159">
        <v>0</v>
      </c>
      <c r="T1905" s="160">
        <f t="shared" si="83"/>
        <v>0</v>
      </c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R1905" s="161" t="s">
        <v>245</v>
      </c>
      <c r="AT1905" s="161" t="s">
        <v>209</v>
      </c>
      <c r="AU1905" s="161" t="s">
        <v>88</v>
      </c>
      <c r="AY1905" s="17" t="s">
        <v>207</v>
      </c>
      <c r="BE1905" s="162">
        <f t="shared" si="84"/>
        <v>0</v>
      </c>
      <c r="BF1905" s="162">
        <f t="shared" si="85"/>
        <v>0</v>
      </c>
      <c r="BG1905" s="162">
        <f t="shared" si="86"/>
        <v>0</v>
      </c>
      <c r="BH1905" s="162">
        <f t="shared" si="87"/>
        <v>0</v>
      </c>
      <c r="BI1905" s="162">
        <f t="shared" si="88"/>
        <v>0</v>
      </c>
      <c r="BJ1905" s="17" t="s">
        <v>86</v>
      </c>
      <c r="BK1905" s="162">
        <f t="shared" si="89"/>
        <v>0</v>
      </c>
      <c r="BL1905" s="17" t="s">
        <v>245</v>
      </c>
      <c r="BM1905" s="161" t="s">
        <v>3469</v>
      </c>
    </row>
    <row r="1906" spans="1:65" s="2" customFormat="1" ht="24.2" customHeight="1">
      <c r="A1906" s="31"/>
      <c r="B1906" s="148"/>
      <c r="C1906" s="149" t="s">
        <v>3470</v>
      </c>
      <c r="D1906" s="149" t="s">
        <v>209</v>
      </c>
      <c r="E1906" s="150" t="s">
        <v>3471</v>
      </c>
      <c r="F1906" s="151" t="s">
        <v>3472</v>
      </c>
      <c r="G1906" s="152" t="s">
        <v>415</v>
      </c>
      <c r="H1906" s="153">
        <v>28.53</v>
      </c>
      <c r="I1906" s="154"/>
      <c r="J1906" s="155">
        <f t="shared" si="80"/>
        <v>0</v>
      </c>
      <c r="K1906" s="156"/>
      <c r="L1906" s="32"/>
      <c r="M1906" s="157" t="s">
        <v>1</v>
      </c>
      <c r="N1906" s="158" t="s">
        <v>44</v>
      </c>
      <c r="O1906" s="57"/>
      <c r="P1906" s="159">
        <f t="shared" si="81"/>
        <v>0</v>
      </c>
      <c r="Q1906" s="159">
        <v>0</v>
      </c>
      <c r="R1906" s="159">
        <f t="shared" si="82"/>
        <v>0</v>
      </c>
      <c r="S1906" s="159">
        <v>0</v>
      </c>
      <c r="T1906" s="160">
        <f t="shared" si="83"/>
        <v>0</v>
      </c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R1906" s="161" t="s">
        <v>245</v>
      </c>
      <c r="AT1906" s="161" t="s">
        <v>209</v>
      </c>
      <c r="AU1906" s="161" t="s">
        <v>88</v>
      </c>
      <c r="AY1906" s="17" t="s">
        <v>207</v>
      </c>
      <c r="BE1906" s="162">
        <f t="shared" si="84"/>
        <v>0</v>
      </c>
      <c r="BF1906" s="162">
        <f t="shared" si="85"/>
        <v>0</v>
      </c>
      <c r="BG1906" s="162">
        <f t="shared" si="86"/>
        <v>0</v>
      </c>
      <c r="BH1906" s="162">
        <f t="shared" si="87"/>
        <v>0</v>
      </c>
      <c r="BI1906" s="162">
        <f t="shared" si="88"/>
        <v>0</v>
      </c>
      <c r="BJ1906" s="17" t="s">
        <v>86</v>
      </c>
      <c r="BK1906" s="162">
        <f t="shared" si="89"/>
        <v>0</v>
      </c>
      <c r="BL1906" s="17" t="s">
        <v>245</v>
      </c>
      <c r="BM1906" s="161" t="s">
        <v>3473</v>
      </c>
    </row>
    <row r="1907" spans="1:65" s="2" customFormat="1" ht="24.2" customHeight="1">
      <c r="A1907" s="31"/>
      <c r="B1907" s="148"/>
      <c r="C1907" s="149" t="s">
        <v>1341</v>
      </c>
      <c r="D1907" s="149" t="s">
        <v>209</v>
      </c>
      <c r="E1907" s="150" t="s">
        <v>3474</v>
      </c>
      <c r="F1907" s="151" t="s">
        <v>3475</v>
      </c>
      <c r="G1907" s="152" t="s">
        <v>415</v>
      </c>
      <c r="H1907" s="153">
        <v>13.51</v>
      </c>
      <c r="I1907" s="154"/>
      <c r="J1907" s="155">
        <f t="shared" si="80"/>
        <v>0</v>
      </c>
      <c r="K1907" s="156"/>
      <c r="L1907" s="32"/>
      <c r="M1907" s="157" t="s">
        <v>1</v>
      </c>
      <c r="N1907" s="158" t="s">
        <v>44</v>
      </c>
      <c r="O1907" s="57"/>
      <c r="P1907" s="159">
        <f t="shared" si="81"/>
        <v>0</v>
      </c>
      <c r="Q1907" s="159">
        <v>0</v>
      </c>
      <c r="R1907" s="159">
        <f t="shared" si="82"/>
        <v>0</v>
      </c>
      <c r="S1907" s="159">
        <v>0</v>
      </c>
      <c r="T1907" s="160">
        <f t="shared" si="83"/>
        <v>0</v>
      </c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R1907" s="161" t="s">
        <v>245</v>
      </c>
      <c r="AT1907" s="161" t="s">
        <v>209</v>
      </c>
      <c r="AU1907" s="161" t="s">
        <v>88</v>
      </c>
      <c r="AY1907" s="17" t="s">
        <v>207</v>
      </c>
      <c r="BE1907" s="162">
        <f t="shared" si="84"/>
        <v>0</v>
      </c>
      <c r="BF1907" s="162">
        <f t="shared" si="85"/>
        <v>0</v>
      </c>
      <c r="BG1907" s="162">
        <f t="shared" si="86"/>
        <v>0</v>
      </c>
      <c r="BH1907" s="162">
        <f t="shared" si="87"/>
        <v>0</v>
      </c>
      <c r="BI1907" s="162">
        <f t="shared" si="88"/>
        <v>0</v>
      </c>
      <c r="BJ1907" s="17" t="s">
        <v>86</v>
      </c>
      <c r="BK1907" s="162">
        <f t="shared" si="89"/>
        <v>0</v>
      </c>
      <c r="BL1907" s="17" t="s">
        <v>245</v>
      </c>
      <c r="BM1907" s="161" t="s">
        <v>3476</v>
      </c>
    </row>
    <row r="1908" spans="1:65" s="2" customFormat="1" ht="24.2" customHeight="1">
      <c r="A1908" s="31"/>
      <c r="B1908" s="148"/>
      <c r="C1908" s="149" t="s">
        <v>3477</v>
      </c>
      <c r="D1908" s="149" t="s">
        <v>209</v>
      </c>
      <c r="E1908" s="150" t="s">
        <v>3478</v>
      </c>
      <c r="F1908" s="151" t="s">
        <v>3479</v>
      </c>
      <c r="G1908" s="152" t="s">
        <v>415</v>
      </c>
      <c r="H1908" s="153">
        <v>1098.53</v>
      </c>
      <c r="I1908" s="154"/>
      <c r="J1908" s="155">
        <f t="shared" si="80"/>
        <v>0</v>
      </c>
      <c r="K1908" s="156"/>
      <c r="L1908" s="32"/>
      <c r="M1908" s="157" t="s">
        <v>1</v>
      </c>
      <c r="N1908" s="158" t="s">
        <v>44</v>
      </c>
      <c r="O1908" s="57"/>
      <c r="P1908" s="159">
        <f t="shared" si="81"/>
        <v>0</v>
      </c>
      <c r="Q1908" s="159">
        <v>0</v>
      </c>
      <c r="R1908" s="159">
        <f t="shared" si="82"/>
        <v>0</v>
      </c>
      <c r="S1908" s="159">
        <v>0</v>
      </c>
      <c r="T1908" s="160">
        <f t="shared" si="83"/>
        <v>0</v>
      </c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R1908" s="161" t="s">
        <v>245</v>
      </c>
      <c r="AT1908" s="161" t="s">
        <v>209</v>
      </c>
      <c r="AU1908" s="161" t="s">
        <v>88</v>
      </c>
      <c r="AY1908" s="17" t="s">
        <v>207</v>
      </c>
      <c r="BE1908" s="162">
        <f t="shared" si="84"/>
        <v>0</v>
      </c>
      <c r="BF1908" s="162">
        <f t="shared" si="85"/>
        <v>0</v>
      </c>
      <c r="BG1908" s="162">
        <f t="shared" si="86"/>
        <v>0</v>
      </c>
      <c r="BH1908" s="162">
        <f t="shared" si="87"/>
        <v>0</v>
      </c>
      <c r="BI1908" s="162">
        <f t="shared" si="88"/>
        <v>0</v>
      </c>
      <c r="BJ1908" s="17" t="s">
        <v>86</v>
      </c>
      <c r="BK1908" s="162">
        <f t="shared" si="89"/>
        <v>0</v>
      </c>
      <c r="BL1908" s="17" t="s">
        <v>245</v>
      </c>
      <c r="BM1908" s="161" t="s">
        <v>3480</v>
      </c>
    </row>
    <row r="1909" spans="1:65" s="14" customFormat="1" ht="22.5">
      <c r="B1909" s="172"/>
      <c r="D1909" s="164" t="s">
        <v>237</v>
      </c>
      <c r="E1909" s="173" t="s">
        <v>1</v>
      </c>
      <c r="F1909" s="174" t="s">
        <v>3481</v>
      </c>
      <c r="H1909" s="173" t="s">
        <v>1</v>
      </c>
      <c r="I1909" s="175"/>
      <c r="L1909" s="172"/>
      <c r="M1909" s="176"/>
      <c r="N1909" s="177"/>
      <c r="O1909" s="177"/>
      <c r="P1909" s="177"/>
      <c r="Q1909" s="177"/>
      <c r="R1909" s="177"/>
      <c r="S1909" s="177"/>
      <c r="T1909" s="178"/>
      <c r="AT1909" s="173" t="s">
        <v>237</v>
      </c>
      <c r="AU1909" s="173" t="s">
        <v>88</v>
      </c>
      <c r="AV1909" s="14" t="s">
        <v>86</v>
      </c>
      <c r="AW1909" s="14" t="s">
        <v>33</v>
      </c>
      <c r="AX1909" s="14" t="s">
        <v>79</v>
      </c>
      <c r="AY1909" s="173" t="s">
        <v>207</v>
      </c>
    </row>
    <row r="1910" spans="1:65" s="13" customFormat="1" ht="11.25">
      <c r="B1910" s="163"/>
      <c r="D1910" s="164" t="s">
        <v>237</v>
      </c>
      <c r="E1910" s="165" t="s">
        <v>1</v>
      </c>
      <c r="F1910" s="166" t="s">
        <v>3482</v>
      </c>
      <c r="H1910" s="167">
        <v>1027.72</v>
      </c>
      <c r="I1910" s="168"/>
      <c r="L1910" s="163"/>
      <c r="M1910" s="169"/>
      <c r="N1910" s="170"/>
      <c r="O1910" s="170"/>
      <c r="P1910" s="170"/>
      <c r="Q1910" s="170"/>
      <c r="R1910" s="170"/>
      <c r="S1910" s="170"/>
      <c r="T1910" s="171"/>
      <c r="AT1910" s="165" t="s">
        <v>237</v>
      </c>
      <c r="AU1910" s="165" t="s">
        <v>88</v>
      </c>
      <c r="AV1910" s="13" t="s">
        <v>88</v>
      </c>
      <c r="AW1910" s="13" t="s">
        <v>33</v>
      </c>
      <c r="AX1910" s="13" t="s">
        <v>79</v>
      </c>
      <c r="AY1910" s="165" t="s">
        <v>207</v>
      </c>
    </row>
    <row r="1911" spans="1:65" s="13" customFormat="1" ht="11.25">
      <c r="B1911" s="163"/>
      <c r="D1911" s="164" t="s">
        <v>237</v>
      </c>
      <c r="E1911" s="165" t="s">
        <v>1</v>
      </c>
      <c r="F1911" s="166" t="s">
        <v>3483</v>
      </c>
      <c r="H1911" s="167">
        <v>28.77</v>
      </c>
      <c r="I1911" s="168"/>
      <c r="L1911" s="163"/>
      <c r="M1911" s="169"/>
      <c r="N1911" s="170"/>
      <c r="O1911" s="170"/>
      <c r="P1911" s="170"/>
      <c r="Q1911" s="170"/>
      <c r="R1911" s="170"/>
      <c r="S1911" s="170"/>
      <c r="T1911" s="171"/>
      <c r="AT1911" s="165" t="s">
        <v>237</v>
      </c>
      <c r="AU1911" s="165" t="s">
        <v>88</v>
      </c>
      <c r="AV1911" s="13" t="s">
        <v>88</v>
      </c>
      <c r="AW1911" s="13" t="s">
        <v>33</v>
      </c>
      <c r="AX1911" s="13" t="s">
        <v>79</v>
      </c>
      <c r="AY1911" s="165" t="s">
        <v>207</v>
      </c>
    </row>
    <row r="1912" spans="1:65" s="13" customFormat="1" ht="11.25">
      <c r="B1912" s="163"/>
      <c r="D1912" s="164" t="s">
        <v>237</v>
      </c>
      <c r="E1912" s="165" t="s">
        <v>1</v>
      </c>
      <c r="F1912" s="166" t="s">
        <v>3484</v>
      </c>
      <c r="H1912" s="167">
        <v>42.04</v>
      </c>
      <c r="I1912" s="168"/>
      <c r="L1912" s="163"/>
      <c r="M1912" s="169"/>
      <c r="N1912" s="170"/>
      <c r="O1912" s="170"/>
      <c r="P1912" s="170"/>
      <c r="Q1912" s="170"/>
      <c r="R1912" s="170"/>
      <c r="S1912" s="170"/>
      <c r="T1912" s="171"/>
      <c r="AT1912" s="165" t="s">
        <v>237</v>
      </c>
      <c r="AU1912" s="165" t="s">
        <v>88</v>
      </c>
      <c r="AV1912" s="13" t="s">
        <v>88</v>
      </c>
      <c r="AW1912" s="13" t="s">
        <v>33</v>
      </c>
      <c r="AX1912" s="13" t="s">
        <v>79</v>
      </c>
      <c r="AY1912" s="165" t="s">
        <v>207</v>
      </c>
    </row>
    <row r="1913" spans="1:65" s="15" customFormat="1" ht="11.25">
      <c r="B1913" s="179"/>
      <c r="D1913" s="164" t="s">
        <v>237</v>
      </c>
      <c r="E1913" s="180" t="s">
        <v>1</v>
      </c>
      <c r="F1913" s="181" t="s">
        <v>242</v>
      </c>
      <c r="H1913" s="182">
        <v>1098.53</v>
      </c>
      <c r="I1913" s="183"/>
      <c r="L1913" s="179"/>
      <c r="M1913" s="184"/>
      <c r="N1913" s="185"/>
      <c r="O1913" s="185"/>
      <c r="P1913" s="185"/>
      <c r="Q1913" s="185"/>
      <c r="R1913" s="185"/>
      <c r="S1913" s="185"/>
      <c r="T1913" s="186"/>
      <c r="AT1913" s="180" t="s">
        <v>237</v>
      </c>
      <c r="AU1913" s="180" t="s">
        <v>88</v>
      </c>
      <c r="AV1913" s="15" t="s">
        <v>213</v>
      </c>
      <c r="AW1913" s="15" t="s">
        <v>33</v>
      </c>
      <c r="AX1913" s="15" t="s">
        <v>86</v>
      </c>
      <c r="AY1913" s="180" t="s">
        <v>207</v>
      </c>
    </row>
    <row r="1914" spans="1:65" s="2" customFormat="1" ht="24.2" customHeight="1">
      <c r="A1914" s="31"/>
      <c r="B1914" s="148"/>
      <c r="C1914" s="149" t="s">
        <v>1346</v>
      </c>
      <c r="D1914" s="149" t="s">
        <v>209</v>
      </c>
      <c r="E1914" s="150" t="s">
        <v>3485</v>
      </c>
      <c r="F1914" s="151" t="s">
        <v>3486</v>
      </c>
      <c r="G1914" s="152" t="s">
        <v>1636</v>
      </c>
      <c r="H1914" s="187"/>
      <c r="I1914" s="154"/>
      <c r="J1914" s="155">
        <f>ROUND(I1914*H1914,2)</f>
        <v>0</v>
      </c>
      <c r="K1914" s="156"/>
      <c r="L1914" s="32"/>
      <c r="M1914" s="157" t="s">
        <v>1</v>
      </c>
      <c r="N1914" s="158" t="s">
        <v>44</v>
      </c>
      <c r="O1914" s="57"/>
      <c r="P1914" s="159">
        <f>O1914*H1914</f>
        <v>0</v>
      </c>
      <c r="Q1914" s="159">
        <v>0</v>
      </c>
      <c r="R1914" s="159">
        <f>Q1914*H1914</f>
        <v>0</v>
      </c>
      <c r="S1914" s="159">
        <v>0</v>
      </c>
      <c r="T1914" s="160">
        <f>S1914*H1914</f>
        <v>0</v>
      </c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R1914" s="161" t="s">
        <v>245</v>
      </c>
      <c r="AT1914" s="161" t="s">
        <v>209</v>
      </c>
      <c r="AU1914" s="161" t="s">
        <v>88</v>
      </c>
      <c r="AY1914" s="17" t="s">
        <v>207</v>
      </c>
      <c r="BE1914" s="162">
        <f>IF(N1914="základní",J1914,0)</f>
        <v>0</v>
      </c>
      <c r="BF1914" s="162">
        <f>IF(N1914="snížená",J1914,0)</f>
        <v>0</v>
      </c>
      <c r="BG1914" s="162">
        <f>IF(N1914="zákl. přenesená",J1914,0)</f>
        <v>0</v>
      </c>
      <c r="BH1914" s="162">
        <f>IF(N1914="sníž. přenesená",J1914,0)</f>
        <v>0</v>
      </c>
      <c r="BI1914" s="162">
        <f>IF(N1914="nulová",J1914,0)</f>
        <v>0</v>
      </c>
      <c r="BJ1914" s="17" t="s">
        <v>86</v>
      </c>
      <c r="BK1914" s="162">
        <f>ROUND(I1914*H1914,2)</f>
        <v>0</v>
      </c>
      <c r="BL1914" s="17" t="s">
        <v>245</v>
      </c>
      <c r="BM1914" s="161" t="s">
        <v>3487</v>
      </c>
    </row>
    <row r="1915" spans="1:65" s="2" customFormat="1" ht="16.5" customHeight="1">
      <c r="A1915" s="31"/>
      <c r="B1915" s="148"/>
      <c r="C1915" s="149" t="s">
        <v>3488</v>
      </c>
      <c r="D1915" s="149" t="s">
        <v>209</v>
      </c>
      <c r="E1915" s="150" t="s">
        <v>3316</v>
      </c>
      <c r="F1915" s="151" t="s">
        <v>3317</v>
      </c>
      <c r="G1915" s="152" t="s">
        <v>212</v>
      </c>
      <c r="H1915" s="153">
        <v>10</v>
      </c>
      <c r="I1915" s="154"/>
      <c r="J1915" s="155">
        <f>ROUND(I1915*H1915,2)</f>
        <v>0</v>
      </c>
      <c r="K1915" s="156"/>
      <c r="L1915" s="32"/>
      <c r="M1915" s="157" t="s">
        <v>1</v>
      </c>
      <c r="N1915" s="158" t="s">
        <v>44</v>
      </c>
      <c r="O1915" s="57"/>
      <c r="P1915" s="159">
        <f>O1915*H1915</f>
        <v>0</v>
      </c>
      <c r="Q1915" s="159">
        <v>0</v>
      </c>
      <c r="R1915" s="159">
        <f>Q1915*H1915</f>
        <v>0</v>
      </c>
      <c r="S1915" s="159">
        <v>0</v>
      </c>
      <c r="T1915" s="160">
        <f>S1915*H1915</f>
        <v>0</v>
      </c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R1915" s="161" t="s">
        <v>245</v>
      </c>
      <c r="AT1915" s="161" t="s">
        <v>209</v>
      </c>
      <c r="AU1915" s="161" t="s">
        <v>88</v>
      </c>
      <c r="AY1915" s="17" t="s">
        <v>207</v>
      </c>
      <c r="BE1915" s="162">
        <f>IF(N1915="základní",J1915,0)</f>
        <v>0</v>
      </c>
      <c r="BF1915" s="162">
        <f>IF(N1915="snížená",J1915,0)</f>
        <v>0</v>
      </c>
      <c r="BG1915" s="162">
        <f>IF(N1915="zákl. přenesená",J1915,0)</f>
        <v>0</v>
      </c>
      <c r="BH1915" s="162">
        <f>IF(N1915="sníž. přenesená",J1915,0)</f>
        <v>0</v>
      </c>
      <c r="BI1915" s="162">
        <f>IF(N1915="nulová",J1915,0)</f>
        <v>0</v>
      </c>
      <c r="BJ1915" s="17" t="s">
        <v>86</v>
      </c>
      <c r="BK1915" s="162">
        <f>ROUND(I1915*H1915,2)</f>
        <v>0</v>
      </c>
      <c r="BL1915" s="17" t="s">
        <v>245</v>
      </c>
      <c r="BM1915" s="161" t="s">
        <v>3489</v>
      </c>
    </row>
    <row r="1916" spans="1:65" s="13" customFormat="1" ht="22.5">
      <c r="B1916" s="163"/>
      <c r="D1916" s="164" t="s">
        <v>237</v>
      </c>
      <c r="E1916" s="165" t="s">
        <v>1</v>
      </c>
      <c r="F1916" s="166" t="s">
        <v>3490</v>
      </c>
      <c r="H1916" s="167">
        <v>10</v>
      </c>
      <c r="I1916" s="168"/>
      <c r="L1916" s="163"/>
      <c r="M1916" s="169"/>
      <c r="N1916" s="170"/>
      <c r="O1916" s="170"/>
      <c r="P1916" s="170"/>
      <c r="Q1916" s="170"/>
      <c r="R1916" s="170"/>
      <c r="S1916" s="170"/>
      <c r="T1916" s="171"/>
      <c r="AT1916" s="165" t="s">
        <v>237</v>
      </c>
      <c r="AU1916" s="165" t="s">
        <v>88</v>
      </c>
      <c r="AV1916" s="13" t="s">
        <v>88</v>
      </c>
      <c r="AW1916" s="13" t="s">
        <v>33</v>
      </c>
      <c r="AX1916" s="13" t="s">
        <v>79</v>
      </c>
      <c r="AY1916" s="165" t="s">
        <v>207</v>
      </c>
    </row>
    <row r="1917" spans="1:65" s="14" customFormat="1" ht="22.5">
      <c r="B1917" s="172"/>
      <c r="D1917" s="164" t="s">
        <v>237</v>
      </c>
      <c r="E1917" s="173" t="s">
        <v>1</v>
      </c>
      <c r="F1917" s="174" t="s">
        <v>3351</v>
      </c>
      <c r="H1917" s="173" t="s">
        <v>1</v>
      </c>
      <c r="I1917" s="175"/>
      <c r="L1917" s="172"/>
      <c r="M1917" s="176"/>
      <c r="N1917" s="177"/>
      <c r="O1917" s="177"/>
      <c r="P1917" s="177"/>
      <c r="Q1917" s="177"/>
      <c r="R1917" s="177"/>
      <c r="S1917" s="177"/>
      <c r="T1917" s="178"/>
      <c r="AT1917" s="173" t="s">
        <v>237</v>
      </c>
      <c r="AU1917" s="173" t="s">
        <v>88</v>
      </c>
      <c r="AV1917" s="14" t="s">
        <v>86</v>
      </c>
      <c r="AW1917" s="14" t="s">
        <v>33</v>
      </c>
      <c r="AX1917" s="14" t="s">
        <v>79</v>
      </c>
      <c r="AY1917" s="173" t="s">
        <v>207</v>
      </c>
    </row>
    <row r="1918" spans="1:65" s="15" customFormat="1" ht="11.25">
      <c r="B1918" s="179"/>
      <c r="D1918" s="164" t="s">
        <v>237</v>
      </c>
      <c r="E1918" s="180" t="s">
        <v>1</v>
      </c>
      <c r="F1918" s="181" t="s">
        <v>242</v>
      </c>
      <c r="H1918" s="182">
        <v>10</v>
      </c>
      <c r="I1918" s="183"/>
      <c r="L1918" s="179"/>
      <c r="M1918" s="184"/>
      <c r="N1918" s="185"/>
      <c r="O1918" s="185"/>
      <c r="P1918" s="185"/>
      <c r="Q1918" s="185"/>
      <c r="R1918" s="185"/>
      <c r="S1918" s="185"/>
      <c r="T1918" s="186"/>
      <c r="AT1918" s="180" t="s">
        <v>237</v>
      </c>
      <c r="AU1918" s="180" t="s">
        <v>88</v>
      </c>
      <c r="AV1918" s="15" t="s">
        <v>213</v>
      </c>
      <c r="AW1918" s="15" t="s">
        <v>33</v>
      </c>
      <c r="AX1918" s="15" t="s">
        <v>86</v>
      </c>
      <c r="AY1918" s="180" t="s">
        <v>207</v>
      </c>
    </row>
    <row r="1919" spans="1:65" s="12" customFormat="1" ht="22.9" customHeight="1">
      <c r="B1919" s="135"/>
      <c r="D1919" s="136" t="s">
        <v>78</v>
      </c>
      <c r="E1919" s="146" t="s">
        <v>3491</v>
      </c>
      <c r="F1919" s="146" t="s">
        <v>3492</v>
      </c>
      <c r="I1919" s="138"/>
      <c r="J1919" s="147">
        <f>BK1919</f>
        <v>0</v>
      </c>
      <c r="L1919" s="135"/>
      <c r="M1919" s="140"/>
      <c r="N1919" s="141"/>
      <c r="O1919" s="141"/>
      <c r="P1919" s="142">
        <f>SUM(P1920:P1936)</f>
        <v>0</v>
      </c>
      <c r="Q1919" s="141"/>
      <c r="R1919" s="142">
        <f>SUM(R1920:R1936)</f>
        <v>0</v>
      </c>
      <c r="S1919" s="141"/>
      <c r="T1919" s="143">
        <f>SUM(T1920:T1936)</f>
        <v>0</v>
      </c>
      <c r="AR1919" s="136" t="s">
        <v>86</v>
      </c>
      <c r="AT1919" s="144" t="s">
        <v>78</v>
      </c>
      <c r="AU1919" s="144" t="s">
        <v>86</v>
      </c>
      <c r="AY1919" s="136" t="s">
        <v>207</v>
      </c>
      <c r="BK1919" s="145">
        <f>SUM(BK1920:BK1936)</f>
        <v>0</v>
      </c>
    </row>
    <row r="1920" spans="1:65" s="2" customFormat="1" ht="24.2" customHeight="1">
      <c r="A1920" s="31"/>
      <c r="B1920" s="148"/>
      <c r="C1920" s="149" t="s">
        <v>1351</v>
      </c>
      <c r="D1920" s="149" t="s">
        <v>209</v>
      </c>
      <c r="E1920" s="150" t="s">
        <v>3493</v>
      </c>
      <c r="F1920" s="151" t="s">
        <v>3494</v>
      </c>
      <c r="G1920" s="152" t="s">
        <v>415</v>
      </c>
      <c r="H1920" s="153">
        <v>305.43099999999998</v>
      </c>
      <c r="I1920" s="154"/>
      <c r="J1920" s="155">
        <f>ROUND(I1920*H1920,2)</f>
        <v>0</v>
      </c>
      <c r="K1920" s="156"/>
      <c r="L1920" s="32"/>
      <c r="M1920" s="157" t="s">
        <v>1</v>
      </c>
      <c r="N1920" s="158" t="s">
        <v>44</v>
      </c>
      <c r="O1920" s="57"/>
      <c r="P1920" s="159">
        <f>O1920*H1920</f>
        <v>0</v>
      </c>
      <c r="Q1920" s="159">
        <v>0</v>
      </c>
      <c r="R1920" s="159">
        <f>Q1920*H1920</f>
        <v>0</v>
      </c>
      <c r="S1920" s="159">
        <v>0</v>
      </c>
      <c r="T1920" s="160">
        <f>S1920*H1920</f>
        <v>0</v>
      </c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R1920" s="161" t="s">
        <v>213</v>
      </c>
      <c r="AT1920" s="161" t="s">
        <v>209</v>
      </c>
      <c r="AU1920" s="161" t="s">
        <v>88</v>
      </c>
      <c r="AY1920" s="17" t="s">
        <v>207</v>
      </c>
      <c r="BE1920" s="162">
        <f>IF(N1920="základní",J1920,0)</f>
        <v>0</v>
      </c>
      <c r="BF1920" s="162">
        <f>IF(N1920="snížená",J1920,0)</f>
        <v>0</v>
      </c>
      <c r="BG1920" s="162">
        <f>IF(N1920="zákl. přenesená",J1920,0)</f>
        <v>0</v>
      </c>
      <c r="BH1920" s="162">
        <f>IF(N1920="sníž. přenesená",J1920,0)</f>
        <v>0</v>
      </c>
      <c r="BI1920" s="162">
        <f>IF(N1920="nulová",J1920,0)</f>
        <v>0</v>
      </c>
      <c r="BJ1920" s="17" t="s">
        <v>86</v>
      </c>
      <c r="BK1920" s="162">
        <f>ROUND(I1920*H1920,2)</f>
        <v>0</v>
      </c>
      <c r="BL1920" s="17" t="s">
        <v>213</v>
      </c>
      <c r="BM1920" s="161" t="s">
        <v>3495</v>
      </c>
    </row>
    <row r="1921" spans="1:65" s="14" customFormat="1" ht="11.25">
      <c r="B1921" s="172"/>
      <c r="D1921" s="164" t="s">
        <v>237</v>
      </c>
      <c r="E1921" s="173" t="s">
        <v>1</v>
      </c>
      <c r="F1921" s="174" t="s">
        <v>3496</v>
      </c>
      <c r="H1921" s="173" t="s">
        <v>1</v>
      </c>
      <c r="I1921" s="175"/>
      <c r="L1921" s="172"/>
      <c r="M1921" s="176"/>
      <c r="N1921" s="177"/>
      <c r="O1921" s="177"/>
      <c r="P1921" s="177"/>
      <c r="Q1921" s="177"/>
      <c r="R1921" s="177"/>
      <c r="S1921" s="177"/>
      <c r="T1921" s="178"/>
      <c r="AT1921" s="173" t="s">
        <v>237</v>
      </c>
      <c r="AU1921" s="173" t="s">
        <v>88</v>
      </c>
      <c r="AV1921" s="14" t="s">
        <v>86</v>
      </c>
      <c r="AW1921" s="14" t="s">
        <v>33</v>
      </c>
      <c r="AX1921" s="14" t="s">
        <v>79</v>
      </c>
      <c r="AY1921" s="173" t="s">
        <v>207</v>
      </c>
    </row>
    <row r="1922" spans="1:65" s="13" customFormat="1" ht="22.5">
      <c r="B1922" s="163"/>
      <c r="D1922" s="164" t="s">
        <v>237</v>
      </c>
      <c r="E1922" s="165" t="s">
        <v>1</v>
      </c>
      <c r="F1922" s="166" t="s">
        <v>3497</v>
      </c>
      <c r="H1922" s="167">
        <v>305.43099999999998</v>
      </c>
      <c r="I1922" s="168"/>
      <c r="L1922" s="163"/>
      <c r="M1922" s="169"/>
      <c r="N1922" s="170"/>
      <c r="O1922" s="170"/>
      <c r="P1922" s="170"/>
      <c r="Q1922" s="170"/>
      <c r="R1922" s="170"/>
      <c r="S1922" s="170"/>
      <c r="T1922" s="171"/>
      <c r="AT1922" s="165" t="s">
        <v>237</v>
      </c>
      <c r="AU1922" s="165" t="s">
        <v>88</v>
      </c>
      <c r="AV1922" s="13" t="s">
        <v>88</v>
      </c>
      <c r="AW1922" s="13" t="s">
        <v>33</v>
      </c>
      <c r="AX1922" s="13" t="s">
        <v>79</v>
      </c>
      <c r="AY1922" s="165" t="s">
        <v>207</v>
      </c>
    </row>
    <row r="1923" spans="1:65" s="14" customFormat="1" ht="22.5">
      <c r="B1923" s="172"/>
      <c r="D1923" s="164" t="s">
        <v>237</v>
      </c>
      <c r="E1923" s="173" t="s">
        <v>1</v>
      </c>
      <c r="F1923" s="174" t="s">
        <v>3498</v>
      </c>
      <c r="H1923" s="173" t="s">
        <v>1</v>
      </c>
      <c r="I1923" s="175"/>
      <c r="L1923" s="172"/>
      <c r="M1923" s="176"/>
      <c r="N1923" s="177"/>
      <c r="O1923" s="177"/>
      <c r="P1923" s="177"/>
      <c r="Q1923" s="177"/>
      <c r="R1923" s="177"/>
      <c r="S1923" s="177"/>
      <c r="T1923" s="178"/>
      <c r="AT1923" s="173" t="s">
        <v>237</v>
      </c>
      <c r="AU1923" s="173" t="s">
        <v>88</v>
      </c>
      <c r="AV1923" s="14" t="s">
        <v>86</v>
      </c>
      <c r="AW1923" s="14" t="s">
        <v>33</v>
      </c>
      <c r="AX1923" s="14" t="s">
        <v>79</v>
      </c>
      <c r="AY1923" s="173" t="s">
        <v>207</v>
      </c>
    </row>
    <row r="1924" spans="1:65" s="15" customFormat="1" ht="11.25">
      <c r="B1924" s="179"/>
      <c r="D1924" s="164" t="s">
        <v>237</v>
      </c>
      <c r="E1924" s="180" t="s">
        <v>1</v>
      </c>
      <c r="F1924" s="181" t="s">
        <v>242</v>
      </c>
      <c r="H1924" s="182">
        <v>305.43099999999998</v>
      </c>
      <c r="I1924" s="183"/>
      <c r="L1924" s="179"/>
      <c r="M1924" s="184"/>
      <c r="N1924" s="185"/>
      <c r="O1924" s="185"/>
      <c r="P1924" s="185"/>
      <c r="Q1924" s="185"/>
      <c r="R1924" s="185"/>
      <c r="S1924" s="185"/>
      <c r="T1924" s="186"/>
      <c r="AT1924" s="180" t="s">
        <v>237</v>
      </c>
      <c r="AU1924" s="180" t="s">
        <v>88</v>
      </c>
      <c r="AV1924" s="15" t="s">
        <v>213</v>
      </c>
      <c r="AW1924" s="15" t="s">
        <v>33</v>
      </c>
      <c r="AX1924" s="15" t="s">
        <v>86</v>
      </c>
      <c r="AY1924" s="180" t="s">
        <v>207</v>
      </c>
    </row>
    <row r="1925" spans="1:65" s="2" customFormat="1" ht="24.2" customHeight="1">
      <c r="A1925" s="31"/>
      <c r="B1925" s="148"/>
      <c r="C1925" s="149" t="s">
        <v>3499</v>
      </c>
      <c r="D1925" s="149" t="s">
        <v>209</v>
      </c>
      <c r="E1925" s="150" t="s">
        <v>3500</v>
      </c>
      <c r="F1925" s="151" t="s">
        <v>3501</v>
      </c>
      <c r="G1925" s="152" t="s">
        <v>415</v>
      </c>
      <c r="H1925" s="153">
        <v>234.947</v>
      </c>
      <c r="I1925" s="154"/>
      <c r="J1925" s="155">
        <f>ROUND(I1925*H1925,2)</f>
        <v>0</v>
      </c>
      <c r="K1925" s="156"/>
      <c r="L1925" s="32"/>
      <c r="M1925" s="157" t="s">
        <v>1</v>
      </c>
      <c r="N1925" s="158" t="s">
        <v>44</v>
      </c>
      <c r="O1925" s="57"/>
      <c r="P1925" s="159">
        <f>O1925*H1925</f>
        <v>0</v>
      </c>
      <c r="Q1925" s="159">
        <v>0</v>
      </c>
      <c r="R1925" s="159">
        <f>Q1925*H1925</f>
        <v>0</v>
      </c>
      <c r="S1925" s="159">
        <v>0</v>
      </c>
      <c r="T1925" s="160">
        <f>S1925*H1925</f>
        <v>0</v>
      </c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R1925" s="161" t="s">
        <v>213</v>
      </c>
      <c r="AT1925" s="161" t="s">
        <v>209</v>
      </c>
      <c r="AU1925" s="161" t="s">
        <v>88</v>
      </c>
      <c r="AY1925" s="17" t="s">
        <v>207</v>
      </c>
      <c r="BE1925" s="162">
        <f>IF(N1925="základní",J1925,0)</f>
        <v>0</v>
      </c>
      <c r="BF1925" s="162">
        <f>IF(N1925="snížená",J1925,0)</f>
        <v>0</v>
      </c>
      <c r="BG1925" s="162">
        <f>IF(N1925="zákl. přenesená",J1925,0)</f>
        <v>0</v>
      </c>
      <c r="BH1925" s="162">
        <f>IF(N1925="sníž. přenesená",J1925,0)</f>
        <v>0</v>
      </c>
      <c r="BI1925" s="162">
        <f>IF(N1925="nulová",J1925,0)</f>
        <v>0</v>
      </c>
      <c r="BJ1925" s="17" t="s">
        <v>86</v>
      </c>
      <c r="BK1925" s="162">
        <f>ROUND(I1925*H1925,2)</f>
        <v>0</v>
      </c>
      <c r="BL1925" s="17" t="s">
        <v>213</v>
      </c>
      <c r="BM1925" s="161" t="s">
        <v>3502</v>
      </c>
    </row>
    <row r="1926" spans="1:65" s="13" customFormat="1" ht="11.25">
      <c r="B1926" s="163"/>
      <c r="D1926" s="164" t="s">
        <v>237</v>
      </c>
      <c r="E1926" s="165" t="s">
        <v>1</v>
      </c>
      <c r="F1926" s="166" t="s">
        <v>3503</v>
      </c>
      <c r="H1926" s="167">
        <v>234.947</v>
      </c>
      <c r="I1926" s="168"/>
      <c r="L1926" s="163"/>
      <c r="M1926" s="169"/>
      <c r="N1926" s="170"/>
      <c r="O1926" s="170"/>
      <c r="P1926" s="170"/>
      <c r="Q1926" s="170"/>
      <c r="R1926" s="170"/>
      <c r="S1926" s="170"/>
      <c r="T1926" s="171"/>
      <c r="AT1926" s="165" t="s">
        <v>237</v>
      </c>
      <c r="AU1926" s="165" t="s">
        <v>88</v>
      </c>
      <c r="AV1926" s="13" t="s">
        <v>88</v>
      </c>
      <c r="AW1926" s="13" t="s">
        <v>33</v>
      </c>
      <c r="AX1926" s="13" t="s">
        <v>79</v>
      </c>
      <c r="AY1926" s="165" t="s">
        <v>207</v>
      </c>
    </row>
    <row r="1927" spans="1:65" s="15" customFormat="1" ht="11.25">
      <c r="B1927" s="179"/>
      <c r="D1927" s="164" t="s">
        <v>237</v>
      </c>
      <c r="E1927" s="180" t="s">
        <v>1</v>
      </c>
      <c r="F1927" s="181" t="s">
        <v>242</v>
      </c>
      <c r="H1927" s="182">
        <v>234.947</v>
      </c>
      <c r="I1927" s="183"/>
      <c r="L1927" s="179"/>
      <c r="M1927" s="184"/>
      <c r="N1927" s="185"/>
      <c r="O1927" s="185"/>
      <c r="P1927" s="185"/>
      <c r="Q1927" s="185"/>
      <c r="R1927" s="185"/>
      <c r="S1927" s="185"/>
      <c r="T1927" s="186"/>
      <c r="AT1927" s="180" t="s">
        <v>237</v>
      </c>
      <c r="AU1927" s="180" t="s">
        <v>88</v>
      </c>
      <c r="AV1927" s="15" t="s">
        <v>213</v>
      </c>
      <c r="AW1927" s="15" t="s">
        <v>33</v>
      </c>
      <c r="AX1927" s="15" t="s">
        <v>86</v>
      </c>
      <c r="AY1927" s="180" t="s">
        <v>207</v>
      </c>
    </row>
    <row r="1928" spans="1:65" s="2" customFormat="1" ht="24.2" customHeight="1">
      <c r="A1928" s="31"/>
      <c r="B1928" s="148"/>
      <c r="C1928" s="149" t="s">
        <v>1356</v>
      </c>
      <c r="D1928" s="149" t="s">
        <v>209</v>
      </c>
      <c r="E1928" s="150" t="s">
        <v>3504</v>
      </c>
      <c r="F1928" s="151" t="s">
        <v>3505</v>
      </c>
      <c r="G1928" s="152" t="s">
        <v>415</v>
      </c>
      <c r="H1928" s="153">
        <v>234.947</v>
      </c>
      <c r="I1928" s="154"/>
      <c r="J1928" s="155">
        <f>ROUND(I1928*H1928,2)</f>
        <v>0</v>
      </c>
      <c r="K1928" s="156"/>
      <c r="L1928" s="32"/>
      <c r="M1928" s="157" t="s">
        <v>1</v>
      </c>
      <c r="N1928" s="158" t="s">
        <v>44</v>
      </c>
      <c r="O1928" s="57"/>
      <c r="P1928" s="159">
        <f>O1928*H1928</f>
        <v>0</v>
      </c>
      <c r="Q1928" s="159">
        <v>0</v>
      </c>
      <c r="R1928" s="159">
        <f>Q1928*H1928</f>
        <v>0</v>
      </c>
      <c r="S1928" s="159">
        <v>0</v>
      </c>
      <c r="T1928" s="160">
        <f>S1928*H1928</f>
        <v>0</v>
      </c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R1928" s="161" t="s">
        <v>213</v>
      </c>
      <c r="AT1928" s="161" t="s">
        <v>209</v>
      </c>
      <c r="AU1928" s="161" t="s">
        <v>88</v>
      </c>
      <c r="AY1928" s="17" t="s">
        <v>207</v>
      </c>
      <c r="BE1928" s="162">
        <f>IF(N1928="základní",J1928,0)</f>
        <v>0</v>
      </c>
      <c r="BF1928" s="162">
        <f>IF(N1928="snížená",J1928,0)</f>
        <v>0</v>
      </c>
      <c r="BG1928" s="162">
        <f>IF(N1928="zákl. přenesená",J1928,0)</f>
        <v>0</v>
      </c>
      <c r="BH1928" s="162">
        <f>IF(N1928="sníž. přenesená",J1928,0)</f>
        <v>0</v>
      </c>
      <c r="BI1928" s="162">
        <f>IF(N1928="nulová",J1928,0)</f>
        <v>0</v>
      </c>
      <c r="BJ1928" s="17" t="s">
        <v>86</v>
      </c>
      <c r="BK1928" s="162">
        <f>ROUND(I1928*H1928,2)</f>
        <v>0</v>
      </c>
      <c r="BL1928" s="17" t="s">
        <v>213</v>
      </c>
      <c r="BM1928" s="161" t="s">
        <v>3506</v>
      </c>
    </row>
    <row r="1929" spans="1:65" s="13" customFormat="1" ht="11.25">
      <c r="B1929" s="163"/>
      <c r="D1929" s="164" t="s">
        <v>237</v>
      </c>
      <c r="E1929" s="165" t="s">
        <v>1</v>
      </c>
      <c r="F1929" s="166" t="s">
        <v>3507</v>
      </c>
      <c r="H1929" s="167">
        <v>234.947</v>
      </c>
      <c r="I1929" s="168"/>
      <c r="L1929" s="163"/>
      <c r="M1929" s="169"/>
      <c r="N1929" s="170"/>
      <c r="O1929" s="170"/>
      <c r="P1929" s="170"/>
      <c r="Q1929" s="170"/>
      <c r="R1929" s="170"/>
      <c r="S1929" s="170"/>
      <c r="T1929" s="171"/>
      <c r="AT1929" s="165" t="s">
        <v>237</v>
      </c>
      <c r="AU1929" s="165" t="s">
        <v>88</v>
      </c>
      <c r="AV1929" s="13" t="s">
        <v>88</v>
      </c>
      <c r="AW1929" s="13" t="s">
        <v>33</v>
      </c>
      <c r="AX1929" s="13" t="s">
        <v>79</v>
      </c>
      <c r="AY1929" s="165" t="s">
        <v>207</v>
      </c>
    </row>
    <row r="1930" spans="1:65" s="15" customFormat="1" ht="11.25">
      <c r="B1930" s="179"/>
      <c r="D1930" s="164" t="s">
        <v>237</v>
      </c>
      <c r="E1930" s="180" t="s">
        <v>1</v>
      </c>
      <c r="F1930" s="181" t="s">
        <v>242</v>
      </c>
      <c r="H1930" s="182">
        <v>234.947</v>
      </c>
      <c r="I1930" s="183"/>
      <c r="L1930" s="179"/>
      <c r="M1930" s="184"/>
      <c r="N1930" s="185"/>
      <c r="O1930" s="185"/>
      <c r="P1930" s="185"/>
      <c r="Q1930" s="185"/>
      <c r="R1930" s="185"/>
      <c r="S1930" s="185"/>
      <c r="T1930" s="186"/>
      <c r="AT1930" s="180" t="s">
        <v>237</v>
      </c>
      <c r="AU1930" s="180" t="s">
        <v>88</v>
      </c>
      <c r="AV1930" s="15" t="s">
        <v>213</v>
      </c>
      <c r="AW1930" s="15" t="s">
        <v>33</v>
      </c>
      <c r="AX1930" s="15" t="s">
        <v>86</v>
      </c>
      <c r="AY1930" s="180" t="s">
        <v>207</v>
      </c>
    </row>
    <row r="1931" spans="1:65" s="2" customFormat="1" ht="24.2" customHeight="1">
      <c r="A1931" s="31"/>
      <c r="B1931" s="148"/>
      <c r="C1931" s="149" t="s">
        <v>3508</v>
      </c>
      <c r="D1931" s="149" t="s">
        <v>209</v>
      </c>
      <c r="E1931" s="150" t="s">
        <v>3509</v>
      </c>
      <c r="F1931" s="151" t="s">
        <v>3510</v>
      </c>
      <c r="G1931" s="152" t="s">
        <v>220</v>
      </c>
      <c r="H1931" s="153">
        <v>193.435</v>
      </c>
      <c r="I1931" s="154"/>
      <c r="J1931" s="155">
        <f>ROUND(I1931*H1931,2)</f>
        <v>0</v>
      </c>
      <c r="K1931" s="156"/>
      <c r="L1931" s="32"/>
      <c r="M1931" s="157" t="s">
        <v>1</v>
      </c>
      <c r="N1931" s="158" t="s">
        <v>44</v>
      </c>
      <c r="O1931" s="57"/>
      <c r="P1931" s="159">
        <f>O1931*H1931</f>
        <v>0</v>
      </c>
      <c r="Q1931" s="159">
        <v>0</v>
      </c>
      <c r="R1931" s="159">
        <f>Q1931*H1931</f>
        <v>0</v>
      </c>
      <c r="S1931" s="159">
        <v>0</v>
      </c>
      <c r="T1931" s="160">
        <f>S1931*H1931</f>
        <v>0</v>
      </c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R1931" s="161" t="s">
        <v>213</v>
      </c>
      <c r="AT1931" s="161" t="s">
        <v>209</v>
      </c>
      <c r="AU1931" s="161" t="s">
        <v>88</v>
      </c>
      <c r="AY1931" s="17" t="s">
        <v>207</v>
      </c>
      <c r="BE1931" s="162">
        <f>IF(N1931="základní",J1931,0)</f>
        <v>0</v>
      </c>
      <c r="BF1931" s="162">
        <f>IF(N1931="snížená",J1931,0)</f>
        <v>0</v>
      </c>
      <c r="BG1931" s="162">
        <f>IF(N1931="zákl. přenesená",J1931,0)</f>
        <v>0</v>
      </c>
      <c r="BH1931" s="162">
        <f>IF(N1931="sníž. přenesená",J1931,0)</f>
        <v>0</v>
      </c>
      <c r="BI1931" s="162">
        <f>IF(N1931="nulová",J1931,0)</f>
        <v>0</v>
      </c>
      <c r="BJ1931" s="17" t="s">
        <v>86</v>
      </c>
      <c r="BK1931" s="162">
        <f>ROUND(I1931*H1931,2)</f>
        <v>0</v>
      </c>
      <c r="BL1931" s="17" t="s">
        <v>213</v>
      </c>
      <c r="BM1931" s="161" t="s">
        <v>3511</v>
      </c>
    </row>
    <row r="1932" spans="1:65" s="2" customFormat="1" ht="24.2" customHeight="1">
      <c r="A1932" s="31"/>
      <c r="B1932" s="148"/>
      <c r="C1932" s="149" t="s">
        <v>1361</v>
      </c>
      <c r="D1932" s="149" t="s">
        <v>209</v>
      </c>
      <c r="E1932" s="150" t="s">
        <v>3512</v>
      </c>
      <c r="F1932" s="151" t="s">
        <v>3513</v>
      </c>
      <c r="G1932" s="152" t="s">
        <v>1636</v>
      </c>
      <c r="H1932" s="187"/>
      <c r="I1932" s="154"/>
      <c r="J1932" s="155">
        <f>ROUND(I1932*H1932,2)</f>
        <v>0</v>
      </c>
      <c r="K1932" s="156"/>
      <c r="L1932" s="32"/>
      <c r="M1932" s="157" t="s">
        <v>1</v>
      </c>
      <c r="N1932" s="158" t="s">
        <v>44</v>
      </c>
      <c r="O1932" s="57"/>
      <c r="P1932" s="159">
        <f>O1932*H1932</f>
        <v>0</v>
      </c>
      <c r="Q1932" s="159">
        <v>0</v>
      </c>
      <c r="R1932" s="159">
        <f>Q1932*H1932</f>
        <v>0</v>
      </c>
      <c r="S1932" s="159">
        <v>0</v>
      </c>
      <c r="T1932" s="160">
        <f>S1932*H1932</f>
        <v>0</v>
      </c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R1932" s="161" t="s">
        <v>213</v>
      </c>
      <c r="AT1932" s="161" t="s">
        <v>209</v>
      </c>
      <c r="AU1932" s="161" t="s">
        <v>88</v>
      </c>
      <c r="AY1932" s="17" t="s">
        <v>207</v>
      </c>
      <c r="BE1932" s="162">
        <f>IF(N1932="základní",J1932,0)</f>
        <v>0</v>
      </c>
      <c r="BF1932" s="162">
        <f>IF(N1932="snížená",J1932,0)</f>
        <v>0</v>
      </c>
      <c r="BG1932" s="162">
        <f>IF(N1932="zákl. přenesená",J1932,0)</f>
        <v>0</v>
      </c>
      <c r="BH1932" s="162">
        <f>IF(N1932="sníž. přenesená",J1932,0)</f>
        <v>0</v>
      </c>
      <c r="BI1932" s="162">
        <f>IF(N1932="nulová",J1932,0)</f>
        <v>0</v>
      </c>
      <c r="BJ1932" s="17" t="s">
        <v>86</v>
      </c>
      <c r="BK1932" s="162">
        <f>ROUND(I1932*H1932,2)</f>
        <v>0</v>
      </c>
      <c r="BL1932" s="17" t="s">
        <v>213</v>
      </c>
      <c r="BM1932" s="161" t="s">
        <v>3514</v>
      </c>
    </row>
    <row r="1933" spans="1:65" s="2" customFormat="1" ht="16.5" customHeight="1">
      <c r="A1933" s="31"/>
      <c r="B1933" s="148"/>
      <c r="C1933" s="149" t="s">
        <v>3515</v>
      </c>
      <c r="D1933" s="149" t="s">
        <v>209</v>
      </c>
      <c r="E1933" s="150" t="s">
        <v>3516</v>
      </c>
      <c r="F1933" s="151" t="s">
        <v>3517</v>
      </c>
      <c r="G1933" s="152" t="s">
        <v>212</v>
      </c>
      <c r="H1933" s="153">
        <v>10</v>
      </c>
      <c r="I1933" s="154"/>
      <c r="J1933" s="155">
        <f>ROUND(I1933*H1933,2)</f>
        <v>0</v>
      </c>
      <c r="K1933" s="156"/>
      <c r="L1933" s="32"/>
      <c r="M1933" s="157" t="s">
        <v>1</v>
      </c>
      <c r="N1933" s="158" t="s">
        <v>44</v>
      </c>
      <c r="O1933" s="57"/>
      <c r="P1933" s="159">
        <f>O1933*H1933</f>
        <v>0</v>
      </c>
      <c r="Q1933" s="159">
        <v>0</v>
      </c>
      <c r="R1933" s="159">
        <f>Q1933*H1933</f>
        <v>0</v>
      </c>
      <c r="S1933" s="159">
        <v>0</v>
      </c>
      <c r="T1933" s="160">
        <f>S1933*H1933</f>
        <v>0</v>
      </c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R1933" s="161" t="s">
        <v>213</v>
      </c>
      <c r="AT1933" s="161" t="s">
        <v>209</v>
      </c>
      <c r="AU1933" s="161" t="s">
        <v>88</v>
      </c>
      <c r="AY1933" s="17" t="s">
        <v>207</v>
      </c>
      <c r="BE1933" s="162">
        <f>IF(N1933="základní",J1933,0)</f>
        <v>0</v>
      </c>
      <c r="BF1933" s="162">
        <f>IF(N1933="snížená",J1933,0)</f>
        <v>0</v>
      </c>
      <c r="BG1933" s="162">
        <f>IF(N1933="zákl. přenesená",J1933,0)</f>
        <v>0</v>
      </c>
      <c r="BH1933" s="162">
        <f>IF(N1933="sníž. přenesená",J1933,0)</f>
        <v>0</v>
      </c>
      <c r="BI1933" s="162">
        <f>IF(N1933="nulová",J1933,0)</f>
        <v>0</v>
      </c>
      <c r="BJ1933" s="17" t="s">
        <v>86</v>
      </c>
      <c r="BK1933" s="162">
        <f>ROUND(I1933*H1933,2)</f>
        <v>0</v>
      </c>
      <c r="BL1933" s="17" t="s">
        <v>213</v>
      </c>
      <c r="BM1933" s="161" t="s">
        <v>1442</v>
      </c>
    </row>
    <row r="1934" spans="1:65" s="13" customFormat="1" ht="22.5">
      <c r="B1934" s="163"/>
      <c r="D1934" s="164" t="s">
        <v>237</v>
      </c>
      <c r="E1934" s="165" t="s">
        <v>1</v>
      </c>
      <c r="F1934" s="166" t="s">
        <v>3518</v>
      </c>
      <c r="H1934" s="167">
        <v>10</v>
      </c>
      <c r="I1934" s="168"/>
      <c r="L1934" s="163"/>
      <c r="M1934" s="169"/>
      <c r="N1934" s="170"/>
      <c r="O1934" s="170"/>
      <c r="P1934" s="170"/>
      <c r="Q1934" s="170"/>
      <c r="R1934" s="170"/>
      <c r="S1934" s="170"/>
      <c r="T1934" s="171"/>
      <c r="AT1934" s="165" t="s">
        <v>237</v>
      </c>
      <c r="AU1934" s="165" t="s">
        <v>88</v>
      </c>
      <c r="AV1934" s="13" t="s">
        <v>88</v>
      </c>
      <c r="AW1934" s="13" t="s">
        <v>33</v>
      </c>
      <c r="AX1934" s="13" t="s">
        <v>79</v>
      </c>
      <c r="AY1934" s="165" t="s">
        <v>207</v>
      </c>
    </row>
    <row r="1935" spans="1:65" s="14" customFormat="1" ht="22.5">
      <c r="B1935" s="172"/>
      <c r="D1935" s="164" t="s">
        <v>237</v>
      </c>
      <c r="E1935" s="173" t="s">
        <v>1</v>
      </c>
      <c r="F1935" s="174" t="s">
        <v>3351</v>
      </c>
      <c r="H1935" s="173" t="s">
        <v>1</v>
      </c>
      <c r="I1935" s="175"/>
      <c r="L1935" s="172"/>
      <c r="M1935" s="176"/>
      <c r="N1935" s="177"/>
      <c r="O1935" s="177"/>
      <c r="P1935" s="177"/>
      <c r="Q1935" s="177"/>
      <c r="R1935" s="177"/>
      <c r="S1935" s="177"/>
      <c r="T1935" s="178"/>
      <c r="AT1935" s="173" t="s">
        <v>237</v>
      </c>
      <c r="AU1935" s="173" t="s">
        <v>88</v>
      </c>
      <c r="AV1935" s="14" t="s">
        <v>86</v>
      </c>
      <c r="AW1935" s="14" t="s">
        <v>33</v>
      </c>
      <c r="AX1935" s="14" t="s">
        <v>79</v>
      </c>
      <c r="AY1935" s="173" t="s">
        <v>207</v>
      </c>
    </row>
    <row r="1936" spans="1:65" s="15" customFormat="1" ht="11.25">
      <c r="B1936" s="179"/>
      <c r="D1936" s="164" t="s">
        <v>237</v>
      </c>
      <c r="E1936" s="180" t="s">
        <v>1</v>
      </c>
      <c r="F1936" s="181" t="s">
        <v>242</v>
      </c>
      <c r="H1936" s="182">
        <v>10</v>
      </c>
      <c r="I1936" s="183"/>
      <c r="L1936" s="179"/>
      <c r="M1936" s="184"/>
      <c r="N1936" s="185"/>
      <c r="O1936" s="185"/>
      <c r="P1936" s="185"/>
      <c r="Q1936" s="185"/>
      <c r="R1936" s="185"/>
      <c r="S1936" s="185"/>
      <c r="T1936" s="186"/>
      <c r="AT1936" s="180" t="s">
        <v>237</v>
      </c>
      <c r="AU1936" s="180" t="s">
        <v>88</v>
      </c>
      <c r="AV1936" s="15" t="s">
        <v>213</v>
      </c>
      <c r="AW1936" s="15" t="s">
        <v>33</v>
      </c>
      <c r="AX1936" s="15" t="s">
        <v>86</v>
      </c>
      <c r="AY1936" s="180" t="s">
        <v>207</v>
      </c>
    </row>
    <row r="1937" spans="1:65" s="12" customFormat="1" ht="22.9" customHeight="1">
      <c r="B1937" s="135"/>
      <c r="D1937" s="136" t="s">
        <v>78</v>
      </c>
      <c r="E1937" s="146" t="s">
        <v>3519</v>
      </c>
      <c r="F1937" s="146" t="s">
        <v>3520</v>
      </c>
      <c r="I1937" s="138"/>
      <c r="J1937" s="147">
        <f>BK1937</f>
        <v>0</v>
      </c>
      <c r="L1937" s="135"/>
      <c r="M1937" s="140"/>
      <c r="N1937" s="141"/>
      <c r="O1937" s="141"/>
      <c r="P1937" s="142">
        <f>SUM(P1938:P1959)</f>
        <v>0</v>
      </c>
      <c r="Q1937" s="141"/>
      <c r="R1937" s="142">
        <f>SUM(R1938:R1959)</f>
        <v>0</v>
      </c>
      <c r="S1937" s="141"/>
      <c r="T1937" s="143">
        <f>SUM(T1938:T1959)</f>
        <v>0</v>
      </c>
      <c r="AR1937" s="136" t="s">
        <v>88</v>
      </c>
      <c r="AT1937" s="144" t="s">
        <v>78</v>
      </c>
      <c r="AU1937" s="144" t="s">
        <v>86</v>
      </c>
      <c r="AY1937" s="136" t="s">
        <v>207</v>
      </c>
      <c r="BK1937" s="145">
        <f>SUM(BK1938:BK1959)</f>
        <v>0</v>
      </c>
    </row>
    <row r="1938" spans="1:65" s="2" customFormat="1" ht="24.2" customHeight="1">
      <c r="A1938" s="31"/>
      <c r="B1938" s="148"/>
      <c r="C1938" s="149" t="s">
        <v>1368</v>
      </c>
      <c r="D1938" s="149" t="s">
        <v>209</v>
      </c>
      <c r="E1938" s="150" t="s">
        <v>3521</v>
      </c>
      <c r="F1938" s="151" t="s">
        <v>3522</v>
      </c>
      <c r="G1938" s="152" t="s">
        <v>415</v>
      </c>
      <c r="H1938" s="153">
        <v>897.63</v>
      </c>
      <c r="I1938" s="154"/>
      <c r="J1938" s="155">
        <f>ROUND(I1938*H1938,2)</f>
        <v>0</v>
      </c>
      <c r="K1938" s="156"/>
      <c r="L1938" s="32"/>
      <c r="M1938" s="157" t="s">
        <v>1</v>
      </c>
      <c r="N1938" s="158" t="s">
        <v>44</v>
      </c>
      <c r="O1938" s="57"/>
      <c r="P1938" s="159">
        <f>O1938*H1938</f>
        <v>0</v>
      </c>
      <c r="Q1938" s="159">
        <v>0</v>
      </c>
      <c r="R1938" s="159">
        <f>Q1938*H1938</f>
        <v>0</v>
      </c>
      <c r="S1938" s="159">
        <v>0</v>
      </c>
      <c r="T1938" s="160">
        <f>S1938*H1938</f>
        <v>0</v>
      </c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R1938" s="161" t="s">
        <v>245</v>
      </c>
      <c r="AT1938" s="161" t="s">
        <v>209</v>
      </c>
      <c r="AU1938" s="161" t="s">
        <v>88</v>
      </c>
      <c r="AY1938" s="17" t="s">
        <v>207</v>
      </c>
      <c r="BE1938" s="162">
        <f>IF(N1938="základní",J1938,0)</f>
        <v>0</v>
      </c>
      <c r="BF1938" s="162">
        <f>IF(N1938="snížená",J1938,0)</f>
        <v>0</v>
      </c>
      <c r="BG1938" s="162">
        <f>IF(N1938="zákl. přenesená",J1938,0)</f>
        <v>0</v>
      </c>
      <c r="BH1938" s="162">
        <f>IF(N1938="sníž. přenesená",J1938,0)</f>
        <v>0</v>
      </c>
      <c r="BI1938" s="162">
        <f>IF(N1938="nulová",J1938,0)</f>
        <v>0</v>
      </c>
      <c r="BJ1938" s="17" t="s">
        <v>86</v>
      </c>
      <c r="BK1938" s="162">
        <f>ROUND(I1938*H1938,2)</f>
        <v>0</v>
      </c>
      <c r="BL1938" s="17" t="s">
        <v>245</v>
      </c>
      <c r="BM1938" s="161" t="s">
        <v>3523</v>
      </c>
    </row>
    <row r="1939" spans="1:65" s="2" customFormat="1" ht="16.5" customHeight="1">
      <c r="A1939" s="31"/>
      <c r="B1939" s="148"/>
      <c r="C1939" s="149" t="s">
        <v>3524</v>
      </c>
      <c r="D1939" s="149" t="s">
        <v>209</v>
      </c>
      <c r="E1939" s="150" t="s">
        <v>3525</v>
      </c>
      <c r="F1939" s="151" t="s">
        <v>3526</v>
      </c>
      <c r="G1939" s="152" t="s">
        <v>415</v>
      </c>
      <c r="H1939" s="153">
        <v>897.63</v>
      </c>
      <c r="I1939" s="154"/>
      <c r="J1939" s="155">
        <f>ROUND(I1939*H1939,2)</f>
        <v>0</v>
      </c>
      <c r="K1939" s="156"/>
      <c r="L1939" s="32"/>
      <c r="M1939" s="157" t="s">
        <v>1</v>
      </c>
      <c r="N1939" s="158" t="s">
        <v>44</v>
      </c>
      <c r="O1939" s="57"/>
      <c r="P1939" s="159">
        <f>O1939*H1939</f>
        <v>0</v>
      </c>
      <c r="Q1939" s="159">
        <v>0</v>
      </c>
      <c r="R1939" s="159">
        <f>Q1939*H1939</f>
        <v>0</v>
      </c>
      <c r="S1939" s="159">
        <v>0</v>
      </c>
      <c r="T1939" s="160">
        <f>S1939*H1939</f>
        <v>0</v>
      </c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R1939" s="161" t="s">
        <v>245</v>
      </c>
      <c r="AT1939" s="161" t="s">
        <v>209</v>
      </c>
      <c r="AU1939" s="161" t="s">
        <v>88</v>
      </c>
      <c r="AY1939" s="17" t="s">
        <v>207</v>
      </c>
      <c r="BE1939" s="162">
        <f>IF(N1939="základní",J1939,0)</f>
        <v>0</v>
      </c>
      <c r="BF1939" s="162">
        <f>IF(N1939="snížená",J1939,0)</f>
        <v>0</v>
      </c>
      <c r="BG1939" s="162">
        <f>IF(N1939="zákl. přenesená",J1939,0)</f>
        <v>0</v>
      </c>
      <c r="BH1939" s="162">
        <f>IF(N1939="sníž. přenesená",J1939,0)</f>
        <v>0</v>
      </c>
      <c r="BI1939" s="162">
        <f>IF(N1939="nulová",J1939,0)</f>
        <v>0</v>
      </c>
      <c r="BJ1939" s="17" t="s">
        <v>86</v>
      </c>
      <c r="BK1939" s="162">
        <f>ROUND(I1939*H1939,2)</f>
        <v>0</v>
      </c>
      <c r="BL1939" s="17" t="s">
        <v>245</v>
      </c>
      <c r="BM1939" s="161" t="s">
        <v>3527</v>
      </c>
    </row>
    <row r="1940" spans="1:65" s="13" customFormat="1" ht="22.5">
      <c r="B1940" s="163"/>
      <c r="D1940" s="164" t="s">
        <v>237</v>
      </c>
      <c r="E1940" s="165" t="s">
        <v>1</v>
      </c>
      <c r="F1940" s="166" t="s">
        <v>3528</v>
      </c>
      <c r="H1940" s="167">
        <v>897.63</v>
      </c>
      <c r="I1940" s="168"/>
      <c r="L1940" s="163"/>
      <c r="M1940" s="169"/>
      <c r="N1940" s="170"/>
      <c r="O1940" s="170"/>
      <c r="P1940" s="170"/>
      <c r="Q1940" s="170"/>
      <c r="R1940" s="170"/>
      <c r="S1940" s="170"/>
      <c r="T1940" s="171"/>
      <c r="AT1940" s="165" t="s">
        <v>237</v>
      </c>
      <c r="AU1940" s="165" t="s">
        <v>88</v>
      </c>
      <c r="AV1940" s="13" t="s">
        <v>88</v>
      </c>
      <c r="AW1940" s="13" t="s">
        <v>33</v>
      </c>
      <c r="AX1940" s="13" t="s">
        <v>79</v>
      </c>
      <c r="AY1940" s="165" t="s">
        <v>207</v>
      </c>
    </row>
    <row r="1941" spans="1:65" s="15" customFormat="1" ht="11.25">
      <c r="B1941" s="179"/>
      <c r="D1941" s="164" t="s">
        <v>237</v>
      </c>
      <c r="E1941" s="180" t="s">
        <v>1</v>
      </c>
      <c r="F1941" s="181" t="s">
        <v>242</v>
      </c>
      <c r="H1941" s="182">
        <v>897.63</v>
      </c>
      <c r="I1941" s="183"/>
      <c r="L1941" s="179"/>
      <c r="M1941" s="184"/>
      <c r="N1941" s="185"/>
      <c r="O1941" s="185"/>
      <c r="P1941" s="185"/>
      <c r="Q1941" s="185"/>
      <c r="R1941" s="185"/>
      <c r="S1941" s="185"/>
      <c r="T1941" s="186"/>
      <c r="AT1941" s="180" t="s">
        <v>237</v>
      </c>
      <c r="AU1941" s="180" t="s">
        <v>88</v>
      </c>
      <c r="AV1941" s="15" t="s">
        <v>213</v>
      </c>
      <c r="AW1941" s="15" t="s">
        <v>33</v>
      </c>
      <c r="AX1941" s="15" t="s">
        <v>86</v>
      </c>
      <c r="AY1941" s="180" t="s">
        <v>207</v>
      </c>
    </row>
    <row r="1942" spans="1:65" s="2" customFormat="1" ht="16.5" customHeight="1">
      <c r="A1942" s="31"/>
      <c r="B1942" s="148"/>
      <c r="C1942" s="149" t="s">
        <v>1375</v>
      </c>
      <c r="D1942" s="149" t="s">
        <v>209</v>
      </c>
      <c r="E1942" s="150" t="s">
        <v>3529</v>
      </c>
      <c r="F1942" s="151" t="s">
        <v>3530</v>
      </c>
      <c r="G1942" s="152" t="s">
        <v>415</v>
      </c>
      <c r="H1942" s="153">
        <v>897.63</v>
      </c>
      <c r="I1942" s="154"/>
      <c r="J1942" s="155">
        <f>ROUND(I1942*H1942,2)</f>
        <v>0</v>
      </c>
      <c r="K1942" s="156"/>
      <c r="L1942" s="32"/>
      <c r="M1942" s="157" t="s">
        <v>1</v>
      </c>
      <c r="N1942" s="158" t="s">
        <v>44</v>
      </c>
      <c r="O1942" s="57"/>
      <c r="P1942" s="159">
        <f>O1942*H1942</f>
        <v>0</v>
      </c>
      <c r="Q1942" s="159">
        <v>0</v>
      </c>
      <c r="R1942" s="159">
        <f>Q1942*H1942</f>
        <v>0</v>
      </c>
      <c r="S1942" s="159">
        <v>0</v>
      </c>
      <c r="T1942" s="160">
        <f>S1942*H1942</f>
        <v>0</v>
      </c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R1942" s="161" t="s">
        <v>245</v>
      </c>
      <c r="AT1942" s="161" t="s">
        <v>209</v>
      </c>
      <c r="AU1942" s="161" t="s">
        <v>88</v>
      </c>
      <c r="AY1942" s="17" t="s">
        <v>207</v>
      </c>
      <c r="BE1942" s="162">
        <f>IF(N1942="základní",J1942,0)</f>
        <v>0</v>
      </c>
      <c r="BF1942" s="162">
        <f>IF(N1942="snížená",J1942,0)</f>
        <v>0</v>
      </c>
      <c r="BG1942" s="162">
        <f>IF(N1942="zákl. přenesená",J1942,0)</f>
        <v>0</v>
      </c>
      <c r="BH1942" s="162">
        <f>IF(N1942="sníž. přenesená",J1942,0)</f>
        <v>0</v>
      </c>
      <c r="BI1942" s="162">
        <f>IF(N1942="nulová",J1942,0)</f>
        <v>0</v>
      </c>
      <c r="BJ1942" s="17" t="s">
        <v>86</v>
      </c>
      <c r="BK1942" s="162">
        <f>ROUND(I1942*H1942,2)</f>
        <v>0</v>
      </c>
      <c r="BL1942" s="17" t="s">
        <v>245</v>
      </c>
      <c r="BM1942" s="161" t="s">
        <v>3531</v>
      </c>
    </row>
    <row r="1943" spans="1:65" s="2" customFormat="1" ht="16.5" customHeight="1">
      <c r="A1943" s="31"/>
      <c r="B1943" s="148"/>
      <c r="C1943" s="149" t="s">
        <v>3532</v>
      </c>
      <c r="D1943" s="149" t="s">
        <v>209</v>
      </c>
      <c r="E1943" s="150" t="s">
        <v>3533</v>
      </c>
      <c r="F1943" s="151" t="s">
        <v>3534</v>
      </c>
      <c r="G1943" s="152" t="s">
        <v>415</v>
      </c>
      <c r="H1943" s="153">
        <v>538.57799999999997</v>
      </c>
      <c r="I1943" s="154"/>
      <c r="J1943" s="155">
        <f>ROUND(I1943*H1943,2)</f>
        <v>0</v>
      </c>
      <c r="K1943" s="156"/>
      <c r="L1943" s="32"/>
      <c r="M1943" s="157" t="s">
        <v>1</v>
      </c>
      <c r="N1943" s="158" t="s">
        <v>44</v>
      </c>
      <c r="O1943" s="57"/>
      <c r="P1943" s="159">
        <f>O1943*H1943</f>
        <v>0</v>
      </c>
      <c r="Q1943" s="159">
        <v>0</v>
      </c>
      <c r="R1943" s="159">
        <f>Q1943*H1943</f>
        <v>0</v>
      </c>
      <c r="S1943" s="159">
        <v>0</v>
      </c>
      <c r="T1943" s="160">
        <f>S1943*H1943</f>
        <v>0</v>
      </c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R1943" s="161" t="s">
        <v>245</v>
      </c>
      <c r="AT1943" s="161" t="s">
        <v>209</v>
      </c>
      <c r="AU1943" s="161" t="s">
        <v>88</v>
      </c>
      <c r="AY1943" s="17" t="s">
        <v>207</v>
      </c>
      <c r="BE1943" s="162">
        <f>IF(N1943="základní",J1943,0)</f>
        <v>0</v>
      </c>
      <c r="BF1943" s="162">
        <f>IF(N1943="snížená",J1943,0)</f>
        <v>0</v>
      </c>
      <c r="BG1943" s="162">
        <f>IF(N1943="zákl. přenesená",J1943,0)</f>
        <v>0</v>
      </c>
      <c r="BH1943" s="162">
        <f>IF(N1943="sníž. přenesená",J1943,0)</f>
        <v>0</v>
      </c>
      <c r="BI1943" s="162">
        <f>IF(N1943="nulová",J1943,0)</f>
        <v>0</v>
      </c>
      <c r="BJ1943" s="17" t="s">
        <v>86</v>
      </c>
      <c r="BK1943" s="162">
        <f>ROUND(I1943*H1943,2)</f>
        <v>0</v>
      </c>
      <c r="BL1943" s="17" t="s">
        <v>245</v>
      </c>
      <c r="BM1943" s="161" t="s">
        <v>3535</v>
      </c>
    </row>
    <row r="1944" spans="1:65" s="14" customFormat="1" ht="22.5">
      <c r="B1944" s="172"/>
      <c r="D1944" s="164" t="s">
        <v>237</v>
      </c>
      <c r="E1944" s="173" t="s">
        <v>1</v>
      </c>
      <c r="F1944" s="174" t="s">
        <v>3536</v>
      </c>
      <c r="H1944" s="173" t="s">
        <v>1</v>
      </c>
      <c r="I1944" s="175"/>
      <c r="L1944" s="172"/>
      <c r="M1944" s="176"/>
      <c r="N1944" s="177"/>
      <c r="O1944" s="177"/>
      <c r="P1944" s="177"/>
      <c r="Q1944" s="177"/>
      <c r="R1944" s="177"/>
      <c r="S1944" s="177"/>
      <c r="T1944" s="178"/>
      <c r="AT1944" s="173" t="s">
        <v>237</v>
      </c>
      <c r="AU1944" s="173" t="s">
        <v>88</v>
      </c>
      <c r="AV1944" s="14" t="s">
        <v>86</v>
      </c>
      <c r="AW1944" s="14" t="s">
        <v>33</v>
      </c>
      <c r="AX1944" s="14" t="s">
        <v>79</v>
      </c>
      <c r="AY1944" s="173" t="s">
        <v>207</v>
      </c>
    </row>
    <row r="1945" spans="1:65" s="13" customFormat="1" ht="22.5">
      <c r="B1945" s="163"/>
      <c r="D1945" s="164" t="s">
        <v>237</v>
      </c>
      <c r="E1945" s="165" t="s">
        <v>1</v>
      </c>
      <c r="F1945" s="166" t="s">
        <v>3537</v>
      </c>
      <c r="H1945" s="167">
        <v>538.57799999999997</v>
      </c>
      <c r="I1945" s="168"/>
      <c r="L1945" s="163"/>
      <c r="M1945" s="169"/>
      <c r="N1945" s="170"/>
      <c r="O1945" s="170"/>
      <c r="P1945" s="170"/>
      <c r="Q1945" s="170"/>
      <c r="R1945" s="170"/>
      <c r="S1945" s="170"/>
      <c r="T1945" s="171"/>
      <c r="AT1945" s="165" t="s">
        <v>237</v>
      </c>
      <c r="AU1945" s="165" t="s">
        <v>88</v>
      </c>
      <c r="AV1945" s="13" t="s">
        <v>88</v>
      </c>
      <c r="AW1945" s="13" t="s">
        <v>33</v>
      </c>
      <c r="AX1945" s="13" t="s">
        <v>79</v>
      </c>
      <c r="AY1945" s="165" t="s">
        <v>207</v>
      </c>
    </row>
    <row r="1946" spans="1:65" s="15" customFormat="1" ht="11.25">
      <c r="B1946" s="179"/>
      <c r="D1946" s="164" t="s">
        <v>237</v>
      </c>
      <c r="E1946" s="180" t="s">
        <v>1</v>
      </c>
      <c r="F1946" s="181" t="s">
        <v>242</v>
      </c>
      <c r="H1946" s="182">
        <v>538.57799999999997</v>
      </c>
      <c r="I1946" s="183"/>
      <c r="L1946" s="179"/>
      <c r="M1946" s="184"/>
      <c r="N1946" s="185"/>
      <c r="O1946" s="185"/>
      <c r="P1946" s="185"/>
      <c r="Q1946" s="185"/>
      <c r="R1946" s="185"/>
      <c r="S1946" s="185"/>
      <c r="T1946" s="186"/>
      <c r="AT1946" s="180" t="s">
        <v>237</v>
      </c>
      <c r="AU1946" s="180" t="s">
        <v>88</v>
      </c>
      <c r="AV1946" s="15" t="s">
        <v>213</v>
      </c>
      <c r="AW1946" s="15" t="s">
        <v>33</v>
      </c>
      <c r="AX1946" s="15" t="s">
        <v>86</v>
      </c>
      <c r="AY1946" s="180" t="s">
        <v>207</v>
      </c>
    </row>
    <row r="1947" spans="1:65" s="2" customFormat="1" ht="24.2" customHeight="1">
      <c r="A1947" s="31"/>
      <c r="B1947" s="148"/>
      <c r="C1947" s="149" t="s">
        <v>1386</v>
      </c>
      <c r="D1947" s="149" t="s">
        <v>209</v>
      </c>
      <c r="E1947" s="150" t="s">
        <v>3538</v>
      </c>
      <c r="F1947" s="151" t="s">
        <v>3539</v>
      </c>
      <c r="G1947" s="152" t="s">
        <v>415</v>
      </c>
      <c r="H1947" s="153">
        <v>1032.2750000000001</v>
      </c>
      <c r="I1947" s="154"/>
      <c r="J1947" s="155">
        <f>ROUND(I1947*H1947,2)</f>
        <v>0</v>
      </c>
      <c r="K1947" s="156"/>
      <c r="L1947" s="32"/>
      <c r="M1947" s="157" t="s">
        <v>1</v>
      </c>
      <c r="N1947" s="158" t="s">
        <v>44</v>
      </c>
      <c r="O1947" s="57"/>
      <c r="P1947" s="159">
        <f>O1947*H1947</f>
        <v>0</v>
      </c>
      <c r="Q1947" s="159">
        <v>0</v>
      </c>
      <c r="R1947" s="159">
        <f>Q1947*H1947</f>
        <v>0</v>
      </c>
      <c r="S1947" s="159">
        <v>0</v>
      </c>
      <c r="T1947" s="160">
        <f>S1947*H1947</f>
        <v>0</v>
      </c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R1947" s="161" t="s">
        <v>245</v>
      </c>
      <c r="AT1947" s="161" t="s">
        <v>209</v>
      </c>
      <c r="AU1947" s="161" t="s">
        <v>88</v>
      </c>
      <c r="AY1947" s="17" t="s">
        <v>207</v>
      </c>
      <c r="BE1947" s="162">
        <f>IF(N1947="základní",J1947,0)</f>
        <v>0</v>
      </c>
      <c r="BF1947" s="162">
        <f>IF(N1947="snížená",J1947,0)</f>
        <v>0</v>
      </c>
      <c r="BG1947" s="162">
        <f>IF(N1947="zákl. přenesená",J1947,0)</f>
        <v>0</v>
      </c>
      <c r="BH1947" s="162">
        <f>IF(N1947="sníž. přenesená",J1947,0)</f>
        <v>0</v>
      </c>
      <c r="BI1947" s="162">
        <f>IF(N1947="nulová",J1947,0)</f>
        <v>0</v>
      </c>
      <c r="BJ1947" s="17" t="s">
        <v>86</v>
      </c>
      <c r="BK1947" s="162">
        <f>ROUND(I1947*H1947,2)</f>
        <v>0</v>
      </c>
      <c r="BL1947" s="17" t="s">
        <v>245</v>
      </c>
      <c r="BM1947" s="161" t="s">
        <v>3540</v>
      </c>
    </row>
    <row r="1948" spans="1:65" s="13" customFormat="1" ht="22.5">
      <c r="B1948" s="163"/>
      <c r="D1948" s="164" t="s">
        <v>237</v>
      </c>
      <c r="E1948" s="165" t="s">
        <v>1</v>
      </c>
      <c r="F1948" s="166" t="s">
        <v>3541</v>
      </c>
      <c r="H1948" s="167">
        <v>108.453</v>
      </c>
      <c r="I1948" s="168"/>
      <c r="L1948" s="163"/>
      <c r="M1948" s="169"/>
      <c r="N1948" s="170"/>
      <c r="O1948" s="170"/>
      <c r="P1948" s="170"/>
      <c r="Q1948" s="170"/>
      <c r="R1948" s="170"/>
      <c r="S1948" s="170"/>
      <c r="T1948" s="171"/>
      <c r="AT1948" s="165" t="s">
        <v>237</v>
      </c>
      <c r="AU1948" s="165" t="s">
        <v>88</v>
      </c>
      <c r="AV1948" s="13" t="s">
        <v>88</v>
      </c>
      <c r="AW1948" s="13" t="s">
        <v>33</v>
      </c>
      <c r="AX1948" s="13" t="s">
        <v>79</v>
      </c>
      <c r="AY1948" s="165" t="s">
        <v>207</v>
      </c>
    </row>
    <row r="1949" spans="1:65" s="13" customFormat="1" ht="22.5">
      <c r="B1949" s="163"/>
      <c r="D1949" s="164" t="s">
        <v>237</v>
      </c>
      <c r="E1949" s="165" t="s">
        <v>1</v>
      </c>
      <c r="F1949" s="166" t="s">
        <v>3542</v>
      </c>
      <c r="H1949" s="167">
        <v>335.40899999999999</v>
      </c>
      <c r="I1949" s="168"/>
      <c r="L1949" s="163"/>
      <c r="M1949" s="169"/>
      <c r="N1949" s="170"/>
      <c r="O1949" s="170"/>
      <c r="P1949" s="170"/>
      <c r="Q1949" s="170"/>
      <c r="R1949" s="170"/>
      <c r="S1949" s="170"/>
      <c r="T1949" s="171"/>
      <c r="AT1949" s="165" t="s">
        <v>237</v>
      </c>
      <c r="AU1949" s="165" t="s">
        <v>88</v>
      </c>
      <c r="AV1949" s="13" t="s">
        <v>88</v>
      </c>
      <c r="AW1949" s="13" t="s">
        <v>33</v>
      </c>
      <c r="AX1949" s="13" t="s">
        <v>79</v>
      </c>
      <c r="AY1949" s="165" t="s">
        <v>207</v>
      </c>
    </row>
    <row r="1950" spans="1:65" s="13" customFormat="1" ht="22.5">
      <c r="B1950" s="163"/>
      <c r="D1950" s="164" t="s">
        <v>237</v>
      </c>
      <c r="E1950" s="165" t="s">
        <v>1</v>
      </c>
      <c r="F1950" s="166" t="s">
        <v>3543</v>
      </c>
      <c r="H1950" s="167">
        <v>232.19399999999999</v>
      </c>
      <c r="I1950" s="168"/>
      <c r="L1950" s="163"/>
      <c r="M1950" s="169"/>
      <c r="N1950" s="170"/>
      <c r="O1950" s="170"/>
      <c r="P1950" s="170"/>
      <c r="Q1950" s="170"/>
      <c r="R1950" s="170"/>
      <c r="S1950" s="170"/>
      <c r="T1950" s="171"/>
      <c r="AT1950" s="165" t="s">
        <v>237</v>
      </c>
      <c r="AU1950" s="165" t="s">
        <v>88</v>
      </c>
      <c r="AV1950" s="13" t="s">
        <v>88</v>
      </c>
      <c r="AW1950" s="13" t="s">
        <v>33</v>
      </c>
      <c r="AX1950" s="13" t="s">
        <v>79</v>
      </c>
      <c r="AY1950" s="165" t="s">
        <v>207</v>
      </c>
    </row>
    <row r="1951" spans="1:65" s="13" customFormat="1" ht="22.5">
      <c r="B1951" s="163"/>
      <c r="D1951" s="164" t="s">
        <v>237</v>
      </c>
      <c r="E1951" s="165" t="s">
        <v>1</v>
      </c>
      <c r="F1951" s="166" t="s">
        <v>3544</v>
      </c>
      <c r="H1951" s="167">
        <v>184.74100000000001</v>
      </c>
      <c r="I1951" s="168"/>
      <c r="L1951" s="163"/>
      <c r="M1951" s="169"/>
      <c r="N1951" s="170"/>
      <c r="O1951" s="170"/>
      <c r="P1951" s="170"/>
      <c r="Q1951" s="170"/>
      <c r="R1951" s="170"/>
      <c r="S1951" s="170"/>
      <c r="T1951" s="171"/>
      <c r="AT1951" s="165" t="s">
        <v>237</v>
      </c>
      <c r="AU1951" s="165" t="s">
        <v>88</v>
      </c>
      <c r="AV1951" s="13" t="s">
        <v>88</v>
      </c>
      <c r="AW1951" s="13" t="s">
        <v>33</v>
      </c>
      <c r="AX1951" s="13" t="s">
        <v>79</v>
      </c>
      <c r="AY1951" s="165" t="s">
        <v>207</v>
      </c>
    </row>
    <row r="1952" spans="1:65" s="13" customFormat="1" ht="22.5">
      <c r="B1952" s="163"/>
      <c r="D1952" s="164" t="s">
        <v>237</v>
      </c>
      <c r="E1952" s="165" t="s">
        <v>1</v>
      </c>
      <c r="F1952" s="166" t="s">
        <v>3545</v>
      </c>
      <c r="H1952" s="167">
        <v>171.47800000000001</v>
      </c>
      <c r="I1952" s="168"/>
      <c r="L1952" s="163"/>
      <c r="M1952" s="169"/>
      <c r="N1952" s="170"/>
      <c r="O1952" s="170"/>
      <c r="P1952" s="170"/>
      <c r="Q1952" s="170"/>
      <c r="R1952" s="170"/>
      <c r="S1952" s="170"/>
      <c r="T1952" s="171"/>
      <c r="AT1952" s="165" t="s">
        <v>237</v>
      </c>
      <c r="AU1952" s="165" t="s">
        <v>88</v>
      </c>
      <c r="AV1952" s="13" t="s">
        <v>88</v>
      </c>
      <c r="AW1952" s="13" t="s">
        <v>33</v>
      </c>
      <c r="AX1952" s="13" t="s">
        <v>79</v>
      </c>
      <c r="AY1952" s="165" t="s">
        <v>207</v>
      </c>
    </row>
    <row r="1953" spans="1:65" s="15" customFormat="1" ht="11.25">
      <c r="B1953" s="179"/>
      <c r="D1953" s="164" t="s">
        <v>237</v>
      </c>
      <c r="E1953" s="180" t="s">
        <v>1</v>
      </c>
      <c r="F1953" s="181" t="s">
        <v>242</v>
      </c>
      <c r="H1953" s="182">
        <v>1032.2749999999999</v>
      </c>
      <c r="I1953" s="183"/>
      <c r="L1953" s="179"/>
      <c r="M1953" s="184"/>
      <c r="N1953" s="185"/>
      <c r="O1953" s="185"/>
      <c r="P1953" s="185"/>
      <c r="Q1953" s="185"/>
      <c r="R1953" s="185"/>
      <c r="S1953" s="185"/>
      <c r="T1953" s="186"/>
      <c r="AT1953" s="180" t="s">
        <v>237</v>
      </c>
      <c r="AU1953" s="180" t="s">
        <v>88</v>
      </c>
      <c r="AV1953" s="15" t="s">
        <v>213</v>
      </c>
      <c r="AW1953" s="15" t="s">
        <v>33</v>
      </c>
      <c r="AX1953" s="15" t="s">
        <v>86</v>
      </c>
      <c r="AY1953" s="180" t="s">
        <v>207</v>
      </c>
    </row>
    <row r="1954" spans="1:65" s="2" customFormat="1" ht="24.2" customHeight="1">
      <c r="A1954" s="31"/>
      <c r="B1954" s="148"/>
      <c r="C1954" s="149" t="s">
        <v>3546</v>
      </c>
      <c r="D1954" s="149" t="s">
        <v>209</v>
      </c>
      <c r="E1954" s="150" t="s">
        <v>3547</v>
      </c>
      <c r="F1954" s="151" t="s">
        <v>3548</v>
      </c>
      <c r="G1954" s="152" t="s">
        <v>415</v>
      </c>
      <c r="H1954" s="153">
        <v>897.63</v>
      </c>
      <c r="I1954" s="154"/>
      <c r="J1954" s="155">
        <f>ROUND(I1954*H1954,2)</f>
        <v>0</v>
      </c>
      <c r="K1954" s="156"/>
      <c r="L1954" s="32"/>
      <c r="M1954" s="157" t="s">
        <v>1</v>
      </c>
      <c r="N1954" s="158" t="s">
        <v>44</v>
      </c>
      <c r="O1954" s="57"/>
      <c r="P1954" s="159">
        <f>O1954*H1954</f>
        <v>0</v>
      </c>
      <c r="Q1954" s="159">
        <v>0</v>
      </c>
      <c r="R1954" s="159">
        <f>Q1954*H1954</f>
        <v>0</v>
      </c>
      <c r="S1954" s="159">
        <v>0</v>
      </c>
      <c r="T1954" s="160">
        <f>S1954*H1954</f>
        <v>0</v>
      </c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R1954" s="161" t="s">
        <v>245</v>
      </c>
      <c r="AT1954" s="161" t="s">
        <v>209</v>
      </c>
      <c r="AU1954" s="161" t="s">
        <v>88</v>
      </c>
      <c r="AY1954" s="17" t="s">
        <v>207</v>
      </c>
      <c r="BE1954" s="162">
        <f>IF(N1954="základní",J1954,0)</f>
        <v>0</v>
      </c>
      <c r="BF1954" s="162">
        <f>IF(N1954="snížená",J1954,0)</f>
        <v>0</v>
      </c>
      <c r="BG1954" s="162">
        <f>IF(N1954="zákl. přenesená",J1954,0)</f>
        <v>0</v>
      </c>
      <c r="BH1954" s="162">
        <f>IF(N1954="sníž. přenesená",J1954,0)</f>
        <v>0</v>
      </c>
      <c r="BI1954" s="162">
        <f>IF(N1954="nulová",J1954,0)</f>
        <v>0</v>
      </c>
      <c r="BJ1954" s="17" t="s">
        <v>86</v>
      </c>
      <c r="BK1954" s="162">
        <f>ROUND(I1954*H1954,2)</f>
        <v>0</v>
      </c>
      <c r="BL1954" s="17" t="s">
        <v>245</v>
      </c>
      <c r="BM1954" s="161" t="s">
        <v>1458</v>
      </c>
    </row>
    <row r="1955" spans="1:65" s="2" customFormat="1" ht="24.2" customHeight="1">
      <c r="A1955" s="31"/>
      <c r="B1955" s="148"/>
      <c r="C1955" s="149" t="s">
        <v>1393</v>
      </c>
      <c r="D1955" s="149" t="s">
        <v>209</v>
      </c>
      <c r="E1955" s="150" t="s">
        <v>3549</v>
      </c>
      <c r="F1955" s="151" t="s">
        <v>3550</v>
      </c>
      <c r="G1955" s="152" t="s">
        <v>1636</v>
      </c>
      <c r="H1955" s="187"/>
      <c r="I1955" s="154"/>
      <c r="J1955" s="155">
        <f>ROUND(I1955*H1955,2)</f>
        <v>0</v>
      </c>
      <c r="K1955" s="156"/>
      <c r="L1955" s="32"/>
      <c r="M1955" s="157" t="s">
        <v>1</v>
      </c>
      <c r="N1955" s="158" t="s">
        <v>44</v>
      </c>
      <c r="O1955" s="57"/>
      <c r="P1955" s="159">
        <f>O1955*H1955</f>
        <v>0</v>
      </c>
      <c r="Q1955" s="159">
        <v>0</v>
      </c>
      <c r="R1955" s="159">
        <f>Q1955*H1955</f>
        <v>0</v>
      </c>
      <c r="S1955" s="159">
        <v>0</v>
      </c>
      <c r="T1955" s="160">
        <f>S1955*H1955</f>
        <v>0</v>
      </c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R1955" s="161" t="s">
        <v>245</v>
      </c>
      <c r="AT1955" s="161" t="s">
        <v>209</v>
      </c>
      <c r="AU1955" s="161" t="s">
        <v>88</v>
      </c>
      <c r="AY1955" s="17" t="s">
        <v>207</v>
      </c>
      <c r="BE1955" s="162">
        <f>IF(N1955="základní",J1955,0)</f>
        <v>0</v>
      </c>
      <c r="BF1955" s="162">
        <f>IF(N1955="snížená",J1955,0)</f>
        <v>0</v>
      </c>
      <c r="BG1955" s="162">
        <f>IF(N1955="zákl. přenesená",J1955,0)</f>
        <v>0</v>
      </c>
      <c r="BH1955" s="162">
        <f>IF(N1955="sníž. přenesená",J1955,0)</f>
        <v>0</v>
      </c>
      <c r="BI1955" s="162">
        <f>IF(N1955="nulová",J1955,0)</f>
        <v>0</v>
      </c>
      <c r="BJ1955" s="17" t="s">
        <v>86</v>
      </c>
      <c r="BK1955" s="162">
        <f>ROUND(I1955*H1955,2)</f>
        <v>0</v>
      </c>
      <c r="BL1955" s="17" t="s">
        <v>245</v>
      </c>
      <c r="BM1955" s="161" t="s">
        <v>1539</v>
      </c>
    </row>
    <row r="1956" spans="1:65" s="2" customFormat="1" ht="16.5" customHeight="1">
      <c r="A1956" s="31"/>
      <c r="B1956" s="148"/>
      <c r="C1956" s="149" t="s">
        <v>3551</v>
      </c>
      <c r="D1956" s="149" t="s">
        <v>209</v>
      </c>
      <c r="E1956" s="150" t="s">
        <v>3516</v>
      </c>
      <c r="F1956" s="151" t="s">
        <v>3517</v>
      </c>
      <c r="G1956" s="152" t="s">
        <v>212</v>
      </c>
      <c r="H1956" s="153">
        <v>15</v>
      </c>
      <c r="I1956" s="154"/>
      <c r="J1956" s="155">
        <f>ROUND(I1956*H1956,2)</f>
        <v>0</v>
      </c>
      <c r="K1956" s="156"/>
      <c r="L1956" s="32"/>
      <c r="M1956" s="157" t="s">
        <v>1</v>
      </c>
      <c r="N1956" s="158" t="s">
        <v>44</v>
      </c>
      <c r="O1956" s="57"/>
      <c r="P1956" s="159">
        <f>O1956*H1956</f>
        <v>0</v>
      </c>
      <c r="Q1956" s="159">
        <v>0</v>
      </c>
      <c r="R1956" s="159">
        <f>Q1956*H1956</f>
        <v>0</v>
      </c>
      <c r="S1956" s="159">
        <v>0</v>
      </c>
      <c r="T1956" s="160">
        <f>S1956*H1956</f>
        <v>0</v>
      </c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R1956" s="161" t="s">
        <v>245</v>
      </c>
      <c r="AT1956" s="161" t="s">
        <v>209</v>
      </c>
      <c r="AU1956" s="161" t="s">
        <v>88</v>
      </c>
      <c r="AY1956" s="17" t="s">
        <v>207</v>
      </c>
      <c r="BE1956" s="162">
        <f>IF(N1956="základní",J1956,0)</f>
        <v>0</v>
      </c>
      <c r="BF1956" s="162">
        <f>IF(N1956="snížená",J1956,0)</f>
        <v>0</v>
      </c>
      <c r="BG1956" s="162">
        <f>IF(N1956="zákl. přenesená",J1956,0)</f>
        <v>0</v>
      </c>
      <c r="BH1956" s="162">
        <f>IF(N1956="sníž. přenesená",J1956,0)</f>
        <v>0</v>
      </c>
      <c r="BI1956" s="162">
        <f>IF(N1956="nulová",J1956,0)</f>
        <v>0</v>
      </c>
      <c r="BJ1956" s="17" t="s">
        <v>86</v>
      </c>
      <c r="BK1956" s="162">
        <f>ROUND(I1956*H1956,2)</f>
        <v>0</v>
      </c>
      <c r="BL1956" s="17" t="s">
        <v>245</v>
      </c>
      <c r="BM1956" s="161" t="s">
        <v>1639</v>
      </c>
    </row>
    <row r="1957" spans="1:65" s="13" customFormat="1" ht="22.5">
      <c r="B1957" s="163"/>
      <c r="D1957" s="164" t="s">
        <v>237</v>
      </c>
      <c r="E1957" s="165" t="s">
        <v>1</v>
      </c>
      <c r="F1957" s="166" t="s">
        <v>3552</v>
      </c>
      <c r="H1957" s="167">
        <v>15</v>
      </c>
      <c r="I1957" s="168"/>
      <c r="L1957" s="163"/>
      <c r="M1957" s="169"/>
      <c r="N1957" s="170"/>
      <c r="O1957" s="170"/>
      <c r="P1957" s="170"/>
      <c r="Q1957" s="170"/>
      <c r="R1957" s="170"/>
      <c r="S1957" s="170"/>
      <c r="T1957" s="171"/>
      <c r="AT1957" s="165" t="s">
        <v>237</v>
      </c>
      <c r="AU1957" s="165" t="s">
        <v>88</v>
      </c>
      <c r="AV1957" s="13" t="s">
        <v>88</v>
      </c>
      <c r="AW1957" s="13" t="s">
        <v>33</v>
      </c>
      <c r="AX1957" s="13" t="s">
        <v>79</v>
      </c>
      <c r="AY1957" s="165" t="s">
        <v>207</v>
      </c>
    </row>
    <row r="1958" spans="1:65" s="14" customFormat="1" ht="11.25">
      <c r="B1958" s="172"/>
      <c r="D1958" s="164" t="s">
        <v>237</v>
      </c>
      <c r="E1958" s="173" t="s">
        <v>1</v>
      </c>
      <c r="F1958" s="174" t="s">
        <v>2822</v>
      </c>
      <c r="H1958" s="173" t="s">
        <v>1</v>
      </c>
      <c r="I1958" s="175"/>
      <c r="L1958" s="172"/>
      <c r="M1958" s="176"/>
      <c r="N1958" s="177"/>
      <c r="O1958" s="177"/>
      <c r="P1958" s="177"/>
      <c r="Q1958" s="177"/>
      <c r="R1958" s="177"/>
      <c r="S1958" s="177"/>
      <c r="T1958" s="178"/>
      <c r="AT1958" s="173" t="s">
        <v>237</v>
      </c>
      <c r="AU1958" s="173" t="s">
        <v>88</v>
      </c>
      <c r="AV1958" s="14" t="s">
        <v>86</v>
      </c>
      <c r="AW1958" s="14" t="s">
        <v>33</v>
      </c>
      <c r="AX1958" s="14" t="s">
        <v>79</v>
      </c>
      <c r="AY1958" s="173" t="s">
        <v>207</v>
      </c>
    </row>
    <row r="1959" spans="1:65" s="15" customFormat="1" ht="11.25">
      <c r="B1959" s="179"/>
      <c r="D1959" s="164" t="s">
        <v>237</v>
      </c>
      <c r="E1959" s="180" t="s">
        <v>1</v>
      </c>
      <c r="F1959" s="181" t="s">
        <v>242</v>
      </c>
      <c r="H1959" s="182">
        <v>15</v>
      </c>
      <c r="I1959" s="183"/>
      <c r="L1959" s="179"/>
      <c r="M1959" s="184"/>
      <c r="N1959" s="185"/>
      <c r="O1959" s="185"/>
      <c r="P1959" s="185"/>
      <c r="Q1959" s="185"/>
      <c r="R1959" s="185"/>
      <c r="S1959" s="185"/>
      <c r="T1959" s="186"/>
      <c r="AT1959" s="180" t="s">
        <v>237</v>
      </c>
      <c r="AU1959" s="180" t="s">
        <v>88</v>
      </c>
      <c r="AV1959" s="15" t="s">
        <v>213</v>
      </c>
      <c r="AW1959" s="15" t="s">
        <v>33</v>
      </c>
      <c r="AX1959" s="15" t="s">
        <v>86</v>
      </c>
      <c r="AY1959" s="180" t="s">
        <v>207</v>
      </c>
    </row>
    <row r="1960" spans="1:65" s="12" customFormat="1" ht="22.9" customHeight="1">
      <c r="B1960" s="135"/>
      <c r="D1960" s="136" t="s">
        <v>78</v>
      </c>
      <c r="E1960" s="146" t="s">
        <v>3553</v>
      </c>
      <c r="F1960" s="146" t="s">
        <v>3554</v>
      </c>
      <c r="I1960" s="138"/>
      <c r="J1960" s="147">
        <f>BK1960</f>
        <v>0</v>
      </c>
      <c r="L1960" s="135"/>
      <c r="M1960" s="140"/>
      <c r="N1960" s="141"/>
      <c r="O1960" s="141"/>
      <c r="P1960" s="142">
        <f>SUM(P1961:P2037)</f>
        <v>0</v>
      </c>
      <c r="Q1960" s="141"/>
      <c r="R1960" s="142">
        <f>SUM(R1961:R2037)</f>
        <v>0</v>
      </c>
      <c r="S1960" s="141"/>
      <c r="T1960" s="143">
        <f>SUM(T1961:T2037)</f>
        <v>0</v>
      </c>
      <c r="AR1960" s="136" t="s">
        <v>88</v>
      </c>
      <c r="AT1960" s="144" t="s">
        <v>78</v>
      </c>
      <c r="AU1960" s="144" t="s">
        <v>86</v>
      </c>
      <c r="AY1960" s="136" t="s">
        <v>207</v>
      </c>
      <c r="BK1960" s="145">
        <f>SUM(BK1961:BK2037)</f>
        <v>0</v>
      </c>
    </row>
    <row r="1961" spans="1:65" s="2" customFormat="1" ht="24.2" customHeight="1">
      <c r="A1961" s="31"/>
      <c r="B1961" s="148"/>
      <c r="C1961" s="149" t="s">
        <v>1396</v>
      </c>
      <c r="D1961" s="149" t="s">
        <v>209</v>
      </c>
      <c r="E1961" s="150" t="s">
        <v>3555</v>
      </c>
      <c r="F1961" s="151" t="s">
        <v>3556</v>
      </c>
      <c r="G1961" s="152" t="s">
        <v>415</v>
      </c>
      <c r="H1961" s="153">
        <v>6.6</v>
      </c>
      <c r="I1961" s="154"/>
      <c r="J1961" s="155">
        <f>ROUND(I1961*H1961,2)</f>
        <v>0</v>
      </c>
      <c r="K1961" s="156"/>
      <c r="L1961" s="32"/>
      <c r="M1961" s="157" t="s">
        <v>1</v>
      </c>
      <c r="N1961" s="158" t="s">
        <v>44</v>
      </c>
      <c r="O1961" s="57"/>
      <c r="P1961" s="159">
        <f>O1961*H1961</f>
        <v>0</v>
      </c>
      <c r="Q1961" s="159">
        <v>0</v>
      </c>
      <c r="R1961" s="159">
        <f>Q1961*H1961</f>
        <v>0</v>
      </c>
      <c r="S1961" s="159">
        <v>0</v>
      </c>
      <c r="T1961" s="160">
        <f>S1961*H1961</f>
        <v>0</v>
      </c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R1961" s="161" t="s">
        <v>245</v>
      </c>
      <c r="AT1961" s="161" t="s">
        <v>209</v>
      </c>
      <c r="AU1961" s="161" t="s">
        <v>88</v>
      </c>
      <c r="AY1961" s="17" t="s">
        <v>207</v>
      </c>
      <c r="BE1961" s="162">
        <f>IF(N1961="základní",J1961,0)</f>
        <v>0</v>
      </c>
      <c r="BF1961" s="162">
        <f>IF(N1961="snížená",J1961,0)</f>
        <v>0</v>
      </c>
      <c r="BG1961" s="162">
        <f>IF(N1961="zákl. přenesená",J1961,0)</f>
        <v>0</v>
      </c>
      <c r="BH1961" s="162">
        <f>IF(N1961="sníž. přenesená",J1961,0)</f>
        <v>0</v>
      </c>
      <c r="BI1961" s="162">
        <f>IF(N1961="nulová",J1961,0)</f>
        <v>0</v>
      </c>
      <c r="BJ1961" s="17" t="s">
        <v>86</v>
      </c>
      <c r="BK1961" s="162">
        <f>ROUND(I1961*H1961,2)</f>
        <v>0</v>
      </c>
      <c r="BL1961" s="17" t="s">
        <v>245</v>
      </c>
      <c r="BM1961" s="161" t="s">
        <v>3557</v>
      </c>
    </row>
    <row r="1962" spans="1:65" s="14" customFormat="1" ht="11.25">
      <c r="B1962" s="172"/>
      <c r="D1962" s="164" t="s">
        <v>237</v>
      </c>
      <c r="E1962" s="173" t="s">
        <v>1</v>
      </c>
      <c r="F1962" s="174" t="s">
        <v>3558</v>
      </c>
      <c r="H1962" s="173" t="s">
        <v>1</v>
      </c>
      <c r="I1962" s="175"/>
      <c r="L1962" s="172"/>
      <c r="M1962" s="176"/>
      <c r="N1962" s="177"/>
      <c r="O1962" s="177"/>
      <c r="P1962" s="177"/>
      <c r="Q1962" s="177"/>
      <c r="R1962" s="177"/>
      <c r="S1962" s="177"/>
      <c r="T1962" s="178"/>
      <c r="AT1962" s="173" t="s">
        <v>237</v>
      </c>
      <c r="AU1962" s="173" t="s">
        <v>88</v>
      </c>
      <c r="AV1962" s="14" t="s">
        <v>86</v>
      </c>
      <c r="AW1962" s="14" t="s">
        <v>33</v>
      </c>
      <c r="AX1962" s="14" t="s">
        <v>79</v>
      </c>
      <c r="AY1962" s="173" t="s">
        <v>207</v>
      </c>
    </row>
    <row r="1963" spans="1:65" s="13" customFormat="1" ht="11.25">
      <c r="B1963" s="163"/>
      <c r="D1963" s="164" t="s">
        <v>237</v>
      </c>
      <c r="E1963" s="165" t="s">
        <v>1</v>
      </c>
      <c r="F1963" s="166" t="s">
        <v>3559</v>
      </c>
      <c r="H1963" s="167">
        <v>4.88</v>
      </c>
      <c r="I1963" s="168"/>
      <c r="L1963" s="163"/>
      <c r="M1963" s="169"/>
      <c r="N1963" s="170"/>
      <c r="O1963" s="170"/>
      <c r="P1963" s="170"/>
      <c r="Q1963" s="170"/>
      <c r="R1963" s="170"/>
      <c r="S1963" s="170"/>
      <c r="T1963" s="171"/>
      <c r="AT1963" s="165" t="s">
        <v>237</v>
      </c>
      <c r="AU1963" s="165" t="s">
        <v>88</v>
      </c>
      <c r="AV1963" s="13" t="s">
        <v>88</v>
      </c>
      <c r="AW1963" s="13" t="s">
        <v>33</v>
      </c>
      <c r="AX1963" s="13" t="s">
        <v>79</v>
      </c>
      <c r="AY1963" s="165" t="s">
        <v>207</v>
      </c>
    </row>
    <row r="1964" spans="1:65" s="13" customFormat="1" ht="11.25">
      <c r="B1964" s="163"/>
      <c r="D1964" s="164" t="s">
        <v>237</v>
      </c>
      <c r="E1964" s="165" t="s">
        <v>1</v>
      </c>
      <c r="F1964" s="166" t="s">
        <v>3560</v>
      </c>
      <c r="H1964" s="167">
        <v>1.72</v>
      </c>
      <c r="I1964" s="168"/>
      <c r="L1964" s="163"/>
      <c r="M1964" s="169"/>
      <c r="N1964" s="170"/>
      <c r="O1964" s="170"/>
      <c r="P1964" s="170"/>
      <c r="Q1964" s="170"/>
      <c r="R1964" s="170"/>
      <c r="S1964" s="170"/>
      <c r="T1964" s="171"/>
      <c r="AT1964" s="165" t="s">
        <v>237</v>
      </c>
      <c r="AU1964" s="165" t="s">
        <v>88</v>
      </c>
      <c r="AV1964" s="13" t="s">
        <v>88</v>
      </c>
      <c r="AW1964" s="13" t="s">
        <v>33</v>
      </c>
      <c r="AX1964" s="13" t="s">
        <v>79</v>
      </c>
      <c r="AY1964" s="165" t="s">
        <v>207</v>
      </c>
    </row>
    <row r="1965" spans="1:65" s="15" customFormat="1" ht="11.25">
      <c r="B1965" s="179"/>
      <c r="D1965" s="164" t="s">
        <v>237</v>
      </c>
      <c r="E1965" s="180" t="s">
        <v>1</v>
      </c>
      <c r="F1965" s="181" t="s">
        <v>242</v>
      </c>
      <c r="H1965" s="182">
        <v>6.6</v>
      </c>
      <c r="I1965" s="183"/>
      <c r="L1965" s="179"/>
      <c r="M1965" s="184"/>
      <c r="N1965" s="185"/>
      <c r="O1965" s="185"/>
      <c r="P1965" s="185"/>
      <c r="Q1965" s="185"/>
      <c r="R1965" s="185"/>
      <c r="S1965" s="185"/>
      <c r="T1965" s="186"/>
      <c r="AT1965" s="180" t="s">
        <v>237</v>
      </c>
      <c r="AU1965" s="180" t="s">
        <v>88</v>
      </c>
      <c r="AV1965" s="15" t="s">
        <v>213</v>
      </c>
      <c r="AW1965" s="15" t="s">
        <v>33</v>
      </c>
      <c r="AX1965" s="15" t="s">
        <v>86</v>
      </c>
      <c r="AY1965" s="180" t="s">
        <v>207</v>
      </c>
    </row>
    <row r="1966" spans="1:65" s="2" customFormat="1" ht="24.2" customHeight="1">
      <c r="A1966" s="31"/>
      <c r="B1966" s="148"/>
      <c r="C1966" s="149" t="s">
        <v>3561</v>
      </c>
      <c r="D1966" s="149" t="s">
        <v>209</v>
      </c>
      <c r="E1966" s="150" t="s">
        <v>3562</v>
      </c>
      <c r="F1966" s="151" t="s">
        <v>3563</v>
      </c>
      <c r="G1966" s="152" t="s">
        <v>415</v>
      </c>
      <c r="H1966" s="153">
        <v>161.01400000000001</v>
      </c>
      <c r="I1966" s="154"/>
      <c r="J1966" s="155">
        <f>ROUND(I1966*H1966,2)</f>
        <v>0</v>
      </c>
      <c r="K1966" s="156"/>
      <c r="L1966" s="32"/>
      <c r="M1966" s="157" t="s">
        <v>1</v>
      </c>
      <c r="N1966" s="158" t="s">
        <v>44</v>
      </c>
      <c r="O1966" s="57"/>
      <c r="P1966" s="159">
        <f>O1966*H1966</f>
        <v>0</v>
      </c>
      <c r="Q1966" s="159">
        <v>0</v>
      </c>
      <c r="R1966" s="159">
        <f>Q1966*H1966</f>
        <v>0</v>
      </c>
      <c r="S1966" s="159">
        <v>0</v>
      </c>
      <c r="T1966" s="160">
        <f>S1966*H1966</f>
        <v>0</v>
      </c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R1966" s="161" t="s">
        <v>245</v>
      </c>
      <c r="AT1966" s="161" t="s">
        <v>209</v>
      </c>
      <c r="AU1966" s="161" t="s">
        <v>88</v>
      </c>
      <c r="AY1966" s="17" t="s">
        <v>207</v>
      </c>
      <c r="BE1966" s="162">
        <f>IF(N1966="základní",J1966,0)</f>
        <v>0</v>
      </c>
      <c r="BF1966" s="162">
        <f>IF(N1966="snížená",J1966,0)</f>
        <v>0</v>
      </c>
      <c r="BG1966" s="162">
        <f>IF(N1966="zákl. přenesená",J1966,0)</f>
        <v>0</v>
      </c>
      <c r="BH1966" s="162">
        <f>IF(N1966="sníž. přenesená",J1966,0)</f>
        <v>0</v>
      </c>
      <c r="BI1966" s="162">
        <f>IF(N1966="nulová",J1966,0)</f>
        <v>0</v>
      </c>
      <c r="BJ1966" s="17" t="s">
        <v>86</v>
      </c>
      <c r="BK1966" s="162">
        <f>ROUND(I1966*H1966,2)</f>
        <v>0</v>
      </c>
      <c r="BL1966" s="17" t="s">
        <v>245</v>
      </c>
      <c r="BM1966" s="161" t="s">
        <v>3564</v>
      </c>
    </row>
    <row r="1967" spans="1:65" s="13" customFormat="1" ht="11.25">
      <c r="B1967" s="163"/>
      <c r="D1967" s="164" t="s">
        <v>237</v>
      </c>
      <c r="E1967" s="165" t="s">
        <v>1</v>
      </c>
      <c r="F1967" s="166" t="s">
        <v>3565</v>
      </c>
      <c r="H1967" s="167">
        <v>180.6</v>
      </c>
      <c r="I1967" s="168"/>
      <c r="L1967" s="163"/>
      <c r="M1967" s="169"/>
      <c r="N1967" s="170"/>
      <c r="O1967" s="170"/>
      <c r="P1967" s="170"/>
      <c r="Q1967" s="170"/>
      <c r="R1967" s="170"/>
      <c r="S1967" s="170"/>
      <c r="T1967" s="171"/>
      <c r="AT1967" s="165" t="s">
        <v>237</v>
      </c>
      <c r="AU1967" s="165" t="s">
        <v>88</v>
      </c>
      <c r="AV1967" s="13" t="s">
        <v>88</v>
      </c>
      <c r="AW1967" s="13" t="s">
        <v>33</v>
      </c>
      <c r="AX1967" s="13" t="s">
        <v>79</v>
      </c>
      <c r="AY1967" s="165" t="s">
        <v>207</v>
      </c>
    </row>
    <row r="1968" spans="1:65" s="13" customFormat="1" ht="11.25">
      <c r="B1968" s="163"/>
      <c r="D1968" s="164" t="s">
        <v>237</v>
      </c>
      <c r="E1968" s="165" t="s">
        <v>1</v>
      </c>
      <c r="F1968" s="166" t="s">
        <v>3566</v>
      </c>
      <c r="H1968" s="167">
        <v>4.83</v>
      </c>
      <c r="I1968" s="168"/>
      <c r="L1968" s="163"/>
      <c r="M1968" s="169"/>
      <c r="N1968" s="170"/>
      <c r="O1968" s="170"/>
      <c r="P1968" s="170"/>
      <c r="Q1968" s="170"/>
      <c r="R1968" s="170"/>
      <c r="S1968" s="170"/>
      <c r="T1968" s="171"/>
      <c r="AT1968" s="165" t="s">
        <v>237</v>
      </c>
      <c r="AU1968" s="165" t="s">
        <v>88</v>
      </c>
      <c r="AV1968" s="13" t="s">
        <v>88</v>
      </c>
      <c r="AW1968" s="13" t="s">
        <v>33</v>
      </c>
      <c r="AX1968" s="13" t="s">
        <v>79</v>
      </c>
      <c r="AY1968" s="165" t="s">
        <v>207</v>
      </c>
    </row>
    <row r="1969" spans="1:65" s="13" customFormat="1" ht="11.25">
      <c r="B1969" s="163"/>
      <c r="D1969" s="164" t="s">
        <v>237</v>
      </c>
      <c r="E1969" s="165" t="s">
        <v>1</v>
      </c>
      <c r="F1969" s="166" t="s">
        <v>2536</v>
      </c>
      <c r="H1969" s="167">
        <v>-24.416</v>
      </c>
      <c r="I1969" s="168"/>
      <c r="L1969" s="163"/>
      <c r="M1969" s="169"/>
      <c r="N1969" s="170"/>
      <c r="O1969" s="170"/>
      <c r="P1969" s="170"/>
      <c r="Q1969" s="170"/>
      <c r="R1969" s="170"/>
      <c r="S1969" s="170"/>
      <c r="T1969" s="171"/>
      <c r="AT1969" s="165" t="s">
        <v>237</v>
      </c>
      <c r="AU1969" s="165" t="s">
        <v>88</v>
      </c>
      <c r="AV1969" s="13" t="s">
        <v>88</v>
      </c>
      <c r="AW1969" s="13" t="s">
        <v>33</v>
      </c>
      <c r="AX1969" s="13" t="s">
        <v>79</v>
      </c>
      <c r="AY1969" s="165" t="s">
        <v>207</v>
      </c>
    </row>
    <row r="1970" spans="1:65" s="15" customFormat="1" ht="11.25">
      <c r="B1970" s="179"/>
      <c r="D1970" s="164" t="s">
        <v>237</v>
      </c>
      <c r="E1970" s="180" t="s">
        <v>1</v>
      </c>
      <c r="F1970" s="181" t="s">
        <v>242</v>
      </c>
      <c r="H1970" s="182">
        <v>161.01400000000001</v>
      </c>
      <c r="I1970" s="183"/>
      <c r="L1970" s="179"/>
      <c r="M1970" s="184"/>
      <c r="N1970" s="185"/>
      <c r="O1970" s="185"/>
      <c r="P1970" s="185"/>
      <c r="Q1970" s="185"/>
      <c r="R1970" s="185"/>
      <c r="S1970" s="185"/>
      <c r="T1970" s="186"/>
      <c r="AT1970" s="180" t="s">
        <v>237</v>
      </c>
      <c r="AU1970" s="180" t="s">
        <v>88</v>
      </c>
      <c r="AV1970" s="15" t="s">
        <v>213</v>
      </c>
      <c r="AW1970" s="15" t="s">
        <v>33</v>
      </c>
      <c r="AX1970" s="15" t="s">
        <v>86</v>
      </c>
      <c r="AY1970" s="180" t="s">
        <v>207</v>
      </c>
    </row>
    <row r="1971" spans="1:65" s="2" customFormat="1" ht="33" customHeight="1">
      <c r="A1971" s="31"/>
      <c r="B1971" s="148"/>
      <c r="C1971" s="149" t="s">
        <v>1406</v>
      </c>
      <c r="D1971" s="149" t="s">
        <v>209</v>
      </c>
      <c r="E1971" s="150" t="s">
        <v>3567</v>
      </c>
      <c r="F1971" s="151" t="s">
        <v>3568</v>
      </c>
      <c r="G1971" s="152" t="s">
        <v>415</v>
      </c>
      <c r="H1971" s="153">
        <v>54.61</v>
      </c>
      <c r="I1971" s="154"/>
      <c r="J1971" s="155">
        <f>ROUND(I1971*H1971,2)</f>
        <v>0</v>
      </c>
      <c r="K1971" s="156"/>
      <c r="L1971" s="32"/>
      <c r="M1971" s="157" t="s">
        <v>1</v>
      </c>
      <c r="N1971" s="158" t="s">
        <v>44</v>
      </c>
      <c r="O1971" s="57"/>
      <c r="P1971" s="159">
        <f>O1971*H1971</f>
        <v>0</v>
      </c>
      <c r="Q1971" s="159">
        <v>0</v>
      </c>
      <c r="R1971" s="159">
        <f>Q1971*H1971</f>
        <v>0</v>
      </c>
      <c r="S1971" s="159">
        <v>0</v>
      </c>
      <c r="T1971" s="160">
        <f>S1971*H1971</f>
        <v>0</v>
      </c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R1971" s="161" t="s">
        <v>245</v>
      </c>
      <c r="AT1971" s="161" t="s">
        <v>209</v>
      </c>
      <c r="AU1971" s="161" t="s">
        <v>88</v>
      </c>
      <c r="AY1971" s="17" t="s">
        <v>207</v>
      </c>
      <c r="BE1971" s="162">
        <f>IF(N1971="základní",J1971,0)</f>
        <v>0</v>
      </c>
      <c r="BF1971" s="162">
        <f>IF(N1971="snížená",J1971,0)</f>
        <v>0</v>
      </c>
      <c r="BG1971" s="162">
        <f>IF(N1971="zákl. přenesená",J1971,0)</f>
        <v>0</v>
      </c>
      <c r="BH1971" s="162">
        <f>IF(N1971="sníž. přenesená",J1971,0)</f>
        <v>0</v>
      </c>
      <c r="BI1971" s="162">
        <f>IF(N1971="nulová",J1971,0)</f>
        <v>0</v>
      </c>
      <c r="BJ1971" s="17" t="s">
        <v>86</v>
      </c>
      <c r="BK1971" s="162">
        <f>ROUND(I1971*H1971,2)</f>
        <v>0</v>
      </c>
      <c r="BL1971" s="17" t="s">
        <v>245</v>
      </c>
      <c r="BM1971" s="161" t="s">
        <v>3319</v>
      </c>
    </row>
    <row r="1972" spans="1:65" s="14" customFormat="1" ht="22.5">
      <c r="B1972" s="172"/>
      <c r="D1972" s="164" t="s">
        <v>237</v>
      </c>
      <c r="E1972" s="173" t="s">
        <v>1</v>
      </c>
      <c r="F1972" s="174" t="s">
        <v>3569</v>
      </c>
      <c r="H1972" s="173" t="s">
        <v>1</v>
      </c>
      <c r="I1972" s="175"/>
      <c r="L1972" s="172"/>
      <c r="M1972" s="176"/>
      <c r="N1972" s="177"/>
      <c r="O1972" s="177"/>
      <c r="P1972" s="177"/>
      <c r="Q1972" s="177"/>
      <c r="R1972" s="177"/>
      <c r="S1972" s="177"/>
      <c r="T1972" s="178"/>
      <c r="AT1972" s="173" t="s">
        <v>237</v>
      </c>
      <c r="AU1972" s="173" t="s">
        <v>88</v>
      </c>
      <c r="AV1972" s="14" t="s">
        <v>86</v>
      </c>
      <c r="AW1972" s="14" t="s">
        <v>33</v>
      </c>
      <c r="AX1972" s="14" t="s">
        <v>79</v>
      </c>
      <c r="AY1972" s="173" t="s">
        <v>207</v>
      </c>
    </row>
    <row r="1973" spans="1:65" s="13" customFormat="1" ht="11.25">
      <c r="B1973" s="163"/>
      <c r="D1973" s="164" t="s">
        <v>237</v>
      </c>
      <c r="E1973" s="165" t="s">
        <v>1</v>
      </c>
      <c r="F1973" s="166" t="s">
        <v>3570</v>
      </c>
      <c r="H1973" s="167">
        <v>34.15</v>
      </c>
      <c r="I1973" s="168"/>
      <c r="L1973" s="163"/>
      <c r="M1973" s="169"/>
      <c r="N1973" s="170"/>
      <c r="O1973" s="170"/>
      <c r="P1973" s="170"/>
      <c r="Q1973" s="170"/>
      <c r="R1973" s="170"/>
      <c r="S1973" s="170"/>
      <c r="T1973" s="171"/>
      <c r="AT1973" s="165" t="s">
        <v>237</v>
      </c>
      <c r="AU1973" s="165" t="s">
        <v>88</v>
      </c>
      <c r="AV1973" s="13" t="s">
        <v>88</v>
      </c>
      <c r="AW1973" s="13" t="s">
        <v>33</v>
      </c>
      <c r="AX1973" s="13" t="s">
        <v>79</v>
      </c>
      <c r="AY1973" s="165" t="s">
        <v>207</v>
      </c>
    </row>
    <row r="1974" spans="1:65" s="13" customFormat="1" ht="11.25">
      <c r="B1974" s="163"/>
      <c r="D1974" s="164" t="s">
        <v>237</v>
      </c>
      <c r="E1974" s="165" t="s">
        <v>1</v>
      </c>
      <c r="F1974" s="166" t="s">
        <v>3571</v>
      </c>
      <c r="H1974" s="167">
        <v>20.46</v>
      </c>
      <c r="I1974" s="168"/>
      <c r="L1974" s="163"/>
      <c r="M1974" s="169"/>
      <c r="N1974" s="170"/>
      <c r="O1974" s="170"/>
      <c r="P1974" s="170"/>
      <c r="Q1974" s="170"/>
      <c r="R1974" s="170"/>
      <c r="S1974" s="170"/>
      <c r="T1974" s="171"/>
      <c r="AT1974" s="165" t="s">
        <v>237</v>
      </c>
      <c r="AU1974" s="165" t="s">
        <v>88</v>
      </c>
      <c r="AV1974" s="13" t="s">
        <v>88</v>
      </c>
      <c r="AW1974" s="13" t="s">
        <v>33</v>
      </c>
      <c r="AX1974" s="13" t="s">
        <v>79</v>
      </c>
      <c r="AY1974" s="165" t="s">
        <v>207</v>
      </c>
    </row>
    <row r="1975" spans="1:65" s="14" customFormat="1" ht="22.5">
      <c r="B1975" s="172"/>
      <c r="D1975" s="164" t="s">
        <v>237</v>
      </c>
      <c r="E1975" s="173" t="s">
        <v>1</v>
      </c>
      <c r="F1975" s="174" t="s">
        <v>3572</v>
      </c>
      <c r="H1975" s="173" t="s">
        <v>1</v>
      </c>
      <c r="I1975" s="175"/>
      <c r="L1975" s="172"/>
      <c r="M1975" s="176"/>
      <c r="N1975" s="177"/>
      <c r="O1975" s="177"/>
      <c r="P1975" s="177"/>
      <c r="Q1975" s="177"/>
      <c r="R1975" s="177"/>
      <c r="S1975" s="177"/>
      <c r="T1975" s="178"/>
      <c r="AT1975" s="173" t="s">
        <v>237</v>
      </c>
      <c r="AU1975" s="173" t="s">
        <v>88</v>
      </c>
      <c r="AV1975" s="14" t="s">
        <v>86</v>
      </c>
      <c r="AW1975" s="14" t="s">
        <v>33</v>
      </c>
      <c r="AX1975" s="14" t="s">
        <v>79</v>
      </c>
      <c r="AY1975" s="173" t="s">
        <v>207</v>
      </c>
    </row>
    <row r="1976" spans="1:65" s="14" customFormat="1" ht="22.5">
      <c r="B1976" s="172"/>
      <c r="D1976" s="164" t="s">
        <v>237</v>
      </c>
      <c r="E1976" s="173" t="s">
        <v>1</v>
      </c>
      <c r="F1976" s="174" t="s">
        <v>3573</v>
      </c>
      <c r="H1976" s="173" t="s">
        <v>1</v>
      </c>
      <c r="I1976" s="175"/>
      <c r="L1976" s="172"/>
      <c r="M1976" s="176"/>
      <c r="N1976" s="177"/>
      <c r="O1976" s="177"/>
      <c r="P1976" s="177"/>
      <c r="Q1976" s="177"/>
      <c r="R1976" s="177"/>
      <c r="S1976" s="177"/>
      <c r="T1976" s="178"/>
      <c r="AT1976" s="173" t="s">
        <v>237</v>
      </c>
      <c r="AU1976" s="173" t="s">
        <v>88</v>
      </c>
      <c r="AV1976" s="14" t="s">
        <v>86</v>
      </c>
      <c r="AW1976" s="14" t="s">
        <v>33</v>
      </c>
      <c r="AX1976" s="14" t="s">
        <v>79</v>
      </c>
      <c r="AY1976" s="173" t="s">
        <v>207</v>
      </c>
    </row>
    <row r="1977" spans="1:65" s="14" customFormat="1" ht="11.25">
      <c r="B1977" s="172"/>
      <c r="D1977" s="164" t="s">
        <v>237</v>
      </c>
      <c r="E1977" s="173" t="s">
        <v>1</v>
      </c>
      <c r="F1977" s="174" t="s">
        <v>3574</v>
      </c>
      <c r="H1977" s="173" t="s">
        <v>1</v>
      </c>
      <c r="I1977" s="175"/>
      <c r="L1977" s="172"/>
      <c r="M1977" s="176"/>
      <c r="N1977" s="177"/>
      <c r="O1977" s="177"/>
      <c r="P1977" s="177"/>
      <c r="Q1977" s="177"/>
      <c r="R1977" s="177"/>
      <c r="S1977" s="177"/>
      <c r="T1977" s="178"/>
      <c r="AT1977" s="173" t="s">
        <v>237</v>
      </c>
      <c r="AU1977" s="173" t="s">
        <v>88</v>
      </c>
      <c r="AV1977" s="14" t="s">
        <v>86</v>
      </c>
      <c r="AW1977" s="14" t="s">
        <v>33</v>
      </c>
      <c r="AX1977" s="14" t="s">
        <v>79</v>
      </c>
      <c r="AY1977" s="173" t="s">
        <v>207</v>
      </c>
    </row>
    <row r="1978" spans="1:65" s="14" customFormat="1" ht="22.5">
      <c r="B1978" s="172"/>
      <c r="D1978" s="164" t="s">
        <v>237</v>
      </c>
      <c r="E1978" s="173" t="s">
        <v>1</v>
      </c>
      <c r="F1978" s="174" t="s">
        <v>3575</v>
      </c>
      <c r="H1978" s="173" t="s">
        <v>1</v>
      </c>
      <c r="I1978" s="175"/>
      <c r="L1978" s="172"/>
      <c r="M1978" s="176"/>
      <c r="N1978" s="177"/>
      <c r="O1978" s="177"/>
      <c r="P1978" s="177"/>
      <c r="Q1978" s="177"/>
      <c r="R1978" s="177"/>
      <c r="S1978" s="177"/>
      <c r="T1978" s="178"/>
      <c r="AT1978" s="173" t="s">
        <v>237</v>
      </c>
      <c r="AU1978" s="173" t="s">
        <v>88</v>
      </c>
      <c r="AV1978" s="14" t="s">
        <v>86</v>
      </c>
      <c r="AW1978" s="14" t="s">
        <v>33</v>
      </c>
      <c r="AX1978" s="14" t="s">
        <v>79</v>
      </c>
      <c r="AY1978" s="173" t="s">
        <v>207</v>
      </c>
    </row>
    <row r="1979" spans="1:65" s="14" customFormat="1" ht="11.25">
      <c r="B1979" s="172"/>
      <c r="D1979" s="164" t="s">
        <v>237</v>
      </c>
      <c r="E1979" s="173" t="s">
        <v>1</v>
      </c>
      <c r="F1979" s="174" t="s">
        <v>3576</v>
      </c>
      <c r="H1979" s="173" t="s">
        <v>1</v>
      </c>
      <c r="I1979" s="175"/>
      <c r="L1979" s="172"/>
      <c r="M1979" s="176"/>
      <c r="N1979" s="177"/>
      <c r="O1979" s="177"/>
      <c r="P1979" s="177"/>
      <c r="Q1979" s="177"/>
      <c r="R1979" s="177"/>
      <c r="S1979" s="177"/>
      <c r="T1979" s="178"/>
      <c r="AT1979" s="173" t="s">
        <v>237</v>
      </c>
      <c r="AU1979" s="173" t="s">
        <v>88</v>
      </c>
      <c r="AV1979" s="14" t="s">
        <v>86</v>
      </c>
      <c r="AW1979" s="14" t="s">
        <v>33</v>
      </c>
      <c r="AX1979" s="14" t="s">
        <v>79</v>
      </c>
      <c r="AY1979" s="173" t="s">
        <v>207</v>
      </c>
    </row>
    <row r="1980" spans="1:65" s="14" customFormat="1" ht="22.5">
      <c r="B1980" s="172"/>
      <c r="D1980" s="164" t="s">
        <v>237</v>
      </c>
      <c r="E1980" s="173" t="s">
        <v>1</v>
      </c>
      <c r="F1980" s="174" t="s">
        <v>3577</v>
      </c>
      <c r="H1980" s="173" t="s">
        <v>1</v>
      </c>
      <c r="I1980" s="175"/>
      <c r="L1980" s="172"/>
      <c r="M1980" s="176"/>
      <c r="N1980" s="177"/>
      <c r="O1980" s="177"/>
      <c r="P1980" s="177"/>
      <c r="Q1980" s="177"/>
      <c r="R1980" s="177"/>
      <c r="S1980" s="177"/>
      <c r="T1980" s="178"/>
      <c r="AT1980" s="173" t="s">
        <v>237</v>
      </c>
      <c r="AU1980" s="173" t="s">
        <v>88</v>
      </c>
      <c r="AV1980" s="14" t="s">
        <v>86</v>
      </c>
      <c r="AW1980" s="14" t="s">
        <v>33</v>
      </c>
      <c r="AX1980" s="14" t="s">
        <v>79</v>
      </c>
      <c r="AY1980" s="173" t="s">
        <v>207</v>
      </c>
    </row>
    <row r="1981" spans="1:65" s="14" customFormat="1" ht="22.5">
      <c r="B1981" s="172"/>
      <c r="D1981" s="164" t="s">
        <v>237</v>
      </c>
      <c r="E1981" s="173" t="s">
        <v>1</v>
      </c>
      <c r="F1981" s="174" t="s">
        <v>3578</v>
      </c>
      <c r="H1981" s="173" t="s">
        <v>1</v>
      </c>
      <c r="I1981" s="175"/>
      <c r="L1981" s="172"/>
      <c r="M1981" s="176"/>
      <c r="N1981" s="177"/>
      <c r="O1981" s="177"/>
      <c r="P1981" s="177"/>
      <c r="Q1981" s="177"/>
      <c r="R1981" s="177"/>
      <c r="S1981" s="177"/>
      <c r="T1981" s="178"/>
      <c r="AT1981" s="173" t="s">
        <v>237</v>
      </c>
      <c r="AU1981" s="173" t="s">
        <v>88</v>
      </c>
      <c r="AV1981" s="14" t="s">
        <v>86</v>
      </c>
      <c r="AW1981" s="14" t="s">
        <v>33</v>
      </c>
      <c r="AX1981" s="14" t="s">
        <v>79</v>
      </c>
      <c r="AY1981" s="173" t="s">
        <v>207</v>
      </c>
    </row>
    <row r="1982" spans="1:65" s="14" customFormat="1" ht="22.5">
      <c r="B1982" s="172"/>
      <c r="D1982" s="164" t="s">
        <v>237</v>
      </c>
      <c r="E1982" s="173" t="s">
        <v>1</v>
      </c>
      <c r="F1982" s="174" t="s">
        <v>3579</v>
      </c>
      <c r="H1982" s="173" t="s">
        <v>1</v>
      </c>
      <c r="I1982" s="175"/>
      <c r="L1982" s="172"/>
      <c r="M1982" s="176"/>
      <c r="N1982" s="177"/>
      <c r="O1982" s="177"/>
      <c r="P1982" s="177"/>
      <c r="Q1982" s="177"/>
      <c r="R1982" s="177"/>
      <c r="S1982" s="177"/>
      <c r="T1982" s="178"/>
      <c r="AT1982" s="173" t="s">
        <v>237</v>
      </c>
      <c r="AU1982" s="173" t="s">
        <v>88</v>
      </c>
      <c r="AV1982" s="14" t="s">
        <v>86</v>
      </c>
      <c r="AW1982" s="14" t="s">
        <v>33</v>
      </c>
      <c r="AX1982" s="14" t="s">
        <v>79</v>
      </c>
      <c r="AY1982" s="173" t="s">
        <v>207</v>
      </c>
    </row>
    <row r="1983" spans="1:65" s="14" customFormat="1" ht="22.5">
      <c r="B1983" s="172"/>
      <c r="D1983" s="164" t="s">
        <v>237</v>
      </c>
      <c r="E1983" s="173" t="s">
        <v>1</v>
      </c>
      <c r="F1983" s="174" t="s">
        <v>2589</v>
      </c>
      <c r="H1983" s="173" t="s">
        <v>1</v>
      </c>
      <c r="I1983" s="175"/>
      <c r="L1983" s="172"/>
      <c r="M1983" s="176"/>
      <c r="N1983" s="177"/>
      <c r="O1983" s="177"/>
      <c r="P1983" s="177"/>
      <c r="Q1983" s="177"/>
      <c r="R1983" s="177"/>
      <c r="S1983" s="177"/>
      <c r="T1983" s="178"/>
      <c r="AT1983" s="173" t="s">
        <v>237</v>
      </c>
      <c r="AU1983" s="173" t="s">
        <v>88</v>
      </c>
      <c r="AV1983" s="14" t="s">
        <v>86</v>
      </c>
      <c r="AW1983" s="14" t="s">
        <v>33</v>
      </c>
      <c r="AX1983" s="14" t="s">
        <v>79</v>
      </c>
      <c r="AY1983" s="173" t="s">
        <v>207</v>
      </c>
    </row>
    <row r="1984" spans="1:65" s="14" customFormat="1" ht="22.5">
      <c r="B1984" s="172"/>
      <c r="D1984" s="164" t="s">
        <v>237</v>
      </c>
      <c r="E1984" s="173" t="s">
        <v>1</v>
      </c>
      <c r="F1984" s="174" t="s">
        <v>2590</v>
      </c>
      <c r="H1984" s="173" t="s">
        <v>1</v>
      </c>
      <c r="I1984" s="175"/>
      <c r="L1984" s="172"/>
      <c r="M1984" s="176"/>
      <c r="N1984" s="177"/>
      <c r="O1984" s="177"/>
      <c r="P1984" s="177"/>
      <c r="Q1984" s="177"/>
      <c r="R1984" s="177"/>
      <c r="S1984" s="177"/>
      <c r="T1984" s="178"/>
      <c r="AT1984" s="173" t="s">
        <v>237</v>
      </c>
      <c r="AU1984" s="173" t="s">
        <v>88</v>
      </c>
      <c r="AV1984" s="14" t="s">
        <v>86</v>
      </c>
      <c r="AW1984" s="14" t="s">
        <v>33</v>
      </c>
      <c r="AX1984" s="14" t="s">
        <v>79</v>
      </c>
      <c r="AY1984" s="173" t="s">
        <v>207</v>
      </c>
    </row>
    <row r="1985" spans="1:65" s="14" customFormat="1" ht="22.5">
      <c r="B1985" s="172"/>
      <c r="D1985" s="164" t="s">
        <v>237</v>
      </c>
      <c r="E1985" s="173" t="s">
        <v>1</v>
      </c>
      <c r="F1985" s="174" t="s">
        <v>2263</v>
      </c>
      <c r="H1985" s="173" t="s">
        <v>1</v>
      </c>
      <c r="I1985" s="175"/>
      <c r="L1985" s="172"/>
      <c r="M1985" s="176"/>
      <c r="N1985" s="177"/>
      <c r="O1985" s="177"/>
      <c r="P1985" s="177"/>
      <c r="Q1985" s="177"/>
      <c r="R1985" s="177"/>
      <c r="S1985" s="177"/>
      <c r="T1985" s="178"/>
      <c r="AT1985" s="173" t="s">
        <v>237</v>
      </c>
      <c r="AU1985" s="173" t="s">
        <v>88</v>
      </c>
      <c r="AV1985" s="14" t="s">
        <v>86</v>
      </c>
      <c r="AW1985" s="14" t="s">
        <v>33</v>
      </c>
      <c r="AX1985" s="14" t="s">
        <v>79</v>
      </c>
      <c r="AY1985" s="173" t="s">
        <v>207</v>
      </c>
    </row>
    <row r="1986" spans="1:65" s="15" customFormat="1" ht="11.25">
      <c r="B1986" s="179"/>
      <c r="D1986" s="164" t="s">
        <v>237</v>
      </c>
      <c r="E1986" s="180" t="s">
        <v>1</v>
      </c>
      <c r="F1986" s="181" t="s">
        <v>242</v>
      </c>
      <c r="H1986" s="182">
        <v>54.61</v>
      </c>
      <c r="I1986" s="183"/>
      <c r="L1986" s="179"/>
      <c r="M1986" s="184"/>
      <c r="N1986" s="185"/>
      <c r="O1986" s="185"/>
      <c r="P1986" s="185"/>
      <c r="Q1986" s="185"/>
      <c r="R1986" s="185"/>
      <c r="S1986" s="185"/>
      <c r="T1986" s="186"/>
      <c r="AT1986" s="180" t="s">
        <v>237</v>
      </c>
      <c r="AU1986" s="180" t="s">
        <v>88</v>
      </c>
      <c r="AV1986" s="15" t="s">
        <v>213</v>
      </c>
      <c r="AW1986" s="15" t="s">
        <v>33</v>
      </c>
      <c r="AX1986" s="15" t="s">
        <v>86</v>
      </c>
      <c r="AY1986" s="180" t="s">
        <v>207</v>
      </c>
    </row>
    <row r="1987" spans="1:65" s="2" customFormat="1" ht="37.9" customHeight="1">
      <c r="A1987" s="31"/>
      <c r="B1987" s="148"/>
      <c r="C1987" s="149" t="s">
        <v>3580</v>
      </c>
      <c r="D1987" s="149" t="s">
        <v>209</v>
      </c>
      <c r="E1987" s="150" t="s">
        <v>3581</v>
      </c>
      <c r="F1987" s="151" t="s">
        <v>3582</v>
      </c>
      <c r="G1987" s="152" t="s">
        <v>415</v>
      </c>
      <c r="H1987" s="153">
        <v>8.0500000000000007</v>
      </c>
      <c r="I1987" s="154"/>
      <c r="J1987" s="155">
        <f>ROUND(I1987*H1987,2)</f>
        <v>0</v>
      </c>
      <c r="K1987" s="156"/>
      <c r="L1987" s="32"/>
      <c r="M1987" s="157" t="s">
        <v>1</v>
      </c>
      <c r="N1987" s="158" t="s">
        <v>44</v>
      </c>
      <c r="O1987" s="57"/>
      <c r="P1987" s="159">
        <f>O1987*H1987</f>
        <v>0</v>
      </c>
      <c r="Q1987" s="159">
        <v>0</v>
      </c>
      <c r="R1987" s="159">
        <f>Q1987*H1987</f>
        <v>0</v>
      </c>
      <c r="S1987" s="159">
        <v>0</v>
      </c>
      <c r="T1987" s="160">
        <f>S1987*H1987</f>
        <v>0</v>
      </c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R1987" s="161" t="s">
        <v>245</v>
      </c>
      <c r="AT1987" s="161" t="s">
        <v>209</v>
      </c>
      <c r="AU1987" s="161" t="s">
        <v>88</v>
      </c>
      <c r="AY1987" s="17" t="s">
        <v>207</v>
      </c>
      <c r="BE1987" s="162">
        <f>IF(N1987="základní",J1987,0)</f>
        <v>0</v>
      </c>
      <c r="BF1987" s="162">
        <f>IF(N1987="snížená",J1987,0)</f>
        <v>0</v>
      </c>
      <c r="BG1987" s="162">
        <f>IF(N1987="zákl. přenesená",J1987,0)</f>
        <v>0</v>
      </c>
      <c r="BH1987" s="162">
        <f>IF(N1987="sníž. přenesená",J1987,0)</f>
        <v>0</v>
      </c>
      <c r="BI1987" s="162">
        <f>IF(N1987="nulová",J1987,0)</f>
        <v>0</v>
      </c>
      <c r="BJ1987" s="17" t="s">
        <v>86</v>
      </c>
      <c r="BK1987" s="162">
        <f>ROUND(I1987*H1987,2)</f>
        <v>0</v>
      </c>
      <c r="BL1987" s="17" t="s">
        <v>245</v>
      </c>
      <c r="BM1987" s="161" t="s">
        <v>3583</v>
      </c>
    </row>
    <row r="1988" spans="1:65" s="14" customFormat="1" ht="22.5">
      <c r="B1988" s="172"/>
      <c r="D1988" s="164" t="s">
        <v>237</v>
      </c>
      <c r="E1988" s="173" t="s">
        <v>1</v>
      </c>
      <c r="F1988" s="174" t="s">
        <v>3584</v>
      </c>
      <c r="H1988" s="173" t="s">
        <v>1</v>
      </c>
      <c r="I1988" s="175"/>
      <c r="L1988" s="172"/>
      <c r="M1988" s="176"/>
      <c r="N1988" s="177"/>
      <c r="O1988" s="177"/>
      <c r="P1988" s="177"/>
      <c r="Q1988" s="177"/>
      <c r="R1988" s="177"/>
      <c r="S1988" s="177"/>
      <c r="T1988" s="178"/>
      <c r="AT1988" s="173" t="s">
        <v>237</v>
      </c>
      <c r="AU1988" s="173" t="s">
        <v>88</v>
      </c>
      <c r="AV1988" s="14" t="s">
        <v>86</v>
      </c>
      <c r="AW1988" s="14" t="s">
        <v>33</v>
      </c>
      <c r="AX1988" s="14" t="s">
        <v>79</v>
      </c>
      <c r="AY1988" s="173" t="s">
        <v>207</v>
      </c>
    </row>
    <row r="1989" spans="1:65" s="13" customFormat="1" ht="11.25">
      <c r="B1989" s="163"/>
      <c r="D1989" s="164" t="s">
        <v>237</v>
      </c>
      <c r="E1989" s="165" t="s">
        <v>1</v>
      </c>
      <c r="F1989" s="166" t="s">
        <v>3585</v>
      </c>
      <c r="H1989" s="167">
        <v>5.4</v>
      </c>
      <c r="I1989" s="168"/>
      <c r="L1989" s="163"/>
      <c r="M1989" s="169"/>
      <c r="N1989" s="170"/>
      <c r="O1989" s="170"/>
      <c r="P1989" s="170"/>
      <c r="Q1989" s="170"/>
      <c r="R1989" s="170"/>
      <c r="S1989" s="170"/>
      <c r="T1989" s="171"/>
      <c r="AT1989" s="165" t="s">
        <v>237</v>
      </c>
      <c r="AU1989" s="165" t="s">
        <v>88</v>
      </c>
      <c r="AV1989" s="13" t="s">
        <v>88</v>
      </c>
      <c r="AW1989" s="13" t="s">
        <v>33</v>
      </c>
      <c r="AX1989" s="13" t="s">
        <v>79</v>
      </c>
      <c r="AY1989" s="165" t="s">
        <v>207</v>
      </c>
    </row>
    <row r="1990" spans="1:65" s="13" customFormat="1" ht="11.25">
      <c r="B1990" s="163"/>
      <c r="D1990" s="164" t="s">
        <v>237</v>
      </c>
      <c r="E1990" s="165" t="s">
        <v>1</v>
      </c>
      <c r="F1990" s="166" t="s">
        <v>3586</v>
      </c>
      <c r="H1990" s="167">
        <v>2.65</v>
      </c>
      <c r="I1990" s="168"/>
      <c r="L1990" s="163"/>
      <c r="M1990" s="169"/>
      <c r="N1990" s="170"/>
      <c r="O1990" s="170"/>
      <c r="P1990" s="170"/>
      <c r="Q1990" s="170"/>
      <c r="R1990" s="170"/>
      <c r="S1990" s="170"/>
      <c r="T1990" s="171"/>
      <c r="AT1990" s="165" t="s">
        <v>237</v>
      </c>
      <c r="AU1990" s="165" t="s">
        <v>88</v>
      </c>
      <c r="AV1990" s="13" t="s">
        <v>88</v>
      </c>
      <c r="AW1990" s="13" t="s">
        <v>33</v>
      </c>
      <c r="AX1990" s="13" t="s">
        <v>79</v>
      </c>
      <c r="AY1990" s="165" t="s">
        <v>207</v>
      </c>
    </row>
    <row r="1991" spans="1:65" s="14" customFormat="1" ht="22.5">
      <c r="B1991" s="172"/>
      <c r="D1991" s="164" t="s">
        <v>237</v>
      </c>
      <c r="E1991" s="173" t="s">
        <v>1</v>
      </c>
      <c r="F1991" s="174" t="s">
        <v>3587</v>
      </c>
      <c r="H1991" s="173" t="s">
        <v>1</v>
      </c>
      <c r="I1991" s="175"/>
      <c r="L1991" s="172"/>
      <c r="M1991" s="176"/>
      <c r="N1991" s="177"/>
      <c r="O1991" s="177"/>
      <c r="P1991" s="177"/>
      <c r="Q1991" s="177"/>
      <c r="R1991" s="177"/>
      <c r="S1991" s="177"/>
      <c r="T1991" s="178"/>
      <c r="AT1991" s="173" t="s">
        <v>237</v>
      </c>
      <c r="AU1991" s="173" t="s">
        <v>88</v>
      </c>
      <c r="AV1991" s="14" t="s">
        <v>86</v>
      </c>
      <c r="AW1991" s="14" t="s">
        <v>33</v>
      </c>
      <c r="AX1991" s="14" t="s">
        <v>79</v>
      </c>
      <c r="AY1991" s="173" t="s">
        <v>207</v>
      </c>
    </row>
    <row r="1992" spans="1:65" s="14" customFormat="1" ht="22.5">
      <c r="B1992" s="172"/>
      <c r="D1992" s="164" t="s">
        <v>237</v>
      </c>
      <c r="E1992" s="173" t="s">
        <v>1</v>
      </c>
      <c r="F1992" s="174" t="s">
        <v>3588</v>
      </c>
      <c r="H1992" s="173" t="s">
        <v>1</v>
      </c>
      <c r="I1992" s="175"/>
      <c r="L1992" s="172"/>
      <c r="M1992" s="176"/>
      <c r="N1992" s="177"/>
      <c r="O1992" s="177"/>
      <c r="P1992" s="177"/>
      <c r="Q1992" s="177"/>
      <c r="R1992" s="177"/>
      <c r="S1992" s="177"/>
      <c r="T1992" s="178"/>
      <c r="AT1992" s="173" t="s">
        <v>237</v>
      </c>
      <c r="AU1992" s="173" t="s">
        <v>88</v>
      </c>
      <c r="AV1992" s="14" t="s">
        <v>86</v>
      </c>
      <c r="AW1992" s="14" t="s">
        <v>33</v>
      </c>
      <c r="AX1992" s="14" t="s">
        <v>79</v>
      </c>
      <c r="AY1992" s="173" t="s">
        <v>207</v>
      </c>
    </row>
    <row r="1993" spans="1:65" s="14" customFormat="1" ht="11.25">
      <c r="B1993" s="172"/>
      <c r="D1993" s="164" t="s">
        <v>237</v>
      </c>
      <c r="E1993" s="173" t="s">
        <v>1</v>
      </c>
      <c r="F1993" s="174" t="s">
        <v>3574</v>
      </c>
      <c r="H1993" s="173" t="s">
        <v>1</v>
      </c>
      <c r="I1993" s="175"/>
      <c r="L1993" s="172"/>
      <c r="M1993" s="176"/>
      <c r="N1993" s="177"/>
      <c r="O1993" s="177"/>
      <c r="P1993" s="177"/>
      <c r="Q1993" s="177"/>
      <c r="R1993" s="177"/>
      <c r="S1993" s="177"/>
      <c r="T1993" s="178"/>
      <c r="AT1993" s="173" t="s">
        <v>237</v>
      </c>
      <c r="AU1993" s="173" t="s">
        <v>88</v>
      </c>
      <c r="AV1993" s="14" t="s">
        <v>86</v>
      </c>
      <c r="AW1993" s="14" t="s">
        <v>33</v>
      </c>
      <c r="AX1993" s="14" t="s">
        <v>79</v>
      </c>
      <c r="AY1993" s="173" t="s">
        <v>207</v>
      </c>
    </row>
    <row r="1994" spans="1:65" s="14" customFormat="1" ht="22.5">
      <c r="B1994" s="172"/>
      <c r="D1994" s="164" t="s">
        <v>237</v>
      </c>
      <c r="E1994" s="173" t="s">
        <v>1</v>
      </c>
      <c r="F1994" s="174" t="s">
        <v>3575</v>
      </c>
      <c r="H1994" s="173" t="s">
        <v>1</v>
      </c>
      <c r="I1994" s="175"/>
      <c r="L1994" s="172"/>
      <c r="M1994" s="176"/>
      <c r="N1994" s="177"/>
      <c r="O1994" s="177"/>
      <c r="P1994" s="177"/>
      <c r="Q1994" s="177"/>
      <c r="R1994" s="177"/>
      <c r="S1994" s="177"/>
      <c r="T1994" s="178"/>
      <c r="AT1994" s="173" t="s">
        <v>237</v>
      </c>
      <c r="AU1994" s="173" t="s">
        <v>88</v>
      </c>
      <c r="AV1994" s="14" t="s">
        <v>86</v>
      </c>
      <c r="AW1994" s="14" t="s">
        <v>33</v>
      </c>
      <c r="AX1994" s="14" t="s">
        <v>79</v>
      </c>
      <c r="AY1994" s="173" t="s">
        <v>207</v>
      </c>
    </row>
    <row r="1995" spans="1:65" s="14" customFormat="1" ht="11.25">
      <c r="B1995" s="172"/>
      <c r="D1995" s="164" t="s">
        <v>237</v>
      </c>
      <c r="E1995" s="173" t="s">
        <v>1</v>
      </c>
      <c r="F1995" s="174" t="s">
        <v>3589</v>
      </c>
      <c r="H1995" s="173" t="s">
        <v>1</v>
      </c>
      <c r="I1995" s="175"/>
      <c r="L1995" s="172"/>
      <c r="M1995" s="176"/>
      <c r="N1995" s="177"/>
      <c r="O1995" s="177"/>
      <c r="P1995" s="177"/>
      <c r="Q1995" s="177"/>
      <c r="R1995" s="177"/>
      <c r="S1995" s="177"/>
      <c r="T1995" s="178"/>
      <c r="AT1995" s="173" t="s">
        <v>237</v>
      </c>
      <c r="AU1995" s="173" t="s">
        <v>88</v>
      </c>
      <c r="AV1995" s="14" t="s">
        <v>86</v>
      </c>
      <c r="AW1995" s="14" t="s">
        <v>33</v>
      </c>
      <c r="AX1995" s="14" t="s">
        <v>79</v>
      </c>
      <c r="AY1995" s="173" t="s">
        <v>207</v>
      </c>
    </row>
    <row r="1996" spans="1:65" s="14" customFormat="1" ht="22.5">
      <c r="B1996" s="172"/>
      <c r="D1996" s="164" t="s">
        <v>237</v>
      </c>
      <c r="E1996" s="173" t="s">
        <v>1</v>
      </c>
      <c r="F1996" s="174" t="s">
        <v>3590</v>
      </c>
      <c r="H1996" s="173" t="s">
        <v>1</v>
      </c>
      <c r="I1996" s="175"/>
      <c r="L1996" s="172"/>
      <c r="M1996" s="176"/>
      <c r="N1996" s="177"/>
      <c r="O1996" s="177"/>
      <c r="P1996" s="177"/>
      <c r="Q1996" s="177"/>
      <c r="R1996" s="177"/>
      <c r="S1996" s="177"/>
      <c r="T1996" s="178"/>
      <c r="AT1996" s="173" t="s">
        <v>237</v>
      </c>
      <c r="AU1996" s="173" t="s">
        <v>88</v>
      </c>
      <c r="AV1996" s="14" t="s">
        <v>86</v>
      </c>
      <c r="AW1996" s="14" t="s">
        <v>33</v>
      </c>
      <c r="AX1996" s="14" t="s">
        <v>79</v>
      </c>
      <c r="AY1996" s="173" t="s">
        <v>207</v>
      </c>
    </row>
    <row r="1997" spans="1:65" s="14" customFormat="1" ht="22.5">
      <c r="B1997" s="172"/>
      <c r="D1997" s="164" t="s">
        <v>237</v>
      </c>
      <c r="E1997" s="173" t="s">
        <v>1</v>
      </c>
      <c r="F1997" s="174" t="s">
        <v>3591</v>
      </c>
      <c r="H1997" s="173" t="s">
        <v>1</v>
      </c>
      <c r="I1997" s="175"/>
      <c r="L1997" s="172"/>
      <c r="M1997" s="176"/>
      <c r="N1997" s="177"/>
      <c r="O1997" s="177"/>
      <c r="P1997" s="177"/>
      <c r="Q1997" s="177"/>
      <c r="R1997" s="177"/>
      <c r="S1997" s="177"/>
      <c r="T1997" s="178"/>
      <c r="AT1997" s="173" t="s">
        <v>237</v>
      </c>
      <c r="AU1997" s="173" t="s">
        <v>88</v>
      </c>
      <c r="AV1997" s="14" t="s">
        <v>86</v>
      </c>
      <c r="AW1997" s="14" t="s">
        <v>33</v>
      </c>
      <c r="AX1997" s="14" t="s">
        <v>79</v>
      </c>
      <c r="AY1997" s="173" t="s">
        <v>207</v>
      </c>
    </row>
    <row r="1998" spans="1:65" s="14" customFormat="1" ht="22.5">
      <c r="B1998" s="172"/>
      <c r="D1998" s="164" t="s">
        <v>237</v>
      </c>
      <c r="E1998" s="173" t="s">
        <v>1</v>
      </c>
      <c r="F1998" s="174" t="s">
        <v>3592</v>
      </c>
      <c r="H1998" s="173" t="s">
        <v>1</v>
      </c>
      <c r="I1998" s="175"/>
      <c r="L1998" s="172"/>
      <c r="M1998" s="176"/>
      <c r="N1998" s="177"/>
      <c r="O1998" s="177"/>
      <c r="P1998" s="177"/>
      <c r="Q1998" s="177"/>
      <c r="R1998" s="177"/>
      <c r="S1998" s="177"/>
      <c r="T1998" s="178"/>
      <c r="AT1998" s="173" t="s">
        <v>237</v>
      </c>
      <c r="AU1998" s="173" t="s">
        <v>88</v>
      </c>
      <c r="AV1998" s="14" t="s">
        <v>86</v>
      </c>
      <c r="AW1998" s="14" t="s">
        <v>33</v>
      </c>
      <c r="AX1998" s="14" t="s">
        <v>79</v>
      </c>
      <c r="AY1998" s="173" t="s">
        <v>207</v>
      </c>
    </row>
    <row r="1999" spans="1:65" s="14" customFormat="1" ht="22.5">
      <c r="B1999" s="172"/>
      <c r="D1999" s="164" t="s">
        <v>237</v>
      </c>
      <c r="E1999" s="173" t="s">
        <v>1</v>
      </c>
      <c r="F1999" s="174" t="s">
        <v>3579</v>
      </c>
      <c r="H1999" s="173" t="s">
        <v>1</v>
      </c>
      <c r="I1999" s="175"/>
      <c r="L1999" s="172"/>
      <c r="M1999" s="176"/>
      <c r="N1999" s="177"/>
      <c r="O1999" s="177"/>
      <c r="P1999" s="177"/>
      <c r="Q1999" s="177"/>
      <c r="R1999" s="177"/>
      <c r="S1999" s="177"/>
      <c r="T1999" s="178"/>
      <c r="AT1999" s="173" t="s">
        <v>237</v>
      </c>
      <c r="AU1999" s="173" t="s">
        <v>88</v>
      </c>
      <c r="AV1999" s="14" t="s">
        <v>86</v>
      </c>
      <c r="AW1999" s="14" t="s">
        <v>33</v>
      </c>
      <c r="AX1999" s="14" t="s">
        <v>79</v>
      </c>
      <c r="AY1999" s="173" t="s">
        <v>207</v>
      </c>
    </row>
    <row r="2000" spans="1:65" s="14" customFormat="1" ht="22.5">
      <c r="B2000" s="172"/>
      <c r="D2000" s="164" t="s">
        <v>237</v>
      </c>
      <c r="E2000" s="173" t="s">
        <v>1</v>
      </c>
      <c r="F2000" s="174" t="s">
        <v>2589</v>
      </c>
      <c r="H2000" s="173" t="s">
        <v>1</v>
      </c>
      <c r="I2000" s="175"/>
      <c r="L2000" s="172"/>
      <c r="M2000" s="176"/>
      <c r="N2000" s="177"/>
      <c r="O2000" s="177"/>
      <c r="P2000" s="177"/>
      <c r="Q2000" s="177"/>
      <c r="R2000" s="177"/>
      <c r="S2000" s="177"/>
      <c r="T2000" s="178"/>
      <c r="AT2000" s="173" t="s">
        <v>237</v>
      </c>
      <c r="AU2000" s="173" t="s">
        <v>88</v>
      </c>
      <c r="AV2000" s="14" t="s">
        <v>86</v>
      </c>
      <c r="AW2000" s="14" t="s">
        <v>33</v>
      </c>
      <c r="AX2000" s="14" t="s">
        <v>79</v>
      </c>
      <c r="AY2000" s="173" t="s">
        <v>207</v>
      </c>
    </row>
    <row r="2001" spans="1:65" s="14" customFormat="1" ht="22.5">
      <c r="B2001" s="172"/>
      <c r="D2001" s="164" t="s">
        <v>237</v>
      </c>
      <c r="E2001" s="173" t="s">
        <v>1</v>
      </c>
      <c r="F2001" s="174" t="s">
        <v>2590</v>
      </c>
      <c r="H2001" s="173" t="s">
        <v>1</v>
      </c>
      <c r="I2001" s="175"/>
      <c r="L2001" s="172"/>
      <c r="M2001" s="176"/>
      <c r="N2001" s="177"/>
      <c r="O2001" s="177"/>
      <c r="P2001" s="177"/>
      <c r="Q2001" s="177"/>
      <c r="R2001" s="177"/>
      <c r="S2001" s="177"/>
      <c r="T2001" s="178"/>
      <c r="AT2001" s="173" t="s">
        <v>237</v>
      </c>
      <c r="AU2001" s="173" t="s">
        <v>88</v>
      </c>
      <c r="AV2001" s="14" t="s">
        <v>86</v>
      </c>
      <c r="AW2001" s="14" t="s">
        <v>33</v>
      </c>
      <c r="AX2001" s="14" t="s">
        <v>79</v>
      </c>
      <c r="AY2001" s="173" t="s">
        <v>207</v>
      </c>
    </row>
    <row r="2002" spans="1:65" s="14" customFormat="1" ht="22.5">
      <c r="B2002" s="172"/>
      <c r="D2002" s="164" t="s">
        <v>237</v>
      </c>
      <c r="E2002" s="173" t="s">
        <v>1</v>
      </c>
      <c r="F2002" s="174" t="s">
        <v>2263</v>
      </c>
      <c r="H2002" s="173" t="s">
        <v>1</v>
      </c>
      <c r="I2002" s="175"/>
      <c r="L2002" s="172"/>
      <c r="M2002" s="176"/>
      <c r="N2002" s="177"/>
      <c r="O2002" s="177"/>
      <c r="P2002" s="177"/>
      <c r="Q2002" s="177"/>
      <c r="R2002" s="177"/>
      <c r="S2002" s="177"/>
      <c r="T2002" s="178"/>
      <c r="AT2002" s="173" t="s">
        <v>237</v>
      </c>
      <c r="AU2002" s="173" t="s">
        <v>88</v>
      </c>
      <c r="AV2002" s="14" t="s">
        <v>86</v>
      </c>
      <c r="AW2002" s="14" t="s">
        <v>33</v>
      </c>
      <c r="AX2002" s="14" t="s">
        <v>79</v>
      </c>
      <c r="AY2002" s="173" t="s">
        <v>207</v>
      </c>
    </row>
    <row r="2003" spans="1:65" s="15" customFormat="1" ht="11.25">
      <c r="B2003" s="179"/>
      <c r="D2003" s="164" t="s">
        <v>237</v>
      </c>
      <c r="E2003" s="180" t="s">
        <v>1</v>
      </c>
      <c r="F2003" s="181" t="s">
        <v>242</v>
      </c>
      <c r="H2003" s="182">
        <v>8.0500000000000007</v>
      </c>
      <c r="I2003" s="183"/>
      <c r="L2003" s="179"/>
      <c r="M2003" s="184"/>
      <c r="N2003" s="185"/>
      <c r="O2003" s="185"/>
      <c r="P2003" s="185"/>
      <c r="Q2003" s="185"/>
      <c r="R2003" s="185"/>
      <c r="S2003" s="185"/>
      <c r="T2003" s="186"/>
      <c r="AT2003" s="180" t="s">
        <v>237</v>
      </c>
      <c r="AU2003" s="180" t="s">
        <v>88</v>
      </c>
      <c r="AV2003" s="15" t="s">
        <v>213</v>
      </c>
      <c r="AW2003" s="15" t="s">
        <v>33</v>
      </c>
      <c r="AX2003" s="15" t="s">
        <v>86</v>
      </c>
      <c r="AY2003" s="180" t="s">
        <v>207</v>
      </c>
    </row>
    <row r="2004" spans="1:65" s="2" customFormat="1" ht="37.9" customHeight="1">
      <c r="A2004" s="31"/>
      <c r="B2004" s="148"/>
      <c r="C2004" s="149" t="s">
        <v>1409</v>
      </c>
      <c r="D2004" s="149" t="s">
        <v>209</v>
      </c>
      <c r="E2004" s="150" t="s">
        <v>3593</v>
      </c>
      <c r="F2004" s="151" t="s">
        <v>3594</v>
      </c>
      <c r="G2004" s="152" t="s">
        <v>415</v>
      </c>
      <c r="H2004" s="153">
        <v>0.84</v>
      </c>
      <c r="I2004" s="154"/>
      <c r="J2004" s="155">
        <f>ROUND(I2004*H2004,2)</f>
        <v>0</v>
      </c>
      <c r="K2004" s="156"/>
      <c r="L2004" s="32"/>
      <c r="M2004" s="157" t="s">
        <v>1</v>
      </c>
      <c r="N2004" s="158" t="s">
        <v>44</v>
      </c>
      <c r="O2004" s="57"/>
      <c r="P2004" s="159">
        <f>O2004*H2004</f>
        <v>0</v>
      </c>
      <c r="Q2004" s="159">
        <v>0</v>
      </c>
      <c r="R2004" s="159">
        <f>Q2004*H2004</f>
        <v>0</v>
      </c>
      <c r="S2004" s="159">
        <v>0</v>
      </c>
      <c r="T2004" s="160">
        <f>S2004*H2004</f>
        <v>0</v>
      </c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R2004" s="161" t="s">
        <v>245</v>
      </c>
      <c r="AT2004" s="161" t="s">
        <v>209</v>
      </c>
      <c r="AU2004" s="161" t="s">
        <v>88</v>
      </c>
      <c r="AY2004" s="17" t="s">
        <v>207</v>
      </c>
      <c r="BE2004" s="162">
        <f>IF(N2004="základní",J2004,0)</f>
        <v>0</v>
      </c>
      <c r="BF2004" s="162">
        <f>IF(N2004="snížená",J2004,0)</f>
        <v>0</v>
      </c>
      <c r="BG2004" s="162">
        <f>IF(N2004="zákl. přenesená",J2004,0)</f>
        <v>0</v>
      </c>
      <c r="BH2004" s="162">
        <f>IF(N2004="sníž. přenesená",J2004,0)</f>
        <v>0</v>
      </c>
      <c r="BI2004" s="162">
        <f>IF(N2004="nulová",J2004,0)</f>
        <v>0</v>
      </c>
      <c r="BJ2004" s="17" t="s">
        <v>86</v>
      </c>
      <c r="BK2004" s="162">
        <f>ROUND(I2004*H2004,2)</f>
        <v>0</v>
      </c>
      <c r="BL2004" s="17" t="s">
        <v>245</v>
      </c>
      <c r="BM2004" s="161" t="s">
        <v>1773</v>
      </c>
    </row>
    <row r="2005" spans="1:65" s="14" customFormat="1" ht="11.25">
      <c r="B2005" s="172"/>
      <c r="D2005" s="164" t="s">
        <v>237</v>
      </c>
      <c r="E2005" s="173" t="s">
        <v>1</v>
      </c>
      <c r="F2005" s="174" t="s">
        <v>3595</v>
      </c>
      <c r="H2005" s="173" t="s">
        <v>1</v>
      </c>
      <c r="I2005" s="175"/>
      <c r="L2005" s="172"/>
      <c r="M2005" s="176"/>
      <c r="N2005" s="177"/>
      <c r="O2005" s="177"/>
      <c r="P2005" s="177"/>
      <c r="Q2005" s="177"/>
      <c r="R2005" s="177"/>
      <c r="S2005" s="177"/>
      <c r="T2005" s="178"/>
      <c r="AT2005" s="173" t="s">
        <v>237</v>
      </c>
      <c r="AU2005" s="173" t="s">
        <v>88</v>
      </c>
      <c r="AV2005" s="14" t="s">
        <v>86</v>
      </c>
      <c r="AW2005" s="14" t="s">
        <v>33</v>
      </c>
      <c r="AX2005" s="14" t="s">
        <v>79</v>
      </c>
      <c r="AY2005" s="173" t="s">
        <v>207</v>
      </c>
    </row>
    <row r="2006" spans="1:65" s="13" customFormat="1" ht="11.25">
      <c r="B2006" s="163"/>
      <c r="D2006" s="164" t="s">
        <v>237</v>
      </c>
      <c r="E2006" s="165" t="s">
        <v>1</v>
      </c>
      <c r="F2006" s="166" t="s">
        <v>3596</v>
      </c>
      <c r="H2006" s="167">
        <v>0.84</v>
      </c>
      <c r="I2006" s="168"/>
      <c r="L2006" s="163"/>
      <c r="M2006" s="169"/>
      <c r="N2006" s="170"/>
      <c r="O2006" s="170"/>
      <c r="P2006" s="170"/>
      <c r="Q2006" s="170"/>
      <c r="R2006" s="170"/>
      <c r="S2006" s="170"/>
      <c r="T2006" s="171"/>
      <c r="AT2006" s="165" t="s">
        <v>237</v>
      </c>
      <c r="AU2006" s="165" t="s">
        <v>88</v>
      </c>
      <c r="AV2006" s="13" t="s">
        <v>88</v>
      </c>
      <c r="AW2006" s="13" t="s">
        <v>33</v>
      </c>
      <c r="AX2006" s="13" t="s">
        <v>79</v>
      </c>
      <c r="AY2006" s="165" t="s">
        <v>207</v>
      </c>
    </row>
    <row r="2007" spans="1:65" s="14" customFormat="1" ht="22.5">
      <c r="B2007" s="172"/>
      <c r="D2007" s="164" t="s">
        <v>237</v>
      </c>
      <c r="E2007" s="173" t="s">
        <v>1</v>
      </c>
      <c r="F2007" s="174" t="s">
        <v>3597</v>
      </c>
      <c r="H2007" s="173" t="s">
        <v>1</v>
      </c>
      <c r="I2007" s="175"/>
      <c r="L2007" s="172"/>
      <c r="M2007" s="176"/>
      <c r="N2007" s="177"/>
      <c r="O2007" s="177"/>
      <c r="P2007" s="177"/>
      <c r="Q2007" s="177"/>
      <c r="R2007" s="177"/>
      <c r="S2007" s="177"/>
      <c r="T2007" s="178"/>
      <c r="AT2007" s="173" t="s">
        <v>237</v>
      </c>
      <c r="AU2007" s="173" t="s">
        <v>88</v>
      </c>
      <c r="AV2007" s="14" t="s">
        <v>86</v>
      </c>
      <c r="AW2007" s="14" t="s">
        <v>33</v>
      </c>
      <c r="AX2007" s="14" t="s">
        <v>79</v>
      </c>
      <c r="AY2007" s="173" t="s">
        <v>207</v>
      </c>
    </row>
    <row r="2008" spans="1:65" s="14" customFormat="1" ht="22.5">
      <c r="B2008" s="172"/>
      <c r="D2008" s="164" t="s">
        <v>237</v>
      </c>
      <c r="E2008" s="173" t="s">
        <v>1</v>
      </c>
      <c r="F2008" s="174" t="s">
        <v>3588</v>
      </c>
      <c r="H2008" s="173" t="s">
        <v>1</v>
      </c>
      <c r="I2008" s="175"/>
      <c r="L2008" s="172"/>
      <c r="M2008" s="176"/>
      <c r="N2008" s="177"/>
      <c r="O2008" s="177"/>
      <c r="P2008" s="177"/>
      <c r="Q2008" s="177"/>
      <c r="R2008" s="177"/>
      <c r="S2008" s="177"/>
      <c r="T2008" s="178"/>
      <c r="AT2008" s="173" t="s">
        <v>237</v>
      </c>
      <c r="AU2008" s="173" t="s">
        <v>88</v>
      </c>
      <c r="AV2008" s="14" t="s">
        <v>86</v>
      </c>
      <c r="AW2008" s="14" t="s">
        <v>33</v>
      </c>
      <c r="AX2008" s="14" t="s">
        <v>79</v>
      </c>
      <c r="AY2008" s="173" t="s">
        <v>207</v>
      </c>
    </row>
    <row r="2009" spans="1:65" s="14" customFormat="1" ht="11.25">
      <c r="B2009" s="172"/>
      <c r="D2009" s="164" t="s">
        <v>237</v>
      </c>
      <c r="E2009" s="173" t="s">
        <v>1</v>
      </c>
      <c r="F2009" s="174" t="s">
        <v>3574</v>
      </c>
      <c r="H2009" s="173" t="s">
        <v>1</v>
      </c>
      <c r="I2009" s="175"/>
      <c r="L2009" s="172"/>
      <c r="M2009" s="176"/>
      <c r="N2009" s="177"/>
      <c r="O2009" s="177"/>
      <c r="P2009" s="177"/>
      <c r="Q2009" s="177"/>
      <c r="R2009" s="177"/>
      <c r="S2009" s="177"/>
      <c r="T2009" s="178"/>
      <c r="AT2009" s="173" t="s">
        <v>237</v>
      </c>
      <c r="AU2009" s="173" t="s">
        <v>88</v>
      </c>
      <c r="AV2009" s="14" t="s">
        <v>86</v>
      </c>
      <c r="AW2009" s="14" t="s">
        <v>33</v>
      </c>
      <c r="AX2009" s="14" t="s">
        <v>79</v>
      </c>
      <c r="AY2009" s="173" t="s">
        <v>207</v>
      </c>
    </row>
    <row r="2010" spans="1:65" s="14" customFormat="1" ht="22.5">
      <c r="B2010" s="172"/>
      <c r="D2010" s="164" t="s">
        <v>237</v>
      </c>
      <c r="E2010" s="173" t="s">
        <v>1</v>
      </c>
      <c r="F2010" s="174" t="s">
        <v>3598</v>
      </c>
      <c r="H2010" s="173" t="s">
        <v>1</v>
      </c>
      <c r="I2010" s="175"/>
      <c r="L2010" s="172"/>
      <c r="M2010" s="176"/>
      <c r="N2010" s="177"/>
      <c r="O2010" s="177"/>
      <c r="P2010" s="177"/>
      <c r="Q2010" s="177"/>
      <c r="R2010" s="177"/>
      <c r="S2010" s="177"/>
      <c r="T2010" s="178"/>
      <c r="AT2010" s="173" t="s">
        <v>237</v>
      </c>
      <c r="AU2010" s="173" t="s">
        <v>88</v>
      </c>
      <c r="AV2010" s="14" t="s">
        <v>86</v>
      </c>
      <c r="AW2010" s="14" t="s">
        <v>33</v>
      </c>
      <c r="AX2010" s="14" t="s">
        <v>79</v>
      </c>
      <c r="AY2010" s="173" t="s">
        <v>207</v>
      </c>
    </row>
    <row r="2011" spans="1:65" s="14" customFormat="1" ht="22.5">
      <c r="B2011" s="172"/>
      <c r="D2011" s="164" t="s">
        <v>237</v>
      </c>
      <c r="E2011" s="173" t="s">
        <v>1</v>
      </c>
      <c r="F2011" s="174" t="s">
        <v>3599</v>
      </c>
      <c r="H2011" s="173" t="s">
        <v>1</v>
      </c>
      <c r="I2011" s="175"/>
      <c r="L2011" s="172"/>
      <c r="M2011" s="176"/>
      <c r="N2011" s="177"/>
      <c r="O2011" s="177"/>
      <c r="P2011" s="177"/>
      <c r="Q2011" s="177"/>
      <c r="R2011" s="177"/>
      <c r="S2011" s="177"/>
      <c r="T2011" s="178"/>
      <c r="AT2011" s="173" t="s">
        <v>237</v>
      </c>
      <c r="AU2011" s="173" t="s">
        <v>88</v>
      </c>
      <c r="AV2011" s="14" t="s">
        <v>86</v>
      </c>
      <c r="AW2011" s="14" t="s">
        <v>33</v>
      </c>
      <c r="AX2011" s="14" t="s">
        <v>79</v>
      </c>
      <c r="AY2011" s="173" t="s">
        <v>207</v>
      </c>
    </row>
    <row r="2012" spans="1:65" s="14" customFormat="1" ht="22.5">
      <c r="B2012" s="172"/>
      <c r="D2012" s="164" t="s">
        <v>237</v>
      </c>
      <c r="E2012" s="173" t="s">
        <v>1</v>
      </c>
      <c r="F2012" s="174" t="s">
        <v>3600</v>
      </c>
      <c r="H2012" s="173" t="s">
        <v>1</v>
      </c>
      <c r="I2012" s="175"/>
      <c r="L2012" s="172"/>
      <c r="M2012" s="176"/>
      <c r="N2012" s="177"/>
      <c r="O2012" s="177"/>
      <c r="P2012" s="177"/>
      <c r="Q2012" s="177"/>
      <c r="R2012" s="177"/>
      <c r="S2012" s="177"/>
      <c r="T2012" s="178"/>
      <c r="AT2012" s="173" t="s">
        <v>237</v>
      </c>
      <c r="AU2012" s="173" t="s">
        <v>88</v>
      </c>
      <c r="AV2012" s="14" t="s">
        <v>86</v>
      </c>
      <c r="AW2012" s="14" t="s">
        <v>33</v>
      </c>
      <c r="AX2012" s="14" t="s">
        <v>79</v>
      </c>
      <c r="AY2012" s="173" t="s">
        <v>207</v>
      </c>
    </row>
    <row r="2013" spans="1:65" s="14" customFormat="1" ht="22.5">
      <c r="B2013" s="172"/>
      <c r="D2013" s="164" t="s">
        <v>237</v>
      </c>
      <c r="E2013" s="173" t="s">
        <v>1</v>
      </c>
      <c r="F2013" s="174" t="s">
        <v>3579</v>
      </c>
      <c r="H2013" s="173" t="s">
        <v>1</v>
      </c>
      <c r="I2013" s="175"/>
      <c r="L2013" s="172"/>
      <c r="M2013" s="176"/>
      <c r="N2013" s="177"/>
      <c r="O2013" s="177"/>
      <c r="P2013" s="177"/>
      <c r="Q2013" s="177"/>
      <c r="R2013" s="177"/>
      <c r="S2013" s="177"/>
      <c r="T2013" s="178"/>
      <c r="AT2013" s="173" t="s">
        <v>237</v>
      </c>
      <c r="AU2013" s="173" t="s">
        <v>88</v>
      </c>
      <c r="AV2013" s="14" t="s">
        <v>86</v>
      </c>
      <c r="AW2013" s="14" t="s">
        <v>33</v>
      </c>
      <c r="AX2013" s="14" t="s">
        <v>79</v>
      </c>
      <c r="AY2013" s="173" t="s">
        <v>207</v>
      </c>
    </row>
    <row r="2014" spans="1:65" s="14" customFormat="1" ht="22.5">
      <c r="B2014" s="172"/>
      <c r="D2014" s="164" t="s">
        <v>237</v>
      </c>
      <c r="E2014" s="173" t="s">
        <v>1</v>
      </c>
      <c r="F2014" s="174" t="s">
        <v>2589</v>
      </c>
      <c r="H2014" s="173" t="s">
        <v>1</v>
      </c>
      <c r="I2014" s="175"/>
      <c r="L2014" s="172"/>
      <c r="M2014" s="176"/>
      <c r="N2014" s="177"/>
      <c r="O2014" s="177"/>
      <c r="P2014" s="177"/>
      <c r="Q2014" s="177"/>
      <c r="R2014" s="177"/>
      <c r="S2014" s="177"/>
      <c r="T2014" s="178"/>
      <c r="AT2014" s="173" t="s">
        <v>237</v>
      </c>
      <c r="AU2014" s="173" t="s">
        <v>88</v>
      </c>
      <c r="AV2014" s="14" t="s">
        <v>86</v>
      </c>
      <c r="AW2014" s="14" t="s">
        <v>33</v>
      </c>
      <c r="AX2014" s="14" t="s">
        <v>79</v>
      </c>
      <c r="AY2014" s="173" t="s">
        <v>207</v>
      </c>
    </row>
    <row r="2015" spans="1:65" s="14" customFormat="1" ht="22.5">
      <c r="B2015" s="172"/>
      <c r="D2015" s="164" t="s">
        <v>237</v>
      </c>
      <c r="E2015" s="173" t="s">
        <v>1</v>
      </c>
      <c r="F2015" s="174" t="s">
        <v>2590</v>
      </c>
      <c r="H2015" s="173" t="s">
        <v>1</v>
      </c>
      <c r="I2015" s="175"/>
      <c r="L2015" s="172"/>
      <c r="M2015" s="176"/>
      <c r="N2015" s="177"/>
      <c r="O2015" s="177"/>
      <c r="P2015" s="177"/>
      <c r="Q2015" s="177"/>
      <c r="R2015" s="177"/>
      <c r="S2015" s="177"/>
      <c r="T2015" s="178"/>
      <c r="AT2015" s="173" t="s">
        <v>237</v>
      </c>
      <c r="AU2015" s="173" t="s">
        <v>88</v>
      </c>
      <c r="AV2015" s="14" t="s">
        <v>86</v>
      </c>
      <c r="AW2015" s="14" t="s">
        <v>33</v>
      </c>
      <c r="AX2015" s="14" t="s">
        <v>79</v>
      </c>
      <c r="AY2015" s="173" t="s">
        <v>207</v>
      </c>
    </row>
    <row r="2016" spans="1:65" s="14" customFormat="1" ht="22.5">
      <c r="B2016" s="172"/>
      <c r="D2016" s="164" t="s">
        <v>237</v>
      </c>
      <c r="E2016" s="173" t="s">
        <v>1</v>
      </c>
      <c r="F2016" s="174" t="s">
        <v>2263</v>
      </c>
      <c r="H2016" s="173" t="s">
        <v>1</v>
      </c>
      <c r="I2016" s="175"/>
      <c r="L2016" s="172"/>
      <c r="M2016" s="176"/>
      <c r="N2016" s="177"/>
      <c r="O2016" s="177"/>
      <c r="P2016" s="177"/>
      <c r="Q2016" s="177"/>
      <c r="R2016" s="177"/>
      <c r="S2016" s="177"/>
      <c r="T2016" s="178"/>
      <c r="AT2016" s="173" t="s">
        <v>237</v>
      </c>
      <c r="AU2016" s="173" t="s">
        <v>88</v>
      </c>
      <c r="AV2016" s="14" t="s">
        <v>86</v>
      </c>
      <c r="AW2016" s="14" t="s">
        <v>33</v>
      </c>
      <c r="AX2016" s="14" t="s">
        <v>79</v>
      </c>
      <c r="AY2016" s="173" t="s">
        <v>207</v>
      </c>
    </row>
    <row r="2017" spans="1:65" s="15" customFormat="1" ht="11.25">
      <c r="B2017" s="179"/>
      <c r="D2017" s="164" t="s">
        <v>237</v>
      </c>
      <c r="E2017" s="180" t="s">
        <v>1</v>
      </c>
      <c r="F2017" s="181" t="s">
        <v>242</v>
      </c>
      <c r="H2017" s="182">
        <v>0.84</v>
      </c>
      <c r="I2017" s="183"/>
      <c r="L2017" s="179"/>
      <c r="M2017" s="184"/>
      <c r="N2017" s="185"/>
      <c r="O2017" s="185"/>
      <c r="P2017" s="185"/>
      <c r="Q2017" s="185"/>
      <c r="R2017" s="185"/>
      <c r="S2017" s="185"/>
      <c r="T2017" s="186"/>
      <c r="AT2017" s="180" t="s">
        <v>237</v>
      </c>
      <c r="AU2017" s="180" t="s">
        <v>88</v>
      </c>
      <c r="AV2017" s="15" t="s">
        <v>213</v>
      </c>
      <c r="AW2017" s="15" t="s">
        <v>33</v>
      </c>
      <c r="AX2017" s="15" t="s">
        <v>86</v>
      </c>
      <c r="AY2017" s="180" t="s">
        <v>207</v>
      </c>
    </row>
    <row r="2018" spans="1:65" s="2" customFormat="1" ht="24.2" customHeight="1">
      <c r="A2018" s="31"/>
      <c r="B2018" s="148"/>
      <c r="C2018" s="149" t="s">
        <v>3601</v>
      </c>
      <c r="D2018" s="149" t="s">
        <v>209</v>
      </c>
      <c r="E2018" s="150" t="s">
        <v>3602</v>
      </c>
      <c r="F2018" s="151" t="s">
        <v>3603</v>
      </c>
      <c r="G2018" s="152" t="s">
        <v>415</v>
      </c>
      <c r="H2018" s="153">
        <v>42.96</v>
      </c>
      <c r="I2018" s="154"/>
      <c r="J2018" s="155">
        <f>ROUND(I2018*H2018,2)</f>
        <v>0</v>
      </c>
      <c r="K2018" s="156"/>
      <c r="L2018" s="32"/>
      <c r="M2018" s="157" t="s">
        <v>1</v>
      </c>
      <c r="N2018" s="158" t="s">
        <v>44</v>
      </c>
      <c r="O2018" s="57"/>
      <c r="P2018" s="159">
        <f>O2018*H2018</f>
        <v>0</v>
      </c>
      <c r="Q2018" s="159">
        <v>0</v>
      </c>
      <c r="R2018" s="159">
        <f>Q2018*H2018</f>
        <v>0</v>
      </c>
      <c r="S2018" s="159">
        <v>0</v>
      </c>
      <c r="T2018" s="160">
        <f>S2018*H2018</f>
        <v>0</v>
      </c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R2018" s="161" t="s">
        <v>245</v>
      </c>
      <c r="AT2018" s="161" t="s">
        <v>209</v>
      </c>
      <c r="AU2018" s="161" t="s">
        <v>88</v>
      </c>
      <c r="AY2018" s="17" t="s">
        <v>207</v>
      </c>
      <c r="BE2018" s="162">
        <f>IF(N2018="základní",J2018,0)</f>
        <v>0</v>
      </c>
      <c r="BF2018" s="162">
        <f>IF(N2018="snížená",J2018,0)</f>
        <v>0</v>
      </c>
      <c r="BG2018" s="162">
        <f>IF(N2018="zákl. přenesená",J2018,0)</f>
        <v>0</v>
      </c>
      <c r="BH2018" s="162">
        <f>IF(N2018="sníž. přenesená",J2018,0)</f>
        <v>0</v>
      </c>
      <c r="BI2018" s="162">
        <f>IF(N2018="nulová",J2018,0)</f>
        <v>0</v>
      </c>
      <c r="BJ2018" s="17" t="s">
        <v>86</v>
      </c>
      <c r="BK2018" s="162">
        <f>ROUND(I2018*H2018,2)</f>
        <v>0</v>
      </c>
      <c r="BL2018" s="17" t="s">
        <v>245</v>
      </c>
      <c r="BM2018" s="161" t="s">
        <v>3604</v>
      </c>
    </row>
    <row r="2019" spans="1:65" s="14" customFormat="1" ht="22.5">
      <c r="B2019" s="172"/>
      <c r="D2019" s="164" t="s">
        <v>237</v>
      </c>
      <c r="E2019" s="173" t="s">
        <v>1</v>
      </c>
      <c r="F2019" s="174" t="s">
        <v>3605</v>
      </c>
      <c r="H2019" s="173" t="s">
        <v>1</v>
      </c>
      <c r="I2019" s="175"/>
      <c r="L2019" s="172"/>
      <c r="M2019" s="176"/>
      <c r="N2019" s="177"/>
      <c r="O2019" s="177"/>
      <c r="P2019" s="177"/>
      <c r="Q2019" s="177"/>
      <c r="R2019" s="177"/>
      <c r="S2019" s="177"/>
      <c r="T2019" s="178"/>
      <c r="AT2019" s="173" t="s">
        <v>237</v>
      </c>
      <c r="AU2019" s="173" t="s">
        <v>88</v>
      </c>
      <c r="AV2019" s="14" t="s">
        <v>86</v>
      </c>
      <c r="AW2019" s="14" t="s">
        <v>33</v>
      </c>
      <c r="AX2019" s="14" t="s">
        <v>79</v>
      </c>
      <c r="AY2019" s="173" t="s">
        <v>207</v>
      </c>
    </row>
    <row r="2020" spans="1:65" s="13" customFormat="1" ht="11.25">
      <c r="B2020" s="163"/>
      <c r="D2020" s="164" t="s">
        <v>237</v>
      </c>
      <c r="E2020" s="165" t="s">
        <v>1</v>
      </c>
      <c r="F2020" s="166" t="s">
        <v>3606</v>
      </c>
      <c r="H2020" s="167">
        <v>29.16</v>
      </c>
      <c r="I2020" s="168"/>
      <c r="L2020" s="163"/>
      <c r="M2020" s="169"/>
      <c r="N2020" s="170"/>
      <c r="O2020" s="170"/>
      <c r="P2020" s="170"/>
      <c r="Q2020" s="170"/>
      <c r="R2020" s="170"/>
      <c r="S2020" s="170"/>
      <c r="T2020" s="171"/>
      <c r="AT2020" s="165" t="s">
        <v>237</v>
      </c>
      <c r="AU2020" s="165" t="s">
        <v>88</v>
      </c>
      <c r="AV2020" s="13" t="s">
        <v>88</v>
      </c>
      <c r="AW2020" s="13" t="s">
        <v>33</v>
      </c>
      <c r="AX2020" s="13" t="s">
        <v>79</v>
      </c>
      <c r="AY2020" s="165" t="s">
        <v>207</v>
      </c>
    </row>
    <row r="2021" spans="1:65" s="13" customFormat="1" ht="11.25">
      <c r="B2021" s="163"/>
      <c r="D2021" s="164" t="s">
        <v>237</v>
      </c>
      <c r="E2021" s="165" t="s">
        <v>1</v>
      </c>
      <c r="F2021" s="166" t="s">
        <v>3607</v>
      </c>
      <c r="H2021" s="167">
        <v>13.8</v>
      </c>
      <c r="I2021" s="168"/>
      <c r="L2021" s="163"/>
      <c r="M2021" s="169"/>
      <c r="N2021" s="170"/>
      <c r="O2021" s="170"/>
      <c r="P2021" s="170"/>
      <c r="Q2021" s="170"/>
      <c r="R2021" s="170"/>
      <c r="S2021" s="170"/>
      <c r="T2021" s="171"/>
      <c r="AT2021" s="165" t="s">
        <v>237</v>
      </c>
      <c r="AU2021" s="165" t="s">
        <v>88</v>
      </c>
      <c r="AV2021" s="13" t="s">
        <v>88</v>
      </c>
      <c r="AW2021" s="13" t="s">
        <v>33</v>
      </c>
      <c r="AX2021" s="13" t="s">
        <v>79</v>
      </c>
      <c r="AY2021" s="165" t="s">
        <v>207</v>
      </c>
    </row>
    <row r="2022" spans="1:65" s="14" customFormat="1" ht="22.5">
      <c r="B2022" s="172"/>
      <c r="D2022" s="164" t="s">
        <v>237</v>
      </c>
      <c r="E2022" s="173" t="s">
        <v>1</v>
      </c>
      <c r="F2022" s="174" t="s">
        <v>3608</v>
      </c>
      <c r="H2022" s="173" t="s">
        <v>1</v>
      </c>
      <c r="I2022" s="175"/>
      <c r="L2022" s="172"/>
      <c r="M2022" s="176"/>
      <c r="N2022" s="177"/>
      <c r="O2022" s="177"/>
      <c r="P2022" s="177"/>
      <c r="Q2022" s="177"/>
      <c r="R2022" s="177"/>
      <c r="S2022" s="177"/>
      <c r="T2022" s="178"/>
      <c r="AT2022" s="173" t="s">
        <v>237</v>
      </c>
      <c r="AU2022" s="173" t="s">
        <v>88</v>
      </c>
      <c r="AV2022" s="14" t="s">
        <v>86</v>
      </c>
      <c r="AW2022" s="14" t="s">
        <v>33</v>
      </c>
      <c r="AX2022" s="14" t="s">
        <v>79</v>
      </c>
      <c r="AY2022" s="173" t="s">
        <v>207</v>
      </c>
    </row>
    <row r="2023" spans="1:65" s="14" customFormat="1" ht="22.5">
      <c r="B2023" s="172"/>
      <c r="D2023" s="164" t="s">
        <v>237</v>
      </c>
      <c r="E2023" s="173" t="s">
        <v>1</v>
      </c>
      <c r="F2023" s="174" t="s">
        <v>3609</v>
      </c>
      <c r="H2023" s="173" t="s">
        <v>1</v>
      </c>
      <c r="I2023" s="175"/>
      <c r="L2023" s="172"/>
      <c r="M2023" s="176"/>
      <c r="N2023" s="177"/>
      <c r="O2023" s="177"/>
      <c r="P2023" s="177"/>
      <c r="Q2023" s="177"/>
      <c r="R2023" s="177"/>
      <c r="S2023" s="177"/>
      <c r="T2023" s="178"/>
      <c r="AT2023" s="173" t="s">
        <v>237</v>
      </c>
      <c r="AU2023" s="173" t="s">
        <v>88</v>
      </c>
      <c r="AV2023" s="14" t="s">
        <v>86</v>
      </c>
      <c r="AW2023" s="14" t="s">
        <v>33</v>
      </c>
      <c r="AX2023" s="14" t="s">
        <v>79</v>
      </c>
      <c r="AY2023" s="173" t="s">
        <v>207</v>
      </c>
    </row>
    <row r="2024" spans="1:65" s="14" customFormat="1" ht="22.5">
      <c r="B2024" s="172"/>
      <c r="D2024" s="164" t="s">
        <v>237</v>
      </c>
      <c r="E2024" s="173" t="s">
        <v>1</v>
      </c>
      <c r="F2024" s="174" t="s">
        <v>3610</v>
      </c>
      <c r="H2024" s="173" t="s">
        <v>1</v>
      </c>
      <c r="I2024" s="175"/>
      <c r="L2024" s="172"/>
      <c r="M2024" s="176"/>
      <c r="N2024" s="177"/>
      <c r="O2024" s="177"/>
      <c r="P2024" s="177"/>
      <c r="Q2024" s="177"/>
      <c r="R2024" s="177"/>
      <c r="S2024" s="177"/>
      <c r="T2024" s="178"/>
      <c r="AT2024" s="173" t="s">
        <v>237</v>
      </c>
      <c r="AU2024" s="173" t="s">
        <v>88</v>
      </c>
      <c r="AV2024" s="14" t="s">
        <v>86</v>
      </c>
      <c r="AW2024" s="14" t="s">
        <v>33</v>
      </c>
      <c r="AX2024" s="14" t="s">
        <v>79</v>
      </c>
      <c r="AY2024" s="173" t="s">
        <v>207</v>
      </c>
    </row>
    <row r="2025" spans="1:65" s="14" customFormat="1" ht="22.5">
      <c r="B2025" s="172"/>
      <c r="D2025" s="164" t="s">
        <v>237</v>
      </c>
      <c r="E2025" s="173" t="s">
        <v>1</v>
      </c>
      <c r="F2025" s="174" t="s">
        <v>3611</v>
      </c>
      <c r="H2025" s="173" t="s">
        <v>1</v>
      </c>
      <c r="I2025" s="175"/>
      <c r="L2025" s="172"/>
      <c r="M2025" s="176"/>
      <c r="N2025" s="177"/>
      <c r="O2025" s="177"/>
      <c r="P2025" s="177"/>
      <c r="Q2025" s="177"/>
      <c r="R2025" s="177"/>
      <c r="S2025" s="177"/>
      <c r="T2025" s="178"/>
      <c r="AT2025" s="173" t="s">
        <v>237</v>
      </c>
      <c r="AU2025" s="173" t="s">
        <v>88</v>
      </c>
      <c r="AV2025" s="14" t="s">
        <v>86</v>
      </c>
      <c r="AW2025" s="14" t="s">
        <v>33</v>
      </c>
      <c r="AX2025" s="14" t="s">
        <v>79</v>
      </c>
      <c r="AY2025" s="173" t="s">
        <v>207</v>
      </c>
    </row>
    <row r="2026" spans="1:65" s="14" customFormat="1" ht="22.5">
      <c r="B2026" s="172"/>
      <c r="D2026" s="164" t="s">
        <v>237</v>
      </c>
      <c r="E2026" s="173" t="s">
        <v>1</v>
      </c>
      <c r="F2026" s="174" t="s">
        <v>3612</v>
      </c>
      <c r="H2026" s="173" t="s">
        <v>1</v>
      </c>
      <c r="I2026" s="175"/>
      <c r="L2026" s="172"/>
      <c r="M2026" s="176"/>
      <c r="N2026" s="177"/>
      <c r="O2026" s="177"/>
      <c r="P2026" s="177"/>
      <c r="Q2026" s="177"/>
      <c r="R2026" s="177"/>
      <c r="S2026" s="177"/>
      <c r="T2026" s="178"/>
      <c r="AT2026" s="173" t="s">
        <v>237</v>
      </c>
      <c r="AU2026" s="173" t="s">
        <v>88</v>
      </c>
      <c r="AV2026" s="14" t="s">
        <v>86</v>
      </c>
      <c r="AW2026" s="14" t="s">
        <v>33</v>
      </c>
      <c r="AX2026" s="14" t="s">
        <v>79</v>
      </c>
      <c r="AY2026" s="173" t="s">
        <v>207</v>
      </c>
    </row>
    <row r="2027" spans="1:65" s="14" customFormat="1" ht="11.25">
      <c r="B2027" s="172"/>
      <c r="D2027" s="164" t="s">
        <v>237</v>
      </c>
      <c r="E2027" s="173" t="s">
        <v>1</v>
      </c>
      <c r="F2027" s="174" t="s">
        <v>3613</v>
      </c>
      <c r="H2027" s="173" t="s">
        <v>1</v>
      </c>
      <c r="I2027" s="175"/>
      <c r="L2027" s="172"/>
      <c r="M2027" s="176"/>
      <c r="N2027" s="177"/>
      <c r="O2027" s="177"/>
      <c r="P2027" s="177"/>
      <c r="Q2027" s="177"/>
      <c r="R2027" s="177"/>
      <c r="S2027" s="177"/>
      <c r="T2027" s="178"/>
      <c r="AT2027" s="173" t="s">
        <v>237</v>
      </c>
      <c r="AU2027" s="173" t="s">
        <v>88</v>
      </c>
      <c r="AV2027" s="14" t="s">
        <v>86</v>
      </c>
      <c r="AW2027" s="14" t="s">
        <v>33</v>
      </c>
      <c r="AX2027" s="14" t="s">
        <v>79</v>
      </c>
      <c r="AY2027" s="173" t="s">
        <v>207</v>
      </c>
    </row>
    <row r="2028" spans="1:65" s="14" customFormat="1" ht="22.5">
      <c r="B2028" s="172"/>
      <c r="D2028" s="164" t="s">
        <v>237</v>
      </c>
      <c r="E2028" s="173" t="s">
        <v>1</v>
      </c>
      <c r="F2028" s="174" t="s">
        <v>3579</v>
      </c>
      <c r="H2028" s="173" t="s">
        <v>1</v>
      </c>
      <c r="I2028" s="175"/>
      <c r="L2028" s="172"/>
      <c r="M2028" s="176"/>
      <c r="N2028" s="177"/>
      <c r="O2028" s="177"/>
      <c r="P2028" s="177"/>
      <c r="Q2028" s="177"/>
      <c r="R2028" s="177"/>
      <c r="S2028" s="177"/>
      <c r="T2028" s="178"/>
      <c r="AT2028" s="173" t="s">
        <v>237</v>
      </c>
      <c r="AU2028" s="173" t="s">
        <v>88</v>
      </c>
      <c r="AV2028" s="14" t="s">
        <v>86</v>
      </c>
      <c r="AW2028" s="14" t="s">
        <v>33</v>
      </c>
      <c r="AX2028" s="14" t="s">
        <v>79</v>
      </c>
      <c r="AY2028" s="173" t="s">
        <v>207</v>
      </c>
    </row>
    <row r="2029" spans="1:65" s="14" customFormat="1" ht="22.5">
      <c r="B2029" s="172"/>
      <c r="D2029" s="164" t="s">
        <v>237</v>
      </c>
      <c r="E2029" s="173" t="s">
        <v>1</v>
      </c>
      <c r="F2029" s="174" t="s">
        <v>2589</v>
      </c>
      <c r="H2029" s="173" t="s">
        <v>1</v>
      </c>
      <c r="I2029" s="175"/>
      <c r="L2029" s="172"/>
      <c r="M2029" s="176"/>
      <c r="N2029" s="177"/>
      <c r="O2029" s="177"/>
      <c r="P2029" s="177"/>
      <c r="Q2029" s="177"/>
      <c r="R2029" s="177"/>
      <c r="S2029" s="177"/>
      <c r="T2029" s="178"/>
      <c r="AT2029" s="173" t="s">
        <v>237</v>
      </c>
      <c r="AU2029" s="173" t="s">
        <v>88</v>
      </c>
      <c r="AV2029" s="14" t="s">
        <v>86</v>
      </c>
      <c r="AW2029" s="14" t="s">
        <v>33</v>
      </c>
      <c r="AX2029" s="14" t="s">
        <v>79</v>
      </c>
      <c r="AY2029" s="173" t="s">
        <v>207</v>
      </c>
    </row>
    <row r="2030" spans="1:65" s="14" customFormat="1" ht="22.5">
      <c r="B2030" s="172"/>
      <c r="D2030" s="164" t="s">
        <v>237</v>
      </c>
      <c r="E2030" s="173" t="s">
        <v>1</v>
      </c>
      <c r="F2030" s="174" t="s">
        <v>2590</v>
      </c>
      <c r="H2030" s="173" t="s">
        <v>1</v>
      </c>
      <c r="I2030" s="175"/>
      <c r="L2030" s="172"/>
      <c r="M2030" s="176"/>
      <c r="N2030" s="177"/>
      <c r="O2030" s="177"/>
      <c r="P2030" s="177"/>
      <c r="Q2030" s="177"/>
      <c r="R2030" s="177"/>
      <c r="S2030" s="177"/>
      <c r="T2030" s="178"/>
      <c r="AT2030" s="173" t="s">
        <v>237</v>
      </c>
      <c r="AU2030" s="173" t="s">
        <v>88</v>
      </c>
      <c r="AV2030" s="14" t="s">
        <v>86</v>
      </c>
      <c r="AW2030" s="14" t="s">
        <v>33</v>
      </c>
      <c r="AX2030" s="14" t="s">
        <v>79</v>
      </c>
      <c r="AY2030" s="173" t="s">
        <v>207</v>
      </c>
    </row>
    <row r="2031" spans="1:65" s="14" customFormat="1" ht="22.5">
      <c r="B2031" s="172"/>
      <c r="D2031" s="164" t="s">
        <v>237</v>
      </c>
      <c r="E2031" s="173" t="s">
        <v>1</v>
      </c>
      <c r="F2031" s="174" t="s">
        <v>2263</v>
      </c>
      <c r="H2031" s="173" t="s">
        <v>1</v>
      </c>
      <c r="I2031" s="175"/>
      <c r="L2031" s="172"/>
      <c r="M2031" s="176"/>
      <c r="N2031" s="177"/>
      <c r="O2031" s="177"/>
      <c r="P2031" s="177"/>
      <c r="Q2031" s="177"/>
      <c r="R2031" s="177"/>
      <c r="S2031" s="177"/>
      <c r="T2031" s="178"/>
      <c r="AT2031" s="173" t="s">
        <v>237</v>
      </c>
      <c r="AU2031" s="173" t="s">
        <v>88</v>
      </c>
      <c r="AV2031" s="14" t="s">
        <v>86</v>
      </c>
      <c r="AW2031" s="14" t="s">
        <v>33</v>
      </c>
      <c r="AX2031" s="14" t="s">
        <v>79</v>
      </c>
      <c r="AY2031" s="173" t="s">
        <v>207</v>
      </c>
    </row>
    <row r="2032" spans="1:65" s="15" customFormat="1" ht="11.25">
      <c r="B2032" s="179"/>
      <c r="D2032" s="164" t="s">
        <v>237</v>
      </c>
      <c r="E2032" s="180" t="s">
        <v>1</v>
      </c>
      <c r="F2032" s="181" t="s">
        <v>242</v>
      </c>
      <c r="H2032" s="182">
        <v>42.96</v>
      </c>
      <c r="I2032" s="183"/>
      <c r="L2032" s="179"/>
      <c r="M2032" s="184"/>
      <c r="N2032" s="185"/>
      <c r="O2032" s="185"/>
      <c r="P2032" s="185"/>
      <c r="Q2032" s="185"/>
      <c r="R2032" s="185"/>
      <c r="S2032" s="185"/>
      <c r="T2032" s="186"/>
      <c r="AT2032" s="180" t="s">
        <v>237</v>
      </c>
      <c r="AU2032" s="180" t="s">
        <v>88</v>
      </c>
      <c r="AV2032" s="15" t="s">
        <v>213</v>
      </c>
      <c r="AW2032" s="15" t="s">
        <v>33</v>
      </c>
      <c r="AX2032" s="15" t="s">
        <v>86</v>
      </c>
      <c r="AY2032" s="180" t="s">
        <v>207</v>
      </c>
    </row>
    <row r="2033" spans="1:65" s="2" customFormat="1" ht="24.2" customHeight="1">
      <c r="A2033" s="31"/>
      <c r="B2033" s="148"/>
      <c r="C2033" s="149" t="s">
        <v>1413</v>
      </c>
      <c r="D2033" s="149" t="s">
        <v>209</v>
      </c>
      <c r="E2033" s="150" t="s">
        <v>3614</v>
      </c>
      <c r="F2033" s="151" t="s">
        <v>3615</v>
      </c>
      <c r="G2033" s="152" t="s">
        <v>662</v>
      </c>
      <c r="H2033" s="153">
        <v>1</v>
      </c>
      <c r="I2033" s="154"/>
      <c r="J2033" s="155">
        <f>ROUND(I2033*H2033,2)</f>
        <v>0</v>
      </c>
      <c r="K2033" s="156"/>
      <c r="L2033" s="32"/>
      <c r="M2033" s="157" t="s">
        <v>1</v>
      </c>
      <c r="N2033" s="158" t="s">
        <v>44</v>
      </c>
      <c r="O2033" s="57"/>
      <c r="P2033" s="159">
        <f>O2033*H2033</f>
        <v>0</v>
      </c>
      <c r="Q2033" s="159">
        <v>0</v>
      </c>
      <c r="R2033" s="159">
        <f>Q2033*H2033</f>
        <v>0</v>
      </c>
      <c r="S2033" s="159">
        <v>0</v>
      </c>
      <c r="T2033" s="160">
        <f>S2033*H2033</f>
        <v>0</v>
      </c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R2033" s="161" t="s">
        <v>245</v>
      </c>
      <c r="AT2033" s="161" t="s">
        <v>209</v>
      </c>
      <c r="AU2033" s="161" t="s">
        <v>88</v>
      </c>
      <c r="AY2033" s="17" t="s">
        <v>207</v>
      </c>
      <c r="BE2033" s="162">
        <f>IF(N2033="základní",J2033,0)</f>
        <v>0</v>
      </c>
      <c r="BF2033" s="162">
        <f>IF(N2033="snížená",J2033,0)</f>
        <v>0</v>
      </c>
      <c r="BG2033" s="162">
        <f>IF(N2033="zákl. přenesená",J2033,0)</f>
        <v>0</v>
      </c>
      <c r="BH2033" s="162">
        <f>IF(N2033="sníž. přenesená",J2033,0)</f>
        <v>0</v>
      </c>
      <c r="BI2033" s="162">
        <f>IF(N2033="nulová",J2033,0)</f>
        <v>0</v>
      </c>
      <c r="BJ2033" s="17" t="s">
        <v>86</v>
      </c>
      <c r="BK2033" s="162">
        <f>ROUND(I2033*H2033,2)</f>
        <v>0</v>
      </c>
      <c r="BL2033" s="17" t="s">
        <v>245</v>
      </c>
      <c r="BM2033" s="161" t="s">
        <v>3491</v>
      </c>
    </row>
    <row r="2034" spans="1:65" s="2" customFormat="1" ht="16.5" customHeight="1">
      <c r="A2034" s="31"/>
      <c r="B2034" s="148"/>
      <c r="C2034" s="149" t="s">
        <v>3616</v>
      </c>
      <c r="D2034" s="149" t="s">
        <v>209</v>
      </c>
      <c r="E2034" s="150" t="s">
        <v>3617</v>
      </c>
      <c r="F2034" s="151" t="s">
        <v>3618</v>
      </c>
      <c r="G2034" s="152" t="s">
        <v>212</v>
      </c>
      <c r="H2034" s="153">
        <v>15</v>
      </c>
      <c r="I2034" s="154"/>
      <c r="J2034" s="155">
        <f>ROUND(I2034*H2034,2)</f>
        <v>0</v>
      </c>
      <c r="K2034" s="156"/>
      <c r="L2034" s="32"/>
      <c r="M2034" s="157" t="s">
        <v>1</v>
      </c>
      <c r="N2034" s="158" t="s">
        <v>44</v>
      </c>
      <c r="O2034" s="57"/>
      <c r="P2034" s="159">
        <f>O2034*H2034</f>
        <v>0</v>
      </c>
      <c r="Q2034" s="159">
        <v>0</v>
      </c>
      <c r="R2034" s="159">
        <f>Q2034*H2034</f>
        <v>0</v>
      </c>
      <c r="S2034" s="159">
        <v>0</v>
      </c>
      <c r="T2034" s="160">
        <f>S2034*H2034</f>
        <v>0</v>
      </c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R2034" s="161" t="s">
        <v>245</v>
      </c>
      <c r="AT2034" s="161" t="s">
        <v>209</v>
      </c>
      <c r="AU2034" s="161" t="s">
        <v>88</v>
      </c>
      <c r="AY2034" s="17" t="s">
        <v>207</v>
      </c>
      <c r="BE2034" s="162">
        <f>IF(N2034="základní",J2034,0)</f>
        <v>0</v>
      </c>
      <c r="BF2034" s="162">
        <f>IF(N2034="snížená",J2034,0)</f>
        <v>0</v>
      </c>
      <c r="BG2034" s="162">
        <f>IF(N2034="zákl. přenesená",J2034,0)</f>
        <v>0</v>
      </c>
      <c r="BH2034" s="162">
        <f>IF(N2034="sníž. přenesená",J2034,0)</f>
        <v>0</v>
      </c>
      <c r="BI2034" s="162">
        <f>IF(N2034="nulová",J2034,0)</f>
        <v>0</v>
      </c>
      <c r="BJ2034" s="17" t="s">
        <v>86</v>
      </c>
      <c r="BK2034" s="162">
        <f>ROUND(I2034*H2034,2)</f>
        <v>0</v>
      </c>
      <c r="BL2034" s="17" t="s">
        <v>245</v>
      </c>
      <c r="BM2034" s="161" t="s">
        <v>3619</v>
      </c>
    </row>
    <row r="2035" spans="1:65" s="13" customFormat="1" ht="22.5">
      <c r="B2035" s="163"/>
      <c r="D2035" s="164" t="s">
        <v>237</v>
      </c>
      <c r="E2035" s="165" t="s">
        <v>1</v>
      </c>
      <c r="F2035" s="166" t="s">
        <v>3620</v>
      </c>
      <c r="H2035" s="167">
        <v>15</v>
      </c>
      <c r="I2035" s="168"/>
      <c r="L2035" s="163"/>
      <c r="M2035" s="169"/>
      <c r="N2035" s="170"/>
      <c r="O2035" s="170"/>
      <c r="P2035" s="170"/>
      <c r="Q2035" s="170"/>
      <c r="R2035" s="170"/>
      <c r="S2035" s="170"/>
      <c r="T2035" s="171"/>
      <c r="AT2035" s="165" t="s">
        <v>237</v>
      </c>
      <c r="AU2035" s="165" t="s">
        <v>88</v>
      </c>
      <c r="AV2035" s="13" t="s">
        <v>88</v>
      </c>
      <c r="AW2035" s="13" t="s">
        <v>33</v>
      </c>
      <c r="AX2035" s="13" t="s">
        <v>79</v>
      </c>
      <c r="AY2035" s="165" t="s">
        <v>207</v>
      </c>
    </row>
    <row r="2036" spans="1:65" s="14" customFormat="1" ht="11.25">
      <c r="B2036" s="172"/>
      <c r="D2036" s="164" t="s">
        <v>237</v>
      </c>
      <c r="E2036" s="173" t="s">
        <v>1</v>
      </c>
      <c r="F2036" s="174" t="s">
        <v>2822</v>
      </c>
      <c r="H2036" s="173" t="s">
        <v>1</v>
      </c>
      <c r="I2036" s="175"/>
      <c r="L2036" s="172"/>
      <c r="M2036" s="176"/>
      <c r="N2036" s="177"/>
      <c r="O2036" s="177"/>
      <c r="P2036" s="177"/>
      <c r="Q2036" s="177"/>
      <c r="R2036" s="177"/>
      <c r="S2036" s="177"/>
      <c r="T2036" s="178"/>
      <c r="AT2036" s="173" t="s">
        <v>237</v>
      </c>
      <c r="AU2036" s="173" t="s">
        <v>88</v>
      </c>
      <c r="AV2036" s="14" t="s">
        <v>86</v>
      </c>
      <c r="AW2036" s="14" t="s">
        <v>33</v>
      </c>
      <c r="AX2036" s="14" t="s">
        <v>79</v>
      </c>
      <c r="AY2036" s="173" t="s">
        <v>207</v>
      </c>
    </row>
    <row r="2037" spans="1:65" s="15" customFormat="1" ht="11.25">
      <c r="B2037" s="179"/>
      <c r="D2037" s="164" t="s">
        <v>237</v>
      </c>
      <c r="E2037" s="180" t="s">
        <v>1</v>
      </c>
      <c r="F2037" s="181" t="s">
        <v>242</v>
      </c>
      <c r="H2037" s="182">
        <v>15</v>
      </c>
      <c r="I2037" s="183"/>
      <c r="L2037" s="179"/>
      <c r="M2037" s="184"/>
      <c r="N2037" s="185"/>
      <c r="O2037" s="185"/>
      <c r="P2037" s="185"/>
      <c r="Q2037" s="185"/>
      <c r="R2037" s="185"/>
      <c r="S2037" s="185"/>
      <c r="T2037" s="186"/>
      <c r="AT2037" s="180" t="s">
        <v>237</v>
      </c>
      <c r="AU2037" s="180" t="s">
        <v>88</v>
      </c>
      <c r="AV2037" s="15" t="s">
        <v>213</v>
      </c>
      <c r="AW2037" s="15" t="s">
        <v>33</v>
      </c>
      <c r="AX2037" s="15" t="s">
        <v>86</v>
      </c>
      <c r="AY2037" s="180" t="s">
        <v>207</v>
      </c>
    </row>
    <row r="2038" spans="1:65" s="12" customFormat="1" ht="22.9" customHeight="1">
      <c r="B2038" s="135"/>
      <c r="D2038" s="136" t="s">
        <v>78</v>
      </c>
      <c r="E2038" s="146" t="s">
        <v>3621</v>
      </c>
      <c r="F2038" s="146" t="s">
        <v>3622</v>
      </c>
      <c r="I2038" s="138"/>
      <c r="J2038" s="147">
        <f>BK2038</f>
        <v>0</v>
      </c>
      <c r="L2038" s="135"/>
      <c r="M2038" s="140"/>
      <c r="N2038" s="141"/>
      <c r="O2038" s="141"/>
      <c r="P2038" s="142">
        <f>SUM(P2039:P2086)</f>
        <v>0</v>
      </c>
      <c r="Q2038" s="141"/>
      <c r="R2038" s="142">
        <f>SUM(R2039:R2086)</f>
        <v>0</v>
      </c>
      <c r="S2038" s="141"/>
      <c r="T2038" s="143">
        <f>SUM(T2039:T2086)</f>
        <v>0</v>
      </c>
      <c r="AR2038" s="136" t="s">
        <v>88</v>
      </c>
      <c r="AT2038" s="144" t="s">
        <v>78</v>
      </c>
      <c r="AU2038" s="144" t="s">
        <v>86</v>
      </c>
      <c r="AY2038" s="136" t="s">
        <v>207</v>
      </c>
      <c r="BK2038" s="145">
        <f>SUM(BK2039:BK2086)</f>
        <v>0</v>
      </c>
    </row>
    <row r="2039" spans="1:65" s="2" customFormat="1" ht="24.2" customHeight="1">
      <c r="A2039" s="31"/>
      <c r="B2039" s="148"/>
      <c r="C2039" s="149" t="s">
        <v>1415</v>
      </c>
      <c r="D2039" s="149" t="s">
        <v>209</v>
      </c>
      <c r="E2039" s="150" t="s">
        <v>3623</v>
      </c>
      <c r="F2039" s="151" t="s">
        <v>3624</v>
      </c>
      <c r="G2039" s="152" t="s">
        <v>415</v>
      </c>
      <c r="H2039" s="153">
        <v>33577.33</v>
      </c>
      <c r="I2039" s="154"/>
      <c r="J2039" s="155">
        <f>ROUND(I2039*H2039,2)</f>
        <v>0</v>
      </c>
      <c r="K2039" s="156"/>
      <c r="L2039" s="32"/>
      <c r="M2039" s="157" t="s">
        <v>1</v>
      </c>
      <c r="N2039" s="158" t="s">
        <v>44</v>
      </c>
      <c r="O2039" s="57"/>
      <c r="P2039" s="159">
        <f>O2039*H2039</f>
        <v>0</v>
      </c>
      <c r="Q2039" s="159">
        <v>0</v>
      </c>
      <c r="R2039" s="159">
        <f>Q2039*H2039</f>
        <v>0</v>
      </c>
      <c r="S2039" s="159">
        <v>0</v>
      </c>
      <c r="T2039" s="160">
        <f>S2039*H2039</f>
        <v>0</v>
      </c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R2039" s="161" t="s">
        <v>245</v>
      </c>
      <c r="AT2039" s="161" t="s">
        <v>209</v>
      </c>
      <c r="AU2039" s="161" t="s">
        <v>88</v>
      </c>
      <c r="AY2039" s="17" t="s">
        <v>207</v>
      </c>
      <c r="BE2039" s="162">
        <f>IF(N2039="základní",J2039,0)</f>
        <v>0</v>
      </c>
      <c r="BF2039" s="162">
        <f>IF(N2039="snížená",J2039,0)</f>
        <v>0</v>
      </c>
      <c r="BG2039" s="162">
        <f>IF(N2039="zákl. přenesená",J2039,0)</f>
        <v>0</v>
      </c>
      <c r="BH2039" s="162">
        <f>IF(N2039="sníž. přenesená",J2039,0)</f>
        <v>0</v>
      </c>
      <c r="BI2039" s="162">
        <f>IF(N2039="nulová",J2039,0)</f>
        <v>0</v>
      </c>
      <c r="BJ2039" s="17" t="s">
        <v>86</v>
      </c>
      <c r="BK2039" s="162">
        <f>ROUND(I2039*H2039,2)</f>
        <v>0</v>
      </c>
      <c r="BL2039" s="17" t="s">
        <v>245</v>
      </c>
      <c r="BM2039" s="161" t="s">
        <v>3621</v>
      </c>
    </row>
    <row r="2040" spans="1:65" s="2" customFormat="1" ht="16.5" customHeight="1">
      <c r="A2040" s="31"/>
      <c r="B2040" s="148"/>
      <c r="C2040" s="149" t="s">
        <v>3625</v>
      </c>
      <c r="D2040" s="149" t="s">
        <v>209</v>
      </c>
      <c r="E2040" s="150" t="s">
        <v>3626</v>
      </c>
      <c r="F2040" s="151" t="s">
        <v>3627</v>
      </c>
      <c r="G2040" s="152" t="s">
        <v>415</v>
      </c>
      <c r="H2040" s="153">
        <v>7002.43</v>
      </c>
      <c r="I2040" s="154"/>
      <c r="J2040" s="155">
        <f>ROUND(I2040*H2040,2)</f>
        <v>0</v>
      </c>
      <c r="K2040" s="156"/>
      <c r="L2040" s="32"/>
      <c r="M2040" s="157" t="s">
        <v>1</v>
      </c>
      <c r="N2040" s="158" t="s">
        <v>44</v>
      </c>
      <c r="O2040" s="57"/>
      <c r="P2040" s="159">
        <f>O2040*H2040</f>
        <v>0</v>
      </c>
      <c r="Q2040" s="159">
        <v>0</v>
      </c>
      <c r="R2040" s="159">
        <f>Q2040*H2040</f>
        <v>0</v>
      </c>
      <c r="S2040" s="159">
        <v>0</v>
      </c>
      <c r="T2040" s="160">
        <f>S2040*H2040</f>
        <v>0</v>
      </c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R2040" s="161" t="s">
        <v>245</v>
      </c>
      <c r="AT2040" s="161" t="s">
        <v>209</v>
      </c>
      <c r="AU2040" s="161" t="s">
        <v>88</v>
      </c>
      <c r="AY2040" s="17" t="s">
        <v>207</v>
      </c>
      <c r="BE2040" s="162">
        <f>IF(N2040="základní",J2040,0)</f>
        <v>0</v>
      </c>
      <c r="BF2040" s="162">
        <f>IF(N2040="snížená",J2040,0)</f>
        <v>0</v>
      </c>
      <c r="BG2040" s="162">
        <f>IF(N2040="zákl. přenesená",J2040,0)</f>
        <v>0</v>
      </c>
      <c r="BH2040" s="162">
        <f>IF(N2040="sníž. přenesená",J2040,0)</f>
        <v>0</v>
      </c>
      <c r="BI2040" s="162">
        <f>IF(N2040="nulová",J2040,0)</f>
        <v>0</v>
      </c>
      <c r="BJ2040" s="17" t="s">
        <v>86</v>
      </c>
      <c r="BK2040" s="162">
        <f>ROUND(I2040*H2040,2)</f>
        <v>0</v>
      </c>
      <c r="BL2040" s="17" t="s">
        <v>245</v>
      </c>
      <c r="BM2040" s="161" t="s">
        <v>3628</v>
      </c>
    </row>
    <row r="2041" spans="1:65" s="13" customFormat="1" ht="22.5">
      <c r="B2041" s="163"/>
      <c r="D2041" s="164" t="s">
        <v>237</v>
      </c>
      <c r="E2041" s="165" t="s">
        <v>1</v>
      </c>
      <c r="F2041" s="166" t="s">
        <v>3629</v>
      </c>
      <c r="H2041" s="167">
        <v>6532.93</v>
      </c>
      <c r="I2041" s="168"/>
      <c r="L2041" s="163"/>
      <c r="M2041" s="169"/>
      <c r="N2041" s="170"/>
      <c r="O2041" s="170"/>
      <c r="P2041" s="170"/>
      <c r="Q2041" s="170"/>
      <c r="R2041" s="170"/>
      <c r="S2041" s="170"/>
      <c r="T2041" s="171"/>
      <c r="AT2041" s="165" t="s">
        <v>237</v>
      </c>
      <c r="AU2041" s="165" t="s">
        <v>88</v>
      </c>
      <c r="AV2041" s="13" t="s">
        <v>88</v>
      </c>
      <c r="AW2041" s="13" t="s">
        <v>33</v>
      </c>
      <c r="AX2041" s="13" t="s">
        <v>79</v>
      </c>
      <c r="AY2041" s="165" t="s">
        <v>207</v>
      </c>
    </row>
    <row r="2042" spans="1:65" s="14" customFormat="1" ht="22.5">
      <c r="B2042" s="172"/>
      <c r="D2042" s="164" t="s">
        <v>237</v>
      </c>
      <c r="E2042" s="173" t="s">
        <v>1</v>
      </c>
      <c r="F2042" s="174" t="s">
        <v>3630</v>
      </c>
      <c r="H2042" s="173" t="s">
        <v>1</v>
      </c>
      <c r="I2042" s="175"/>
      <c r="L2042" s="172"/>
      <c r="M2042" s="176"/>
      <c r="N2042" s="177"/>
      <c r="O2042" s="177"/>
      <c r="P2042" s="177"/>
      <c r="Q2042" s="177"/>
      <c r="R2042" s="177"/>
      <c r="S2042" s="177"/>
      <c r="T2042" s="178"/>
      <c r="AT2042" s="173" t="s">
        <v>237</v>
      </c>
      <c r="AU2042" s="173" t="s">
        <v>88</v>
      </c>
      <c r="AV2042" s="14" t="s">
        <v>86</v>
      </c>
      <c r="AW2042" s="14" t="s">
        <v>33</v>
      </c>
      <c r="AX2042" s="14" t="s">
        <v>79</v>
      </c>
      <c r="AY2042" s="173" t="s">
        <v>207</v>
      </c>
    </row>
    <row r="2043" spans="1:65" s="13" customFormat="1" ht="11.25">
      <c r="B2043" s="163"/>
      <c r="D2043" s="164" t="s">
        <v>237</v>
      </c>
      <c r="E2043" s="165" t="s">
        <v>1</v>
      </c>
      <c r="F2043" s="166" t="s">
        <v>3631</v>
      </c>
      <c r="H2043" s="167">
        <v>469.5</v>
      </c>
      <c r="I2043" s="168"/>
      <c r="L2043" s="163"/>
      <c r="M2043" s="169"/>
      <c r="N2043" s="170"/>
      <c r="O2043" s="170"/>
      <c r="P2043" s="170"/>
      <c r="Q2043" s="170"/>
      <c r="R2043" s="170"/>
      <c r="S2043" s="170"/>
      <c r="T2043" s="171"/>
      <c r="AT2043" s="165" t="s">
        <v>237</v>
      </c>
      <c r="AU2043" s="165" t="s">
        <v>88</v>
      </c>
      <c r="AV2043" s="13" t="s">
        <v>88</v>
      </c>
      <c r="AW2043" s="13" t="s">
        <v>33</v>
      </c>
      <c r="AX2043" s="13" t="s">
        <v>79</v>
      </c>
      <c r="AY2043" s="165" t="s">
        <v>207</v>
      </c>
    </row>
    <row r="2044" spans="1:65" s="14" customFormat="1" ht="11.25">
      <c r="B2044" s="172"/>
      <c r="D2044" s="164" t="s">
        <v>237</v>
      </c>
      <c r="E2044" s="173" t="s">
        <v>1</v>
      </c>
      <c r="F2044" s="174" t="s">
        <v>3632</v>
      </c>
      <c r="H2044" s="173" t="s">
        <v>1</v>
      </c>
      <c r="I2044" s="175"/>
      <c r="L2044" s="172"/>
      <c r="M2044" s="176"/>
      <c r="N2044" s="177"/>
      <c r="O2044" s="177"/>
      <c r="P2044" s="177"/>
      <c r="Q2044" s="177"/>
      <c r="R2044" s="177"/>
      <c r="S2044" s="177"/>
      <c r="T2044" s="178"/>
      <c r="AT2044" s="173" t="s">
        <v>237</v>
      </c>
      <c r="AU2044" s="173" t="s">
        <v>88</v>
      </c>
      <c r="AV2044" s="14" t="s">
        <v>86</v>
      </c>
      <c r="AW2044" s="14" t="s">
        <v>33</v>
      </c>
      <c r="AX2044" s="14" t="s">
        <v>79</v>
      </c>
      <c r="AY2044" s="173" t="s">
        <v>207</v>
      </c>
    </row>
    <row r="2045" spans="1:65" s="15" customFormat="1" ht="11.25">
      <c r="B2045" s="179"/>
      <c r="D2045" s="164" t="s">
        <v>237</v>
      </c>
      <c r="E2045" s="180" t="s">
        <v>1</v>
      </c>
      <c r="F2045" s="181" t="s">
        <v>242</v>
      </c>
      <c r="H2045" s="182">
        <v>7002.43</v>
      </c>
      <c r="I2045" s="183"/>
      <c r="L2045" s="179"/>
      <c r="M2045" s="184"/>
      <c r="N2045" s="185"/>
      <c r="O2045" s="185"/>
      <c r="P2045" s="185"/>
      <c r="Q2045" s="185"/>
      <c r="R2045" s="185"/>
      <c r="S2045" s="185"/>
      <c r="T2045" s="186"/>
      <c r="AT2045" s="180" t="s">
        <v>237</v>
      </c>
      <c r="AU2045" s="180" t="s">
        <v>88</v>
      </c>
      <c r="AV2045" s="15" t="s">
        <v>213</v>
      </c>
      <c r="AW2045" s="15" t="s">
        <v>33</v>
      </c>
      <c r="AX2045" s="15" t="s">
        <v>86</v>
      </c>
      <c r="AY2045" s="180" t="s">
        <v>207</v>
      </c>
    </row>
    <row r="2046" spans="1:65" s="2" customFormat="1" ht="24.2" customHeight="1">
      <c r="A2046" s="31"/>
      <c r="B2046" s="148"/>
      <c r="C2046" s="149" t="s">
        <v>1420</v>
      </c>
      <c r="D2046" s="149" t="s">
        <v>209</v>
      </c>
      <c r="E2046" s="150" t="s">
        <v>3633</v>
      </c>
      <c r="F2046" s="151" t="s">
        <v>3634</v>
      </c>
      <c r="G2046" s="152" t="s">
        <v>415</v>
      </c>
      <c r="H2046" s="153">
        <v>7002.43</v>
      </c>
      <c r="I2046" s="154"/>
      <c r="J2046" s="155">
        <f>ROUND(I2046*H2046,2)</f>
        <v>0</v>
      </c>
      <c r="K2046" s="156"/>
      <c r="L2046" s="32"/>
      <c r="M2046" s="157" t="s">
        <v>1</v>
      </c>
      <c r="N2046" s="158" t="s">
        <v>44</v>
      </c>
      <c r="O2046" s="57"/>
      <c r="P2046" s="159">
        <f>O2046*H2046</f>
        <v>0</v>
      </c>
      <c r="Q2046" s="159">
        <v>0</v>
      </c>
      <c r="R2046" s="159">
        <f>Q2046*H2046</f>
        <v>0</v>
      </c>
      <c r="S2046" s="159">
        <v>0</v>
      </c>
      <c r="T2046" s="160">
        <f>S2046*H2046</f>
        <v>0</v>
      </c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R2046" s="161" t="s">
        <v>245</v>
      </c>
      <c r="AT2046" s="161" t="s">
        <v>209</v>
      </c>
      <c r="AU2046" s="161" t="s">
        <v>88</v>
      </c>
      <c r="AY2046" s="17" t="s">
        <v>207</v>
      </c>
      <c r="BE2046" s="162">
        <f>IF(N2046="základní",J2046,0)</f>
        <v>0</v>
      </c>
      <c r="BF2046" s="162">
        <f>IF(N2046="snížená",J2046,0)</f>
        <v>0</v>
      </c>
      <c r="BG2046" s="162">
        <f>IF(N2046="zákl. přenesená",J2046,0)</f>
        <v>0</v>
      </c>
      <c r="BH2046" s="162">
        <f>IF(N2046="sníž. přenesená",J2046,0)</f>
        <v>0</v>
      </c>
      <c r="BI2046" s="162">
        <f>IF(N2046="nulová",J2046,0)</f>
        <v>0</v>
      </c>
      <c r="BJ2046" s="17" t="s">
        <v>86</v>
      </c>
      <c r="BK2046" s="162">
        <f>ROUND(I2046*H2046,2)</f>
        <v>0</v>
      </c>
      <c r="BL2046" s="17" t="s">
        <v>245</v>
      </c>
      <c r="BM2046" s="161" t="s">
        <v>3635</v>
      </c>
    </row>
    <row r="2047" spans="1:65" s="14" customFormat="1" ht="22.5">
      <c r="B2047" s="172"/>
      <c r="D2047" s="164" t="s">
        <v>237</v>
      </c>
      <c r="E2047" s="173" t="s">
        <v>1</v>
      </c>
      <c r="F2047" s="174" t="s">
        <v>3636</v>
      </c>
      <c r="H2047" s="173" t="s">
        <v>1</v>
      </c>
      <c r="I2047" s="175"/>
      <c r="L2047" s="172"/>
      <c r="M2047" s="176"/>
      <c r="N2047" s="177"/>
      <c r="O2047" s="177"/>
      <c r="P2047" s="177"/>
      <c r="Q2047" s="177"/>
      <c r="R2047" s="177"/>
      <c r="S2047" s="177"/>
      <c r="T2047" s="178"/>
      <c r="AT2047" s="173" t="s">
        <v>237</v>
      </c>
      <c r="AU2047" s="173" t="s">
        <v>88</v>
      </c>
      <c r="AV2047" s="14" t="s">
        <v>86</v>
      </c>
      <c r="AW2047" s="14" t="s">
        <v>33</v>
      </c>
      <c r="AX2047" s="14" t="s">
        <v>79</v>
      </c>
      <c r="AY2047" s="173" t="s">
        <v>207</v>
      </c>
    </row>
    <row r="2048" spans="1:65" s="13" customFormat="1" ht="22.5">
      <c r="B2048" s="163"/>
      <c r="D2048" s="164" t="s">
        <v>237</v>
      </c>
      <c r="E2048" s="165" t="s">
        <v>1</v>
      </c>
      <c r="F2048" s="166" t="s">
        <v>3637</v>
      </c>
      <c r="H2048" s="167">
        <v>6532.93</v>
      </c>
      <c r="I2048" s="168"/>
      <c r="L2048" s="163"/>
      <c r="M2048" s="169"/>
      <c r="N2048" s="170"/>
      <c r="O2048" s="170"/>
      <c r="P2048" s="170"/>
      <c r="Q2048" s="170"/>
      <c r="R2048" s="170"/>
      <c r="S2048" s="170"/>
      <c r="T2048" s="171"/>
      <c r="AT2048" s="165" t="s">
        <v>237</v>
      </c>
      <c r="AU2048" s="165" t="s">
        <v>88</v>
      </c>
      <c r="AV2048" s="13" t="s">
        <v>88</v>
      </c>
      <c r="AW2048" s="13" t="s">
        <v>33</v>
      </c>
      <c r="AX2048" s="13" t="s">
        <v>79</v>
      </c>
      <c r="AY2048" s="165" t="s">
        <v>207</v>
      </c>
    </row>
    <row r="2049" spans="1:65" s="14" customFormat="1" ht="22.5">
      <c r="B2049" s="172"/>
      <c r="D2049" s="164" t="s">
        <v>237</v>
      </c>
      <c r="E2049" s="173" t="s">
        <v>1</v>
      </c>
      <c r="F2049" s="174" t="s">
        <v>3638</v>
      </c>
      <c r="H2049" s="173" t="s">
        <v>1</v>
      </c>
      <c r="I2049" s="175"/>
      <c r="L2049" s="172"/>
      <c r="M2049" s="176"/>
      <c r="N2049" s="177"/>
      <c r="O2049" s="177"/>
      <c r="P2049" s="177"/>
      <c r="Q2049" s="177"/>
      <c r="R2049" s="177"/>
      <c r="S2049" s="177"/>
      <c r="T2049" s="178"/>
      <c r="AT2049" s="173" t="s">
        <v>237</v>
      </c>
      <c r="AU2049" s="173" t="s">
        <v>88</v>
      </c>
      <c r="AV2049" s="14" t="s">
        <v>86</v>
      </c>
      <c r="AW2049" s="14" t="s">
        <v>33</v>
      </c>
      <c r="AX2049" s="14" t="s">
        <v>79</v>
      </c>
      <c r="AY2049" s="173" t="s">
        <v>207</v>
      </c>
    </row>
    <row r="2050" spans="1:65" s="13" customFormat="1" ht="11.25">
      <c r="B2050" s="163"/>
      <c r="D2050" s="164" t="s">
        <v>237</v>
      </c>
      <c r="E2050" s="165" t="s">
        <v>1</v>
      </c>
      <c r="F2050" s="166" t="s">
        <v>3631</v>
      </c>
      <c r="H2050" s="167">
        <v>469.5</v>
      </c>
      <c r="I2050" s="168"/>
      <c r="L2050" s="163"/>
      <c r="M2050" s="169"/>
      <c r="N2050" s="170"/>
      <c r="O2050" s="170"/>
      <c r="P2050" s="170"/>
      <c r="Q2050" s="170"/>
      <c r="R2050" s="170"/>
      <c r="S2050" s="170"/>
      <c r="T2050" s="171"/>
      <c r="AT2050" s="165" t="s">
        <v>237</v>
      </c>
      <c r="AU2050" s="165" t="s">
        <v>88</v>
      </c>
      <c r="AV2050" s="13" t="s">
        <v>88</v>
      </c>
      <c r="AW2050" s="13" t="s">
        <v>33</v>
      </c>
      <c r="AX2050" s="13" t="s">
        <v>79</v>
      </c>
      <c r="AY2050" s="165" t="s">
        <v>207</v>
      </c>
    </row>
    <row r="2051" spans="1:65" s="15" customFormat="1" ht="11.25">
      <c r="B2051" s="179"/>
      <c r="D2051" s="164" t="s">
        <v>237</v>
      </c>
      <c r="E2051" s="180" t="s">
        <v>1</v>
      </c>
      <c r="F2051" s="181" t="s">
        <v>242</v>
      </c>
      <c r="H2051" s="182">
        <v>7002.43</v>
      </c>
      <c r="I2051" s="183"/>
      <c r="L2051" s="179"/>
      <c r="M2051" s="184"/>
      <c r="N2051" s="185"/>
      <c r="O2051" s="185"/>
      <c r="P2051" s="185"/>
      <c r="Q2051" s="185"/>
      <c r="R2051" s="185"/>
      <c r="S2051" s="185"/>
      <c r="T2051" s="186"/>
      <c r="AT2051" s="180" t="s">
        <v>237</v>
      </c>
      <c r="AU2051" s="180" t="s">
        <v>88</v>
      </c>
      <c r="AV2051" s="15" t="s">
        <v>213</v>
      </c>
      <c r="AW2051" s="15" t="s">
        <v>33</v>
      </c>
      <c r="AX2051" s="15" t="s">
        <v>86</v>
      </c>
      <c r="AY2051" s="180" t="s">
        <v>207</v>
      </c>
    </row>
    <row r="2052" spans="1:65" s="2" customFormat="1" ht="24.2" customHeight="1">
      <c r="A2052" s="31"/>
      <c r="B2052" s="148"/>
      <c r="C2052" s="149" t="s">
        <v>3639</v>
      </c>
      <c r="D2052" s="149" t="s">
        <v>209</v>
      </c>
      <c r="E2052" s="150" t="s">
        <v>3640</v>
      </c>
      <c r="F2052" s="151" t="s">
        <v>3641</v>
      </c>
      <c r="G2052" s="152" t="s">
        <v>220</v>
      </c>
      <c r="H2052" s="153">
        <v>6000</v>
      </c>
      <c r="I2052" s="154"/>
      <c r="J2052" s="155">
        <f>ROUND(I2052*H2052,2)</f>
        <v>0</v>
      </c>
      <c r="K2052" s="156"/>
      <c r="L2052" s="32"/>
      <c r="M2052" s="157" t="s">
        <v>1</v>
      </c>
      <c r="N2052" s="158" t="s">
        <v>44</v>
      </c>
      <c r="O2052" s="57"/>
      <c r="P2052" s="159">
        <f>O2052*H2052</f>
        <v>0</v>
      </c>
      <c r="Q2052" s="159">
        <v>0</v>
      </c>
      <c r="R2052" s="159">
        <f>Q2052*H2052</f>
        <v>0</v>
      </c>
      <c r="S2052" s="159">
        <v>0</v>
      </c>
      <c r="T2052" s="160">
        <f>S2052*H2052</f>
        <v>0</v>
      </c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R2052" s="161" t="s">
        <v>245</v>
      </c>
      <c r="AT2052" s="161" t="s">
        <v>209</v>
      </c>
      <c r="AU2052" s="161" t="s">
        <v>88</v>
      </c>
      <c r="AY2052" s="17" t="s">
        <v>207</v>
      </c>
      <c r="BE2052" s="162">
        <f>IF(N2052="základní",J2052,0)</f>
        <v>0</v>
      </c>
      <c r="BF2052" s="162">
        <f>IF(N2052="snížená",J2052,0)</f>
        <v>0</v>
      </c>
      <c r="BG2052" s="162">
        <f>IF(N2052="zákl. přenesená",J2052,0)</f>
        <v>0</v>
      </c>
      <c r="BH2052" s="162">
        <f>IF(N2052="sníž. přenesená",J2052,0)</f>
        <v>0</v>
      </c>
      <c r="BI2052" s="162">
        <f>IF(N2052="nulová",J2052,0)</f>
        <v>0</v>
      </c>
      <c r="BJ2052" s="17" t="s">
        <v>86</v>
      </c>
      <c r="BK2052" s="162">
        <f>ROUND(I2052*H2052,2)</f>
        <v>0</v>
      </c>
      <c r="BL2052" s="17" t="s">
        <v>245</v>
      </c>
      <c r="BM2052" s="161" t="s">
        <v>3642</v>
      </c>
    </row>
    <row r="2053" spans="1:65" s="14" customFormat="1" ht="22.5">
      <c r="B2053" s="172"/>
      <c r="D2053" s="164" t="s">
        <v>237</v>
      </c>
      <c r="E2053" s="173" t="s">
        <v>1</v>
      </c>
      <c r="F2053" s="174" t="s">
        <v>3643</v>
      </c>
      <c r="H2053" s="173" t="s">
        <v>1</v>
      </c>
      <c r="I2053" s="175"/>
      <c r="L2053" s="172"/>
      <c r="M2053" s="176"/>
      <c r="N2053" s="177"/>
      <c r="O2053" s="177"/>
      <c r="P2053" s="177"/>
      <c r="Q2053" s="177"/>
      <c r="R2053" s="177"/>
      <c r="S2053" s="177"/>
      <c r="T2053" s="178"/>
      <c r="AT2053" s="173" t="s">
        <v>237</v>
      </c>
      <c r="AU2053" s="173" t="s">
        <v>88</v>
      </c>
      <c r="AV2053" s="14" t="s">
        <v>86</v>
      </c>
      <c r="AW2053" s="14" t="s">
        <v>33</v>
      </c>
      <c r="AX2053" s="14" t="s">
        <v>79</v>
      </c>
      <c r="AY2053" s="173" t="s">
        <v>207</v>
      </c>
    </row>
    <row r="2054" spans="1:65" s="13" customFormat="1" ht="11.25">
      <c r="B2054" s="163"/>
      <c r="D2054" s="164" t="s">
        <v>237</v>
      </c>
      <c r="E2054" s="165" t="s">
        <v>1</v>
      </c>
      <c r="F2054" s="166" t="s">
        <v>3644</v>
      </c>
      <c r="H2054" s="167">
        <v>2500</v>
      </c>
      <c r="I2054" s="168"/>
      <c r="L2054" s="163"/>
      <c r="M2054" s="169"/>
      <c r="N2054" s="170"/>
      <c r="O2054" s="170"/>
      <c r="P2054" s="170"/>
      <c r="Q2054" s="170"/>
      <c r="R2054" s="170"/>
      <c r="S2054" s="170"/>
      <c r="T2054" s="171"/>
      <c r="AT2054" s="165" t="s">
        <v>237</v>
      </c>
      <c r="AU2054" s="165" t="s">
        <v>88</v>
      </c>
      <c r="AV2054" s="13" t="s">
        <v>88</v>
      </c>
      <c r="AW2054" s="13" t="s">
        <v>33</v>
      </c>
      <c r="AX2054" s="13" t="s">
        <v>79</v>
      </c>
      <c r="AY2054" s="165" t="s">
        <v>207</v>
      </c>
    </row>
    <row r="2055" spans="1:65" s="13" customFormat="1" ht="11.25">
      <c r="B2055" s="163"/>
      <c r="D2055" s="164" t="s">
        <v>237</v>
      </c>
      <c r="E2055" s="165" t="s">
        <v>1</v>
      </c>
      <c r="F2055" s="166" t="s">
        <v>3645</v>
      </c>
      <c r="H2055" s="167">
        <v>3500</v>
      </c>
      <c r="I2055" s="168"/>
      <c r="L2055" s="163"/>
      <c r="M2055" s="169"/>
      <c r="N2055" s="170"/>
      <c r="O2055" s="170"/>
      <c r="P2055" s="170"/>
      <c r="Q2055" s="170"/>
      <c r="R2055" s="170"/>
      <c r="S2055" s="170"/>
      <c r="T2055" s="171"/>
      <c r="AT2055" s="165" t="s">
        <v>237</v>
      </c>
      <c r="AU2055" s="165" t="s">
        <v>88</v>
      </c>
      <c r="AV2055" s="13" t="s">
        <v>88</v>
      </c>
      <c r="AW2055" s="13" t="s">
        <v>33</v>
      </c>
      <c r="AX2055" s="13" t="s">
        <v>79</v>
      </c>
      <c r="AY2055" s="165" t="s">
        <v>207</v>
      </c>
    </row>
    <row r="2056" spans="1:65" s="14" customFormat="1" ht="11.25">
      <c r="B2056" s="172"/>
      <c r="D2056" s="164" t="s">
        <v>237</v>
      </c>
      <c r="E2056" s="173" t="s">
        <v>1</v>
      </c>
      <c r="F2056" s="174" t="s">
        <v>3646</v>
      </c>
      <c r="H2056" s="173" t="s">
        <v>1</v>
      </c>
      <c r="I2056" s="175"/>
      <c r="L2056" s="172"/>
      <c r="M2056" s="176"/>
      <c r="N2056" s="177"/>
      <c r="O2056" s="177"/>
      <c r="P2056" s="177"/>
      <c r="Q2056" s="177"/>
      <c r="R2056" s="177"/>
      <c r="S2056" s="177"/>
      <c r="T2056" s="178"/>
      <c r="AT2056" s="173" t="s">
        <v>237</v>
      </c>
      <c r="AU2056" s="173" t="s">
        <v>88</v>
      </c>
      <c r="AV2056" s="14" t="s">
        <v>86</v>
      </c>
      <c r="AW2056" s="14" t="s">
        <v>33</v>
      </c>
      <c r="AX2056" s="14" t="s">
        <v>79</v>
      </c>
      <c r="AY2056" s="173" t="s">
        <v>207</v>
      </c>
    </row>
    <row r="2057" spans="1:65" s="15" customFormat="1" ht="11.25">
      <c r="B2057" s="179"/>
      <c r="D2057" s="164" t="s">
        <v>237</v>
      </c>
      <c r="E2057" s="180" t="s">
        <v>1</v>
      </c>
      <c r="F2057" s="181" t="s">
        <v>242</v>
      </c>
      <c r="H2057" s="182">
        <v>6000</v>
      </c>
      <c r="I2057" s="183"/>
      <c r="L2057" s="179"/>
      <c r="M2057" s="184"/>
      <c r="N2057" s="185"/>
      <c r="O2057" s="185"/>
      <c r="P2057" s="185"/>
      <c r="Q2057" s="185"/>
      <c r="R2057" s="185"/>
      <c r="S2057" s="185"/>
      <c r="T2057" s="186"/>
      <c r="AT2057" s="180" t="s">
        <v>237</v>
      </c>
      <c r="AU2057" s="180" t="s">
        <v>88</v>
      </c>
      <c r="AV2057" s="15" t="s">
        <v>213</v>
      </c>
      <c r="AW2057" s="15" t="s">
        <v>33</v>
      </c>
      <c r="AX2057" s="15" t="s">
        <v>86</v>
      </c>
      <c r="AY2057" s="180" t="s">
        <v>207</v>
      </c>
    </row>
    <row r="2058" spans="1:65" s="2" customFormat="1" ht="24.2" customHeight="1">
      <c r="A2058" s="31"/>
      <c r="B2058" s="148"/>
      <c r="C2058" s="149" t="s">
        <v>1421</v>
      </c>
      <c r="D2058" s="149" t="s">
        <v>209</v>
      </c>
      <c r="E2058" s="150" t="s">
        <v>3647</v>
      </c>
      <c r="F2058" s="151" t="s">
        <v>3648</v>
      </c>
      <c r="G2058" s="152" t="s">
        <v>220</v>
      </c>
      <c r="H2058" s="153">
        <v>6300</v>
      </c>
      <c r="I2058" s="154"/>
      <c r="J2058" s="155">
        <f>ROUND(I2058*H2058,2)</f>
        <v>0</v>
      </c>
      <c r="K2058" s="156"/>
      <c r="L2058" s="32"/>
      <c r="M2058" s="157" t="s">
        <v>1</v>
      </c>
      <c r="N2058" s="158" t="s">
        <v>44</v>
      </c>
      <c r="O2058" s="57"/>
      <c r="P2058" s="159">
        <f>O2058*H2058</f>
        <v>0</v>
      </c>
      <c r="Q2058" s="159">
        <v>0</v>
      </c>
      <c r="R2058" s="159">
        <f>Q2058*H2058</f>
        <v>0</v>
      </c>
      <c r="S2058" s="159">
        <v>0</v>
      </c>
      <c r="T2058" s="160">
        <f>S2058*H2058</f>
        <v>0</v>
      </c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R2058" s="161" t="s">
        <v>245</v>
      </c>
      <c r="AT2058" s="161" t="s">
        <v>209</v>
      </c>
      <c r="AU2058" s="161" t="s">
        <v>88</v>
      </c>
      <c r="AY2058" s="17" t="s">
        <v>207</v>
      </c>
      <c r="BE2058" s="162">
        <f>IF(N2058="základní",J2058,0)</f>
        <v>0</v>
      </c>
      <c r="BF2058" s="162">
        <f>IF(N2058="snížená",J2058,0)</f>
        <v>0</v>
      </c>
      <c r="BG2058" s="162">
        <f>IF(N2058="zákl. přenesená",J2058,0)</f>
        <v>0</v>
      </c>
      <c r="BH2058" s="162">
        <f>IF(N2058="sníž. přenesená",J2058,0)</f>
        <v>0</v>
      </c>
      <c r="BI2058" s="162">
        <f>IF(N2058="nulová",J2058,0)</f>
        <v>0</v>
      </c>
      <c r="BJ2058" s="17" t="s">
        <v>86</v>
      </c>
      <c r="BK2058" s="162">
        <f>ROUND(I2058*H2058,2)</f>
        <v>0</v>
      </c>
      <c r="BL2058" s="17" t="s">
        <v>245</v>
      </c>
      <c r="BM2058" s="161" t="s">
        <v>3649</v>
      </c>
    </row>
    <row r="2059" spans="1:65" s="13" customFormat="1" ht="11.25">
      <c r="B2059" s="163"/>
      <c r="D2059" s="164" t="s">
        <v>237</v>
      </c>
      <c r="E2059" s="165" t="s">
        <v>1</v>
      </c>
      <c r="F2059" s="166" t="s">
        <v>3650</v>
      </c>
      <c r="H2059" s="167">
        <v>2625</v>
      </c>
      <c r="I2059" s="168"/>
      <c r="L2059" s="163"/>
      <c r="M2059" s="169"/>
      <c r="N2059" s="170"/>
      <c r="O2059" s="170"/>
      <c r="P2059" s="170"/>
      <c r="Q2059" s="170"/>
      <c r="R2059" s="170"/>
      <c r="S2059" s="170"/>
      <c r="T2059" s="171"/>
      <c r="AT2059" s="165" t="s">
        <v>237</v>
      </c>
      <c r="AU2059" s="165" t="s">
        <v>88</v>
      </c>
      <c r="AV2059" s="13" t="s">
        <v>88</v>
      </c>
      <c r="AW2059" s="13" t="s">
        <v>33</v>
      </c>
      <c r="AX2059" s="13" t="s">
        <v>79</v>
      </c>
      <c r="AY2059" s="165" t="s">
        <v>207</v>
      </c>
    </row>
    <row r="2060" spans="1:65" s="13" customFormat="1" ht="11.25">
      <c r="B2060" s="163"/>
      <c r="D2060" s="164" t="s">
        <v>237</v>
      </c>
      <c r="E2060" s="165" t="s">
        <v>1</v>
      </c>
      <c r="F2060" s="166" t="s">
        <v>3651</v>
      </c>
      <c r="H2060" s="167">
        <v>3675</v>
      </c>
      <c r="I2060" s="168"/>
      <c r="L2060" s="163"/>
      <c r="M2060" s="169"/>
      <c r="N2060" s="170"/>
      <c r="O2060" s="170"/>
      <c r="P2060" s="170"/>
      <c r="Q2060" s="170"/>
      <c r="R2060" s="170"/>
      <c r="S2060" s="170"/>
      <c r="T2060" s="171"/>
      <c r="AT2060" s="165" t="s">
        <v>237</v>
      </c>
      <c r="AU2060" s="165" t="s">
        <v>88</v>
      </c>
      <c r="AV2060" s="13" t="s">
        <v>88</v>
      </c>
      <c r="AW2060" s="13" t="s">
        <v>33</v>
      </c>
      <c r="AX2060" s="13" t="s">
        <v>79</v>
      </c>
      <c r="AY2060" s="165" t="s">
        <v>207</v>
      </c>
    </row>
    <row r="2061" spans="1:65" s="15" customFormat="1" ht="11.25">
      <c r="B2061" s="179"/>
      <c r="D2061" s="164" t="s">
        <v>237</v>
      </c>
      <c r="E2061" s="180" t="s">
        <v>1</v>
      </c>
      <c r="F2061" s="181" t="s">
        <v>242</v>
      </c>
      <c r="H2061" s="182">
        <v>6300</v>
      </c>
      <c r="I2061" s="183"/>
      <c r="L2061" s="179"/>
      <c r="M2061" s="184"/>
      <c r="N2061" s="185"/>
      <c r="O2061" s="185"/>
      <c r="P2061" s="185"/>
      <c r="Q2061" s="185"/>
      <c r="R2061" s="185"/>
      <c r="S2061" s="185"/>
      <c r="T2061" s="186"/>
      <c r="AT2061" s="180" t="s">
        <v>237</v>
      </c>
      <c r="AU2061" s="180" t="s">
        <v>88</v>
      </c>
      <c r="AV2061" s="15" t="s">
        <v>213</v>
      </c>
      <c r="AW2061" s="15" t="s">
        <v>33</v>
      </c>
      <c r="AX2061" s="15" t="s">
        <v>86</v>
      </c>
      <c r="AY2061" s="180" t="s">
        <v>207</v>
      </c>
    </row>
    <row r="2062" spans="1:65" s="2" customFormat="1" ht="24.2" customHeight="1">
      <c r="A2062" s="31"/>
      <c r="B2062" s="148"/>
      <c r="C2062" s="149" t="s">
        <v>3652</v>
      </c>
      <c r="D2062" s="149" t="s">
        <v>209</v>
      </c>
      <c r="E2062" s="150" t="s">
        <v>3653</v>
      </c>
      <c r="F2062" s="151" t="s">
        <v>3654</v>
      </c>
      <c r="G2062" s="152" t="s">
        <v>415</v>
      </c>
      <c r="H2062" s="153">
        <v>5000</v>
      </c>
      <c r="I2062" s="154"/>
      <c r="J2062" s="155">
        <f>ROUND(I2062*H2062,2)</f>
        <v>0</v>
      </c>
      <c r="K2062" s="156"/>
      <c r="L2062" s="32"/>
      <c r="M2062" s="157" t="s">
        <v>1</v>
      </c>
      <c r="N2062" s="158" t="s">
        <v>44</v>
      </c>
      <c r="O2062" s="57"/>
      <c r="P2062" s="159">
        <f>O2062*H2062</f>
        <v>0</v>
      </c>
      <c r="Q2062" s="159">
        <v>0</v>
      </c>
      <c r="R2062" s="159">
        <f>Q2062*H2062</f>
        <v>0</v>
      </c>
      <c r="S2062" s="159">
        <v>0</v>
      </c>
      <c r="T2062" s="160">
        <f>S2062*H2062</f>
        <v>0</v>
      </c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R2062" s="161" t="s">
        <v>245</v>
      </c>
      <c r="AT2062" s="161" t="s">
        <v>209</v>
      </c>
      <c r="AU2062" s="161" t="s">
        <v>88</v>
      </c>
      <c r="AY2062" s="17" t="s">
        <v>207</v>
      </c>
      <c r="BE2062" s="162">
        <f>IF(N2062="základní",J2062,0)</f>
        <v>0</v>
      </c>
      <c r="BF2062" s="162">
        <f>IF(N2062="snížená",J2062,0)</f>
        <v>0</v>
      </c>
      <c r="BG2062" s="162">
        <f>IF(N2062="zákl. přenesená",J2062,0)</f>
        <v>0</v>
      </c>
      <c r="BH2062" s="162">
        <f>IF(N2062="sníž. přenesená",J2062,0)</f>
        <v>0</v>
      </c>
      <c r="BI2062" s="162">
        <f>IF(N2062="nulová",J2062,0)</f>
        <v>0</v>
      </c>
      <c r="BJ2062" s="17" t="s">
        <v>86</v>
      </c>
      <c r="BK2062" s="162">
        <f>ROUND(I2062*H2062,2)</f>
        <v>0</v>
      </c>
      <c r="BL2062" s="17" t="s">
        <v>245</v>
      </c>
      <c r="BM2062" s="161" t="s">
        <v>3655</v>
      </c>
    </row>
    <row r="2063" spans="1:65" s="14" customFormat="1" ht="11.25">
      <c r="B2063" s="172"/>
      <c r="D2063" s="164" t="s">
        <v>237</v>
      </c>
      <c r="E2063" s="173" t="s">
        <v>1</v>
      </c>
      <c r="F2063" s="174" t="s">
        <v>3656</v>
      </c>
      <c r="H2063" s="173" t="s">
        <v>1</v>
      </c>
      <c r="I2063" s="175"/>
      <c r="L2063" s="172"/>
      <c r="M2063" s="176"/>
      <c r="N2063" s="177"/>
      <c r="O2063" s="177"/>
      <c r="P2063" s="177"/>
      <c r="Q2063" s="177"/>
      <c r="R2063" s="177"/>
      <c r="S2063" s="177"/>
      <c r="T2063" s="178"/>
      <c r="AT2063" s="173" t="s">
        <v>237</v>
      </c>
      <c r="AU2063" s="173" t="s">
        <v>88</v>
      </c>
      <c r="AV2063" s="14" t="s">
        <v>86</v>
      </c>
      <c r="AW2063" s="14" t="s">
        <v>33</v>
      </c>
      <c r="AX2063" s="14" t="s">
        <v>79</v>
      </c>
      <c r="AY2063" s="173" t="s">
        <v>207</v>
      </c>
    </row>
    <row r="2064" spans="1:65" s="13" customFormat="1" ht="11.25">
      <c r="B2064" s="163"/>
      <c r="D2064" s="164" t="s">
        <v>237</v>
      </c>
      <c r="E2064" s="165" t="s">
        <v>1</v>
      </c>
      <c r="F2064" s="166" t="s">
        <v>3657</v>
      </c>
      <c r="H2064" s="167">
        <v>5000</v>
      </c>
      <c r="I2064" s="168"/>
      <c r="L2064" s="163"/>
      <c r="M2064" s="169"/>
      <c r="N2064" s="170"/>
      <c r="O2064" s="170"/>
      <c r="P2064" s="170"/>
      <c r="Q2064" s="170"/>
      <c r="R2064" s="170"/>
      <c r="S2064" s="170"/>
      <c r="T2064" s="171"/>
      <c r="AT2064" s="165" t="s">
        <v>237</v>
      </c>
      <c r="AU2064" s="165" t="s">
        <v>88</v>
      </c>
      <c r="AV2064" s="13" t="s">
        <v>88</v>
      </c>
      <c r="AW2064" s="13" t="s">
        <v>33</v>
      </c>
      <c r="AX2064" s="13" t="s">
        <v>79</v>
      </c>
      <c r="AY2064" s="165" t="s">
        <v>207</v>
      </c>
    </row>
    <row r="2065" spans="1:65" s="14" customFormat="1" ht="11.25">
      <c r="B2065" s="172"/>
      <c r="D2065" s="164" t="s">
        <v>237</v>
      </c>
      <c r="E2065" s="173" t="s">
        <v>1</v>
      </c>
      <c r="F2065" s="174" t="s">
        <v>3646</v>
      </c>
      <c r="H2065" s="173" t="s">
        <v>1</v>
      </c>
      <c r="I2065" s="175"/>
      <c r="L2065" s="172"/>
      <c r="M2065" s="176"/>
      <c r="N2065" s="177"/>
      <c r="O2065" s="177"/>
      <c r="P2065" s="177"/>
      <c r="Q2065" s="177"/>
      <c r="R2065" s="177"/>
      <c r="S2065" s="177"/>
      <c r="T2065" s="178"/>
      <c r="AT2065" s="173" t="s">
        <v>237</v>
      </c>
      <c r="AU2065" s="173" t="s">
        <v>88</v>
      </c>
      <c r="AV2065" s="14" t="s">
        <v>86</v>
      </c>
      <c r="AW2065" s="14" t="s">
        <v>33</v>
      </c>
      <c r="AX2065" s="14" t="s">
        <v>79</v>
      </c>
      <c r="AY2065" s="173" t="s">
        <v>207</v>
      </c>
    </row>
    <row r="2066" spans="1:65" s="15" customFormat="1" ht="11.25">
      <c r="B2066" s="179"/>
      <c r="D2066" s="164" t="s">
        <v>237</v>
      </c>
      <c r="E2066" s="180" t="s">
        <v>1</v>
      </c>
      <c r="F2066" s="181" t="s">
        <v>242</v>
      </c>
      <c r="H2066" s="182">
        <v>5000</v>
      </c>
      <c r="I2066" s="183"/>
      <c r="L2066" s="179"/>
      <c r="M2066" s="184"/>
      <c r="N2066" s="185"/>
      <c r="O2066" s="185"/>
      <c r="P2066" s="185"/>
      <c r="Q2066" s="185"/>
      <c r="R2066" s="185"/>
      <c r="S2066" s="185"/>
      <c r="T2066" s="186"/>
      <c r="AT2066" s="180" t="s">
        <v>237</v>
      </c>
      <c r="AU2066" s="180" t="s">
        <v>88</v>
      </c>
      <c r="AV2066" s="15" t="s">
        <v>213</v>
      </c>
      <c r="AW2066" s="15" t="s">
        <v>33</v>
      </c>
      <c r="AX2066" s="15" t="s">
        <v>86</v>
      </c>
      <c r="AY2066" s="180" t="s">
        <v>207</v>
      </c>
    </row>
    <row r="2067" spans="1:65" s="2" customFormat="1" ht="24.2" customHeight="1">
      <c r="A2067" s="31"/>
      <c r="B2067" s="148"/>
      <c r="C2067" s="149" t="s">
        <v>1427</v>
      </c>
      <c r="D2067" s="149" t="s">
        <v>209</v>
      </c>
      <c r="E2067" s="150" t="s">
        <v>3658</v>
      </c>
      <c r="F2067" s="151" t="s">
        <v>3659</v>
      </c>
      <c r="G2067" s="152" t="s">
        <v>415</v>
      </c>
      <c r="H2067" s="153">
        <v>4500</v>
      </c>
      <c r="I2067" s="154"/>
      <c r="J2067" s="155">
        <f>ROUND(I2067*H2067,2)</f>
        <v>0</v>
      </c>
      <c r="K2067" s="156"/>
      <c r="L2067" s="32"/>
      <c r="M2067" s="157" t="s">
        <v>1</v>
      </c>
      <c r="N2067" s="158" t="s">
        <v>44</v>
      </c>
      <c r="O2067" s="57"/>
      <c r="P2067" s="159">
        <f>O2067*H2067</f>
        <v>0</v>
      </c>
      <c r="Q2067" s="159">
        <v>0</v>
      </c>
      <c r="R2067" s="159">
        <f>Q2067*H2067</f>
        <v>0</v>
      </c>
      <c r="S2067" s="159">
        <v>0</v>
      </c>
      <c r="T2067" s="160">
        <f>S2067*H2067</f>
        <v>0</v>
      </c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R2067" s="161" t="s">
        <v>245</v>
      </c>
      <c r="AT2067" s="161" t="s">
        <v>209</v>
      </c>
      <c r="AU2067" s="161" t="s">
        <v>88</v>
      </c>
      <c r="AY2067" s="17" t="s">
        <v>207</v>
      </c>
      <c r="BE2067" s="162">
        <f>IF(N2067="základní",J2067,0)</f>
        <v>0</v>
      </c>
      <c r="BF2067" s="162">
        <f>IF(N2067="snížená",J2067,0)</f>
        <v>0</v>
      </c>
      <c r="BG2067" s="162">
        <f>IF(N2067="zákl. přenesená",J2067,0)</f>
        <v>0</v>
      </c>
      <c r="BH2067" s="162">
        <f>IF(N2067="sníž. přenesená",J2067,0)</f>
        <v>0</v>
      </c>
      <c r="BI2067" s="162">
        <f>IF(N2067="nulová",J2067,0)</f>
        <v>0</v>
      </c>
      <c r="BJ2067" s="17" t="s">
        <v>86</v>
      </c>
      <c r="BK2067" s="162">
        <f>ROUND(I2067*H2067,2)</f>
        <v>0</v>
      </c>
      <c r="BL2067" s="17" t="s">
        <v>245</v>
      </c>
      <c r="BM2067" s="161" t="s">
        <v>3660</v>
      </c>
    </row>
    <row r="2068" spans="1:65" s="2" customFormat="1" ht="16.5" customHeight="1">
      <c r="A2068" s="31"/>
      <c r="B2068" s="148"/>
      <c r="C2068" s="149" t="s">
        <v>3661</v>
      </c>
      <c r="D2068" s="149" t="s">
        <v>209</v>
      </c>
      <c r="E2068" s="150" t="s">
        <v>3662</v>
      </c>
      <c r="F2068" s="151" t="s">
        <v>3663</v>
      </c>
      <c r="G2068" s="152" t="s">
        <v>415</v>
      </c>
      <c r="H2068" s="153">
        <v>9975</v>
      </c>
      <c r="I2068" s="154"/>
      <c r="J2068" s="155">
        <f>ROUND(I2068*H2068,2)</f>
        <v>0</v>
      </c>
      <c r="K2068" s="156"/>
      <c r="L2068" s="32"/>
      <c r="M2068" s="157" t="s">
        <v>1</v>
      </c>
      <c r="N2068" s="158" t="s">
        <v>44</v>
      </c>
      <c r="O2068" s="57"/>
      <c r="P2068" s="159">
        <f>O2068*H2068</f>
        <v>0</v>
      </c>
      <c r="Q2068" s="159">
        <v>0</v>
      </c>
      <c r="R2068" s="159">
        <f>Q2068*H2068</f>
        <v>0</v>
      </c>
      <c r="S2068" s="159">
        <v>0</v>
      </c>
      <c r="T2068" s="160">
        <f>S2068*H2068</f>
        <v>0</v>
      </c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R2068" s="161" t="s">
        <v>245</v>
      </c>
      <c r="AT2068" s="161" t="s">
        <v>209</v>
      </c>
      <c r="AU2068" s="161" t="s">
        <v>88</v>
      </c>
      <c r="AY2068" s="17" t="s">
        <v>207</v>
      </c>
      <c r="BE2068" s="162">
        <f>IF(N2068="základní",J2068,0)</f>
        <v>0</v>
      </c>
      <c r="BF2068" s="162">
        <f>IF(N2068="snížená",J2068,0)</f>
        <v>0</v>
      </c>
      <c r="BG2068" s="162">
        <f>IF(N2068="zákl. přenesená",J2068,0)</f>
        <v>0</v>
      </c>
      <c r="BH2068" s="162">
        <f>IF(N2068="sníž. přenesená",J2068,0)</f>
        <v>0</v>
      </c>
      <c r="BI2068" s="162">
        <f>IF(N2068="nulová",J2068,0)</f>
        <v>0</v>
      </c>
      <c r="BJ2068" s="17" t="s">
        <v>86</v>
      </c>
      <c r="BK2068" s="162">
        <f>ROUND(I2068*H2068,2)</f>
        <v>0</v>
      </c>
      <c r="BL2068" s="17" t="s">
        <v>245</v>
      </c>
      <c r="BM2068" s="161" t="s">
        <v>3664</v>
      </c>
    </row>
    <row r="2069" spans="1:65" s="14" customFormat="1" ht="11.25">
      <c r="B2069" s="172"/>
      <c r="D2069" s="164" t="s">
        <v>237</v>
      </c>
      <c r="E2069" s="173" t="s">
        <v>1</v>
      </c>
      <c r="F2069" s="174" t="s">
        <v>3665</v>
      </c>
      <c r="H2069" s="173" t="s">
        <v>1</v>
      </c>
      <c r="I2069" s="175"/>
      <c r="L2069" s="172"/>
      <c r="M2069" s="176"/>
      <c r="N2069" s="177"/>
      <c r="O2069" s="177"/>
      <c r="P2069" s="177"/>
      <c r="Q2069" s="177"/>
      <c r="R2069" s="177"/>
      <c r="S2069" s="177"/>
      <c r="T2069" s="178"/>
      <c r="AT2069" s="173" t="s">
        <v>237</v>
      </c>
      <c r="AU2069" s="173" t="s">
        <v>88</v>
      </c>
      <c r="AV2069" s="14" t="s">
        <v>86</v>
      </c>
      <c r="AW2069" s="14" t="s">
        <v>33</v>
      </c>
      <c r="AX2069" s="14" t="s">
        <v>79</v>
      </c>
      <c r="AY2069" s="173" t="s">
        <v>207</v>
      </c>
    </row>
    <row r="2070" spans="1:65" s="13" customFormat="1" ht="11.25">
      <c r="B2070" s="163"/>
      <c r="D2070" s="164" t="s">
        <v>237</v>
      </c>
      <c r="E2070" s="165" t="s">
        <v>1</v>
      </c>
      <c r="F2070" s="166" t="s">
        <v>3666</v>
      </c>
      <c r="H2070" s="167">
        <v>5250</v>
      </c>
      <c r="I2070" s="168"/>
      <c r="L2070" s="163"/>
      <c r="M2070" s="169"/>
      <c r="N2070" s="170"/>
      <c r="O2070" s="170"/>
      <c r="P2070" s="170"/>
      <c r="Q2070" s="170"/>
      <c r="R2070" s="170"/>
      <c r="S2070" s="170"/>
      <c r="T2070" s="171"/>
      <c r="AT2070" s="165" t="s">
        <v>237</v>
      </c>
      <c r="AU2070" s="165" t="s">
        <v>88</v>
      </c>
      <c r="AV2070" s="13" t="s">
        <v>88</v>
      </c>
      <c r="AW2070" s="13" t="s">
        <v>33</v>
      </c>
      <c r="AX2070" s="13" t="s">
        <v>79</v>
      </c>
      <c r="AY2070" s="165" t="s">
        <v>207</v>
      </c>
    </row>
    <row r="2071" spans="1:65" s="14" customFormat="1" ht="11.25">
      <c r="B2071" s="172"/>
      <c r="D2071" s="164" t="s">
        <v>237</v>
      </c>
      <c r="E2071" s="173" t="s">
        <v>1</v>
      </c>
      <c r="F2071" s="174" t="s">
        <v>3667</v>
      </c>
      <c r="H2071" s="173" t="s">
        <v>1</v>
      </c>
      <c r="I2071" s="175"/>
      <c r="L2071" s="172"/>
      <c r="M2071" s="176"/>
      <c r="N2071" s="177"/>
      <c r="O2071" s="177"/>
      <c r="P2071" s="177"/>
      <c r="Q2071" s="177"/>
      <c r="R2071" s="177"/>
      <c r="S2071" s="177"/>
      <c r="T2071" s="178"/>
      <c r="AT2071" s="173" t="s">
        <v>237</v>
      </c>
      <c r="AU2071" s="173" t="s">
        <v>88</v>
      </c>
      <c r="AV2071" s="14" t="s">
        <v>86</v>
      </c>
      <c r="AW2071" s="14" t="s">
        <v>33</v>
      </c>
      <c r="AX2071" s="14" t="s">
        <v>79</v>
      </c>
      <c r="AY2071" s="173" t="s">
        <v>207</v>
      </c>
    </row>
    <row r="2072" spans="1:65" s="13" customFormat="1" ht="11.25">
      <c r="B2072" s="163"/>
      <c r="D2072" s="164" t="s">
        <v>237</v>
      </c>
      <c r="E2072" s="165" t="s">
        <v>1</v>
      </c>
      <c r="F2072" s="166" t="s">
        <v>3668</v>
      </c>
      <c r="H2072" s="167">
        <v>4725</v>
      </c>
      <c r="I2072" s="168"/>
      <c r="L2072" s="163"/>
      <c r="M2072" s="169"/>
      <c r="N2072" s="170"/>
      <c r="O2072" s="170"/>
      <c r="P2072" s="170"/>
      <c r="Q2072" s="170"/>
      <c r="R2072" s="170"/>
      <c r="S2072" s="170"/>
      <c r="T2072" s="171"/>
      <c r="AT2072" s="165" t="s">
        <v>237</v>
      </c>
      <c r="AU2072" s="165" t="s">
        <v>88</v>
      </c>
      <c r="AV2072" s="13" t="s">
        <v>88</v>
      </c>
      <c r="AW2072" s="13" t="s">
        <v>33</v>
      </c>
      <c r="AX2072" s="13" t="s">
        <v>79</v>
      </c>
      <c r="AY2072" s="165" t="s">
        <v>207</v>
      </c>
    </row>
    <row r="2073" spans="1:65" s="15" customFormat="1" ht="11.25">
      <c r="B2073" s="179"/>
      <c r="D2073" s="164" t="s">
        <v>237</v>
      </c>
      <c r="E2073" s="180" t="s">
        <v>1</v>
      </c>
      <c r="F2073" s="181" t="s">
        <v>242</v>
      </c>
      <c r="H2073" s="182">
        <v>9975</v>
      </c>
      <c r="I2073" s="183"/>
      <c r="L2073" s="179"/>
      <c r="M2073" s="184"/>
      <c r="N2073" s="185"/>
      <c r="O2073" s="185"/>
      <c r="P2073" s="185"/>
      <c r="Q2073" s="185"/>
      <c r="R2073" s="185"/>
      <c r="S2073" s="185"/>
      <c r="T2073" s="186"/>
      <c r="AT2073" s="180" t="s">
        <v>237</v>
      </c>
      <c r="AU2073" s="180" t="s">
        <v>88</v>
      </c>
      <c r="AV2073" s="15" t="s">
        <v>213</v>
      </c>
      <c r="AW2073" s="15" t="s">
        <v>33</v>
      </c>
      <c r="AX2073" s="15" t="s">
        <v>86</v>
      </c>
      <c r="AY2073" s="180" t="s">
        <v>207</v>
      </c>
    </row>
    <row r="2074" spans="1:65" s="2" customFormat="1" ht="33" customHeight="1">
      <c r="A2074" s="31"/>
      <c r="B2074" s="148"/>
      <c r="C2074" s="149" t="s">
        <v>1434</v>
      </c>
      <c r="D2074" s="149" t="s">
        <v>209</v>
      </c>
      <c r="E2074" s="150" t="s">
        <v>3669</v>
      </c>
      <c r="F2074" s="151" t="s">
        <v>3670</v>
      </c>
      <c r="G2074" s="152" t="s">
        <v>415</v>
      </c>
      <c r="H2074" s="153">
        <v>3312.5880000000002</v>
      </c>
      <c r="I2074" s="154"/>
      <c r="J2074" s="155">
        <f>ROUND(I2074*H2074,2)</f>
        <v>0</v>
      </c>
      <c r="K2074" s="156"/>
      <c r="L2074" s="32"/>
      <c r="M2074" s="157" t="s">
        <v>1</v>
      </c>
      <c r="N2074" s="158" t="s">
        <v>44</v>
      </c>
      <c r="O2074" s="57"/>
      <c r="P2074" s="159">
        <f>O2074*H2074</f>
        <v>0</v>
      </c>
      <c r="Q2074" s="159">
        <v>0</v>
      </c>
      <c r="R2074" s="159">
        <f>Q2074*H2074</f>
        <v>0</v>
      </c>
      <c r="S2074" s="159">
        <v>0</v>
      </c>
      <c r="T2074" s="160">
        <f>S2074*H2074</f>
        <v>0</v>
      </c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R2074" s="161" t="s">
        <v>245</v>
      </c>
      <c r="AT2074" s="161" t="s">
        <v>209</v>
      </c>
      <c r="AU2074" s="161" t="s">
        <v>88</v>
      </c>
      <c r="AY2074" s="17" t="s">
        <v>207</v>
      </c>
      <c r="BE2074" s="162">
        <f>IF(N2074="základní",J2074,0)</f>
        <v>0</v>
      </c>
      <c r="BF2074" s="162">
        <f>IF(N2074="snížená",J2074,0)</f>
        <v>0</v>
      </c>
      <c r="BG2074" s="162">
        <f>IF(N2074="zákl. přenesená",J2074,0)</f>
        <v>0</v>
      </c>
      <c r="BH2074" s="162">
        <f>IF(N2074="sníž. přenesená",J2074,0)</f>
        <v>0</v>
      </c>
      <c r="BI2074" s="162">
        <f>IF(N2074="nulová",J2074,0)</f>
        <v>0</v>
      </c>
      <c r="BJ2074" s="17" t="s">
        <v>86</v>
      </c>
      <c r="BK2074" s="162">
        <f>ROUND(I2074*H2074,2)</f>
        <v>0</v>
      </c>
      <c r="BL2074" s="17" t="s">
        <v>245</v>
      </c>
      <c r="BM2074" s="161" t="s">
        <v>3671</v>
      </c>
    </row>
    <row r="2075" spans="1:65" s="2" customFormat="1" ht="49.15" customHeight="1">
      <c r="A2075" s="31"/>
      <c r="B2075" s="148"/>
      <c r="C2075" s="149" t="s">
        <v>3672</v>
      </c>
      <c r="D2075" s="149" t="s">
        <v>209</v>
      </c>
      <c r="E2075" s="150" t="s">
        <v>3673</v>
      </c>
      <c r="F2075" s="151" t="s">
        <v>3674</v>
      </c>
      <c r="G2075" s="152" t="s">
        <v>415</v>
      </c>
      <c r="H2075" s="153">
        <v>30264.746999999999</v>
      </c>
      <c r="I2075" s="154"/>
      <c r="J2075" s="155">
        <f>ROUND(I2075*H2075,2)</f>
        <v>0</v>
      </c>
      <c r="K2075" s="156"/>
      <c r="L2075" s="32"/>
      <c r="M2075" s="157" t="s">
        <v>1</v>
      </c>
      <c r="N2075" s="158" t="s">
        <v>44</v>
      </c>
      <c r="O2075" s="57"/>
      <c r="P2075" s="159">
        <f>O2075*H2075</f>
        <v>0</v>
      </c>
      <c r="Q2075" s="159">
        <v>0</v>
      </c>
      <c r="R2075" s="159">
        <f>Q2075*H2075</f>
        <v>0</v>
      </c>
      <c r="S2075" s="159">
        <v>0</v>
      </c>
      <c r="T2075" s="160">
        <f>S2075*H2075</f>
        <v>0</v>
      </c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R2075" s="161" t="s">
        <v>245</v>
      </c>
      <c r="AT2075" s="161" t="s">
        <v>209</v>
      </c>
      <c r="AU2075" s="161" t="s">
        <v>88</v>
      </c>
      <c r="AY2075" s="17" t="s">
        <v>207</v>
      </c>
      <c r="BE2075" s="162">
        <f>IF(N2075="základní",J2075,0)</f>
        <v>0</v>
      </c>
      <c r="BF2075" s="162">
        <f>IF(N2075="snížená",J2075,0)</f>
        <v>0</v>
      </c>
      <c r="BG2075" s="162">
        <f>IF(N2075="zákl. přenesená",J2075,0)</f>
        <v>0</v>
      </c>
      <c r="BH2075" s="162">
        <f>IF(N2075="sníž. přenesená",J2075,0)</f>
        <v>0</v>
      </c>
      <c r="BI2075" s="162">
        <f>IF(N2075="nulová",J2075,0)</f>
        <v>0</v>
      </c>
      <c r="BJ2075" s="17" t="s">
        <v>86</v>
      </c>
      <c r="BK2075" s="162">
        <f>ROUND(I2075*H2075,2)</f>
        <v>0</v>
      </c>
      <c r="BL2075" s="17" t="s">
        <v>245</v>
      </c>
      <c r="BM2075" s="161" t="s">
        <v>3675</v>
      </c>
    </row>
    <row r="2076" spans="1:65" s="2" customFormat="1" ht="37.9" customHeight="1">
      <c r="A2076" s="31"/>
      <c r="B2076" s="148"/>
      <c r="C2076" s="149" t="s">
        <v>1438</v>
      </c>
      <c r="D2076" s="149" t="s">
        <v>209</v>
      </c>
      <c r="E2076" s="150" t="s">
        <v>3676</v>
      </c>
      <c r="F2076" s="151" t="s">
        <v>3677</v>
      </c>
      <c r="G2076" s="152" t="s">
        <v>415</v>
      </c>
      <c r="H2076" s="153">
        <v>3312.5880000000002</v>
      </c>
      <c r="I2076" s="154"/>
      <c r="J2076" s="155">
        <f>ROUND(I2076*H2076,2)</f>
        <v>0</v>
      </c>
      <c r="K2076" s="156"/>
      <c r="L2076" s="32"/>
      <c r="M2076" s="157" t="s">
        <v>1</v>
      </c>
      <c r="N2076" s="158" t="s">
        <v>44</v>
      </c>
      <c r="O2076" s="57"/>
      <c r="P2076" s="159">
        <f>O2076*H2076</f>
        <v>0</v>
      </c>
      <c r="Q2076" s="159">
        <v>0</v>
      </c>
      <c r="R2076" s="159">
        <f>Q2076*H2076</f>
        <v>0</v>
      </c>
      <c r="S2076" s="159">
        <v>0</v>
      </c>
      <c r="T2076" s="160">
        <f>S2076*H2076</f>
        <v>0</v>
      </c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R2076" s="161" t="s">
        <v>245</v>
      </c>
      <c r="AT2076" s="161" t="s">
        <v>209</v>
      </c>
      <c r="AU2076" s="161" t="s">
        <v>88</v>
      </c>
      <c r="AY2076" s="17" t="s">
        <v>207</v>
      </c>
      <c r="BE2076" s="162">
        <f>IF(N2076="základní",J2076,0)</f>
        <v>0</v>
      </c>
      <c r="BF2076" s="162">
        <f>IF(N2076="snížená",J2076,0)</f>
        <v>0</v>
      </c>
      <c r="BG2076" s="162">
        <f>IF(N2076="zákl. přenesená",J2076,0)</f>
        <v>0</v>
      </c>
      <c r="BH2076" s="162">
        <f>IF(N2076="sníž. přenesená",J2076,0)</f>
        <v>0</v>
      </c>
      <c r="BI2076" s="162">
        <f>IF(N2076="nulová",J2076,0)</f>
        <v>0</v>
      </c>
      <c r="BJ2076" s="17" t="s">
        <v>86</v>
      </c>
      <c r="BK2076" s="162">
        <f>ROUND(I2076*H2076,2)</f>
        <v>0</v>
      </c>
      <c r="BL2076" s="17" t="s">
        <v>245</v>
      </c>
      <c r="BM2076" s="161" t="s">
        <v>3678</v>
      </c>
    </row>
    <row r="2077" spans="1:65" s="2" customFormat="1" ht="37.9" customHeight="1">
      <c r="A2077" s="31"/>
      <c r="B2077" s="148"/>
      <c r="C2077" s="149" t="s">
        <v>3679</v>
      </c>
      <c r="D2077" s="149" t="s">
        <v>209</v>
      </c>
      <c r="E2077" s="150" t="s">
        <v>3680</v>
      </c>
      <c r="F2077" s="151" t="s">
        <v>3681</v>
      </c>
      <c r="G2077" s="152" t="s">
        <v>415</v>
      </c>
      <c r="H2077" s="153">
        <v>30264.746999999999</v>
      </c>
      <c r="I2077" s="154"/>
      <c r="J2077" s="155">
        <f>ROUND(I2077*H2077,2)</f>
        <v>0</v>
      </c>
      <c r="K2077" s="156"/>
      <c r="L2077" s="32"/>
      <c r="M2077" s="157" t="s">
        <v>1</v>
      </c>
      <c r="N2077" s="158" t="s">
        <v>44</v>
      </c>
      <c r="O2077" s="57"/>
      <c r="P2077" s="159">
        <f>O2077*H2077</f>
        <v>0</v>
      </c>
      <c r="Q2077" s="159">
        <v>0</v>
      </c>
      <c r="R2077" s="159">
        <f>Q2077*H2077</f>
        <v>0</v>
      </c>
      <c r="S2077" s="159">
        <v>0</v>
      </c>
      <c r="T2077" s="160">
        <f>S2077*H2077</f>
        <v>0</v>
      </c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R2077" s="161" t="s">
        <v>245</v>
      </c>
      <c r="AT2077" s="161" t="s">
        <v>209</v>
      </c>
      <c r="AU2077" s="161" t="s">
        <v>88</v>
      </c>
      <c r="AY2077" s="17" t="s">
        <v>207</v>
      </c>
      <c r="BE2077" s="162">
        <f>IF(N2077="základní",J2077,0)</f>
        <v>0</v>
      </c>
      <c r="BF2077" s="162">
        <f>IF(N2077="snížená",J2077,0)</f>
        <v>0</v>
      </c>
      <c r="BG2077" s="162">
        <f>IF(N2077="zákl. přenesená",J2077,0)</f>
        <v>0</v>
      </c>
      <c r="BH2077" s="162">
        <f>IF(N2077="sníž. přenesená",J2077,0)</f>
        <v>0</v>
      </c>
      <c r="BI2077" s="162">
        <f>IF(N2077="nulová",J2077,0)</f>
        <v>0</v>
      </c>
      <c r="BJ2077" s="17" t="s">
        <v>86</v>
      </c>
      <c r="BK2077" s="162">
        <f>ROUND(I2077*H2077,2)</f>
        <v>0</v>
      </c>
      <c r="BL2077" s="17" t="s">
        <v>245</v>
      </c>
      <c r="BM2077" s="161" t="s">
        <v>3682</v>
      </c>
    </row>
    <row r="2078" spans="1:65" s="2" customFormat="1" ht="33" customHeight="1">
      <c r="A2078" s="31"/>
      <c r="B2078" s="148"/>
      <c r="C2078" s="149" t="s">
        <v>1441</v>
      </c>
      <c r="D2078" s="149" t="s">
        <v>209</v>
      </c>
      <c r="E2078" s="150" t="s">
        <v>3683</v>
      </c>
      <c r="F2078" s="151" t="s">
        <v>3684</v>
      </c>
      <c r="G2078" s="152" t="s">
        <v>415</v>
      </c>
      <c r="H2078" s="153">
        <v>44.25</v>
      </c>
      <c r="I2078" s="154"/>
      <c r="J2078" s="155">
        <f>ROUND(I2078*H2078,2)</f>
        <v>0</v>
      </c>
      <c r="K2078" s="156"/>
      <c r="L2078" s="32"/>
      <c r="M2078" s="157" t="s">
        <v>1</v>
      </c>
      <c r="N2078" s="158" t="s">
        <v>44</v>
      </c>
      <c r="O2078" s="57"/>
      <c r="P2078" s="159">
        <f>O2078*H2078</f>
        <v>0</v>
      </c>
      <c r="Q2078" s="159">
        <v>0</v>
      </c>
      <c r="R2078" s="159">
        <f>Q2078*H2078</f>
        <v>0</v>
      </c>
      <c r="S2078" s="159">
        <v>0</v>
      </c>
      <c r="T2078" s="160">
        <f>S2078*H2078</f>
        <v>0</v>
      </c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R2078" s="161" t="s">
        <v>245</v>
      </c>
      <c r="AT2078" s="161" t="s">
        <v>209</v>
      </c>
      <c r="AU2078" s="161" t="s">
        <v>88</v>
      </c>
      <c r="AY2078" s="17" t="s">
        <v>207</v>
      </c>
      <c r="BE2078" s="162">
        <f>IF(N2078="základní",J2078,0)</f>
        <v>0</v>
      </c>
      <c r="BF2078" s="162">
        <f>IF(N2078="snížená",J2078,0)</f>
        <v>0</v>
      </c>
      <c r="BG2078" s="162">
        <f>IF(N2078="zákl. přenesená",J2078,0)</f>
        <v>0</v>
      </c>
      <c r="BH2078" s="162">
        <f>IF(N2078="sníž. přenesená",J2078,0)</f>
        <v>0</v>
      </c>
      <c r="BI2078" s="162">
        <f>IF(N2078="nulová",J2078,0)</f>
        <v>0</v>
      </c>
      <c r="BJ2078" s="17" t="s">
        <v>86</v>
      </c>
      <c r="BK2078" s="162">
        <f>ROUND(I2078*H2078,2)</f>
        <v>0</v>
      </c>
      <c r="BL2078" s="17" t="s">
        <v>245</v>
      </c>
      <c r="BM2078" s="161" t="s">
        <v>3685</v>
      </c>
    </row>
    <row r="2079" spans="1:65" s="14" customFormat="1" ht="11.25">
      <c r="B2079" s="172"/>
      <c r="D2079" s="164" t="s">
        <v>237</v>
      </c>
      <c r="E2079" s="173" t="s">
        <v>1</v>
      </c>
      <c r="F2079" s="174" t="s">
        <v>3686</v>
      </c>
      <c r="H2079" s="173" t="s">
        <v>1</v>
      </c>
      <c r="I2079" s="175"/>
      <c r="L2079" s="172"/>
      <c r="M2079" s="176"/>
      <c r="N2079" s="177"/>
      <c r="O2079" s="177"/>
      <c r="P2079" s="177"/>
      <c r="Q2079" s="177"/>
      <c r="R2079" s="177"/>
      <c r="S2079" s="177"/>
      <c r="T2079" s="178"/>
      <c r="AT2079" s="173" t="s">
        <v>237</v>
      </c>
      <c r="AU2079" s="173" t="s">
        <v>88</v>
      </c>
      <c r="AV2079" s="14" t="s">
        <v>86</v>
      </c>
      <c r="AW2079" s="14" t="s">
        <v>33</v>
      </c>
      <c r="AX2079" s="14" t="s">
        <v>79</v>
      </c>
      <c r="AY2079" s="173" t="s">
        <v>207</v>
      </c>
    </row>
    <row r="2080" spans="1:65" s="13" customFormat="1" ht="11.25">
      <c r="B2080" s="163"/>
      <c r="D2080" s="164" t="s">
        <v>237</v>
      </c>
      <c r="E2080" s="165" t="s">
        <v>1</v>
      </c>
      <c r="F2080" s="166" t="s">
        <v>3687</v>
      </c>
      <c r="H2080" s="167">
        <v>39</v>
      </c>
      <c r="I2080" s="168"/>
      <c r="L2080" s="163"/>
      <c r="M2080" s="169"/>
      <c r="N2080" s="170"/>
      <c r="O2080" s="170"/>
      <c r="P2080" s="170"/>
      <c r="Q2080" s="170"/>
      <c r="R2080" s="170"/>
      <c r="S2080" s="170"/>
      <c r="T2080" s="171"/>
      <c r="AT2080" s="165" t="s">
        <v>237</v>
      </c>
      <c r="AU2080" s="165" t="s">
        <v>88</v>
      </c>
      <c r="AV2080" s="13" t="s">
        <v>88</v>
      </c>
      <c r="AW2080" s="13" t="s">
        <v>33</v>
      </c>
      <c r="AX2080" s="13" t="s">
        <v>79</v>
      </c>
      <c r="AY2080" s="165" t="s">
        <v>207</v>
      </c>
    </row>
    <row r="2081" spans="1:65" s="13" customFormat="1" ht="11.25">
      <c r="B2081" s="163"/>
      <c r="D2081" s="164" t="s">
        <v>237</v>
      </c>
      <c r="E2081" s="165" t="s">
        <v>1</v>
      </c>
      <c r="F2081" s="166" t="s">
        <v>3688</v>
      </c>
      <c r="H2081" s="167">
        <v>5.25</v>
      </c>
      <c r="I2081" s="168"/>
      <c r="L2081" s="163"/>
      <c r="M2081" s="169"/>
      <c r="N2081" s="170"/>
      <c r="O2081" s="170"/>
      <c r="P2081" s="170"/>
      <c r="Q2081" s="170"/>
      <c r="R2081" s="170"/>
      <c r="S2081" s="170"/>
      <c r="T2081" s="171"/>
      <c r="AT2081" s="165" t="s">
        <v>237</v>
      </c>
      <c r="AU2081" s="165" t="s">
        <v>88</v>
      </c>
      <c r="AV2081" s="13" t="s">
        <v>88</v>
      </c>
      <c r="AW2081" s="13" t="s">
        <v>33</v>
      </c>
      <c r="AX2081" s="13" t="s">
        <v>79</v>
      </c>
      <c r="AY2081" s="165" t="s">
        <v>207</v>
      </c>
    </row>
    <row r="2082" spans="1:65" s="15" customFormat="1" ht="11.25">
      <c r="B2082" s="179"/>
      <c r="D2082" s="164" t="s">
        <v>237</v>
      </c>
      <c r="E2082" s="180" t="s">
        <v>1</v>
      </c>
      <c r="F2082" s="181" t="s">
        <v>242</v>
      </c>
      <c r="H2082" s="182">
        <v>44.25</v>
      </c>
      <c r="I2082" s="183"/>
      <c r="L2082" s="179"/>
      <c r="M2082" s="184"/>
      <c r="N2082" s="185"/>
      <c r="O2082" s="185"/>
      <c r="P2082" s="185"/>
      <c r="Q2082" s="185"/>
      <c r="R2082" s="185"/>
      <c r="S2082" s="185"/>
      <c r="T2082" s="186"/>
      <c r="AT2082" s="180" t="s">
        <v>237</v>
      </c>
      <c r="AU2082" s="180" t="s">
        <v>88</v>
      </c>
      <c r="AV2082" s="15" t="s">
        <v>213</v>
      </c>
      <c r="AW2082" s="15" t="s">
        <v>33</v>
      </c>
      <c r="AX2082" s="15" t="s">
        <v>86</v>
      </c>
      <c r="AY2082" s="180" t="s">
        <v>207</v>
      </c>
    </row>
    <row r="2083" spans="1:65" s="2" customFormat="1" ht="16.5" customHeight="1">
      <c r="A2083" s="31"/>
      <c r="B2083" s="148"/>
      <c r="C2083" s="149" t="s">
        <v>3689</v>
      </c>
      <c r="D2083" s="149" t="s">
        <v>209</v>
      </c>
      <c r="E2083" s="150" t="s">
        <v>3617</v>
      </c>
      <c r="F2083" s="151" t="s">
        <v>3618</v>
      </c>
      <c r="G2083" s="152" t="s">
        <v>212</v>
      </c>
      <c r="H2083" s="153">
        <v>20</v>
      </c>
      <c r="I2083" s="154"/>
      <c r="J2083" s="155">
        <f>ROUND(I2083*H2083,2)</f>
        <v>0</v>
      </c>
      <c r="K2083" s="156"/>
      <c r="L2083" s="32"/>
      <c r="M2083" s="157" t="s">
        <v>1</v>
      </c>
      <c r="N2083" s="158" t="s">
        <v>44</v>
      </c>
      <c r="O2083" s="57"/>
      <c r="P2083" s="159">
        <f>O2083*H2083</f>
        <v>0</v>
      </c>
      <c r="Q2083" s="159">
        <v>0</v>
      </c>
      <c r="R2083" s="159">
        <f>Q2083*H2083</f>
        <v>0</v>
      </c>
      <c r="S2083" s="159">
        <v>0</v>
      </c>
      <c r="T2083" s="160">
        <f>S2083*H2083</f>
        <v>0</v>
      </c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R2083" s="161" t="s">
        <v>245</v>
      </c>
      <c r="AT2083" s="161" t="s">
        <v>209</v>
      </c>
      <c r="AU2083" s="161" t="s">
        <v>88</v>
      </c>
      <c r="AY2083" s="17" t="s">
        <v>207</v>
      </c>
      <c r="BE2083" s="162">
        <f>IF(N2083="základní",J2083,0)</f>
        <v>0</v>
      </c>
      <c r="BF2083" s="162">
        <f>IF(N2083="snížená",J2083,0)</f>
        <v>0</v>
      </c>
      <c r="BG2083" s="162">
        <f>IF(N2083="zákl. přenesená",J2083,0)</f>
        <v>0</v>
      </c>
      <c r="BH2083" s="162">
        <f>IF(N2083="sníž. přenesená",J2083,0)</f>
        <v>0</v>
      </c>
      <c r="BI2083" s="162">
        <f>IF(N2083="nulová",J2083,0)</f>
        <v>0</v>
      </c>
      <c r="BJ2083" s="17" t="s">
        <v>86</v>
      </c>
      <c r="BK2083" s="162">
        <f>ROUND(I2083*H2083,2)</f>
        <v>0</v>
      </c>
      <c r="BL2083" s="17" t="s">
        <v>245</v>
      </c>
      <c r="BM2083" s="161" t="s">
        <v>3690</v>
      </c>
    </row>
    <row r="2084" spans="1:65" s="13" customFormat="1" ht="22.5">
      <c r="B2084" s="163"/>
      <c r="D2084" s="164" t="s">
        <v>237</v>
      </c>
      <c r="E2084" s="165" t="s">
        <v>1</v>
      </c>
      <c r="F2084" s="166" t="s">
        <v>3691</v>
      </c>
      <c r="H2084" s="167">
        <v>20</v>
      </c>
      <c r="I2084" s="168"/>
      <c r="L2084" s="163"/>
      <c r="M2084" s="169"/>
      <c r="N2084" s="170"/>
      <c r="O2084" s="170"/>
      <c r="P2084" s="170"/>
      <c r="Q2084" s="170"/>
      <c r="R2084" s="170"/>
      <c r="S2084" s="170"/>
      <c r="T2084" s="171"/>
      <c r="AT2084" s="165" t="s">
        <v>237</v>
      </c>
      <c r="AU2084" s="165" t="s">
        <v>88</v>
      </c>
      <c r="AV2084" s="13" t="s">
        <v>88</v>
      </c>
      <c r="AW2084" s="13" t="s">
        <v>33</v>
      </c>
      <c r="AX2084" s="13" t="s">
        <v>79</v>
      </c>
      <c r="AY2084" s="165" t="s">
        <v>207</v>
      </c>
    </row>
    <row r="2085" spans="1:65" s="14" customFormat="1" ht="22.5">
      <c r="B2085" s="172"/>
      <c r="D2085" s="164" t="s">
        <v>237</v>
      </c>
      <c r="E2085" s="173" t="s">
        <v>1</v>
      </c>
      <c r="F2085" s="174" t="s">
        <v>3351</v>
      </c>
      <c r="H2085" s="173" t="s">
        <v>1</v>
      </c>
      <c r="I2085" s="175"/>
      <c r="L2085" s="172"/>
      <c r="M2085" s="176"/>
      <c r="N2085" s="177"/>
      <c r="O2085" s="177"/>
      <c r="P2085" s="177"/>
      <c r="Q2085" s="177"/>
      <c r="R2085" s="177"/>
      <c r="S2085" s="177"/>
      <c r="T2085" s="178"/>
      <c r="AT2085" s="173" t="s">
        <v>237</v>
      </c>
      <c r="AU2085" s="173" t="s">
        <v>88</v>
      </c>
      <c r="AV2085" s="14" t="s">
        <v>86</v>
      </c>
      <c r="AW2085" s="14" t="s">
        <v>33</v>
      </c>
      <c r="AX2085" s="14" t="s">
        <v>79</v>
      </c>
      <c r="AY2085" s="173" t="s">
        <v>207</v>
      </c>
    </row>
    <row r="2086" spans="1:65" s="15" customFormat="1" ht="11.25">
      <c r="B2086" s="179"/>
      <c r="D2086" s="164" t="s">
        <v>237</v>
      </c>
      <c r="E2086" s="180" t="s">
        <v>1</v>
      </c>
      <c r="F2086" s="181" t="s">
        <v>242</v>
      </c>
      <c r="H2086" s="182">
        <v>20</v>
      </c>
      <c r="I2086" s="183"/>
      <c r="L2086" s="179"/>
      <c r="M2086" s="184"/>
      <c r="N2086" s="185"/>
      <c r="O2086" s="185"/>
      <c r="P2086" s="185"/>
      <c r="Q2086" s="185"/>
      <c r="R2086" s="185"/>
      <c r="S2086" s="185"/>
      <c r="T2086" s="186"/>
      <c r="AT2086" s="180" t="s">
        <v>237</v>
      </c>
      <c r="AU2086" s="180" t="s">
        <v>88</v>
      </c>
      <c r="AV2086" s="15" t="s">
        <v>213</v>
      </c>
      <c r="AW2086" s="15" t="s">
        <v>33</v>
      </c>
      <c r="AX2086" s="15" t="s">
        <v>86</v>
      </c>
      <c r="AY2086" s="180" t="s">
        <v>207</v>
      </c>
    </row>
    <row r="2087" spans="1:65" s="12" customFormat="1" ht="22.9" customHeight="1">
      <c r="B2087" s="135"/>
      <c r="D2087" s="136" t="s">
        <v>78</v>
      </c>
      <c r="E2087" s="146" t="s">
        <v>1860</v>
      </c>
      <c r="F2087" s="146" t="s">
        <v>1861</v>
      </c>
      <c r="I2087" s="138"/>
      <c r="J2087" s="147">
        <f>BK2087</f>
        <v>0</v>
      </c>
      <c r="L2087" s="135"/>
      <c r="M2087" s="140"/>
      <c r="N2087" s="141"/>
      <c r="O2087" s="141"/>
      <c r="P2087" s="142">
        <f>SUM(P2088:P2095)</f>
        <v>0</v>
      </c>
      <c r="Q2087" s="141"/>
      <c r="R2087" s="142">
        <f>SUM(R2088:R2095)</f>
        <v>0</v>
      </c>
      <c r="S2087" s="141"/>
      <c r="T2087" s="143">
        <f>SUM(T2088:T2095)</f>
        <v>0</v>
      </c>
      <c r="AR2087" s="136" t="s">
        <v>88</v>
      </c>
      <c r="AT2087" s="144" t="s">
        <v>78</v>
      </c>
      <c r="AU2087" s="144" t="s">
        <v>86</v>
      </c>
      <c r="AY2087" s="136" t="s">
        <v>207</v>
      </c>
      <c r="BK2087" s="145">
        <f>SUM(BK2088:BK2095)</f>
        <v>0</v>
      </c>
    </row>
    <row r="2088" spans="1:65" s="2" customFormat="1" ht="33" customHeight="1">
      <c r="A2088" s="31"/>
      <c r="B2088" s="148"/>
      <c r="C2088" s="149" t="s">
        <v>1447</v>
      </c>
      <c r="D2088" s="149" t="s">
        <v>209</v>
      </c>
      <c r="E2088" s="150" t="s">
        <v>3692</v>
      </c>
      <c r="F2088" s="151" t="s">
        <v>3693</v>
      </c>
      <c r="G2088" s="152" t="s">
        <v>415</v>
      </c>
      <c r="H2088" s="153">
        <v>0.92400000000000004</v>
      </c>
      <c r="I2088" s="154"/>
      <c r="J2088" s="155">
        <f>ROUND(I2088*H2088,2)</f>
        <v>0</v>
      </c>
      <c r="K2088" s="156"/>
      <c r="L2088" s="32"/>
      <c r="M2088" s="157" t="s">
        <v>1</v>
      </c>
      <c r="N2088" s="158" t="s">
        <v>44</v>
      </c>
      <c r="O2088" s="57"/>
      <c r="P2088" s="159">
        <f>O2088*H2088</f>
        <v>0</v>
      </c>
      <c r="Q2088" s="159">
        <v>0</v>
      </c>
      <c r="R2088" s="159">
        <f>Q2088*H2088</f>
        <v>0</v>
      </c>
      <c r="S2088" s="159">
        <v>0</v>
      </c>
      <c r="T2088" s="160">
        <f>S2088*H2088</f>
        <v>0</v>
      </c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R2088" s="161" t="s">
        <v>245</v>
      </c>
      <c r="AT2088" s="161" t="s">
        <v>209</v>
      </c>
      <c r="AU2088" s="161" t="s">
        <v>88</v>
      </c>
      <c r="AY2088" s="17" t="s">
        <v>207</v>
      </c>
      <c r="BE2088" s="162">
        <f>IF(N2088="základní",J2088,0)</f>
        <v>0</v>
      </c>
      <c r="BF2088" s="162">
        <f>IF(N2088="snížená",J2088,0)</f>
        <v>0</v>
      </c>
      <c r="BG2088" s="162">
        <f>IF(N2088="zákl. přenesená",J2088,0)</f>
        <v>0</v>
      </c>
      <c r="BH2088" s="162">
        <f>IF(N2088="sníž. přenesená",J2088,0)</f>
        <v>0</v>
      </c>
      <c r="BI2088" s="162">
        <f>IF(N2088="nulová",J2088,0)</f>
        <v>0</v>
      </c>
      <c r="BJ2088" s="17" t="s">
        <v>86</v>
      </c>
      <c r="BK2088" s="162">
        <f>ROUND(I2088*H2088,2)</f>
        <v>0</v>
      </c>
      <c r="BL2088" s="17" t="s">
        <v>245</v>
      </c>
      <c r="BM2088" s="161" t="s">
        <v>3694</v>
      </c>
    </row>
    <row r="2089" spans="1:65" s="13" customFormat="1" ht="22.5">
      <c r="B2089" s="163"/>
      <c r="D2089" s="164" t="s">
        <v>237</v>
      </c>
      <c r="E2089" s="165" t="s">
        <v>1</v>
      </c>
      <c r="F2089" s="166" t="s">
        <v>3695</v>
      </c>
      <c r="H2089" s="167">
        <v>0.92400000000000004</v>
      </c>
      <c r="I2089" s="168"/>
      <c r="L2089" s="163"/>
      <c r="M2089" s="169"/>
      <c r="N2089" s="170"/>
      <c r="O2089" s="170"/>
      <c r="P2089" s="170"/>
      <c r="Q2089" s="170"/>
      <c r="R2089" s="170"/>
      <c r="S2089" s="170"/>
      <c r="T2089" s="171"/>
      <c r="AT2089" s="165" t="s">
        <v>237</v>
      </c>
      <c r="AU2089" s="165" t="s">
        <v>88</v>
      </c>
      <c r="AV2089" s="13" t="s">
        <v>88</v>
      </c>
      <c r="AW2089" s="13" t="s">
        <v>33</v>
      </c>
      <c r="AX2089" s="13" t="s">
        <v>79</v>
      </c>
      <c r="AY2089" s="165" t="s">
        <v>207</v>
      </c>
    </row>
    <row r="2090" spans="1:65" s="14" customFormat="1" ht="22.5">
      <c r="B2090" s="172"/>
      <c r="D2090" s="164" t="s">
        <v>237</v>
      </c>
      <c r="E2090" s="173" t="s">
        <v>1</v>
      </c>
      <c r="F2090" s="174" t="s">
        <v>3696</v>
      </c>
      <c r="H2090" s="173" t="s">
        <v>1</v>
      </c>
      <c r="I2090" s="175"/>
      <c r="L2090" s="172"/>
      <c r="M2090" s="176"/>
      <c r="N2090" s="177"/>
      <c r="O2090" s="177"/>
      <c r="P2090" s="177"/>
      <c r="Q2090" s="177"/>
      <c r="R2090" s="177"/>
      <c r="S2090" s="177"/>
      <c r="T2090" s="178"/>
      <c r="AT2090" s="173" t="s">
        <v>237</v>
      </c>
      <c r="AU2090" s="173" t="s">
        <v>88</v>
      </c>
      <c r="AV2090" s="14" t="s">
        <v>86</v>
      </c>
      <c r="AW2090" s="14" t="s">
        <v>33</v>
      </c>
      <c r="AX2090" s="14" t="s">
        <v>79</v>
      </c>
      <c r="AY2090" s="173" t="s">
        <v>207</v>
      </c>
    </row>
    <row r="2091" spans="1:65" s="15" customFormat="1" ht="11.25">
      <c r="B2091" s="179"/>
      <c r="D2091" s="164" t="s">
        <v>237</v>
      </c>
      <c r="E2091" s="180" t="s">
        <v>1</v>
      </c>
      <c r="F2091" s="181" t="s">
        <v>242</v>
      </c>
      <c r="H2091" s="182">
        <v>0.92400000000000004</v>
      </c>
      <c r="I2091" s="183"/>
      <c r="L2091" s="179"/>
      <c r="M2091" s="184"/>
      <c r="N2091" s="185"/>
      <c r="O2091" s="185"/>
      <c r="P2091" s="185"/>
      <c r="Q2091" s="185"/>
      <c r="R2091" s="185"/>
      <c r="S2091" s="185"/>
      <c r="T2091" s="186"/>
      <c r="AT2091" s="180" t="s">
        <v>237</v>
      </c>
      <c r="AU2091" s="180" t="s">
        <v>88</v>
      </c>
      <c r="AV2091" s="15" t="s">
        <v>213</v>
      </c>
      <c r="AW2091" s="15" t="s">
        <v>33</v>
      </c>
      <c r="AX2091" s="15" t="s">
        <v>86</v>
      </c>
      <c r="AY2091" s="180" t="s">
        <v>207</v>
      </c>
    </row>
    <row r="2092" spans="1:65" s="2" customFormat="1" ht="16.5" customHeight="1">
      <c r="A2092" s="31"/>
      <c r="B2092" s="148"/>
      <c r="C2092" s="149" t="s">
        <v>3697</v>
      </c>
      <c r="D2092" s="149" t="s">
        <v>209</v>
      </c>
      <c r="E2092" s="150" t="s">
        <v>3698</v>
      </c>
      <c r="F2092" s="151" t="s">
        <v>3699</v>
      </c>
      <c r="G2092" s="152" t="s">
        <v>212</v>
      </c>
      <c r="H2092" s="153">
        <v>1</v>
      </c>
      <c r="I2092" s="154"/>
      <c r="J2092" s="155">
        <f>ROUND(I2092*H2092,2)</f>
        <v>0</v>
      </c>
      <c r="K2092" s="156"/>
      <c r="L2092" s="32"/>
      <c r="M2092" s="157" t="s">
        <v>1</v>
      </c>
      <c r="N2092" s="158" t="s">
        <v>44</v>
      </c>
      <c r="O2092" s="57"/>
      <c r="P2092" s="159">
        <f>O2092*H2092</f>
        <v>0</v>
      </c>
      <c r="Q2092" s="159">
        <v>0</v>
      </c>
      <c r="R2092" s="159">
        <f>Q2092*H2092</f>
        <v>0</v>
      </c>
      <c r="S2092" s="159">
        <v>0</v>
      </c>
      <c r="T2092" s="160">
        <f>S2092*H2092</f>
        <v>0</v>
      </c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R2092" s="161" t="s">
        <v>245</v>
      </c>
      <c r="AT2092" s="161" t="s">
        <v>209</v>
      </c>
      <c r="AU2092" s="161" t="s">
        <v>88</v>
      </c>
      <c r="AY2092" s="17" t="s">
        <v>207</v>
      </c>
      <c r="BE2092" s="162">
        <f>IF(N2092="základní",J2092,0)</f>
        <v>0</v>
      </c>
      <c r="BF2092" s="162">
        <f>IF(N2092="snížená",J2092,0)</f>
        <v>0</v>
      </c>
      <c r="BG2092" s="162">
        <f>IF(N2092="zákl. přenesená",J2092,0)</f>
        <v>0</v>
      </c>
      <c r="BH2092" s="162">
        <f>IF(N2092="sníž. přenesená",J2092,0)</f>
        <v>0</v>
      </c>
      <c r="BI2092" s="162">
        <f>IF(N2092="nulová",J2092,0)</f>
        <v>0</v>
      </c>
      <c r="BJ2092" s="17" t="s">
        <v>86</v>
      </c>
      <c r="BK2092" s="162">
        <f>ROUND(I2092*H2092,2)</f>
        <v>0</v>
      </c>
      <c r="BL2092" s="17" t="s">
        <v>245</v>
      </c>
      <c r="BM2092" s="161" t="s">
        <v>3700</v>
      </c>
    </row>
    <row r="2093" spans="1:65" s="13" customFormat="1" ht="22.5">
      <c r="B2093" s="163"/>
      <c r="D2093" s="164" t="s">
        <v>237</v>
      </c>
      <c r="E2093" s="165" t="s">
        <v>1</v>
      </c>
      <c r="F2093" s="166" t="s">
        <v>3701</v>
      </c>
      <c r="H2093" s="167">
        <v>1</v>
      </c>
      <c r="I2093" s="168"/>
      <c r="L2093" s="163"/>
      <c r="M2093" s="169"/>
      <c r="N2093" s="170"/>
      <c r="O2093" s="170"/>
      <c r="P2093" s="170"/>
      <c r="Q2093" s="170"/>
      <c r="R2093" s="170"/>
      <c r="S2093" s="170"/>
      <c r="T2093" s="171"/>
      <c r="AT2093" s="165" t="s">
        <v>237</v>
      </c>
      <c r="AU2093" s="165" t="s">
        <v>88</v>
      </c>
      <c r="AV2093" s="13" t="s">
        <v>88</v>
      </c>
      <c r="AW2093" s="13" t="s">
        <v>33</v>
      </c>
      <c r="AX2093" s="13" t="s">
        <v>79</v>
      </c>
      <c r="AY2093" s="165" t="s">
        <v>207</v>
      </c>
    </row>
    <row r="2094" spans="1:65" s="14" customFormat="1" ht="22.5">
      <c r="B2094" s="172"/>
      <c r="D2094" s="164" t="s">
        <v>237</v>
      </c>
      <c r="E2094" s="173" t="s">
        <v>1</v>
      </c>
      <c r="F2094" s="174" t="s">
        <v>3351</v>
      </c>
      <c r="H2094" s="173" t="s">
        <v>1</v>
      </c>
      <c r="I2094" s="175"/>
      <c r="L2094" s="172"/>
      <c r="M2094" s="176"/>
      <c r="N2094" s="177"/>
      <c r="O2094" s="177"/>
      <c r="P2094" s="177"/>
      <c r="Q2094" s="177"/>
      <c r="R2094" s="177"/>
      <c r="S2094" s="177"/>
      <c r="T2094" s="178"/>
      <c r="AT2094" s="173" t="s">
        <v>237</v>
      </c>
      <c r="AU2094" s="173" t="s">
        <v>88</v>
      </c>
      <c r="AV2094" s="14" t="s">
        <v>86</v>
      </c>
      <c r="AW2094" s="14" t="s">
        <v>33</v>
      </c>
      <c r="AX2094" s="14" t="s">
        <v>79</v>
      </c>
      <c r="AY2094" s="173" t="s">
        <v>207</v>
      </c>
    </row>
    <row r="2095" spans="1:65" s="15" customFormat="1" ht="11.25">
      <c r="B2095" s="179"/>
      <c r="D2095" s="164" t="s">
        <v>237</v>
      </c>
      <c r="E2095" s="180" t="s">
        <v>1</v>
      </c>
      <c r="F2095" s="181" t="s">
        <v>242</v>
      </c>
      <c r="H2095" s="182">
        <v>1</v>
      </c>
      <c r="I2095" s="183"/>
      <c r="L2095" s="179"/>
      <c r="M2095" s="184"/>
      <c r="N2095" s="185"/>
      <c r="O2095" s="185"/>
      <c r="P2095" s="185"/>
      <c r="Q2095" s="185"/>
      <c r="R2095" s="185"/>
      <c r="S2095" s="185"/>
      <c r="T2095" s="186"/>
      <c r="AT2095" s="180" t="s">
        <v>237</v>
      </c>
      <c r="AU2095" s="180" t="s">
        <v>88</v>
      </c>
      <c r="AV2095" s="15" t="s">
        <v>213</v>
      </c>
      <c r="AW2095" s="15" t="s">
        <v>33</v>
      </c>
      <c r="AX2095" s="15" t="s">
        <v>86</v>
      </c>
      <c r="AY2095" s="180" t="s">
        <v>207</v>
      </c>
    </row>
    <row r="2096" spans="1:65" s="12" customFormat="1" ht="22.9" customHeight="1">
      <c r="B2096" s="135"/>
      <c r="D2096" s="136" t="s">
        <v>78</v>
      </c>
      <c r="E2096" s="146" t="s">
        <v>3642</v>
      </c>
      <c r="F2096" s="146" t="s">
        <v>3702</v>
      </c>
      <c r="I2096" s="138"/>
      <c r="J2096" s="147">
        <f>BK2096</f>
        <v>0</v>
      </c>
      <c r="L2096" s="135"/>
      <c r="M2096" s="140"/>
      <c r="N2096" s="141"/>
      <c r="O2096" s="141"/>
      <c r="P2096" s="142">
        <f>SUM(P2097:P2099)</f>
        <v>0</v>
      </c>
      <c r="Q2096" s="141"/>
      <c r="R2096" s="142">
        <f>SUM(R2097:R2099)</f>
        <v>0</v>
      </c>
      <c r="S2096" s="141"/>
      <c r="T2096" s="143">
        <f>SUM(T2097:T2099)</f>
        <v>0</v>
      </c>
      <c r="AR2096" s="136" t="s">
        <v>86</v>
      </c>
      <c r="AT2096" s="144" t="s">
        <v>78</v>
      </c>
      <c r="AU2096" s="144" t="s">
        <v>86</v>
      </c>
      <c r="AY2096" s="136" t="s">
        <v>207</v>
      </c>
      <c r="BK2096" s="145">
        <f>SUM(BK2097:BK2099)</f>
        <v>0</v>
      </c>
    </row>
    <row r="2097" spans="1:65" s="2" customFormat="1" ht="33" customHeight="1">
      <c r="A2097" s="31"/>
      <c r="B2097" s="148"/>
      <c r="C2097" s="149" t="s">
        <v>1450</v>
      </c>
      <c r="D2097" s="149" t="s">
        <v>209</v>
      </c>
      <c r="E2097" s="150" t="s">
        <v>3703</v>
      </c>
      <c r="F2097" s="151" t="s">
        <v>3704</v>
      </c>
      <c r="G2097" s="152" t="s">
        <v>662</v>
      </c>
      <c r="H2097" s="153">
        <v>1</v>
      </c>
      <c r="I2097" s="154"/>
      <c r="J2097" s="155">
        <f>ROUND(I2097*H2097,2)</f>
        <v>0</v>
      </c>
      <c r="K2097" s="156"/>
      <c r="L2097" s="32"/>
      <c r="M2097" s="157" t="s">
        <v>1</v>
      </c>
      <c r="N2097" s="158" t="s">
        <v>44</v>
      </c>
      <c r="O2097" s="57"/>
      <c r="P2097" s="159">
        <f>O2097*H2097</f>
        <v>0</v>
      </c>
      <c r="Q2097" s="159">
        <v>0</v>
      </c>
      <c r="R2097" s="159">
        <f>Q2097*H2097</f>
        <v>0</v>
      </c>
      <c r="S2097" s="159">
        <v>0</v>
      </c>
      <c r="T2097" s="160">
        <f>S2097*H2097</f>
        <v>0</v>
      </c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R2097" s="161" t="s">
        <v>213</v>
      </c>
      <c r="AT2097" s="161" t="s">
        <v>209</v>
      </c>
      <c r="AU2097" s="161" t="s">
        <v>88</v>
      </c>
      <c r="AY2097" s="17" t="s">
        <v>207</v>
      </c>
      <c r="BE2097" s="162">
        <f>IF(N2097="základní",J2097,0)</f>
        <v>0</v>
      </c>
      <c r="BF2097" s="162">
        <f>IF(N2097="snížená",J2097,0)</f>
        <v>0</v>
      </c>
      <c r="BG2097" s="162">
        <f>IF(N2097="zákl. přenesená",J2097,0)</f>
        <v>0</v>
      </c>
      <c r="BH2097" s="162">
        <f>IF(N2097="sníž. přenesená",J2097,0)</f>
        <v>0</v>
      </c>
      <c r="BI2097" s="162">
        <f>IF(N2097="nulová",J2097,0)</f>
        <v>0</v>
      </c>
      <c r="BJ2097" s="17" t="s">
        <v>86</v>
      </c>
      <c r="BK2097" s="162">
        <f>ROUND(I2097*H2097,2)</f>
        <v>0</v>
      </c>
      <c r="BL2097" s="17" t="s">
        <v>213</v>
      </c>
      <c r="BM2097" s="161" t="s">
        <v>3705</v>
      </c>
    </row>
    <row r="2098" spans="1:65" s="2" customFormat="1" ht="24.2" customHeight="1">
      <c r="A2098" s="31"/>
      <c r="B2098" s="148"/>
      <c r="C2098" s="149" t="s">
        <v>3706</v>
      </c>
      <c r="D2098" s="149" t="s">
        <v>209</v>
      </c>
      <c r="E2098" s="150" t="s">
        <v>3707</v>
      </c>
      <c r="F2098" s="151" t="s">
        <v>3708</v>
      </c>
      <c r="G2098" s="152" t="s">
        <v>662</v>
      </c>
      <c r="H2098" s="153">
        <v>1</v>
      </c>
      <c r="I2098" s="154"/>
      <c r="J2098" s="155">
        <f>ROUND(I2098*H2098,2)</f>
        <v>0</v>
      </c>
      <c r="K2098" s="156"/>
      <c r="L2098" s="32"/>
      <c r="M2098" s="157" t="s">
        <v>1</v>
      </c>
      <c r="N2098" s="158" t="s">
        <v>44</v>
      </c>
      <c r="O2098" s="57"/>
      <c r="P2098" s="159">
        <f>O2098*H2098</f>
        <v>0</v>
      </c>
      <c r="Q2098" s="159">
        <v>0</v>
      </c>
      <c r="R2098" s="159">
        <f>Q2098*H2098</f>
        <v>0</v>
      </c>
      <c r="S2098" s="159">
        <v>0</v>
      </c>
      <c r="T2098" s="160">
        <f>S2098*H2098</f>
        <v>0</v>
      </c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R2098" s="161" t="s">
        <v>213</v>
      </c>
      <c r="AT2098" s="161" t="s">
        <v>209</v>
      </c>
      <c r="AU2098" s="161" t="s">
        <v>88</v>
      </c>
      <c r="AY2098" s="17" t="s">
        <v>207</v>
      </c>
      <c r="BE2098" s="162">
        <f>IF(N2098="základní",J2098,0)</f>
        <v>0</v>
      </c>
      <c r="BF2098" s="162">
        <f>IF(N2098="snížená",J2098,0)</f>
        <v>0</v>
      </c>
      <c r="BG2098" s="162">
        <f>IF(N2098="zákl. přenesená",J2098,0)</f>
        <v>0</v>
      </c>
      <c r="BH2098" s="162">
        <f>IF(N2098="sníž. přenesená",J2098,0)</f>
        <v>0</v>
      </c>
      <c r="BI2098" s="162">
        <f>IF(N2098="nulová",J2098,0)</f>
        <v>0</v>
      </c>
      <c r="BJ2098" s="17" t="s">
        <v>86</v>
      </c>
      <c r="BK2098" s="162">
        <f>ROUND(I2098*H2098,2)</f>
        <v>0</v>
      </c>
      <c r="BL2098" s="17" t="s">
        <v>213</v>
      </c>
      <c r="BM2098" s="161" t="s">
        <v>3709</v>
      </c>
    </row>
    <row r="2099" spans="1:65" s="2" customFormat="1" ht="33" customHeight="1">
      <c r="A2099" s="31"/>
      <c r="B2099" s="148"/>
      <c r="C2099" s="149" t="s">
        <v>1456</v>
      </c>
      <c r="D2099" s="149" t="s">
        <v>209</v>
      </c>
      <c r="E2099" s="150" t="s">
        <v>3710</v>
      </c>
      <c r="F2099" s="151" t="s">
        <v>3711</v>
      </c>
      <c r="G2099" s="152" t="s">
        <v>220</v>
      </c>
      <c r="H2099" s="153">
        <v>32</v>
      </c>
      <c r="I2099" s="154"/>
      <c r="J2099" s="155">
        <f>ROUND(I2099*H2099,2)</f>
        <v>0</v>
      </c>
      <c r="K2099" s="156"/>
      <c r="L2099" s="32"/>
      <c r="M2099" s="157" t="s">
        <v>1</v>
      </c>
      <c r="N2099" s="158" t="s">
        <v>44</v>
      </c>
      <c r="O2099" s="57"/>
      <c r="P2099" s="159">
        <f>O2099*H2099</f>
        <v>0</v>
      </c>
      <c r="Q2099" s="159">
        <v>0</v>
      </c>
      <c r="R2099" s="159">
        <f>Q2099*H2099</f>
        <v>0</v>
      </c>
      <c r="S2099" s="159">
        <v>0</v>
      </c>
      <c r="T2099" s="160">
        <f>S2099*H2099</f>
        <v>0</v>
      </c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R2099" s="161" t="s">
        <v>213</v>
      </c>
      <c r="AT2099" s="161" t="s">
        <v>209</v>
      </c>
      <c r="AU2099" s="161" t="s">
        <v>88</v>
      </c>
      <c r="AY2099" s="17" t="s">
        <v>207</v>
      </c>
      <c r="BE2099" s="162">
        <f>IF(N2099="základní",J2099,0)</f>
        <v>0</v>
      </c>
      <c r="BF2099" s="162">
        <f>IF(N2099="snížená",J2099,0)</f>
        <v>0</v>
      </c>
      <c r="BG2099" s="162">
        <f>IF(N2099="zákl. přenesená",J2099,0)</f>
        <v>0</v>
      </c>
      <c r="BH2099" s="162">
        <f>IF(N2099="sníž. přenesená",J2099,0)</f>
        <v>0</v>
      </c>
      <c r="BI2099" s="162">
        <f>IF(N2099="nulová",J2099,0)</f>
        <v>0</v>
      </c>
      <c r="BJ2099" s="17" t="s">
        <v>86</v>
      </c>
      <c r="BK2099" s="162">
        <f>ROUND(I2099*H2099,2)</f>
        <v>0</v>
      </c>
      <c r="BL2099" s="17" t="s">
        <v>213</v>
      </c>
      <c r="BM2099" s="161" t="s">
        <v>3712</v>
      </c>
    </row>
    <row r="2100" spans="1:65" s="12" customFormat="1" ht="25.9" customHeight="1">
      <c r="B2100" s="135"/>
      <c r="D2100" s="136" t="s">
        <v>78</v>
      </c>
      <c r="E2100" s="137" t="s">
        <v>3713</v>
      </c>
      <c r="F2100" s="137" t="s">
        <v>3714</v>
      </c>
      <c r="I2100" s="138"/>
      <c r="J2100" s="139">
        <f>BK2100</f>
        <v>0</v>
      </c>
      <c r="L2100" s="135"/>
      <c r="M2100" s="140"/>
      <c r="N2100" s="141"/>
      <c r="O2100" s="141"/>
      <c r="P2100" s="142">
        <f>SUM(P2101:P2111)</f>
        <v>0</v>
      </c>
      <c r="Q2100" s="141"/>
      <c r="R2100" s="142">
        <f>SUM(R2101:R2111)</f>
        <v>0</v>
      </c>
      <c r="S2100" s="141"/>
      <c r="T2100" s="143">
        <f>SUM(T2101:T2111)</f>
        <v>0</v>
      </c>
      <c r="AR2100" s="136" t="s">
        <v>86</v>
      </c>
      <c r="AT2100" s="144" t="s">
        <v>78</v>
      </c>
      <c r="AU2100" s="144" t="s">
        <v>79</v>
      </c>
      <c r="AY2100" s="136" t="s">
        <v>207</v>
      </c>
      <c r="BK2100" s="145">
        <f>SUM(BK2101:BK2111)</f>
        <v>0</v>
      </c>
    </row>
    <row r="2101" spans="1:65" s="2" customFormat="1" ht="24.2" customHeight="1">
      <c r="A2101" s="31"/>
      <c r="B2101" s="148"/>
      <c r="C2101" s="149" t="s">
        <v>3715</v>
      </c>
      <c r="D2101" s="149" t="s">
        <v>209</v>
      </c>
      <c r="E2101" s="150" t="s">
        <v>3716</v>
      </c>
      <c r="F2101" s="151" t="s">
        <v>3717</v>
      </c>
      <c r="G2101" s="152" t="s">
        <v>3718</v>
      </c>
      <c r="H2101" s="153">
        <v>1</v>
      </c>
      <c r="I2101" s="154"/>
      <c r="J2101" s="155">
        <f>ROUND(I2101*H2101,2)</f>
        <v>0</v>
      </c>
      <c r="K2101" s="156"/>
      <c r="L2101" s="32"/>
      <c r="M2101" s="157" t="s">
        <v>1</v>
      </c>
      <c r="N2101" s="158" t="s">
        <v>44</v>
      </c>
      <c r="O2101" s="57"/>
      <c r="P2101" s="159">
        <f>O2101*H2101</f>
        <v>0</v>
      </c>
      <c r="Q2101" s="159">
        <v>0</v>
      </c>
      <c r="R2101" s="159">
        <f>Q2101*H2101</f>
        <v>0</v>
      </c>
      <c r="S2101" s="159">
        <v>0</v>
      </c>
      <c r="T2101" s="160">
        <f>S2101*H2101</f>
        <v>0</v>
      </c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R2101" s="161" t="s">
        <v>213</v>
      </c>
      <c r="AT2101" s="161" t="s">
        <v>209</v>
      </c>
      <c r="AU2101" s="161" t="s">
        <v>86</v>
      </c>
      <c r="AY2101" s="17" t="s">
        <v>207</v>
      </c>
      <c r="BE2101" s="162">
        <f>IF(N2101="základní",J2101,0)</f>
        <v>0</v>
      </c>
      <c r="BF2101" s="162">
        <f>IF(N2101="snížená",J2101,0)</f>
        <v>0</v>
      </c>
      <c r="BG2101" s="162">
        <f>IF(N2101="zákl. přenesená",J2101,0)</f>
        <v>0</v>
      </c>
      <c r="BH2101" s="162">
        <f>IF(N2101="sníž. přenesená",J2101,0)</f>
        <v>0</v>
      </c>
      <c r="BI2101" s="162">
        <f>IF(N2101="nulová",J2101,0)</f>
        <v>0</v>
      </c>
      <c r="BJ2101" s="17" t="s">
        <v>86</v>
      </c>
      <c r="BK2101" s="162">
        <f>ROUND(I2101*H2101,2)</f>
        <v>0</v>
      </c>
      <c r="BL2101" s="17" t="s">
        <v>213</v>
      </c>
      <c r="BM2101" s="161" t="s">
        <v>3719</v>
      </c>
    </row>
    <row r="2102" spans="1:65" s="14" customFormat="1" ht="22.5">
      <c r="B2102" s="172"/>
      <c r="D2102" s="164" t="s">
        <v>237</v>
      </c>
      <c r="E2102" s="173" t="s">
        <v>1</v>
      </c>
      <c r="F2102" s="174" t="s">
        <v>3720</v>
      </c>
      <c r="H2102" s="173" t="s">
        <v>1</v>
      </c>
      <c r="I2102" s="175"/>
      <c r="L2102" s="172"/>
      <c r="M2102" s="176"/>
      <c r="N2102" s="177"/>
      <c r="O2102" s="177"/>
      <c r="P2102" s="177"/>
      <c r="Q2102" s="177"/>
      <c r="R2102" s="177"/>
      <c r="S2102" s="177"/>
      <c r="T2102" s="178"/>
      <c r="AT2102" s="173" t="s">
        <v>237</v>
      </c>
      <c r="AU2102" s="173" t="s">
        <v>86</v>
      </c>
      <c r="AV2102" s="14" t="s">
        <v>86</v>
      </c>
      <c r="AW2102" s="14" t="s">
        <v>33</v>
      </c>
      <c r="AX2102" s="14" t="s">
        <v>79</v>
      </c>
      <c r="AY2102" s="173" t="s">
        <v>207</v>
      </c>
    </row>
    <row r="2103" spans="1:65" s="13" customFormat="1" ht="11.25">
      <c r="B2103" s="163"/>
      <c r="D2103" s="164" t="s">
        <v>237</v>
      </c>
      <c r="E2103" s="165" t="s">
        <v>1</v>
      </c>
      <c r="F2103" s="166" t="s">
        <v>1365</v>
      </c>
      <c r="H2103" s="167">
        <v>1</v>
      </c>
      <c r="I2103" s="168"/>
      <c r="L2103" s="163"/>
      <c r="M2103" s="169"/>
      <c r="N2103" s="170"/>
      <c r="O2103" s="170"/>
      <c r="P2103" s="170"/>
      <c r="Q2103" s="170"/>
      <c r="R2103" s="170"/>
      <c r="S2103" s="170"/>
      <c r="T2103" s="171"/>
      <c r="AT2103" s="165" t="s">
        <v>237</v>
      </c>
      <c r="AU2103" s="165" t="s">
        <v>86</v>
      </c>
      <c r="AV2103" s="13" t="s">
        <v>88</v>
      </c>
      <c r="AW2103" s="13" t="s">
        <v>33</v>
      </c>
      <c r="AX2103" s="13" t="s">
        <v>79</v>
      </c>
      <c r="AY2103" s="165" t="s">
        <v>207</v>
      </c>
    </row>
    <row r="2104" spans="1:65" s="14" customFormat="1" ht="22.5">
      <c r="B2104" s="172"/>
      <c r="D2104" s="164" t="s">
        <v>237</v>
      </c>
      <c r="E2104" s="173" t="s">
        <v>1</v>
      </c>
      <c r="F2104" s="174" t="s">
        <v>3721</v>
      </c>
      <c r="H2104" s="173" t="s">
        <v>1</v>
      </c>
      <c r="I2104" s="175"/>
      <c r="L2104" s="172"/>
      <c r="M2104" s="176"/>
      <c r="N2104" s="177"/>
      <c r="O2104" s="177"/>
      <c r="P2104" s="177"/>
      <c r="Q2104" s="177"/>
      <c r="R2104" s="177"/>
      <c r="S2104" s="177"/>
      <c r="T2104" s="178"/>
      <c r="AT2104" s="173" t="s">
        <v>237</v>
      </c>
      <c r="AU2104" s="173" t="s">
        <v>86</v>
      </c>
      <c r="AV2104" s="14" t="s">
        <v>86</v>
      </c>
      <c r="AW2104" s="14" t="s">
        <v>33</v>
      </c>
      <c r="AX2104" s="14" t="s">
        <v>79</v>
      </c>
      <c r="AY2104" s="173" t="s">
        <v>207</v>
      </c>
    </row>
    <row r="2105" spans="1:65" s="14" customFormat="1" ht="22.5">
      <c r="B2105" s="172"/>
      <c r="D2105" s="164" t="s">
        <v>237</v>
      </c>
      <c r="E2105" s="173" t="s">
        <v>1</v>
      </c>
      <c r="F2105" s="174" t="s">
        <v>3722</v>
      </c>
      <c r="H2105" s="173" t="s">
        <v>1</v>
      </c>
      <c r="I2105" s="175"/>
      <c r="L2105" s="172"/>
      <c r="M2105" s="176"/>
      <c r="N2105" s="177"/>
      <c r="O2105" s="177"/>
      <c r="P2105" s="177"/>
      <c r="Q2105" s="177"/>
      <c r="R2105" s="177"/>
      <c r="S2105" s="177"/>
      <c r="T2105" s="178"/>
      <c r="AT2105" s="173" t="s">
        <v>237</v>
      </c>
      <c r="AU2105" s="173" t="s">
        <v>86</v>
      </c>
      <c r="AV2105" s="14" t="s">
        <v>86</v>
      </c>
      <c r="AW2105" s="14" t="s">
        <v>33</v>
      </c>
      <c r="AX2105" s="14" t="s">
        <v>79</v>
      </c>
      <c r="AY2105" s="173" t="s">
        <v>207</v>
      </c>
    </row>
    <row r="2106" spans="1:65" s="15" customFormat="1" ht="11.25">
      <c r="B2106" s="179"/>
      <c r="D2106" s="164" t="s">
        <v>237</v>
      </c>
      <c r="E2106" s="180" t="s">
        <v>1</v>
      </c>
      <c r="F2106" s="181" t="s">
        <v>242</v>
      </c>
      <c r="H2106" s="182">
        <v>1</v>
      </c>
      <c r="I2106" s="183"/>
      <c r="L2106" s="179"/>
      <c r="M2106" s="184"/>
      <c r="N2106" s="185"/>
      <c r="O2106" s="185"/>
      <c r="P2106" s="185"/>
      <c r="Q2106" s="185"/>
      <c r="R2106" s="185"/>
      <c r="S2106" s="185"/>
      <c r="T2106" s="186"/>
      <c r="AT2106" s="180" t="s">
        <v>237</v>
      </c>
      <c r="AU2106" s="180" t="s">
        <v>86</v>
      </c>
      <c r="AV2106" s="15" t="s">
        <v>213</v>
      </c>
      <c r="AW2106" s="15" t="s">
        <v>33</v>
      </c>
      <c r="AX2106" s="15" t="s">
        <v>86</v>
      </c>
      <c r="AY2106" s="180" t="s">
        <v>207</v>
      </c>
    </row>
    <row r="2107" spans="1:65" s="2" customFormat="1" ht="24.2" customHeight="1">
      <c r="A2107" s="31"/>
      <c r="B2107" s="148"/>
      <c r="C2107" s="149" t="s">
        <v>1457</v>
      </c>
      <c r="D2107" s="149" t="s">
        <v>209</v>
      </c>
      <c r="E2107" s="150" t="s">
        <v>3723</v>
      </c>
      <c r="F2107" s="151" t="s">
        <v>3724</v>
      </c>
      <c r="G2107" s="152" t="s">
        <v>1636</v>
      </c>
      <c r="H2107" s="187"/>
      <c r="I2107" s="154"/>
      <c r="J2107" s="155">
        <f>ROUND(I2107*H2107,2)</f>
        <v>0</v>
      </c>
      <c r="K2107" s="156"/>
      <c r="L2107" s="32"/>
      <c r="M2107" s="157" t="s">
        <v>1</v>
      </c>
      <c r="N2107" s="158" t="s">
        <v>44</v>
      </c>
      <c r="O2107" s="57"/>
      <c r="P2107" s="159">
        <f>O2107*H2107</f>
        <v>0</v>
      </c>
      <c r="Q2107" s="159">
        <v>0</v>
      </c>
      <c r="R2107" s="159">
        <f>Q2107*H2107</f>
        <v>0</v>
      </c>
      <c r="S2107" s="159">
        <v>0</v>
      </c>
      <c r="T2107" s="160">
        <f>S2107*H2107</f>
        <v>0</v>
      </c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R2107" s="161" t="s">
        <v>213</v>
      </c>
      <c r="AT2107" s="161" t="s">
        <v>209</v>
      </c>
      <c r="AU2107" s="161" t="s">
        <v>86</v>
      </c>
      <c r="AY2107" s="17" t="s">
        <v>207</v>
      </c>
      <c r="BE2107" s="162">
        <f>IF(N2107="základní",J2107,0)</f>
        <v>0</v>
      </c>
      <c r="BF2107" s="162">
        <f>IF(N2107="snížená",J2107,0)</f>
        <v>0</v>
      </c>
      <c r="BG2107" s="162">
        <f>IF(N2107="zákl. přenesená",J2107,0)</f>
        <v>0</v>
      </c>
      <c r="BH2107" s="162">
        <f>IF(N2107="sníž. přenesená",J2107,0)</f>
        <v>0</v>
      </c>
      <c r="BI2107" s="162">
        <f>IF(N2107="nulová",J2107,0)</f>
        <v>0</v>
      </c>
      <c r="BJ2107" s="17" t="s">
        <v>86</v>
      </c>
      <c r="BK2107" s="162">
        <f>ROUND(I2107*H2107,2)</f>
        <v>0</v>
      </c>
      <c r="BL2107" s="17" t="s">
        <v>213</v>
      </c>
      <c r="BM2107" s="161" t="s">
        <v>3725</v>
      </c>
    </row>
    <row r="2108" spans="1:65" s="2" customFormat="1" ht="16.5" customHeight="1">
      <c r="A2108" s="31"/>
      <c r="B2108" s="148"/>
      <c r="C2108" s="149" t="s">
        <v>3726</v>
      </c>
      <c r="D2108" s="149" t="s">
        <v>209</v>
      </c>
      <c r="E2108" s="150" t="s">
        <v>1252</v>
      </c>
      <c r="F2108" s="151" t="s">
        <v>1253</v>
      </c>
      <c r="G2108" s="152" t="s">
        <v>212</v>
      </c>
      <c r="H2108" s="153">
        <v>2</v>
      </c>
      <c r="I2108" s="154"/>
      <c r="J2108" s="155">
        <f>ROUND(I2108*H2108,2)</f>
        <v>0</v>
      </c>
      <c r="K2108" s="156"/>
      <c r="L2108" s="32"/>
      <c r="M2108" s="157" t="s">
        <v>1</v>
      </c>
      <c r="N2108" s="158" t="s">
        <v>44</v>
      </c>
      <c r="O2108" s="57"/>
      <c r="P2108" s="159">
        <f>O2108*H2108</f>
        <v>0</v>
      </c>
      <c r="Q2108" s="159">
        <v>0</v>
      </c>
      <c r="R2108" s="159">
        <f>Q2108*H2108</f>
        <v>0</v>
      </c>
      <c r="S2108" s="159">
        <v>0</v>
      </c>
      <c r="T2108" s="160">
        <f>S2108*H2108</f>
        <v>0</v>
      </c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R2108" s="161" t="s">
        <v>213</v>
      </c>
      <c r="AT2108" s="161" t="s">
        <v>209</v>
      </c>
      <c r="AU2108" s="161" t="s">
        <v>86</v>
      </c>
      <c r="AY2108" s="17" t="s">
        <v>207</v>
      </c>
      <c r="BE2108" s="162">
        <f>IF(N2108="základní",J2108,0)</f>
        <v>0</v>
      </c>
      <c r="BF2108" s="162">
        <f>IF(N2108="snížená",J2108,0)</f>
        <v>0</v>
      </c>
      <c r="BG2108" s="162">
        <f>IF(N2108="zákl. přenesená",J2108,0)</f>
        <v>0</v>
      </c>
      <c r="BH2108" s="162">
        <f>IF(N2108="sníž. přenesená",J2108,0)</f>
        <v>0</v>
      </c>
      <c r="BI2108" s="162">
        <f>IF(N2108="nulová",J2108,0)</f>
        <v>0</v>
      </c>
      <c r="BJ2108" s="17" t="s">
        <v>86</v>
      </c>
      <c r="BK2108" s="162">
        <f>ROUND(I2108*H2108,2)</f>
        <v>0</v>
      </c>
      <c r="BL2108" s="17" t="s">
        <v>213</v>
      </c>
      <c r="BM2108" s="161" t="s">
        <v>3727</v>
      </c>
    </row>
    <row r="2109" spans="1:65" s="13" customFormat="1" ht="22.5">
      <c r="B2109" s="163"/>
      <c r="D2109" s="164" t="s">
        <v>237</v>
      </c>
      <c r="E2109" s="165" t="s">
        <v>1</v>
      </c>
      <c r="F2109" s="166" t="s">
        <v>3728</v>
      </c>
      <c r="H2109" s="167">
        <v>2</v>
      </c>
      <c r="I2109" s="168"/>
      <c r="L2109" s="163"/>
      <c r="M2109" s="169"/>
      <c r="N2109" s="170"/>
      <c r="O2109" s="170"/>
      <c r="P2109" s="170"/>
      <c r="Q2109" s="170"/>
      <c r="R2109" s="170"/>
      <c r="S2109" s="170"/>
      <c r="T2109" s="171"/>
      <c r="AT2109" s="165" t="s">
        <v>237</v>
      </c>
      <c r="AU2109" s="165" t="s">
        <v>86</v>
      </c>
      <c r="AV2109" s="13" t="s">
        <v>88</v>
      </c>
      <c r="AW2109" s="13" t="s">
        <v>33</v>
      </c>
      <c r="AX2109" s="13" t="s">
        <v>79</v>
      </c>
      <c r="AY2109" s="165" t="s">
        <v>207</v>
      </c>
    </row>
    <row r="2110" spans="1:65" s="14" customFormat="1" ht="11.25">
      <c r="B2110" s="172"/>
      <c r="D2110" s="164" t="s">
        <v>237</v>
      </c>
      <c r="E2110" s="173" t="s">
        <v>1</v>
      </c>
      <c r="F2110" s="174" t="s">
        <v>2822</v>
      </c>
      <c r="H2110" s="173" t="s">
        <v>1</v>
      </c>
      <c r="I2110" s="175"/>
      <c r="L2110" s="172"/>
      <c r="M2110" s="176"/>
      <c r="N2110" s="177"/>
      <c r="O2110" s="177"/>
      <c r="P2110" s="177"/>
      <c r="Q2110" s="177"/>
      <c r="R2110" s="177"/>
      <c r="S2110" s="177"/>
      <c r="T2110" s="178"/>
      <c r="AT2110" s="173" t="s">
        <v>237</v>
      </c>
      <c r="AU2110" s="173" t="s">
        <v>86</v>
      </c>
      <c r="AV2110" s="14" t="s">
        <v>86</v>
      </c>
      <c r="AW2110" s="14" t="s">
        <v>33</v>
      </c>
      <c r="AX2110" s="14" t="s">
        <v>79</v>
      </c>
      <c r="AY2110" s="173" t="s">
        <v>207</v>
      </c>
    </row>
    <row r="2111" spans="1:65" s="15" customFormat="1" ht="11.25">
      <c r="B2111" s="179"/>
      <c r="D2111" s="164" t="s">
        <v>237</v>
      </c>
      <c r="E2111" s="180" t="s">
        <v>1</v>
      </c>
      <c r="F2111" s="181" t="s">
        <v>242</v>
      </c>
      <c r="H2111" s="182">
        <v>2</v>
      </c>
      <c r="I2111" s="183"/>
      <c r="L2111" s="179"/>
      <c r="M2111" s="184"/>
      <c r="N2111" s="185"/>
      <c r="O2111" s="185"/>
      <c r="P2111" s="185"/>
      <c r="Q2111" s="185"/>
      <c r="R2111" s="185"/>
      <c r="S2111" s="185"/>
      <c r="T2111" s="186"/>
      <c r="AT2111" s="180" t="s">
        <v>237</v>
      </c>
      <c r="AU2111" s="180" t="s">
        <v>86</v>
      </c>
      <c r="AV2111" s="15" t="s">
        <v>213</v>
      </c>
      <c r="AW2111" s="15" t="s">
        <v>33</v>
      </c>
      <c r="AX2111" s="15" t="s">
        <v>86</v>
      </c>
      <c r="AY2111" s="180" t="s">
        <v>207</v>
      </c>
    </row>
    <row r="2112" spans="1:65" s="12" customFormat="1" ht="25.9" customHeight="1">
      <c r="B2112" s="135"/>
      <c r="D2112" s="136" t="s">
        <v>78</v>
      </c>
      <c r="E2112" s="137" t="s">
        <v>1886</v>
      </c>
      <c r="F2112" s="137" t="s">
        <v>1887</v>
      </c>
      <c r="I2112" s="138"/>
      <c r="J2112" s="139">
        <f>BK2112</f>
        <v>0</v>
      </c>
      <c r="L2112" s="135"/>
      <c r="M2112" s="140"/>
      <c r="N2112" s="141"/>
      <c r="O2112" s="141"/>
      <c r="P2112" s="142">
        <f>P2113+P2139</f>
        <v>0</v>
      </c>
      <c r="Q2112" s="141"/>
      <c r="R2112" s="142">
        <f>R2113+R2139</f>
        <v>0</v>
      </c>
      <c r="S2112" s="141"/>
      <c r="T2112" s="143">
        <f>T2113+T2139</f>
        <v>0</v>
      </c>
      <c r="AR2112" s="136" t="s">
        <v>217</v>
      </c>
      <c r="AT2112" s="144" t="s">
        <v>78</v>
      </c>
      <c r="AU2112" s="144" t="s">
        <v>79</v>
      </c>
      <c r="AY2112" s="136" t="s">
        <v>207</v>
      </c>
      <c r="BK2112" s="145">
        <f>BK2113+BK2139</f>
        <v>0</v>
      </c>
    </row>
    <row r="2113" spans="1:65" s="12" customFormat="1" ht="22.9" customHeight="1">
      <c r="B2113" s="135"/>
      <c r="D2113" s="136" t="s">
        <v>78</v>
      </c>
      <c r="E2113" s="146" t="s">
        <v>1888</v>
      </c>
      <c r="F2113" s="146" t="s">
        <v>1889</v>
      </c>
      <c r="I2113" s="138"/>
      <c r="J2113" s="147">
        <f>BK2113</f>
        <v>0</v>
      </c>
      <c r="L2113" s="135"/>
      <c r="M2113" s="140"/>
      <c r="N2113" s="141"/>
      <c r="O2113" s="141"/>
      <c r="P2113" s="142">
        <f>SUM(P2114:P2138)</f>
        <v>0</v>
      </c>
      <c r="Q2113" s="141"/>
      <c r="R2113" s="142">
        <f>SUM(R2114:R2138)</f>
        <v>0</v>
      </c>
      <c r="S2113" s="141"/>
      <c r="T2113" s="143">
        <f>SUM(T2114:T2138)</f>
        <v>0</v>
      </c>
      <c r="AR2113" s="136" t="s">
        <v>217</v>
      </c>
      <c r="AT2113" s="144" t="s">
        <v>78</v>
      </c>
      <c r="AU2113" s="144" t="s">
        <v>86</v>
      </c>
      <c r="AY2113" s="136" t="s">
        <v>207</v>
      </c>
      <c r="BK2113" s="145">
        <f>SUM(BK2114:BK2138)</f>
        <v>0</v>
      </c>
    </row>
    <row r="2114" spans="1:65" s="2" customFormat="1" ht="33" customHeight="1">
      <c r="A2114" s="31"/>
      <c r="B2114" s="148"/>
      <c r="C2114" s="149" t="s">
        <v>1463</v>
      </c>
      <c r="D2114" s="149" t="s">
        <v>209</v>
      </c>
      <c r="E2114" s="150" t="s">
        <v>3729</v>
      </c>
      <c r="F2114" s="151" t="s">
        <v>3730</v>
      </c>
      <c r="G2114" s="152" t="s">
        <v>301</v>
      </c>
      <c r="H2114" s="153">
        <v>1</v>
      </c>
      <c r="I2114" s="154"/>
      <c r="J2114" s="155">
        <f>ROUND(I2114*H2114,2)</f>
        <v>0</v>
      </c>
      <c r="K2114" s="156"/>
      <c r="L2114" s="32"/>
      <c r="M2114" s="157" t="s">
        <v>1</v>
      </c>
      <c r="N2114" s="158" t="s">
        <v>44</v>
      </c>
      <c r="O2114" s="57"/>
      <c r="P2114" s="159">
        <f>O2114*H2114</f>
        <v>0</v>
      </c>
      <c r="Q2114" s="159">
        <v>0</v>
      </c>
      <c r="R2114" s="159">
        <f>Q2114*H2114</f>
        <v>0</v>
      </c>
      <c r="S2114" s="159">
        <v>0</v>
      </c>
      <c r="T2114" s="160">
        <f>S2114*H2114</f>
        <v>0</v>
      </c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R2114" s="161" t="s">
        <v>356</v>
      </c>
      <c r="AT2114" s="161" t="s">
        <v>209</v>
      </c>
      <c r="AU2114" s="161" t="s">
        <v>88</v>
      </c>
      <c r="AY2114" s="17" t="s">
        <v>207</v>
      </c>
      <c r="BE2114" s="162">
        <f>IF(N2114="základní",J2114,0)</f>
        <v>0</v>
      </c>
      <c r="BF2114" s="162">
        <f>IF(N2114="snížená",J2114,0)</f>
        <v>0</v>
      </c>
      <c r="BG2114" s="162">
        <f>IF(N2114="zákl. přenesená",J2114,0)</f>
        <v>0</v>
      </c>
      <c r="BH2114" s="162">
        <f>IF(N2114="sníž. přenesená",J2114,0)</f>
        <v>0</v>
      </c>
      <c r="BI2114" s="162">
        <f>IF(N2114="nulová",J2114,0)</f>
        <v>0</v>
      </c>
      <c r="BJ2114" s="17" t="s">
        <v>86</v>
      </c>
      <c r="BK2114" s="162">
        <f>ROUND(I2114*H2114,2)</f>
        <v>0</v>
      </c>
      <c r="BL2114" s="17" t="s">
        <v>356</v>
      </c>
      <c r="BM2114" s="161" t="s">
        <v>3731</v>
      </c>
    </row>
    <row r="2115" spans="1:65" s="14" customFormat="1" ht="22.5">
      <c r="B2115" s="172"/>
      <c r="D2115" s="164" t="s">
        <v>237</v>
      </c>
      <c r="E2115" s="173" t="s">
        <v>1</v>
      </c>
      <c r="F2115" s="174" t="s">
        <v>3732</v>
      </c>
      <c r="H2115" s="173" t="s">
        <v>1</v>
      </c>
      <c r="I2115" s="175"/>
      <c r="L2115" s="172"/>
      <c r="M2115" s="176"/>
      <c r="N2115" s="177"/>
      <c r="O2115" s="177"/>
      <c r="P2115" s="177"/>
      <c r="Q2115" s="177"/>
      <c r="R2115" s="177"/>
      <c r="S2115" s="177"/>
      <c r="T2115" s="178"/>
      <c r="AT2115" s="173" t="s">
        <v>237</v>
      </c>
      <c r="AU2115" s="173" t="s">
        <v>88</v>
      </c>
      <c r="AV2115" s="14" t="s">
        <v>86</v>
      </c>
      <c r="AW2115" s="14" t="s">
        <v>33</v>
      </c>
      <c r="AX2115" s="14" t="s">
        <v>79</v>
      </c>
      <c r="AY2115" s="173" t="s">
        <v>207</v>
      </c>
    </row>
    <row r="2116" spans="1:65" s="13" customFormat="1" ht="22.5">
      <c r="B2116" s="163"/>
      <c r="D2116" s="164" t="s">
        <v>237</v>
      </c>
      <c r="E2116" s="165" t="s">
        <v>1</v>
      </c>
      <c r="F2116" s="166" t="s">
        <v>3733</v>
      </c>
      <c r="H2116" s="167">
        <v>1</v>
      </c>
      <c r="I2116" s="168"/>
      <c r="L2116" s="163"/>
      <c r="M2116" s="169"/>
      <c r="N2116" s="170"/>
      <c r="O2116" s="170"/>
      <c r="P2116" s="170"/>
      <c r="Q2116" s="170"/>
      <c r="R2116" s="170"/>
      <c r="S2116" s="170"/>
      <c r="T2116" s="171"/>
      <c r="AT2116" s="165" t="s">
        <v>237</v>
      </c>
      <c r="AU2116" s="165" t="s">
        <v>88</v>
      </c>
      <c r="AV2116" s="13" t="s">
        <v>88</v>
      </c>
      <c r="AW2116" s="13" t="s">
        <v>33</v>
      </c>
      <c r="AX2116" s="13" t="s">
        <v>79</v>
      </c>
      <c r="AY2116" s="165" t="s">
        <v>207</v>
      </c>
    </row>
    <row r="2117" spans="1:65" s="14" customFormat="1" ht="22.5">
      <c r="B2117" s="172"/>
      <c r="D2117" s="164" t="s">
        <v>237</v>
      </c>
      <c r="E2117" s="173" t="s">
        <v>1</v>
      </c>
      <c r="F2117" s="174" t="s">
        <v>3734</v>
      </c>
      <c r="H2117" s="173" t="s">
        <v>1</v>
      </c>
      <c r="I2117" s="175"/>
      <c r="L2117" s="172"/>
      <c r="M2117" s="176"/>
      <c r="N2117" s="177"/>
      <c r="O2117" s="177"/>
      <c r="P2117" s="177"/>
      <c r="Q2117" s="177"/>
      <c r="R2117" s="177"/>
      <c r="S2117" s="177"/>
      <c r="T2117" s="178"/>
      <c r="AT2117" s="173" t="s">
        <v>237</v>
      </c>
      <c r="AU2117" s="173" t="s">
        <v>88</v>
      </c>
      <c r="AV2117" s="14" t="s">
        <v>86</v>
      </c>
      <c r="AW2117" s="14" t="s">
        <v>33</v>
      </c>
      <c r="AX2117" s="14" t="s">
        <v>79</v>
      </c>
      <c r="AY2117" s="173" t="s">
        <v>207</v>
      </c>
    </row>
    <row r="2118" spans="1:65" s="14" customFormat="1" ht="22.5">
      <c r="B2118" s="172"/>
      <c r="D2118" s="164" t="s">
        <v>237</v>
      </c>
      <c r="E2118" s="173" t="s">
        <v>1</v>
      </c>
      <c r="F2118" s="174" t="s">
        <v>3735</v>
      </c>
      <c r="H2118" s="173" t="s">
        <v>1</v>
      </c>
      <c r="I2118" s="175"/>
      <c r="L2118" s="172"/>
      <c r="M2118" s="176"/>
      <c r="N2118" s="177"/>
      <c r="O2118" s="177"/>
      <c r="P2118" s="177"/>
      <c r="Q2118" s="177"/>
      <c r="R2118" s="177"/>
      <c r="S2118" s="177"/>
      <c r="T2118" s="178"/>
      <c r="AT2118" s="173" t="s">
        <v>237</v>
      </c>
      <c r="AU2118" s="173" t="s">
        <v>88</v>
      </c>
      <c r="AV2118" s="14" t="s">
        <v>86</v>
      </c>
      <c r="AW2118" s="14" t="s">
        <v>33</v>
      </c>
      <c r="AX2118" s="14" t="s">
        <v>79</v>
      </c>
      <c r="AY2118" s="173" t="s">
        <v>207</v>
      </c>
    </row>
    <row r="2119" spans="1:65" s="14" customFormat="1" ht="11.25">
      <c r="B2119" s="172"/>
      <c r="D2119" s="164" t="s">
        <v>237</v>
      </c>
      <c r="E2119" s="173" t="s">
        <v>1</v>
      </c>
      <c r="F2119" s="174" t="s">
        <v>3736</v>
      </c>
      <c r="H2119" s="173" t="s">
        <v>1</v>
      </c>
      <c r="I2119" s="175"/>
      <c r="L2119" s="172"/>
      <c r="M2119" s="176"/>
      <c r="N2119" s="177"/>
      <c r="O2119" s="177"/>
      <c r="P2119" s="177"/>
      <c r="Q2119" s="177"/>
      <c r="R2119" s="177"/>
      <c r="S2119" s="177"/>
      <c r="T2119" s="178"/>
      <c r="AT2119" s="173" t="s">
        <v>237</v>
      </c>
      <c r="AU2119" s="173" t="s">
        <v>88</v>
      </c>
      <c r="AV2119" s="14" t="s">
        <v>86</v>
      </c>
      <c r="AW2119" s="14" t="s">
        <v>33</v>
      </c>
      <c r="AX2119" s="14" t="s">
        <v>79</v>
      </c>
      <c r="AY2119" s="173" t="s">
        <v>207</v>
      </c>
    </row>
    <row r="2120" spans="1:65" s="14" customFormat="1" ht="22.5">
      <c r="B2120" s="172"/>
      <c r="D2120" s="164" t="s">
        <v>237</v>
      </c>
      <c r="E2120" s="173" t="s">
        <v>1</v>
      </c>
      <c r="F2120" s="174" t="s">
        <v>3737</v>
      </c>
      <c r="H2120" s="173" t="s">
        <v>1</v>
      </c>
      <c r="I2120" s="175"/>
      <c r="L2120" s="172"/>
      <c r="M2120" s="176"/>
      <c r="N2120" s="177"/>
      <c r="O2120" s="177"/>
      <c r="P2120" s="177"/>
      <c r="Q2120" s="177"/>
      <c r="R2120" s="177"/>
      <c r="S2120" s="177"/>
      <c r="T2120" s="178"/>
      <c r="AT2120" s="173" t="s">
        <v>237</v>
      </c>
      <c r="AU2120" s="173" t="s">
        <v>88</v>
      </c>
      <c r="AV2120" s="14" t="s">
        <v>86</v>
      </c>
      <c r="AW2120" s="14" t="s">
        <v>33</v>
      </c>
      <c r="AX2120" s="14" t="s">
        <v>79</v>
      </c>
      <c r="AY2120" s="173" t="s">
        <v>207</v>
      </c>
    </row>
    <row r="2121" spans="1:65" s="14" customFormat="1" ht="22.5">
      <c r="B2121" s="172"/>
      <c r="D2121" s="164" t="s">
        <v>237</v>
      </c>
      <c r="E2121" s="173" t="s">
        <v>1</v>
      </c>
      <c r="F2121" s="174" t="s">
        <v>3738</v>
      </c>
      <c r="H2121" s="173" t="s">
        <v>1</v>
      </c>
      <c r="I2121" s="175"/>
      <c r="L2121" s="172"/>
      <c r="M2121" s="176"/>
      <c r="N2121" s="177"/>
      <c r="O2121" s="177"/>
      <c r="P2121" s="177"/>
      <c r="Q2121" s="177"/>
      <c r="R2121" s="177"/>
      <c r="S2121" s="177"/>
      <c r="T2121" s="178"/>
      <c r="AT2121" s="173" t="s">
        <v>237</v>
      </c>
      <c r="AU2121" s="173" t="s">
        <v>88</v>
      </c>
      <c r="AV2121" s="14" t="s">
        <v>86</v>
      </c>
      <c r="AW2121" s="14" t="s">
        <v>33</v>
      </c>
      <c r="AX2121" s="14" t="s">
        <v>79</v>
      </c>
      <c r="AY2121" s="173" t="s">
        <v>207</v>
      </c>
    </row>
    <row r="2122" spans="1:65" s="14" customFormat="1" ht="22.5">
      <c r="B2122" s="172"/>
      <c r="D2122" s="164" t="s">
        <v>237</v>
      </c>
      <c r="E2122" s="173" t="s">
        <v>1</v>
      </c>
      <c r="F2122" s="174" t="s">
        <v>3739</v>
      </c>
      <c r="H2122" s="173" t="s">
        <v>1</v>
      </c>
      <c r="I2122" s="175"/>
      <c r="L2122" s="172"/>
      <c r="M2122" s="176"/>
      <c r="N2122" s="177"/>
      <c r="O2122" s="177"/>
      <c r="P2122" s="177"/>
      <c r="Q2122" s="177"/>
      <c r="R2122" s="177"/>
      <c r="S2122" s="177"/>
      <c r="T2122" s="178"/>
      <c r="AT2122" s="173" t="s">
        <v>237</v>
      </c>
      <c r="AU2122" s="173" t="s">
        <v>88</v>
      </c>
      <c r="AV2122" s="14" t="s">
        <v>86</v>
      </c>
      <c r="AW2122" s="14" t="s">
        <v>33</v>
      </c>
      <c r="AX2122" s="14" t="s">
        <v>79</v>
      </c>
      <c r="AY2122" s="173" t="s">
        <v>207</v>
      </c>
    </row>
    <row r="2123" spans="1:65" s="14" customFormat="1" ht="22.5">
      <c r="B2123" s="172"/>
      <c r="D2123" s="164" t="s">
        <v>237</v>
      </c>
      <c r="E2123" s="173" t="s">
        <v>1</v>
      </c>
      <c r="F2123" s="174" t="s">
        <v>3740</v>
      </c>
      <c r="H2123" s="173" t="s">
        <v>1</v>
      </c>
      <c r="I2123" s="175"/>
      <c r="L2123" s="172"/>
      <c r="M2123" s="176"/>
      <c r="N2123" s="177"/>
      <c r="O2123" s="177"/>
      <c r="P2123" s="177"/>
      <c r="Q2123" s="177"/>
      <c r="R2123" s="177"/>
      <c r="S2123" s="177"/>
      <c r="T2123" s="178"/>
      <c r="AT2123" s="173" t="s">
        <v>237</v>
      </c>
      <c r="AU2123" s="173" t="s">
        <v>88</v>
      </c>
      <c r="AV2123" s="14" t="s">
        <v>86</v>
      </c>
      <c r="AW2123" s="14" t="s">
        <v>33</v>
      </c>
      <c r="AX2123" s="14" t="s">
        <v>79</v>
      </c>
      <c r="AY2123" s="173" t="s">
        <v>207</v>
      </c>
    </row>
    <row r="2124" spans="1:65" s="14" customFormat="1" ht="22.5">
      <c r="B2124" s="172"/>
      <c r="D2124" s="164" t="s">
        <v>237</v>
      </c>
      <c r="E2124" s="173" t="s">
        <v>1</v>
      </c>
      <c r="F2124" s="174" t="s">
        <v>3741</v>
      </c>
      <c r="H2124" s="173" t="s">
        <v>1</v>
      </c>
      <c r="I2124" s="175"/>
      <c r="L2124" s="172"/>
      <c r="M2124" s="176"/>
      <c r="N2124" s="177"/>
      <c r="O2124" s="177"/>
      <c r="P2124" s="177"/>
      <c r="Q2124" s="177"/>
      <c r="R2124" s="177"/>
      <c r="S2124" s="177"/>
      <c r="T2124" s="178"/>
      <c r="AT2124" s="173" t="s">
        <v>237</v>
      </c>
      <c r="AU2124" s="173" t="s">
        <v>88</v>
      </c>
      <c r="AV2124" s="14" t="s">
        <v>86</v>
      </c>
      <c r="AW2124" s="14" t="s">
        <v>33</v>
      </c>
      <c r="AX2124" s="14" t="s">
        <v>79</v>
      </c>
      <c r="AY2124" s="173" t="s">
        <v>207</v>
      </c>
    </row>
    <row r="2125" spans="1:65" s="15" customFormat="1" ht="11.25">
      <c r="B2125" s="179"/>
      <c r="D2125" s="164" t="s">
        <v>237</v>
      </c>
      <c r="E2125" s="180" t="s">
        <v>1</v>
      </c>
      <c r="F2125" s="181" t="s">
        <v>242</v>
      </c>
      <c r="H2125" s="182">
        <v>1</v>
      </c>
      <c r="I2125" s="183"/>
      <c r="L2125" s="179"/>
      <c r="M2125" s="184"/>
      <c r="N2125" s="185"/>
      <c r="O2125" s="185"/>
      <c r="P2125" s="185"/>
      <c r="Q2125" s="185"/>
      <c r="R2125" s="185"/>
      <c r="S2125" s="185"/>
      <c r="T2125" s="186"/>
      <c r="AT2125" s="180" t="s">
        <v>237</v>
      </c>
      <c r="AU2125" s="180" t="s">
        <v>88</v>
      </c>
      <c r="AV2125" s="15" t="s">
        <v>213</v>
      </c>
      <c r="AW2125" s="15" t="s">
        <v>33</v>
      </c>
      <c r="AX2125" s="15" t="s">
        <v>86</v>
      </c>
      <c r="AY2125" s="180" t="s">
        <v>207</v>
      </c>
    </row>
    <row r="2126" spans="1:65" s="2" customFormat="1" ht="37.9" customHeight="1">
      <c r="A2126" s="31"/>
      <c r="B2126" s="148"/>
      <c r="C2126" s="149" t="s">
        <v>3742</v>
      </c>
      <c r="D2126" s="149" t="s">
        <v>209</v>
      </c>
      <c r="E2126" s="150" t="s">
        <v>3743</v>
      </c>
      <c r="F2126" s="151" t="s">
        <v>3744</v>
      </c>
      <c r="G2126" s="152" t="s">
        <v>301</v>
      </c>
      <c r="H2126" s="153">
        <v>1</v>
      </c>
      <c r="I2126" s="154"/>
      <c r="J2126" s="155">
        <f>ROUND(I2126*H2126,2)</f>
        <v>0</v>
      </c>
      <c r="K2126" s="156"/>
      <c r="L2126" s="32"/>
      <c r="M2126" s="157" t="s">
        <v>1</v>
      </c>
      <c r="N2126" s="158" t="s">
        <v>44</v>
      </c>
      <c r="O2126" s="57"/>
      <c r="P2126" s="159">
        <f>O2126*H2126</f>
        <v>0</v>
      </c>
      <c r="Q2126" s="159">
        <v>0</v>
      </c>
      <c r="R2126" s="159">
        <f>Q2126*H2126</f>
        <v>0</v>
      </c>
      <c r="S2126" s="159">
        <v>0</v>
      </c>
      <c r="T2126" s="160">
        <f>S2126*H2126</f>
        <v>0</v>
      </c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R2126" s="161" t="s">
        <v>356</v>
      </c>
      <c r="AT2126" s="161" t="s">
        <v>209</v>
      </c>
      <c r="AU2126" s="161" t="s">
        <v>88</v>
      </c>
      <c r="AY2126" s="17" t="s">
        <v>207</v>
      </c>
      <c r="BE2126" s="162">
        <f>IF(N2126="základní",J2126,0)</f>
        <v>0</v>
      </c>
      <c r="BF2126" s="162">
        <f>IF(N2126="snížená",J2126,0)</f>
        <v>0</v>
      </c>
      <c r="BG2126" s="162">
        <f>IF(N2126="zákl. přenesená",J2126,0)</f>
        <v>0</v>
      </c>
      <c r="BH2126" s="162">
        <f>IF(N2126="sníž. přenesená",J2126,0)</f>
        <v>0</v>
      </c>
      <c r="BI2126" s="162">
        <f>IF(N2126="nulová",J2126,0)</f>
        <v>0</v>
      </c>
      <c r="BJ2126" s="17" t="s">
        <v>86</v>
      </c>
      <c r="BK2126" s="162">
        <f>ROUND(I2126*H2126,2)</f>
        <v>0</v>
      </c>
      <c r="BL2126" s="17" t="s">
        <v>356</v>
      </c>
      <c r="BM2126" s="161" t="s">
        <v>3745</v>
      </c>
    </row>
    <row r="2127" spans="1:65" s="13" customFormat="1" ht="22.5">
      <c r="B2127" s="163"/>
      <c r="D2127" s="164" t="s">
        <v>237</v>
      </c>
      <c r="E2127" s="165" t="s">
        <v>1</v>
      </c>
      <c r="F2127" s="166" t="s">
        <v>3746</v>
      </c>
      <c r="H2127" s="167">
        <v>1</v>
      </c>
      <c r="I2127" s="168"/>
      <c r="L2127" s="163"/>
      <c r="M2127" s="169"/>
      <c r="N2127" s="170"/>
      <c r="O2127" s="170"/>
      <c r="P2127" s="170"/>
      <c r="Q2127" s="170"/>
      <c r="R2127" s="170"/>
      <c r="S2127" s="170"/>
      <c r="T2127" s="171"/>
      <c r="AT2127" s="165" t="s">
        <v>237</v>
      </c>
      <c r="AU2127" s="165" t="s">
        <v>88</v>
      </c>
      <c r="AV2127" s="13" t="s">
        <v>88</v>
      </c>
      <c r="AW2127" s="13" t="s">
        <v>33</v>
      </c>
      <c r="AX2127" s="13" t="s">
        <v>79</v>
      </c>
      <c r="AY2127" s="165" t="s">
        <v>207</v>
      </c>
    </row>
    <row r="2128" spans="1:65" s="14" customFormat="1" ht="22.5">
      <c r="B2128" s="172"/>
      <c r="D2128" s="164" t="s">
        <v>237</v>
      </c>
      <c r="E2128" s="173" t="s">
        <v>1</v>
      </c>
      <c r="F2128" s="174" t="s">
        <v>3747</v>
      </c>
      <c r="H2128" s="173" t="s">
        <v>1</v>
      </c>
      <c r="I2128" s="175"/>
      <c r="L2128" s="172"/>
      <c r="M2128" s="176"/>
      <c r="N2128" s="177"/>
      <c r="O2128" s="177"/>
      <c r="P2128" s="177"/>
      <c r="Q2128" s="177"/>
      <c r="R2128" s="177"/>
      <c r="S2128" s="177"/>
      <c r="T2128" s="178"/>
      <c r="AT2128" s="173" t="s">
        <v>237</v>
      </c>
      <c r="AU2128" s="173" t="s">
        <v>88</v>
      </c>
      <c r="AV2128" s="14" t="s">
        <v>86</v>
      </c>
      <c r="AW2128" s="14" t="s">
        <v>33</v>
      </c>
      <c r="AX2128" s="14" t="s">
        <v>79</v>
      </c>
      <c r="AY2128" s="173" t="s">
        <v>207</v>
      </c>
    </row>
    <row r="2129" spans="1:65" s="14" customFormat="1" ht="22.5">
      <c r="B2129" s="172"/>
      <c r="D2129" s="164" t="s">
        <v>237</v>
      </c>
      <c r="E2129" s="173" t="s">
        <v>1</v>
      </c>
      <c r="F2129" s="174" t="s">
        <v>3748</v>
      </c>
      <c r="H2129" s="173" t="s">
        <v>1</v>
      </c>
      <c r="I2129" s="175"/>
      <c r="L2129" s="172"/>
      <c r="M2129" s="176"/>
      <c r="N2129" s="177"/>
      <c r="O2129" s="177"/>
      <c r="P2129" s="177"/>
      <c r="Q2129" s="177"/>
      <c r="R2129" s="177"/>
      <c r="S2129" s="177"/>
      <c r="T2129" s="178"/>
      <c r="AT2129" s="173" t="s">
        <v>237</v>
      </c>
      <c r="AU2129" s="173" t="s">
        <v>88</v>
      </c>
      <c r="AV2129" s="14" t="s">
        <v>86</v>
      </c>
      <c r="AW2129" s="14" t="s">
        <v>33</v>
      </c>
      <c r="AX2129" s="14" t="s">
        <v>79</v>
      </c>
      <c r="AY2129" s="173" t="s">
        <v>207</v>
      </c>
    </row>
    <row r="2130" spans="1:65" s="14" customFormat="1" ht="22.5">
      <c r="B2130" s="172"/>
      <c r="D2130" s="164" t="s">
        <v>237</v>
      </c>
      <c r="E2130" s="173" t="s">
        <v>1</v>
      </c>
      <c r="F2130" s="174" t="s">
        <v>3749</v>
      </c>
      <c r="H2130" s="173" t="s">
        <v>1</v>
      </c>
      <c r="I2130" s="175"/>
      <c r="L2130" s="172"/>
      <c r="M2130" s="176"/>
      <c r="N2130" s="177"/>
      <c r="O2130" s="177"/>
      <c r="P2130" s="177"/>
      <c r="Q2130" s="177"/>
      <c r="R2130" s="177"/>
      <c r="S2130" s="177"/>
      <c r="T2130" s="178"/>
      <c r="AT2130" s="173" t="s">
        <v>237</v>
      </c>
      <c r="AU2130" s="173" t="s">
        <v>88</v>
      </c>
      <c r="AV2130" s="14" t="s">
        <v>86</v>
      </c>
      <c r="AW2130" s="14" t="s">
        <v>33</v>
      </c>
      <c r="AX2130" s="14" t="s">
        <v>79</v>
      </c>
      <c r="AY2130" s="173" t="s">
        <v>207</v>
      </c>
    </row>
    <row r="2131" spans="1:65" s="14" customFormat="1" ht="22.5">
      <c r="B2131" s="172"/>
      <c r="D2131" s="164" t="s">
        <v>237</v>
      </c>
      <c r="E2131" s="173" t="s">
        <v>1</v>
      </c>
      <c r="F2131" s="174" t="s">
        <v>3750</v>
      </c>
      <c r="H2131" s="173" t="s">
        <v>1</v>
      </c>
      <c r="I2131" s="175"/>
      <c r="L2131" s="172"/>
      <c r="M2131" s="176"/>
      <c r="N2131" s="177"/>
      <c r="O2131" s="177"/>
      <c r="P2131" s="177"/>
      <c r="Q2131" s="177"/>
      <c r="R2131" s="177"/>
      <c r="S2131" s="177"/>
      <c r="T2131" s="178"/>
      <c r="AT2131" s="173" t="s">
        <v>237</v>
      </c>
      <c r="AU2131" s="173" t="s">
        <v>88</v>
      </c>
      <c r="AV2131" s="14" t="s">
        <v>86</v>
      </c>
      <c r="AW2131" s="14" t="s">
        <v>33</v>
      </c>
      <c r="AX2131" s="14" t="s">
        <v>79</v>
      </c>
      <c r="AY2131" s="173" t="s">
        <v>207</v>
      </c>
    </row>
    <row r="2132" spans="1:65" s="14" customFormat="1" ht="22.5">
      <c r="B2132" s="172"/>
      <c r="D2132" s="164" t="s">
        <v>237</v>
      </c>
      <c r="E2132" s="173" t="s">
        <v>1</v>
      </c>
      <c r="F2132" s="174" t="s">
        <v>3751</v>
      </c>
      <c r="H2132" s="173" t="s">
        <v>1</v>
      </c>
      <c r="I2132" s="175"/>
      <c r="L2132" s="172"/>
      <c r="M2132" s="176"/>
      <c r="N2132" s="177"/>
      <c r="O2132" s="177"/>
      <c r="P2132" s="177"/>
      <c r="Q2132" s="177"/>
      <c r="R2132" s="177"/>
      <c r="S2132" s="177"/>
      <c r="T2132" s="178"/>
      <c r="AT2132" s="173" t="s">
        <v>237</v>
      </c>
      <c r="AU2132" s="173" t="s">
        <v>88</v>
      </c>
      <c r="AV2132" s="14" t="s">
        <v>86</v>
      </c>
      <c r="AW2132" s="14" t="s">
        <v>33</v>
      </c>
      <c r="AX2132" s="14" t="s">
        <v>79</v>
      </c>
      <c r="AY2132" s="173" t="s">
        <v>207</v>
      </c>
    </row>
    <row r="2133" spans="1:65" s="14" customFormat="1" ht="11.25">
      <c r="B2133" s="172"/>
      <c r="D2133" s="164" t="s">
        <v>237</v>
      </c>
      <c r="E2133" s="173" t="s">
        <v>1</v>
      </c>
      <c r="F2133" s="174" t="s">
        <v>3752</v>
      </c>
      <c r="H2133" s="173" t="s">
        <v>1</v>
      </c>
      <c r="I2133" s="175"/>
      <c r="L2133" s="172"/>
      <c r="M2133" s="176"/>
      <c r="N2133" s="177"/>
      <c r="O2133" s="177"/>
      <c r="P2133" s="177"/>
      <c r="Q2133" s="177"/>
      <c r="R2133" s="177"/>
      <c r="S2133" s="177"/>
      <c r="T2133" s="178"/>
      <c r="AT2133" s="173" t="s">
        <v>237</v>
      </c>
      <c r="AU2133" s="173" t="s">
        <v>88</v>
      </c>
      <c r="AV2133" s="14" t="s">
        <v>86</v>
      </c>
      <c r="AW2133" s="14" t="s">
        <v>33</v>
      </c>
      <c r="AX2133" s="14" t="s">
        <v>79</v>
      </c>
      <c r="AY2133" s="173" t="s">
        <v>207</v>
      </c>
    </row>
    <row r="2134" spans="1:65" s="15" customFormat="1" ht="11.25">
      <c r="B2134" s="179"/>
      <c r="D2134" s="164" t="s">
        <v>237</v>
      </c>
      <c r="E2134" s="180" t="s">
        <v>1</v>
      </c>
      <c r="F2134" s="181" t="s">
        <v>242</v>
      </c>
      <c r="H2134" s="182">
        <v>1</v>
      </c>
      <c r="I2134" s="183"/>
      <c r="L2134" s="179"/>
      <c r="M2134" s="184"/>
      <c r="N2134" s="185"/>
      <c r="O2134" s="185"/>
      <c r="P2134" s="185"/>
      <c r="Q2134" s="185"/>
      <c r="R2134" s="185"/>
      <c r="S2134" s="185"/>
      <c r="T2134" s="186"/>
      <c r="AT2134" s="180" t="s">
        <v>237</v>
      </c>
      <c r="AU2134" s="180" t="s">
        <v>88</v>
      </c>
      <c r="AV2134" s="15" t="s">
        <v>213</v>
      </c>
      <c r="AW2134" s="15" t="s">
        <v>33</v>
      </c>
      <c r="AX2134" s="15" t="s">
        <v>86</v>
      </c>
      <c r="AY2134" s="180" t="s">
        <v>207</v>
      </c>
    </row>
    <row r="2135" spans="1:65" s="2" customFormat="1" ht="16.5" customHeight="1">
      <c r="A2135" s="31"/>
      <c r="B2135" s="148"/>
      <c r="C2135" s="149" t="s">
        <v>1466</v>
      </c>
      <c r="D2135" s="149" t="s">
        <v>209</v>
      </c>
      <c r="E2135" s="150" t="s">
        <v>3753</v>
      </c>
      <c r="F2135" s="151" t="s">
        <v>3754</v>
      </c>
      <c r="G2135" s="152" t="s">
        <v>212</v>
      </c>
      <c r="H2135" s="153">
        <v>15</v>
      </c>
      <c r="I2135" s="154"/>
      <c r="J2135" s="155">
        <f>ROUND(I2135*H2135,2)</f>
        <v>0</v>
      </c>
      <c r="K2135" s="156"/>
      <c r="L2135" s="32"/>
      <c r="M2135" s="157" t="s">
        <v>1</v>
      </c>
      <c r="N2135" s="158" t="s">
        <v>44</v>
      </c>
      <c r="O2135" s="57"/>
      <c r="P2135" s="159">
        <f>O2135*H2135</f>
        <v>0</v>
      </c>
      <c r="Q2135" s="159">
        <v>0</v>
      </c>
      <c r="R2135" s="159">
        <f>Q2135*H2135</f>
        <v>0</v>
      </c>
      <c r="S2135" s="159">
        <v>0</v>
      </c>
      <c r="T2135" s="160">
        <f>S2135*H2135</f>
        <v>0</v>
      </c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R2135" s="161" t="s">
        <v>356</v>
      </c>
      <c r="AT2135" s="161" t="s">
        <v>209</v>
      </c>
      <c r="AU2135" s="161" t="s">
        <v>88</v>
      </c>
      <c r="AY2135" s="17" t="s">
        <v>207</v>
      </c>
      <c r="BE2135" s="162">
        <f>IF(N2135="základní",J2135,0)</f>
        <v>0</v>
      </c>
      <c r="BF2135" s="162">
        <f>IF(N2135="snížená",J2135,0)</f>
        <v>0</v>
      </c>
      <c r="BG2135" s="162">
        <f>IF(N2135="zákl. přenesená",J2135,0)</f>
        <v>0</v>
      </c>
      <c r="BH2135" s="162">
        <f>IF(N2135="sníž. přenesená",J2135,0)</f>
        <v>0</v>
      </c>
      <c r="BI2135" s="162">
        <f>IF(N2135="nulová",J2135,0)</f>
        <v>0</v>
      </c>
      <c r="BJ2135" s="17" t="s">
        <v>86</v>
      </c>
      <c r="BK2135" s="162">
        <f>ROUND(I2135*H2135,2)</f>
        <v>0</v>
      </c>
      <c r="BL2135" s="17" t="s">
        <v>356</v>
      </c>
      <c r="BM2135" s="161" t="s">
        <v>3755</v>
      </c>
    </row>
    <row r="2136" spans="1:65" s="13" customFormat="1" ht="22.5">
      <c r="B2136" s="163"/>
      <c r="D2136" s="164" t="s">
        <v>237</v>
      </c>
      <c r="E2136" s="165" t="s">
        <v>1</v>
      </c>
      <c r="F2136" s="166" t="s">
        <v>3756</v>
      </c>
      <c r="H2136" s="167">
        <v>15</v>
      </c>
      <c r="I2136" s="168"/>
      <c r="L2136" s="163"/>
      <c r="M2136" s="169"/>
      <c r="N2136" s="170"/>
      <c r="O2136" s="170"/>
      <c r="P2136" s="170"/>
      <c r="Q2136" s="170"/>
      <c r="R2136" s="170"/>
      <c r="S2136" s="170"/>
      <c r="T2136" s="171"/>
      <c r="AT2136" s="165" t="s">
        <v>237</v>
      </c>
      <c r="AU2136" s="165" t="s">
        <v>88</v>
      </c>
      <c r="AV2136" s="13" t="s">
        <v>88</v>
      </c>
      <c r="AW2136" s="13" t="s">
        <v>33</v>
      </c>
      <c r="AX2136" s="13" t="s">
        <v>79</v>
      </c>
      <c r="AY2136" s="165" t="s">
        <v>207</v>
      </c>
    </row>
    <row r="2137" spans="1:65" s="14" customFormat="1" ht="11.25">
      <c r="B2137" s="172"/>
      <c r="D2137" s="164" t="s">
        <v>237</v>
      </c>
      <c r="E2137" s="173" t="s">
        <v>1</v>
      </c>
      <c r="F2137" s="174" t="s">
        <v>2822</v>
      </c>
      <c r="H2137" s="173" t="s">
        <v>1</v>
      </c>
      <c r="I2137" s="175"/>
      <c r="L2137" s="172"/>
      <c r="M2137" s="176"/>
      <c r="N2137" s="177"/>
      <c r="O2137" s="177"/>
      <c r="P2137" s="177"/>
      <c r="Q2137" s="177"/>
      <c r="R2137" s="177"/>
      <c r="S2137" s="177"/>
      <c r="T2137" s="178"/>
      <c r="AT2137" s="173" t="s">
        <v>237</v>
      </c>
      <c r="AU2137" s="173" t="s">
        <v>88</v>
      </c>
      <c r="AV2137" s="14" t="s">
        <v>86</v>
      </c>
      <c r="AW2137" s="14" t="s">
        <v>33</v>
      </c>
      <c r="AX2137" s="14" t="s">
        <v>79</v>
      </c>
      <c r="AY2137" s="173" t="s">
        <v>207</v>
      </c>
    </row>
    <row r="2138" spans="1:65" s="15" customFormat="1" ht="11.25">
      <c r="B2138" s="179"/>
      <c r="D2138" s="164" t="s">
        <v>237</v>
      </c>
      <c r="E2138" s="180" t="s">
        <v>1</v>
      </c>
      <c r="F2138" s="181" t="s">
        <v>242</v>
      </c>
      <c r="H2138" s="182">
        <v>15</v>
      </c>
      <c r="I2138" s="183"/>
      <c r="L2138" s="179"/>
      <c r="M2138" s="184"/>
      <c r="N2138" s="185"/>
      <c r="O2138" s="185"/>
      <c r="P2138" s="185"/>
      <c r="Q2138" s="185"/>
      <c r="R2138" s="185"/>
      <c r="S2138" s="185"/>
      <c r="T2138" s="186"/>
      <c r="AT2138" s="180" t="s">
        <v>237</v>
      </c>
      <c r="AU2138" s="180" t="s">
        <v>88</v>
      </c>
      <c r="AV2138" s="15" t="s">
        <v>213</v>
      </c>
      <c r="AW2138" s="15" t="s">
        <v>33</v>
      </c>
      <c r="AX2138" s="15" t="s">
        <v>86</v>
      </c>
      <c r="AY2138" s="180" t="s">
        <v>207</v>
      </c>
    </row>
    <row r="2139" spans="1:65" s="12" customFormat="1" ht="22.9" customHeight="1">
      <c r="B2139" s="135"/>
      <c r="D2139" s="136" t="s">
        <v>78</v>
      </c>
      <c r="E2139" s="146" t="s">
        <v>3757</v>
      </c>
      <c r="F2139" s="146" t="s">
        <v>3758</v>
      </c>
      <c r="I2139" s="138"/>
      <c r="J2139" s="147">
        <f>BK2139</f>
        <v>0</v>
      </c>
      <c r="L2139" s="135"/>
      <c r="M2139" s="140"/>
      <c r="N2139" s="141"/>
      <c r="O2139" s="141"/>
      <c r="P2139" s="142">
        <f>SUM(P2140:P2192)</f>
        <v>0</v>
      </c>
      <c r="Q2139" s="141"/>
      <c r="R2139" s="142">
        <f>SUM(R2140:R2192)</f>
        <v>0</v>
      </c>
      <c r="S2139" s="141"/>
      <c r="T2139" s="143">
        <f>SUM(T2140:T2192)</f>
        <v>0</v>
      </c>
      <c r="AR2139" s="136" t="s">
        <v>217</v>
      </c>
      <c r="AT2139" s="144" t="s">
        <v>78</v>
      </c>
      <c r="AU2139" s="144" t="s">
        <v>86</v>
      </c>
      <c r="AY2139" s="136" t="s">
        <v>207</v>
      </c>
      <c r="BK2139" s="145">
        <f>SUM(BK2140:BK2192)</f>
        <v>0</v>
      </c>
    </row>
    <row r="2140" spans="1:65" s="2" customFormat="1" ht="33" customHeight="1">
      <c r="A2140" s="31"/>
      <c r="B2140" s="148"/>
      <c r="C2140" s="149" t="s">
        <v>3759</v>
      </c>
      <c r="D2140" s="149" t="s">
        <v>209</v>
      </c>
      <c r="E2140" s="150" t="s">
        <v>3760</v>
      </c>
      <c r="F2140" s="151" t="s">
        <v>3761</v>
      </c>
      <c r="G2140" s="152" t="s">
        <v>3762</v>
      </c>
      <c r="H2140" s="153">
        <v>1950</v>
      </c>
      <c r="I2140" s="154"/>
      <c r="J2140" s="155">
        <f>ROUND(I2140*H2140,2)</f>
        <v>0</v>
      </c>
      <c r="K2140" s="156"/>
      <c r="L2140" s="32"/>
      <c r="M2140" s="157" t="s">
        <v>1</v>
      </c>
      <c r="N2140" s="158" t="s">
        <v>44</v>
      </c>
      <c r="O2140" s="57"/>
      <c r="P2140" s="159">
        <f>O2140*H2140</f>
        <v>0</v>
      </c>
      <c r="Q2140" s="159">
        <v>0</v>
      </c>
      <c r="R2140" s="159">
        <f>Q2140*H2140</f>
        <v>0</v>
      </c>
      <c r="S2140" s="159">
        <v>0</v>
      </c>
      <c r="T2140" s="160">
        <f>S2140*H2140</f>
        <v>0</v>
      </c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R2140" s="161" t="s">
        <v>356</v>
      </c>
      <c r="AT2140" s="161" t="s">
        <v>209</v>
      </c>
      <c r="AU2140" s="161" t="s">
        <v>88</v>
      </c>
      <c r="AY2140" s="17" t="s">
        <v>207</v>
      </c>
      <c r="BE2140" s="162">
        <f>IF(N2140="základní",J2140,0)</f>
        <v>0</v>
      </c>
      <c r="BF2140" s="162">
        <f>IF(N2140="snížená",J2140,0)</f>
        <v>0</v>
      </c>
      <c r="BG2140" s="162">
        <f>IF(N2140="zákl. přenesená",J2140,0)</f>
        <v>0</v>
      </c>
      <c r="BH2140" s="162">
        <f>IF(N2140="sníž. přenesená",J2140,0)</f>
        <v>0</v>
      </c>
      <c r="BI2140" s="162">
        <f>IF(N2140="nulová",J2140,0)</f>
        <v>0</v>
      </c>
      <c r="BJ2140" s="17" t="s">
        <v>86</v>
      </c>
      <c r="BK2140" s="162">
        <f>ROUND(I2140*H2140,2)</f>
        <v>0</v>
      </c>
      <c r="BL2140" s="17" t="s">
        <v>356</v>
      </c>
      <c r="BM2140" s="161" t="s">
        <v>3763</v>
      </c>
    </row>
    <row r="2141" spans="1:65" s="13" customFormat="1" ht="22.5">
      <c r="B2141" s="163"/>
      <c r="D2141" s="164" t="s">
        <v>237</v>
      </c>
      <c r="E2141" s="165" t="s">
        <v>1</v>
      </c>
      <c r="F2141" s="166" t="s">
        <v>3764</v>
      </c>
      <c r="H2141" s="167">
        <v>1950</v>
      </c>
      <c r="I2141" s="168"/>
      <c r="L2141" s="163"/>
      <c r="M2141" s="169"/>
      <c r="N2141" s="170"/>
      <c r="O2141" s="170"/>
      <c r="P2141" s="170"/>
      <c r="Q2141" s="170"/>
      <c r="R2141" s="170"/>
      <c r="S2141" s="170"/>
      <c r="T2141" s="171"/>
      <c r="AT2141" s="165" t="s">
        <v>237</v>
      </c>
      <c r="AU2141" s="165" t="s">
        <v>88</v>
      </c>
      <c r="AV2141" s="13" t="s">
        <v>88</v>
      </c>
      <c r="AW2141" s="13" t="s">
        <v>33</v>
      </c>
      <c r="AX2141" s="13" t="s">
        <v>79</v>
      </c>
      <c r="AY2141" s="165" t="s">
        <v>207</v>
      </c>
    </row>
    <row r="2142" spans="1:65" s="14" customFormat="1" ht="22.5">
      <c r="B2142" s="172"/>
      <c r="D2142" s="164" t="s">
        <v>237</v>
      </c>
      <c r="E2142" s="173" t="s">
        <v>1</v>
      </c>
      <c r="F2142" s="174" t="s">
        <v>3765</v>
      </c>
      <c r="H2142" s="173" t="s">
        <v>1</v>
      </c>
      <c r="I2142" s="175"/>
      <c r="L2142" s="172"/>
      <c r="M2142" s="176"/>
      <c r="N2142" s="177"/>
      <c r="O2142" s="177"/>
      <c r="P2142" s="177"/>
      <c r="Q2142" s="177"/>
      <c r="R2142" s="177"/>
      <c r="S2142" s="177"/>
      <c r="T2142" s="178"/>
      <c r="AT2142" s="173" t="s">
        <v>237</v>
      </c>
      <c r="AU2142" s="173" t="s">
        <v>88</v>
      </c>
      <c r="AV2142" s="14" t="s">
        <v>86</v>
      </c>
      <c r="AW2142" s="14" t="s">
        <v>33</v>
      </c>
      <c r="AX2142" s="14" t="s">
        <v>79</v>
      </c>
      <c r="AY2142" s="173" t="s">
        <v>207</v>
      </c>
    </row>
    <row r="2143" spans="1:65" s="14" customFormat="1" ht="22.5">
      <c r="B2143" s="172"/>
      <c r="D2143" s="164" t="s">
        <v>237</v>
      </c>
      <c r="E2143" s="173" t="s">
        <v>1</v>
      </c>
      <c r="F2143" s="174" t="s">
        <v>3766</v>
      </c>
      <c r="H2143" s="173" t="s">
        <v>1</v>
      </c>
      <c r="I2143" s="175"/>
      <c r="L2143" s="172"/>
      <c r="M2143" s="176"/>
      <c r="N2143" s="177"/>
      <c r="O2143" s="177"/>
      <c r="P2143" s="177"/>
      <c r="Q2143" s="177"/>
      <c r="R2143" s="177"/>
      <c r="S2143" s="177"/>
      <c r="T2143" s="178"/>
      <c r="AT2143" s="173" t="s">
        <v>237</v>
      </c>
      <c r="AU2143" s="173" t="s">
        <v>88</v>
      </c>
      <c r="AV2143" s="14" t="s">
        <v>86</v>
      </c>
      <c r="AW2143" s="14" t="s">
        <v>33</v>
      </c>
      <c r="AX2143" s="14" t="s">
        <v>79</v>
      </c>
      <c r="AY2143" s="173" t="s">
        <v>207</v>
      </c>
    </row>
    <row r="2144" spans="1:65" s="14" customFormat="1" ht="22.5">
      <c r="B2144" s="172"/>
      <c r="D2144" s="164" t="s">
        <v>237</v>
      </c>
      <c r="E2144" s="173" t="s">
        <v>1</v>
      </c>
      <c r="F2144" s="174" t="s">
        <v>3767</v>
      </c>
      <c r="H2144" s="173" t="s">
        <v>1</v>
      </c>
      <c r="I2144" s="175"/>
      <c r="L2144" s="172"/>
      <c r="M2144" s="176"/>
      <c r="N2144" s="177"/>
      <c r="O2144" s="177"/>
      <c r="P2144" s="177"/>
      <c r="Q2144" s="177"/>
      <c r="R2144" s="177"/>
      <c r="S2144" s="177"/>
      <c r="T2144" s="178"/>
      <c r="AT2144" s="173" t="s">
        <v>237</v>
      </c>
      <c r="AU2144" s="173" t="s">
        <v>88</v>
      </c>
      <c r="AV2144" s="14" t="s">
        <v>86</v>
      </c>
      <c r="AW2144" s="14" t="s">
        <v>33</v>
      </c>
      <c r="AX2144" s="14" t="s">
        <v>79</v>
      </c>
      <c r="AY2144" s="173" t="s">
        <v>207</v>
      </c>
    </row>
    <row r="2145" spans="1:65" s="14" customFormat="1" ht="22.5">
      <c r="B2145" s="172"/>
      <c r="D2145" s="164" t="s">
        <v>237</v>
      </c>
      <c r="E2145" s="173" t="s">
        <v>1</v>
      </c>
      <c r="F2145" s="174" t="s">
        <v>3768</v>
      </c>
      <c r="H2145" s="173" t="s">
        <v>1</v>
      </c>
      <c r="I2145" s="175"/>
      <c r="L2145" s="172"/>
      <c r="M2145" s="176"/>
      <c r="N2145" s="177"/>
      <c r="O2145" s="177"/>
      <c r="P2145" s="177"/>
      <c r="Q2145" s="177"/>
      <c r="R2145" s="177"/>
      <c r="S2145" s="177"/>
      <c r="T2145" s="178"/>
      <c r="AT2145" s="173" t="s">
        <v>237</v>
      </c>
      <c r="AU2145" s="173" t="s">
        <v>88</v>
      </c>
      <c r="AV2145" s="14" t="s">
        <v>86</v>
      </c>
      <c r="AW2145" s="14" t="s">
        <v>33</v>
      </c>
      <c r="AX2145" s="14" t="s">
        <v>79</v>
      </c>
      <c r="AY2145" s="173" t="s">
        <v>207</v>
      </c>
    </row>
    <row r="2146" spans="1:65" s="14" customFormat="1" ht="22.5">
      <c r="B2146" s="172"/>
      <c r="D2146" s="164" t="s">
        <v>237</v>
      </c>
      <c r="E2146" s="173" t="s">
        <v>1</v>
      </c>
      <c r="F2146" s="174" t="s">
        <v>3769</v>
      </c>
      <c r="H2146" s="173" t="s">
        <v>1</v>
      </c>
      <c r="I2146" s="175"/>
      <c r="L2146" s="172"/>
      <c r="M2146" s="176"/>
      <c r="N2146" s="177"/>
      <c r="O2146" s="177"/>
      <c r="P2146" s="177"/>
      <c r="Q2146" s="177"/>
      <c r="R2146" s="177"/>
      <c r="S2146" s="177"/>
      <c r="T2146" s="178"/>
      <c r="AT2146" s="173" t="s">
        <v>237</v>
      </c>
      <c r="AU2146" s="173" t="s">
        <v>88</v>
      </c>
      <c r="AV2146" s="14" t="s">
        <v>86</v>
      </c>
      <c r="AW2146" s="14" t="s">
        <v>33</v>
      </c>
      <c r="AX2146" s="14" t="s">
        <v>79</v>
      </c>
      <c r="AY2146" s="173" t="s">
        <v>207</v>
      </c>
    </row>
    <row r="2147" spans="1:65" s="14" customFormat="1" ht="22.5">
      <c r="B2147" s="172"/>
      <c r="D2147" s="164" t="s">
        <v>237</v>
      </c>
      <c r="E2147" s="173" t="s">
        <v>1</v>
      </c>
      <c r="F2147" s="174" t="s">
        <v>3770</v>
      </c>
      <c r="H2147" s="173" t="s">
        <v>1</v>
      </c>
      <c r="I2147" s="175"/>
      <c r="L2147" s="172"/>
      <c r="M2147" s="176"/>
      <c r="N2147" s="177"/>
      <c r="O2147" s="177"/>
      <c r="P2147" s="177"/>
      <c r="Q2147" s="177"/>
      <c r="R2147" s="177"/>
      <c r="S2147" s="177"/>
      <c r="T2147" s="178"/>
      <c r="AT2147" s="173" t="s">
        <v>237</v>
      </c>
      <c r="AU2147" s="173" t="s">
        <v>88</v>
      </c>
      <c r="AV2147" s="14" t="s">
        <v>86</v>
      </c>
      <c r="AW2147" s="14" t="s">
        <v>33</v>
      </c>
      <c r="AX2147" s="14" t="s">
        <v>79</v>
      </c>
      <c r="AY2147" s="173" t="s">
        <v>207</v>
      </c>
    </row>
    <row r="2148" spans="1:65" s="14" customFormat="1" ht="22.5">
      <c r="B2148" s="172"/>
      <c r="D2148" s="164" t="s">
        <v>237</v>
      </c>
      <c r="E2148" s="173" t="s">
        <v>1</v>
      </c>
      <c r="F2148" s="174" t="s">
        <v>3771</v>
      </c>
      <c r="H2148" s="173" t="s">
        <v>1</v>
      </c>
      <c r="I2148" s="175"/>
      <c r="L2148" s="172"/>
      <c r="M2148" s="176"/>
      <c r="N2148" s="177"/>
      <c r="O2148" s="177"/>
      <c r="P2148" s="177"/>
      <c r="Q2148" s="177"/>
      <c r="R2148" s="177"/>
      <c r="S2148" s="177"/>
      <c r="T2148" s="178"/>
      <c r="AT2148" s="173" t="s">
        <v>237</v>
      </c>
      <c r="AU2148" s="173" t="s">
        <v>88</v>
      </c>
      <c r="AV2148" s="14" t="s">
        <v>86</v>
      </c>
      <c r="AW2148" s="14" t="s">
        <v>33</v>
      </c>
      <c r="AX2148" s="14" t="s">
        <v>79</v>
      </c>
      <c r="AY2148" s="173" t="s">
        <v>207</v>
      </c>
    </row>
    <row r="2149" spans="1:65" s="14" customFormat="1" ht="11.25">
      <c r="B2149" s="172"/>
      <c r="D2149" s="164" t="s">
        <v>237</v>
      </c>
      <c r="E2149" s="173" t="s">
        <v>1</v>
      </c>
      <c r="F2149" s="174" t="s">
        <v>3772</v>
      </c>
      <c r="H2149" s="173" t="s">
        <v>1</v>
      </c>
      <c r="I2149" s="175"/>
      <c r="L2149" s="172"/>
      <c r="M2149" s="176"/>
      <c r="N2149" s="177"/>
      <c r="O2149" s="177"/>
      <c r="P2149" s="177"/>
      <c r="Q2149" s="177"/>
      <c r="R2149" s="177"/>
      <c r="S2149" s="177"/>
      <c r="T2149" s="178"/>
      <c r="AT2149" s="173" t="s">
        <v>237</v>
      </c>
      <c r="AU2149" s="173" t="s">
        <v>88</v>
      </c>
      <c r="AV2149" s="14" t="s">
        <v>86</v>
      </c>
      <c r="AW2149" s="14" t="s">
        <v>33</v>
      </c>
      <c r="AX2149" s="14" t="s">
        <v>79</v>
      </c>
      <c r="AY2149" s="173" t="s">
        <v>207</v>
      </c>
    </row>
    <row r="2150" spans="1:65" s="14" customFormat="1" ht="22.5">
      <c r="B2150" s="172"/>
      <c r="D2150" s="164" t="s">
        <v>237</v>
      </c>
      <c r="E2150" s="173" t="s">
        <v>1</v>
      </c>
      <c r="F2150" s="174" t="s">
        <v>3773</v>
      </c>
      <c r="H2150" s="173" t="s">
        <v>1</v>
      </c>
      <c r="I2150" s="175"/>
      <c r="L2150" s="172"/>
      <c r="M2150" s="176"/>
      <c r="N2150" s="177"/>
      <c r="O2150" s="177"/>
      <c r="P2150" s="177"/>
      <c r="Q2150" s="177"/>
      <c r="R2150" s="177"/>
      <c r="S2150" s="177"/>
      <c r="T2150" s="178"/>
      <c r="AT2150" s="173" t="s">
        <v>237</v>
      </c>
      <c r="AU2150" s="173" t="s">
        <v>88</v>
      </c>
      <c r="AV2150" s="14" t="s">
        <v>86</v>
      </c>
      <c r="AW2150" s="14" t="s">
        <v>33</v>
      </c>
      <c r="AX2150" s="14" t="s">
        <v>79</v>
      </c>
      <c r="AY2150" s="173" t="s">
        <v>207</v>
      </c>
    </row>
    <row r="2151" spans="1:65" s="15" customFormat="1" ht="11.25">
      <c r="B2151" s="179"/>
      <c r="D2151" s="164" t="s">
        <v>237</v>
      </c>
      <c r="E2151" s="180" t="s">
        <v>1</v>
      </c>
      <c r="F2151" s="181" t="s">
        <v>242</v>
      </c>
      <c r="H2151" s="182">
        <v>1950</v>
      </c>
      <c r="I2151" s="183"/>
      <c r="L2151" s="179"/>
      <c r="M2151" s="184"/>
      <c r="N2151" s="185"/>
      <c r="O2151" s="185"/>
      <c r="P2151" s="185"/>
      <c r="Q2151" s="185"/>
      <c r="R2151" s="185"/>
      <c r="S2151" s="185"/>
      <c r="T2151" s="186"/>
      <c r="AT2151" s="180" t="s">
        <v>237</v>
      </c>
      <c r="AU2151" s="180" t="s">
        <v>88</v>
      </c>
      <c r="AV2151" s="15" t="s">
        <v>213</v>
      </c>
      <c r="AW2151" s="15" t="s">
        <v>33</v>
      </c>
      <c r="AX2151" s="15" t="s">
        <v>86</v>
      </c>
      <c r="AY2151" s="180" t="s">
        <v>207</v>
      </c>
    </row>
    <row r="2152" spans="1:65" s="2" customFormat="1" ht="24.2" customHeight="1">
      <c r="A2152" s="31"/>
      <c r="B2152" s="148"/>
      <c r="C2152" s="149" t="s">
        <v>1472</v>
      </c>
      <c r="D2152" s="149" t="s">
        <v>209</v>
      </c>
      <c r="E2152" s="150" t="s">
        <v>3774</v>
      </c>
      <c r="F2152" s="151" t="s">
        <v>3775</v>
      </c>
      <c r="G2152" s="152" t="s">
        <v>3762</v>
      </c>
      <c r="H2152" s="153">
        <v>28000</v>
      </c>
      <c r="I2152" s="154"/>
      <c r="J2152" s="155">
        <f>ROUND(I2152*H2152,2)</f>
        <v>0</v>
      </c>
      <c r="K2152" s="156"/>
      <c r="L2152" s="32"/>
      <c r="M2152" s="157" t="s">
        <v>1</v>
      </c>
      <c r="N2152" s="158" t="s">
        <v>44</v>
      </c>
      <c r="O2152" s="57"/>
      <c r="P2152" s="159">
        <f>O2152*H2152</f>
        <v>0</v>
      </c>
      <c r="Q2152" s="159">
        <v>0</v>
      </c>
      <c r="R2152" s="159">
        <f>Q2152*H2152</f>
        <v>0</v>
      </c>
      <c r="S2152" s="159">
        <v>0</v>
      </c>
      <c r="T2152" s="160">
        <f>S2152*H2152</f>
        <v>0</v>
      </c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R2152" s="161" t="s">
        <v>356</v>
      </c>
      <c r="AT2152" s="161" t="s">
        <v>209</v>
      </c>
      <c r="AU2152" s="161" t="s">
        <v>88</v>
      </c>
      <c r="AY2152" s="17" t="s">
        <v>207</v>
      </c>
      <c r="BE2152" s="162">
        <f>IF(N2152="základní",J2152,0)</f>
        <v>0</v>
      </c>
      <c r="BF2152" s="162">
        <f>IF(N2152="snížená",J2152,0)</f>
        <v>0</v>
      </c>
      <c r="BG2152" s="162">
        <f>IF(N2152="zákl. přenesená",J2152,0)</f>
        <v>0</v>
      </c>
      <c r="BH2152" s="162">
        <f>IF(N2152="sníž. přenesená",J2152,0)</f>
        <v>0</v>
      </c>
      <c r="BI2152" s="162">
        <f>IF(N2152="nulová",J2152,0)</f>
        <v>0</v>
      </c>
      <c r="BJ2152" s="17" t="s">
        <v>86</v>
      </c>
      <c r="BK2152" s="162">
        <f>ROUND(I2152*H2152,2)</f>
        <v>0</v>
      </c>
      <c r="BL2152" s="17" t="s">
        <v>356</v>
      </c>
      <c r="BM2152" s="161" t="s">
        <v>3776</v>
      </c>
    </row>
    <row r="2153" spans="1:65" s="13" customFormat="1" ht="11.25">
      <c r="B2153" s="163"/>
      <c r="D2153" s="164" t="s">
        <v>237</v>
      </c>
      <c r="E2153" s="165" t="s">
        <v>1</v>
      </c>
      <c r="F2153" s="166" t="s">
        <v>3777</v>
      </c>
      <c r="H2153" s="167">
        <v>28000</v>
      </c>
      <c r="I2153" s="168"/>
      <c r="L2153" s="163"/>
      <c r="M2153" s="169"/>
      <c r="N2153" s="170"/>
      <c r="O2153" s="170"/>
      <c r="P2153" s="170"/>
      <c r="Q2153" s="170"/>
      <c r="R2153" s="170"/>
      <c r="S2153" s="170"/>
      <c r="T2153" s="171"/>
      <c r="AT2153" s="165" t="s">
        <v>237</v>
      </c>
      <c r="AU2153" s="165" t="s">
        <v>88</v>
      </c>
      <c r="AV2153" s="13" t="s">
        <v>88</v>
      </c>
      <c r="AW2153" s="13" t="s">
        <v>33</v>
      </c>
      <c r="AX2153" s="13" t="s">
        <v>79</v>
      </c>
      <c r="AY2153" s="165" t="s">
        <v>207</v>
      </c>
    </row>
    <row r="2154" spans="1:65" s="14" customFormat="1" ht="22.5">
      <c r="B2154" s="172"/>
      <c r="D2154" s="164" t="s">
        <v>237</v>
      </c>
      <c r="E2154" s="173" t="s">
        <v>1</v>
      </c>
      <c r="F2154" s="174" t="s">
        <v>3765</v>
      </c>
      <c r="H2154" s="173" t="s">
        <v>1</v>
      </c>
      <c r="I2154" s="175"/>
      <c r="L2154" s="172"/>
      <c r="M2154" s="176"/>
      <c r="N2154" s="177"/>
      <c r="O2154" s="177"/>
      <c r="P2154" s="177"/>
      <c r="Q2154" s="177"/>
      <c r="R2154" s="177"/>
      <c r="S2154" s="177"/>
      <c r="T2154" s="178"/>
      <c r="AT2154" s="173" t="s">
        <v>237</v>
      </c>
      <c r="AU2154" s="173" t="s">
        <v>88</v>
      </c>
      <c r="AV2154" s="14" t="s">
        <v>86</v>
      </c>
      <c r="AW2154" s="14" t="s">
        <v>33</v>
      </c>
      <c r="AX2154" s="14" t="s">
        <v>79</v>
      </c>
      <c r="AY2154" s="173" t="s">
        <v>207</v>
      </c>
    </row>
    <row r="2155" spans="1:65" s="14" customFormat="1" ht="22.5">
      <c r="B2155" s="172"/>
      <c r="D2155" s="164" t="s">
        <v>237</v>
      </c>
      <c r="E2155" s="173" t="s">
        <v>1</v>
      </c>
      <c r="F2155" s="174" t="s">
        <v>3766</v>
      </c>
      <c r="H2155" s="173" t="s">
        <v>1</v>
      </c>
      <c r="I2155" s="175"/>
      <c r="L2155" s="172"/>
      <c r="M2155" s="176"/>
      <c r="N2155" s="177"/>
      <c r="O2155" s="177"/>
      <c r="P2155" s="177"/>
      <c r="Q2155" s="177"/>
      <c r="R2155" s="177"/>
      <c r="S2155" s="177"/>
      <c r="T2155" s="178"/>
      <c r="AT2155" s="173" t="s">
        <v>237</v>
      </c>
      <c r="AU2155" s="173" t="s">
        <v>88</v>
      </c>
      <c r="AV2155" s="14" t="s">
        <v>86</v>
      </c>
      <c r="AW2155" s="14" t="s">
        <v>33</v>
      </c>
      <c r="AX2155" s="14" t="s">
        <v>79</v>
      </c>
      <c r="AY2155" s="173" t="s">
        <v>207</v>
      </c>
    </row>
    <row r="2156" spans="1:65" s="14" customFormat="1" ht="22.5">
      <c r="B2156" s="172"/>
      <c r="D2156" s="164" t="s">
        <v>237</v>
      </c>
      <c r="E2156" s="173" t="s">
        <v>1</v>
      </c>
      <c r="F2156" s="174" t="s">
        <v>3767</v>
      </c>
      <c r="H2156" s="173" t="s">
        <v>1</v>
      </c>
      <c r="I2156" s="175"/>
      <c r="L2156" s="172"/>
      <c r="M2156" s="176"/>
      <c r="N2156" s="177"/>
      <c r="O2156" s="177"/>
      <c r="P2156" s="177"/>
      <c r="Q2156" s="177"/>
      <c r="R2156" s="177"/>
      <c r="S2156" s="177"/>
      <c r="T2156" s="178"/>
      <c r="AT2156" s="173" t="s">
        <v>237</v>
      </c>
      <c r="AU2156" s="173" t="s">
        <v>88</v>
      </c>
      <c r="AV2156" s="14" t="s">
        <v>86</v>
      </c>
      <c r="AW2156" s="14" t="s">
        <v>33</v>
      </c>
      <c r="AX2156" s="14" t="s">
        <v>79</v>
      </c>
      <c r="AY2156" s="173" t="s">
        <v>207</v>
      </c>
    </row>
    <row r="2157" spans="1:65" s="14" customFormat="1" ht="22.5">
      <c r="B2157" s="172"/>
      <c r="D2157" s="164" t="s">
        <v>237</v>
      </c>
      <c r="E2157" s="173" t="s">
        <v>1</v>
      </c>
      <c r="F2157" s="174" t="s">
        <v>3778</v>
      </c>
      <c r="H2157" s="173" t="s">
        <v>1</v>
      </c>
      <c r="I2157" s="175"/>
      <c r="L2157" s="172"/>
      <c r="M2157" s="176"/>
      <c r="N2157" s="177"/>
      <c r="O2157" s="177"/>
      <c r="P2157" s="177"/>
      <c r="Q2157" s="177"/>
      <c r="R2157" s="177"/>
      <c r="S2157" s="177"/>
      <c r="T2157" s="178"/>
      <c r="AT2157" s="173" t="s">
        <v>237</v>
      </c>
      <c r="AU2157" s="173" t="s">
        <v>88</v>
      </c>
      <c r="AV2157" s="14" t="s">
        <v>86</v>
      </c>
      <c r="AW2157" s="14" t="s">
        <v>33</v>
      </c>
      <c r="AX2157" s="14" t="s">
        <v>79</v>
      </c>
      <c r="AY2157" s="173" t="s">
        <v>207</v>
      </c>
    </row>
    <row r="2158" spans="1:65" s="14" customFormat="1" ht="22.5">
      <c r="B2158" s="172"/>
      <c r="D2158" s="164" t="s">
        <v>237</v>
      </c>
      <c r="E2158" s="173" t="s">
        <v>1</v>
      </c>
      <c r="F2158" s="174" t="s">
        <v>3769</v>
      </c>
      <c r="H2158" s="173" t="s">
        <v>1</v>
      </c>
      <c r="I2158" s="175"/>
      <c r="L2158" s="172"/>
      <c r="M2158" s="176"/>
      <c r="N2158" s="177"/>
      <c r="O2158" s="177"/>
      <c r="P2158" s="177"/>
      <c r="Q2158" s="177"/>
      <c r="R2158" s="177"/>
      <c r="S2158" s="177"/>
      <c r="T2158" s="178"/>
      <c r="AT2158" s="173" t="s">
        <v>237</v>
      </c>
      <c r="AU2158" s="173" t="s">
        <v>88</v>
      </c>
      <c r="AV2158" s="14" t="s">
        <v>86</v>
      </c>
      <c r="AW2158" s="14" t="s">
        <v>33</v>
      </c>
      <c r="AX2158" s="14" t="s">
        <v>79</v>
      </c>
      <c r="AY2158" s="173" t="s">
        <v>207</v>
      </c>
    </row>
    <row r="2159" spans="1:65" s="14" customFormat="1" ht="22.5">
      <c r="B2159" s="172"/>
      <c r="D2159" s="164" t="s">
        <v>237</v>
      </c>
      <c r="E2159" s="173" t="s">
        <v>1</v>
      </c>
      <c r="F2159" s="174" t="s">
        <v>3770</v>
      </c>
      <c r="H2159" s="173" t="s">
        <v>1</v>
      </c>
      <c r="I2159" s="175"/>
      <c r="L2159" s="172"/>
      <c r="M2159" s="176"/>
      <c r="N2159" s="177"/>
      <c r="O2159" s="177"/>
      <c r="P2159" s="177"/>
      <c r="Q2159" s="177"/>
      <c r="R2159" s="177"/>
      <c r="S2159" s="177"/>
      <c r="T2159" s="178"/>
      <c r="AT2159" s="173" t="s">
        <v>237</v>
      </c>
      <c r="AU2159" s="173" t="s">
        <v>88</v>
      </c>
      <c r="AV2159" s="14" t="s">
        <v>86</v>
      </c>
      <c r="AW2159" s="14" t="s">
        <v>33</v>
      </c>
      <c r="AX2159" s="14" t="s">
        <v>79</v>
      </c>
      <c r="AY2159" s="173" t="s">
        <v>207</v>
      </c>
    </row>
    <row r="2160" spans="1:65" s="14" customFormat="1" ht="22.5">
      <c r="B2160" s="172"/>
      <c r="D2160" s="164" t="s">
        <v>237</v>
      </c>
      <c r="E2160" s="173" t="s">
        <v>1</v>
      </c>
      <c r="F2160" s="174" t="s">
        <v>3771</v>
      </c>
      <c r="H2160" s="173" t="s">
        <v>1</v>
      </c>
      <c r="I2160" s="175"/>
      <c r="L2160" s="172"/>
      <c r="M2160" s="176"/>
      <c r="N2160" s="177"/>
      <c r="O2160" s="177"/>
      <c r="P2160" s="177"/>
      <c r="Q2160" s="177"/>
      <c r="R2160" s="177"/>
      <c r="S2160" s="177"/>
      <c r="T2160" s="178"/>
      <c r="AT2160" s="173" t="s">
        <v>237</v>
      </c>
      <c r="AU2160" s="173" t="s">
        <v>88</v>
      </c>
      <c r="AV2160" s="14" t="s">
        <v>86</v>
      </c>
      <c r="AW2160" s="14" t="s">
        <v>33</v>
      </c>
      <c r="AX2160" s="14" t="s">
        <v>79</v>
      </c>
      <c r="AY2160" s="173" t="s">
        <v>207</v>
      </c>
    </row>
    <row r="2161" spans="1:65" s="14" customFormat="1" ht="11.25">
      <c r="B2161" s="172"/>
      <c r="D2161" s="164" t="s">
        <v>237</v>
      </c>
      <c r="E2161" s="173" t="s">
        <v>1</v>
      </c>
      <c r="F2161" s="174" t="s">
        <v>3772</v>
      </c>
      <c r="H2161" s="173" t="s">
        <v>1</v>
      </c>
      <c r="I2161" s="175"/>
      <c r="L2161" s="172"/>
      <c r="M2161" s="176"/>
      <c r="N2161" s="177"/>
      <c r="O2161" s="177"/>
      <c r="P2161" s="177"/>
      <c r="Q2161" s="177"/>
      <c r="R2161" s="177"/>
      <c r="S2161" s="177"/>
      <c r="T2161" s="178"/>
      <c r="AT2161" s="173" t="s">
        <v>237</v>
      </c>
      <c r="AU2161" s="173" t="s">
        <v>88</v>
      </c>
      <c r="AV2161" s="14" t="s">
        <v>86</v>
      </c>
      <c r="AW2161" s="14" t="s">
        <v>33</v>
      </c>
      <c r="AX2161" s="14" t="s">
        <v>79</v>
      </c>
      <c r="AY2161" s="173" t="s">
        <v>207</v>
      </c>
    </row>
    <row r="2162" spans="1:65" s="14" customFormat="1" ht="22.5">
      <c r="B2162" s="172"/>
      <c r="D2162" s="164" t="s">
        <v>237</v>
      </c>
      <c r="E2162" s="173" t="s">
        <v>1</v>
      </c>
      <c r="F2162" s="174" t="s">
        <v>3773</v>
      </c>
      <c r="H2162" s="173" t="s">
        <v>1</v>
      </c>
      <c r="I2162" s="175"/>
      <c r="L2162" s="172"/>
      <c r="M2162" s="176"/>
      <c r="N2162" s="177"/>
      <c r="O2162" s="177"/>
      <c r="P2162" s="177"/>
      <c r="Q2162" s="177"/>
      <c r="R2162" s="177"/>
      <c r="S2162" s="177"/>
      <c r="T2162" s="178"/>
      <c r="AT2162" s="173" t="s">
        <v>237</v>
      </c>
      <c r="AU2162" s="173" t="s">
        <v>88</v>
      </c>
      <c r="AV2162" s="14" t="s">
        <v>86</v>
      </c>
      <c r="AW2162" s="14" t="s">
        <v>33</v>
      </c>
      <c r="AX2162" s="14" t="s">
        <v>79</v>
      </c>
      <c r="AY2162" s="173" t="s">
        <v>207</v>
      </c>
    </row>
    <row r="2163" spans="1:65" s="15" customFormat="1" ht="11.25">
      <c r="B2163" s="179"/>
      <c r="D2163" s="164" t="s">
        <v>237</v>
      </c>
      <c r="E2163" s="180" t="s">
        <v>1</v>
      </c>
      <c r="F2163" s="181" t="s">
        <v>242</v>
      </c>
      <c r="H2163" s="182">
        <v>28000</v>
      </c>
      <c r="I2163" s="183"/>
      <c r="L2163" s="179"/>
      <c r="M2163" s="184"/>
      <c r="N2163" s="185"/>
      <c r="O2163" s="185"/>
      <c r="P2163" s="185"/>
      <c r="Q2163" s="185"/>
      <c r="R2163" s="185"/>
      <c r="S2163" s="185"/>
      <c r="T2163" s="186"/>
      <c r="AT2163" s="180" t="s">
        <v>237</v>
      </c>
      <c r="AU2163" s="180" t="s">
        <v>88</v>
      </c>
      <c r="AV2163" s="15" t="s">
        <v>213</v>
      </c>
      <c r="AW2163" s="15" t="s">
        <v>33</v>
      </c>
      <c r="AX2163" s="15" t="s">
        <v>86</v>
      </c>
      <c r="AY2163" s="180" t="s">
        <v>207</v>
      </c>
    </row>
    <row r="2164" spans="1:65" s="2" customFormat="1" ht="33" customHeight="1">
      <c r="A2164" s="31"/>
      <c r="B2164" s="148"/>
      <c r="C2164" s="149" t="s">
        <v>3779</v>
      </c>
      <c r="D2164" s="149" t="s">
        <v>209</v>
      </c>
      <c r="E2164" s="150" t="s">
        <v>3780</v>
      </c>
      <c r="F2164" s="151" t="s">
        <v>3781</v>
      </c>
      <c r="G2164" s="152" t="s">
        <v>3762</v>
      </c>
      <c r="H2164" s="153">
        <v>9400</v>
      </c>
      <c r="I2164" s="154"/>
      <c r="J2164" s="155">
        <f>ROUND(I2164*H2164,2)</f>
        <v>0</v>
      </c>
      <c r="K2164" s="156"/>
      <c r="L2164" s="32"/>
      <c r="M2164" s="157" t="s">
        <v>1</v>
      </c>
      <c r="N2164" s="158" t="s">
        <v>44</v>
      </c>
      <c r="O2164" s="57"/>
      <c r="P2164" s="159">
        <f>O2164*H2164</f>
        <v>0</v>
      </c>
      <c r="Q2164" s="159">
        <v>0</v>
      </c>
      <c r="R2164" s="159">
        <f>Q2164*H2164</f>
        <v>0</v>
      </c>
      <c r="S2164" s="159">
        <v>0</v>
      </c>
      <c r="T2164" s="160">
        <f>S2164*H2164</f>
        <v>0</v>
      </c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R2164" s="161" t="s">
        <v>356</v>
      </c>
      <c r="AT2164" s="161" t="s">
        <v>209</v>
      </c>
      <c r="AU2164" s="161" t="s">
        <v>88</v>
      </c>
      <c r="AY2164" s="17" t="s">
        <v>207</v>
      </c>
      <c r="BE2164" s="162">
        <f>IF(N2164="základní",J2164,0)</f>
        <v>0</v>
      </c>
      <c r="BF2164" s="162">
        <f>IF(N2164="snížená",J2164,0)</f>
        <v>0</v>
      </c>
      <c r="BG2164" s="162">
        <f>IF(N2164="zákl. přenesená",J2164,0)</f>
        <v>0</v>
      </c>
      <c r="BH2164" s="162">
        <f>IF(N2164="sníž. přenesená",J2164,0)</f>
        <v>0</v>
      </c>
      <c r="BI2164" s="162">
        <f>IF(N2164="nulová",J2164,0)</f>
        <v>0</v>
      </c>
      <c r="BJ2164" s="17" t="s">
        <v>86</v>
      </c>
      <c r="BK2164" s="162">
        <f>ROUND(I2164*H2164,2)</f>
        <v>0</v>
      </c>
      <c r="BL2164" s="17" t="s">
        <v>356</v>
      </c>
      <c r="BM2164" s="161" t="s">
        <v>3782</v>
      </c>
    </row>
    <row r="2165" spans="1:65" s="13" customFormat="1" ht="11.25">
      <c r="B2165" s="163"/>
      <c r="D2165" s="164" t="s">
        <v>237</v>
      </c>
      <c r="E2165" s="165" t="s">
        <v>1</v>
      </c>
      <c r="F2165" s="166" t="s">
        <v>3783</v>
      </c>
      <c r="H2165" s="167">
        <v>3700</v>
      </c>
      <c r="I2165" s="168"/>
      <c r="L2165" s="163"/>
      <c r="M2165" s="169"/>
      <c r="N2165" s="170"/>
      <c r="O2165" s="170"/>
      <c r="P2165" s="170"/>
      <c r="Q2165" s="170"/>
      <c r="R2165" s="170"/>
      <c r="S2165" s="170"/>
      <c r="T2165" s="171"/>
      <c r="AT2165" s="165" t="s">
        <v>237</v>
      </c>
      <c r="AU2165" s="165" t="s">
        <v>88</v>
      </c>
      <c r="AV2165" s="13" t="s">
        <v>88</v>
      </c>
      <c r="AW2165" s="13" t="s">
        <v>33</v>
      </c>
      <c r="AX2165" s="13" t="s">
        <v>79</v>
      </c>
      <c r="AY2165" s="165" t="s">
        <v>207</v>
      </c>
    </row>
    <row r="2166" spans="1:65" s="13" customFormat="1" ht="11.25">
      <c r="B2166" s="163"/>
      <c r="D2166" s="164" t="s">
        <v>237</v>
      </c>
      <c r="E2166" s="165" t="s">
        <v>1</v>
      </c>
      <c r="F2166" s="166" t="s">
        <v>3784</v>
      </c>
      <c r="H2166" s="167">
        <v>5700</v>
      </c>
      <c r="I2166" s="168"/>
      <c r="L2166" s="163"/>
      <c r="M2166" s="169"/>
      <c r="N2166" s="170"/>
      <c r="O2166" s="170"/>
      <c r="P2166" s="170"/>
      <c r="Q2166" s="170"/>
      <c r="R2166" s="170"/>
      <c r="S2166" s="170"/>
      <c r="T2166" s="171"/>
      <c r="AT2166" s="165" t="s">
        <v>237</v>
      </c>
      <c r="AU2166" s="165" t="s">
        <v>88</v>
      </c>
      <c r="AV2166" s="13" t="s">
        <v>88</v>
      </c>
      <c r="AW2166" s="13" t="s">
        <v>33</v>
      </c>
      <c r="AX2166" s="13" t="s">
        <v>79</v>
      </c>
      <c r="AY2166" s="165" t="s">
        <v>207</v>
      </c>
    </row>
    <row r="2167" spans="1:65" s="14" customFormat="1" ht="22.5">
      <c r="B2167" s="172"/>
      <c r="D2167" s="164" t="s">
        <v>237</v>
      </c>
      <c r="E2167" s="173" t="s">
        <v>1</v>
      </c>
      <c r="F2167" s="174" t="s">
        <v>3785</v>
      </c>
      <c r="H2167" s="173" t="s">
        <v>1</v>
      </c>
      <c r="I2167" s="175"/>
      <c r="L2167" s="172"/>
      <c r="M2167" s="176"/>
      <c r="N2167" s="177"/>
      <c r="O2167" s="177"/>
      <c r="P2167" s="177"/>
      <c r="Q2167" s="177"/>
      <c r="R2167" s="177"/>
      <c r="S2167" s="177"/>
      <c r="T2167" s="178"/>
      <c r="AT2167" s="173" t="s">
        <v>237</v>
      </c>
      <c r="AU2167" s="173" t="s">
        <v>88</v>
      </c>
      <c r="AV2167" s="14" t="s">
        <v>86</v>
      </c>
      <c r="AW2167" s="14" t="s">
        <v>33</v>
      </c>
      <c r="AX2167" s="14" t="s">
        <v>79</v>
      </c>
      <c r="AY2167" s="173" t="s">
        <v>207</v>
      </c>
    </row>
    <row r="2168" spans="1:65" s="14" customFormat="1" ht="22.5">
      <c r="B2168" s="172"/>
      <c r="D2168" s="164" t="s">
        <v>237</v>
      </c>
      <c r="E2168" s="173" t="s">
        <v>1</v>
      </c>
      <c r="F2168" s="174" t="s">
        <v>3766</v>
      </c>
      <c r="H2168" s="173" t="s">
        <v>1</v>
      </c>
      <c r="I2168" s="175"/>
      <c r="L2168" s="172"/>
      <c r="M2168" s="176"/>
      <c r="N2168" s="177"/>
      <c r="O2168" s="177"/>
      <c r="P2168" s="177"/>
      <c r="Q2168" s="177"/>
      <c r="R2168" s="177"/>
      <c r="S2168" s="177"/>
      <c r="T2168" s="178"/>
      <c r="AT2168" s="173" t="s">
        <v>237</v>
      </c>
      <c r="AU2168" s="173" t="s">
        <v>88</v>
      </c>
      <c r="AV2168" s="14" t="s">
        <v>86</v>
      </c>
      <c r="AW2168" s="14" t="s">
        <v>33</v>
      </c>
      <c r="AX2168" s="14" t="s">
        <v>79</v>
      </c>
      <c r="AY2168" s="173" t="s">
        <v>207</v>
      </c>
    </row>
    <row r="2169" spans="1:65" s="14" customFormat="1" ht="22.5">
      <c r="B2169" s="172"/>
      <c r="D2169" s="164" t="s">
        <v>237</v>
      </c>
      <c r="E2169" s="173" t="s">
        <v>1</v>
      </c>
      <c r="F2169" s="174" t="s">
        <v>3768</v>
      </c>
      <c r="H2169" s="173" t="s">
        <v>1</v>
      </c>
      <c r="I2169" s="175"/>
      <c r="L2169" s="172"/>
      <c r="M2169" s="176"/>
      <c r="N2169" s="177"/>
      <c r="O2169" s="177"/>
      <c r="P2169" s="177"/>
      <c r="Q2169" s="177"/>
      <c r="R2169" s="177"/>
      <c r="S2169" s="177"/>
      <c r="T2169" s="178"/>
      <c r="AT2169" s="173" t="s">
        <v>237</v>
      </c>
      <c r="AU2169" s="173" t="s">
        <v>88</v>
      </c>
      <c r="AV2169" s="14" t="s">
        <v>86</v>
      </c>
      <c r="AW2169" s="14" t="s">
        <v>33</v>
      </c>
      <c r="AX2169" s="14" t="s">
        <v>79</v>
      </c>
      <c r="AY2169" s="173" t="s">
        <v>207</v>
      </c>
    </row>
    <row r="2170" spans="1:65" s="14" customFormat="1" ht="22.5">
      <c r="B2170" s="172"/>
      <c r="D2170" s="164" t="s">
        <v>237</v>
      </c>
      <c r="E2170" s="173" t="s">
        <v>1</v>
      </c>
      <c r="F2170" s="174" t="s">
        <v>3769</v>
      </c>
      <c r="H2170" s="173" t="s">
        <v>1</v>
      </c>
      <c r="I2170" s="175"/>
      <c r="L2170" s="172"/>
      <c r="M2170" s="176"/>
      <c r="N2170" s="177"/>
      <c r="O2170" s="177"/>
      <c r="P2170" s="177"/>
      <c r="Q2170" s="177"/>
      <c r="R2170" s="177"/>
      <c r="S2170" s="177"/>
      <c r="T2170" s="178"/>
      <c r="AT2170" s="173" t="s">
        <v>237</v>
      </c>
      <c r="AU2170" s="173" t="s">
        <v>88</v>
      </c>
      <c r="AV2170" s="14" t="s">
        <v>86</v>
      </c>
      <c r="AW2170" s="14" t="s">
        <v>33</v>
      </c>
      <c r="AX2170" s="14" t="s">
        <v>79</v>
      </c>
      <c r="AY2170" s="173" t="s">
        <v>207</v>
      </c>
    </row>
    <row r="2171" spans="1:65" s="14" customFormat="1" ht="11.25">
      <c r="B2171" s="172"/>
      <c r="D2171" s="164" t="s">
        <v>237</v>
      </c>
      <c r="E2171" s="173" t="s">
        <v>1</v>
      </c>
      <c r="F2171" s="174" t="s">
        <v>3786</v>
      </c>
      <c r="H2171" s="173" t="s">
        <v>1</v>
      </c>
      <c r="I2171" s="175"/>
      <c r="L2171" s="172"/>
      <c r="M2171" s="176"/>
      <c r="N2171" s="177"/>
      <c r="O2171" s="177"/>
      <c r="P2171" s="177"/>
      <c r="Q2171" s="177"/>
      <c r="R2171" s="177"/>
      <c r="S2171" s="177"/>
      <c r="T2171" s="178"/>
      <c r="AT2171" s="173" t="s">
        <v>237</v>
      </c>
      <c r="AU2171" s="173" t="s">
        <v>88</v>
      </c>
      <c r="AV2171" s="14" t="s">
        <v>86</v>
      </c>
      <c r="AW2171" s="14" t="s">
        <v>33</v>
      </c>
      <c r="AX2171" s="14" t="s">
        <v>79</v>
      </c>
      <c r="AY2171" s="173" t="s">
        <v>207</v>
      </c>
    </row>
    <row r="2172" spans="1:65" s="14" customFormat="1" ht="22.5">
      <c r="B2172" s="172"/>
      <c r="D2172" s="164" t="s">
        <v>237</v>
      </c>
      <c r="E2172" s="173" t="s">
        <v>1</v>
      </c>
      <c r="F2172" s="174" t="s">
        <v>3787</v>
      </c>
      <c r="H2172" s="173" t="s">
        <v>1</v>
      </c>
      <c r="I2172" s="175"/>
      <c r="L2172" s="172"/>
      <c r="M2172" s="176"/>
      <c r="N2172" s="177"/>
      <c r="O2172" s="177"/>
      <c r="P2172" s="177"/>
      <c r="Q2172" s="177"/>
      <c r="R2172" s="177"/>
      <c r="S2172" s="177"/>
      <c r="T2172" s="178"/>
      <c r="AT2172" s="173" t="s">
        <v>237</v>
      </c>
      <c r="AU2172" s="173" t="s">
        <v>88</v>
      </c>
      <c r="AV2172" s="14" t="s">
        <v>86</v>
      </c>
      <c r="AW2172" s="14" t="s">
        <v>33</v>
      </c>
      <c r="AX2172" s="14" t="s">
        <v>79</v>
      </c>
      <c r="AY2172" s="173" t="s">
        <v>207</v>
      </c>
    </row>
    <row r="2173" spans="1:65" s="14" customFormat="1" ht="11.25">
      <c r="B2173" s="172"/>
      <c r="D2173" s="164" t="s">
        <v>237</v>
      </c>
      <c r="E2173" s="173" t="s">
        <v>1</v>
      </c>
      <c r="F2173" s="174" t="s">
        <v>3772</v>
      </c>
      <c r="H2173" s="173" t="s">
        <v>1</v>
      </c>
      <c r="I2173" s="175"/>
      <c r="L2173" s="172"/>
      <c r="M2173" s="176"/>
      <c r="N2173" s="177"/>
      <c r="O2173" s="177"/>
      <c r="P2173" s="177"/>
      <c r="Q2173" s="177"/>
      <c r="R2173" s="177"/>
      <c r="S2173" s="177"/>
      <c r="T2173" s="178"/>
      <c r="AT2173" s="173" t="s">
        <v>237</v>
      </c>
      <c r="AU2173" s="173" t="s">
        <v>88</v>
      </c>
      <c r="AV2173" s="14" t="s">
        <v>86</v>
      </c>
      <c r="AW2173" s="14" t="s">
        <v>33</v>
      </c>
      <c r="AX2173" s="14" t="s">
        <v>79</v>
      </c>
      <c r="AY2173" s="173" t="s">
        <v>207</v>
      </c>
    </row>
    <row r="2174" spans="1:65" s="14" customFormat="1" ht="22.5">
      <c r="B2174" s="172"/>
      <c r="D2174" s="164" t="s">
        <v>237</v>
      </c>
      <c r="E2174" s="173" t="s">
        <v>1</v>
      </c>
      <c r="F2174" s="174" t="s">
        <v>3788</v>
      </c>
      <c r="H2174" s="173" t="s">
        <v>1</v>
      </c>
      <c r="I2174" s="175"/>
      <c r="L2174" s="172"/>
      <c r="M2174" s="176"/>
      <c r="N2174" s="177"/>
      <c r="O2174" s="177"/>
      <c r="P2174" s="177"/>
      <c r="Q2174" s="177"/>
      <c r="R2174" s="177"/>
      <c r="S2174" s="177"/>
      <c r="T2174" s="178"/>
      <c r="AT2174" s="173" t="s">
        <v>237</v>
      </c>
      <c r="AU2174" s="173" t="s">
        <v>88</v>
      </c>
      <c r="AV2174" s="14" t="s">
        <v>86</v>
      </c>
      <c r="AW2174" s="14" t="s">
        <v>33</v>
      </c>
      <c r="AX2174" s="14" t="s">
        <v>79</v>
      </c>
      <c r="AY2174" s="173" t="s">
        <v>207</v>
      </c>
    </row>
    <row r="2175" spans="1:65" s="14" customFormat="1" ht="22.5">
      <c r="B2175" s="172"/>
      <c r="D2175" s="164" t="s">
        <v>237</v>
      </c>
      <c r="E2175" s="173" t="s">
        <v>1</v>
      </c>
      <c r="F2175" s="174" t="s">
        <v>3789</v>
      </c>
      <c r="H2175" s="173" t="s">
        <v>1</v>
      </c>
      <c r="I2175" s="175"/>
      <c r="L2175" s="172"/>
      <c r="M2175" s="176"/>
      <c r="N2175" s="177"/>
      <c r="O2175" s="177"/>
      <c r="P2175" s="177"/>
      <c r="Q2175" s="177"/>
      <c r="R2175" s="177"/>
      <c r="S2175" s="177"/>
      <c r="T2175" s="178"/>
      <c r="AT2175" s="173" t="s">
        <v>237</v>
      </c>
      <c r="AU2175" s="173" t="s">
        <v>88</v>
      </c>
      <c r="AV2175" s="14" t="s">
        <v>86</v>
      </c>
      <c r="AW2175" s="14" t="s">
        <v>33</v>
      </c>
      <c r="AX2175" s="14" t="s">
        <v>79</v>
      </c>
      <c r="AY2175" s="173" t="s">
        <v>207</v>
      </c>
    </row>
    <row r="2176" spans="1:65" s="15" customFormat="1" ht="11.25">
      <c r="B2176" s="179"/>
      <c r="D2176" s="164" t="s">
        <v>237</v>
      </c>
      <c r="E2176" s="180" t="s">
        <v>1</v>
      </c>
      <c r="F2176" s="181" t="s">
        <v>242</v>
      </c>
      <c r="H2176" s="182">
        <v>9400</v>
      </c>
      <c r="I2176" s="183"/>
      <c r="L2176" s="179"/>
      <c r="M2176" s="184"/>
      <c r="N2176" s="185"/>
      <c r="O2176" s="185"/>
      <c r="P2176" s="185"/>
      <c r="Q2176" s="185"/>
      <c r="R2176" s="185"/>
      <c r="S2176" s="185"/>
      <c r="T2176" s="186"/>
      <c r="AT2176" s="180" t="s">
        <v>237</v>
      </c>
      <c r="AU2176" s="180" t="s">
        <v>88</v>
      </c>
      <c r="AV2176" s="15" t="s">
        <v>213</v>
      </c>
      <c r="AW2176" s="15" t="s">
        <v>33</v>
      </c>
      <c r="AX2176" s="15" t="s">
        <v>86</v>
      </c>
      <c r="AY2176" s="180" t="s">
        <v>207</v>
      </c>
    </row>
    <row r="2177" spans="1:65" s="2" customFormat="1" ht="24.2" customHeight="1">
      <c r="A2177" s="31"/>
      <c r="B2177" s="148"/>
      <c r="C2177" s="149" t="s">
        <v>1477</v>
      </c>
      <c r="D2177" s="149" t="s">
        <v>209</v>
      </c>
      <c r="E2177" s="150" t="s">
        <v>3790</v>
      </c>
      <c r="F2177" s="151" t="s">
        <v>3791</v>
      </c>
      <c r="G2177" s="152" t="s">
        <v>415</v>
      </c>
      <c r="H2177" s="153">
        <v>94.8</v>
      </c>
      <c r="I2177" s="154"/>
      <c r="J2177" s="155">
        <f>ROUND(I2177*H2177,2)</f>
        <v>0</v>
      </c>
      <c r="K2177" s="156"/>
      <c r="L2177" s="32"/>
      <c r="M2177" s="157" t="s">
        <v>1</v>
      </c>
      <c r="N2177" s="158" t="s">
        <v>44</v>
      </c>
      <c r="O2177" s="57"/>
      <c r="P2177" s="159">
        <f>O2177*H2177</f>
        <v>0</v>
      </c>
      <c r="Q2177" s="159">
        <v>0</v>
      </c>
      <c r="R2177" s="159">
        <f>Q2177*H2177</f>
        <v>0</v>
      </c>
      <c r="S2177" s="159">
        <v>0</v>
      </c>
      <c r="T2177" s="160">
        <f>S2177*H2177</f>
        <v>0</v>
      </c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R2177" s="161" t="s">
        <v>356</v>
      </c>
      <c r="AT2177" s="161" t="s">
        <v>209</v>
      </c>
      <c r="AU2177" s="161" t="s">
        <v>88</v>
      </c>
      <c r="AY2177" s="17" t="s">
        <v>207</v>
      </c>
      <c r="BE2177" s="162">
        <f>IF(N2177="základní",J2177,0)</f>
        <v>0</v>
      </c>
      <c r="BF2177" s="162">
        <f>IF(N2177="snížená",J2177,0)</f>
        <v>0</v>
      </c>
      <c r="BG2177" s="162">
        <f>IF(N2177="zákl. přenesená",J2177,0)</f>
        <v>0</v>
      </c>
      <c r="BH2177" s="162">
        <f>IF(N2177="sníž. přenesená",J2177,0)</f>
        <v>0</v>
      </c>
      <c r="BI2177" s="162">
        <f>IF(N2177="nulová",J2177,0)</f>
        <v>0</v>
      </c>
      <c r="BJ2177" s="17" t="s">
        <v>86</v>
      </c>
      <c r="BK2177" s="162">
        <f>ROUND(I2177*H2177,2)</f>
        <v>0</v>
      </c>
      <c r="BL2177" s="17" t="s">
        <v>356</v>
      </c>
      <c r="BM2177" s="161" t="s">
        <v>3792</v>
      </c>
    </row>
    <row r="2178" spans="1:65" s="14" customFormat="1" ht="22.5">
      <c r="B2178" s="172"/>
      <c r="D2178" s="164" t="s">
        <v>237</v>
      </c>
      <c r="E2178" s="173" t="s">
        <v>1</v>
      </c>
      <c r="F2178" s="174" t="s">
        <v>3793</v>
      </c>
      <c r="H2178" s="173" t="s">
        <v>1</v>
      </c>
      <c r="I2178" s="175"/>
      <c r="L2178" s="172"/>
      <c r="M2178" s="176"/>
      <c r="N2178" s="177"/>
      <c r="O2178" s="177"/>
      <c r="P2178" s="177"/>
      <c r="Q2178" s="177"/>
      <c r="R2178" s="177"/>
      <c r="S2178" s="177"/>
      <c r="T2178" s="178"/>
      <c r="AT2178" s="173" t="s">
        <v>237</v>
      </c>
      <c r="AU2178" s="173" t="s">
        <v>88</v>
      </c>
      <c r="AV2178" s="14" t="s">
        <v>86</v>
      </c>
      <c r="AW2178" s="14" t="s">
        <v>33</v>
      </c>
      <c r="AX2178" s="14" t="s">
        <v>79</v>
      </c>
      <c r="AY2178" s="173" t="s">
        <v>207</v>
      </c>
    </row>
    <row r="2179" spans="1:65" s="13" customFormat="1" ht="11.25">
      <c r="B2179" s="163"/>
      <c r="D2179" s="164" t="s">
        <v>237</v>
      </c>
      <c r="E2179" s="165" t="s">
        <v>1</v>
      </c>
      <c r="F2179" s="166" t="s">
        <v>3794</v>
      </c>
      <c r="H2179" s="167">
        <v>21.6</v>
      </c>
      <c r="I2179" s="168"/>
      <c r="L2179" s="163"/>
      <c r="M2179" s="169"/>
      <c r="N2179" s="170"/>
      <c r="O2179" s="170"/>
      <c r="P2179" s="170"/>
      <c r="Q2179" s="170"/>
      <c r="R2179" s="170"/>
      <c r="S2179" s="170"/>
      <c r="T2179" s="171"/>
      <c r="AT2179" s="165" t="s">
        <v>237</v>
      </c>
      <c r="AU2179" s="165" t="s">
        <v>88</v>
      </c>
      <c r="AV2179" s="13" t="s">
        <v>88</v>
      </c>
      <c r="AW2179" s="13" t="s">
        <v>33</v>
      </c>
      <c r="AX2179" s="13" t="s">
        <v>79</v>
      </c>
      <c r="AY2179" s="165" t="s">
        <v>207</v>
      </c>
    </row>
    <row r="2180" spans="1:65" s="13" customFormat="1" ht="11.25">
      <c r="B2180" s="163"/>
      <c r="D2180" s="164" t="s">
        <v>237</v>
      </c>
      <c r="E2180" s="165" t="s">
        <v>1</v>
      </c>
      <c r="F2180" s="166" t="s">
        <v>3795</v>
      </c>
      <c r="H2180" s="167">
        <v>73.2</v>
      </c>
      <c r="I2180" s="168"/>
      <c r="L2180" s="163"/>
      <c r="M2180" s="169"/>
      <c r="N2180" s="170"/>
      <c r="O2180" s="170"/>
      <c r="P2180" s="170"/>
      <c r="Q2180" s="170"/>
      <c r="R2180" s="170"/>
      <c r="S2180" s="170"/>
      <c r="T2180" s="171"/>
      <c r="AT2180" s="165" t="s">
        <v>237</v>
      </c>
      <c r="AU2180" s="165" t="s">
        <v>88</v>
      </c>
      <c r="AV2180" s="13" t="s">
        <v>88</v>
      </c>
      <c r="AW2180" s="13" t="s">
        <v>33</v>
      </c>
      <c r="AX2180" s="13" t="s">
        <v>79</v>
      </c>
      <c r="AY2180" s="165" t="s">
        <v>207</v>
      </c>
    </row>
    <row r="2181" spans="1:65" s="14" customFormat="1" ht="11.25">
      <c r="B2181" s="172"/>
      <c r="D2181" s="164" t="s">
        <v>237</v>
      </c>
      <c r="E2181" s="173" t="s">
        <v>1</v>
      </c>
      <c r="F2181" s="174" t="s">
        <v>3796</v>
      </c>
      <c r="H2181" s="173" t="s">
        <v>1</v>
      </c>
      <c r="I2181" s="175"/>
      <c r="L2181" s="172"/>
      <c r="M2181" s="176"/>
      <c r="N2181" s="177"/>
      <c r="O2181" s="177"/>
      <c r="P2181" s="177"/>
      <c r="Q2181" s="177"/>
      <c r="R2181" s="177"/>
      <c r="S2181" s="177"/>
      <c r="T2181" s="178"/>
      <c r="AT2181" s="173" t="s">
        <v>237</v>
      </c>
      <c r="AU2181" s="173" t="s">
        <v>88</v>
      </c>
      <c r="AV2181" s="14" t="s">
        <v>86</v>
      </c>
      <c r="AW2181" s="14" t="s">
        <v>33</v>
      </c>
      <c r="AX2181" s="14" t="s">
        <v>79</v>
      </c>
      <c r="AY2181" s="173" t="s">
        <v>207</v>
      </c>
    </row>
    <row r="2182" spans="1:65" s="15" customFormat="1" ht="11.25">
      <c r="B2182" s="179"/>
      <c r="D2182" s="164" t="s">
        <v>237</v>
      </c>
      <c r="E2182" s="180" t="s">
        <v>1</v>
      </c>
      <c r="F2182" s="181" t="s">
        <v>242</v>
      </c>
      <c r="H2182" s="182">
        <v>94.800000000000011</v>
      </c>
      <c r="I2182" s="183"/>
      <c r="L2182" s="179"/>
      <c r="M2182" s="184"/>
      <c r="N2182" s="185"/>
      <c r="O2182" s="185"/>
      <c r="P2182" s="185"/>
      <c r="Q2182" s="185"/>
      <c r="R2182" s="185"/>
      <c r="S2182" s="185"/>
      <c r="T2182" s="186"/>
      <c r="AT2182" s="180" t="s">
        <v>237</v>
      </c>
      <c r="AU2182" s="180" t="s">
        <v>88</v>
      </c>
      <c r="AV2182" s="15" t="s">
        <v>213</v>
      </c>
      <c r="AW2182" s="15" t="s">
        <v>33</v>
      </c>
      <c r="AX2182" s="15" t="s">
        <v>86</v>
      </c>
      <c r="AY2182" s="180" t="s">
        <v>207</v>
      </c>
    </row>
    <row r="2183" spans="1:65" s="2" customFormat="1" ht="24.2" customHeight="1">
      <c r="A2183" s="31"/>
      <c r="B2183" s="148"/>
      <c r="C2183" s="149" t="s">
        <v>3797</v>
      </c>
      <c r="D2183" s="149" t="s">
        <v>209</v>
      </c>
      <c r="E2183" s="150" t="s">
        <v>3798</v>
      </c>
      <c r="F2183" s="151" t="s">
        <v>3799</v>
      </c>
      <c r="G2183" s="152" t="s">
        <v>220</v>
      </c>
      <c r="H2183" s="153">
        <v>54.6</v>
      </c>
      <c r="I2183" s="154"/>
      <c r="J2183" s="155">
        <f>ROUND(I2183*H2183,2)</f>
        <v>0</v>
      </c>
      <c r="K2183" s="156"/>
      <c r="L2183" s="32"/>
      <c r="M2183" s="157" t="s">
        <v>1</v>
      </c>
      <c r="N2183" s="158" t="s">
        <v>44</v>
      </c>
      <c r="O2183" s="57"/>
      <c r="P2183" s="159">
        <f>O2183*H2183</f>
        <v>0</v>
      </c>
      <c r="Q2183" s="159">
        <v>0</v>
      </c>
      <c r="R2183" s="159">
        <f>Q2183*H2183</f>
        <v>0</v>
      </c>
      <c r="S2183" s="159">
        <v>0</v>
      </c>
      <c r="T2183" s="160">
        <f>S2183*H2183</f>
        <v>0</v>
      </c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R2183" s="161" t="s">
        <v>356</v>
      </c>
      <c r="AT2183" s="161" t="s">
        <v>209</v>
      </c>
      <c r="AU2183" s="161" t="s">
        <v>88</v>
      </c>
      <c r="AY2183" s="17" t="s">
        <v>207</v>
      </c>
      <c r="BE2183" s="162">
        <f>IF(N2183="základní",J2183,0)</f>
        <v>0</v>
      </c>
      <c r="BF2183" s="162">
        <f>IF(N2183="snížená",J2183,0)</f>
        <v>0</v>
      </c>
      <c r="BG2183" s="162">
        <f>IF(N2183="zákl. přenesená",J2183,0)</f>
        <v>0</v>
      </c>
      <c r="BH2183" s="162">
        <f>IF(N2183="sníž. přenesená",J2183,0)</f>
        <v>0</v>
      </c>
      <c r="BI2183" s="162">
        <f>IF(N2183="nulová",J2183,0)</f>
        <v>0</v>
      </c>
      <c r="BJ2183" s="17" t="s">
        <v>86</v>
      </c>
      <c r="BK2183" s="162">
        <f>ROUND(I2183*H2183,2)</f>
        <v>0</v>
      </c>
      <c r="BL2183" s="17" t="s">
        <v>356</v>
      </c>
      <c r="BM2183" s="161" t="s">
        <v>3800</v>
      </c>
    </row>
    <row r="2184" spans="1:65" s="2" customFormat="1" ht="24.2" customHeight="1">
      <c r="A2184" s="31"/>
      <c r="B2184" s="148"/>
      <c r="C2184" s="149" t="s">
        <v>1483</v>
      </c>
      <c r="D2184" s="149" t="s">
        <v>209</v>
      </c>
      <c r="E2184" s="150" t="s">
        <v>3801</v>
      </c>
      <c r="F2184" s="151" t="s">
        <v>3802</v>
      </c>
      <c r="G2184" s="152" t="s">
        <v>220</v>
      </c>
      <c r="H2184" s="153">
        <v>360.113</v>
      </c>
      <c r="I2184" s="154"/>
      <c r="J2184" s="155">
        <f>ROUND(I2184*H2184,2)</f>
        <v>0</v>
      </c>
      <c r="K2184" s="156"/>
      <c r="L2184" s="32"/>
      <c r="M2184" s="157" t="s">
        <v>1</v>
      </c>
      <c r="N2184" s="158" t="s">
        <v>44</v>
      </c>
      <c r="O2184" s="57"/>
      <c r="P2184" s="159">
        <f>O2184*H2184</f>
        <v>0</v>
      </c>
      <c r="Q2184" s="159">
        <v>0</v>
      </c>
      <c r="R2184" s="159">
        <f>Q2184*H2184</f>
        <v>0</v>
      </c>
      <c r="S2184" s="159">
        <v>0</v>
      </c>
      <c r="T2184" s="160">
        <f>S2184*H2184</f>
        <v>0</v>
      </c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R2184" s="161" t="s">
        <v>356</v>
      </c>
      <c r="AT2184" s="161" t="s">
        <v>209</v>
      </c>
      <c r="AU2184" s="161" t="s">
        <v>88</v>
      </c>
      <c r="AY2184" s="17" t="s">
        <v>207</v>
      </c>
      <c r="BE2184" s="162">
        <f>IF(N2184="základní",J2184,0)</f>
        <v>0</v>
      </c>
      <c r="BF2184" s="162">
        <f>IF(N2184="snížená",J2184,0)</f>
        <v>0</v>
      </c>
      <c r="BG2184" s="162">
        <f>IF(N2184="zákl. přenesená",J2184,0)</f>
        <v>0</v>
      </c>
      <c r="BH2184" s="162">
        <f>IF(N2184="sníž. přenesená",J2184,0)</f>
        <v>0</v>
      </c>
      <c r="BI2184" s="162">
        <f>IF(N2184="nulová",J2184,0)</f>
        <v>0</v>
      </c>
      <c r="BJ2184" s="17" t="s">
        <v>86</v>
      </c>
      <c r="BK2184" s="162">
        <f>ROUND(I2184*H2184,2)</f>
        <v>0</v>
      </c>
      <c r="BL2184" s="17" t="s">
        <v>356</v>
      </c>
      <c r="BM2184" s="161" t="s">
        <v>3803</v>
      </c>
    </row>
    <row r="2185" spans="1:65" s="14" customFormat="1" ht="22.5">
      <c r="B2185" s="172"/>
      <c r="D2185" s="164" t="s">
        <v>237</v>
      </c>
      <c r="E2185" s="173" t="s">
        <v>1</v>
      </c>
      <c r="F2185" s="174" t="s">
        <v>3804</v>
      </c>
      <c r="H2185" s="173" t="s">
        <v>1</v>
      </c>
      <c r="I2185" s="175"/>
      <c r="L2185" s="172"/>
      <c r="M2185" s="176"/>
      <c r="N2185" s="177"/>
      <c r="O2185" s="177"/>
      <c r="P2185" s="177"/>
      <c r="Q2185" s="177"/>
      <c r="R2185" s="177"/>
      <c r="S2185" s="177"/>
      <c r="T2185" s="178"/>
      <c r="AT2185" s="173" t="s">
        <v>237</v>
      </c>
      <c r="AU2185" s="173" t="s">
        <v>88</v>
      </c>
      <c r="AV2185" s="14" t="s">
        <v>86</v>
      </c>
      <c r="AW2185" s="14" t="s">
        <v>33</v>
      </c>
      <c r="AX2185" s="14" t="s">
        <v>79</v>
      </c>
      <c r="AY2185" s="173" t="s">
        <v>207</v>
      </c>
    </row>
    <row r="2186" spans="1:65" s="14" customFormat="1" ht="22.5">
      <c r="B2186" s="172"/>
      <c r="D2186" s="164" t="s">
        <v>237</v>
      </c>
      <c r="E2186" s="173" t="s">
        <v>1</v>
      </c>
      <c r="F2186" s="174" t="s">
        <v>3805</v>
      </c>
      <c r="H2186" s="173" t="s">
        <v>1</v>
      </c>
      <c r="I2186" s="175"/>
      <c r="L2186" s="172"/>
      <c r="M2186" s="176"/>
      <c r="N2186" s="177"/>
      <c r="O2186" s="177"/>
      <c r="P2186" s="177"/>
      <c r="Q2186" s="177"/>
      <c r="R2186" s="177"/>
      <c r="S2186" s="177"/>
      <c r="T2186" s="178"/>
      <c r="AT2186" s="173" t="s">
        <v>237</v>
      </c>
      <c r="AU2186" s="173" t="s">
        <v>88</v>
      </c>
      <c r="AV2186" s="14" t="s">
        <v>86</v>
      </c>
      <c r="AW2186" s="14" t="s">
        <v>33</v>
      </c>
      <c r="AX2186" s="14" t="s">
        <v>79</v>
      </c>
      <c r="AY2186" s="173" t="s">
        <v>207</v>
      </c>
    </row>
    <row r="2187" spans="1:65" s="13" customFormat="1" ht="11.25">
      <c r="B2187" s="163"/>
      <c r="D2187" s="164" t="s">
        <v>237</v>
      </c>
      <c r="E2187" s="165" t="s">
        <v>1</v>
      </c>
      <c r="F2187" s="166" t="s">
        <v>3806</v>
      </c>
      <c r="H2187" s="167">
        <v>360.113</v>
      </c>
      <c r="I2187" s="168"/>
      <c r="L2187" s="163"/>
      <c r="M2187" s="169"/>
      <c r="N2187" s="170"/>
      <c r="O2187" s="170"/>
      <c r="P2187" s="170"/>
      <c r="Q2187" s="170"/>
      <c r="R2187" s="170"/>
      <c r="S2187" s="170"/>
      <c r="T2187" s="171"/>
      <c r="AT2187" s="165" t="s">
        <v>237</v>
      </c>
      <c r="AU2187" s="165" t="s">
        <v>88</v>
      </c>
      <c r="AV2187" s="13" t="s">
        <v>88</v>
      </c>
      <c r="AW2187" s="13" t="s">
        <v>33</v>
      </c>
      <c r="AX2187" s="13" t="s">
        <v>79</v>
      </c>
      <c r="AY2187" s="165" t="s">
        <v>207</v>
      </c>
    </row>
    <row r="2188" spans="1:65" s="15" customFormat="1" ht="11.25">
      <c r="B2188" s="179"/>
      <c r="D2188" s="164" t="s">
        <v>237</v>
      </c>
      <c r="E2188" s="180" t="s">
        <v>1</v>
      </c>
      <c r="F2188" s="181" t="s">
        <v>242</v>
      </c>
      <c r="H2188" s="182">
        <v>360.113</v>
      </c>
      <c r="I2188" s="183"/>
      <c r="L2188" s="179"/>
      <c r="M2188" s="184"/>
      <c r="N2188" s="185"/>
      <c r="O2188" s="185"/>
      <c r="P2188" s="185"/>
      <c r="Q2188" s="185"/>
      <c r="R2188" s="185"/>
      <c r="S2188" s="185"/>
      <c r="T2188" s="186"/>
      <c r="AT2188" s="180" t="s">
        <v>237</v>
      </c>
      <c r="AU2188" s="180" t="s">
        <v>88</v>
      </c>
      <c r="AV2188" s="15" t="s">
        <v>213</v>
      </c>
      <c r="AW2188" s="15" t="s">
        <v>33</v>
      </c>
      <c r="AX2188" s="15" t="s">
        <v>86</v>
      </c>
      <c r="AY2188" s="180" t="s">
        <v>207</v>
      </c>
    </row>
    <row r="2189" spans="1:65" s="2" customFormat="1" ht="21.75" customHeight="1">
      <c r="A2189" s="31"/>
      <c r="B2189" s="148"/>
      <c r="C2189" s="149" t="s">
        <v>3807</v>
      </c>
      <c r="D2189" s="149" t="s">
        <v>209</v>
      </c>
      <c r="E2189" s="150" t="s">
        <v>3808</v>
      </c>
      <c r="F2189" s="151" t="s">
        <v>3809</v>
      </c>
      <c r="G2189" s="152" t="s">
        <v>212</v>
      </c>
      <c r="H2189" s="153">
        <v>10</v>
      </c>
      <c r="I2189" s="154"/>
      <c r="J2189" s="155">
        <f>ROUND(I2189*H2189,2)</f>
        <v>0</v>
      </c>
      <c r="K2189" s="156"/>
      <c r="L2189" s="32"/>
      <c r="M2189" s="157" t="s">
        <v>1</v>
      </c>
      <c r="N2189" s="158" t="s">
        <v>44</v>
      </c>
      <c r="O2189" s="57"/>
      <c r="P2189" s="159">
        <f>O2189*H2189</f>
        <v>0</v>
      </c>
      <c r="Q2189" s="159">
        <v>0</v>
      </c>
      <c r="R2189" s="159">
        <f>Q2189*H2189</f>
        <v>0</v>
      </c>
      <c r="S2189" s="159">
        <v>0</v>
      </c>
      <c r="T2189" s="160">
        <f>S2189*H2189</f>
        <v>0</v>
      </c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R2189" s="161" t="s">
        <v>356</v>
      </c>
      <c r="AT2189" s="161" t="s">
        <v>209</v>
      </c>
      <c r="AU2189" s="161" t="s">
        <v>88</v>
      </c>
      <c r="AY2189" s="17" t="s">
        <v>207</v>
      </c>
      <c r="BE2189" s="162">
        <f>IF(N2189="základní",J2189,0)</f>
        <v>0</v>
      </c>
      <c r="BF2189" s="162">
        <f>IF(N2189="snížená",J2189,0)</f>
        <v>0</v>
      </c>
      <c r="BG2189" s="162">
        <f>IF(N2189="zákl. přenesená",J2189,0)</f>
        <v>0</v>
      </c>
      <c r="BH2189" s="162">
        <f>IF(N2189="sníž. přenesená",J2189,0)</f>
        <v>0</v>
      </c>
      <c r="BI2189" s="162">
        <f>IF(N2189="nulová",J2189,0)</f>
        <v>0</v>
      </c>
      <c r="BJ2189" s="17" t="s">
        <v>86</v>
      </c>
      <c r="BK2189" s="162">
        <f>ROUND(I2189*H2189,2)</f>
        <v>0</v>
      </c>
      <c r="BL2189" s="17" t="s">
        <v>356</v>
      </c>
      <c r="BM2189" s="161" t="s">
        <v>3810</v>
      </c>
    </row>
    <row r="2190" spans="1:65" s="13" customFormat="1" ht="22.5">
      <c r="B2190" s="163"/>
      <c r="D2190" s="164" t="s">
        <v>237</v>
      </c>
      <c r="E2190" s="165" t="s">
        <v>1</v>
      </c>
      <c r="F2190" s="166" t="s">
        <v>3811</v>
      </c>
      <c r="H2190" s="167">
        <v>10</v>
      </c>
      <c r="I2190" s="168"/>
      <c r="L2190" s="163"/>
      <c r="M2190" s="169"/>
      <c r="N2190" s="170"/>
      <c r="O2190" s="170"/>
      <c r="P2190" s="170"/>
      <c r="Q2190" s="170"/>
      <c r="R2190" s="170"/>
      <c r="S2190" s="170"/>
      <c r="T2190" s="171"/>
      <c r="AT2190" s="165" t="s">
        <v>237</v>
      </c>
      <c r="AU2190" s="165" t="s">
        <v>88</v>
      </c>
      <c r="AV2190" s="13" t="s">
        <v>88</v>
      </c>
      <c r="AW2190" s="13" t="s">
        <v>33</v>
      </c>
      <c r="AX2190" s="13" t="s">
        <v>79</v>
      </c>
      <c r="AY2190" s="165" t="s">
        <v>207</v>
      </c>
    </row>
    <row r="2191" spans="1:65" s="14" customFormat="1" ht="11.25">
      <c r="B2191" s="172"/>
      <c r="D2191" s="164" t="s">
        <v>237</v>
      </c>
      <c r="E2191" s="173" t="s">
        <v>1</v>
      </c>
      <c r="F2191" s="174" t="s">
        <v>2822</v>
      </c>
      <c r="H2191" s="173" t="s">
        <v>1</v>
      </c>
      <c r="I2191" s="175"/>
      <c r="L2191" s="172"/>
      <c r="M2191" s="176"/>
      <c r="N2191" s="177"/>
      <c r="O2191" s="177"/>
      <c r="P2191" s="177"/>
      <c r="Q2191" s="177"/>
      <c r="R2191" s="177"/>
      <c r="S2191" s="177"/>
      <c r="T2191" s="178"/>
      <c r="AT2191" s="173" t="s">
        <v>237</v>
      </c>
      <c r="AU2191" s="173" t="s">
        <v>88</v>
      </c>
      <c r="AV2191" s="14" t="s">
        <v>86</v>
      </c>
      <c r="AW2191" s="14" t="s">
        <v>33</v>
      </c>
      <c r="AX2191" s="14" t="s">
        <v>79</v>
      </c>
      <c r="AY2191" s="173" t="s">
        <v>207</v>
      </c>
    </row>
    <row r="2192" spans="1:65" s="15" customFormat="1" ht="11.25">
      <c r="B2192" s="179"/>
      <c r="D2192" s="164" t="s">
        <v>237</v>
      </c>
      <c r="E2192" s="180" t="s">
        <v>1</v>
      </c>
      <c r="F2192" s="181" t="s">
        <v>242</v>
      </c>
      <c r="H2192" s="182">
        <v>10</v>
      </c>
      <c r="I2192" s="183"/>
      <c r="L2192" s="179"/>
      <c r="M2192" s="188"/>
      <c r="N2192" s="189"/>
      <c r="O2192" s="189"/>
      <c r="P2192" s="189"/>
      <c r="Q2192" s="189"/>
      <c r="R2192" s="189"/>
      <c r="S2192" s="189"/>
      <c r="T2192" s="190"/>
      <c r="AT2192" s="180" t="s">
        <v>237</v>
      </c>
      <c r="AU2192" s="180" t="s">
        <v>88</v>
      </c>
      <c r="AV2192" s="15" t="s">
        <v>213</v>
      </c>
      <c r="AW2192" s="15" t="s">
        <v>33</v>
      </c>
      <c r="AX2192" s="15" t="s">
        <v>86</v>
      </c>
      <c r="AY2192" s="180" t="s">
        <v>207</v>
      </c>
    </row>
    <row r="2193" spans="1:31" s="2" customFormat="1" ht="6.95" customHeight="1">
      <c r="A2193" s="31"/>
      <c r="B2193" s="46"/>
      <c r="C2193" s="47"/>
      <c r="D2193" s="47"/>
      <c r="E2193" s="47"/>
      <c r="F2193" s="47"/>
      <c r="G2193" s="47"/>
      <c r="H2193" s="47"/>
      <c r="I2193" s="47"/>
      <c r="J2193" s="47"/>
      <c r="K2193" s="47"/>
      <c r="L2193" s="32"/>
      <c r="M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</row>
  </sheetData>
  <autoFilter ref="C152:K2192" xr:uid="{00000000-0009-0000-0000-000002000000}"/>
  <mergeCells count="12">
    <mergeCell ref="E145:H145"/>
    <mergeCell ref="L2:V2"/>
    <mergeCell ref="E85:H85"/>
    <mergeCell ref="E87:H87"/>
    <mergeCell ref="E89:H89"/>
    <mergeCell ref="E141:H141"/>
    <mergeCell ref="E143:H14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108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99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3812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ROUND((SUM(BE122:BE1083)),  2)</f>
        <v>0</v>
      </c>
      <c r="G35" s="31"/>
      <c r="H35" s="31"/>
      <c r="I35" s="104">
        <v>0.21</v>
      </c>
      <c r="J35" s="103">
        <f>ROUND(((SUM(BE122:BE1083))*I35),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ROUND((SUM(BF122:BF1083)),  2)</f>
        <v>0</v>
      </c>
      <c r="G36" s="31"/>
      <c r="H36" s="31"/>
      <c r="I36" s="104">
        <v>0.15</v>
      </c>
      <c r="J36" s="103">
        <f>ROUND(((SUM(BF122:BF1083))*I36),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ROUND((SUM(BG122:BG1083)),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ROUND((SUM(BH122:BH1083)),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ROUND((SUM(BI122:BI1083)),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Objekt3 - SO D.1.1.c.01.Výpis dveří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J123</f>
        <v>0</v>
      </c>
      <c r="L99" s="116"/>
    </row>
    <row r="100" spans="1:47" s="10" customFormat="1" ht="19.899999999999999" customHeight="1">
      <c r="B100" s="120"/>
      <c r="D100" s="121" t="s">
        <v>184</v>
      </c>
      <c r="E100" s="122"/>
      <c r="F100" s="122"/>
      <c r="G100" s="122"/>
      <c r="H100" s="122"/>
      <c r="I100" s="122"/>
      <c r="J100" s="123">
        <f>J124</f>
        <v>0</v>
      </c>
      <c r="L100" s="120"/>
    </row>
    <row r="101" spans="1:47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47" s="2" customFormat="1" ht="6.95" customHeight="1">
      <c r="A102" s="31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6" spans="1:47" s="2" customFormat="1" ht="6.95" customHeight="1">
      <c r="A106" s="31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24.95" customHeight="1">
      <c r="A107" s="31"/>
      <c r="B107" s="32"/>
      <c r="C107" s="21" t="s">
        <v>192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12" customHeight="1">
      <c r="A109" s="31"/>
      <c r="B109" s="32"/>
      <c r="C109" s="27" t="s">
        <v>16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6.5" customHeight="1">
      <c r="A110" s="31"/>
      <c r="B110" s="32"/>
      <c r="C110" s="31"/>
      <c r="D110" s="31"/>
      <c r="E110" s="237" t="str">
        <f>E7</f>
        <v>ZU - rekonstrukce objektu Klatovská 51/ Chodské náměstí 1</v>
      </c>
      <c r="F110" s="238"/>
      <c r="G110" s="238"/>
      <c r="H110" s="238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1" customFormat="1" ht="12" customHeight="1">
      <c r="B111" s="20"/>
      <c r="C111" s="27" t="s">
        <v>155</v>
      </c>
      <c r="L111" s="20"/>
    </row>
    <row r="112" spans="1:47" s="2" customFormat="1" ht="16.5" customHeight="1">
      <c r="A112" s="31"/>
      <c r="B112" s="32"/>
      <c r="C112" s="31"/>
      <c r="D112" s="31"/>
      <c r="E112" s="237" t="s">
        <v>156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2" customHeight="1">
      <c r="A113" s="31"/>
      <c r="B113" s="32"/>
      <c r="C113" s="27" t="s">
        <v>157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6.5" customHeight="1">
      <c r="A114" s="31"/>
      <c r="B114" s="32"/>
      <c r="C114" s="31"/>
      <c r="D114" s="31"/>
      <c r="E114" s="196" t="str">
        <f>E11</f>
        <v>Objekt3 - SO D.1.1.c.01.Výpis dveří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20</v>
      </c>
      <c r="D116" s="31"/>
      <c r="E116" s="31"/>
      <c r="F116" s="25" t="str">
        <f>F14</f>
        <v>Plzeň</v>
      </c>
      <c r="G116" s="31"/>
      <c r="H116" s="31"/>
      <c r="I116" s="27" t="s">
        <v>22</v>
      </c>
      <c r="J116" s="54" t="str">
        <f>IF(J14="","",J14)</f>
        <v>17. 11. 2022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5.2" customHeight="1">
      <c r="A118" s="31"/>
      <c r="B118" s="32"/>
      <c r="C118" s="27" t="s">
        <v>24</v>
      </c>
      <c r="D118" s="31"/>
      <c r="E118" s="31"/>
      <c r="F118" s="25" t="str">
        <f>E17</f>
        <v>Západočeská univerzita v Plzni</v>
      </c>
      <c r="G118" s="31"/>
      <c r="H118" s="31"/>
      <c r="I118" s="27" t="s">
        <v>31</v>
      </c>
      <c r="J118" s="29" t="str">
        <f>E23</f>
        <v xml:space="preserve"> 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30</v>
      </c>
      <c r="D119" s="31"/>
      <c r="E119" s="31"/>
      <c r="F119" s="25">
        <f>IF(E20="","",E20)</f>
        <v>0</v>
      </c>
      <c r="G119" s="31"/>
      <c r="H119" s="31"/>
      <c r="I119" s="27" t="s">
        <v>34</v>
      </c>
      <c r="J119" s="29" t="str">
        <f>E26</f>
        <v>BAUING KV, s.r.o.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0.3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11" customFormat="1" ht="29.25" customHeight="1">
      <c r="A121" s="124"/>
      <c r="B121" s="125"/>
      <c r="C121" s="126" t="s">
        <v>193</v>
      </c>
      <c r="D121" s="127" t="s">
        <v>64</v>
      </c>
      <c r="E121" s="127" t="s">
        <v>60</v>
      </c>
      <c r="F121" s="127" t="s">
        <v>61</v>
      </c>
      <c r="G121" s="127" t="s">
        <v>194</v>
      </c>
      <c r="H121" s="127" t="s">
        <v>195</v>
      </c>
      <c r="I121" s="127" t="s">
        <v>196</v>
      </c>
      <c r="J121" s="128" t="s">
        <v>161</v>
      </c>
      <c r="K121" s="129" t="s">
        <v>197</v>
      </c>
      <c r="L121" s="130"/>
      <c r="M121" s="61" t="s">
        <v>1</v>
      </c>
      <c r="N121" s="62" t="s">
        <v>43</v>
      </c>
      <c r="O121" s="62" t="s">
        <v>198</v>
      </c>
      <c r="P121" s="62" t="s">
        <v>199</v>
      </c>
      <c r="Q121" s="62" t="s">
        <v>200</v>
      </c>
      <c r="R121" s="62" t="s">
        <v>201</v>
      </c>
      <c r="S121" s="62" t="s">
        <v>202</v>
      </c>
      <c r="T121" s="63" t="s">
        <v>203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</row>
    <row r="122" spans="1:65" s="2" customFormat="1" ht="22.9" customHeight="1">
      <c r="A122" s="31"/>
      <c r="B122" s="32"/>
      <c r="C122" s="68" t="s">
        <v>204</v>
      </c>
      <c r="D122" s="31"/>
      <c r="E122" s="31"/>
      <c r="F122" s="31"/>
      <c r="G122" s="31"/>
      <c r="H122" s="31"/>
      <c r="I122" s="31"/>
      <c r="J122" s="131">
        <f>BK122</f>
        <v>0</v>
      </c>
      <c r="K122" s="31"/>
      <c r="L122" s="32"/>
      <c r="M122" s="64"/>
      <c r="N122" s="55"/>
      <c r="O122" s="65"/>
      <c r="P122" s="132">
        <f>P123</f>
        <v>0</v>
      </c>
      <c r="Q122" s="65"/>
      <c r="R122" s="132">
        <f>R123</f>
        <v>0</v>
      </c>
      <c r="S122" s="65"/>
      <c r="T122" s="133">
        <f>T123</f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T122" s="17" t="s">
        <v>78</v>
      </c>
      <c r="AU122" s="17" t="s">
        <v>163</v>
      </c>
      <c r="BK122" s="134">
        <f>BK123</f>
        <v>0</v>
      </c>
    </row>
    <row r="123" spans="1:65" s="12" customFormat="1" ht="25.9" customHeight="1">
      <c r="B123" s="135"/>
      <c r="D123" s="136" t="s">
        <v>78</v>
      </c>
      <c r="E123" s="137" t="s">
        <v>1240</v>
      </c>
      <c r="F123" s="137" t="s">
        <v>1241</v>
      </c>
      <c r="I123" s="138"/>
      <c r="J123" s="139">
        <f>BK123</f>
        <v>0</v>
      </c>
      <c r="L123" s="135"/>
      <c r="M123" s="140"/>
      <c r="N123" s="141"/>
      <c r="O123" s="141"/>
      <c r="P123" s="142">
        <f>P124</f>
        <v>0</v>
      </c>
      <c r="Q123" s="141"/>
      <c r="R123" s="142">
        <f>R124</f>
        <v>0</v>
      </c>
      <c r="S123" s="141"/>
      <c r="T123" s="143">
        <f>T124</f>
        <v>0</v>
      </c>
      <c r="AR123" s="136" t="s">
        <v>88</v>
      </c>
      <c r="AT123" s="144" t="s">
        <v>78</v>
      </c>
      <c r="AU123" s="144" t="s">
        <v>79</v>
      </c>
      <c r="AY123" s="136" t="s">
        <v>207</v>
      </c>
      <c r="BK123" s="145">
        <f>BK124</f>
        <v>0</v>
      </c>
    </row>
    <row r="124" spans="1:65" s="12" customFormat="1" ht="22.9" customHeight="1">
      <c r="B124" s="135"/>
      <c r="D124" s="136" t="s">
        <v>78</v>
      </c>
      <c r="E124" s="146" t="s">
        <v>1639</v>
      </c>
      <c r="F124" s="146" t="s">
        <v>1640</v>
      </c>
      <c r="I124" s="138"/>
      <c r="J124" s="147">
        <f>BK124</f>
        <v>0</v>
      </c>
      <c r="L124" s="135"/>
      <c r="M124" s="140"/>
      <c r="N124" s="141"/>
      <c r="O124" s="141"/>
      <c r="P124" s="142">
        <f>SUM(P125:P1083)</f>
        <v>0</v>
      </c>
      <c r="Q124" s="141"/>
      <c r="R124" s="142">
        <f>SUM(R125:R1083)</f>
        <v>0</v>
      </c>
      <c r="S124" s="141"/>
      <c r="T124" s="143">
        <f>SUM(T125:T1083)</f>
        <v>0</v>
      </c>
      <c r="AR124" s="136" t="s">
        <v>88</v>
      </c>
      <c r="AT124" s="144" t="s">
        <v>78</v>
      </c>
      <c r="AU124" s="144" t="s">
        <v>86</v>
      </c>
      <c r="AY124" s="136" t="s">
        <v>207</v>
      </c>
      <c r="BK124" s="145">
        <f>SUM(BK125:BK1083)</f>
        <v>0</v>
      </c>
    </row>
    <row r="125" spans="1:65" s="2" customFormat="1" ht="37.9" customHeight="1">
      <c r="A125" s="31"/>
      <c r="B125" s="148"/>
      <c r="C125" s="149" t="s">
        <v>86</v>
      </c>
      <c r="D125" s="149" t="s">
        <v>209</v>
      </c>
      <c r="E125" s="150" t="s">
        <v>3813</v>
      </c>
      <c r="F125" s="151" t="s">
        <v>3814</v>
      </c>
      <c r="G125" s="152" t="s">
        <v>301</v>
      </c>
      <c r="H125" s="153">
        <v>1</v>
      </c>
      <c r="I125" s="154"/>
      <c r="J125" s="155">
        <f>ROUND(I125*H125,2)</f>
        <v>0</v>
      </c>
      <c r="K125" s="156"/>
      <c r="L125" s="32"/>
      <c r="M125" s="157" t="s">
        <v>1</v>
      </c>
      <c r="N125" s="158" t="s">
        <v>44</v>
      </c>
      <c r="O125" s="57"/>
      <c r="P125" s="159">
        <f>O125*H125</f>
        <v>0</v>
      </c>
      <c r="Q125" s="159">
        <v>0</v>
      </c>
      <c r="R125" s="159">
        <f>Q125*H125</f>
        <v>0</v>
      </c>
      <c r="S125" s="159">
        <v>0</v>
      </c>
      <c r="T125" s="160">
        <f>S125*H125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245</v>
      </c>
      <c r="AT125" s="161" t="s">
        <v>209</v>
      </c>
      <c r="AU125" s="161" t="s">
        <v>88</v>
      </c>
      <c r="AY125" s="17" t="s">
        <v>207</v>
      </c>
      <c r="BE125" s="162">
        <f>IF(N125="základní",J125,0)</f>
        <v>0</v>
      </c>
      <c r="BF125" s="162">
        <f>IF(N125="snížená",J125,0)</f>
        <v>0</v>
      </c>
      <c r="BG125" s="162">
        <f>IF(N125="zákl. přenesená",J125,0)</f>
        <v>0</v>
      </c>
      <c r="BH125" s="162">
        <f>IF(N125="sníž. přenesená",J125,0)</f>
        <v>0</v>
      </c>
      <c r="BI125" s="162">
        <f>IF(N125="nulová",J125,0)</f>
        <v>0</v>
      </c>
      <c r="BJ125" s="17" t="s">
        <v>86</v>
      </c>
      <c r="BK125" s="162">
        <f>ROUND(I125*H125,2)</f>
        <v>0</v>
      </c>
      <c r="BL125" s="17" t="s">
        <v>245</v>
      </c>
      <c r="BM125" s="161" t="s">
        <v>88</v>
      </c>
    </row>
    <row r="126" spans="1:65" s="13" customFormat="1" ht="11.25">
      <c r="B126" s="163"/>
      <c r="D126" s="164" t="s">
        <v>237</v>
      </c>
      <c r="E126" s="165" t="s">
        <v>1</v>
      </c>
      <c r="F126" s="166" t="s">
        <v>1342</v>
      </c>
      <c r="H126" s="167">
        <v>1</v>
      </c>
      <c r="I126" s="168"/>
      <c r="L126" s="163"/>
      <c r="M126" s="169"/>
      <c r="N126" s="170"/>
      <c r="O126" s="170"/>
      <c r="P126" s="170"/>
      <c r="Q126" s="170"/>
      <c r="R126" s="170"/>
      <c r="S126" s="170"/>
      <c r="T126" s="171"/>
      <c r="AT126" s="165" t="s">
        <v>237</v>
      </c>
      <c r="AU126" s="165" t="s">
        <v>88</v>
      </c>
      <c r="AV126" s="13" t="s">
        <v>88</v>
      </c>
      <c r="AW126" s="13" t="s">
        <v>33</v>
      </c>
      <c r="AX126" s="13" t="s">
        <v>79</v>
      </c>
      <c r="AY126" s="165" t="s">
        <v>207</v>
      </c>
    </row>
    <row r="127" spans="1:65" s="14" customFormat="1" ht="11.25">
      <c r="B127" s="172"/>
      <c r="D127" s="164" t="s">
        <v>237</v>
      </c>
      <c r="E127" s="173" t="s">
        <v>1</v>
      </c>
      <c r="F127" s="174" t="s">
        <v>3815</v>
      </c>
      <c r="H127" s="173" t="s">
        <v>1</v>
      </c>
      <c r="I127" s="175"/>
      <c r="L127" s="172"/>
      <c r="M127" s="176"/>
      <c r="N127" s="177"/>
      <c r="O127" s="177"/>
      <c r="P127" s="177"/>
      <c r="Q127" s="177"/>
      <c r="R127" s="177"/>
      <c r="S127" s="177"/>
      <c r="T127" s="178"/>
      <c r="AT127" s="173" t="s">
        <v>237</v>
      </c>
      <c r="AU127" s="173" t="s">
        <v>88</v>
      </c>
      <c r="AV127" s="14" t="s">
        <v>86</v>
      </c>
      <c r="AW127" s="14" t="s">
        <v>33</v>
      </c>
      <c r="AX127" s="14" t="s">
        <v>79</v>
      </c>
      <c r="AY127" s="173" t="s">
        <v>207</v>
      </c>
    </row>
    <row r="128" spans="1:65" s="15" customFormat="1" ht="11.25">
      <c r="B128" s="179"/>
      <c r="D128" s="164" t="s">
        <v>237</v>
      </c>
      <c r="E128" s="180" t="s">
        <v>1</v>
      </c>
      <c r="F128" s="181" t="s">
        <v>242</v>
      </c>
      <c r="H128" s="182">
        <v>1</v>
      </c>
      <c r="I128" s="183"/>
      <c r="L128" s="179"/>
      <c r="M128" s="184"/>
      <c r="N128" s="185"/>
      <c r="O128" s="185"/>
      <c r="P128" s="185"/>
      <c r="Q128" s="185"/>
      <c r="R128" s="185"/>
      <c r="S128" s="185"/>
      <c r="T128" s="186"/>
      <c r="AT128" s="180" t="s">
        <v>237</v>
      </c>
      <c r="AU128" s="180" t="s">
        <v>88</v>
      </c>
      <c r="AV128" s="15" t="s">
        <v>213</v>
      </c>
      <c r="AW128" s="15" t="s">
        <v>33</v>
      </c>
      <c r="AX128" s="15" t="s">
        <v>86</v>
      </c>
      <c r="AY128" s="180" t="s">
        <v>207</v>
      </c>
    </row>
    <row r="129" spans="1:65" s="2" customFormat="1" ht="44.25" customHeight="1">
      <c r="A129" s="31"/>
      <c r="B129" s="148"/>
      <c r="C129" s="149" t="s">
        <v>88</v>
      </c>
      <c r="D129" s="149" t="s">
        <v>209</v>
      </c>
      <c r="E129" s="150" t="s">
        <v>3816</v>
      </c>
      <c r="F129" s="151" t="s">
        <v>3817</v>
      </c>
      <c r="G129" s="152" t="s">
        <v>301</v>
      </c>
      <c r="H129" s="153">
        <v>1</v>
      </c>
      <c r="I129" s="154"/>
      <c r="J129" s="155">
        <f>ROUND(I129*H129,2)</f>
        <v>0</v>
      </c>
      <c r="K129" s="156"/>
      <c r="L129" s="32"/>
      <c r="M129" s="157" t="s">
        <v>1</v>
      </c>
      <c r="N129" s="158" t="s">
        <v>44</v>
      </c>
      <c r="O129" s="57"/>
      <c r="P129" s="159">
        <f>O129*H129</f>
        <v>0</v>
      </c>
      <c r="Q129" s="159">
        <v>0</v>
      </c>
      <c r="R129" s="159">
        <f>Q129*H129</f>
        <v>0</v>
      </c>
      <c r="S129" s="159">
        <v>0</v>
      </c>
      <c r="T129" s="160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61" t="s">
        <v>245</v>
      </c>
      <c r="AT129" s="161" t="s">
        <v>209</v>
      </c>
      <c r="AU129" s="161" t="s">
        <v>88</v>
      </c>
      <c r="AY129" s="17" t="s">
        <v>207</v>
      </c>
      <c r="BE129" s="162">
        <f>IF(N129="základní",J129,0)</f>
        <v>0</v>
      </c>
      <c r="BF129" s="162">
        <f>IF(N129="snížená",J129,0)</f>
        <v>0</v>
      </c>
      <c r="BG129" s="162">
        <f>IF(N129="zákl. přenesená",J129,0)</f>
        <v>0</v>
      </c>
      <c r="BH129" s="162">
        <f>IF(N129="sníž. přenesená",J129,0)</f>
        <v>0</v>
      </c>
      <c r="BI129" s="162">
        <f>IF(N129="nulová",J129,0)</f>
        <v>0</v>
      </c>
      <c r="BJ129" s="17" t="s">
        <v>86</v>
      </c>
      <c r="BK129" s="162">
        <f>ROUND(I129*H129,2)</f>
        <v>0</v>
      </c>
      <c r="BL129" s="17" t="s">
        <v>245</v>
      </c>
      <c r="BM129" s="161" t="s">
        <v>213</v>
      </c>
    </row>
    <row r="130" spans="1:65" s="13" customFormat="1" ht="11.25">
      <c r="B130" s="163"/>
      <c r="D130" s="164" t="s">
        <v>237</v>
      </c>
      <c r="E130" s="165" t="s">
        <v>1</v>
      </c>
      <c r="F130" s="166" t="s">
        <v>1342</v>
      </c>
      <c r="H130" s="167">
        <v>1</v>
      </c>
      <c r="I130" s="168"/>
      <c r="L130" s="163"/>
      <c r="M130" s="169"/>
      <c r="N130" s="170"/>
      <c r="O130" s="170"/>
      <c r="P130" s="170"/>
      <c r="Q130" s="170"/>
      <c r="R130" s="170"/>
      <c r="S130" s="170"/>
      <c r="T130" s="171"/>
      <c r="AT130" s="165" t="s">
        <v>237</v>
      </c>
      <c r="AU130" s="165" t="s">
        <v>88</v>
      </c>
      <c r="AV130" s="13" t="s">
        <v>88</v>
      </c>
      <c r="AW130" s="13" t="s">
        <v>33</v>
      </c>
      <c r="AX130" s="13" t="s">
        <v>79</v>
      </c>
      <c r="AY130" s="165" t="s">
        <v>207</v>
      </c>
    </row>
    <row r="131" spans="1:65" s="14" customFormat="1" ht="11.25">
      <c r="B131" s="172"/>
      <c r="D131" s="164" t="s">
        <v>237</v>
      </c>
      <c r="E131" s="173" t="s">
        <v>1</v>
      </c>
      <c r="F131" s="174" t="s">
        <v>3815</v>
      </c>
      <c r="H131" s="173" t="s">
        <v>1</v>
      </c>
      <c r="I131" s="175"/>
      <c r="L131" s="172"/>
      <c r="M131" s="176"/>
      <c r="N131" s="177"/>
      <c r="O131" s="177"/>
      <c r="P131" s="177"/>
      <c r="Q131" s="177"/>
      <c r="R131" s="177"/>
      <c r="S131" s="177"/>
      <c r="T131" s="178"/>
      <c r="AT131" s="173" t="s">
        <v>237</v>
      </c>
      <c r="AU131" s="173" t="s">
        <v>88</v>
      </c>
      <c r="AV131" s="14" t="s">
        <v>86</v>
      </c>
      <c r="AW131" s="14" t="s">
        <v>33</v>
      </c>
      <c r="AX131" s="14" t="s">
        <v>79</v>
      </c>
      <c r="AY131" s="173" t="s">
        <v>207</v>
      </c>
    </row>
    <row r="132" spans="1:65" s="15" customFormat="1" ht="11.25">
      <c r="B132" s="179"/>
      <c r="D132" s="164" t="s">
        <v>237</v>
      </c>
      <c r="E132" s="180" t="s">
        <v>1</v>
      </c>
      <c r="F132" s="181" t="s">
        <v>242</v>
      </c>
      <c r="H132" s="182">
        <v>1</v>
      </c>
      <c r="I132" s="183"/>
      <c r="L132" s="179"/>
      <c r="M132" s="184"/>
      <c r="N132" s="185"/>
      <c r="O132" s="185"/>
      <c r="P132" s="185"/>
      <c r="Q132" s="185"/>
      <c r="R132" s="185"/>
      <c r="S132" s="185"/>
      <c r="T132" s="186"/>
      <c r="AT132" s="180" t="s">
        <v>237</v>
      </c>
      <c r="AU132" s="180" t="s">
        <v>88</v>
      </c>
      <c r="AV132" s="15" t="s">
        <v>213</v>
      </c>
      <c r="AW132" s="15" t="s">
        <v>33</v>
      </c>
      <c r="AX132" s="15" t="s">
        <v>86</v>
      </c>
      <c r="AY132" s="180" t="s">
        <v>207</v>
      </c>
    </row>
    <row r="133" spans="1:65" s="2" customFormat="1" ht="44.25" customHeight="1">
      <c r="A133" s="31"/>
      <c r="B133" s="148"/>
      <c r="C133" s="149" t="s">
        <v>217</v>
      </c>
      <c r="D133" s="149" t="s">
        <v>209</v>
      </c>
      <c r="E133" s="150" t="s">
        <v>3818</v>
      </c>
      <c r="F133" s="151" t="s">
        <v>3819</v>
      </c>
      <c r="G133" s="152" t="s">
        <v>301</v>
      </c>
      <c r="H133" s="153">
        <v>1</v>
      </c>
      <c r="I133" s="154"/>
      <c r="J133" s="155">
        <f>ROUND(I133*H133,2)</f>
        <v>0</v>
      </c>
      <c r="K133" s="156"/>
      <c r="L133" s="32"/>
      <c r="M133" s="157" t="s">
        <v>1</v>
      </c>
      <c r="N133" s="158" t="s">
        <v>44</v>
      </c>
      <c r="O133" s="57"/>
      <c r="P133" s="159">
        <f>O133*H133</f>
        <v>0</v>
      </c>
      <c r="Q133" s="159">
        <v>0</v>
      </c>
      <c r="R133" s="159">
        <f>Q133*H133</f>
        <v>0</v>
      </c>
      <c r="S133" s="159">
        <v>0</v>
      </c>
      <c r="T133" s="160">
        <f>S133*H133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245</v>
      </c>
      <c r="AT133" s="161" t="s">
        <v>209</v>
      </c>
      <c r="AU133" s="161" t="s">
        <v>88</v>
      </c>
      <c r="AY133" s="17" t="s">
        <v>207</v>
      </c>
      <c r="BE133" s="162">
        <f>IF(N133="základní",J133,0)</f>
        <v>0</v>
      </c>
      <c r="BF133" s="162">
        <f>IF(N133="snížená",J133,0)</f>
        <v>0</v>
      </c>
      <c r="BG133" s="162">
        <f>IF(N133="zákl. přenesená",J133,0)</f>
        <v>0</v>
      </c>
      <c r="BH133" s="162">
        <f>IF(N133="sníž. přenesená",J133,0)</f>
        <v>0</v>
      </c>
      <c r="BI133" s="162">
        <f>IF(N133="nulová",J133,0)</f>
        <v>0</v>
      </c>
      <c r="BJ133" s="17" t="s">
        <v>86</v>
      </c>
      <c r="BK133" s="162">
        <f>ROUND(I133*H133,2)</f>
        <v>0</v>
      </c>
      <c r="BL133" s="17" t="s">
        <v>245</v>
      </c>
      <c r="BM133" s="161" t="s">
        <v>221</v>
      </c>
    </row>
    <row r="134" spans="1:65" s="13" customFormat="1" ht="11.25">
      <c r="B134" s="163"/>
      <c r="D134" s="164" t="s">
        <v>237</v>
      </c>
      <c r="E134" s="165" t="s">
        <v>1</v>
      </c>
      <c r="F134" s="166" t="s">
        <v>1343</v>
      </c>
      <c r="H134" s="167">
        <v>1</v>
      </c>
      <c r="I134" s="168"/>
      <c r="L134" s="163"/>
      <c r="M134" s="169"/>
      <c r="N134" s="170"/>
      <c r="O134" s="170"/>
      <c r="P134" s="170"/>
      <c r="Q134" s="170"/>
      <c r="R134" s="170"/>
      <c r="S134" s="170"/>
      <c r="T134" s="171"/>
      <c r="AT134" s="165" t="s">
        <v>237</v>
      </c>
      <c r="AU134" s="165" t="s">
        <v>88</v>
      </c>
      <c r="AV134" s="13" t="s">
        <v>88</v>
      </c>
      <c r="AW134" s="13" t="s">
        <v>33</v>
      </c>
      <c r="AX134" s="13" t="s">
        <v>79</v>
      </c>
      <c r="AY134" s="165" t="s">
        <v>207</v>
      </c>
    </row>
    <row r="135" spans="1:65" s="14" customFormat="1" ht="11.25">
      <c r="B135" s="172"/>
      <c r="D135" s="164" t="s">
        <v>237</v>
      </c>
      <c r="E135" s="173" t="s">
        <v>1</v>
      </c>
      <c r="F135" s="174" t="s">
        <v>3815</v>
      </c>
      <c r="H135" s="173" t="s">
        <v>1</v>
      </c>
      <c r="I135" s="175"/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237</v>
      </c>
      <c r="AU135" s="173" t="s">
        <v>88</v>
      </c>
      <c r="AV135" s="14" t="s">
        <v>86</v>
      </c>
      <c r="AW135" s="14" t="s">
        <v>33</v>
      </c>
      <c r="AX135" s="14" t="s">
        <v>79</v>
      </c>
      <c r="AY135" s="173" t="s">
        <v>207</v>
      </c>
    </row>
    <row r="136" spans="1:65" s="15" customFormat="1" ht="11.25">
      <c r="B136" s="179"/>
      <c r="D136" s="164" t="s">
        <v>237</v>
      </c>
      <c r="E136" s="180" t="s">
        <v>1</v>
      </c>
      <c r="F136" s="181" t="s">
        <v>242</v>
      </c>
      <c r="H136" s="182">
        <v>1</v>
      </c>
      <c r="I136" s="183"/>
      <c r="L136" s="179"/>
      <c r="M136" s="184"/>
      <c r="N136" s="185"/>
      <c r="O136" s="185"/>
      <c r="P136" s="185"/>
      <c r="Q136" s="185"/>
      <c r="R136" s="185"/>
      <c r="S136" s="185"/>
      <c r="T136" s="186"/>
      <c r="AT136" s="180" t="s">
        <v>237</v>
      </c>
      <c r="AU136" s="180" t="s">
        <v>88</v>
      </c>
      <c r="AV136" s="15" t="s">
        <v>213</v>
      </c>
      <c r="AW136" s="15" t="s">
        <v>33</v>
      </c>
      <c r="AX136" s="15" t="s">
        <v>86</v>
      </c>
      <c r="AY136" s="180" t="s">
        <v>207</v>
      </c>
    </row>
    <row r="137" spans="1:65" s="2" customFormat="1" ht="37.9" customHeight="1">
      <c r="A137" s="31"/>
      <c r="B137" s="148"/>
      <c r="C137" s="149" t="s">
        <v>213</v>
      </c>
      <c r="D137" s="149" t="s">
        <v>209</v>
      </c>
      <c r="E137" s="150" t="s">
        <v>3820</v>
      </c>
      <c r="F137" s="151" t="s">
        <v>3821</v>
      </c>
      <c r="G137" s="152" t="s">
        <v>301</v>
      </c>
      <c r="H137" s="153">
        <v>1</v>
      </c>
      <c r="I137" s="154"/>
      <c r="J137" s="155">
        <f>ROUND(I137*H137,2)</f>
        <v>0</v>
      </c>
      <c r="K137" s="156"/>
      <c r="L137" s="32"/>
      <c r="M137" s="157" t="s">
        <v>1</v>
      </c>
      <c r="N137" s="158" t="s">
        <v>44</v>
      </c>
      <c r="O137" s="57"/>
      <c r="P137" s="159">
        <f>O137*H137</f>
        <v>0</v>
      </c>
      <c r="Q137" s="159">
        <v>0</v>
      </c>
      <c r="R137" s="159">
        <f>Q137*H137</f>
        <v>0</v>
      </c>
      <c r="S137" s="159">
        <v>0</v>
      </c>
      <c r="T137" s="160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245</v>
      </c>
      <c r="AT137" s="161" t="s">
        <v>209</v>
      </c>
      <c r="AU137" s="161" t="s">
        <v>88</v>
      </c>
      <c r="AY137" s="17" t="s">
        <v>207</v>
      </c>
      <c r="BE137" s="162">
        <f>IF(N137="základní",J137,0)</f>
        <v>0</v>
      </c>
      <c r="BF137" s="162">
        <f>IF(N137="snížená",J137,0)</f>
        <v>0</v>
      </c>
      <c r="BG137" s="162">
        <f>IF(N137="zákl. přenesená",J137,0)</f>
        <v>0</v>
      </c>
      <c r="BH137" s="162">
        <f>IF(N137="sníž. přenesená",J137,0)</f>
        <v>0</v>
      </c>
      <c r="BI137" s="162">
        <f>IF(N137="nulová",J137,0)</f>
        <v>0</v>
      </c>
      <c r="BJ137" s="17" t="s">
        <v>86</v>
      </c>
      <c r="BK137" s="162">
        <f>ROUND(I137*H137,2)</f>
        <v>0</v>
      </c>
      <c r="BL137" s="17" t="s">
        <v>245</v>
      </c>
      <c r="BM137" s="161" t="s">
        <v>224</v>
      </c>
    </row>
    <row r="138" spans="1:65" s="13" customFormat="1" ht="11.25">
      <c r="B138" s="163"/>
      <c r="D138" s="164" t="s">
        <v>237</v>
      </c>
      <c r="E138" s="165" t="s">
        <v>1</v>
      </c>
      <c r="F138" s="166" t="s">
        <v>1343</v>
      </c>
      <c r="H138" s="167">
        <v>1</v>
      </c>
      <c r="I138" s="168"/>
      <c r="L138" s="163"/>
      <c r="M138" s="169"/>
      <c r="N138" s="170"/>
      <c r="O138" s="170"/>
      <c r="P138" s="170"/>
      <c r="Q138" s="170"/>
      <c r="R138" s="170"/>
      <c r="S138" s="170"/>
      <c r="T138" s="171"/>
      <c r="AT138" s="165" t="s">
        <v>237</v>
      </c>
      <c r="AU138" s="165" t="s">
        <v>88</v>
      </c>
      <c r="AV138" s="13" t="s">
        <v>88</v>
      </c>
      <c r="AW138" s="13" t="s">
        <v>33</v>
      </c>
      <c r="AX138" s="13" t="s">
        <v>79</v>
      </c>
      <c r="AY138" s="165" t="s">
        <v>207</v>
      </c>
    </row>
    <row r="139" spans="1:65" s="14" customFormat="1" ht="11.25">
      <c r="B139" s="172"/>
      <c r="D139" s="164" t="s">
        <v>237</v>
      </c>
      <c r="E139" s="173" t="s">
        <v>1</v>
      </c>
      <c r="F139" s="174" t="s">
        <v>3815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88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5" customFormat="1" ht="11.25">
      <c r="B140" s="179"/>
      <c r="D140" s="164" t="s">
        <v>237</v>
      </c>
      <c r="E140" s="180" t="s">
        <v>1</v>
      </c>
      <c r="F140" s="181" t="s">
        <v>242</v>
      </c>
      <c r="H140" s="182">
        <v>1</v>
      </c>
      <c r="I140" s="183"/>
      <c r="L140" s="179"/>
      <c r="M140" s="184"/>
      <c r="N140" s="185"/>
      <c r="O140" s="185"/>
      <c r="P140" s="185"/>
      <c r="Q140" s="185"/>
      <c r="R140" s="185"/>
      <c r="S140" s="185"/>
      <c r="T140" s="186"/>
      <c r="AT140" s="180" t="s">
        <v>237</v>
      </c>
      <c r="AU140" s="180" t="s">
        <v>88</v>
      </c>
      <c r="AV140" s="15" t="s">
        <v>213</v>
      </c>
      <c r="AW140" s="15" t="s">
        <v>33</v>
      </c>
      <c r="AX140" s="15" t="s">
        <v>86</v>
      </c>
      <c r="AY140" s="180" t="s">
        <v>207</v>
      </c>
    </row>
    <row r="141" spans="1:65" s="2" customFormat="1" ht="37.9" customHeight="1">
      <c r="A141" s="31"/>
      <c r="B141" s="148"/>
      <c r="C141" s="149" t="s">
        <v>225</v>
      </c>
      <c r="D141" s="149" t="s">
        <v>209</v>
      </c>
      <c r="E141" s="150" t="s">
        <v>3822</v>
      </c>
      <c r="F141" s="151" t="s">
        <v>3823</v>
      </c>
      <c r="G141" s="152" t="s">
        <v>301</v>
      </c>
      <c r="H141" s="153">
        <v>1</v>
      </c>
      <c r="I141" s="154"/>
      <c r="J141" s="155">
        <f>ROUND(I141*H141,2)</f>
        <v>0</v>
      </c>
      <c r="K141" s="156"/>
      <c r="L141" s="32"/>
      <c r="M141" s="157" t="s">
        <v>1</v>
      </c>
      <c r="N141" s="158" t="s">
        <v>44</v>
      </c>
      <c r="O141" s="57"/>
      <c r="P141" s="159">
        <f>O141*H141</f>
        <v>0</v>
      </c>
      <c r="Q141" s="159">
        <v>0</v>
      </c>
      <c r="R141" s="159">
        <f>Q141*H141</f>
        <v>0</v>
      </c>
      <c r="S141" s="159">
        <v>0</v>
      </c>
      <c r="T141" s="160">
        <f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245</v>
      </c>
      <c r="AT141" s="161" t="s">
        <v>209</v>
      </c>
      <c r="AU141" s="161" t="s">
        <v>88</v>
      </c>
      <c r="AY141" s="17" t="s">
        <v>207</v>
      </c>
      <c r="BE141" s="162">
        <f>IF(N141="základní",J141,0)</f>
        <v>0</v>
      </c>
      <c r="BF141" s="162">
        <f>IF(N141="snížená",J141,0)</f>
        <v>0</v>
      </c>
      <c r="BG141" s="162">
        <f>IF(N141="zákl. přenesená",J141,0)</f>
        <v>0</v>
      </c>
      <c r="BH141" s="162">
        <f>IF(N141="sníž. přenesená",J141,0)</f>
        <v>0</v>
      </c>
      <c r="BI141" s="162">
        <f>IF(N141="nulová",J141,0)</f>
        <v>0</v>
      </c>
      <c r="BJ141" s="17" t="s">
        <v>86</v>
      </c>
      <c r="BK141" s="162">
        <f>ROUND(I141*H141,2)</f>
        <v>0</v>
      </c>
      <c r="BL141" s="17" t="s">
        <v>245</v>
      </c>
      <c r="BM141" s="161" t="s">
        <v>228</v>
      </c>
    </row>
    <row r="142" spans="1:65" s="13" customFormat="1" ht="11.25">
      <c r="B142" s="163"/>
      <c r="D142" s="164" t="s">
        <v>237</v>
      </c>
      <c r="E142" s="165" t="s">
        <v>1</v>
      </c>
      <c r="F142" s="166" t="s">
        <v>1343</v>
      </c>
      <c r="H142" s="167">
        <v>1</v>
      </c>
      <c r="I142" s="168"/>
      <c r="L142" s="163"/>
      <c r="M142" s="169"/>
      <c r="N142" s="170"/>
      <c r="O142" s="170"/>
      <c r="P142" s="170"/>
      <c r="Q142" s="170"/>
      <c r="R142" s="170"/>
      <c r="S142" s="170"/>
      <c r="T142" s="171"/>
      <c r="AT142" s="165" t="s">
        <v>237</v>
      </c>
      <c r="AU142" s="165" t="s">
        <v>88</v>
      </c>
      <c r="AV142" s="13" t="s">
        <v>88</v>
      </c>
      <c r="AW142" s="13" t="s">
        <v>33</v>
      </c>
      <c r="AX142" s="13" t="s">
        <v>79</v>
      </c>
      <c r="AY142" s="165" t="s">
        <v>207</v>
      </c>
    </row>
    <row r="143" spans="1:65" s="14" customFormat="1" ht="11.25">
      <c r="B143" s="172"/>
      <c r="D143" s="164" t="s">
        <v>237</v>
      </c>
      <c r="E143" s="173" t="s">
        <v>1</v>
      </c>
      <c r="F143" s="174" t="s">
        <v>3815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5" customFormat="1" ht="11.25">
      <c r="B144" s="179"/>
      <c r="D144" s="164" t="s">
        <v>237</v>
      </c>
      <c r="E144" s="180" t="s">
        <v>1</v>
      </c>
      <c r="F144" s="181" t="s">
        <v>242</v>
      </c>
      <c r="H144" s="182">
        <v>1</v>
      </c>
      <c r="I144" s="183"/>
      <c r="L144" s="179"/>
      <c r="M144" s="184"/>
      <c r="N144" s="185"/>
      <c r="O144" s="185"/>
      <c r="P144" s="185"/>
      <c r="Q144" s="185"/>
      <c r="R144" s="185"/>
      <c r="S144" s="185"/>
      <c r="T144" s="186"/>
      <c r="AT144" s="180" t="s">
        <v>237</v>
      </c>
      <c r="AU144" s="180" t="s">
        <v>88</v>
      </c>
      <c r="AV144" s="15" t="s">
        <v>213</v>
      </c>
      <c r="AW144" s="15" t="s">
        <v>33</v>
      </c>
      <c r="AX144" s="15" t="s">
        <v>86</v>
      </c>
      <c r="AY144" s="180" t="s">
        <v>207</v>
      </c>
    </row>
    <row r="145" spans="1:65" s="2" customFormat="1" ht="37.9" customHeight="1">
      <c r="A145" s="31"/>
      <c r="B145" s="148"/>
      <c r="C145" s="149" t="s">
        <v>221</v>
      </c>
      <c r="D145" s="149" t="s">
        <v>209</v>
      </c>
      <c r="E145" s="150" t="s">
        <v>3824</v>
      </c>
      <c r="F145" s="151" t="s">
        <v>3825</v>
      </c>
      <c r="G145" s="152" t="s">
        <v>301</v>
      </c>
      <c r="H145" s="153">
        <v>1</v>
      </c>
      <c r="I145" s="154"/>
      <c r="J145" s="155">
        <f>ROUND(I145*H145,2)</f>
        <v>0</v>
      </c>
      <c r="K145" s="156"/>
      <c r="L145" s="32"/>
      <c r="M145" s="157" t="s">
        <v>1</v>
      </c>
      <c r="N145" s="158" t="s">
        <v>44</v>
      </c>
      <c r="O145" s="57"/>
      <c r="P145" s="159">
        <f>O145*H145</f>
        <v>0</v>
      </c>
      <c r="Q145" s="159">
        <v>0</v>
      </c>
      <c r="R145" s="159">
        <f>Q145*H145</f>
        <v>0</v>
      </c>
      <c r="S145" s="159">
        <v>0</v>
      </c>
      <c r="T145" s="160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245</v>
      </c>
      <c r="AT145" s="161" t="s">
        <v>209</v>
      </c>
      <c r="AU145" s="161" t="s">
        <v>88</v>
      </c>
      <c r="AY145" s="17" t="s">
        <v>207</v>
      </c>
      <c r="BE145" s="162">
        <f>IF(N145="základní",J145,0)</f>
        <v>0</v>
      </c>
      <c r="BF145" s="162">
        <f>IF(N145="snížená",J145,0)</f>
        <v>0</v>
      </c>
      <c r="BG145" s="162">
        <f>IF(N145="zákl. přenesená",J145,0)</f>
        <v>0</v>
      </c>
      <c r="BH145" s="162">
        <f>IF(N145="sníž. přenesená",J145,0)</f>
        <v>0</v>
      </c>
      <c r="BI145" s="162">
        <f>IF(N145="nulová",J145,0)</f>
        <v>0</v>
      </c>
      <c r="BJ145" s="17" t="s">
        <v>86</v>
      </c>
      <c r="BK145" s="162">
        <f>ROUND(I145*H145,2)</f>
        <v>0</v>
      </c>
      <c r="BL145" s="17" t="s">
        <v>245</v>
      </c>
      <c r="BM145" s="161" t="s">
        <v>231</v>
      </c>
    </row>
    <row r="146" spans="1:65" s="13" customFormat="1" ht="11.25">
      <c r="B146" s="163"/>
      <c r="D146" s="164" t="s">
        <v>237</v>
      </c>
      <c r="E146" s="165" t="s">
        <v>1</v>
      </c>
      <c r="F146" s="166" t="s">
        <v>1342</v>
      </c>
      <c r="H146" s="167">
        <v>1</v>
      </c>
      <c r="I146" s="168"/>
      <c r="L146" s="163"/>
      <c r="M146" s="169"/>
      <c r="N146" s="170"/>
      <c r="O146" s="170"/>
      <c r="P146" s="170"/>
      <c r="Q146" s="170"/>
      <c r="R146" s="170"/>
      <c r="S146" s="170"/>
      <c r="T146" s="171"/>
      <c r="AT146" s="165" t="s">
        <v>237</v>
      </c>
      <c r="AU146" s="165" t="s">
        <v>88</v>
      </c>
      <c r="AV146" s="13" t="s">
        <v>88</v>
      </c>
      <c r="AW146" s="13" t="s">
        <v>33</v>
      </c>
      <c r="AX146" s="13" t="s">
        <v>79</v>
      </c>
      <c r="AY146" s="165" t="s">
        <v>207</v>
      </c>
    </row>
    <row r="147" spans="1:65" s="14" customFormat="1" ht="11.25">
      <c r="B147" s="172"/>
      <c r="D147" s="164" t="s">
        <v>237</v>
      </c>
      <c r="E147" s="173" t="s">
        <v>1</v>
      </c>
      <c r="F147" s="174" t="s">
        <v>3815</v>
      </c>
      <c r="H147" s="173" t="s">
        <v>1</v>
      </c>
      <c r="I147" s="175"/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237</v>
      </c>
      <c r="AU147" s="173" t="s">
        <v>88</v>
      </c>
      <c r="AV147" s="14" t="s">
        <v>86</v>
      </c>
      <c r="AW147" s="14" t="s">
        <v>33</v>
      </c>
      <c r="AX147" s="14" t="s">
        <v>79</v>
      </c>
      <c r="AY147" s="173" t="s">
        <v>207</v>
      </c>
    </row>
    <row r="148" spans="1:65" s="15" customFormat="1" ht="11.25">
      <c r="B148" s="179"/>
      <c r="D148" s="164" t="s">
        <v>237</v>
      </c>
      <c r="E148" s="180" t="s">
        <v>1</v>
      </c>
      <c r="F148" s="181" t="s">
        <v>242</v>
      </c>
      <c r="H148" s="182">
        <v>1</v>
      </c>
      <c r="I148" s="183"/>
      <c r="L148" s="179"/>
      <c r="M148" s="184"/>
      <c r="N148" s="185"/>
      <c r="O148" s="185"/>
      <c r="P148" s="185"/>
      <c r="Q148" s="185"/>
      <c r="R148" s="185"/>
      <c r="S148" s="185"/>
      <c r="T148" s="186"/>
      <c r="AT148" s="180" t="s">
        <v>237</v>
      </c>
      <c r="AU148" s="180" t="s">
        <v>88</v>
      </c>
      <c r="AV148" s="15" t="s">
        <v>213</v>
      </c>
      <c r="AW148" s="15" t="s">
        <v>33</v>
      </c>
      <c r="AX148" s="15" t="s">
        <v>86</v>
      </c>
      <c r="AY148" s="180" t="s">
        <v>207</v>
      </c>
    </row>
    <row r="149" spans="1:65" s="2" customFormat="1" ht="37.9" customHeight="1">
      <c r="A149" s="31"/>
      <c r="B149" s="148"/>
      <c r="C149" s="149" t="s">
        <v>232</v>
      </c>
      <c r="D149" s="149" t="s">
        <v>209</v>
      </c>
      <c r="E149" s="150" t="s">
        <v>3826</v>
      </c>
      <c r="F149" s="151" t="s">
        <v>3827</v>
      </c>
      <c r="G149" s="152" t="s">
        <v>301</v>
      </c>
      <c r="H149" s="153">
        <v>1</v>
      </c>
      <c r="I149" s="154"/>
      <c r="J149" s="155">
        <f>ROUND(I149*H149,2)</f>
        <v>0</v>
      </c>
      <c r="K149" s="156"/>
      <c r="L149" s="32"/>
      <c r="M149" s="157" t="s">
        <v>1</v>
      </c>
      <c r="N149" s="158" t="s">
        <v>44</v>
      </c>
      <c r="O149" s="57"/>
      <c r="P149" s="159">
        <f>O149*H149</f>
        <v>0</v>
      </c>
      <c r="Q149" s="159">
        <v>0</v>
      </c>
      <c r="R149" s="159">
        <f>Q149*H149</f>
        <v>0</v>
      </c>
      <c r="S149" s="159">
        <v>0</v>
      </c>
      <c r="T149" s="160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61" t="s">
        <v>245</v>
      </c>
      <c r="AT149" s="161" t="s">
        <v>209</v>
      </c>
      <c r="AU149" s="161" t="s">
        <v>88</v>
      </c>
      <c r="AY149" s="17" t="s">
        <v>207</v>
      </c>
      <c r="BE149" s="162">
        <f>IF(N149="základní",J149,0)</f>
        <v>0</v>
      </c>
      <c r="BF149" s="162">
        <f>IF(N149="snížená",J149,0)</f>
        <v>0</v>
      </c>
      <c r="BG149" s="162">
        <f>IF(N149="zákl. přenesená",J149,0)</f>
        <v>0</v>
      </c>
      <c r="BH149" s="162">
        <f>IF(N149="sníž. přenesená",J149,0)</f>
        <v>0</v>
      </c>
      <c r="BI149" s="162">
        <f>IF(N149="nulová",J149,0)</f>
        <v>0</v>
      </c>
      <c r="BJ149" s="17" t="s">
        <v>86</v>
      </c>
      <c r="BK149" s="162">
        <f>ROUND(I149*H149,2)</f>
        <v>0</v>
      </c>
      <c r="BL149" s="17" t="s">
        <v>245</v>
      </c>
      <c r="BM149" s="161" t="s">
        <v>236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1342</v>
      </c>
      <c r="H150" s="167">
        <v>1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88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4" customFormat="1" ht="11.25">
      <c r="B151" s="172"/>
      <c r="D151" s="164" t="s">
        <v>237</v>
      </c>
      <c r="E151" s="173" t="s">
        <v>1</v>
      </c>
      <c r="F151" s="174" t="s">
        <v>3815</v>
      </c>
      <c r="H151" s="173" t="s">
        <v>1</v>
      </c>
      <c r="I151" s="175"/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237</v>
      </c>
      <c r="AU151" s="173" t="s">
        <v>88</v>
      </c>
      <c r="AV151" s="14" t="s">
        <v>86</v>
      </c>
      <c r="AW151" s="14" t="s">
        <v>33</v>
      </c>
      <c r="AX151" s="14" t="s">
        <v>79</v>
      </c>
      <c r="AY151" s="173" t="s">
        <v>207</v>
      </c>
    </row>
    <row r="152" spans="1:65" s="15" customFormat="1" ht="11.25">
      <c r="B152" s="179"/>
      <c r="D152" s="164" t="s">
        <v>237</v>
      </c>
      <c r="E152" s="180" t="s">
        <v>1</v>
      </c>
      <c r="F152" s="181" t="s">
        <v>242</v>
      </c>
      <c r="H152" s="182">
        <v>1</v>
      </c>
      <c r="I152" s="183"/>
      <c r="L152" s="179"/>
      <c r="M152" s="184"/>
      <c r="N152" s="185"/>
      <c r="O152" s="185"/>
      <c r="P152" s="185"/>
      <c r="Q152" s="185"/>
      <c r="R152" s="185"/>
      <c r="S152" s="185"/>
      <c r="T152" s="186"/>
      <c r="AT152" s="180" t="s">
        <v>237</v>
      </c>
      <c r="AU152" s="180" t="s">
        <v>88</v>
      </c>
      <c r="AV152" s="15" t="s">
        <v>213</v>
      </c>
      <c r="AW152" s="15" t="s">
        <v>33</v>
      </c>
      <c r="AX152" s="15" t="s">
        <v>86</v>
      </c>
      <c r="AY152" s="180" t="s">
        <v>207</v>
      </c>
    </row>
    <row r="153" spans="1:65" s="2" customFormat="1" ht="37.9" customHeight="1">
      <c r="A153" s="31"/>
      <c r="B153" s="148"/>
      <c r="C153" s="149" t="s">
        <v>224</v>
      </c>
      <c r="D153" s="149" t="s">
        <v>209</v>
      </c>
      <c r="E153" s="150" t="s">
        <v>3828</v>
      </c>
      <c r="F153" s="151" t="s">
        <v>3829</v>
      </c>
      <c r="G153" s="152" t="s">
        <v>301</v>
      </c>
      <c r="H153" s="153">
        <v>1</v>
      </c>
      <c r="I153" s="154"/>
      <c r="J153" s="155">
        <f>ROUND(I153*H153,2)</f>
        <v>0</v>
      </c>
      <c r="K153" s="156"/>
      <c r="L153" s="32"/>
      <c r="M153" s="157" t="s">
        <v>1</v>
      </c>
      <c r="N153" s="158" t="s">
        <v>44</v>
      </c>
      <c r="O153" s="57"/>
      <c r="P153" s="159">
        <f>O153*H153</f>
        <v>0</v>
      </c>
      <c r="Q153" s="159">
        <v>0</v>
      </c>
      <c r="R153" s="159">
        <f>Q153*H153</f>
        <v>0</v>
      </c>
      <c r="S153" s="159">
        <v>0</v>
      </c>
      <c r="T153" s="160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245</v>
      </c>
      <c r="AT153" s="161" t="s">
        <v>209</v>
      </c>
      <c r="AU153" s="161" t="s">
        <v>88</v>
      </c>
      <c r="AY153" s="17" t="s">
        <v>207</v>
      </c>
      <c r="BE153" s="162">
        <f>IF(N153="základní",J153,0)</f>
        <v>0</v>
      </c>
      <c r="BF153" s="162">
        <f>IF(N153="snížená",J153,0)</f>
        <v>0</v>
      </c>
      <c r="BG153" s="162">
        <f>IF(N153="zákl. přenesená",J153,0)</f>
        <v>0</v>
      </c>
      <c r="BH153" s="162">
        <f>IF(N153="sníž. přenesená",J153,0)</f>
        <v>0</v>
      </c>
      <c r="BI153" s="162">
        <f>IF(N153="nulová",J153,0)</f>
        <v>0</v>
      </c>
      <c r="BJ153" s="17" t="s">
        <v>86</v>
      </c>
      <c r="BK153" s="162">
        <f>ROUND(I153*H153,2)</f>
        <v>0</v>
      </c>
      <c r="BL153" s="17" t="s">
        <v>245</v>
      </c>
      <c r="BM153" s="161" t="s">
        <v>245</v>
      </c>
    </row>
    <row r="154" spans="1:65" s="13" customFormat="1" ht="11.25">
      <c r="B154" s="163"/>
      <c r="D154" s="164" t="s">
        <v>237</v>
      </c>
      <c r="E154" s="165" t="s">
        <v>1</v>
      </c>
      <c r="F154" s="166" t="s">
        <v>1342</v>
      </c>
      <c r="H154" s="167">
        <v>1</v>
      </c>
      <c r="I154" s="168"/>
      <c r="L154" s="163"/>
      <c r="M154" s="169"/>
      <c r="N154" s="170"/>
      <c r="O154" s="170"/>
      <c r="P154" s="170"/>
      <c r="Q154" s="170"/>
      <c r="R154" s="170"/>
      <c r="S154" s="170"/>
      <c r="T154" s="171"/>
      <c r="AT154" s="165" t="s">
        <v>237</v>
      </c>
      <c r="AU154" s="165" t="s">
        <v>88</v>
      </c>
      <c r="AV154" s="13" t="s">
        <v>88</v>
      </c>
      <c r="AW154" s="13" t="s">
        <v>33</v>
      </c>
      <c r="AX154" s="13" t="s">
        <v>79</v>
      </c>
      <c r="AY154" s="165" t="s">
        <v>207</v>
      </c>
    </row>
    <row r="155" spans="1:65" s="14" customFormat="1" ht="11.25">
      <c r="B155" s="172"/>
      <c r="D155" s="164" t="s">
        <v>237</v>
      </c>
      <c r="E155" s="173" t="s">
        <v>1</v>
      </c>
      <c r="F155" s="174" t="s">
        <v>3815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5" customFormat="1" ht="11.25">
      <c r="B156" s="179"/>
      <c r="D156" s="164" t="s">
        <v>237</v>
      </c>
      <c r="E156" s="180" t="s">
        <v>1</v>
      </c>
      <c r="F156" s="181" t="s">
        <v>242</v>
      </c>
      <c r="H156" s="182">
        <v>1</v>
      </c>
      <c r="I156" s="183"/>
      <c r="L156" s="179"/>
      <c r="M156" s="184"/>
      <c r="N156" s="185"/>
      <c r="O156" s="185"/>
      <c r="P156" s="185"/>
      <c r="Q156" s="185"/>
      <c r="R156" s="185"/>
      <c r="S156" s="185"/>
      <c r="T156" s="186"/>
      <c r="AT156" s="180" t="s">
        <v>237</v>
      </c>
      <c r="AU156" s="180" t="s">
        <v>88</v>
      </c>
      <c r="AV156" s="15" t="s">
        <v>213</v>
      </c>
      <c r="AW156" s="15" t="s">
        <v>33</v>
      </c>
      <c r="AX156" s="15" t="s">
        <v>86</v>
      </c>
      <c r="AY156" s="180" t="s">
        <v>207</v>
      </c>
    </row>
    <row r="157" spans="1:65" s="2" customFormat="1" ht="37.9" customHeight="1">
      <c r="A157" s="31"/>
      <c r="B157" s="148"/>
      <c r="C157" s="149" t="s">
        <v>246</v>
      </c>
      <c r="D157" s="149" t="s">
        <v>209</v>
      </c>
      <c r="E157" s="150" t="s">
        <v>3830</v>
      </c>
      <c r="F157" s="151" t="s">
        <v>3831</v>
      </c>
      <c r="G157" s="152" t="s">
        <v>301</v>
      </c>
      <c r="H157" s="153">
        <v>1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245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245</v>
      </c>
      <c r="BM157" s="161" t="s">
        <v>249</v>
      </c>
    </row>
    <row r="158" spans="1:65" s="13" customFormat="1" ht="11.25">
      <c r="B158" s="163"/>
      <c r="D158" s="164" t="s">
        <v>237</v>
      </c>
      <c r="E158" s="165" t="s">
        <v>1</v>
      </c>
      <c r="F158" s="166" t="s">
        <v>1342</v>
      </c>
      <c r="H158" s="167">
        <v>1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11.25">
      <c r="B159" s="172"/>
      <c r="D159" s="164" t="s">
        <v>237</v>
      </c>
      <c r="E159" s="173" t="s">
        <v>1</v>
      </c>
      <c r="F159" s="174" t="s">
        <v>3815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1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37.9" customHeight="1">
      <c r="A161" s="31"/>
      <c r="B161" s="148"/>
      <c r="C161" s="149" t="s">
        <v>228</v>
      </c>
      <c r="D161" s="149" t="s">
        <v>209</v>
      </c>
      <c r="E161" s="150" t="s">
        <v>3832</v>
      </c>
      <c r="F161" s="151" t="s">
        <v>3833</v>
      </c>
      <c r="G161" s="152" t="s">
        <v>301</v>
      </c>
      <c r="H161" s="153">
        <v>1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253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1343</v>
      </c>
      <c r="H162" s="167">
        <v>1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4" customFormat="1" ht="11.25">
      <c r="B163" s="172"/>
      <c r="D163" s="164" t="s">
        <v>237</v>
      </c>
      <c r="E163" s="173" t="s">
        <v>1</v>
      </c>
      <c r="F163" s="174" t="s">
        <v>3815</v>
      </c>
      <c r="H163" s="173" t="s">
        <v>1</v>
      </c>
      <c r="I163" s="175"/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237</v>
      </c>
      <c r="AU163" s="173" t="s">
        <v>88</v>
      </c>
      <c r="AV163" s="14" t="s">
        <v>86</v>
      </c>
      <c r="AW163" s="14" t="s">
        <v>33</v>
      </c>
      <c r="AX163" s="14" t="s">
        <v>79</v>
      </c>
      <c r="AY163" s="173" t="s">
        <v>207</v>
      </c>
    </row>
    <row r="164" spans="1:65" s="15" customFormat="1" ht="11.25">
      <c r="B164" s="179"/>
      <c r="D164" s="164" t="s">
        <v>237</v>
      </c>
      <c r="E164" s="180" t="s">
        <v>1</v>
      </c>
      <c r="F164" s="181" t="s">
        <v>242</v>
      </c>
      <c r="H164" s="182">
        <v>1</v>
      </c>
      <c r="I164" s="183"/>
      <c r="L164" s="179"/>
      <c r="M164" s="184"/>
      <c r="N164" s="185"/>
      <c r="O164" s="185"/>
      <c r="P164" s="185"/>
      <c r="Q164" s="185"/>
      <c r="R164" s="185"/>
      <c r="S164" s="185"/>
      <c r="T164" s="186"/>
      <c r="AT164" s="180" t="s">
        <v>237</v>
      </c>
      <c r="AU164" s="180" t="s">
        <v>88</v>
      </c>
      <c r="AV164" s="15" t="s">
        <v>213</v>
      </c>
      <c r="AW164" s="15" t="s">
        <v>33</v>
      </c>
      <c r="AX164" s="15" t="s">
        <v>86</v>
      </c>
      <c r="AY164" s="180" t="s">
        <v>207</v>
      </c>
    </row>
    <row r="165" spans="1:65" s="2" customFormat="1" ht="37.9" customHeight="1">
      <c r="A165" s="31"/>
      <c r="B165" s="148"/>
      <c r="C165" s="149" t="s">
        <v>254</v>
      </c>
      <c r="D165" s="149" t="s">
        <v>209</v>
      </c>
      <c r="E165" s="150" t="s">
        <v>3834</v>
      </c>
      <c r="F165" s="151" t="s">
        <v>3835</v>
      </c>
      <c r="G165" s="152" t="s">
        <v>301</v>
      </c>
      <c r="H165" s="153">
        <v>1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245</v>
      </c>
      <c r="AT165" s="161" t="s">
        <v>209</v>
      </c>
      <c r="AU165" s="161" t="s">
        <v>88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245</v>
      </c>
      <c r="BM165" s="161" t="s">
        <v>257</v>
      </c>
    </row>
    <row r="166" spans="1:65" s="13" customFormat="1" ht="11.25">
      <c r="B166" s="163"/>
      <c r="D166" s="164" t="s">
        <v>237</v>
      </c>
      <c r="E166" s="165" t="s">
        <v>1</v>
      </c>
      <c r="F166" s="166" t="s">
        <v>3836</v>
      </c>
      <c r="H166" s="167">
        <v>1</v>
      </c>
      <c r="I166" s="168"/>
      <c r="L166" s="163"/>
      <c r="M166" s="169"/>
      <c r="N166" s="170"/>
      <c r="O166" s="170"/>
      <c r="P166" s="170"/>
      <c r="Q166" s="170"/>
      <c r="R166" s="170"/>
      <c r="S166" s="170"/>
      <c r="T166" s="171"/>
      <c r="AT166" s="165" t="s">
        <v>237</v>
      </c>
      <c r="AU166" s="165" t="s">
        <v>88</v>
      </c>
      <c r="AV166" s="13" t="s">
        <v>88</v>
      </c>
      <c r="AW166" s="13" t="s">
        <v>33</v>
      </c>
      <c r="AX166" s="13" t="s">
        <v>79</v>
      </c>
      <c r="AY166" s="165" t="s">
        <v>207</v>
      </c>
    </row>
    <row r="167" spans="1:65" s="14" customFormat="1" ht="11.25">
      <c r="B167" s="172"/>
      <c r="D167" s="164" t="s">
        <v>237</v>
      </c>
      <c r="E167" s="173" t="s">
        <v>1</v>
      </c>
      <c r="F167" s="174" t="s">
        <v>3815</v>
      </c>
      <c r="H167" s="173" t="s">
        <v>1</v>
      </c>
      <c r="I167" s="175"/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237</v>
      </c>
      <c r="AU167" s="173" t="s">
        <v>88</v>
      </c>
      <c r="AV167" s="14" t="s">
        <v>86</v>
      </c>
      <c r="AW167" s="14" t="s">
        <v>33</v>
      </c>
      <c r="AX167" s="14" t="s">
        <v>79</v>
      </c>
      <c r="AY167" s="173" t="s">
        <v>207</v>
      </c>
    </row>
    <row r="168" spans="1:65" s="15" customFormat="1" ht="11.25">
      <c r="B168" s="179"/>
      <c r="D168" s="164" t="s">
        <v>237</v>
      </c>
      <c r="E168" s="180" t="s">
        <v>1</v>
      </c>
      <c r="F168" s="181" t="s">
        <v>242</v>
      </c>
      <c r="H168" s="182">
        <v>1</v>
      </c>
      <c r="I168" s="183"/>
      <c r="L168" s="179"/>
      <c r="M168" s="184"/>
      <c r="N168" s="185"/>
      <c r="O168" s="185"/>
      <c r="P168" s="185"/>
      <c r="Q168" s="185"/>
      <c r="R168" s="185"/>
      <c r="S168" s="185"/>
      <c r="T168" s="186"/>
      <c r="AT168" s="180" t="s">
        <v>237</v>
      </c>
      <c r="AU168" s="180" t="s">
        <v>88</v>
      </c>
      <c r="AV168" s="15" t="s">
        <v>213</v>
      </c>
      <c r="AW168" s="15" t="s">
        <v>33</v>
      </c>
      <c r="AX168" s="15" t="s">
        <v>86</v>
      </c>
      <c r="AY168" s="180" t="s">
        <v>207</v>
      </c>
    </row>
    <row r="169" spans="1:65" s="2" customFormat="1" ht="44.25" customHeight="1">
      <c r="A169" s="31"/>
      <c r="B169" s="148"/>
      <c r="C169" s="149" t="s">
        <v>231</v>
      </c>
      <c r="D169" s="149" t="s">
        <v>209</v>
      </c>
      <c r="E169" s="150" t="s">
        <v>3837</v>
      </c>
      <c r="F169" s="151" t="s">
        <v>3838</v>
      </c>
      <c r="G169" s="152" t="s">
        <v>301</v>
      </c>
      <c r="H169" s="153">
        <v>1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245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245</v>
      </c>
      <c r="BM169" s="161" t="s">
        <v>260</v>
      </c>
    </row>
    <row r="170" spans="1:65" s="13" customFormat="1" ht="11.25">
      <c r="B170" s="163"/>
      <c r="D170" s="164" t="s">
        <v>237</v>
      </c>
      <c r="E170" s="165" t="s">
        <v>1</v>
      </c>
      <c r="F170" s="166" t="s">
        <v>1365</v>
      </c>
      <c r="H170" s="167">
        <v>1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4" customFormat="1" ht="11.25">
      <c r="B171" s="172"/>
      <c r="D171" s="164" t="s">
        <v>237</v>
      </c>
      <c r="E171" s="173" t="s">
        <v>1</v>
      </c>
      <c r="F171" s="174" t="s">
        <v>3815</v>
      </c>
      <c r="H171" s="173" t="s">
        <v>1</v>
      </c>
      <c r="I171" s="175"/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237</v>
      </c>
      <c r="AU171" s="173" t="s">
        <v>88</v>
      </c>
      <c r="AV171" s="14" t="s">
        <v>86</v>
      </c>
      <c r="AW171" s="14" t="s">
        <v>33</v>
      </c>
      <c r="AX171" s="14" t="s">
        <v>79</v>
      </c>
      <c r="AY171" s="173" t="s">
        <v>207</v>
      </c>
    </row>
    <row r="172" spans="1:65" s="15" customFormat="1" ht="11.25">
      <c r="B172" s="179"/>
      <c r="D172" s="164" t="s">
        <v>237</v>
      </c>
      <c r="E172" s="180" t="s">
        <v>1</v>
      </c>
      <c r="F172" s="181" t="s">
        <v>242</v>
      </c>
      <c r="H172" s="182">
        <v>1</v>
      </c>
      <c r="I172" s="183"/>
      <c r="L172" s="179"/>
      <c r="M172" s="184"/>
      <c r="N172" s="185"/>
      <c r="O172" s="185"/>
      <c r="P172" s="185"/>
      <c r="Q172" s="185"/>
      <c r="R172" s="185"/>
      <c r="S172" s="185"/>
      <c r="T172" s="186"/>
      <c r="AT172" s="180" t="s">
        <v>237</v>
      </c>
      <c r="AU172" s="180" t="s">
        <v>88</v>
      </c>
      <c r="AV172" s="15" t="s">
        <v>213</v>
      </c>
      <c r="AW172" s="15" t="s">
        <v>33</v>
      </c>
      <c r="AX172" s="15" t="s">
        <v>86</v>
      </c>
      <c r="AY172" s="180" t="s">
        <v>207</v>
      </c>
    </row>
    <row r="173" spans="1:65" s="2" customFormat="1" ht="44.25" customHeight="1">
      <c r="A173" s="31"/>
      <c r="B173" s="148"/>
      <c r="C173" s="149" t="s">
        <v>262</v>
      </c>
      <c r="D173" s="149" t="s">
        <v>209</v>
      </c>
      <c r="E173" s="150" t="s">
        <v>3839</v>
      </c>
      <c r="F173" s="151" t="s">
        <v>3840</v>
      </c>
      <c r="G173" s="152" t="s">
        <v>301</v>
      </c>
      <c r="H173" s="153">
        <v>1</v>
      </c>
      <c r="I173" s="154"/>
      <c r="J173" s="155">
        <f>ROUND(I173*H173,2)</f>
        <v>0</v>
      </c>
      <c r="K173" s="156"/>
      <c r="L173" s="32"/>
      <c r="M173" s="157" t="s">
        <v>1</v>
      </c>
      <c r="N173" s="158" t="s">
        <v>44</v>
      </c>
      <c r="O173" s="57"/>
      <c r="P173" s="159">
        <f>O173*H173</f>
        <v>0</v>
      </c>
      <c r="Q173" s="159">
        <v>0</v>
      </c>
      <c r="R173" s="159">
        <f>Q173*H173</f>
        <v>0</v>
      </c>
      <c r="S173" s="159">
        <v>0</v>
      </c>
      <c r="T173" s="160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61" t="s">
        <v>245</v>
      </c>
      <c r="AT173" s="161" t="s">
        <v>209</v>
      </c>
      <c r="AU173" s="161" t="s">
        <v>88</v>
      </c>
      <c r="AY173" s="17" t="s">
        <v>207</v>
      </c>
      <c r="BE173" s="162">
        <f>IF(N173="základní",J173,0)</f>
        <v>0</v>
      </c>
      <c r="BF173" s="162">
        <f>IF(N173="snížená",J173,0)</f>
        <v>0</v>
      </c>
      <c r="BG173" s="162">
        <f>IF(N173="zákl. přenesená",J173,0)</f>
        <v>0</v>
      </c>
      <c r="BH173" s="162">
        <f>IF(N173="sníž. přenesená",J173,0)</f>
        <v>0</v>
      </c>
      <c r="BI173" s="162">
        <f>IF(N173="nulová",J173,0)</f>
        <v>0</v>
      </c>
      <c r="BJ173" s="17" t="s">
        <v>86</v>
      </c>
      <c r="BK173" s="162">
        <f>ROUND(I173*H173,2)</f>
        <v>0</v>
      </c>
      <c r="BL173" s="17" t="s">
        <v>245</v>
      </c>
      <c r="BM173" s="161" t="s">
        <v>265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1365</v>
      </c>
      <c r="H174" s="167">
        <v>1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4" customFormat="1" ht="11.25">
      <c r="B175" s="172"/>
      <c r="D175" s="164" t="s">
        <v>237</v>
      </c>
      <c r="E175" s="173" t="s">
        <v>1</v>
      </c>
      <c r="F175" s="174" t="s">
        <v>3815</v>
      </c>
      <c r="H175" s="173" t="s">
        <v>1</v>
      </c>
      <c r="I175" s="175"/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237</v>
      </c>
      <c r="AU175" s="173" t="s">
        <v>88</v>
      </c>
      <c r="AV175" s="14" t="s">
        <v>86</v>
      </c>
      <c r="AW175" s="14" t="s">
        <v>33</v>
      </c>
      <c r="AX175" s="14" t="s">
        <v>79</v>
      </c>
      <c r="AY175" s="173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1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49.15" customHeight="1">
      <c r="A177" s="31"/>
      <c r="B177" s="148"/>
      <c r="C177" s="149" t="s">
        <v>236</v>
      </c>
      <c r="D177" s="149" t="s">
        <v>209</v>
      </c>
      <c r="E177" s="150" t="s">
        <v>3841</v>
      </c>
      <c r="F177" s="151" t="s">
        <v>3842</v>
      </c>
      <c r="G177" s="152" t="s">
        <v>301</v>
      </c>
      <c r="H177" s="153">
        <v>1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245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245</v>
      </c>
      <c r="BM177" s="161" t="s">
        <v>271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1342</v>
      </c>
      <c r="H178" s="167">
        <v>1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4" customFormat="1" ht="11.25">
      <c r="B179" s="172"/>
      <c r="D179" s="164" t="s">
        <v>237</v>
      </c>
      <c r="E179" s="173" t="s">
        <v>1</v>
      </c>
      <c r="F179" s="174" t="s">
        <v>3815</v>
      </c>
      <c r="H179" s="173" t="s">
        <v>1</v>
      </c>
      <c r="I179" s="175"/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237</v>
      </c>
      <c r="AU179" s="173" t="s">
        <v>88</v>
      </c>
      <c r="AV179" s="14" t="s">
        <v>86</v>
      </c>
      <c r="AW179" s="14" t="s">
        <v>33</v>
      </c>
      <c r="AX179" s="14" t="s">
        <v>79</v>
      </c>
      <c r="AY179" s="173" t="s">
        <v>207</v>
      </c>
    </row>
    <row r="180" spans="1:65" s="15" customFormat="1" ht="11.25">
      <c r="B180" s="179"/>
      <c r="D180" s="164" t="s">
        <v>237</v>
      </c>
      <c r="E180" s="180" t="s">
        <v>1</v>
      </c>
      <c r="F180" s="181" t="s">
        <v>242</v>
      </c>
      <c r="H180" s="182">
        <v>1</v>
      </c>
      <c r="I180" s="183"/>
      <c r="L180" s="179"/>
      <c r="M180" s="184"/>
      <c r="N180" s="185"/>
      <c r="O180" s="185"/>
      <c r="P180" s="185"/>
      <c r="Q180" s="185"/>
      <c r="R180" s="185"/>
      <c r="S180" s="185"/>
      <c r="T180" s="186"/>
      <c r="AT180" s="180" t="s">
        <v>237</v>
      </c>
      <c r="AU180" s="180" t="s">
        <v>88</v>
      </c>
      <c r="AV180" s="15" t="s">
        <v>213</v>
      </c>
      <c r="AW180" s="15" t="s">
        <v>33</v>
      </c>
      <c r="AX180" s="15" t="s">
        <v>86</v>
      </c>
      <c r="AY180" s="180" t="s">
        <v>207</v>
      </c>
    </row>
    <row r="181" spans="1:65" s="2" customFormat="1" ht="49.15" customHeight="1">
      <c r="A181" s="31"/>
      <c r="B181" s="148"/>
      <c r="C181" s="149" t="s">
        <v>8</v>
      </c>
      <c r="D181" s="149" t="s">
        <v>209</v>
      </c>
      <c r="E181" s="150" t="s">
        <v>3843</v>
      </c>
      <c r="F181" s="151" t="s">
        <v>3844</v>
      </c>
      <c r="G181" s="152" t="s">
        <v>301</v>
      </c>
      <c r="H181" s="153">
        <v>1</v>
      </c>
      <c r="I181" s="154"/>
      <c r="J181" s="155">
        <f>ROUND(I181*H181,2)</f>
        <v>0</v>
      </c>
      <c r="K181" s="156"/>
      <c r="L181" s="32"/>
      <c r="M181" s="157" t="s">
        <v>1</v>
      </c>
      <c r="N181" s="158" t="s">
        <v>44</v>
      </c>
      <c r="O181" s="57"/>
      <c r="P181" s="159">
        <f>O181*H181</f>
        <v>0</v>
      </c>
      <c r="Q181" s="159">
        <v>0</v>
      </c>
      <c r="R181" s="159">
        <f>Q181*H181</f>
        <v>0</v>
      </c>
      <c r="S181" s="159">
        <v>0</v>
      </c>
      <c r="T181" s="160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61" t="s">
        <v>245</v>
      </c>
      <c r="AT181" s="161" t="s">
        <v>209</v>
      </c>
      <c r="AU181" s="161" t="s">
        <v>88</v>
      </c>
      <c r="AY181" s="17" t="s">
        <v>207</v>
      </c>
      <c r="BE181" s="162">
        <f>IF(N181="základní",J181,0)</f>
        <v>0</v>
      </c>
      <c r="BF181" s="162">
        <f>IF(N181="snížená",J181,0)</f>
        <v>0</v>
      </c>
      <c r="BG181" s="162">
        <f>IF(N181="zákl. přenesená",J181,0)</f>
        <v>0</v>
      </c>
      <c r="BH181" s="162">
        <f>IF(N181="sníž. přenesená",J181,0)</f>
        <v>0</v>
      </c>
      <c r="BI181" s="162">
        <f>IF(N181="nulová",J181,0)</f>
        <v>0</v>
      </c>
      <c r="BJ181" s="17" t="s">
        <v>86</v>
      </c>
      <c r="BK181" s="162">
        <f>ROUND(I181*H181,2)</f>
        <v>0</v>
      </c>
      <c r="BL181" s="17" t="s">
        <v>245</v>
      </c>
      <c r="BM181" s="161" t="s">
        <v>275</v>
      </c>
    </row>
    <row r="182" spans="1:65" s="13" customFormat="1" ht="11.25">
      <c r="B182" s="163"/>
      <c r="D182" s="164" t="s">
        <v>237</v>
      </c>
      <c r="E182" s="165" t="s">
        <v>1</v>
      </c>
      <c r="F182" s="166" t="s">
        <v>1343</v>
      </c>
      <c r="H182" s="167">
        <v>1</v>
      </c>
      <c r="I182" s="168"/>
      <c r="L182" s="163"/>
      <c r="M182" s="169"/>
      <c r="N182" s="170"/>
      <c r="O182" s="170"/>
      <c r="P182" s="170"/>
      <c r="Q182" s="170"/>
      <c r="R182" s="170"/>
      <c r="S182" s="170"/>
      <c r="T182" s="171"/>
      <c r="AT182" s="165" t="s">
        <v>237</v>
      </c>
      <c r="AU182" s="165" t="s">
        <v>88</v>
      </c>
      <c r="AV182" s="13" t="s">
        <v>88</v>
      </c>
      <c r="AW182" s="13" t="s">
        <v>33</v>
      </c>
      <c r="AX182" s="13" t="s">
        <v>79</v>
      </c>
      <c r="AY182" s="165" t="s">
        <v>207</v>
      </c>
    </row>
    <row r="183" spans="1:65" s="14" customFormat="1" ht="11.25">
      <c r="B183" s="172"/>
      <c r="D183" s="164" t="s">
        <v>237</v>
      </c>
      <c r="E183" s="173" t="s">
        <v>1</v>
      </c>
      <c r="F183" s="174" t="s">
        <v>3815</v>
      </c>
      <c r="H183" s="173" t="s">
        <v>1</v>
      </c>
      <c r="I183" s="175"/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237</v>
      </c>
      <c r="AU183" s="173" t="s">
        <v>88</v>
      </c>
      <c r="AV183" s="14" t="s">
        <v>86</v>
      </c>
      <c r="AW183" s="14" t="s">
        <v>33</v>
      </c>
      <c r="AX183" s="14" t="s">
        <v>79</v>
      </c>
      <c r="AY183" s="173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1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44.25" customHeight="1">
      <c r="A185" s="31"/>
      <c r="B185" s="148"/>
      <c r="C185" s="149" t="s">
        <v>245</v>
      </c>
      <c r="D185" s="149" t="s">
        <v>209</v>
      </c>
      <c r="E185" s="150" t="s">
        <v>3845</v>
      </c>
      <c r="F185" s="151" t="s">
        <v>3846</v>
      </c>
      <c r="G185" s="152" t="s">
        <v>301</v>
      </c>
      <c r="H185" s="153">
        <v>1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245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245</v>
      </c>
      <c r="BM185" s="161" t="s">
        <v>279</v>
      </c>
    </row>
    <row r="186" spans="1:65" s="13" customFormat="1" ht="11.25">
      <c r="B186" s="163"/>
      <c r="D186" s="164" t="s">
        <v>237</v>
      </c>
      <c r="E186" s="165" t="s">
        <v>1</v>
      </c>
      <c r="F186" s="166" t="s">
        <v>1343</v>
      </c>
      <c r="H186" s="167">
        <v>1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4" customFormat="1" ht="11.25">
      <c r="B187" s="172"/>
      <c r="D187" s="164" t="s">
        <v>237</v>
      </c>
      <c r="E187" s="173" t="s">
        <v>1</v>
      </c>
      <c r="F187" s="174" t="s">
        <v>3815</v>
      </c>
      <c r="H187" s="173" t="s">
        <v>1</v>
      </c>
      <c r="I187" s="175"/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237</v>
      </c>
      <c r="AU187" s="173" t="s">
        <v>88</v>
      </c>
      <c r="AV187" s="14" t="s">
        <v>86</v>
      </c>
      <c r="AW187" s="14" t="s">
        <v>33</v>
      </c>
      <c r="AX187" s="14" t="s">
        <v>79</v>
      </c>
      <c r="AY187" s="173" t="s">
        <v>207</v>
      </c>
    </row>
    <row r="188" spans="1:65" s="15" customFormat="1" ht="11.25">
      <c r="B188" s="179"/>
      <c r="D188" s="164" t="s">
        <v>237</v>
      </c>
      <c r="E188" s="180" t="s">
        <v>1</v>
      </c>
      <c r="F188" s="181" t="s">
        <v>242</v>
      </c>
      <c r="H188" s="182">
        <v>1</v>
      </c>
      <c r="I188" s="183"/>
      <c r="L188" s="179"/>
      <c r="M188" s="184"/>
      <c r="N188" s="185"/>
      <c r="O188" s="185"/>
      <c r="P188" s="185"/>
      <c r="Q188" s="185"/>
      <c r="R188" s="185"/>
      <c r="S188" s="185"/>
      <c r="T188" s="186"/>
      <c r="AT188" s="180" t="s">
        <v>237</v>
      </c>
      <c r="AU188" s="180" t="s">
        <v>88</v>
      </c>
      <c r="AV188" s="15" t="s">
        <v>213</v>
      </c>
      <c r="AW188" s="15" t="s">
        <v>33</v>
      </c>
      <c r="AX188" s="15" t="s">
        <v>86</v>
      </c>
      <c r="AY188" s="180" t="s">
        <v>207</v>
      </c>
    </row>
    <row r="189" spans="1:65" s="2" customFormat="1" ht="49.15" customHeight="1">
      <c r="A189" s="31"/>
      <c r="B189" s="148"/>
      <c r="C189" s="149" t="s">
        <v>285</v>
      </c>
      <c r="D189" s="149" t="s">
        <v>209</v>
      </c>
      <c r="E189" s="150" t="s">
        <v>3847</v>
      </c>
      <c r="F189" s="151" t="s">
        <v>3848</v>
      </c>
      <c r="G189" s="152" t="s">
        <v>301</v>
      </c>
      <c r="H189" s="153">
        <v>1</v>
      </c>
      <c r="I189" s="154"/>
      <c r="J189" s="155">
        <f>ROUND(I189*H189,2)</f>
        <v>0</v>
      </c>
      <c r="K189" s="156"/>
      <c r="L189" s="32"/>
      <c r="M189" s="157" t="s">
        <v>1</v>
      </c>
      <c r="N189" s="158" t="s">
        <v>44</v>
      </c>
      <c r="O189" s="57"/>
      <c r="P189" s="159">
        <f>O189*H189</f>
        <v>0</v>
      </c>
      <c r="Q189" s="159">
        <v>0</v>
      </c>
      <c r="R189" s="159">
        <f>Q189*H189</f>
        <v>0</v>
      </c>
      <c r="S189" s="159">
        <v>0</v>
      </c>
      <c r="T189" s="160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61" t="s">
        <v>245</v>
      </c>
      <c r="AT189" s="161" t="s">
        <v>209</v>
      </c>
      <c r="AU189" s="161" t="s">
        <v>88</v>
      </c>
      <c r="AY189" s="17" t="s">
        <v>207</v>
      </c>
      <c r="BE189" s="162">
        <f>IF(N189="základní",J189,0)</f>
        <v>0</v>
      </c>
      <c r="BF189" s="162">
        <f>IF(N189="snížená",J189,0)</f>
        <v>0</v>
      </c>
      <c r="BG189" s="162">
        <f>IF(N189="zákl. přenesená",J189,0)</f>
        <v>0</v>
      </c>
      <c r="BH189" s="162">
        <f>IF(N189="sníž. přenesená",J189,0)</f>
        <v>0</v>
      </c>
      <c r="BI189" s="162">
        <f>IF(N189="nulová",J189,0)</f>
        <v>0</v>
      </c>
      <c r="BJ189" s="17" t="s">
        <v>86</v>
      </c>
      <c r="BK189" s="162">
        <f>ROUND(I189*H189,2)</f>
        <v>0</v>
      </c>
      <c r="BL189" s="17" t="s">
        <v>245</v>
      </c>
      <c r="BM189" s="161" t="s">
        <v>289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1343</v>
      </c>
      <c r="H190" s="167">
        <v>1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4" customFormat="1" ht="11.25">
      <c r="B191" s="172"/>
      <c r="D191" s="164" t="s">
        <v>237</v>
      </c>
      <c r="E191" s="173" t="s">
        <v>1</v>
      </c>
      <c r="F191" s="174" t="s">
        <v>3815</v>
      </c>
      <c r="H191" s="173" t="s">
        <v>1</v>
      </c>
      <c r="I191" s="175"/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237</v>
      </c>
      <c r="AU191" s="173" t="s">
        <v>88</v>
      </c>
      <c r="AV191" s="14" t="s">
        <v>86</v>
      </c>
      <c r="AW191" s="14" t="s">
        <v>33</v>
      </c>
      <c r="AX191" s="14" t="s">
        <v>79</v>
      </c>
      <c r="AY191" s="173" t="s">
        <v>207</v>
      </c>
    </row>
    <row r="192" spans="1:65" s="15" customFormat="1" ht="11.25">
      <c r="B192" s="179"/>
      <c r="D192" s="164" t="s">
        <v>237</v>
      </c>
      <c r="E192" s="180" t="s">
        <v>1</v>
      </c>
      <c r="F192" s="181" t="s">
        <v>242</v>
      </c>
      <c r="H192" s="182">
        <v>1</v>
      </c>
      <c r="I192" s="183"/>
      <c r="L192" s="179"/>
      <c r="M192" s="184"/>
      <c r="N192" s="185"/>
      <c r="O192" s="185"/>
      <c r="P192" s="185"/>
      <c r="Q192" s="185"/>
      <c r="R192" s="185"/>
      <c r="S192" s="185"/>
      <c r="T192" s="186"/>
      <c r="AT192" s="180" t="s">
        <v>237</v>
      </c>
      <c r="AU192" s="180" t="s">
        <v>88</v>
      </c>
      <c r="AV192" s="15" t="s">
        <v>213</v>
      </c>
      <c r="AW192" s="15" t="s">
        <v>33</v>
      </c>
      <c r="AX192" s="15" t="s">
        <v>86</v>
      </c>
      <c r="AY192" s="180" t="s">
        <v>207</v>
      </c>
    </row>
    <row r="193" spans="1:65" s="2" customFormat="1" ht="49.15" customHeight="1">
      <c r="A193" s="31"/>
      <c r="B193" s="148"/>
      <c r="C193" s="149" t="s">
        <v>249</v>
      </c>
      <c r="D193" s="149" t="s">
        <v>209</v>
      </c>
      <c r="E193" s="150" t="s">
        <v>3849</v>
      </c>
      <c r="F193" s="151" t="s">
        <v>3850</v>
      </c>
      <c r="G193" s="152" t="s">
        <v>301</v>
      </c>
      <c r="H193" s="153">
        <v>1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245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245</v>
      </c>
      <c r="BM193" s="161" t="s">
        <v>293</v>
      </c>
    </row>
    <row r="194" spans="1:65" s="13" customFormat="1" ht="11.25">
      <c r="B194" s="163"/>
      <c r="D194" s="164" t="s">
        <v>237</v>
      </c>
      <c r="E194" s="165" t="s">
        <v>1</v>
      </c>
      <c r="F194" s="166" t="s">
        <v>1363</v>
      </c>
      <c r="H194" s="167">
        <v>1</v>
      </c>
      <c r="I194" s="168"/>
      <c r="L194" s="163"/>
      <c r="M194" s="169"/>
      <c r="N194" s="170"/>
      <c r="O194" s="170"/>
      <c r="P194" s="170"/>
      <c r="Q194" s="170"/>
      <c r="R194" s="170"/>
      <c r="S194" s="170"/>
      <c r="T194" s="171"/>
      <c r="AT194" s="165" t="s">
        <v>237</v>
      </c>
      <c r="AU194" s="165" t="s">
        <v>88</v>
      </c>
      <c r="AV194" s="13" t="s">
        <v>88</v>
      </c>
      <c r="AW194" s="13" t="s">
        <v>33</v>
      </c>
      <c r="AX194" s="13" t="s">
        <v>79</v>
      </c>
      <c r="AY194" s="165" t="s">
        <v>207</v>
      </c>
    </row>
    <row r="195" spans="1:65" s="14" customFormat="1" ht="11.25">
      <c r="B195" s="172"/>
      <c r="D195" s="164" t="s">
        <v>237</v>
      </c>
      <c r="E195" s="173" t="s">
        <v>1</v>
      </c>
      <c r="F195" s="174" t="s">
        <v>3815</v>
      </c>
      <c r="H195" s="173" t="s">
        <v>1</v>
      </c>
      <c r="I195" s="175"/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237</v>
      </c>
      <c r="AU195" s="173" t="s">
        <v>88</v>
      </c>
      <c r="AV195" s="14" t="s">
        <v>86</v>
      </c>
      <c r="AW195" s="14" t="s">
        <v>33</v>
      </c>
      <c r="AX195" s="14" t="s">
        <v>79</v>
      </c>
      <c r="AY195" s="173" t="s">
        <v>207</v>
      </c>
    </row>
    <row r="196" spans="1:65" s="15" customFormat="1" ht="11.25">
      <c r="B196" s="179"/>
      <c r="D196" s="164" t="s">
        <v>237</v>
      </c>
      <c r="E196" s="180" t="s">
        <v>1</v>
      </c>
      <c r="F196" s="181" t="s">
        <v>242</v>
      </c>
      <c r="H196" s="182">
        <v>1</v>
      </c>
      <c r="I196" s="183"/>
      <c r="L196" s="179"/>
      <c r="M196" s="184"/>
      <c r="N196" s="185"/>
      <c r="O196" s="185"/>
      <c r="P196" s="185"/>
      <c r="Q196" s="185"/>
      <c r="R196" s="185"/>
      <c r="S196" s="185"/>
      <c r="T196" s="186"/>
      <c r="AT196" s="180" t="s">
        <v>237</v>
      </c>
      <c r="AU196" s="180" t="s">
        <v>88</v>
      </c>
      <c r="AV196" s="15" t="s">
        <v>213</v>
      </c>
      <c r="AW196" s="15" t="s">
        <v>33</v>
      </c>
      <c r="AX196" s="15" t="s">
        <v>86</v>
      </c>
      <c r="AY196" s="180" t="s">
        <v>207</v>
      </c>
    </row>
    <row r="197" spans="1:65" s="2" customFormat="1" ht="49.15" customHeight="1">
      <c r="A197" s="31"/>
      <c r="B197" s="148"/>
      <c r="C197" s="149" t="s">
        <v>294</v>
      </c>
      <c r="D197" s="149" t="s">
        <v>209</v>
      </c>
      <c r="E197" s="150" t="s">
        <v>3851</v>
      </c>
      <c r="F197" s="151" t="s">
        <v>3852</v>
      </c>
      <c r="G197" s="152" t="s">
        <v>301</v>
      </c>
      <c r="H197" s="153">
        <v>1</v>
      </c>
      <c r="I197" s="154"/>
      <c r="J197" s="155">
        <f>ROUND(I197*H197,2)</f>
        <v>0</v>
      </c>
      <c r="K197" s="156"/>
      <c r="L197" s="32"/>
      <c r="M197" s="157" t="s">
        <v>1</v>
      </c>
      <c r="N197" s="158" t="s">
        <v>44</v>
      </c>
      <c r="O197" s="57"/>
      <c r="P197" s="159">
        <f>O197*H197</f>
        <v>0</v>
      </c>
      <c r="Q197" s="159">
        <v>0</v>
      </c>
      <c r="R197" s="159">
        <f>Q197*H197</f>
        <v>0</v>
      </c>
      <c r="S197" s="159">
        <v>0</v>
      </c>
      <c r="T197" s="160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61" t="s">
        <v>245</v>
      </c>
      <c r="AT197" s="161" t="s">
        <v>209</v>
      </c>
      <c r="AU197" s="161" t="s">
        <v>88</v>
      </c>
      <c r="AY197" s="17" t="s">
        <v>207</v>
      </c>
      <c r="BE197" s="162">
        <f>IF(N197="základní",J197,0)</f>
        <v>0</v>
      </c>
      <c r="BF197" s="162">
        <f>IF(N197="snížená",J197,0)</f>
        <v>0</v>
      </c>
      <c r="BG197" s="162">
        <f>IF(N197="zákl. přenesená",J197,0)</f>
        <v>0</v>
      </c>
      <c r="BH197" s="162">
        <f>IF(N197="sníž. přenesená",J197,0)</f>
        <v>0</v>
      </c>
      <c r="BI197" s="162">
        <f>IF(N197="nulová",J197,0)</f>
        <v>0</v>
      </c>
      <c r="BJ197" s="17" t="s">
        <v>86</v>
      </c>
      <c r="BK197" s="162">
        <f>ROUND(I197*H197,2)</f>
        <v>0</v>
      </c>
      <c r="BL197" s="17" t="s">
        <v>245</v>
      </c>
      <c r="BM197" s="161" t="s">
        <v>297</v>
      </c>
    </row>
    <row r="198" spans="1:65" s="13" customFormat="1" ht="11.25">
      <c r="B198" s="163"/>
      <c r="D198" s="164" t="s">
        <v>237</v>
      </c>
      <c r="E198" s="165" t="s">
        <v>1</v>
      </c>
      <c r="F198" s="166" t="s">
        <v>1363</v>
      </c>
      <c r="H198" s="167">
        <v>1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4" customFormat="1" ht="11.25">
      <c r="B199" s="172"/>
      <c r="D199" s="164" t="s">
        <v>237</v>
      </c>
      <c r="E199" s="173" t="s">
        <v>1</v>
      </c>
      <c r="F199" s="174" t="s">
        <v>3815</v>
      </c>
      <c r="H199" s="173" t="s">
        <v>1</v>
      </c>
      <c r="I199" s="175"/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237</v>
      </c>
      <c r="AU199" s="173" t="s">
        <v>88</v>
      </c>
      <c r="AV199" s="14" t="s">
        <v>86</v>
      </c>
      <c r="AW199" s="14" t="s">
        <v>33</v>
      </c>
      <c r="AX199" s="14" t="s">
        <v>79</v>
      </c>
      <c r="AY199" s="173" t="s">
        <v>207</v>
      </c>
    </row>
    <row r="200" spans="1:65" s="15" customFormat="1" ht="11.25">
      <c r="B200" s="179"/>
      <c r="D200" s="164" t="s">
        <v>237</v>
      </c>
      <c r="E200" s="180" t="s">
        <v>1</v>
      </c>
      <c r="F200" s="181" t="s">
        <v>242</v>
      </c>
      <c r="H200" s="182">
        <v>1</v>
      </c>
      <c r="I200" s="183"/>
      <c r="L200" s="179"/>
      <c r="M200" s="184"/>
      <c r="N200" s="185"/>
      <c r="O200" s="185"/>
      <c r="P200" s="185"/>
      <c r="Q200" s="185"/>
      <c r="R200" s="185"/>
      <c r="S200" s="185"/>
      <c r="T200" s="186"/>
      <c r="AT200" s="180" t="s">
        <v>237</v>
      </c>
      <c r="AU200" s="180" t="s">
        <v>88</v>
      </c>
      <c r="AV200" s="15" t="s">
        <v>213</v>
      </c>
      <c r="AW200" s="15" t="s">
        <v>33</v>
      </c>
      <c r="AX200" s="15" t="s">
        <v>86</v>
      </c>
      <c r="AY200" s="180" t="s">
        <v>207</v>
      </c>
    </row>
    <row r="201" spans="1:65" s="2" customFormat="1" ht="55.5" customHeight="1">
      <c r="A201" s="31"/>
      <c r="B201" s="148"/>
      <c r="C201" s="149" t="s">
        <v>253</v>
      </c>
      <c r="D201" s="149" t="s">
        <v>209</v>
      </c>
      <c r="E201" s="150" t="s">
        <v>3853</v>
      </c>
      <c r="F201" s="151" t="s">
        <v>3854</v>
      </c>
      <c r="G201" s="152" t="s">
        <v>301</v>
      </c>
      <c r="H201" s="153">
        <v>1</v>
      </c>
      <c r="I201" s="154"/>
      <c r="J201" s="155">
        <f>ROUND(I201*H201,2)</f>
        <v>0</v>
      </c>
      <c r="K201" s="156"/>
      <c r="L201" s="32"/>
      <c r="M201" s="157" t="s">
        <v>1</v>
      </c>
      <c r="N201" s="158" t="s">
        <v>44</v>
      </c>
      <c r="O201" s="57"/>
      <c r="P201" s="159">
        <f>O201*H201</f>
        <v>0</v>
      </c>
      <c r="Q201" s="159">
        <v>0</v>
      </c>
      <c r="R201" s="159">
        <f>Q201*H201</f>
        <v>0</v>
      </c>
      <c r="S201" s="159">
        <v>0</v>
      </c>
      <c r="T201" s="160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61" t="s">
        <v>245</v>
      </c>
      <c r="AT201" s="161" t="s">
        <v>209</v>
      </c>
      <c r="AU201" s="161" t="s">
        <v>88</v>
      </c>
      <c r="AY201" s="17" t="s">
        <v>207</v>
      </c>
      <c r="BE201" s="162">
        <f>IF(N201="základní",J201,0)</f>
        <v>0</v>
      </c>
      <c r="BF201" s="162">
        <f>IF(N201="snížená",J201,0)</f>
        <v>0</v>
      </c>
      <c r="BG201" s="162">
        <f>IF(N201="zákl. přenesená",J201,0)</f>
        <v>0</v>
      </c>
      <c r="BH201" s="162">
        <f>IF(N201="sníž. přenesená",J201,0)</f>
        <v>0</v>
      </c>
      <c r="BI201" s="162">
        <f>IF(N201="nulová",J201,0)</f>
        <v>0</v>
      </c>
      <c r="BJ201" s="17" t="s">
        <v>86</v>
      </c>
      <c r="BK201" s="162">
        <f>ROUND(I201*H201,2)</f>
        <v>0</v>
      </c>
      <c r="BL201" s="17" t="s">
        <v>245</v>
      </c>
      <c r="BM201" s="161" t="s">
        <v>302</v>
      </c>
    </row>
    <row r="202" spans="1:65" s="13" customFormat="1" ht="11.25">
      <c r="B202" s="163"/>
      <c r="D202" s="164" t="s">
        <v>237</v>
      </c>
      <c r="E202" s="165" t="s">
        <v>1</v>
      </c>
      <c r="F202" s="166" t="s">
        <v>1363</v>
      </c>
      <c r="H202" s="167">
        <v>1</v>
      </c>
      <c r="I202" s="168"/>
      <c r="L202" s="163"/>
      <c r="M202" s="169"/>
      <c r="N202" s="170"/>
      <c r="O202" s="170"/>
      <c r="P202" s="170"/>
      <c r="Q202" s="170"/>
      <c r="R202" s="170"/>
      <c r="S202" s="170"/>
      <c r="T202" s="171"/>
      <c r="AT202" s="165" t="s">
        <v>237</v>
      </c>
      <c r="AU202" s="165" t="s">
        <v>88</v>
      </c>
      <c r="AV202" s="13" t="s">
        <v>88</v>
      </c>
      <c r="AW202" s="13" t="s">
        <v>33</v>
      </c>
      <c r="AX202" s="13" t="s">
        <v>79</v>
      </c>
      <c r="AY202" s="165" t="s">
        <v>207</v>
      </c>
    </row>
    <row r="203" spans="1:65" s="14" customFormat="1" ht="11.25">
      <c r="B203" s="172"/>
      <c r="D203" s="164" t="s">
        <v>237</v>
      </c>
      <c r="E203" s="173" t="s">
        <v>1</v>
      </c>
      <c r="F203" s="174" t="s">
        <v>3815</v>
      </c>
      <c r="H203" s="173" t="s">
        <v>1</v>
      </c>
      <c r="I203" s="175"/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237</v>
      </c>
      <c r="AU203" s="173" t="s">
        <v>88</v>
      </c>
      <c r="AV203" s="14" t="s">
        <v>86</v>
      </c>
      <c r="AW203" s="14" t="s">
        <v>33</v>
      </c>
      <c r="AX203" s="14" t="s">
        <v>79</v>
      </c>
      <c r="AY203" s="173" t="s">
        <v>207</v>
      </c>
    </row>
    <row r="204" spans="1:65" s="15" customFormat="1" ht="11.25">
      <c r="B204" s="179"/>
      <c r="D204" s="164" t="s">
        <v>237</v>
      </c>
      <c r="E204" s="180" t="s">
        <v>1</v>
      </c>
      <c r="F204" s="181" t="s">
        <v>242</v>
      </c>
      <c r="H204" s="182">
        <v>1</v>
      </c>
      <c r="I204" s="183"/>
      <c r="L204" s="179"/>
      <c r="M204" s="184"/>
      <c r="N204" s="185"/>
      <c r="O204" s="185"/>
      <c r="P204" s="185"/>
      <c r="Q204" s="185"/>
      <c r="R204" s="185"/>
      <c r="S204" s="185"/>
      <c r="T204" s="186"/>
      <c r="AT204" s="180" t="s">
        <v>237</v>
      </c>
      <c r="AU204" s="180" t="s">
        <v>88</v>
      </c>
      <c r="AV204" s="15" t="s">
        <v>213</v>
      </c>
      <c r="AW204" s="15" t="s">
        <v>33</v>
      </c>
      <c r="AX204" s="15" t="s">
        <v>86</v>
      </c>
      <c r="AY204" s="180" t="s">
        <v>207</v>
      </c>
    </row>
    <row r="205" spans="1:65" s="2" customFormat="1" ht="55.5" customHeight="1">
      <c r="A205" s="31"/>
      <c r="B205" s="148"/>
      <c r="C205" s="149" t="s">
        <v>7</v>
      </c>
      <c r="D205" s="149" t="s">
        <v>209</v>
      </c>
      <c r="E205" s="150" t="s">
        <v>3855</v>
      </c>
      <c r="F205" s="151" t="s">
        <v>3856</v>
      </c>
      <c r="G205" s="152" t="s">
        <v>301</v>
      </c>
      <c r="H205" s="153">
        <v>1</v>
      </c>
      <c r="I205" s="154"/>
      <c r="J205" s="155">
        <f>ROUND(I205*H205,2)</f>
        <v>0</v>
      </c>
      <c r="K205" s="156"/>
      <c r="L205" s="32"/>
      <c r="M205" s="157" t="s">
        <v>1</v>
      </c>
      <c r="N205" s="158" t="s">
        <v>44</v>
      </c>
      <c r="O205" s="57"/>
      <c r="P205" s="159">
        <f>O205*H205</f>
        <v>0</v>
      </c>
      <c r="Q205" s="159">
        <v>0</v>
      </c>
      <c r="R205" s="159">
        <f>Q205*H205</f>
        <v>0</v>
      </c>
      <c r="S205" s="159">
        <v>0</v>
      </c>
      <c r="T205" s="160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61" t="s">
        <v>245</v>
      </c>
      <c r="AT205" s="161" t="s">
        <v>209</v>
      </c>
      <c r="AU205" s="161" t="s">
        <v>88</v>
      </c>
      <c r="AY205" s="17" t="s">
        <v>207</v>
      </c>
      <c r="BE205" s="162">
        <f>IF(N205="základní",J205,0)</f>
        <v>0</v>
      </c>
      <c r="BF205" s="162">
        <f>IF(N205="snížená",J205,0)</f>
        <v>0</v>
      </c>
      <c r="BG205" s="162">
        <f>IF(N205="zákl. přenesená",J205,0)</f>
        <v>0</v>
      </c>
      <c r="BH205" s="162">
        <f>IF(N205="sníž. přenesená",J205,0)</f>
        <v>0</v>
      </c>
      <c r="BI205" s="162">
        <f>IF(N205="nulová",J205,0)</f>
        <v>0</v>
      </c>
      <c r="BJ205" s="17" t="s">
        <v>86</v>
      </c>
      <c r="BK205" s="162">
        <f>ROUND(I205*H205,2)</f>
        <v>0</v>
      </c>
      <c r="BL205" s="17" t="s">
        <v>245</v>
      </c>
      <c r="BM205" s="161" t="s">
        <v>314</v>
      </c>
    </row>
    <row r="206" spans="1:65" s="13" customFormat="1" ht="11.25">
      <c r="B206" s="163"/>
      <c r="D206" s="164" t="s">
        <v>237</v>
      </c>
      <c r="E206" s="165" t="s">
        <v>1</v>
      </c>
      <c r="F206" s="166" t="s">
        <v>1363</v>
      </c>
      <c r="H206" s="167">
        <v>1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4" customFormat="1" ht="11.25">
      <c r="B207" s="172"/>
      <c r="D207" s="164" t="s">
        <v>237</v>
      </c>
      <c r="E207" s="173" t="s">
        <v>1</v>
      </c>
      <c r="F207" s="174" t="s">
        <v>3815</v>
      </c>
      <c r="H207" s="173" t="s">
        <v>1</v>
      </c>
      <c r="I207" s="175"/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237</v>
      </c>
      <c r="AU207" s="173" t="s">
        <v>88</v>
      </c>
      <c r="AV207" s="14" t="s">
        <v>86</v>
      </c>
      <c r="AW207" s="14" t="s">
        <v>33</v>
      </c>
      <c r="AX207" s="14" t="s">
        <v>79</v>
      </c>
      <c r="AY207" s="173" t="s">
        <v>207</v>
      </c>
    </row>
    <row r="208" spans="1:65" s="15" customFormat="1" ht="11.25">
      <c r="B208" s="179"/>
      <c r="D208" s="164" t="s">
        <v>237</v>
      </c>
      <c r="E208" s="180" t="s">
        <v>1</v>
      </c>
      <c r="F208" s="181" t="s">
        <v>242</v>
      </c>
      <c r="H208" s="182">
        <v>1</v>
      </c>
      <c r="I208" s="183"/>
      <c r="L208" s="179"/>
      <c r="M208" s="184"/>
      <c r="N208" s="185"/>
      <c r="O208" s="185"/>
      <c r="P208" s="185"/>
      <c r="Q208" s="185"/>
      <c r="R208" s="185"/>
      <c r="S208" s="185"/>
      <c r="T208" s="186"/>
      <c r="AT208" s="180" t="s">
        <v>237</v>
      </c>
      <c r="AU208" s="180" t="s">
        <v>88</v>
      </c>
      <c r="AV208" s="15" t="s">
        <v>213</v>
      </c>
      <c r="AW208" s="15" t="s">
        <v>33</v>
      </c>
      <c r="AX208" s="15" t="s">
        <v>86</v>
      </c>
      <c r="AY208" s="180" t="s">
        <v>207</v>
      </c>
    </row>
    <row r="209" spans="1:65" s="2" customFormat="1" ht="49.15" customHeight="1">
      <c r="A209" s="31"/>
      <c r="B209" s="148"/>
      <c r="C209" s="149" t="s">
        <v>257</v>
      </c>
      <c r="D209" s="149" t="s">
        <v>209</v>
      </c>
      <c r="E209" s="150" t="s">
        <v>3857</v>
      </c>
      <c r="F209" s="151" t="s">
        <v>3858</v>
      </c>
      <c r="G209" s="152" t="s">
        <v>301</v>
      </c>
      <c r="H209" s="153">
        <v>1</v>
      </c>
      <c r="I209" s="154"/>
      <c r="J209" s="155">
        <f>ROUND(I209*H209,2)</f>
        <v>0</v>
      </c>
      <c r="K209" s="156"/>
      <c r="L209" s="32"/>
      <c r="M209" s="157" t="s">
        <v>1</v>
      </c>
      <c r="N209" s="158" t="s">
        <v>44</v>
      </c>
      <c r="O209" s="57"/>
      <c r="P209" s="159">
        <f>O209*H209</f>
        <v>0</v>
      </c>
      <c r="Q209" s="159">
        <v>0</v>
      </c>
      <c r="R209" s="159">
        <f>Q209*H209</f>
        <v>0</v>
      </c>
      <c r="S209" s="159">
        <v>0</v>
      </c>
      <c r="T209" s="160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61" t="s">
        <v>245</v>
      </c>
      <c r="AT209" s="161" t="s">
        <v>209</v>
      </c>
      <c r="AU209" s="161" t="s">
        <v>88</v>
      </c>
      <c r="AY209" s="17" t="s">
        <v>207</v>
      </c>
      <c r="BE209" s="162">
        <f>IF(N209="základní",J209,0)</f>
        <v>0</v>
      </c>
      <c r="BF209" s="162">
        <f>IF(N209="snížená",J209,0)</f>
        <v>0</v>
      </c>
      <c r="BG209" s="162">
        <f>IF(N209="zákl. přenesená",J209,0)</f>
        <v>0</v>
      </c>
      <c r="BH209" s="162">
        <f>IF(N209="sníž. přenesená",J209,0)</f>
        <v>0</v>
      </c>
      <c r="BI209" s="162">
        <f>IF(N209="nulová",J209,0)</f>
        <v>0</v>
      </c>
      <c r="BJ209" s="17" t="s">
        <v>86</v>
      </c>
      <c r="BK209" s="162">
        <f>ROUND(I209*H209,2)</f>
        <v>0</v>
      </c>
      <c r="BL209" s="17" t="s">
        <v>245</v>
      </c>
      <c r="BM209" s="161" t="s">
        <v>318</v>
      </c>
    </row>
    <row r="210" spans="1:65" s="13" customFormat="1" ht="11.25">
      <c r="B210" s="163"/>
      <c r="D210" s="164" t="s">
        <v>237</v>
      </c>
      <c r="E210" s="165" t="s">
        <v>1</v>
      </c>
      <c r="F210" s="166" t="s">
        <v>1364</v>
      </c>
      <c r="H210" s="167">
        <v>1</v>
      </c>
      <c r="I210" s="168"/>
      <c r="L210" s="163"/>
      <c r="M210" s="169"/>
      <c r="N210" s="170"/>
      <c r="O210" s="170"/>
      <c r="P210" s="170"/>
      <c r="Q210" s="170"/>
      <c r="R210" s="170"/>
      <c r="S210" s="170"/>
      <c r="T210" s="171"/>
      <c r="AT210" s="165" t="s">
        <v>237</v>
      </c>
      <c r="AU210" s="165" t="s">
        <v>88</v>
      </c>
      <c r="AV210" s="13" t="s">
        <v>88</v>
      </c>
      <c r="AW210" s="13" t="s">
        <v>33</v>
      </c>
      <c r="AX210" s="13" t="s">
        <v>79</v>
      </c>
      <c r="AY210" s="165" t="s">
        <v>207</v>
      </c>
    </row>
    <row r="211" spans="1:65" s="14" customFormat="1" ht="11.25">
      <c r="B211" s="172"/>
      <c r="D211" s="164" t="s">
        <v>237</v>
      </c>
      <c r="E211" s="173" t="s">
        <v>1</v>
      </c>
      <c r="F211" s="174" t="s">
        <v>3815</v>
      </c>
      <c r="H211" s="173" t="s">
        <v>1</v>
      </c>
      <c r="I211" s="175"/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237</v>
      </c>
      <c r="AU211" s="173" t="s">
        <v>88</v>
      </c>
      <c r="AV211" s="14" t="s">
        <v>86</v>
      </c>
      <c r="AW211" s="14" t="s">
        <v>33</v>
      </c>
      <c r="AX211" s="14" t="s">
        <v>79</v>
      </c>
      <c r="AY211" s="173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1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44.25" customHeight="1">
      <c r="A213" s="31"/>
      <c r="B213" s="148"/>
      <c r="C213" s="149" t="s">
        <v>320</v>
      </c>
      <c r="D213" s="149" t="s">
        <v>209</v>
      </c>
      <c r="E213" s="150" t="s">
        <v>3859</v>
      </c>
      <c r="F213" s="151" t="s">
        <v>3860</v>
      </c>
      <c r="G213" s="152" t="s">
        <v>301</v>
      </c>
      <c r="H213" s="153">
        <v>1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245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245</v>
      </c>
      <c r="BM213" s="161" t="s">
        <v>323</v>
      </c>
    </row>
    <row r="214" spans="1:65" s="13" customFormat="1" ht="11.25">
      <c r="B214" s="163"/>
      <c r="D214" s="164" t="s">
        <v>237</v>
      </c>
      <c r="E214" s="165" t="s">
        <v>1</v>
      </c>
      <c r="F214" s="166" t="s">
        <v>1364</v>
      </c>
      <c r="H214" s="167">
        <v>1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4" customFormat="1" ht="11.25">
      <c r="B215" s="172"/>
      <c r="D215" s="164" t="s">
        <v>237</v>
      </c>
      <c r="E215" s="173" t="s">
        <v>1</v>
      </c>
      <c r="F215" s="174" t="s">
        <v>3815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5" customFormat="1" ht="11.25">
      <c r="B216" s="179"/>
      <c r="D216" s="164" t="s">
        <v>237</v>
      </c>
      <c r="E216" s="180" t="s">
        <v>1</v>
      </c>
      <c r="F216" s="181" t="s">
        <v>242</v>
      </c>
      <c r="H216" s="182">
        <v>1</v>
      </c>
      <c r="I216" s="183"/>
      <c r="L216" s="179"/>
      <c r="M216" s="184"/>
      <c r="N216" s="185"/>
      <c r="O216" s="185"/>
      <c r="P216" s="185"/>
      <c r="Q216" s="185"/>
      <c r="R216" s="185"/>
      <c r="S216" s="185"/>
      <c r="T216" s="186"/>
      <c r="AT216" s="180" t="s">
        <v>237</v>
      </c>
      <c r="AU216" s="180" t="s">
        <v>88</v>
      </c>
      <c r="AV216" s="15" t="s">
        <v>213</v>
      </c>
      <c r="AW216" s="15" t="s">
        <v>33</v>
      </c>
      <c r="AX216" s="15" t="s">
        <v>86</v>
      </c>
      <c r="AY216" s="180" t="s">
        <v>207</v>
      </c>
    </row>
    <row r="217" spans="1:65" s="2" customFormat="1" ht="49.15" customHeight="1">
      <c r="A217" s="31"/>
      <c r="B217" s="148"/>
      <c r="C217" s="149" t="s">
        <v>260</v>
      </c>
      <c r="D217" s="149" t="s">
        <v>209</v>
      </c>
      <c r="E217" s="150" t="s">
        <v>3861</v>
      </c>
      <c r="F217" s="151" t="s">
        <v>3862</v>
      </c>
      <c r="G217" s="152" t="s">
        <v>301</v>
      </c>
      <c r="H217" s="153">
        <v>1</v>
      </c>
      <c r="I217" s="154"/>
      <c r="J217" s="155">
        <f>ROUND(I217*H217,2)</f>
        <v>0</v>
      </c>
      <c r="K217" s="156"/>
      <c r="L217" s="32"/>
      <c r="M217" s="157" t="s">
        <v>1</v>
      </c>
      <c r="N217" s="158" t="s">
        <v>44</v>
      </c>
      <c r="O217" s="57"/>
      <c r="P217" s="159">
        <f>O217*H217</f>
        <v>0</v>
      </c>
      <c r="Q217" s="159">
        <v>0</v>
      </c>
      <c r="R217" s="159">
        <f>Q217*H217</f>
        <v>0</v>
      </c>
      <c r="S217" s="159">
        <v>0</v>
      </c>
      <c r="T217" s="160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61" t="s">
        <v>245</v>
      </c>
      <c r="AT217" s="161" t="s">
        <v>209</v>
      </c>
      <c r="AU217" s="161" t="s">
        <v>88</v>
      </c>
      <c r="AY217" s="17" t="s">
        <v>207</v>
      </c>
      <c r="BE217" s="162">
        <f>IF(N217="základní",J217,0)</f>
        <v>0</v>
      </c>
      <c r="BF217" s="162">
        <f>IF(N217="snížená",J217,0)</f>
        <v>0</v>
      </c>
      <c r="BG217" s="162">
        <f>IF(N217="zákl. přenesená",J217,0)</f>
        <v>0</v>
      </c>
      <c r="BH217" s="162">
        <f>IF(N217="sníž. přenesená",J217,0)</f>
        <v>0</v>
      </c>
      <c r="BI217" s="162">
        <f>IF(N217="nulová",J217,0)</f>
        <v>0</v>
      </c>
      <c r="BJ217" s="17" t="s">
        <v>86</v>
      </c>
      <c r="BK217" s="162">
        <f>ROUND(I217*H217,2)</f>
        <v>0</v>
      </c>
      <c r="BL217" s="17" t="s">
        <v>245</v>
      </c>
      <c r="BM217" s="161" t="s">
        <v>326</v>
      </c>
    </row>
    <row r="218" spans="1:65" s="13" customFormat="1" ht="11.25">
      <c r="B218" s="163"/>
      <c r="D218" s="164" t="s">
        <v>237</v>
      </c>
      <c r="E218" s="165" t="s">
        <v>1</v>
      </c>
      <c r="F218" s="166" t="s">
        <v>1364</v>
      </c>
      <c r="H218" s="167">
        <v>1</v>
      </c>
      <c r="I218" s="168"/>
      <c r="L218" s="163"/>
      <c r="M218" s="169"/>
      <c r="N218" s="170"/>
      <c r="O218" s="170"/>
      <c r="P218" s="170"/>
      <c r="Q218" s="170"/>
      <c r="R218" s="170"/>
      <c r="S218" s="170"/>
      <c r="T218" s="171"/>
      <c r="AT218" s="165" t="s">
        <v>237</v>
      </c>
      <c r="AU218" s="165" t="s">
        <v>88</v>
      </c>
      <c r="AV218" s="13" t="s">
        <v>88</v>
      </c>
      <c r="AW218" s="13" t="s">
        <v>33</v>
      </c>
      <c r="AX218" s="13" t="s">
        <v>79</v>
      </c>
      <c r="AY218" s="165" t="s">
        <v>207</v>
      </c>
    </row>
    <row r="219" spans="1:65" s="14" customFormat="1" ht="11.25">
      <c r="B219" s="172"/>
      <c r="D219" s="164" t="s">
        <v>237</v>
      </c>
      <c r="E219" s="173" t="s">
        <v>1</v>
      </c>
      <c r="F219" s="174" t="s">
        <v>3815</v>
      </c>
      <c r="H219" s="173" t="s">
        <v>1</v>
      </c>
      <c r="I219" s="175"/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237</v>
      </c>
      <c r="AU219" s="173" t="s">
        <v>88</v>
      </c>
      <c r="AV219" s="14" t="s">
        <v>86</v>
      </c>
      <c r="AW219" s="14" t="s">
        <v>33</v>
      </c>
      <c r="AX219" s="14" t="s">
        <v>79</v>
      </c>
      <c r="AY219" s="173" t="s">
        <v>207</v>
      </c>
    </row>
    <row r="220" spans="1:65" s="15" customFormat="1" ht="11.25">
      <c r="B220" s="179"/>
      <c r="D220" s="164" t="s">
        <v>237</v>
      </c>
      <c r="E220" s="180" t="s">
        <v>1</v>
      </c>
      <c r="F220" s="181" t="s">
        <v>242</v>
      </c>
      <c r="H220" s="182">
        <v>1</v>
      </c>
      <c r="I220" s="183"/>
      <c r="L220" s="179"/>
      <c r="M220" s="184"/>
      <c r="N220" s="185"/>
      <c r="O220" s="185"/>
      <c r="P220" s="185"/>
      <c r="Q220" s="185"/>
      <c r="R220" s="185"/>
      <c r="S220" s="185"/>
      <c r="T220" s="186"/>
      <c r="AT220" s="180" t="s">
        <v>237</v>
      </c>
      <c r="AU220" s="180" t="s">
        <v>88</v>
      </c>
      <c r="AV220" s="15" t="s">
        <v>213</v>
      </c>
      <c r="AW220" s="15" t="s">
        <v>33</v>
      </c>
      <c r="AX220" s="15" t="s">
        <v>86</v>
      </c>
      <c r="AY220" s="180" t="s">
        <v>207</v>
      </c>
    </row>
    <row r="221" spans="1:65" s="2" customFormat="1" ht="55.5" customHeight="1">
      <c r="A221" s="31"/>
      <c r="B221" s="148"/>
      <c r="C221" s="149" t="s">
        <v>327</v>
      </c>
      <c r="D221" s="149" t="s">
        <v>209</v>
      </c>
      <c r="E221" s="150" t="s">
        <v>3863</v>
      </c>
      <c r="F221" s="151" t="s">
        <v>3864</v>
      </c>
      <c r="G221" s="152" t="s">
        <v>301</v>
      </c>
      <c r="H221" s="153">
        <v>1</v>
      </c>
      <c r="I221" s="154"/>
      <c r="J221" s="155">
        <f>ROUND(I221*H221,2)</f>
        <v>0</v>
      </c>
      <c r="K221" s="156"/>
      <c r="L221" s="32"/>
      <c r="M221" s="157" t="s">
        <v>1</v>
      </c>
      <c r="N221" s="158" t="s">
        <v>44</v>
      </c>
      <c r="O221" s="57"/>
      <c r="P221" s="159">
        <f>O221*H221</f>
        <v>0</v>
      </c>
      <c r="Q221" s="159">
        <v>0</v>
      </c>
      <c r="R221" s="159">
        <f>Q221*H221</f>
        <v>0</v>
      </c>
      <c r="S221" s="159">
        <v>0</v>
      </c>
      <c r="T221" s="160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61" t="s">
        <v>245</v>
      </c>
      <c r="AT221" s="161" t="s">
        <v>209</v>
      </c>
      <c r="AU221" s="161" t="s">
        <v>88</v>
      </c>
      <c r="AY221" s="17" t="s">
        <v>207</v>
      </c>
      <c r="BE221" s="162">
        <f>IF(N221="základní",J221,0)</f>
        <v>0</v>
      </c>
      <c r="BF221" s="162">
        <f>IF(N221="snížená",J221,0)</f>
        <v>0</v>
      </c>
      <c r="BG221" s="162">
        <f>IF(N221="zákl. přenesená",J221,0)</f>
        <v>0</v>
      </c>
      <c r="BH221" s="162">
        <f>IF(N221="sníž. přenesená",J221,0)</f>
        <v>0</v>
      </c>
      <c r="BI221" s="162">
        <f>IF(N221="nulová",J221,0)</f>
        <v>0</v>
      </c>
      <c r="BJ221" s="17" t="s">
        <v>86</v>
      </c>
      <c r="BK221" s="162">
        <f>ROUND(I221*H221,2)</f>
        <v>0</v>
      </c>
      <c r="BL221" s="17" t="s">
        <v>245</v>
      </c>
      <c r="BM221" s="161" t="s">
        <v>330</v>
      </c>
    </row>
    <row r="222" spans="1:65" s="13" customFormat="1" ht="11.25">
      <c r="B222" s="163"/>
      <c r="D222" s="164" t="s">
        <v>237</v>
      </c>
      <c r="E222" s="165" t="s">
        <v>1</v>
      </c>
      <c r="F222" s="166" t="s">
        <v>1364</v>
      </c>
      <c r="H222" s="167">
        <v>1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4" customFormat="1" ht="11.25">
      <c r="B223" s="172"/>
      <c r="D223" s="164" t="s">
        <v>237</v>
      </c>
      <c r="E223" s="173" t="s">
        <v>1</v>
      </c>
      <c r="F223" s="174" t="s">
        <v>3815</v>
      </c>
      <c r="H223" s="173" t="s">
        <v>1</v>
      </c>
      <c r="I223" s="175"/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237</v>
      </c>
      <c r="AU223" s="173" t="s">
        <v>88</v>
      </c>
      <c r="AV223" s="14" t="s">
        <v>86</v>
      </c>
      <c r="AW223" s="14" t="s">
        <v>33</v>
      </c>
      <c r="AX223" s="14" t="s">
        <v>79</v>
      </c>
      <c r="AY223" s="173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1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2" customFormat="1" ht="49.15" customHeight="1">
      <c r="A225" s="31"/>
      <c r="B225" s="148"/>
      <c r="C225" s="149" t="s">
        <v>265</v>
      </c>
      <c r="D225" s="149" t="s">
        <v>209</v>
      </c>
      <c r="E225" s="150" t="s">
        <v>3865</v>
      </c>
      <c r="F225" s="151" t="s">
        <v>3866</v>
      </c>
      <c r="G225" s="152" t="s">
        <v>301</v>
      </c>
      <c r="H225" s="153">
        <v>1</v>
      </c>
      <c r="I225" s="154"/>
      <c r="J225" s="155">
        <f>ROUND(I225*H225,2)</f>
        <v>0</v>
      </c>
      <c r="K225" s="156"/>
      <c r="L225" s="32"/>
      <c r="M225" s="157" t="s">
        <v>1</v>
      </c>
      <c r="N225" s="158" t="s">
        <v>44</v>
      </c>
      <c r="O225" s="57"/>
      <c r="P225" s="159">
        <f>O225*H225</f>
        <v>0</v>
      </c>
      <c r="Q225" s="159">
        <v>0</v>
      </c>
      <c r="R225" s="159">
        <f>Q225*H225</f>
        <v>0</v>
      </c>
      <c r="S225" s="159">
        <v>0</v>
      </c>
      <c r="T225" s="160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61" t="s">
        <v>245</v>
      </c>
      <c r="AT225" s="161" t="s">
        <v>209</v>
      </c>
      <c r="AU225" s="161" t="s">
        <v>88</v>
      </c>
      <c r="AY225" s="17" t="s">
        <v>207</v>
      </c>
      <c r="BE225" s="162">
        <f>IF(N225="základní",J225,0)</f>
        <v>0</v>
      </c>
      <c r="BF225" s="162">
        <f>IF(N225="snížená",J225,0)</f>
        <v>0</v>
      </c>
      <c r="BG225" s="162">
        <f>IF(N225="zákl. přenesená",J225,0)</f>
        <v>0</v>
      </c>
      <c r="BH225" s="162">
        <f>IF(N225="sníž. přenesená",J225,0)</f>
        <v>0</v>
      </c>
      <c r="BI225" s="162">
        <f>IF(N225="nulová",J225,0)</f>
        <v>0</v>
      </c>
      <c r="BJ225" s="17" t="s">
        <v>86</v>
      </c>
      <c r="BK225" s="162">
        <f>ROUND(I225*H225,2)</f>
        <v>0</v>
      </c>
      <c r="BL225" s="17" t="s">
        <v>245</v>
      </c>
      <c r="BM225" s="161" t="s">
        <v>333</v>
      </c>
    </row>
    <row r="226" spans="1:65" s="13" customFormat="1" ht="11.25">
      <c r="B226" s="163"/>
      <c r="D226" s="164" t="s">
        <v>237</v>
      </c>
      <c r="E226" s="165" t="s">
        <v>1</v>
      </c>
      <c r="F226" s="166" t="s">
        <v>1364</v>
      </c>
      <c r="H226" s="167">
        <v>1</v>
      </c>
      <c r="I226" s="168"/>
      <c r="L226" s="163"/>
      <c r="M226" s="169"/>
      <c r="N226" s="170"/>
      <c r="O226" s="170"/>
      <c r="P226" s="170"/>
      <c r="Q226" s="170"/>
      <c r="R226" s="170"/>
      <c r="S226" s="170"/>
      <c r="T226" s="171"/>
      <c r="AT226" s="165" t="s">
        <v>237</v>
      </c>
      <c r="AU226" s="165" t="s">
        <v>88</v>
      </c>
      <c r="AV226" s="13" t="s">
        <v>88</v>
      </c>
      <c r="AW226" s="13" t="s">
        <v>33</v>
      </c>
      <c r="AX226" s="13" t="s">
        <v>79</v>
      </c>
      <c r="AY226" s="165" t="s">
        <v>207</v>
      </c>
    </row>
    <row r="227" spans="1:65" s="14" customFormat="1" ht="11.25">
      <c r="B227" s="172"/>
      <c r="D227" s="164" t="s">
        <v>237</v>
      </c>
      <c r="E227" s="173" t="s">
        <v>1</v>
      </c>
      <c r="F227" s="174" t="s">
        <v>3815</v>
      </c>
      <c r="H227" s="173" t="s">
        <v>1</v>
      </c>
      <c r="I227" s="175"/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237</v>
      </c>
      <c r="AU227" s="173" t="s">
        <v>88</v>
      </c>
      <c r="AV227" s="14" t="s">
        <v>86</v>
      </c>
      <c r="AW227" s="14" t="s">
        <v>33</v>
      </c>
      <c r="AX227" s="14" t="s">
        <v>79</v>
      </c>
      <c r="AY227" s="173" t="s">
        <v>207</v>
      </c>
    </row>
    <row r="228" spans="1:65" s="15" customFormat="1" ht="11.25">
      <c r="B228" s="179"/>
      <c r="D228" s="164" t="s">
        <v>237</v>
      </c>
      <c r="E228" s="180" t="s">
        <v>1</v>
      </c>
      <c r="F228" s="181" t="s">
        <v>242</v>
      </c>
      <c r="H228" s="182">
        <v>1</v>
      </c>
      <c r="I228" s="183"/>
      <c r="L228" s="179"/>
      <c r="M228" s="184"/>
      <c r="N228" s="185"/>
      <c r="O228" s="185"/>
      <c r="P228" s="185"/>
      <c r="Q228" s="185"/>
      <c r="R228" s="185"/>
      <c r="S228" s="185"/>
      <c r="T228" s="186"/>
      <c r="AT228" s="180" t="s">
        <v>237</v>
      </c>
      <c r="AU228" s="180" t="s">
        <v>88</v>
      </c>
      <c r="AV228" s="15" t="s">
        <v>213</v>
      </c>
      <c r="AW228" s="15" t="s">
        <v>33</v>
      </c>
      <c r="AX228" s="15" t="s">
        <v>86</v>
      </c>
      <c r="AY228" s="180" t="s">
        <v>207</v>
      </c>
    </row>
    <row r="229" spans="1:65" s="2" customFormat="1" ht="44.25" customHeight="1">
      <c r="A229" s="31"/>
      <c r="B229" s="148"/>
      <c r="C229" s="149" t="s">
        <v>335</v>
      </c>
      <c r="D229" s="149" t="s">
        <v>209</v>
      </c>
      <c r="E229" s="150" t="s">
        <v>3867</v>
      </c>
      <c r="F229" s="151" t="s">
        <v>3868</v>
      </c>
      <c r="G229" s="152" t="s">
        <v>301</v>
      </c>
      <c r="H229" s="153">
        <v>1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245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245</v>
      </c>
      <c r="BM229" s="161" t="s">
        <v>338</v>
      </c>
    </row>
    <row r="230" spans="1:65" s="13" customFormat="1" ht="11.25">
      <c r="B230" s="163"/>
      <c r="D230" s="164" t="s">
        <v>237</v>
      </c>
      <c r="E230" s="165" t="s">
        <v>1</v>
      </c>
      <c r="F230" s="166" t="s">
        <v>1365</v>
      </c>
      <c r="H230" s="167">
        <v>1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4" customFormat="1" ht="11.25">
      <c r="B231" s="172"/>
      <c r="D231" s="164" t="s">
        <v>237</v>
      </c>
      <c r="E231" s="173" t="s">
        <v>1</v>
      </c>
      <c r="F231" s="174" t="s">
        <v>3815</v>
      </c>
      <c r="H231" s="173" t="s">
        <v>1</v>
      </c>
      <c r="I231" s="175"/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237</v>
      </c>
      <c r="AU231" s="173" t="s">
        <v>88</v>
      </c>
      <c r="AV231" s="14" t="s">
        <v>86</v>
      </c>
      <c r="AW231" s="14" t="s">
        <v>33</v>
      </c>
      <c r="AX231" s="14" t="s">
        <v>79</v>
      </c>
      <c r="AY231" s="173" t="s">
        <v>207</v>
      </c>
    </row>
    <row r="232" spans="1:65" s="15" customFormat="1" ht="11.25">
      <c r="B232" s="179"/>
      <c r="D232" s="164" t="s">
        <v>237</v>
      </c>
      <c r="E232" s="180" t="s">
        <v>1</v>
      </c>
      <c r="F232" s="181" t="s">
        <v>242</v>
      </c>
      <c r="H232" s="182">
        <v>1</v>
      </c>
      <c r="I232" s="183"/>
      <c r="L232" s="179"/>
      <c r="M232" s="184"/>
      <c r="N232" s="185"/>
      <c r="O232" s="185"/>
      <c r="P232" s="185"/>
      <c r="Q232" s="185"/>
      <c r="R232" s="185"/>
      <c r="S232" s="185"/>
      <c r="T232" s="186"/>
      <c r="AT232" s="180" t="s">
        <v>237</v>
      </c>
      <c r="AU232" s="180" t="s">
        <v>88</v>
      </c>
      <c r="AV232" s="15" t="s">
        <v>213</v>
      </c>
      <c r="AW232" s="15" t="s">
        <v>33</v>
      </c>
      <c r="AX232" s="15" t="s">
        <v>86</v>
      </c>
      <c r="AY232" s="180" t="s">
        <v>207</v>
      </c>
    </row>
    <row r="233" spans="1:65" s="2" customFormat="1" ht="49.15" customHeight="1">
      <c r="A233" s="31"/>
      <c r="B233" s="148"/>
      <c r="C233" s="149" t="s">
        <v>271</v>
      </c>
      <c r="D233" s="149" t="s">
        <v>209</v>
      </c>
      <c r="E233" s="150" t="s">
        <v>3869</v>
      </c>
      <c r="F233" s="151" t="s">
        <v>3870</v>
      </c>
      <c r="G233" s="152" t="s">
        <v>301</v>
      </c>
      <c r="H233" s="153">
        <v>1</v>
      </c>
      <c r="I233" s="154"/>
      <c r="J233" s="155">
        <f>ROUND(I233*H233,2)</f>
        <v>0</v>
      </c>
      <c r="K233" s="156"/>
      <c r="L233" s="32"/>
      <c r="M233" s="157" t="s">
        <v>1</v>
      </c>
      <c r="N233" s="158" t="s">
        <v>44</v>
      </c>
      <c r="O233" s="57"/>
      <c r="P233" s="159">
        <f>O233*H233</f>
        <v>0</v>
      </c>
      <c r="Q233" s="159">
        <v>0</v>
      </c>
      <c r="R233" s="159">
        <f>Q233*H233</f>
        <v>0</v>
      </c>
      <c r="S233" s="159">
        <v>0</v>
      </c>
      <c r="T233" s="160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61" t="s">
        <v>245</v>
      </c>
      <c r="AT233" s="161" t="s">
        <v>209</v>
      </c>
      <c r="AU233" s="161" t="s">
        <v>88</v>
      </c>
      <c r="AY233" s="17" t="s">
        <v>207</v>
      </c>
      <c r="BE233" s="162">
        <f>IF(N233="základní",J233,0)</f>
        <v>0</v>
      </c>
      <c r="BF233" s="162">
        <f>IF(N233="snížená",J233,0)</f>
        <v>0</v>
      </c>
      <c r="BG233" s="162">
        <f>IF(N233="zákl. přenesená",J233,0)</f>
        <v>0</v>
      </c>
      <c r="BH233" s="162">
        <f>IF(N233="sníž. přenesená",J233,0)</f>
        <v>0</v>
      </c>
      <c r="BI233" s="162">
        <f>IF(N233="nulová",J233,0)</f>
        <v>0</v>
      </c>
      <c r="BJ233" s="17" t="s">
        <v>86</v>
      </c>
      <c r="BK233" s="162">
        <f>ROUND(I233*H233,2)</f>
        <v>0</v>
      </c>
      <c r="BL233" s="17" t="s">
        <v>245</v>
      </c>
      <c r="BM233" s="161" t="s">
        <v>341</v>
      </c>
    </row>
    <row r="234" spans="1:65" s="13" customFormat="1" ht="11.25">
      <c r="B234" s="163"/>
      <c r="D234" s="164" t="s">
        <v>237</v>
      </c>
      <c r="E234" s="165" t="s">
        <v>1</v>
      </c>
      <c r="F234" s="166" t="s">
        <v>1365</v>
      </c>
      <c r="H234" s="167">
        <v>1</v>
      </c>
      <c r="I234" s="168"/>
      <c r="L234" s="163"/>
      <c r="M234" s="169"/>
      <c r="N234" s="170"/>
      <c r="O234" s="170"/>
      <c r="P234" s="170"/>
      <c r="Q234" s="170"/>
      <c r="R234" s="170"/>
      <c r="S234" s="170"/>
      <c r="T234" s="171"/>
      <c r="AT234" s="165" t="s">
        <v>237</v>
      </c>
      <c r="AU234" s="165" t="s">
        <v>88</v>
      </c>
      <c r="AV234" s="13" t="s">
        <v>88</v>
      </c>
      <c r="AW234" s="13" t="s">
        <v>33</v>
      </c>
      <c r="AX234" s="13" t="s">
        <v>79</v>
      </c>
      <c r="AY234" s="165" t="s">
        <v>207</v>
      </c>
    </row>
    <row r="235" spans="1:65" s="14" customFormat="1" ht="11.25">
      <c r="B235" s="172"/>
      <c r="D235" s="164" t="s">
        <v>237</v>
      </c>
      <c r="E235" s="173" t="s">
        <v>1</v>
      </c>
      <c r="F235" s="174" t="s">
        <v>3815</v>
      </c>
      <c r="H235" s="173" t="s">
        <v>1</v>
      </c>
      <c r="I235" s="175"/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237</v>
      </c>
      <c r="AU235" s="173" t="s">
        <v>88</v>
      </c>
      <c r="AV235" s="14" t="s">
        <v>86</v>
      </c>
      <c r="AW235" s="14" t="s">
        <v>33</v>
      </c>
      <c r="AX235" s="14" t="s">
        <v>79</v>
      </c>
      <c r="AY235" s="173" t="s">
        <v>207</v>
      </c>
    </row>
    <row r="236" spans="1:65" s="15" customFormat="1" ht="11.25">
      <c r="B236" s="179"/>
      <c r="D236" s="164" t="s">
        <v>237</v>
      </c>
      <c r="E236" s="180" t="s">
        <v>1</v>
      </c>
      <c r="F236" s="181" t="s">
        <v>242</v>
      </c>
      <c r="H236" s="182">
        <v>1</v>
      </c>
      <c r="I236" s="183"/>
      <c r="L236" s="179"/>
      <c r="M236" s="184"/>
      <c r="N236" s="185"/>
      <c r="O236" s="185"/>
      <c r="P236" s="185"/>
      <c r="Q236" s="185"/>
      <c r="R236" s="185"/>
      <c r="S236" s="185"/>
      <c r="T236" s="186"/>
      <c r="AT236" s="180" t="s">
        <v>237</v>
      </c>
      <c r="AU236" s="180" t="s">
        <v>88</v>
      </c>
      <c r="AV236" s="15" t="s">
        <v>213</v>
      </c>
      <c r="AW236" s="15" t="s">
        <v>33</v>
      </c>
      <c r="AX236" s="15" t="s">
        <v>86</v>
      </c>
      <c r="AY236" s="180" t="s">
        <v>207</v>
      </c>
    </row>
    <row r="237" spans="1:65" s="2" customFormat="1" ht="44.25" customHeight="1">
      <c r="A237" s="31"/>
      <c r="B237" s="148"/>
      <c r="C237" s="149" t="s">
        <v>342</v>
      </c>
      <c r="D237" s="149" t="s">
        <v>209</v>
      </c>
      <c r="E237" s="150" t="s">
        <v>3871</v>
      </c>
      <c r="F237" s="151" t="s">
        <v>3872</v>
      </c>
      <c r="G237" s="152" t="s">
        <v>301</v>
      </c>
      <c r="H237" s="153">
        <v>1</v>
      </c>
      <c r="I237" s="154"/>
      <c r="J237" s="155">
        <f>ROUND(I237*H237,2)</f>
        <v>0</v>
      </c>
      <c r="K237" s="156"/>
      <c r="L237" s="32"/>
      <c r="M237" s="157" t="s">
        <v>1</v>
      </c>
      <c r="N237" s="158" t="s">
        <v>44</v>
      </c>
      <c r="O237" s="57"/>
      <c r="P237" s="159">
        <f>O237*H237</f>
        <v>0</v>
      </c>
      <c r="Q237" s="159">
        <v>0</v>
      </c>
      <c r="R237" s="159">
        <f>Q237*H237</f>
        <v>0</v>
      </c>
      <c r="S237" s="159">
        <v>0</v>
      </c>
      <c r="T237" s="160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61" t="s">
        <v>245</v>
      </c>
      <c r="AT237" s="161" t="s">
        <v>209</v>
      </c>
      <c r="AU237" s="161" t="s">
        <v>88</v>
      </c>
      <c r="AY237" s="17" t="s">
        <v>207</v>
      </c>
      <c r="BE237" s="162">
        <f>IF(N237="základní",J237,0)</f>
        <v>0</v>
      </c>
      <c r="BF237" s="162">
        <f>IF(N237="snížená",J237,0)</f>
        <v>0</v>
      </c>
      <c r="BG237" s="162">
        <f>IF(N237="zákl. přenesená",J237,0)</f>
        <v>0</v>
      </c>
      <c r="BH237" s="162">
        <f>IF(N237="sníž. přenesená",J237,0)</f>
        <v>0</v>
      </c>
      <c r="BI237" s="162">
        <f>IF(N237="nulová",J237,0)</f>
        <v>0</v>
      </c>
      <c r="BJ237" s="17" t="s">
        <v>86</v>
      </c>
      <c r="BK237" s="162">
        <f>ROUND(I237*H237,2)</f>
        <v>0</v>
      </c>
      <c r="BL237" s="17" t="s">
        <v>245</v>
      </c>
      <c r="BM237" s="161" t="s">
        <v>345</v>
      </c>
    </row>
    <row r="238" spans="1:65" s="13" customFormat="1" ht="11.25">
      <c r="B238" s="163"/>
      <c r="D238" s="164" t="s">
        <v>237</v>
      </c>
      <c r="E238" s="165" t="s">
        <v>1</v>
      </c>
      <c r="F238" s="166" t="s">
        <v>1342</v>
      </c>
      <c r="H238" s="167">
        <v>1</v>
      </c>
      <c r="I238" s="168"/>
      <c r="L238" s="163"/>
      <c r="M238" s="169"/>
      <c r="N238" s="170"/>
      <c r="O238" s="170"/>
      <c r="P238" s="170"/>
      <c r="Q238" s="170"/>
      <c r="R238" s="170"/>
      <c r="S238" s="170"/>
      <c r="T238" s="171"/>
      <c r="AT238" s="165" t="s">
        <v>237</v>
      </c>
      <c r="AU238" s="165" t="s">
        <v>88</v>
      </c>
      <c r="AV238" s="13" t="s">
        <v>88</v>
      </c>
      <c r="AW238" s="13" t="s">
        <v>33</v>
      </c>
      <c r="AX238" s="13" t="s">
        <v>79</v>
      </c>
      <c r="AY238" s="165" t="s">
        <v>207</v>
      </c>
    </row>
    <row r="239" spans="1:65" s="14" customFormat="1" ht="11.25">
      <c r="B239" s="172"/>
      <c r="D239" s="164" t="s">
        <v>237</v>
      </c>
      <c r="E239" s="173" t="s">
        <v>1</v>
      </c>
      <c r="F239" s="174" t="s">
        <v>3815</v>
      </c>
      <c r="H239" s="173" t="s">
        <v>1</v>
      </c>
      <c r="I239" s="175"/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237</v>
      </c>
      <c r="AU239" s="173" t="s">
        <v>88</v>
      </c>
      <c r="AV239" s="14" t="s">
        <v>86</v>
      </c>
      <c r="AW239" s="14" t="s">
        <v>33</v>
      </c>
      <c r="AX239" s="14" t="s">
        <v>79</v>
      </c>
      <c r="AY239" s="173" t="s">
        <v>207</v>
      </c>
    </row>
    <row r="240" spans="1:65" s="15" customFormat="1" ht="11.25">
      <c r="B240" s="179"/>
      <c r="D240" s="164" t="s">
        <v>237</v>
      </c>
      <c r="E240" s="180" t="s">
        <v>1</v>
      </c>
      <c r="F240" s="181" t="s">
        <v>242</v>
      </c>
      <c r="H240" s="182">
        <v>1</v>
      </c>
      <c r="I240" s="183"/>
      <c r="L240" s="179"/>
      <c r="M240" s="184"/>
      <c r="N240" s="185"/>
      <c r="O240" s="185"/>
      <c r="P240" s="185"/>
      <c r="Q240" s="185"/>
      <c r="R240" s="185"/>
      <c r="S240" s="185"/>
      <c r="T240" s="186"/>
      <c r="AT240" s="180" t="s">
        <v>237</v>
      </c>
      <c r="AU240" s="180" t="s">
        <v>88</v>
      </c>
      <c r="AV240" s="15" t="s">
        <v>213</v>
      </c>
      <c r="AW240" s="15" t="s">
        <v>33</v>
      </c>
      <c r="AX240" s="15" t="s">
        <v>86</v>
      </c>
      <c r="AY240" s="180" t="s">
        <v>207</v>
      </c>
    </row>
    <row r="241" spans="1:65" s="2" customFormat="1" ht="44.25" customHeight="1">
      <c r="A241" s="31"/>
      <c r="B241" s="148"/>
      <c r="C241" s="149" t="s">
        <v>275</v>
      </c>
      <c r="D241" s="149" t="s">
        <v>209</v>
      </c>
      <c r="E241" s="150" t="s">
        <v>3873</v>
      </c>
      <c r="F241" s="151" t="s">
        <v>3874</v>
      </c>
      <c r="G241" s="152" t="s">
        <v>301</v>
      </c>
      <c r="H241" s="153">
        <v>1</v>
      </c>
      <c r="I241" s="154"/>
      <c r="J241" s="155">
        <f>ROUND(I241*H241,2)</f>
        <v>0</v>
      </c>
      <c r="K241" s="156"/>
      <c r="L241" s="32"/>
      <c r="M241" s="157" t="s">
        <v>1</v>
      </c>
      <c r="N241" s="158" t="s">
        <v>44</v>
      </c>
      <c r="O241" s="57"/>
      <c r="P241" s="159">
        <f>O241*H241</f>
        <v>0</v>
      </c>
      <c r="Q241" s="159">
        <v>0</v>
      </c>
      <c r="R241" s="159">
        <f>Q241*H241</f>
        <v>0</v>
      </c>
      <c r="S241" s="159">
        <v>0</v>
      </c>
      <c r="T241" s="160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61" t="s">
        <v>245</v>
      </c>
      <c r="AT241" s="161" t="s">
        <v>209</v>
      </c>
      <c r="AU241" s="161" t="s">
        <v>88</v>
      </c>
      <c r="AY241" s="17" t="s">
        <v>207</v>
      </c>
      <c r="BE241" s="162">
        <f>IF(N241="základní",J241,0)</f>
        <v>0</v>
      </c>
      <c r="BF241" s="162">
        <f>IF(N241="snížená",J241,0)</f>
        <v>0</v>
      </c>
      <c r="BG241" s="162">
        <f>IF(N241="zákl. přenesená",J241,0)</f>
        <v>0</v>
      </c>
      <c r="BH241" s="162">
        <f>IF(N241="sníž. přenesená",J241,0)</f>
        <v>0</v>
      </c>
      <c r="BI241" s="162">
        <f>IF(N241="nulová",J241,0)</f>
        <v>0</v>
      </c>
      <c r="BJ241" s="17" t="s">
        <v>86</v>
      </c>
      <c r="BK241" s="162">
        <f>ROUND(I241*H241,2)</f>
        <v>0</v>
      </c>
      <c r="BL241" s="17" t="s">
        <v>245</v>
      </c>
      <c r="BM241" s="161" t="s">
        <v>349</v>
      </c>
    </row>
    <row r="242" spans="1:65" s="13" customFormat="1" ht="11.25">
      <c r="B242" s="163"/>
      <c r="D242" s="164" t="s">
        <v>237</v>
      </c>
      <c r="E242" s="165" t="s">
        <v>1</v>
      </c>
      <c r="F242" s="166" t="s">
        <v>1342</v>
      </c>
      <c r="H242" s="167">
        <v>1</v>
      </c>
      <c r="I242" s="168"/>
      <c r="L242" s="163"/>
      <c r="M242" s="169"/>
      <c r="N242" s="170"/>
      <c r="O242" s="170"/>
      <c r="P242" s="170"/>
      <c r="Q242" s="170"/>
      <c r="R242" s="170"/>
      <c r="S242" s="170"/>
      <c r="T242" s="171"/>
      <c r="AT242" s="165" t="s">
        <v>237</v>
      </c>
      <c r="AU242" s="165" t="s">
        <v>88</v>
      </c>
      <c r="AV242" s="13" t="s">
        <v>88</v>
      </c>
      <c r="AW242" s="13" t="s">
        <v>33</v>
      </c>
      <c r="AX242" s="13" t="s">
        <v>79</v>
      </c>
      <c r="AY242" s="165" t="s">
        <v>207</v>
      </c>
    </row>
    <row r="243" spans="1:65" s="14" customFormat="1" ht="11.25">
      <c r="B243" s="172"/>
      <c r="D243" s="164" t="s">
        <v>237</v>
      </c>
      <c r="E243" s="173" t="s">
        <v>1</v>
      </c>
      <c r="F243" s="174" t="s">
        <v>3815</v>
      </c>
      <c r="H243" s="173" t="s">
        <v>1</v>
      </c>
      <c r="I243" s="175"/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237</v>
      </c>
      <c r="AU243" s="173" t="s">
        <v>88</v>
      </c>
      <c r="AV243" s="14" t="s">
        <v>86</v>
      </c>
      <c r="AW243" s="14" t="s">
        <v>33</v>
      </c>
      <c r="AX243" s="14" t="s">
        <v>79</v>
      </c>
      <c r="AY243" s="173" t="s">
        <v>207</v>
      </c>
    </row>
    <row r="244" spans="1:65" s="15" customFormat="1" ht="11.25">
      <c r="B244" s="179"/>
      <c r="D244" s="164" t="s">
        <v>237</v>
      </c>
      <c r="E244" s="180" t="s">
        <v>1</v>
      </c>
      <c r="F244" s="181" t="s">
        <v>242</v>
      </c>
      <c r="H244" s="182">
        <v>1</v>
      </c>
      <c r="I244" s="183"/>
      <c r="L244" s="179"/>
      <c r="M244" s="184"/>
      <c r="N244" s="185"/>
      <c r="O244" s="185"/>
      <c r="P244" s="185"/>
      <c r="Q244" s="185"/>
      <c r="R244" s="185"/>
      <c r="S244" s="185"/>
      <c r="T244" s="186"/>
      <c r="AT244" s="180" t="s">
        <v>237</v>
      </c>
      <c r="AU244" s="180" t="s">
        <v>88</v>
      </c>
      <c r="AV244" s="15" t="s">
        <v>213</v>
      </c>
      <c r="AW244" s="15" t="s">
        <v>33</v>
      </c>
      <c r="AX244" s="15" t="s">
        <v>86</v>
      </c>
      <c r="AY244" s="180" t="s">
        <v>207</v>
      </c>
    </row>
    <row r="245" spans="1:65" s="2" customFormat="1" ht="44.25" customHeight="1">
      <c r="A245" s="31"/>
      <c r="B245" s="148"/>
      <c r="C245" s="149" t="s">
        <v>350</v>
      </c>
      <c r="D245" s="149" t="s">
        <v>209</v>
      </c>
      <c r="E245" s="150" t="s">
        <v>3875</v>
      </c>
      <c r="F245" s="151" t="s">
        <v>3876</v>
      </c>
      <c r="G245" s="152" t="s">
        <v>301</v>
      </c>
      <c r="H245" s="153">
        <v>1</v>
      </c>
      <c r="I245" s="154"/>
      <c r="J245" s="155">
        <f>ROUND(I245*H245,2)</f>
        <v>0</v>
      </c>
      <c r="K245" s="156"/>
      <c r="L245" s="32"/>
      <c r="M245" s="157" t="s">
        <v>1</v>
      </c>
      <c r="N245" s="158" t="s">
        <v>44</v>
      </c>
      <c r="O245" s="57"/>
      <c r="P245" s="159">
        <f>O245*H245</f>
        <v>0</v>
      </c>
      <c r="Q245" s="159">
        <v>0</v>
      </c>
      <c r="R245" s="159">
        <f>Q245*H245</f>
        <v>0</v>
      </c>
      <c r="S245" s="159">
        <v>0</v>
      </c>
      <c r="T245" s="160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61" t="s">
        <v>245</v>
      </c>
      <c r="AT245" s="161" t="s">
        <v>209</v>
      </c>
      <c r="AU245" s="161" t="s">
        <v>88</v>
      </c>
      <c r="AY245" s="17" t="s">
        <v>207</v>
      </c>
      <c r="BE245" s="162">
        <f>IF(N245="základní",J245,0)</f>
        <v>0</v>
      </c>
      <c r="BF245" s="162">
        <f>IF(N245="snížená",J245,0)</f>
        <v>0</v>
      </c>
      <c r="BG245" s="162">
        <f>IF(N245="zákl. přenesená",J245,0)</f>
        <v>0</v>
      </c>
      <c r="BH245" s="162">
        <f>IF(N245="sníž. přenesená",J245,0)</f>
        <v>0</v>
      </c>
      <c r="BI245" s="162">
        <f>IF(N245="nulová",J245,0)</f>
        <v>0</v>
      </c>
      <c r="BJ245" s="17" t="s">
        <v>86</v>
      </c>
      <c r="BK245" s="162">
        <f>ROUND(I245*H245,2)</f>
        <v>0</v>
      </c>
      <c r="BL245" s="17" t="s">
        <v>245</v>
      </c>
      <c r="BM245" s="161" t="s">
        <v>353</v>
      </c>
    </row>
    <row r="246" spans="1:65" s="13" customFormat="1" ht="11.25">
      <c r="B246" s="163"/>
      <c r="D246" s="164" t="s">
        <v>237</v>
      </c>
      <c r="E246" s="165" t="s">
        <v>1</v>
      </c>
      <c r="F246" s="166" t="s">
        <v>1342</v>
      </c>
      <c r="H246" s="167">
        <v>1</v>
      </c>
      <c r="I246" s="168"/>
      <c r="L246" s="163"/>
      <c r="M246" s="169"/>
      <c r="N246" s="170"/>
      <c r="O246" s="170"/>
      <c r="P246" s="170"/>
      <c r="Q246" s="170"/>
      <c r="R246" s="170"/>
      <c r="S246" s="170"/>
      <c r="T246" s="171"/>
      <c r="AT246" s="165" t="s">
        <v>237</v>
      </c>
      <c r="AU246" s="165" t="s">
        <v>88</v>
      </c>
      <c r="AV246" s="13" t="s">
        <v>88</v>
      </c>
      <c r="AW246" s="13" t="s">
        <v>33</v>
      </c>
      <c r="AX246" s="13" t="s">
        <v>79</v>
      </c>
      <c r="AY246" s="165" t="s">
        <v>207</v>
      </c>
    </row>
    <row r="247" spans="1:65" s="14" customFormat="1" ht="11.25">
      <c r="B247" s="172"/>
      <c r="D247" s="164" t="s">
        <v>237</v>
      </c>
      <c r="E247" s="173" t="s">
        <v>1</v>
      </c>
      <c r="F247" s="174" t="s">
        <v>3815</v>
      </c>
      <c r="H247" s="173" t="s">
        <v>1</v>
      </c>
      <c r="I247" s="175"/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237</v>
      </c>
      <c r="AU247" s="173" t="s">
        <v>88</v>
      </c>
      <c r="AV247" s="14" t="s">
        <v>86</v>
      </c>
      <c r="AW247" s="14" t="s">
        <v>33</v>
      </c>
      <c r="AX247" s="14" t="s">
        <v>79</v>
      </c>
      <c r="AY247" s="173" t="s">
        <v>207</v>
      </c>
    </row>
    <row r="248" spans="1:65" s="15" customFormat="1" ht="11.25">
      <c r="B248" s="179"/>
      <c r="D248" s="164" t="s">
        <v>237</v>
      </c>
      <c r="E248" s="180" t="s">
        <v>1</v>
      </c>
      <c r="F248" s="181" t="s">
        <v>242</v>
      </c>
      <c r="H248" s="182">
        <v>1</v>
      </c>
      <c r="I248" s="183"/>
      <c r="L248" s="179"/>
      <c r="M248" s="184"/>
      <c r="N248" s="185"/>
      <c r="O248" s="185"/>
      <c r="P248" s="185"/>
      <c r="Q248" s="185"/>
      <c r="R248" s="185"/>
      <c r="S248" s="185"/>
      <c r="T248" s="186"/>
      <c r="AT248" s="180" t="s">
        <v>237</v>
      </c>
      <c r="AU248" s="180" t="s">
        <v>88</v>
      </c>
      <c r="AV248" s="15" t="s">
        <v>213</v>
      </c>
      <c r="AW248" s="15" t="s">
        <v>33</v>
      </c>
      <c r="AX248" s="15" t="s">
        <v>86</v>
      </c>
      <c r="AY248" s="180" t="s">
        <v>207</v>
      </c>
    </row>
    <row r="249" spans="1:65" s="2" customFormat="1" ht="44.25" customHeight="1">
      <c r="A249" s="31"/>
      <c r="B249" s="148"/>
      <c r="C249" s="149" t="s">
        <v>279</v>
      </c>
      <c r="D249" s="149" t="s">
        <v>209</v>
      </c>
      <c r="E249" s="150" t="s">
        <v>3877</v>
      </c>
      <c r="F249" s="151" t="s">
        <v>3878</v>
      </c>
      <c r="G249" s="152" t="s">
        <v>301</v>
      </c>
      <c r="H249" s="153">
        <v>1</v>
      </c>
      <c r="I249" s="154"/>
      <c r="J249" s="155">
        <f>ROUND(I249*H249,2)</f>
        <v>0</v>
      </c>
      <c r="K249" s="156"/>
      <c r="L249" s="32"/>
      <c r="M249" s="157" t="s">
        <v>1</v>
      </c>
      <c r="N249" s="158" t="s">
        <v>44</v>
      </c>
      <c r="O249" s="57"/>
      <c r="P249" s="159">
        <f>O249*H249</f>
        <v>0</v>
      </c>
      <c r="Q249" s="159">
        <v>0</v>
      </c>
      <c r="R249" s="159">
        <f>Q249*H249</f>
        <v>0</v>
      </c>
      <c r="S249" s="159">
        <v>0</v>
      </c>
      <c r="T249" s="160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61" t="s">
        <v>245</v>
      </c>
      <c r="AT249" s="161" t="s">
        <v>209</v>
      </c>
      <c r="AU249" s="161" t="s">
        <v>88</v>
      </c>
      <c r="AY249" s="17" t="s">
        <v>207</v>
      </c>
      <c r="BE249" s="162">
        <f>IF(N249="základní",J249,0)</f>
        <v>0</v>
      </c>
      <c r="BF249" s="162">
        <f>IF(N249="snížená",J249,0)</f>
        <v>0</v>
      </c>
      <c r="BG249" s="162">
        <f>IF(N249="zákl. přenesená",J249,0)</f>
        <v>0</v>
      </c>
      <c r="BH249" s="162">
        <f>IF(N249="sníž. přenesená",J249,0)</f>
        <v>0</v>
      </c>
      <c r="BI249" s="162">
        <f>IF(N249="nulová",J249,0)</f>
        <v>0</v>
      </c>
      <c r="BJ249" s="17" t="s">
        <v>86</v>
      </c>
      <c r="BK249" s="162">
        <f>ROUND(I249*H249,2)</f>
        <v>0</v>
      </c>
      <c r="BL249" s="17" t="s">
        <v>245</v>
      </c>
      <c r="BM249" s="161" t="s">
        <v>356</v>
      </c>
    </row>
    <row r="250" spans="1:65" s="13" customFormat="1" ht="11.25">
      <c r="B250" s="163"/>
      <c r="D250" s="164" t="s">
        <v>237</v>
      </c>
      <c r="E250" s="165" t="s">
        <v>1</v>
      </c>
      <c r="F250" s="166" t="s">
        <v>1342</v>
      </c>
      <c r="H250" s="167">
        <v>1</v>
      </c>
      <c r="I250" s="168"/>
      <c r="L250" s="163"/>
      <c r="M250" s="169"/>
      <c r="N250" s="170"/>
      <c r="O250" s="170"/>
      <c r="P250" s="170"/>
      <c r="Q250" s="170"/>
      <c r="R250" s="170"/>
      <c r="S250" s="170"/>
      <c r="T250" s="171"/>
      <c r="AT250" s="165" t="s">
        <v>237</v>
      </c>
      <c r="AU250" s="165" t="s">
        <v>88</v>
      </c>
      <c r="AV250" s="13" t="s">
        <v>88</v>
      </c>
      <c r="AW250" s="13" t="s">
        <v>33</v>
      </c>
      <c r="AX250" s="13" t="s">
        <v>79</v>
      </c>
      <c r="AY250" s="165" t="s">
        <v>207</v>
      </c>
    </row>
    <row r="251" spans="1:65" s="14" customFormat="1" ht="11.25">
      <c r="B251" s="172"/>
      <c r="D251" s="164" t="s">
        <v>237</v>
      </c>
      <c r="E251" s="173" t="s">
        <v>1</v>
      </c>
      <c r="F251" s="174" t="s">
        <v>3815</v>
      </c>
      <c r="H251" s="173" t="s">
        <v>1</v>
      </c>
      <c r="I251" s="175"/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237</v>
      </c>
      <c r="AU251" s="173" t="s">
        <v>88</v>
      </c>
      <c r="AV251" s="14" t="s">
        <v>86</v>
      </c>
      <c r="AW251" s="14" t="s">
        <v>33</v>
      </c>
      <c r="AX251" s="14" t="s">
        <v>79</v>
      </c>
      <c r="AY251" s="173" t="s">
        <v>207</v>
      </c>
    </row>
    <row r="252" spans="1:65" s="15" customFormat="1" ht="11.25">
      <c r="B252" s="179"/>
      <c r="D252" s="164" t="s">
        <v>237</v>
      </c>
      <c r="E252" s="180" t="s">
        <v>1</v>
      </c>
      <c r="F252" s="181" t="s">
        <v>242</v>
      </c>
      <c r="H252" s="182">
        <v>1</v>
      </c>
      <c r="I252" s="183"/>
      <c r="L252" s="179"/>
      <c r="M252" s="184"/>
      <c r="N252" s="185"/>
      <c r="O252" s="185"/>
      <c r="P252" s="185"/>
      <c r="Q252" s="185"/>
      <c r="R252" s="185"/>
      <c r="S252" s="185"/>
      <c r="T252" s="186"/>
      <c r="AT252" s="180" t="s">
        <v>237</v>
      </c>
      <c r="AU252" s="180" t="s">
        <v>88</v>
      </c>
      <c r="AV252" s="15" t="s">
        <v>213</v>
      </c>
      <c r="AW252" s="15" t="s">
        <v>33</v>
      </c>
      <c r="AX252" s="15" t="s">
        <v>86</v>
      </c>
      <c r="AY252" s="180" t="s">
        <v>207</v>
      </c>
    </row>
    <row r="253" spans="1:65" s="2" customFormat="1" ht="44.25" customHeight="1">
      <c r="A253" s="31"/>
      <c r="B253" s="148"/>
      <c r="C253" s="149" t="s">
        <v>358</v>
      </c>
      <c r="D253" s="149" t="s">
        <v>209</v>
      </c>
      <c r="E253" s="150" t="s">
        <v>3879</v>
      </c>
      <c r="F253" s="151" t="s">
        <v>3880</v>
      </c>
      <c r="G253" s="152" t="s">
        <v>301</v>
      </c>
      <c r="H253" s="153">
        <v>1</v>
      </c>
      <c r="I253" s="154"/>
      <c r="J253" s="155">
        <f>ROUND(I253*H253,2)</f>
        <v>0</v>
      </c>
      <c r="K253" s="156"/>
      <c r="L253" s="32"/>
      <c r="M253" s="157" t="s">
        <v>1</v>
      </c>
      <c r="N253" s="158" t="s">
        <v>44</v>
      </c>
      <c r="O253" s="57"/>
      <c r="P253" s="159">
        <f>O253*H253</f>
        <v>0</v>
      </c>
      <c r="Q253" s="159">
        <v>0</v>
      </c>
      <c r="R253" s="159">
        <f>Q253*H253</f>
        <v>0</v>
      </c>
      <c r="S253" s="159">
        <v>0</v>
      </c>
      <c r="T253" s="160">
        <f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61" t="s">
        <v>245</v>
      </c>
      <c r="AT253" s="161" t="s">
        <v>209</v>
      </c>
      <c r="AU253" s="161" t="s">
        <v>88</v>
      </c>
      <c r="AY253" s="17" t="s">
        <v>207</v>
      </c>
      <c r="BE253" s="162">
        <f>IF(N253="základní",J253,0)</f>
        <v>0</v>
      </c>
      <c r="BF253" s="162">
        <f>IF(N253="snížená",J253,0)</f>
        <v>0</v>
      </c>
      <c r="BG253" s="162">
        <f>IF(N253="zákl. přenesená",J253,0)</f>
        <v>0</v>
      </c>
      <c r="BH253" s="162">
        <f>IF(N253="sníž. přenesená",J253,0)</f>
        <v>0</v>
      </c>
      <c r="BI253" s="162">
        <f>IF(N253="nulová",J253,0)</f>
        <v>0</v>
      </c>
      <c r="BJ253" s="17" t="s">
        <v>86</v>
      </c>
      <c r="BK253" s="162">
        <f>ROUND(I253*H253,2)</f>
        <v>0</v>
      </c>
      <c r="BL253" s="17" t="s">
        <v>245</v>
      </c>
      <c r="BM253" s="161" t="s">
        <v>361</v>
      </c>
    </row>
    <row r="254" spans="1:65" s="13" customFormat="1" ht="11.25">
      <c r="B254" s="163"/>
      <c r="D254" s="164" t="s">
        <v>237</v>
      </c>
      <c r="E254" s="165" t="s">
        <v>1</v>
      </c>
      <c r="F254" s="166" t="s">
        <v>1343</v>
      </c>
      <c r="H254" s="167">
        <v>1</v>
      </c>
      <c r="I254" s="168"/>
      <c r="L254" s="163"/>
      <c r="M254" s="169"/>
      <c r="N254" s="170"/>
      <c r="O254" s="170"/>
      <c r="P254" s="170"/>
      <c r="Q254" s="170"/>
      <c r="R254" s="170"/>
      <c r="S254" s="170"/>
      <c r="T254" s="171"/>
      <c r="AT254" s="165" t="s">
        <v>237</v>
      </c>
      <c r="AU254" s="165" t="s">
        <v>88</v>
      </c>
      <c r="AV254" s="13" t="s">
        <v>88</v>
      </c>
      <c r="AW254" s="13" t="s">
        <v>33</v>
      </c>
      <c r="AX254" s="13" t="s">
        <v>79</v>
      </c>
      <c r="AY254" s="165" t="s">
        <v>207</v>
      </c>
    </row>
    <row r="255" spans="1:65" s="14" customFormat="1" ht="11.25">
      <c r="B255" s="172"/>
      <c r="D255" s="164" t="s">
        <v>237</v>
      </c>
      <c r="E255" s="173" t="s">
        <v>1</v>
      </c>
      <c r="F255" s="174" t="s">
        <v>3815</v>
      </c>
      <c r="H255" s="173" t="s">
        <v>1</v>
      </c>
      <c r="I255" s="175"/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237</v>
      </c>
      <c r="AU255" s="173" t="s">
        <v>88</v>
      </c>
      <c r="AV255" s="14" t="s">
        <v>86</v>
      </c>
      <c r="AW255" s="14" t="s">
        <v>33</v>
      </c>
      <c r="AX255" s="14" t="s">
        <v>79</v>
      </c>
      <c r="AY255" s="173" t="s">
        <v>207</v>
      </c>
    </row>
    <row r="256" spans="1:65" s="15" customFormat="1" ht="11.25">
      <c r="B256" s="179"/>
      <c r="D256" s="164" t="s">
        <v>237</v>
      </c>
      <c r="E256" s="180" t="s">
        <v>1</v>
      </c>
      <c r="F256" s="181" t="s">
        <v>242</v>
      </c>
      <c r="H256" s="182">
        <v>1</v>
      </c>
      <c r="I256" s="183"/>
      <c r="L256" s="179"/>
      <c r="M256" s="184"/>
      <c r="N256" s="185"/>
      <c r="O256" s="185"/>
      <c r="P256" s="185"/>
      <c r="Q256" s="185"/>
      <c r="R256" s="185"/>
      <c r="S256" s="185"/>
      <c r="T256" s="186"/>
      <c r="AT256" s="180" t="s">
        <v>237</v>
      </c>
      <c r="AU256" s="180" t="s">
        <v>88</v>
      </c>
      <c r="AV256" s="15" t="s">
        <v>213</v>
      </c>
      <c r="AW256" s="15" t="s">
        <v>33</v>
      </c>
      <c r="AX256" s="15" t="s">
        <v>86</v>
      </c>
      <c r="AY256" s="180" t="s">
        <v>207</v>
      </c>
    </row>
    <row r="257" spans="1:65" s="2" customFormat="1" ht="44.25" customHeight="1">
      <c r="A257" s="31"/>
      <c r="B257" s="148"/>
      <c r="C257" s="149" t="s">
        <v>289</v>
      </c>
      <c r="D257" s="149" t="s">
        <v>209</v>
      </c>
      <c r="E257" s="150" t="s">
        <v>3881</v>
      </c>
      <c r="F257" s="151" t="s">
        <v>3882</v>
      </c>
      <c r="G257" s="152" t="s">
        <v>301</v>
      </c>
      <c r="H257" s="153">
        <v>1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245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245</v>
      </c>
      <c r="BM257" s="161" t="s">
        <v>364</v>
      </c>
    </row>
    <row r="258" spans="1:65" s="13" customFormat="1" ht="11.25">
      <c r="B258" s="163"/>
      <c r="D258" s="164" t="s">
        <v>237</v>
      </c>
      <c r="E258" s="165" t="s">
        <v>1</v>
      </c>
      <c r="F258" s="166" t="s">
        <v>1343</v>
      </c>
      <c r="H258" s="167">
        <v>1</v>
      </c>
      <c r="I258" s="168"/>
      <c r="L258" s="163"/>
      <c r="M258" s="169"/>
      <c r="N258" s="170"/>
      <c r="O258" s="170"/>
      <c r="P258" s="170"/>
      <c r="Q258" s="170"/>
      <c r="R258" s="170"/>
      <c r="S258" s="170"/>
      <c r="T258" s="171"/>
      <c r="AT258" s="165" t="s">
        <v>237</v>
      </c>
      <c r="AU258" s="165" t="s">
        <v>88</v>
      </c>
      <c r="AV258" s="13" t="s">
        <v>88</v>
      </c>
      <c r="AW258" s="13" t="s">
        <v>33</v>
      </c>
      <c r="AX258" s="13" t="s">
        <v>79</v>
      </c>
      <c r="AY258" s="165" t="s">
        <v>207</v>
      </c>
    </row>
    <row r="259" spans="1:65" s="14" customFormat="1" ht="11.25">
      <c r="B259" s="172"/>
      <c r="D259" s="164" t="s">
        <v>237</v>
      </c>
      <c r="E259" s="173" t="s">
        <v>1</v>
      </c>
      <c r="F259" s="174" t="s">
        <v>3815</v>
      </c>
      <c r="H259" s="173" t="s">
        <v>1</v>
      </c>
      <c r="I259" s="175"/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237</v>
      </c>
      <c r="AU259" s="173" t="s">
        <v>88</v>
      </c>
      <c r="AV259" s="14" t="s">
        <v>86</v>
      </c>
      <c r="AW259" s="14" t="s">
        <v>33</v>
      </c>
      <c r="AX259" s="14" t="s">
        <v>79</v>
      </c>
      <c r="AY259" s="173" t="s">
        <v>207</v>
      </c>
    </row>
    <row r="260" spans="1:65" s="15" customFormat="1" ht="11.25">
      <c r="B260" s="179"/>
      <c r="D260" s="164" t="s">
        <v>237</v>
      </c>
      <c r="E260" s="180" t="s">
        <v>1</v>
      </c>
      <c r="F260" s="181" t="s">
        <v>242</v>
      </c>
      <c r="H260" s="182">
        <v>1</v>
      </c>
      <c r="I260" s="183"/>
      <c r="L260" s="179"/>
      <c r="M260" s="184"/>
      <c r="N260" s="185"/>
      <c r="O260" s="185"/>
      <c r="P260" s="185"/>
      <c r="Q260" s="185"/>
      <c r="R260" s="185"/>
      <c r="S260" s="185"/>
      <c r="T260" s="186"/>
      <c r="AT260" s="180" t="s">
        <v>237</v>
      </c>
      <c r="AU260" s="180" t="s">
        <v>88</v>
      </c>
      <c r="AV260" s="15" t="s">
        <v>213</v>
      </c>
      <c r="AW260" s="15" t="s">
        <v>33</v>
      </c>
      <c r="AX260" s="15" t="s">
        <v>86</v>
      </c>
      <c r="AY260" s="180" t="s">
        <v>207</v>
      </c>
    </row>
    <row r="261" spans="1:65" s="2" customFormat="1" ht="44.25" customHeight="1">
      <c r="A261" s="31"/>
      <c r="B261" s="148"/>
      <c r="C261" s="149" t="s">
        <v>365</v>
      </c>
      <c r="D261" s="149" t="s">
        <v>209</v>
      </c>
      <c r="E261" s="150" t="s">
        <v>3883</v>
      </c>
      <c r="F261" s="151" t="s">
        <v>3884</v>
      </c>
      <c r="G261" s="152" t="s">
        <v>301</v>
      </c>
      <c r="H261" s="153">
        <v>1</v>
      </c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245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245</v>
      </c>
      <c r="BM261" s="161" t="s">
        <v>368</v>
      </c>
    </row>
    <row r="262" spans="1:65" s="13" customFormat="1" ht="11.25">
      <c r="B262" s="163"/>
      <c r="D262" s="164" t="s">
        <v>237</v>
      </c>
      <c r="E262" s="165" t="s">
        <v>1</v>
      </c>
      <c r="F262" s="166" t="s">
        <v>1343</v>
      </c>
      <c r="H262" s="167">
        <v>1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4" customFormat="1" ht="11.25">
      <c r="B263" s="172"/>
      <c r="D263" s="164" t="s">
        <v>237</v>
      </c>
      <c r="E263" s="173" t="s">
        <v>1</v>
      </c>
      <c r="F263" s="174" t="s">
        <v>3815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5" customFormat="1" ht="11.25">
      <c r="B264" s="179"/>
      <c r="D264" s="164" t="s">
        <v>237</v>
      </c>
      <c r="E264" s="180" t="s">
        <v>1</v>
      </c>
      <c r="F264" s="181" t="s">
        <v>242</v>
      </c>
      <c r="H264" s="182">
        <v>1</v>
      </c>
      <c r="I264" s="183"/>
      <c r="L264" s="179"/>
      <c r="M264" s="184"/>
      <c r="N264" s="185"/>
      <c r="O264" s="185"/>
      <c r="P264" s="185"/>
      <c r="Q264" s="185"/>
      <c r="R264" s="185"/>
      <c r="S264" s="185"/>
      <c r="T264" s="186"/>
      <c r="AT264" s="180" t="s">
        <v>237</v>
      </c>
      <c r="AU264" s="180" t="s">
        <v>88</v>
      </c>
      <c r="AV264" s="15" t="s">
        <v>213</v>
      </c>
      <c r="AW264" s="15" t="s">
        <v>33</v>
      </c>
      <c r="AX264" s="15" t="s">
        <v>86</v>
      </c>
      <c r="AY264" s="180" t="s">
        <v>207</v>
      </c>
    </row>
    <row r="265" spans="1:65" s="2" customFormat="1" ht="44.25" customHeight="1">
      <c r="A265" s="31"/>
      <c r="B265" s="148"/>
      <c r="C265" s="149" t="s">
        <v>293</v>
      </c>
      <c r="D265" s="149" t="s">
        <v>209</v>
      </c>
      <c r="E265" s="150" t="s">
        <v>3885</v>
      </c>
      <c r="F265" s="151" t="s">
        <v>3886</v>
      </c>
      <c r="G265" s="152" t="s">
        <v>301</v>
      </c>
      <c r="H265" s="153">
        <v>1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245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245</v>
      </c>
      <c r="BM265" s="161" t="s">
        <v>371</v>
      </c>
    </row>
    <row r="266" spans="1:65" s="13" customFormat="1" ht="11.25">
      <c r="B266" s="163"/>
      <c r="D266" s="164" t="s">
        <v>237</v>
      </c>
      <c r="E266" s="165" t="s">
        <v>1</v>
      </c>
      <c r="F266" s="166" t="s">
        <v>1343</v>
      </c>
      <c r="H266" s="167">
        <v>1</v>
      </c>
      <c r="I266" s="168"/>
      <c r="L266" s="163"/>
      <c r="M266" s="169"/>
      <c r="N266" s="170"/>
      <c r="O266" s="170"/>
      <c r="P266" s="170"/>
      <c r="Q266" s="170"/>
      <c r="R266" s="170"/>
      <c r="S266" s="170"/>
      <c r="T266" s="171"/>
      <c r="AT266" s="165" t="s">
        <v>237</v>
      </c>
      <c r="AU266" s="165" t="s">
        <v>88</v>
      </c>
      <c r="AV266" s="13" t="s">
        <v>88</v>
      </c>
      <c r="AW266" s="13" t="s">
        <v>33</v>
      </c>
      <c r="AX266" s="13" t="s">
        <v>79</v>
      </c>
      <c r="AY266" s="165" t="s">
        <v>207</v>
      </c>
    </row>
    <row r="267" spans="1:65" s="14" customFormat="1" ht="11.25">
      <c r="B267" s="172"/>
      <c r="D267" s="164" t="s">
        <v>237</v>
      </c>
      <c r="E267" s="173" t="s">
        <v>1</v>
      </c>
      <c r="F267" s="174" t="s">
        <v>3815</v>
      </c>
      <c r="H267" s="173" t="s">
        <v>1</v>
      </c>
      <c r="I267" s="175"/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237</v>
      </c>
      <c r="AU267" s="173" t="s">
        <v>88</v>
      </c>
      <c r="AV267" s="14" t="s">
        <v>86</v>
      </c>
      <c r="AW267" s="14" t="s">
        <v>33</v>
      </c>
      <c r="AX267" s="14" t="s">
        <v>79</v>
      </c>
      <c r="AY267" s="173" t="s">
        <v>207</v>
      </c>
    </row>
    <row r="268" spans="1:65" s="15" customFormat="1" ht="11.25">
      <c r="B268" s="179"/>
      <c r="D268" s="164" t="s">
        <v>237</v>
      </c>
      <c r="E268" s="180" t="s">
        <v>1</v>
      </c>
      <c r="F268" s="181" t="s">
        <v>242</v>
      </c>
      <c r="H268" s="182">
        <v>1</v>
      </c>
      <c r="I268" s="183"/>
      <c r="L268" s="179"/>
      <c r="M268" s="184"/>
      <c r="N268" s="185"/>
      <c r="O268" s="185"/>
      <c r="P268" s="185"/>
      <c r="Q268" s="185"/>
      <c r="R268" s="185"/>
      <c r="S268" s="185"/>
      <c r="T268" s="186"/>
      <c r="AT268" s="180" t="s">
        <v>237</v>
      </c>
      <c r="AU268" s="180" t="s">
        <v>88</v>
      </c>
      <c r="AV268" s="15" t="s">
        <v>213</v>
      </c>
      <c r="AW268" s="15" t="s">
        <v>33</v>
      </c>
      <c r="AX268" s="15" t="s">
        <v>86</v>
      </c>
      <c r="AY268" s="180" t="s">
        <v>207</v>
      </c>
    </row>
    <row r="269" spans="1:65" s="2" customFormat="1" ht="44.25" customHeight="1">
      <c r="A269" s="31"/>
      <c r="B269" s="148"/>
      <c r="C269" s="149" t="s">
        <v>372</v>
      </c>
      <c r="D269" s="149" t="s">
        <v>209</v>
      </c>
      <c r="E269" s="150" t="s">
        <v>3887</v>
      </c>
      <c r="F269" s="151" t="s">
        <v>3888</v>
      </c>
      <c r="G269" s="152" t="s">
        <v>301</v>
      </c>
      <c r="H269" s="153">
        <v>1</v>
      </c>
      <c r="I269" s="154"/>
      <c r="J269" s="155">
        <f>ROUND(I269*H269,2)</f>
        <v>0</v>
      </c>
      <c r="K269" s="156"/>
      <c r="L269" s="32"/>
      <c r="M269" s="157" t="s">
        <v>1</v>
      </c>
      <c r="N269" s="158" t="s">
        <v>44</v>
      </c>
      <c r="O269" s="57"/>
      <c r="P269" s="159">
        <f>O269*H269</f>
        <v>0</v>
      </c>
      <c r="Q269" s="159">
        <v>0</v>
      </c>
      <c r="R269" s="159">
        <f>Q269*H269</f>
        <v>0</v>
      </c>
      <c r="S269" s="159">
        <v>0</v>
      </c>
      <c r="T269" s="160">
        <f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61" t="s">
        <v>245</v>
      </c>
      <c r="AT269" s="161" t="s">
        <v>209</v>
      </c>
      <c r="AU269" s="161" t="s">
        <v>88</v>
      </c>
      <c r="AY269" s="17" t="s">
        <v>207</v>
      </c>
      <c r="BE269" s="162">
        <f>IF(N269="základní",J269,0)</f>
        <v>0</v>
      </c>
      <c r="BF269" s="162">
        <f>IF(N269="snížená",J269,0)</f>
        <v>0</v>
      </c>
      <c r="BG269" s="162">
        <f>IF(N269="zákl. přenesená",J269,0)</f>
        <v>0</v>
      </c>
      <c r="BH269" s="162">
        <f>IF(N269="sníž. přenesená",J269,0)</f>
        <v>0</v>
      </c>
      <c r="BI269" s="162">
        <f>IF(N269="nulová",J269,0)</f>
        <v>0</v>
      </c>
      <c r="BJ269" s="17" t="s">
        <v>86</v>
      </c>
      <c r="BK269" s="162">
        <f>ROUND(I269*H269,2)</f>
        <v>0</v>
      </c>
      <c r="BL269" s="17" t="s">
        <v>245</v>
      </c>
      <c r="BM269" s="161" t="s">
        <v>375</v>
      </c>
    </row>
    <row r="270" spans="1:65" s="13" customFormat="1" ht="11.25">
      <c r="B270" s="163"/>
      <c r="D270" s="164" t="s">
        <v>237</v>
      </c>
      <c r="E270" s="165" t="s">
        <v>1</v>
      </c>
      <c r="F270" s="166" t="s">
        <v>1343</v>
      </c>
      <c r="H270" s="167">
        <v>1</v>
      </c>
      <c r="I270" s="168"/>
      <c r="L270" s="163"/>
      <c r="M270" s="169"/>
      <c r="N270" s="170"/>
      <c r="O270" s="170"/>
      <c r="P270" s="170"/>
      <c r="Q270" s="170"/>
      <c r="R270" s="170"/>
      <c r="S270" s="170"/>
      <c r="T270" s="171"/>
      <c r="AT270" s="165" t="s">
        <v>237</v>
      </c>
      <c r="AU270" s="165" t="s">
        <v>88</v>
      </c>
      <c r="AV270" s="13" t="s">
        <v>88</v>
      </c>
      <c r="AW270" s="13" t="s">
        <v>33</v>
      </c>
      <c r="AX270" s="13" t="s">
        <v>79</v>
      </c>
      <c r="AY270" s="165" t="s">
        <v>207</v>
      </c>
    </row>
    <row r="271" spans="1:65" s="14" customFormat="1" ht="11.25">
      <c r="B271" s="172"/>
      <c r="D271" s="164" t="s">
        <v>237</v>
      </c>
      <c r="E271" s="173" t="s">
        <v>1</v>
      </c>
      <c r="F271" s="174" t="s">
        <v>3815</v>
      </c>
      <c r="H271" s="173" t="s">
        <v>1</v>
      </c>
      <c r="I271" s="175"/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237</v>
      </c>
      <c r="AU271" s="173" t="s">
        <v>88</v>
      </c>
      <c r="AV271" s="14" t="s">
        <v>86</v>
      </c>
      <c r="AW271" s="14" t="s">
        <v>33</v>
      </c>
      <c r="AX271" s="14" t="s">
        <v>79</v>
      </c>
      <c r="AY271" s="173" t="s">
        <v>207</v>
      </c>
    </row>
    <row r="272" spans="1:65" s="15" customFormat="1" ht="11.25">
      <c r="B272" s="179"/>
      <c r="D272" s="164" t="s">
        <v>237</v>
      </c>
      <c r="E272" s="180" t="s">
        <v>1</v>
      </c>
      <c r="F272" s="181" t="s">
        <v>242</v>
      </c>
      <c r="H272" s="182">
        <v>1</v>
      </c>
      <c r="I272" s="183"/>
      <c r="L272" s="179"/>
      <c r="M272" s="184"/>
      <c r="N272" s="185"/>
      <c r="O272" s="185"/>
      <c r="P272" s="185"/>
      <c r="Q272" s="185"/>
      <c r="R272" s="185"/>
      <c r="S272" s="185"/>
      <c r="T272" s="186"/>
      <c r="AT272" s="180" t="s">
        <v>237</v>
      </c>
      <c r="AU272" s="180" t="s">
        <v>88</v>
      </c>
      <c r="AV272" s="15" t="s">
        <v>213</v>
      </c>
      <c r="AW272" s="15" t="s">
        <v>33</v>
      </c>
      <c r="AX272" s="15" t="s">
        <v>86</v>
      </c>
      <c r="AY272" s="180" t="s">
        <v>207</v>
      </c>
    </row>
    <row r="273" spans="1:65" s="2" customFormat="1" ht="49.15" customHeight="1">
      <c r="A273" s="31"/>
      <c r="B273" s="148"/>
      <c r="C273" s="149" t="s">
        <v>297</v>
      </c>
      <c r="D273" s="149" t="s">
        <v>209</v>
      </c>
      <c r="E273" s="150" t="s">
        <v>3889</v>
      </c>
      <c r="F273" s="151" t="s">
        <v>3890</v>
      </c>
      <c r="G273" s="152" t="s">
        <v>301</v>
      </c>
      <c r="H273" s="153">
        <v>1</v>
      </c>
      <c r="I273" s="154"/>
      <c r="J273" s="155">
        <f>ROUND(I273*H273,2)</f>
        <v>0</v>
      </c>
      <c r="K273" s="156"/>
      <c r="L273" s="32"/>
      <c r="M273" s="157" t="s">
        <v>1</v>
      </c>
      <c r="N273" s="158" t="s">
        <v>44</v>
      </c>
      <c r="O273" s="57"/>
      <c r="P273" s="159">
        <f>O273*H273</f>
        <v>0</v>
      </c>
      <c r="Q273" s="159">
        <v>0</v>
      </c>
      <c r="R273" s="159">
        <f>Q273*H273</f>
        <v>0</v>
      </c>
      <c r="S273" s="159">
        <v>0</v>
      </c>
      <c r="T273" s="160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245</v>
      </c>
      <c r="AT273" s="161" t="s">
        <v>209</v>
      </c>
      <c r="AU273" s="161" t="s">
        <v>88</v>
      </c>
      <c r="AY273" s="17" t="s">
        <v>207</v>
      </c>
      <c r="BE273" s="162">
        <f>IF(N273="základní",J273,0)</f>
        <v>0</v>
      </c>
      <c r="BF273" s="162">
        <f>IF(N273="snížená",J273,0)</f>
        <v>0</v>
      </c>
      <c r="BG273" s="162">
        <f>IF(N273="zákl. přenesená",J273,0)</f>
        <v>0</v>
      </c>
      <c r="BH273" s="162">
        <f>IF(N273="sníž. přenesená",J273,0)</f>
        <v>0</v>
      </c>
      <c r="BI273" s="162">
        <f>IF(N273="nulová",J273,0)</f>
        <v>0</v>
      </c>
      <c r="BJ273" s="17" t="s">
        <v>86</v>
      </c>
      <c r="BK273" s="162">
        <f>ROUND(I273*H273,2)</f>
        <v>0</v>
      </c>
      <c r="BL273" s="17" t="s">
        <v>245</v>
      </c>
      <c r="BM273" s="161" t="s">
        <v>378</v>
      </c>
    </row>
    <row r="274" spans="1:65" s="13" customFormat="1" ht="11.25">
      <c r="B274" s="163"/>
      <c r="D274" s="164" t="s">
        <v>237</v>
      </c>
      <c r="E274" s="165" t="s">
        <v>1</v>
      </c>
      <c r="F274" s="166" t="s">
        <v>1343</v>
      </c>
      <c r="H274" s="167">
        <v>1</v>
      </c>
      <c r="I274" s="168"/>
      <c r="L274" s="163"/>
      <c r="M274" s="169"/>
      <c r="N274" s="170"/>
      <c r="O274" s="170"/>
      <c r="P274" s="170"/>
      <c r="Q274" s="170"/>
      <c r="R274" s="170"/>
      <c r="S274" s="170"/>
      <c r="T274" s="171"/>
      <c r="AT274" s="165" t="s">
        <v>237</v>
      </c>
      <c r="AU274" s="165" t="s">
        <v>88</v>
      </c>
      <c r="AV274" s="13" t="s">
        <v>88</v>
      </c>
      <c r="AW274" s="13" t="s">
        <v>33</v>
      </c>
      <c r="AX274" s="13" t="s">
        <v>79</v>
      </c>
      <c r="AY274" s="165" t="s">
        <v>207</v>
      </c>
    </row>
    <row r="275" spans="1:65" s="14" customFormat="1" ht="11.25">
      <c r="B275" s="172"/>
      <c r="D275" s="164" t="s">
        <v>237</v>
      </c>
      <c r="E275" s="173" t="s">
        <v>1</v>
      </c>
      <c r="F275" s="174" t="s">
        <v>3815</v>
      </c>
      <c r="H275" s="173" t="s">
        <v>1</v>
      </c>
      <c r="I275" s="175"/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237</v>
      </c>
      <c r="AU275" s="173" t="s">
        <v>88</v>
      </c>
      <c r="AV275" s="14" t="s">
        <v>86</v>
      </c>
      <c r="AW275" s="14" t="s">
        <v>33</v>
      </c>
      <c r="AX275" s="14" t="s">
        <v>79</v>
      </c>
      <c r="AY275" s="173" t="s">
        <v>207</v>
      </c>
    </row>
    <row r="276" spans="1:65" s="15" customFormat="1" ht="11.25">
      <c r="B276" s="179"/>
      <c r="D276" s="164" t="s">
        <v>237</v>
      </c>
      <c r="E276" s="180" t="s">
        <v>1</v>
      </c>
      <c r="F276" s="181" t="s">
        <v>242</v>
      </c>
      <c r="H276" s="182">
        <v>1</v>
      </c>
      <c r="I276" s="183"/>
      <c r="L276" s="179"/>
      <c r="M276" s="184"/>
      <c r="N276" s="185"/>
      <c r="O276" s="185"/>
      <c r="P276" s="185"/>
      <c r="Q276" s="185"/>
      <c r="R276" s="185"/>
      <c r="S276" s="185"/>
      <c r="T276" s="186"/>
      <c r="AT276" s="180" t="s">
        <v>237</v>
      </c>
      <c r="AU276" s="180" t="s">
        <v>88</v>
      </c>
      <c r="AV276" s="15" t="s">
        <v>213</v>
      </c>
      <c r="AW276" s="15" t="s">
        <v>33</v>
      </c>
      <c r="AX276" s="15" t="s">
        <v>86</v>
      </c>
      <c r="AY276" s="180" t="s">
        <v>207</v>
      </c>
    </row>
    <row r="277" spans="1:65" s="2" customFormat="1" ht="49.15" customHeight="1">
      <c r="A277" s="31"/>
      <c r="B277" s="148"/>
      <c r="C277" s="149" t="s">
        <v>379</v>
      </c>
      <c r="D277" s="149" t="s">
        <v>209</v>
      </c>
      <c r="E277" s="150" t="s">
        <v>3891</v>
      </c>
      <c r="F277" s="151" t="s">
        <v>3892</v>
      </c>
      <c r="G277" s="152" t="s">
        <v>301</v>
      </c>
      <c r="H277" s="153">
        <v>1</v>
      </c>
      <c r="I277" s="154"/>
      <c r="J277" s="155">
        <f>ROUND(I277*H277,2)</f>
        <v>0</v>
      </c>
      <c r="K277" s="156"/>
      <c r="L277" s="32"/>
      <c r="M277" s="157" t="s">
        <v>1</v>
      </c>
      <c r="N277" s="158" t="s">
        <v>44</v>
      </c>
      <c r="O277" s="57"/>
      <c r="P277" s="159">
        <f>O277*H277</f>
        <v>0</v>
      </c>
      <c r="Q277" s="159">
        <v>0</v>
      </c>
      <c r="R277" s="159">
        <f>Q277*H277</f>
        <v>0</v>
      </c>
      <c r="S277" s="159">
        <v>0</v>
      </c>
      <c r="T277" s="160">
        <f>S277*H277</f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61" t="s">
        <v>245</v>
      </c>
      <c r="AT277" s="161" t="s">
        <v>209</v>
      </c>
      <c r="AU277" s="161" t="s">
        <v>88</v>
      </c>
      <c r="AY277" s="17" t="s">
        <v>207</v>
      </c>
      <c r="BE277" s="162">
        <f>IF(N277="základní",J277,0)</f>
        <v>0</v>
      </c>
      <c r="BF277" s="162">
        <f>IF(N277="snížená",J277,0)</f>
        <v>0</v>
      </c>
      <c r="BG277" s="162">
        <f>IF(N277="zákl. přenesená",J277,0)</f>
        <v>0</v>
      </c>
      <c r="BH277" s="162">
        <f>IF(N277="sníž. přenesená",J277,0)</f>
        <v>0</v>
      </c>
      <c r="BI277" s="162">
        <f>IF(N277="nulová",J277,0)</f>
        <v>0</v>
      </c>
      <c r="BJ277" s="17" t="s">
        <v>86</v>
      </c>
      <c r="BK277" s="162">
        <f>ROUND(I277*H277,2)</f>
        <v>0</v>
      </c>
      <c r="BL277" s="17" t="s">
        <v>245</v>
      </c>
      <c r="BM277" s="161" t="s">
        <v>382</v>
      </c>
    </row>
    <row r="278" spans="1:65" s="13" customFormat="1" ht="11.25">
      <c r="B278" s="163"/>
      <c r="D278" s="164" t="s">
        <v>237</v>
      </c>
      <c r="E278" s="165" t="s">
        <v>1</v>
      </c>
      <c r="F278" s="166" t="s">
        <v>1343</v>
      </c>
      <c r="H278" s="167">
        <v>1</v>
      </c>
      <c r="I278" s="168"/>
      <c r="L278" s="163"/>
      <c r="M278" s="169"/>
      <c r="N278" s="170"/>
      <c r="O278" s="170"/>
      <c r="P278" s="170"/>
      <c r="Q278" s="170"/>
      <c r="R278" s="170"/>
      <c r="S278" s="170"/>
      <c r="T278" s="171"/>
      <c r="AT278" s="165" t="s">
        <v>237</v>
      </c>
      <c r="AU278" s="165" t="s">
        <v>88</v>
      </c>
      <c r="AV278" s="13" t="s">
        <v>88</v>
      </c>
      <c r="AW278" s="13" t="s">
        <v>33</v>
      </c>
      <c r="AX278" s="13" t="s">
        <v>79</v>
      </c>
      <c r="AY278" s="165" t="s">
        <v>207</v>
      </c>
    </row>
    <row r="279" spans="1:65" s="14" customFormat="1" ht="11.25">
      <c r="B279" s="172"/>
      <c r="D279" s="164" t="s">
        <v>237</v>
      </c>
      <c r="E279" s="173" t="s">
        <v>1</v>
      </c>
      <c r="F279" s="174" t="s">
        <v>3815</v>
      </c>
      <c r="H279" s="173" t="s">
        <v>1</v>
      </c>
      <c r="I279" s="175"/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237</v>
      </c>
      <c r="AU279" s="173" t="s">
        <v>88</v>
      </c>
      <c r="AV279" s="14" t="s">
        <v>86</v>
      </c>
      <c r="AW279" s="14" t="s">
        <v>33</v>
      </c>
      <c r="AX279" s="14" t="s">
        <v>79</v>
      </c>
      <c r="AY279" s="173" t="s">
        <v>207</v>
      </c>
    </row>
    <row r="280" spans="1:65" s="15" customFormat="1" ht="11.25">
      <c r="B280" s="179"/>
      <c r="D280" s="164" t="s">
        <v>237</v>
      </c>
      <c r="E280" s="180" t="s">
        <v>1</v>
      </c>
      <c r="F280" s="181" t="s">
        <v>242</v>
      </c>
      <c r="H280" s="182">
        <v>1</v>
      </c>
      <c r="I280" s="183"/>
      <c r="L280" s="179"/>
      <c r="M280" s="184"/>
      <c r="N280" s="185"/>
      <c r="O280" s="185"/>
      <c r="P280" s="185"/>
      <c r="Q280" s="185"/>
      <c r="R280" s="185"/>
      <c r="S280" s="185"/>
      <c r="T280" s="186"/>
      <c r="AT280" s="180" t="s">
        <v>237</v>
      </c>
      <c r="AU280" s="180" t="s">
        <v>88</v>
      </c>
      <c r="AV280" s="15" t="s">
        <v>213</v>
      </c>
      <c r="AW280" s="15" t="s">
        <v>33</v>
      </c>
      <c r="AX280" s="15" t="s">
        <v>86</v>
      </c>
      <c r="AY280" s="180" t="s">
        <v>207</v>
      </c>
    </row>
    <row r="281" spans="1:65" s="2" customFormat="1" ht="49.15" customHeight="1">
      <c r="A281" s="31"/>
      <c r="B281" s="148"/>
      <c r="C281" s="149" t="s">
        <v>302</v>
      </c>
      <c r="D281" s="149" t="s">
        <v>209</v>
      </c>
      <c r="E281" s="150" t="s">
        <v>3893</v>
      </c>
      <c r="F281" s="151" t="s">
        <v>3894</v>
      </c>
      <c r="G281" s="152" t="s">
        <v>301</v>
      </c>
      <c r="H281" s="153">
        <v>1</v>
      </c>
      <c r="I281" s="154"/>
      <c r="J281" s="155">
        <f>ROUND(I281*H281,2)</f>
        <v>0</v>
      </c>
      <c r="K281" s="156"/>
      <c r="L281" s="32"/>
      <c r="M281" s="157" t="s">
        <v>1</v>
      </c>
      <c r="N281" s="158" t="s">
        <v>44</v>
      </c>
      <c r="O281" s="57"/>
      <c r="P281" s="159">
        <f>O281*H281</f>
        <v>0</v>
      </c>
      <c r="Q281" s="159">
        <v>0</v>
      </c>
      <c r="R281" s="159">
        <f>Q281*H281</f>
        <v>0</v>
      </c>
      <c r="S281" s="159">
        <v>0</v>
      </c>
      <c r="T281" s="160">
        <f>S281*H281</f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61" t="s">
        <v>245</v>
      </c>
      <c r="AT281" s="161" t="s">
        <v>209</v>
      </c>
      <c r="AU281" s="161" t="s">
        <v>88</v>
      </c>
      <c r="AY281" s="17" t="s">
        <v>207</v>
      </c>
      <c r="BE281" s="162">
        <f>IF(N281="základní",J281,0)</f>
        <v>0</v>
      </c>
      <c r="BF281" s="162">
        <f>IF(N281="snížená",J281,0)</f>
        <v>0</v>
      </c>
      <c r="BG281" s="162">
        <f>IF(N281="zákl. přenesená",J281,0)</f>
        <v>0</v>
      </c>
      <c r="BH281" s="162">
        <f>IF(N281="sníž. přenesená",J281,0)</f>
        <v>0</v>
      </c>
      <c r="BI281" s="162">
        <f>IF(N281="nulová",J281,0)</f>
        <v>0</v>
      </c>
      <c r="BJ281" s="17" t="s">
        <v>86</v>
      </c>
      <c r="BK281" s="162">
        <f>ROUND(I281*H281,2)</f>
        <v>0</v>
      </c>
      <c r="BL281" s="17" t="s">
        <v>245</v>
      </c>
      <c r="BM281" s="161" t="s">
        <v>386</v>
      </c>
    </row>
    <row r="282" spans="1:65" s="13" customFormat="1" ht="11.25">
      <c r="B282" s="163"/>
      <c r="D282" s="164" t="s">
        <v>237</v>
      </c>
      <c r="E282" s="165" t="s">
        <v>1</v>
      </c>
      <c r="F282" s="166" t="s">
        <v>1343</v>
      </c>
      <c r="H282" s="167">
        <v>1</v>
      </c>
      <c r="I282" s="168"/>
      <c r="L282" s="163"/>
      <c r="M282" s="169"/>
      <c r="N282" s="170"/>
      <c r="O282" s="170"/>
      <c r="P282" s="170"/>
      <c r="Q282" s="170"/>
      <c r="R282" s="170"/>
      <c r="S282" s="170"/>
      <c r="T282" s="171"/>
      <c r="AT282" s="165" t="s">
        <v>237</v>
      </c>
      <c r="AU282" s="165" t="s">
        <v>88</v>
      </c>
      <c r="AV282" s="13" t="s">
        <v>88</v>
      </c>
      <c r="AW282" s="13" t="s">
        <v>33</v>
      </c>
      <c r="AX282" s="13" t="s">
        <v>79</v>
      </c>
      <c r="AY282" s="165" t="s">
        <v>207</v>
      </c>
    </row>
    <row r="283" spans="1:65" s="14" customFormat="1" ht="11.25">
      <c r="B283" s="172"/>
      <c r="D283" s="164" t="s">
        <v>237</v>
      </c>
      <c r="E283" s="173" t="s">
        <v>1</v>
      </c>
      <c r="F283" s="174" t="s">
        <v>3815</v>
      </c>
      <c r="H283" s="173" t="s">
        <v>1</v>
      </c>
      <c r="I283" s="175"/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237</v>
      </c>
      <c r="AU283" s="173" t="s">
        <v>88</v>
      </c>
      <c r="AV283" s="14" t="s">
        <v>86</v>
      </c>
      <c r="AW283" s="14" t="s">
        <v>33</v>
      </c>
      <c r="AX283" s="14" t="s">
        <v>79</v>
      </c>
      <c r="AY283" s="173" t="s">
        <v>207</v>
      </c>
    </row>
    <row r="284" spans="1:65" s="15" customFormat="1" ht="11.25">
      <c r="B284" s="179"/>
      <c r="D284" s="164" t="s">
        <v>237</v>
      </c>
      <c r="E284" s="180" t="s">
        <v>1</v>
      </c>
      <c r="F284" s="181" t="s">
        <v>242</v>
      </c>
      <c r="H284" s="182">
        <v>1</v>
      </c>
      <c r="I284" s="183"/>
      <c r="L284" s="179"/>
      <c r="M284" s="184"/>
      <c r="N284" s="185"/>
      <c r="O284" s="185"/>
      <c r="P284" s="185"/>
      <c r="Q284" s="185"/>
      <c r="R284" s="185"/>
      <c r="S284" s="185"/>
      <c r="T284" s="186"/>
      <c r="AT284" s="180" t="s">
        <v>237</v>
      </c>
      <c r="AU284" s="180" t="s">
        <v>88</v>
      </c>
      <c r="AV284" s="15" t="s">
        <v>213</v>
      </c>
      <c r="AW284" s="15" t="s">
        <v>33</v>
      </c>
      <c r="AX284" s="15" t="s">
        <v>86</v>
      </c>
      <c r="AY284" s="180" t="s">
        <v>207</v>
      </c>
    </row>
    <row r="285" spans="1:65" s="2" customFormat="1" ht="44.25" customHeight="1">
      <c r="A285" s="31"/>
      <c r="B285" s="148"/>
      <c r="C285" s="149" t="s">
        <v>387</v>
      </c>
      <c r="D285" s="149" t="s">
        <v>209</v>
      </c>
      <c r="E285" s="150" t="s">
        <v>3895</v>
      </c>
      <c r="F285" s="151" t="s">
        <v>3896</v>
      </c>
      <c r="G285" s="152" t="s">
        <v>301</v>
      </c>
      <c r="H285" s="153">
        <v>1</v>
      </c>
      <c r="I285" s="154"/>
      <c r="J285" s="155">
        <f>ROUND(I285*H285,2)</f>
        <v>0</v>
      </c>
      <c r="K285" s="156"/>
      <c r="L285" s="32"/>
      <c r="M285" s="157" t="s">
        <v>1</v>
      </c>
      <c r="N285" s="158" t="s">
        <v>44</v>
      </c>
      <c r="O285" s="57"/>
      <c r="P285" s="159">
        <f>O285*H285</f>
        <v>0</v>
      </c>
      <c r="Q285" s="159">
        <v>0</v>
      </c>
      <c r="R285" s="159">
        <f>Q285*H285</f>
        <v>0</v>
      </c>
      <c r="S285" s="159">
        <v>0</v>
      </c>
      <c r="T285" s="160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61" t="s">
        <v>245</v>
      </c>
      <c r="AT285" s="161" t="s">
        <v>209</v>
      </c>
      <c r="AU285" s="161" t="s">
        <v>88</v>
      </c>
      <c r="AY285" s="17" t="s">
        <v>207</v>
      </c>
      <c r="BE285" s="162">
        <f>IF(N285="základní",J285,0)</f>
        <v>0</v>
      </c>
      <c r="BF285" s="162">
        <f>IF(N285="snížená",J285,0)</f>
        <v>0</v>
      </c>
      <c r="BG285" s="162">
        <f>IF(N285="zákl. přenesená",J285,0)</f>
        <v>0</v>
      </c>
      <c r="BH285" s="162">
        <f>IF(N285="sníž. přenesená",J285,0)</f>
        <v>0</v>
      </c>
      <c r="BI285" s="162">
        <f>IF(N285="nulová",J285,0)</f>
        <v>0</v>
      </c>
      <c r="BJ285" s="17" t="s">
        <v>86</v>
      </c>
      <c r="BK285" s="162">
        <f>ROUND(I285*H285,2)</f>
        <v>0</v>
      </c>
      <c r="BL285" s="17" t="s">
        <v>245</v>
      </c>
      <c r="BM285" s="161" t="s">
        <v>390</v>
      </c>
    </row>
    <row r="286" spans="1:65" s="13" customFormat="1" ht="11.25">
      <c r="B286" s="163"/>
      <c r="D286" s="164" t="s">
        <v>237</v>
      </c>
      <c r="E286" s="165" t="s">
        <v>1</v>
      </c>
      <c r="F286" s="166" t="s">
        <v>1343</v>
      </c>
      <c r="H286" s="167">
        <v>1</v>
      </c>
      <c r="I286" s="168"/>
      <c r="L286" s="163"/>
      <c r="M286" s="169"/>
      <c r="N286" s="170"/>
      <c r="O286" s="170"/>
      <c r="P286" s="170"/>
      <c r="Q286" s="170"/>
      <c r="R286" s="170"/>
      <c r="S286" s="170"/>
      <c r="T286" s="171"/>
      <c r="AT286" s="165" t="s">
        <v>237</v>
      </c>
      <c r="AU286" s="165" t="s">
        <v>88</v>
      </c>
      <c r="AV286" s="13" t="s">
        <v>88</v>
      </c>
      <c r="AW286" s="13" t="s">
        <v>33</v>
      </c>
      <c r="AX286" s="13" t="s">
        <v>79</v>
      </c>
      <c r="AY286" s="165" t="s">
        <v>207</v>
      </c>
    </row>
    <row r="287" spans="1:65" s="14" customFormat="1" ht="11.25">
      <c r="B287" s="172"/>
      <c r="D287" s="164" t="s">
        <v>237</v>
      </c>
      <c r="E287" s="173" t="s">
        <v>1</v>
      </c>
      <c r="F287" s="174" t="s">
        <v>3815</v>
      </c>
      <c r="H287" s="173" t="s">
        <v>1</v>
      </c>
      <c r="I287" s="175"/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237</v>
      </c>
      <c r="AU287" s="173" t="s">
        <v>88</v>
      </c>
      <c r="AV287" s="14" t="s">
        <v>86</v>
      </c>
      <c r="AW287" s="14" t="s">
        <v>33</v>
      </c>
      <c r="AX287" s="14" t="s">
        <v>79</v>
      </c>
      <c r="AY287" s="173" t="s">
        <v>207</v>
      </c>
    </row>
    <row r="288" spans="1:65" s="15" customFormat="1" ht="11.25">
      <c r="B288" s="179"/>
      <c r="D288" s="164" t="s">
        <v>237</v>
      </c>
      <c r="E288" s="180" t="s">
        <v>1</v>
      </c>
      <c r="F288" s="181" t="s">
        <v>242</v>
      </c>
      <c r="H288" s="182">
        <v>1</v>
      </c>
      <c r="I288" s="183"/>
      <c r="L288" s="179"/>
      <c r="M288" s="184"/>
      <c r="N288" s="185"/>
      <c r="O288" s="185"/>
      <c r="P288" s="185"/>
      <c r="Q288" s="185"/>
      <c r="R288" s="185"/>
      <c r="S288" s="185"/>
      <c r="T288" s="186"/>
      <c r="AT288" s="180" t="s">
        <v>237</v>
      </c>
      <c r="AU288" s="180" t="s">
        <v>88</v>
      </c>
      <c r="AV288" s="15" t="s">
        <v>213</v>
      </c>
      <c r="AW288" s="15" t="s">
        <v>33</v>
      </c>
      <c r="AX288" s="15" t="s">
        <v>86</v>
      </c>
      <c r="AY288" s="180" t="s">
        <v>207</v>
      </c>
    </row>
    <row r="289" spans="1:65" s="2" customFormat="1" ht="44.25" customHeight="1">
      <c r="A289" s="31"/>
      <c r="B289" s="148"/>
      <c r="C289" s="149" t="s">
        <v>314</v>
      </c>
      <c r="D289" s="149" t="s">
        <v>209</v>
      </c>
      <c r="E289" s="150" t="s">
        <v>3897</v>
      </c>
      <c r="F289" s="151" t="s">
        <v>3898</v>
      </c>
      <c r="G289" s="152" t="s">
        <v>301</v>
      </c>
      <c r="H289" s="153">
        <v>1</v>
      </c>
      <c r="I289" s="154"/>
      <c r="J289" s="155">
        <f>ROUND(I289*H289,2)</f>
        <v>0</v>
      </c>
      <c r="K289" s="156"/>
      <c r="L289" s="32"/>
      <c r="M289" s="157" t="s">
        <v>1</v>
      </c>
      <c r="N289" s="158" t="s">
        <v>44</v>
      </c>
      <c r="O289" s="57"/>
      <c r="P289" s="159">
        <f>O289*H289</f>
        <v>0</v>
      </c>
      <c r="Q289" s="159">
        <v>0</v>
      </c>
      <c r="R289" s="159">
        <f>Q289*H289</f>
        <v>0</v>
      </c>
      <c r="S289" s="159">
        <v>0</v>
      </c>
      <c r="T289" s="160">
        <f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61" t="s">
        <v>245</v>
      </c>
      <c r="AT289" s="161" t="s">
        <v>209</v>
      </c>
      <c r="AU289" s="161" t="s">
        <v>88</v>
      </c>
      <c r="AY289" s="17" t="s">
        <v>207</v>
      </c>
      <c r="BE289" s="162">
        <f>IF(N289="základní",J289,0)</f>
        <v>0</v>
      </c>
      <c r="BF289" s="162">
        <f>IF(N289="snížená",J289,0)</f>
        <v>0</v>
      </c>
      <c r="BG289" s="162">
        <f>IF(N289="zákl. přenesená",J289,0)</f>
        <v>0</v>
      </c>
      <c r="BH289" s="162">
        <f>IF(N289="sníž. přenesená",J289,0)</f>
        <v>0</v>
      </c>
      <c r="BI289" s="162">
        <f>IF(N289="nulová",J289,0)</f>
        <v>0</v>
      </c>
      <c r="BJ289" s="17" t="s">
        <v>86</v>
      </c>
      <c r="BK289" s="162">
        <f>ROUND(I289*H289,2)</f>
        <v>0</v>
      </c>
      <c r="BL289" s="17" t="s">
        <v>245</v>
      </c>
      <c r="BM289" s="161" t="s">
        <v>393</v>
      </c>
    </row>
    <row r="290" spans="1:65" s="13" customFormat="1" ht="11.25">
      <c r="B290" s="163"/>
      <c r="D290" s="164" t="s">
        <v>237</v>
      </c>
      <c r="E290" s="165" t="s">
        <v>1</v>
      </c>
      <c r="F290" s="166" t="s">
        <v>1343</v>
      </c>
      <c r="H290" s="167">
        <v>1</v>
      </c>
      <c r="I290" s="168"/>
      <c r="L290" s="163"/>
      <c r="M290" s="169"/>
      <c r="N290" s="170"/>
      <c r="O290" s="170"/>
      <c r="P290" s="170"/>
      <c r="Q290" s="170"/>
      <c r="R290" s="170"/>
      <c r="S290" s="170"/>
      <c r="T290" s="171"/>
      <c r="AT290" s="165" t="s">
        <v>237</v>
      </c>
      <c r="AU290" s="165" t="s">
        <v>88</v>
      </c>
      <c r="AV290" s="13" t="s">
        <v>88</v>
      </c>
      <c r="AW290" s="13" t="s">
        <v>33</v>
      </c>
      <c r="AX290" s="13" t="s">
        <v>79</v>
      </c>
      <c r="AY290" s="165" t="s">
        <v>207</v>
      </c>
    </row>
    <row r="291" spans="1:65" s="14" customFormat="1" ht="11.25">
      <c r="B291" s="172"/>
      <c r="D291" s="164" t="s">
        <v>237</v>
      </c>
      <c r="E291" s="173" t="s">
        <v>1</v>
      </c>
      <c r="F291" s="174" t="s">
        <v>3815</v>
      </c>
      <c r="H291" s="173" t="s">
        <v>1</v>
      </c>
      <c r="I291" s="175"/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237</v>
      </c>
      <c r="AU291" s="173" t="s">
        <v>88</v>
      </c>
      <c r="AV291" s="14" t="s">
        <v>86</v>
      </c>
      <c r="AW291" s="14" t="s">
        <v>33</v>
      </c>
      <c r="AX291" s="14" t="s">
        <v>79</v>
      </c>
      <c r="AY291" s="173" t="s">
        <v>207</v>
      </c>
    </row>
    <row r="292" spans="1:65" s="15" customFormat="1" ht="11.25">
      <c r="B292" s="179"/>
      <c r="D292" s="164" t="s">
        <v>237</v>
      </c>
      <c r="E292" s="180" t="s">
        <v>1</v>
      </c>
      <c r="F292" s="181" t="s">
        <v>242</v>
      </c>
      <c r="H292" s="182">
        <v>1</v>
      </c>
      <c r="I292" s="183"/>
      <c r="L292" s="179"/>
      <c r="M292" s="184"/>
      <c r="N292" s="185"/>
      <c r="O292" s="185"/>
      <c r="P292" s="185"/>
      <c r="Q292" s="185"/>
      <c r="R292" s="185"/>
      <c r="S292" s="185"/>
      <c r="T292" s="186"/>
      <c r="AT292" s="180" t="s">
        <v>237</v>
      </c>
      <c r="AU292" s="180" t="s">
        <v>88</v>
      </c>
      <c r="AV292" s="15" t="s">
        <v>213</v>
      </c>
      <c r="AW292" s="15" t="s">
        <v>33</v>
      </c>
      <c r="AX292" s="15" t="s">
        <v>86</v>
      </c>
      <c r="AY292" s="180" t="s">
        <v>207</v>
      </c>
    </row>
    <row r="293" spans="1:65" s="2" customFormat="1" ht="44.25" customHeight="1">
      <c r="A293" s="31"/>
      <c r="B293" s="148"/>
      <c r="C293" s="149" t="s">
        <v>394</v>
      </c>
      <c r="D293" s="149" t="s">
        <v>209</v>
      </c>
      <c r="E293" s="150" t="s">
        <v>3899</v>
      </c>
      <c r="F293" s="151" t="s">
        <v>3900</v>
      </c>
      <c r="G293" s="152" t="s">
        <v>301</v>
      </c>
      <c r="H293" s="153">
        <v>1</v>
      </c>
      <c r="I293" s="154"/>
      <c r="J293" s="155">
        <f>ROUND(I293*H293,2)</f>
        <v>0</v>
      </c>
      <c r="K293" s="156"/>
      <c r="L293" s="32"/>
      <c r="M293" s="157" t="s">
        <v>1</v>
      </c>
      <c r="N293" s="158" t="s">
        <v>44</v>
      </c>
      <c r="O293" s="57"/>
      <c r="P293" s="159">
        <f>O293*H293</f>
        <v>0</v>
      </c>
      <c r="Q293" s="159">
        <v>0</v>
      </c>
      <c r="R293" s="159">
        <f>Q293*H293</f>
        <v>0</v>
      </c>
      <c r="S293" s="159">
        <v>0</v>
      </c>
      <c r="T293" s="160">
        <f>S293*H293</f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61" t="s">
        <v>245</v>
      </c>
      <c r="AT293" s="161" t="s">
        <v>209</v>
      </c>
      <c r="AU293" s="161" t="s">
        <v>88</v>
      </c>
      <c r="AY293" s="17" t="s">
        <v>207</v>
      </c>
      <c r="BE293" s="162">
        <f>IF(N293="základní",J293,0)</f>
        <v>0</v>
      </c>
      <c r="BF293" s="162">
        <f>IF(N293="snížená",J293,0)</f>
        <v>0</v>
      </c>
      <c r="BG293" s="162">
        <f>IF(N293="zákl. přenesená",J293,0)</f>
        <v>0</v>
      </c>
      <c r="BH293" s="162">
        <f>IF(N293="sníž. přenesená",J293,0)</f>
        <v>0</v>
      </c>
      <c r="BI293" s="162">
        <f>IF(N293="nulová",J293,0)</f>
        <v>0</v>
      </c>
      <c r="BJ293" s="17" t="s">
        <v>86</v>
      </c>
      <c r="BK293" s="162">
        <f>ROUND(I293*H293,2)</f>
        <v>0</v>
      </c>
      <c r="BL293" s="17" t="s">
        <v>245</v>
      </c>
      <c r="BM293" s="161" t="s">
        <v>397</v>
      </c>
    </row>
    <row r="294" spans="1:65" s="13" customFormat="1" ht="11.25">
      <c r="B294" s="163"/>
      <c r="D294" s="164" t="s">
        <v>237</v>
      </c>
      <c r="E294" s="165" t="s">
        <v>1</v>
      </c>
      <c r="F294" s="166" t="s">
        <v>1343</v>
      </c>
      <c r="H294" s="167">
        <v>1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4" customFormat="1" ht="11.25">
      <c r="B295" s="172"/>
      <c r="D295" s="164" t="s">
        <v>237</v>
      </c>
      <c r="E295" s="173" t="s">
        <v>1</v>
      </c>
      <c r="F295" s="174" t="s">
        <v>3815</v>
      </c>
      <c r="H295" s="173" t="s">
        <v>1</v>
      </c>
      <c r="I295" s="175"/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237</v>
      </c>
      <c r="AU295" s="173" t="s">
        <v>88</v>
      </c>
      <c r="AV295" s="14" t="s">
        <v>86</v>
      </c>
      <c r="AW295" s="14" t="s">
        <v>33</v>
      </c>
      <c r="AX295" s="14" t="s">
        <v>79</v>
      </c>
      <c r="AY295" s="173" t="s">
        <v>207</v>
      </c>
    </row>
    <row r="296" spans="1:65" s="15" customFormat="1" ht="11.25">
      <c r="B296" s="179"/>
      <c r="D296" s="164" t="s">
        <v>237</v>
      </c>
      <c r="E296" s="180" t="s">
        <v>1</v>
      </c>
      <c r="F296" s="181" t="s">
        <v>242</v>
      </c>
      <c r="H296" s="182">
        <v>1</v>
      </c>
      <c r="I296" s="183"/>
      <c r="L296" s="179"/>
      <c r="M296" s="184"/>
      <c r="N296" s="185"/>
      <c r="O296" s="185"/>
      <c r="P296" s="185"/>
      <c r="Q296" s="185"/>
      <c r="R296" s="185"/>
      <c r="S296" s="185"/>
      <c r="T296" s="186"/>
      <c r="AT296" s="180" t="s">
        <v>237</v>
      </c>
      <c r="AU296" s="180" t="s">
        <v>88</v>
      </c>
      <c r="AV296" s="15" t="s">
        <v>213</v>
      </c>
      <c r="AW296" s="15" t="s">
        <v>33</v>
      </c>
      <c r="AX296" s="15" t="s">
        <v>86</v>
      </c>
      <c r="AY296" s="180" t="s">
        <v>207</v>
      </c>
    </row>
    <row r="297" spans="1:65" s="2" customFormat="1" ht="44.25" customHeight="1">
      <c r="A297" s="31"/>
      <c r="B297" s="148"/>
      <c r="C297" s="149" t="s">
        <v>318</v>
      </c>
      <c r="D297" s="149" t="s">
        <v>209</v>
      </c>
      <c r="E297" s="150" t="s">
        <v>3901</v>
      </c>
      <c r="F297" s="151" t="s">
        <v>3902</v>
      </c>
      <c r="G297" s="152" t="s">
        <v>301</v>
      </c>
      <c r="H297" s="153">
        <v>1</v>
      </c>
      <c r="I297" s="154"/>
      <c r="J297" s="155">
        <f>ROUND(I297*H297,2)</f>
        <v>0</v>
      </c>
      <c r="K297" s="156"/>
      <c r="L297" s="32"/>
      <c r="M297" s="157" t="s">
        <v>1</v>
      </c>
      <c r="N297" s="158" t="s">
        <v>44</v>
      </c>
      <c r="O297" s="57"/>
      <c r="P297" s="159">
        <f>O297*H297</f>
        <v>0</v>
      </c>
      <c r="Q297" s="159">
        <v>0</v>
      </c>
      <c r="R297" s="159">
        <f>Q297*H297</f>
        <v>0</v>
      </c>
      <c r="S297" s="159">
        <v>0</v>
      </c>
      <c r="T297" s="160">
        <f>S297*H297</f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61" t="s">
        <v>245</v>
      </c>
      <c r="AT297" s="161" t="s">
        <v>209</v>
      </c>
      <c r="AU297" s="161" t="s">
        <v>88</v>
      </c>
      <c r="AY297" s="17" t="s">
        <v>207</v>
      </c>
      <c r="BE297" s="162">
        <f>IF(N297="základní",J297,0)</f>
        <v>0</v>
      </c>
      <c r="BF297" s="162">
        <f>IF(N297="snížená",J297,0)</f>
        <v>0</v>
      </c>
      <c r="BG297" s="162">
        <f>IF(N297="zákl. přenesená",J297,0)</f>
        <v>0</v>
      </c>
      <c r="BH297" s="162">
        <f>IF(N297="sníž. přenesená",J297,0)</f>
        <v>0</v>
      </c>
      <c r="BI297" s="162">
        <f>IF(N297="nulová",J297,0)</f>
        <v>0</v>
      </c>
      <c r="BJ297" s="17" t="s">
        <v>86</v>
      </c>
      <c r="BK297" s="162">
        <f>ROUND(I297*H297,2)</f>
        <v>0</v>
      </c>
      <c r="BL297" s="17" t="s">
        <v>245</v>
      </c>
      <c r="BM297" s="161" t="s">
        <v>400</v>
      </c>
    </row>
    <row r="298" spans="1:65" s="13" customFormat="1" ht="11.25">
      <c r="B298" s="163"/>
      <c r="D298" s="164" t="s">
        <v>237</v>
      </c>
      <c r="E298" s="165" t="s">
        <v>1</v>
      </c>
      <c r="F298" s="166" t="s">
        <v>1343</v>
      </c>
      <c r="H298" s="167">
        <v>1</v>
      </c>
      <c r="I298" s="168"/>
      <c r="L298" s="163"/>
      <c r="M298" s="169"/>
      <c r="N298" s="170"/>
      <c r="O298" s="170"/>
      <c r="P298" s="170"/>
      <c r="Q298" s="170"/>
      <c r="R298" s="170"/>
      <c r="S298" s="170"/>
      <c r="T298" s="171"/>
      <c r="AT298" s="165" t="s">
        <v>237</v>
      </c>
      <c r="AU298" s="165" t="s">
        <v>88</v>
      </c>
      <c r="AV298" s="13" t="s">
        <v>88</v>
      </c>
      <c r="AW298" s="13" t="s">
        <v>33</v>
      </c>
      <c r="AX298" s="13" t="s">
        <v>79</v>
      </c>
      <c r="AY298" s="165" t="s">
        <v>207</v>
      </c>
    </row>
    <row r="299" spans="1:65" s="14" customFormat="1" ht="11.25">
      <c r="B299" s="172"/>
      <c r="D299" s="164" t="s">
        <v>237</v>
      </c>
      <c r="E299" s="173" t="s">
        <v>1</v>
      </c>
      <c r="F299" s="174" t="s">
        <v>3815</v>
      </c>
      <c r="H299" s="173" t="s">
        <v>1</v>
      </c>
      <c r="I299" s="175"/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237</v>
      </c>
      <c r="AU299" s="173" t="s">
        <v>88</v>
      </c>
      <c r="AV299" s="14" t="s">
        <v>86</v>
      </c>
      <c r="AW299" s="14" t="s">
        <v>33</v>
      </c>
      <c r="AX299" s="14" t="s">
        <v>79</v>
      </c>
      <c r="AY299" s="173" t="s">
        <v>207</v>
      </c>
    </row>
    <row r="300" spans="1:65" s="15" customFormat="1" ht="11.25">
      <c r="B300" s="179"/>
      <c r="D300" s="164" t="s">
        <v>237</v>
      </c>
      <c r="E300" s="180" t="s">
        <v>1</v>
      </c>
      <c r="F300" s="181" t="s">
        <v>242</v>
      </c>
      <c r="H300" s="182">
        <v>1</v>
      </c>
      <c r="I300" s="183"/>
      <c r="L300" s="179"/>
      <c r="M300" s="184"/>
      <c r="N300" s="185"/>
      <c r="O300" s="185"/>
      <c r="P300" s="185"/>
      <c r="Q300" s="185"/>
      <c r="R300" s="185"/>
      <c r="S300" s="185"/>
      <c r="T300" s="186"/>
      <c r="AT300" s="180" t="s">
        <v>237</v>
      </c>
      <c r="AU300" s="180" t="s">
        <v>88</v>
      </c>
      <c r="AV300" s="15" t="s">
        <v>213</v>
      </c>
      <c r="AW300" s="15" t="s">
        <v>33</v>
      </c>
      <c r="AX300" s="15" t="s">
        <v>86</v>
      </c>
      <c r="AY300" s="180" t="s">
        <v>207</v>
      </c>
    </row>
    <row r="301" spans="1:65" s="2" customFormat="1" ht="44.25" customHeight="1">
      <c r="A301" s="31"/>
      <c r="B301" s="148"/>
      <c r="C301" s="149" t="s">
        <v>402</v>
      </c>
      <c r="D301" s="149" t="s">
        <v>209</v>
      </c>
      <c r="E301" s="150" t="s">
        <v>3903</v>
      </c>
      <c r="F301" s="151" t="s">
        <v>3904</v>
      </c>
      <c r="G301" s="152" t="s">
        <v>301</v>
      </c>
      <c r="H301" s="153">
        <v>1</v>
      </c>
      <c r="I301" s="154"/>
      <c r="J301" s="155">
        <f>ROUND(I301*H301,2)</f>
        <v>0</v>
      </c>
      <c r="K301" s="156"/>
      <c r="L301" s="32"/>
      <c r="M301" s="157" t="s">
        <v>1</v>
      </c>
      <c r="N301" s="158" t="s">
        <v>44</v>
      </c>
      <c r="O301" s="57"/>
      <c r="P301" s="159">
        <f>O301*H301</f>
        <v>0</v>
      </c>
      <c r="Q301" s="159">
        <v>0</v>
      </c>
      <c r="R301" s="159">
        <f>Q301*H301</f>
        <v>0</v>
      </c>
      <c r="S301" s="159">
        <v>0</v>
      </c>
      <c r="T301" s="160">
        <f>S301*H301</f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61" t="s">
        <v>245</v>
      </c>
      <c r="AT301" s="161" t="s">
        <v>209</v>
      </c>
      <c r="AU301" s="161" t="s">
        <v>88</v>
      </c>
      <c r="AY301" s="17" t="s">
        <v>207</v>
      </c>
      <c r="BE301" s="162">
        <f>IF(N301="základní",J301,0)</f>
        <v>0</v>
      </c>
      <c r="BF301" s="162">
        <f>IF(N301="snížená",J301,0)</f>
        <v>0</v>
      </c>
      <c r="BG301" s="162">
        <f>IF(N301="zákl. přenesená",J301,0)</f>
        <v>0</v>
      </c>
      <c r="BH301" s="162">
        <f>IF(N301="sníž. přenesená",J301,0)</f>
        <v>0</v>
      </c>
      <c r="BI301" s="162">
        <f>IF(N301="nulová",J301,0)</f>
        <v>0</v>
      </c>
      <c r="BJ301" s="17" t="s">
        <v>86</v>
      </c>
      <c r="BK301" s="162">
        <f>ROUND(I301*H301,2)</f>
        <v>0</v>
      </c>
      <c r="BL301" s="17" t="s">
        <v>245</v>
      </c>
      <c r="BM301" s="161" t="s">
        <v>405</v>
      </c>
    </row>
    <row r="302" spans="1:65" s="13" customFormat="1" ht="11.25">
      <c r="B302" s="163"/>
      <c r="D302" s="164" t="s">
        <v>237</v>
      </c>
      <c r="E302" s="165" t="s">
        <v>1</v>
      </c>
      <c r="F302" s="166" t="s">
        <v>1343</v>
      </c>
      <c r="H302" s="167">
        <v>1</v>
      </c>
      <c r="I302" s="168"/>
      <c r="L302" s="163"/>
      <c r="M302" s="169"/>
      <c r="N302" s="170"/>
      <c r="O302" s="170"/>
      <c r="P302" s="170"/>
      <c r="Q302" s="170"/>
      <c r="R302" s="170"/>
      <c r="S302" s="170"/>
      <c r="T302" s="171"/>
      <c r="AT302" s="165" t="s">
        <v>237</v>
      </c>
      <c r="AU302" s="165" t="s">
        <v>88</v>
      </c>
      <c r="AV302" s="13" t="s">
        <v>88</v>
      </c>
      <c r="AW302" s="13" t="s">
        <v>33</v>
      </c>
      <c r="AX302" s="13" t="s">
        <v>79</v>
      </c>
      <c r="AY302" s="165" t="s">
        <v>207</v>
      </c>
    </row>
    <row r="303" spans="1:65" s="14" customFormat="1" ht="11.25">
      <c r="B303" s="172"/>
      <c r="D303" s="164" t="s">
        <v>237</v>
      </c>
      <c r="E303" s="173" t="s">
        <v>1</v>
      </c>
      <c r="F303" s="174" t="s">
        <v>3815</v>
      </c>
      <c r="H303" s="173" t="s">
        <v>1</v>
      </c>
      <c r="I303" s="175"/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237</v>
      </c>
      <c r="AU303" s="173" t="s">
        <v>88</v>
      </c>
      <c r="AV303" s="14" t="s">
        <v>86</v>
      </c>
      <c r="AW303" s="14" t="s">
        <v>33</v>
      </c>
      <c r="AX303" s="14" t="s">
        <v>79</v>
      </c>
      <c r="AY303" s="173" t="s">
        <v>207</v>
      </c>
    </row>
    <row r="304" spans="1:65" s="15" customFormat="1" ht="11.25">
      <c r="B304" s="179"/>
      <c r="D304" s="164" t="s">
        <v>237</v>
      </c>
      <c r="E304" s="180" t="s">
        <v>1</v>
      </c>
      <c r="F304" s="181" t="s">
        <v>242</v>
      </c>
      <c r="H304" s="182">
        <v>1</v>
      </c>
      <c r="I304" s="183"/>
      <c r="L304" s="179"/>
      <c r="M304" s="184"/>
      <c r="N304" s="185"/>
      <c r="O304" s="185"/>
      <c r="P304" s="185"/>
      <c r="Q304" s="185"/>
      <c r="R304" s="185"/>
      <c r="S304" s="185"/>
      <c r="T304" s="186"/>
      <c r="AT304" s="180" t="s">
        <v>237</v>
      </c>
      <c r="AU304" s="180" t="s">
        <v>88</v>
      </c>
      <c r="AV304" s="15" t="s">
        <v>213</v>
      </c>
      <c r="AW304" s="15" t="s">
        <v>33</v>
      </c>
      <c r="AX304" s="15" t="s">
        <v>86</v>
      </c>
      <c r="AY304" s="180" t="s">
        <v>207</v>
      </c>
    </row>
    <row r="305" spans="1:65" s="2" customFormat="1" ht="44.25" customHeight="1">
      <c r="A305" s="31"/>
      <c r="B305" s="148"/>
      <c r="C305" s="149" t="s">
        <v>323</v>
      </c>
      <c r="D305" s="149" t="s">
        <v>209</v>
      </c>
      <c r="E305" s="150" t="s">
        <v>3905</v>
      </c>
      <c r="F305" s="151" t="s">
        <v>3906</v>
      </c>
      <c r="G305" s="152" t="s">
        <v>301</v>
      </c>
      <c r="H305" s="153">
        <v>1</v>
      </c>
      <c r="I305" s="154"/>
      <c r="J305" s="155">
        <f>ROUND(I305*H305,2)</f>
        <v>0</v>
      </c>
      <c r="K305" s="156"/>
      <c r="L305" s="32"/>
      <c r="M305" s="157" t="s">
        <v>1</v>
      </c>
      <c r="N305" s="158" t="s">
        <v>44</v>
      </c>
      <c r="O305" s="57"/>
      <c r="P305" s="159">
        <f>O305*H305</f>
        <v>0</v>
      </c>
      <c r="Q305" s="159">
        <v>0</v>
      </c>
      <c r="R305" s="159">
        <f>Q305*H305</f>
        <v>0</v>
      </c>
      <c r="S305" s="159">
        <v>0</v>
      </c>
      <c r="T305" s="160">
        <f>S305*H305</f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245</v>
      </c>
      <c r="AT305" s="161" t="s">
        <v>209</v>
      </c>
      <c r="AU305" s="161" t="s">
        <v>88</v>
      </c>
      <c r="AY305" s="17" t="s">
        <v>207</v>
      </c>
      <c r="BE305" s="162">
        <f>IF(N305="základní",J305,0)</f>
        <v>0</v>
      </c>
      <c r="BF305" s="162">
        <f>IF(N305="snížená",J305,0)</f>
        <v>0</v>
      </c>
      <c r="BG305" s="162">
        <f>IF(N305="zákl. přenesená",J305,0)</f>
        <v>0</v>
      </c>
      <c r="BH305" s="162">
        <f>IF(N305="sníž. přenesená",J305,0)</f>
        <v>0</v>
      </c>
      <c r="BI305" s="162">
        <f>IF(N305="nulová",J305,0)</f>
        <v>0</v>
      </c>
      <c r="BJ305" s="17" t="s">
        <v>86</v>
      </c>
      <c r="BK305" s="162">
        <f>ROUND(I305*H305,2)</f>
        <v>0</v>
      </c>
      <c r="BL305" s="17" t="s">
        <v>245</v>
      </c>
      <c r="BM305" s="161" t="s">
        <v>410</v>
      </c>
    </row>
    <row r="306" spans="1:65" s="13" customFormat="1" ht="11.25">
      <c r="B306" s="163"/>
      <c r="D306" s="164" t="s">
        <v>237</v>
      </c>
      <c r="E306" s="165" t="s">
        <v>1</v>
      </c>
      <c r="F306" s="166" t="s">
        <v>1343</v>
      </c>
      <c r="H306" s="167">
        <v>1</v>
      </c>
      <c r="I306" s="168"/>
      <c r="L306" s="163"/>
      <c r="M306" s="169"/>
      <c r="N306" s="170"/>
      <c r="O306" s="170"/>
      <c r="P306" s="170"/>
      <c r="Q306" s="170"/>
      <c r="R306" s="170"/>
      <c r="S306" s="170"/>
      <c r="T306" s="171"/>
      <c r="AT306" s="165" t="s">
        <v>237</v>
      </c>
      <c r="AU306" s="165" t="s">
        <v>88</v>
      </c>
      <c r="AV306" s="13" t="s">
        <v>88</v>
      </c>
      <c r="AW306" s="13" t="s">
        <v>33</v>
      </c>
      <c r="AX306" s="13" t="s">
        <v>79</v>
      </c>
      <c r="AY306" s="165" t="s">
        <v>207</v>
      </c>
    </row>
    <row r="307" spans="1:65" s="14" customFormat="1" ht="11.25">
      <c r="B307" s="172"/>
      <c r="D307" s="164" t="s">
        <v>237</v>
      </c>
      <c r="E307" s="173" t="s">
        <v>1</v>
      </c>
      <c r="F307" s="174" t="s">
        <v>3815</v>
      </c>
      <c r="H307" s="173" t="s">
        <v>1</v>
      </c>
      <c r="I307" s="175"/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237</v>
      </c>
      <c r="AU307" s="173" t="s">
        <v>88</v>
      </c>
      <c r="AV307" s="14" t="s">
        <v>86</v>
      </c>
      <c r="AW307" s="14" t="s">
        <v>33</v>
      </c>
      <c r="AX307" s="14" t="s">
        <v>79</v>
      </c>
      <c r="AY307" s="173" t="s">
        <v>207</v>
      </c>
    </row>
    <row r="308" spans="1:65" s="15" customFormat="1" ht="11.25">
      <c r="B308" s="179"/>
      <c r="D308" s="164" t="s">
        <v>237</v>
      </c>
      <c r="E308" s="180" t="s">
        <v>1</v>
      </c>
      <c r="F308" s="181" t="s">
        <v>242</v>
      </c>
      <c r="H308" s="182">
        <v>1</v>
      </c>
      <c r="I308" s="183"/>
      <c r="L308" s="179"/>
      <c r="M308" s="184"/>
      <c r="N308" s="185"/>
      <c r="O308" s="185"/>
      <c r="P308" s="185"/>
      <c r="Q308" s="185"/>
      <c r="R308" s="185"/>
      <c r="S308" s="185"/>
      <c r="T308" s="186"/>
      <c r="AT308" s="180" t="s">
        <v>237</v>
      </c>
      <c r="AU308" s="180" t="s">
        <v>88</v>
      </c>
      <c r="AV308" s="15" t="s">
        <v>213</v>
      </c>
      <c r="AW308" s="15" t="s">
        <v>33</v>
      </c>
      <c r="AX308" s="15" t="s">
        <v>86</v>
      </c>
      <c r="AY308" s="180" t="s">
        <v>207</v>
      </c>
    </row>
    <row r="309" spans="1:65" s="2" customFormat="1" ht="44.25" customHeight="1">
      <c r="A309" s="31"/>
      <c r="B309" s="148"/>
      <c r="C309" s="149" t="s">
        <v>412</v>
      </c>
      <c r="D309" s="149" t="s">
        <v>209</v>
      </c>
      <c r="E309" s="150" t="s">
        <v>3907</v>
      </c>
      <c r="F309" s="151" t="s">
        <v>3908</v>
      </c>
      <c r="G309" s="152" t="s">
        <v>301</v>
      </c>
      <c r="H309" s="153">
        <v>1</v>
      </c>
      <c r="I309" s="154"/>
      <c r="J309" s="155">
        <f>ROUND(I309*H309,2)</f>
        <v>0</v>
      </c>
      <c r="K309" s="156"/>
      <c r="L309" s="32"/>
      <c r="M309" s="157" t="s">
        <v>1</v>
      </c>
      <c r="N309" s="158" t="s">
        <v>44</v>
      </c>
      <c r="O309" s="57"/>
      <c r="P309" s="159">
        <f>O309*H309</f>
        <v>0</v>
      </c>
      <c r="Q309" s="159">
        <v>0</v>
      </c>
      <c r="R309" s="159">
        <f>Q309*H309</f>
        <v>0</v>
      </c>
      <c r="S309" s="159">
        <v>0</v>
      </c>
      <c r="T309" s="160">
        <f>S309*H309</f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61" t="s">
        <v>245</v>
      </c>
      <c r="AT309" s="161" t="s">
        <v>209</v>
      </c>
      <c r="AU309" s="161" t="s">
        <v>88</v>
      </c>
      <c r="AY309" s="17" t="s">
        <v>207</v>
      </c>
      <c r="BE309" s="162">
        <f>IF(N309="základní",J309,0)</f>
        <v>0</v>
      </c>
      <c r="BF309" s="162">
        <f>IF(N309="snížená",J309,0)</f>
        <v>0</v>
      </c>
      <c r="BG309" s="162">
        <f>IF(N309="zákl. přenesená",J309,0)</f>
        <v>0</v>
      </c>
      <c r="BH309" s="162">
        <f>IF(N309="sníž. přenesená",J309,0)</f>
        <v>0</v>
      </c>
      <c r="BI309" s="162">
        <f>IF(N309="nulová",J309,0)</f>
        <v>0</v>
      </c>
      <c r="BJ309" s="17" t="s">
        <v>86</v>
      </c>
      <c r="BK309" s="162">
        <f>ROUND(I309*H309,2)</f>
        <v>0</v>
      </c>
      <c r="BL309" s="17" t="s">
        <v>245</v>
      </c>
      <c r="BM309" s="161" t="s">
        <v>416</v>
      </c>
    </row>
    <row r="310" spans="1:65" s="13" customFormat="1" ht="11.25">
      <c r="B310" s="163"/>
      <c r="D310" s="164" t="s">
        <v>237</v>
      </c>
      <c r="E310" s="165" t="s">
        <v>1</v>
      </c>
      <c r="F310" s="166" t="s">
        <v>1343</v>
      </c>
      <c r="H310" s="167">
        <v>1</v>
      </c>
      <c r="I310" s="168"/>
      <c r="L310" s="163"/>
      <c r="M310" s="169"/>
      <c r="N310" s="170"/>
      <c r="O310" s="170"/>
      <c r="P310" s="170"/>
      <c r="Q310" s="170"/>
      <c r="R310" s="170"/>
      <c r="S310" s="170"/>
      <c r="T310" s="171"/>
      <c r="AT310" s="165" t="s">
        <v>237</v>
      </c>
      <c r="AU310" s="165" t="s">
        <v>88</v>
      </c>
      <c r="AV310" s="13" t="s">
        <v>88</v>
      </c>
      <c r="AW310" s="13" t="s">
        <v>33</v>
      </c>
      <c r="AX310" s="13" t="s">
        <v>79</v>
      </c>
      <c r="AY310" s="165" t="s">
        <v>207</v>
      </c>
    </row>
    <row r="311" spans="1:65" s="14" customFormat="1" ht="11.25">
      <c r="B311" s="172"/>
      <c r="D311" s="164" t="s">
        <v>237</v>
      </c>
      <c r="E311" s="173" t="s">
        <v>1</v>
      </c>
      <c r="F311" s="174" t="s">
        <v>3815</v>
      </c>
      <c r="H311" s="173" t="s">
        <v>1</v>
      </c>
      <c r="I311" s="175"/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237</v>
      </c>
      <c r="AU311" s="173" t="s">
        <v>88</v>
      </c>
      <c r="AV311" s="14" t="s">
        <v>86</v>
      </c>
      <c r="AW311" s="14" t="s">
        <v>33</v>
      </c>
      <c r="AX311" s="14" t="s">
        <v>79</v>
      </c>
      <c r="AY311" s="173" t="s">
        <v>207</v>
      </c>
    </row>
    <row r="312" spans="1:65" s="15" customFormat="1" ht="11.25">
      <c r="B312" s="179"/>
      <c r="D312" s="164" t="s">
        <v>237</v>
      </c>
      <c r="E312" s="180" t="s">
        <v>1</v>
      </c>
      <c r="F312" s="181" t="s">
        <v>242</v>
      </c>
      <c r="H312" s="182">
        <v>1</v>
      </c>
      <c r="I312" s="183"/>
      <c r="L312" s="179"/>
      <c r="M312" s="184"/>
      <c r="N312" s="185"/>
      <c r="O312" s="185"/>
      <c r="P312" s="185"/>
      <c r="Q312" s="185"/>
      <c r="R312" s="185"/>
      <c r="S312" s="185"/>
      <c r="T312" s="186"/>
      <c r="AT312" s="180" t="s">
        <v>237</v>
      </c>
      <c r="AU312" s="180" t="s">
        <v>88</v>
      </c>
      <c r="AV312" s="15" t="s">
        <v>213</v>
      </c>
      <c r="AW312" s="15" t="s">
        <v>33</v>
      </c>
      <c r="AX312" s="15" t="s">
        <v>86</v>
      </c>
      <c r="AY312" s="180" t="s">
        <v>207</v>
      </c>
    </row>
    <row r="313" spans="1:65" s="2" customFormat="1" ht="44.25" customHeight="1">
      <c r="A313" s="31"/>
      <c r="B313" s="148"/>
      <c r="C313" s="149" t="s">
        <v>326</v>
      </c>
      <c r="D313" s="149" t="s">
        <v>209</v>
      </c>
      <c r="E313" s="150" t="s">
        <v>3909</v>
      </c>
      <c r="F313" s="151" t="s">
        <v>3910</v>
      </c>
      <c r="G313" s="152" t="s">
        <v>301</v>
      </c>
      <c r="H313" s="153">
        <v>1</v>
      </c>
      <c r="I313" s="154"/>
      <c r="J313" s="155">
        <f>ROUND(I313*H313,2)</f>
        <v>0</v>
      </c>
      <c r="K313" s="156"/>
      <c r="L313" s="32"/>
      <c r="M313" s="157" t="s">
        <v>1</v>
      </c>
      <c r="N313" s="158" t="s">
        <v>44</v>
      </c>
      <c r="O313" s="57"/>
      <c r="P313" s="159">
        <f>O313*H313</f>
        <v>0</v>
      </c>
      <c r="Q313" s="159">
        <v>0</v>
      </c>
      <c r="R313" s="159">
        <f>Q313*H313</f>
        <v>0</v>
      </c>
      <c r="S313" s="159">
        <v>0</v>
      </c>
      <c r="T313" s="160">
        <f>S313*H313</f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61" t="s">
        <v>245</v>
      </c>
      <c r="AT313" s="161" t="s">
        <v>209</v>
      </c>
      <c r="AU313" s="161" t="s">
        <v>88</v>
      </c>
      <c r="AY313" s="17" t="s">
        <v>207</v>
      </c>
      <c r="BE313" s="162">
        <f>IF(N313="základní",J313,0)</f>
        <v>0</v>
      </c>
      <c r="BF313" s="162">
        <f>IF(N313="snížená",J313,0)</f>
        <v>0</v>
      </c>
      <c r="BG313" s="162">
        <f>IF(N313="zákl. přenesená",J313,0)</f>
        <v>0</v>
      </c>
      <c r="BH313" s="162">
        <f>IF(N313="sníž. přenesená",J313,0)</f>
        <v>0</v>
      </c>
      <c r="BI313" s="162">
        <f>IF(N313="nulová",J313,0)</f>
        <v>0</v>
      </c>
      <c r="BJ313" s="17" t="s">
        <v>86</v>
      </c>
      <c r="BK313" s="162">
        <f>ROUND(I313*H313,2)</f>
        <v>0</v>
      </c>
      <c r="BL313" s="17" t="s">
        <v>245</v>
      </c>
      <c r="BM313" s="161" t="s">
        <v>422</v>
      </c>
    </row>
    <row r="314" spans="1:65" s="13" customFormat="1" ht="11.25">
      <c r="B314" s="163"/>
      <c r="D314" s="164" t="s">
        <v>237</v>
      </c>
      <c r="E314" s="165" t="s">
        <v>1</v>
      </c>
      <c r="F314" s="166" t="s">
        <v>1343</v>
      </c>
      <c r="H314" s="167">
        <v>1</v>
      </c>
      <c r="I314" s="168"/>
      <c r="L314" s="163"/>
      <c r="M314" s="169"/>
      <c r="N314" s="170"/>
      <c r="O314" s="170"/>
      <c r="P314" s="170"/>
      <c r="Q314" s="170"/>
      <c r="R314" s="170"/>
      <c r="S314" s="170"/>
      <c r="T314" s="171"/>
      <c r="AT314" s="165" t="s">
        <v>237</v>
      </c>
      <c r="AU314" s="165" t="s">
        <v>88</v>
      </c>
      <c r="AV314" s="13" t="s">
        <v>88</v>
      </c>
      <c r="AW314" s="13" t="s">
        <v>33</v>
      </c>
      <c r="AX314" s="13" t="s">
        <v>79</v>
      </c>
      <c r="AY314" s="165" t="s">
        <v>207</v>
      </c>
    </row>
    <row r="315" spans="1:65" s="14" customFormat="1" ht="11.25">
      <c r="B315" s="172"/>
      <c r="D315" s="164" t="s">
        <v>237</v>
      </c>
      <c r="E315" s="173" t="s">
        <v>1</v>
      </c>
      <c r="F315" s="174" t="s">
        <v>3815</v>
      </c>
      <c r="H315" s="173" t="s">
        <v>1</v>
      </c>
      <c r="I315" s="175"/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237</v>
      </c>
      <c r="AU315" s="173" t="s">
        <v>88</v>
      </c>
      <c r="AV315" s="14" t="s">
        <v>86</v>
      </c>
      <c r="AW315" s="14" t="s">
        <v>33</v>
      </c>
      <c r="AX315" s="14" t="s">
        <v>79</v>
      </c>
      <c r="AY315" s="173" t="s">
        <v>207</v>
      </c>
    </row>
    <row r="316" spans="1:65" s="15" customFormat="1" ht="11.25">
      <c r="B316" s="179"/>
      <c r="D316" s="164" t="s">
        <v>237</v>
      </c>
      <c r="E316" s="180" t="s">
        <v>1</v>
      </c>
      <c r="F316" s="181" t="s">
        <v>242</v>
      </c>
      <c r="H316" s="182">
        <v>1</v>
      </c>
      <c r="I316" s="183"/>
      <c r="L316" s="179"/>
      <c r="M316" s="184"/>
      <c r="N316" s="185"/>
      <c r="O316" s="185"/>
      <c r="P316" s="185"/>
      <c r="Q316" s="185"/>
      <c r="R316" s="185"/>
      <c r="S316" s="185"/>
      <c r="T316" s="186"/>
      <c r="AT316" s="180" t="s">
        <v>237</v>
      </c>
      <c r="AU316" s="180" t="s">
        <v>88</v>
      </c>
      <c r="AV316" s="15" t="s">
        <v>213</v>
      </c>
      <c r="AW316" s="15" t="s">
        <v>33</v>
      </c>
      <c r="AX316" s="15" t="s">
        <v>86</v>
      </c>
      <c r="AY316" s="180" t="s">
        <v>207</v>
      </c>
    </row>
    <row r="317" spans="1:65" s="2" customFormat="1" ht="44.25" customHeight="1">
      <c r="A317" s="31"/>
      <c r="B317" s="148"/>
      <c r="C317" s="149" t="s">
        <v>423</v>
      </c>
      <c r="D317" s="149" t="s">
        <v>209</v>
      </c>
      <c r="E317" s="150" t="s">
        <v>3911</v>
      </c>
      <c r="F317" s="151" t="s">
        <v>3912</v>
      </c>
      <c r="G317" s="152" t="s">
        <v>301</v>
      </c>
      <c r="H317" s="153">
        <v>1</v>
      </c>
      <c r="I317" s="154"/>
      <c r="J317" s="155">
        <f>ROUND(I317*H317,2)</f>
        <v>0</v>
      </c>
      <c r="K317" s="156"/>
      <c r="L317" s="32"/>
      <c r="M317" s="157" t="s">
        <v>1</v>
      </c>
      <c r="N317" s="158" t="s">
        <v>44</v>
      </c>
      <c r="O317" s="57"/>
      <c r="P317" s="159">
        <f>O317*H317</f>
        <v>0</v>
      </c>
      <c r="Q317" s="159">
        <v>0</v>
      </c>
      <c r="R317" s="159">
        <f>Q317*H317</f>
        <v>0</v>
      </c>
      <c r="S317" s="159">
        <v>0</v>
      </c>
      <c r="T317" s="160">
        <f>S317*H317</f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61" t="s">
        <v>245</v>
      </c>
      <c r="AT317" s="161" t="s">
        <v>209</v>
      </c>
      <c r="AU317" s="161" t="s">
        <v>88</v>
      </c>
      <c r="AY317" s="17" t="s">
        <v>207</v>
      </c>
      <c r="BE317" s="162">
        <f>IF(N317="základní",J317,0)</f>
        <v>0</v>
      </c>
      <c r="BF317" s="162">
        <f>IF(N317="snížená",J317,0)</f>
        <v>0</v>
      </c>
      <c r="BG317" s="162">
        <f>IF(N317="zákl. přenesená",J317,0)</f>
        <v>0</v>
      </c>
      <c r="BH317" s="162">
        <f>IF(N317="sníž. přenesená",J317,0)</f>
        <v>0</v>
      </c>
      <c r="BI317" s="162">
        <f>IF(N317="nulová",J317,0)</f>
        <v>0</v>
      </c>
      <c r="BJ317" s="17" t="s">
        <v>86</v>
      </c>
      <c r="BK317" s="162">
        <f>ROUND(I317*H317,2)</f>
        <v>0</v>
      </c>
      <c r="BL317" s="17" t="s">
        <v>245</v>
      </c>
      <c r="BM317" s="161" t="s">
        <v>426</v>
      </c>
    </row>
    <row r="318" spans="1:65" s="13" customFormat="1" ht="11.25">
      <c r="B318" s="163"/>
      <c r="D318" s="164" t="s">
        <v>237</v>
      </c>
      <c r="E318" s="165" t="s">
        <v>1</v>
      </c>
      <c r="F318" s="166" t="s">
        <v>1343</v>
      </c>
      <c r="H318" s="167">
        <v>1</v>
      </c>
      <c r="I318" s="168"/>
      <c r="L318" s="163"/>
      <c r="M318" s="169"/>
      <c r="N318" s="170"/>
      <c r="O318" s="170"/>
      <c r="P318" s="170"/>
      <c r="Q318" s="170"/>
      <c r="R318" s="170"/>
      <c r="S318" s="170"/>
      <c r="T318" s="171"/>
      <c r="AT318" s="165" t="s">
        <v>237</v>
      </c>
      <c r="AU318" s="165" t="s">
        <v>88</v>
      </c>
      <c r="AV318" s="13" t="s">
        <v>88</v>
      </c>
      <c r="AW318" s="13" t="s">
        <v>33</v>
      </c>
      <c r="AX318" s="13" t="s">
        <v>79</v>
      </c>
      <c r="AY318" s="165" t="s">
        <v>207</v>
      </c>
    </row>
    <row r="319" spans="1:65" s="14" customFormat="1" ht="11.25">
      <c r="B319" s="172"/>
      <c r="D319" s="164" t="s">
        <v>237</v>
      </c>
      <c r="E319" s="173" t="s">
        <v>1</v>
      </c>
      <c r="F319" s="174" t="s">
        <v>3815</v>
      </c>
      <c r="H319" s="173" t="s">
        <v>1</v>
      </c>
      <c r="I319" s="175"/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237</v>
      </c>
      <c r="AU319" s="173" t="s">
        <v>88</v>
      </c>
      <c r="AV319" s="14" t="s">
        <v>86</v>
      </c>
      <c r="AW319" s="14" t="s">
        <v>33</v>
      </c>
      <c r="AX319" s="14" t="s">
        <v>79</v>
      </c>
      <c r="AY319" s="173" t="s">
        <v>207</v>
      </c>
    </row>
    <row r="320" spans="1:65" s="15" customFormat="1" ht="11.25">
      <c r="B320" s="179"/>
      <c r="D320" s="164" t="s">
        <v>237</v>
      </c>
      <c r="E320" s="180" t="s">
        <v>1</v>
      </c>
      <c r="F320" s="181" t="s">
        <v>242</v>
      </c>
      <c r="H320" s="182">
        <v>1</v>
      </c>
      <c r="I320" s="183"/>
      <c r="L320" s="179"/>
      <c r="M320" s="184"/>
      <c r="N320" s="185"/>
      <c r="O320" s="185"/>
      <c r="P320" s="185"/>
      <c r="Q320" s="185"/>
      <c r="R320" s="185"/>
      <c r="S320" s="185"/>
      <c r="T320" s="186"/>
      <c r="AT320" s="180" t="s">
        <v>237</v>
      </c>
      <c r="AU320" s="180" t="s">
        <v>88</v>
      </c>
      <c r="AV320" s="15" t="s">
        <v>213</v>
      </c>
      <c r="AW320" s="15" t="s">
        <v>33</v>
      </c>
      <c r="AX320" s="15" t="s">
        <v>86</v>
      </c>
      <c r="AY320" s="180" t="s">
        <v>207</v>
      </c>
    </row>
    <row r="321" spans="1:65" s="2" customFormat="1" ht="44.25" customHeight="1">
      <c r="A321" s="31"/>
      <c r="B321" s="148"/>
      <c r="C321" s="149" t="s">
        <v>330</v>
      </c>
      <c r="D321" s="149" t="s">
        <v>209</v>
      </c>
      <c r="E321" s="150" t="s">
        <v>3913</v>
      </c>
      <c r="F321" s="151" t="s">
        <v>3914</v>
      </c>
      <c r="G321" s="152" t="s">
        <v>301</v>
      </c>
      <c r="H321" s="153">
        <v>1</v>
      </c>
      <c r="I321" s="154"/>
      <c r="J321" s="155">
        <f>ROUND(I321*H321,2)</f>
        <v>0</v>
      </c>
      <c r="K321" s="156"/>
      <c r="L321" s="32"/>
      <c r="M321" s="157" t="s">
        <v>1</v>
      </c>
      <c r="N321" s="158" t="s">
        <v>44</v>
      </c>
      <c r="O321" s="57"/>
      <c r="P321" s="159">
        <f>O321*H321</f>
        <v>0</v>
      </c>
      <c r="Q321" s="159">
        <v>0</v>
      </c>
      <c r="R321" s="159">
        <f>Q321*H321</f>
        <v>0</v>
      </c>
      <c r="S321" s="159">
        <v>0</v>
      </c>
      <c r="T321" s="160">
        <f>S321*H321</f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61" t="s">
        <v>245</v>
      </c>
      <c r="AT321" s="161" t="s">
        <v>209</v>
      </c>
      <c r="AU321" s="161" t="s">
        <v>88</v>
      </c>
      <c r="AY321" s="17" t="s">
        <v>207</v>
      </c>
      <c r="BE321" s="162">
        <f>IF(N321="základní",J321,0)</f>
        <v>0</v>
      </c>
      <c r="BF321" s="162">
        <f>IF(N321="snížená",J321,0)</f>
        <v>0</v>
      </c>
      <c r="BG321" s="162">
        <f>IF(N321="zákl. přenesená",J321,0)</f>
        <v>0</v>
      </c>
      <c r="BH321" s="162">
        <f>IF(N321="sníž. přenesená",J321,0)</f>
        <v>0</v>
      </c>
      <c r="BI321" s="162">
        <f>IF(N321="nulová",J321,0)</f>
        <v>0</v>
      </c>
      <c r="BJ321" s="17" t="s">
        <v>86</v>
      </c>
      <c r="BK321" s="162">
        <f>ROUND(I321*H321,2)</f>
        <v>0</v>
      </c>
      <c r="BL321" s="17" t="s">
        <v>245</v>
      </c>
      <c r="BM321" s="161" t="s">
        <v>429</v>
      </c>
    </row>
    <row r="322" spans="1:65" s="13" customFormat="1" ht="11.25">
      <c r="B322" s="163"/>
      <c r="D322" s="164" t="s">
        <v>237</v>
      </c>
      <c r="E322" s="165" t="s">
        <v>1</v>
      </c>
      <c r="F322" s="166" t="s">
        <v>1343</v>
      </c>
      <c r="H322" s="167">
        <v>1</v>
      </c>
      <c r="I322" s="168"/>
      <c r="L322" s="163"/>
      <c r="M322" s="169"/>
      <c r="N322" s="170"/>
      <c r="O322" s="170"/>
      <c r="P322" s="170"/>
      <c r="Q322" s="170"/>
      <c r="R322" s="170"/>
      <c r="S322" s="170"/>
      <c r="T322" s="171"/>
      <c r="AT322" s="165" t="s">
        <v>237</v>
      </c>
      <c r="AU322" s="165" t="s">
        <v>88</v>
      </c>
      <c r="AV322" s="13" t="s">
        <v>88</v>
      </c>
      <c r="AW322" s="13" t="s">
        <v>33</v>
      </c>
      <c r="AX322" s="13" t="s">
        <v>79</v>
      </c>
      <c r="AY322" s="165" t="s">
        <v>207</v>
      </c>
    </row>
    <row r="323" spans="1:65" s="14" customFormat="1" ht="11.25">
      <c r="B323" s="172"/>
      <c r="D323" s="164" t="s">
        <v>237</v>
      </c>
      <c r="E323" s="173" t="s">
        <v>1</v>
      </c>
      <c r="F323" s="174" t="s">
        <v>3815</v>
      </c>
      <c r="H323" s="173" t="s">
        <v>1</v>
      </c>
      <c r="I323" s="175"/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237</v>
      </c>
      <c r="AU323" s="173" t="s">
        <v>88</v>
      </c>
      <c r="AV323" s="14" t="s">
        <v>86</v>
      </c>
      <c r="AW323" s="14" t="s">
        <v>33</v>
      </c>
      <c r="AX323" s="14" t="s">
        <v>79</v>
      </c>
      <c r="AY323" s="173" t="s">
        <v>207</v>
      </c>
    </row>
    <row r="324" spans="1:65" s="15" customFormat="1" ht="11.25">
      <c r="B324" s="179"/>
      <c r="D324" s="164" t="s">
        <v>237</v>
      </c>
      <c r="E324" s="180" t="s">
        <v>1</v>
      </c>
      <c r="F324" s="181" t="s">
        <v>242</v>
      </c>
      <c r="H324" s="182">
        <v>1</v>
      </c>
      <c r="I324" s="183"/>
      <c r="L324" s="179"/>
      <c r="M324" s="184"/>
      <c r="N324" s="185"/>
      <c r="O324" s="185"/>
      <c r="P324" s="185"/>
      <c r="Q324" s="185"/>
      <c r="R324" s="185"/>
      <c r="S324" s="185"/>
      <c r="T324" s="186"/>
      <c r="AT324" s="180" t="s">
        <v>237</v>
      </c>
      <c r="AU324" s="180" t="s">
        <v>88</v>
      </c>
      <c r="AV324" s="15" t="s">
        <v>213</v>
      </c>
      <c r="AW324" s="15" t="s">
        <v>33</v>
      </c>
      <c r="AX324" s="15" t="s">
        <v>86</v>
      </c>
      <c r="AY324" s="180" t="s">
        <v>207</v>
      </c>
    </row>
    <row r="325" spans="1:65" s="2" customFormat="1" ht="44.25" customHeight="1">
      <c r="A325" s="31"/>
      <c r="B325" s="148"/>
      <c r="C325" s="149" t="s">
        <v>432</v>
      </c>
      <c r="D325" s="149" t="s">
        <v>209</v>
      </c>
      <c r="E325" s="150" t="s">
        <v>3915</v>
      </c>
      <c r="F325" s="151" t="s">
        <v>3916</v>
      </c>
      <c r="G325" s="152" t="s">
        <v>301</v>
      </c>
      <c r="H325" s="153">
        <v>1</v>
      </c>
      <c r="I325" s="154"/>
      <c r="J325" s="155">
        <f>ROUND(I325*H325,2)</f>
        <v>0</v>
      </c>
      <c r="K325" s="156"/>
      <c r="L325" s="32"/>
      <c r="M325" s="157" t="s">
        <v>1</v>
      </c>
      <c r="N325" s="158" t="s">
        <v>44</v>
      </c>
      <c r="O325" s="57"/>
      <c r="P325" s="159">
        <f>O325*H325</f>
        <v>0</v>
      </c>
      <c r="Q325" s="159">
        <v>0</v>
      </c>
      <c r="R325" s="159">
        <f>Q325*H325</f>
        <v>0</v>
      </c>
      <c r="S325" s="159">
        <v>0</v>
      </c>
      <c r="T325" s="160">
        <f>S325*H325</f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61" t="s">
        <v>245</v>
      </c>
      <c r="AT325" s="161" t="s">
        <v>209</v>
      </c>
      <c r="AU325" s="161" t="s">
        <v>88</v>
      </c>
      <c r="AY325" s="17" t="s">
        <v>207</v>
      </c>
      <c r="BE325" s="162">
        <f>IF(N325="základní",J325,0)</f>
        <v>0</v>
      </c>
      <c r="BF325" s="162">
        <f>IF(N325="snížená",J325,0)</f>
        <v>0</v>
      </c>
      <c r="BG325" s="162">
        <f>IF(N325="zákl. přenesená",J325,0)</f>
        <v>0</v>
      </c>
      <c r="BH325" s="162">
        <f>IF(N325="sníž. přenesená",J325,0)</f>
        <v>0</v>
      </c>
      <c r="BI325" s="162">
        <f>IF(N325="nulová",J325,0)</f>
        <v>0</v>
      </c>
      <c r="BJ325" s="17" t="s">
        <v>86</v>
      </c>
      <c r="BK325" s="162">
        <f>ROUND(I325*H325,2)</f>
        <v>0</v>
      </c>
      <c r="BL325" s="17" t="s">
        <v>245</v>
      </c>
      <c r="BM325" s="161" t="s">
        <v>435</v>
      </c>
    </row>
    <row r="326" spans="1:65" s="13" customFormat="1" ht="11.25">
      <c r="B326" s="163"/>
      <c r="D326" s="164" t="s">
        <v>237</v>
      </c>
      <c r="E326" s="165" t="s">
        <v>1</v>
      </c>
      <c r="F326" s="166" t="s">
        <v>1343</v>
      </c>
      <c r="H326" s="167">
        <v>1</v>
      </c>
      <c r="I326" s="168"/>
      <c r="L326" s="163"/>
      <c r="M326" s="169"/>
      <c r="N326" s="170"/>
      <c r="O326" s="170"/>
      <c r="P326" s="170"/>
      <c r="Q326" s="170"/>
      <c r="R326" s="170"/>
      <c r="S326" s="170"/>
      <c r="T326" s="171"/>
      <c r="AT326" s="165" t="s">
        <v>237</v>
      </c>
      <c r="AU326" s="165" t="s">
        <v>88</v>
      </c>
      <c r="AV326" s="13" t="s">
        <v>88</v>
      </c>
      <c r="AW326" s="13" t="s">
        <v>33</v>
      </c>
      <c r="AX326" s="13" t="s">
        <v>79</v>
      </c>
      <c r="AY326" s="165" t="s">
        <v>207</v>
      </c>
    </row>
    <row r="327" spans="1:65" s="14" customFormat="1" ht="11.25">
      <c r="B327" s="172"/>
      <c r="D327" s="164" t="s">
        <v>237</v>
      </c>
      <c r="E327" s="173" t="s">
        <v>1</v>
      </c>
      <c r="F327" s="174" t="s">
        <v>3815</v>
      </c>
      <c r="H327" s="173" t="s">
        <v>1</v>
      </c>
      <c r="I327" s="175"/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237</v>
      </c>
      <c r="AU327" s="173" t="s">
        <v>88</v>
      </c>
      <c r="AV327" s="14" t="s">
        <v>86</v>
      </c>
      <c r="AW327" s="14" t="s">
        <v>33</v>
      </c>
      <c r="AX327" s="14" t="s">
        <v>79</v>
      </c>
      <c r="AY327" s="173" t="s">
        <v>207</v>
      </c>
    </row>
    <row r="328" spans="1:65" s="15" customFormat="1" ht="11.25">
      <c r="B328" s="179"/>
      <c r="D328" s="164" t="s">
        <v>237</v>
      </c>
      <c r="E328" s="180" t="s">
        <v>1</v>
      </c>
      <c r="F328" s="181" t="s">
        <v>242</v>
      </c>
      <c r="H328" s="182">
        <v>1</v>
      </c>
      <c r="I328" s="183"/>
      <c r="L328" s="179"/>
      <c r="M328" s="184"/>
      <c r="N328" s="185"/>
      <c r="O328" s="185"/>
      <c r="P328" s="185"/>
      <c r="Q328" s="185"/>
      <c r="R328" s="185"/>
      <c r="S328" s="185"/>
      <c r="T328" s="186"/>
      <c r="AT328" s="180" t="s">
        <v>237</v>
      </c>
      <c r="AU328" s="180" t="s">
        <v>88</v>
      </c>
      <c r="AV328" s="15" t="s">
        <v>213</v>
      </c>
      <c r="AW328" s="15" t="s">
        <v>33</v>
      </c>
      <c r="AX328" s="15" t="s">
        <v>86</v>
      </c>
      <c r="AY328" s="180" t="s">
        <v>207</v>
      </c>
    </row>
    <row r="329" spans="1:65" s="2" customFormat="1" ht="33" customHeight="1">
      <c r="A329" s="31"/>
      <c r="B329" s="148"/>
      <c r="C329" s="149" t="s">
        <v>333</v>
      </c>
      <c r="D329" s="149" t="s">
        <v>209</v>
      </c>
      <c r="E329" s="150" t="s">
        <v>3917</v>
      </c>
      <c r="F329" s="151" t="s">
        <v>3918</v>
      </c>
      <c r="G329" s="152" t="s">
        <v>301</v>
      </c>
      <c r="H329" s="153">
        <v>1</v>
      </c>
      <c r="I329" s="154"/>
      <c r="J329" s="155">
        <f>ROUND(I329*H329,2)</f>
        <v>0</v>
      </c>
      <c r="K329" s="156"/>
      <c r="L329" s="32"/>
      <c r="M329" s="157" t="s">
        <v>1</v>
      </c>
      <c r="N329" s="158" t="s">
        <v>44</v>
      </c>
      <c r="O329" s="57"/>
      <c r="P329" s="159">
        <f>O329*H329</f>
        <v>0</v>
      </c>
      <c r="Q329" s="159">
        <v>0</v>
      </c>
      <c r="R329" s="159">
        <f>Q329*H329</f>
        <v>0</v>
      </c>
      <c r="S329" s="159">
        <v>0</v>
      </c>
      <c r="T329" s="160">
        <f>S329*H329</f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61" t="s">
        <v>245</v>
      </c>
      <c r="AT329" s="161" t="s">
        <v>209</v>
      </c>
      <c r="AU329" s="161" t="s">
        <v>88</v>
      </c>
      <c r="AY329" s="17" t="s">
        <v>207</v>
      </c>
      <c r="BE329" s="162">
        <f>IF(N329="základní",J329,0)</f>
        <v>0</v>
      </c>
      <c r="BF329" s="162">
        <f>IF(N329="snížená",J329,0)</f>
        <v>0</v>
      </c>
      <c r="BG329" s="162">
        <f>IF(N329="zákl. přenesená",J329,0)</f>
        <v>0</v>
      </c>
      <c r="BH329" s="162">
        <f>IF(N329="sníž. přenesená",J329,0)</f>
        <v>0</v>
      </c>
      <c r="BI329" s="162">
        <f>IF(N329="nulová",J329,0)</f>
        <v>0</v>
      </c>
      <c r="BJ329" s="17" t="s">
        <v>86</v>
      </c>
      <c r="BK329" s="162">
        <f>ROUND(I329*H329,2)</f>
        <v>0</v>
      </c>
      <c r="BL329" s="17" t="s">
        <v>245</v>
      </c>
      <c r="BM329" s="161" t="s">
        <v>438</v>
      </c>
    </row>
    <row r="330" spans="1:65" s="13" customFormat="1" ht="11.25">
      <c r="B330" s="163"/>
      <c r="D330" s="164" t="s">
        <v>237</v>
      </c>
      <c r="E330" s="165" t="s">
        <v>1</v>
      </c>
      <c r="F330" s="166" t="s">
        <v>1343</v>
      </c>
      <c r="H330" s="167">
        <v>1</v>
      </c>
      <c r="I330" s="168"/>
      <c r="L330" s="163"/>
      <c r="M330" s="169"/>
      <c r="N330" s="170"/>
      <c r="O330" s="170"/>
      <c r="P330" s="170"/>
      <c r="Q330" s="170"/>
      <c r="R330" s="170"/>
      <c r="S330" s="170"/>
      <c r="T330" s="171"/>
      <c r="AT330" s="165" t="s">
        <v>237</v>
      </c>
      <c r="AU330" s="165" t="s">
        <v>88</v>
      </c>
      <c r="AV330" s="13" t="s">
        <v>88</v>
      </c>
      <c r="AW330" s="13" t="s">
        <v>33</v>
      </c>
      <c r="AX330" s="13" t="s">
        <v>79</v>
      </c>
      <c r="AY330" s="165" t="s">
        <v>207</v>
      </c>
    </row>
    <row r="331" spans="1:65" s="14" customFormat="1" ht="22.5">
      <c r="B331" s="172"/>
      <c r="D331" s="164" t="s">
        <v>237</v>
      </c>
      <c r="E331" s="173" t="s">
        <v>1</v>
      </c>
      <c r="F331" s="174" t="s">
        <v>3919</v>
      </c>
      <c r="H331" s="173" t="s">
        <v>1</v>
      </c>
      <c r="I331" s="175"/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237</v>
      </c>
      <c r="AU331" s="173" t="s">
        <v>88</v>
      </c>
      <c r="AV331" s="14" t="s">
        <v>86</v>
      </c>
      <c r="AW331" s="14" t="s">
        <v>33</v>
      </c>
      <c r="AX331" s="14" t="s">
        <v>79</v>
      </c>
      <c r="AY331" s="173" t="s">
        <v>207</v>
      </c>
    </row>
    <row r="332" spans="1:65" s="15" customFormat="1" ht="11.25">
      <c r="B332" s="179"/>
      <c r="D332" s="164" t="s">
        <v>237</v>
      </c>
      <c r="E332" s="180" t="s">
        <v>1</v>
      </c>
      <c r="F332" s="181" t="s">
        <v>242</v>
      </c>
      <c r="H332" s="182">
        <v>1</v>
      </c>
      <c r="I332" s="183"/>
      <c r="L332" s="179"/>
      <c r="M332" s="184"/>
      <c r="N332" s="185"/>
      <c r="O332" s="185"/>
      <c r="P332" s="185"/>
      <c r="Q332" s="185"/>
      <c r="R332" s="185"/>
      <c r="S332" s="185"/>
      <c r="T332" s="186"/>
      <c r="AT332" s="180" t="s">
        <v>237</v>
      </c>
      <c r="AU332" s="180" t="s">
        <v>88</v>
      </c>
      <c r="AV332" s="15" t="s">
        <v>213</v>
      </c>
      <c r="AW332" s="15" t="s">
        <v>33</v>
      </c>
      <c r="AX332" s="15" t="s">
        <v>86</v>
      </c>
      <c r="AY332" s="180" t="s">
        <v>207</v>
      </c>
    </row>
    <row r="333" spans="1:65" s="2" customFormat="1" ht="44.25" customHeight="1">
      <c r="A333" s="31"/>
      <c r="B333" s="148"/>
      <c r="C333" s="149" t="s">
        <v>439</v>
      </c>
      <c r="D333" s="149" t="s">
        <v>209</v>
      </c>
      <c r="E333" s="150" t="s">
        <v>3920</v>
      </c>
      <c r="F333" s="151" t="s">
        <v>3921</v>
      </c>
      <c r="G333" s="152" t="s">
        <v>301</v>
      </c>
      <c r="H333" s="153">
        <v>1</v>
      </c>
      <c r="I333" s="154"/>
      <c r="J333" s="155">
        <f>ROUND(I333*H333,2)</f>
        <v>0</v>
      </c>
      <c r="K333" s="156"/>
      <c r="L333" s="32"/>
      <c r="M333" s="157" t="s">
        <v>1</v>
      </c>
      <c r="N333" s="158" t="s">
        <v>44</v>
      </c>
      <c r="O333" s="57"/>
      <c r="P333" s="159">
        <f>O333*H333</f>
        <v>0</v>
      </c>
      <c r="Q333" s="159">
        <v>0</v>
      </c>
      <c r="R333" s="159">
        <f>Q333*H333</f>
        <v>0</v>
      </c>
      <c r="S333" s="159">
        <v>0</v>
      </c>
      <c r="T333" s="160">
        <f>S333*H333</f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61" t="s">
        <v>245</v>
      </c>
      <c r="AT333" s="161" t="s">
        <v>209</v>
      </c>
      <c r="AU333" s="161" t="s">
        <v>88</v>
      </c>
      <c r="AY333" s="17" t="s">
        <v>207</v>
      </c>
      <c r="BE333" s="162">
        <f>IF(N333="základní",J333,0)</f>
        <v>0</v>
      </c>
      <c r="BF333" s="162">
        <f>IF(N333="snížená",J333,0)</f>
        <v>0</v>
      </c>
      <c r="BG333" s="162">
        <f>IF(N333="zákl. přenesená",J333,0)</f>
        <v>0</v>
      </c>
      <c r="BH333" s="162">
        <f>IF(N333="sníž. přenesená",J333,0)</f>
        <v>0</v>
      </c>
      <c r="BI333" s="162">
        <f>IF(N333="nulová",J333,0)</f>
        <v>0</v>
      </c>
      <c r="BJ333" s="17" t="s">
        <v>86</v>
      </c>
      <c r="BK333" s="162">
        <f>ROUND(I333*H333,2)</f>
        <v>0</v>
      </c>
      <c r="BL333" s="17" t="s">
        <v>245</v>
      </c>
      <c r="BM333" s="161" t="s">
        <v>442</v>
      </c>
    </row>
    <row r="334" spans="1:65" s="13" customFormat="1" ht="11.25">
      <c r="B334" s="163"/>
      <c r="D334" s="164" t="s">
        <v>237</v>
      </c>
      <c r="E334" s="165" t="s">
        <v>1</v>
      </c>
      <c r="F334" s="166" t="s">
        <v>1363</v>
      </c>
      <c r="H334" s="167">
        <v>1</v>
      </c>
      <c r="I334" s="168"/>
      <c r="L334" s="163"/>
      <c r="M334" s="169"/>
      <c r="N334" s="170"/>
      <c r="O334" s="170"/>
      <c r="P334" s="170"/>
      <c r="Q334" s="170"/>
      <c r="R334" s="170"/>
      <c r="S334" s="170"/>
      <c r="T334" s="171"/>
      <c r="AT334" s="165" t="s">
        <v>237</v>
      </c>
      <c r="AU334" s="165" t="s">
        <v>88</v>
      </c>
      <c r="AV334" s="13" t="s">
        <v>88</v>
      </c>
      <c r="AW334" s="13" t="s">
        <v>33</v>
      </c>
      <c r="AX334" s="13" t="s">
        <v>79</v>
      </c>
      <c r="AY334" s="165" t="s">
        <v>207</v>
      </c>
    </row>
    <row r="335" spans="1:65" s="14" customFormat="1" ht="11.25">
      <c r="B335" s="172"/>
      <c r="D335" s="164" t="s">
        <v>237</v>
      </c>
      <c r="E335" s="173" t="s">
        <v>1</v>
      </c>
      <c r="F335" s="174" t="s">
        <v>3815</v>
      </c>
      <c r="H335" s="173" t="s">
        <v>1</v>
      </c>
      <c r="I335" s="175"/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237</v>
      </c>
      <c r="AU335" s="173" t="s">
        <v>88</v>
      </c>
      <c r="AV335" s="14" t="s">
        <v>86</v>
      </c>
      <c r="AW335" s="14" t="s">
        <v>33</v>
      </c>
      <c r="AX335" s="14" t="s">
        <v>79</v>
      </c>
      <c r="AY335" s="173" t="s">
        <v>207</v>
      </c>
    </row>
    <row r="336" spans="1:65" s="15" customFormat="1" ht="11.25">
      <c r="B336" s="179"/>
      <c r="D336" s="164" t="s">
        <v>237</v>
      </c>
      <c r="E336" s="180" t="s">
        <v>1</v>
      </c>
      <c r="F336" s="181" t="s">
        <v>242</v>
      </c>
      <c r="H336" s="182">
        <v>1</v>
      </c>
      <c r="I336" s="183"/>
      <c r="L336" s="179"/>
      <c r="M336" s="184"/>
      <c r="N336" s="185"/>
      <c r="O336" s="185"/>
      <c r="P336" s="185"/>
      <c r="Q336" s="185"/>
      <c r="R336" s="185"/>
      <c r="S336" s="185"/>
      <c r="T336" s="186"/>
      <c r="AT336" s="180" t="s">
        <v>237</v>
      </c>
      <c r="AU336" s="180" t="s">
        <v>88</v>
      </c>
      <c r="AV336" s="15" t="s">
        <v>213</v>
      </c>
      <c r="AW336" s="15" t="s">
        <v>33</v>
      </c>
      <c r="AX336" s="15" t="s">
        <v>86</v>
      </c>
      <c r="AY336" s="180" t="s">
        <v>207</v>
      </c>
    </row>
    <row r="337" spans="1:65" s="2" customFormat="1" ht="44.25" customHeight="1">
      <c r="A337" s="31"/>
      <c r="B337" s="148"/>
      <c r="C337" s="149" t="s">
        <v>338</v>
      </c>
      <c r="D337" s="149" t="s">
        <v>209</v>
      </c>
      <c r="E337" s="150" t="s">
        <v>3922</v>
      </c>
      <c r="F337" s="151" t="s">
        <v>3923</v>
      </c>
      <c r="G337" s="152" t="s">
        <v>301</v>
      </c>
      <c r="H337" s="153">
        <v>1</v>
      </c>
      <c r="I337" s="154"/>
      <c r="J337" s="155">
        <f>ROUND(I337*H337,2)</f>
        <v>0</v>
      </c>
      <c r="K337" s="156"/>
      <c r="L337" s="32"/>
      <c r="M337" s="157" t="s">
        <v>1</v>
      </c>
      <c r="N337" s="158" t="s">
        <v>44</v>
      </c>
      <c r="O337" s="57"/>
      <c r="P337" s="159">
        <f>O337*H337</f>
        <v>0</v>
      </c>
      <c r="Q337" s="159">
        <v>0</v>
      </c>
      <c r="R337" s="159">
        <f>Q337*H337</f>
        <v>0</v>
      </c>
      <c r="S337" s="159">
        <v>0</v>
      </c>
      <c r="T337" s="160">
        <f>S337*H337</f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61" t="s">
        <v>245</v>
      </c>
      <c r="AT337" s="161" t="s">
        <v>209</v>
      </c>
      <c r="AU337" s="161" t="s">
        <v>88</v>
      </c>
      <c r="AY337" s="17" t="s">
        <v>207</v>
      </c>
      <c r="BE337" s="162">
        <f>IF(N337="základní",J337,0)</f>
        <v>0</v>
      </c>
      <c r="BF337" s="162">
        <f>IF(N337="snížená",J337,0)</f>
        <v>0</v>
      </c>
      <c r="BG337" s="162">
        <f>IF(N337="zákl. přenesená",J337,0)</f>
        <v>0</v>
      </c>
      <c r="BH337" s="162">
        <f>IF(N337="sníž. přenesená",J337,0)</f>
        <v>0</v>
      </c>
      <c r="BI337" s="162">
        <f>IF(N337="nulová",J337,0)</f>
        <v>0</v>
      </c>
      <c r="BJ337" s="17" t="s">
        <v>86</v>
      </c>
      <c r="BK337" s="162">
        <f>ROUND(I337*H337,2)</f>
        <v>0</v>
      </c>
      <c r="BL337" s="17" t="s">
        <v>245</v>
      </c>
      <c r="BM337" s="161" t="s">
        <v>447</v>
      </c>
    </row>
    <row r="338" spans="1:65" s="13" customFormat="1" ht="11.25">
      <c r="B338" s="163"/>
      <c r="D338" s="164" t="s">
        <v>237</v>
      </c>
      <c r="E338" s="165" t="s">
        <v>1</v>
      </c>
      <c r="F338" s="166" t="s">
        <v>1363</v>
      </c>
      <c r="H338" s="167">
        <v>1</v>
      </c>
      <c r="I338" s="168"/>
      <c r="L338" s="163"/>
      <c r="M338" s="169"/>
      <c r="N338" s="170"/>
      <c r="O338" s="170"/>
      <c r="P338" s="170"/>
      <c r="Q338" s="170"/>
      <c r="R338" s="170"/>
      <c r="S338" s="170"/>
      <c r="T338" s="171"/>
      <c r="AT338" s="165" t="s">
        <v>237</v>
      </c>
      <c r="AU338" s="165" t="s">
        <v>88</v>
      </c>
      <c r="AV338" s="13" t="s">
        <v>88</v>
      </c>
      <c r="AW338" s="13" t="s">
        <v>33</v>
      </c>
      <c r="AX338" s="13" t="s">
        <v>79</v>
      </c>
      <c r="AY338" s="165" t="s">
        <v>207</v>
      </c>
    </row>
    <row r="339" spans="1:65" s="14" customFormat="1" ht="11.25">
      <c r="B339" s="172"/>
      <c r="D339" s="164" t="s">
        <v>237</v>
      </c>
      <c r="E339" s="173" t="s">
        <v>1</v>
      </c>
      <c r="F339" s="174" t="s">
        <v>3815</v>
      </c>
      <c r="H339" s="173" t="s">
        <v>1</v>
      </c>
      <c r="I339" s="175"/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237</v>
      </c>
      <c r="AU339" s="173" t="s">
        <v>88</v>
      </c>
      <c r="AV339" s="14" t="s">
        <v>86</v>
      </c>
      <c r="AW339" s="14" t="s">
        <v>33</v>
      </c>
      <c r="AX339" s="14" t="s">
        <v>79</v>
      </c>
      <c r="AY339" s="173" t="s">
        <v>207</v>
      </c>
    </row>
    <row r="340" spans="1:65" s="15" customFormat="1" ht="11.25">
      <c r="B340" s="179"/>
      <c r="D340" s="164" t="s">
        <v>237</v>
      </c>
      <c r="E340" s="180" t="s">
        <v>1</v>
      </c>
      <c r="F340" s="181" t="s">
        <v>242</v>
      </c>
      <c r="H340" s="182">
        <v>1</v>
      </c>
      <c r="I340" s="183"/>
      <c r="L340" s="179"/>
      <c r="M340" s="184"/>
      <c r="N340" s="185"/>
      <c r="O340" s="185"/>
      <c r="P340" s="185"/>
      <c r="Q340" s="185"/>
      <c r="R340" s="185"/>
      <c r="S340" s="185"/>
      <c r="T340" s="186"/>
      <c r="AT340" s="180" t="s">
        <v>237</v>
      </c>
      <c r="AU340" s="180" t="s">
        <v>88</v>
      </c>
      <c r="AV340" s="15" t="s">
        <v>213</v>
      </c>
      <c r="AW340" s="15" t="s">
        <v>33</v>
      </c>
      <c r="AX340" s="15" t="s">
        <v>86</v>
      </c>
      <c r="AY340" s="180" t="s">
        <v>207</v>
      </c>
    </row>
    <row r="341" spans="1:65" s="2" customFormat="1" ht="44.25" customHeight="1">
      <c r="A341" s="31"/>
      <c r="B341" s="148"/>
      <c r="C341" s="149" t="s">
        <v>448</v>
      </c>
      <c r="D341" s="149" t="s">
        <v>209</v>
      </c>
      <c r="E341" s="150" t="s">
        <v>3924</v>
      </c>
      <c r="F341" s="151" t="s">
        <v>3925</v>
      </c>
      <c r="G341" s="152" t="s">
        <v>301</v>
      </c>
      <c r="H341" s="153">
        <v>1</v>
      </c>
      <c r="I341" s="154"/>
      <c r="J341" s="155">
        <f>ROUND(I341*H341,2)</f>
        <v>0</v>
      </c>
      <c r="K341" s="156"/>
      <c r="L341" s="32"/>
      <c r="M341" s="157" t="s">
        <v>1</v>
      </c>
      <c r="N341" s="158" t="s">
        <v>44</v>
      </c>
      <c r="O341" s="57"/>
      <c r="P341" s="159">
        <f>O341*H341</f>
        <v>0</v>
      </c>
      <c r="Q341" s="159">
        <v>0</v>
      </c>
      <c r="R341" s="159">
        <f>Q341*H341</f>
        <v>0</v>
      </c>
      <c r="S341" s="159">
        <v>0</v>
      </c>
      <c r="T341" s="160">
        <f>S341*H341</f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61" t="s">
        <v>245</v>
      </c>
      <c r="AT341" s="161" t="s">
        <v>209</v>
      </c>
      <c r="AU341" s="161" t="s">
        <v>88</v>
      </c>
      <c r="AY341" s="17" t="s">
        <v>207</v>
      </c>
      <c r="BE341" s="162">
        <f>IF(N341="základní",J341,0)</f>
        <v>0</v>
      </c>
      <c r="BF341" s="162">
        <f>IF(N341="snížená",J341,0)</f>
        <v>0</v>
      </c>
      <c r="BG341" s="162">
        <f>IF(N341="zákl. přenesená",J341,0)</f>
        <v>0</v>
      </c>
      <c r="BH341" s="162">
        <f>IF(N341="sníž. přenesená",J341,0)</f>
        <v>0</v>
      </c>
      <c r="BI341" s="162">
        <f>IF(N341="nulová",J341,0)</f>
        <v>0</v>
      </c>
      <c r="BJ341" s="17" t="s">
        <v>86</v>
      </c>
      <c r="BK341" s="162">
        <f>ROUND(I341*H341,2)</f>
        <v>0</v>
      </c>
      <c r="BL341" s="17" t="s">
        <v>245</v>
      </c>
      <c r="BM341" s="161" t="s">
        <v>451</v>
      </c>
    </row>
    <row r="342" spans="1:65" s="13" customFormat="1" ht="11.25">
      <c r="B342" s="163"/>
      <c r="D342" s="164" t="s">
        <v>237</v>
      </c>
      <c r="E342" s="165" t="s">
        <v>1</v>
      </c>
      <c r="F342" s="166" t="s">
        <v>1363</v>
      </c>
      <c r="H342" s="167">
        <v>1</v>
      </c>
      <c r="I342" s="168"/>
      <c r="L342" s="163"/>
      <c r="M342" s="169"/>
      <c r="N342" s="170"/>
      <c r="O342" s="170"/>
      <c r="P342" s="170"/>
      <c r="Q342" s="170"/>
      <c r="R342" s="170"/>
      <c r="S342" s="170"/>
      <c r="T342" s="171"/>
      <c r="AT342" s="165" t="s">
        <v>237</v>
      </c>
      <c r="AU342" s="165" t="s">
        <v>88</v>
      </c>
      <c r="AV342" s="13" t="s">
        <v>88</v>
      </c>
      <c r="AW342" s="13" t="s">
        <v>33</v>
      </c>
      <c r="AX342" s="13" t="s">
        <v>79</v>
      </c>
      <c r="AY342" s="165" t="s">
        <v>207</v>
      </c>
    </row>
    <row r="343" spans="1:65" s="14" customFormat="1" ht="11.25">
      <c r="B343" s="172"/>
      <c r="D343" s="164" t="s">
        <v>237</v>
      </c>
      <c r="E343" s="173" t="s">
        <v>1</v>
      </c>
      <c r="F343" s="174" t="s">
        <v>3815</v>
      </c>
      <c r="H343" s="173" t="s">
        <v>1</v>
      </c>
      <c r="I343" s="175"/>
      <c r="L343" s="172"/>
      <c r="M343" s="176"/>
      <c r="N343" s="177"/>
      <c r="O343" s="177"/>
      <c r="P343" s="177"/>
      <c r="Q343" s="177"/>
      <c r="R343" s="177"/>
      <c r="S343" s="177"/>
      <c r="T343" s="178"/>
      <c r="AT343" s="173" t="s">
        <v>237</v>
      </c>
      <c r="AU343" s="173" t="s">
        <v>88</v>
      </c>
      <c r="AV343" s="14" t="s">
        <v>86</v>
      </c>
      <c r="AW343" s="14" t="s">
        <v>33</v>
      </c>
      <c r="AX343" s="14" t="s">
        <v>79</v>
      </c>
      <c r="AY343" s="173" t="s">
        <v>207</v>
      </c>
    </row>
    <row r="344" spans="1:65" s="15" customFormat="1" ht="11.25">
      <c r="B344" s="179"/>
      <c r="D344" s="164" t="s">
        <v>237</v>
      </c>
      <c r="E344" s="180" t="s">
        <v>1</v>
      </c>
      <c r="F344" s="181" t="s">
        <v>242</v>
      </c>
      <c r="H344" s="182">
        <v>1</v>
      </c>
      <c r="I344" s="183"/>
      <c r="L344" s="179"/>
      <c r="M344" s="184"/>
      <c r="N344" s="185"/>
      <c r="O344" s="185"/>
      <c r="P344" s="185"/>
      <c r="Q344" s="185"/>
      <c r="R344" s="185"/>
      <c r="S344" s="185"/>
      <c r="T344" s="186"/>
      <c r="AT344" s="180" t="s">
        <v>237</v>
      </c>
      <c r="AU344" s="180" t="s">
        <v>88</v>
      </c>
      <c r="AV344" s="15" t="s">
        <v>213</v>
      </c>
      <c r="AW344" s="15" t="s">
        <v>33</v>
      </c>
      <c r="AX344" s="15" t="s">
        <v>86</v>
      </c>
      <c r="AY344" s="180" t="s">
        <v>207</v>
      </c>
    </row>
    <row r="345" spans="1:65" s="2" customFormat="1" ht="44.25" customHeight="1">
      <c r="A345" s="31"/>
      <c r="B345" s="148"/>
      <c r="C345" s="149" t="s">
        <v>341</v>
      </c>
      <c r="D345" s="149" t="s">
        <v>209</v>
      </c>
      <c r="E345" s="150" t="s">
        <v>3926</v>
      </c>
      <c r="F345" s="151" t="s">
        <v>3927</v>
      </c>
      <c r="G345" s="152" t="s">
        <v>301</v>
      </c>
      <c r="H345" s="153">
        <v>1</v>
      </c>
      <c r="I345" s="154"/>
      <c r="J345" s="155">
        <f>ROUND(I345*H345,2)</f>
        <v>0</v>
      </c>
      <c r="K345" s="156"/>
      <c r="L345" s="32"/>
      <c r="M345" s="157" t="s">
        <v>1</v>
      </c>
      <c r="N345" s="158" t="s">
        <v>44</v>
      </c>
      <c r="O345" s="57"/>
      <c r="P345" s="159">
        <f>O345*H345</f>
        <v>0</v>
      </c>
      <c r="Q345" s="159">
        <v>0</v>
      </c>
      <c r="R345" s="159">
        <f>Q345*H345</f>
        <v>0</v>
      </c>
      <c r="S345" s="159">
        <v>0</v>
      </c>
      <c r="T345" s="160">
        <f>S345*H345</f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61" t="s">
        <v>245</v>
      </c>
      <c r="AT345" s="161" t="s">
        <v>209</v>
      </c>
      <c r="AU345" s="161" t="s">
        <v>88</v>
      </c>
      <c r="AY345" s="17" t="s">
        <v>207</v>
      </c>
      <c r="BE345" s="162">
        <f>IF(N345="základní",J345,0)</f>
        <v>0</v>
      </c>
      <c r="BF345" s="162">
        <f>IF(N345="snížená",J345,0)</f>
        <v>0</v>
      </c>
      <c r="BG345" s="162">
        <f>IF(N345="zákl. přenesená",J345,0)</f>
        <v>0</v>
      </c>
      <c r="BH345" s="162">
        <f>IF(N345="sníž. přenesená",J345,0)</f>
        <v>0</v>
      </c>
      <c r="BI345" s="162">
        <f>IF(N345="nulová",J345,0)</f>
        <v>0</v>
      </c>
      <c r="BJ345" s="17" t="s">
        <v>86</v>
      </c>
      <c r="BK345" s="162">
        <f>ROUND(I345*H345,2)</f>
        <v>0</v>
      </c>
      <c r="BL345" s="17" t="s">
        <v>245</v>
      </c>
      <c r="BM345" s="161" t="s">
        <v>454</v>
      </c>
    </row>
    <row r="346" spans="1:65" s="13" customFormat="1" ht="11.25">
      <c r="B346" s="163"/>
      <c r="D346" s="164" t="s">
        <v>237</v>
      </c>
      <c r="E346" s="165" t="s">
        <v>1</v>
      </c>
      <c r="F346" s="166" t="s">
        <v>1363</v>
      </c>
      <c r="H346" s="167">
        <v>1</v>
      </c>
      <c r="I346" s="168"/>
      <c r="L346" s="163"/>
      <c r="M346" s="169"/>
      <c r="N346" s="170"/>
      <c r="O346" s="170"/>
      <c r="P346" s="170"/>
      <c r="Q346" s="170"/>
      <c r="R346" s="170"/>
      <c r="S346" s="170"/>
      <c r="T346" s="171"/>
      <c r="AT346" s="165" t="s">
        <v>237</v>
      </c>
      <c r="AU346" s="165" t="s">
        <v>88</v>
      </c>
      <c r="AV346" s="13" t="s">
        <v>88</v>
      </c>
      <c r="AW346" s="13" t="s">
        <v>33</v>
      </c>
      <c r="AX346" s="13" t="s">
        <v>79</v>
      </c>
      <c r="AY346" s="165" t="s">
        <v>207</v>
      </c>
    </row>
    <row r="347" spans="1:65" s="14" customFormat="1" ht="11.25">
      <c r="B347" s="172"/>
      <c r="D347" s="164" t="s">
        <v>237</v>
      </c>
      <c r="E347" s="173" t="s">
        <v>1</v>
      </c>
      <c r="F347" s="174" t="s">
        <v>3815</v>
      </c>
      <c r="H347" s="173" t="s">
        <v>1</v>
      </c>
      <c r="I347" s="175"/>
      <c r="L347" s="172"/>
      <c r="M347" s="176"/>
      <c r="N347" s="177"/>
      <c r="O347" s="177"/>
      <c r="P347" s="177"/>
      <c r="Q347" s="177"/>
      <c r="R347" s="177"/>
      <c r="S347" s="177"/>
      <c r="T347" s="178"/>
      <c r="AT347" s="173" t="s">
        <v>237</v>
      </c>
      <c r="AU347" s="173" t="s">
        <v>88</v>
      </c>
      <c r="AV347" s="14" t="s">
        <v>86</v>
      </c>
      <c r="AW347" s="14" t="s">
        <v>33</v>
      </c>
      <c r="AX347" s="14" t="s">
        <v>79</v>
      </c>
      <c r="AY347" s="173" t="s">
        <v>207</v>
      </c>
    </row>
    <row r="348" spans="1:65" s="15" customFormat="1" ht="11.25">
      <c r="B348" s="179"/>
      <c r="D348" s="164" t="s">
        <v>237</v>
      </c>
      <c r="E348" s="180" t="s">
        <v>1</v>
      </c>
      <c r="F348" s="181" t="s">
        <v>242</v>
      </c>
      <c r="H348" s="182">
        <v>1</v>
      </c>
      <c r="I348" s="183"/>
      <c r="L348" s="179"/>
      <c r="M348" s="184"/>
      <c r="N348" s="185"/>
      <c r="O348" s="185"/>
      <c r="P348" s="185"/>
      <c r="Q348" s="185"/>
      <c r="R348" s="185"/>
      <c r="S348" s="185"/>
      <c r="T348" s="186"/>
      <c r="AT348" s="180" t="s">
        <v>237</v>
      </c>
      <c r="AU348" s="180" t="s">
        <v>88</v>
      </c>
      <c r="AV348" s="15" t="s">
        <v>213</v>
      </c>
      <c r="AW348" s="15" t="s">
        <v>33</v>
      </c>
      <c r="AX348" s="15" t="s">
        <v>86</v>
      </c>
      <c r="AY348" s="180" t="s">
        <v>207</v>
      </c>
    </row>
    <row r="349" spans="1:65" s="2" customFormat="1" ht="44.25" customHeight="1">
      <c r="A349" s="31"/>
      <c r="B349" s="148"/>
      <c r="C349" s="149" t="s">
        <v>457</v>
      </c>
      <c r="D349" s="149" t="s">
        <v>209</v>
      </c>
      <c r="E349" s="150" t="s">
        <v>3928</v>
      </c>
      <c r="F349" s="151" t="s">
        <v>3929</v>
      </c>
      <c r="G349" s="152" t="s">
        <v>301</v>
      </c>
      <c r="H349" s="153">
        <v>1</v>
      </c>
      <c r="I349" s="154"/>
      <c r="J349" s="155">
        <f>ROUND(I349*H349,2)</f>
        <v>0</v>
      </c>
      <c r="K349" s="156"/>
      <c r="L349" s="32"/>
      <c r="M349" s="157" t="s">
        <v>1</v>
      </c>
      <c r="N349" s="158" t="s">
        <v>44</v>
      </c>
      <c r="O349" s="57"/>
      <c r="P349" s="159">
        <f>O349*H349</f>
        <v>0</v>
      </c>
      <c r="Q349" s="159">
        <v>0</v>
      </c>
      <c r="R349" s="159">
        <f>Q349*H349</f>
        <v>0</v>
      </c>
      <c r="S349" s="159">
        <v>0</v>
      </c>
      <c r="T349" s="160">
        <f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61" t="s">
        <v>245</v>
      </c>
      <c r="AT349" s="161" t="s">
        <v>209</v>
      </c>
      <c r="AU349" s="161" t="s">
        <v>88</v>
      </c>
      <c r="AY349" s="17" t="s">
        <v>207</v>
      </c>
      <c r="BE349" s="162">
        <f>IF(N349="základní",J349,0)</f>
        <v>0</v>
      </c>
      <c r="BF349" s="162">
        <f>IF(N349="snížená",J349,0)</f>
        <v>0</v>
      </c>
      <c r="BG349" s="162">
        <f>IF(N349="zákl. přenesená",J349,0)</f>
        <v>0</v>
      </c>
      <c r="BH349" s="162">
        <f>IF(N349="sníž. přenesená",J349,0)</f>
        <v>0</v>
      </c>
      <c r="BI349" s="162">
        <f>IF(N349="nulová",J349,0)</f>
        <v>0</v>
      </c>
      <c r="BJ349" s="17" t="s">
        <v>86</v>
      </c>
      <c r="BK349" s="162">
        <f>ROUND(I349*H349,2)</f>
        <v>0</v>
      </c>
      <c r="BL349" s="17" t="s">
        <v>245</v>
      </c>
      <c r="BM349" s="161" t="s">
        <v>460</v>
      </c>
    </row>
    <row r="350" spans="1:65" s="13" customFormat="1" ht="11.25">
      <c r="B350" s="163"/>
      <c r="D350" s="164" t="s">
        <v>237</v>
      </c>
      <c r="E350" s="165" t="s">
        <v>1</v>
      </c>
      <c r="F350" s="166" t="s">
        <v>1363</v>
      </c>
      <c r="H350" s="167">
        <v>1</v>
      </c>
      <c r="I350" s="168"/>
      <c r="L350" s="163"/>
      <c r="M350" s="169"/>
      <c r="N350" s="170"/>
      <c r="O350" s="170"/>
      <c r="P350" s="170"/>
      <c r="Q350" s="170"/>
      <c r="R350" s="170"/>
      <c r="S350" s="170"/>
      <c r="T350" s="171"/>
      <c r="AT350" s="165" t="s">
        <v>237</v>
      </c>
      <c r="AU350" s="165" t="s">
        <v>88</v>
      </c>
      <c r="AV350" s="13" t="s">
        <v>88</v>
      </c>
      <c r="AW350" s="13" t="s">
        <v>33</v>
      </c>
      <c r="AX350" s="13" t="s">
        <v>79</v>
      </c>
      <c r="AY350" s="165" t="s">
        <v>207</v>
      </c>
    </row>
    <row r="351" spans="1:65" s="14" customFormat="1" ht="11.25">
      <c r="B351" s="172"/>
      <c r="D351" s="164" t="s">
        <v>237</v>
      </c>
      <c r="E351" s="173" t="s">
        <v>1</v>
      </c>
      <c r="F351" s="174" t="s">
        <v>3815</v>
      </c>
      <c r="H351" s="173" t="s">
        <v>1</v>
      </c>
      <c r="I351" s="175"/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237</v>
      </c>
      <c r="AU351" s="173" t="s">
        <v>88</v>
      </c>
      <c r="AV351" s="14" t="s">
        <v>86</v>
      </c>
      <c r="AW351" s="14" t="s">
        <v>33</v>
      </c>
      <c r="AX351" s="14" t="s">
        <v>79</v>
      </c>
      <c r="AY351" s="173" t="s">
        <v>207</v>
      </c>
    </row>
    <row r="352" spans="1:65" s="15" customFormat="1" ht="11.25">
      <c r="B352" s="179"/>
      <c r="D352" s="164" t="s">
        <v>237</v>
      </c>
      <c r="E352" s="180" t="s">
        <v>1</v>
      </c>
      <c r="F352" s="181" t="s">
        <v>242</v>
      </c>
      <c r="H352" s="182">
        <v>1</v>
      </c>
      <c r="I352" s="183"/>
      <c r="L352" s="179"/>
      <c r="M352" s="184"/>
      <c r="N352" s="185"/>
      <c r="O352" s="185"/>
      <c r="P352" s="185"/>
      <c r="Q352" s="185"/>
      <c r="R352" s="185"/>
      <c r="S352" s="185"/>
      <c r="T352" s="186"/>
      <c r="AT352" s="180" t="s">
        <v>237</v>
      </c>
      <c r="AU352" s="180" t="s">
        <v>88</v>
      </c>
      <c r="AV352" s="15" t="s">
        <v>213</v>
      </c>
      <c r="AW352" s="15" t="s">
        <v>33</v>
      </c>
      <c r="AX352" s="15" t="s">
        <v>86</v>
      </c>
      <c r="AY352" s="180" t="s">
        <v>207</v>
      </c>
    </row>
    <row r="353" spans="1:65" s="2" customFormat="1" ht="44.25" customHeight="1">
      <c r="A353" s="31"/>
      <c r="B353" s="148"/>
      <c r="C353" s="149" t="s">
        <v>345</v>
      </c>
      <c r="D353" s="149" t="s">
        <v>209</v>
      </c>
      <c r="E353" s="150" t="s">
        <v>3930</v>
      </c>
      <c r="F353" s="151" t="s">
        <v>3931</v>
      </c>
      <c r="G353" s="152" t="s">
        <v>301</v>
      </c>
      <c r="H353" s="153">
        <v>1</v>
      </c>
      <c r="I353" s="154"/>
      <c r="J353" s="155">
        <f>ROUND(I353*H353,2)</f>
        <v>0</v>
      </c>
      <c r="K353" s="156"/>
      <c r="L353" s="32"/>
      <c r="M353" s="157" t="s">
        <v>1</v>
      </c>
      <c r="N353" s="158" t="s">
        <v>44</v>
      </c>
      <c r="O353" s="57"/>
      <c r="P353" s="159">
        <f>O353*H353</f>
        <v>0</v>
      </c>
      <c r="Q353" s="159">
        <v>0</v>
      </c>
      <c r="R353" s="159">
        <f>Q353*H353</f>
        <v>0</v>
      </c>
      <c r="S353" s="159">
        <v>0</v>
      </c>
      <c r="T353" s="160">
        <f>S353*H353</f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61" t="s">
        <v>245</v>
      </c>
      <c r="AT353" s="161" t="s">
        <v>209</v>
      </c>
      <c r="AU353" s="161" t="s">
        <v>88</v>
      </c>
      <c r="AY353" s="17" t="s">
        <v>207</v>
      </c>
      <c r="BE353" s="162">
        <f>IF(N353="základní",J353,0)</f>
        <v>0</v>
      </c>
      <c r="BF353" s="162">
        <f>IF(N353="snížená",J353,0)</f>
        <v>0</v>
      </c>
      <c r="BG353" s="162">
        <f>IF(N353="zákl. přenesená",J353,0)</f>
        <v>0</v>
      </c>
      <c r="BH353" s="162">
        <f>IF(N353="sníž. přenesená",J353,0)</f>
        <v>0</v>
      </c>
      <c r="BI353" s="162">
        <f>IF(N353="nulová",J353,0)</f>
        <v>0</v>
      </c>
      <c r="BJ353" s="17" t="s">
        <v>86</v>
      </c>
      <c r="BK353" s="162">
        <f>ROUND(I353*H353,2)</f>
        <v>0</v>
      </c>
      <c r="BL353" s="17" t="s">
        <v>245</v>
      </c>
      <c r="BM353" s="161" t="s">
        <v>463</v>
      </c>
    </row>
    <row r="354" spans="1:65" s="13" customFormat="1" ht="11.25">
      <c r="B354" s="163"/>
      <c r="D354" s="164" t="s">
        <v>237</v>
      </c>
      <c r="E354" s="165" t="s">
        <v>1</v>
      </c>
      <c r="F354" s="166" t="s">
        <v>1363</v>
      </c>
      <c r="H354" s="167">
        <v>1</v>
      </c>
      <c r="I354" s="168"/>
      <c r="L354" s="163"/>
      <c r="M354" s="169"/>
      <c r="N354" s="170"/>
      <c r="O354" s="170"/>
      <c r="P354" s="170"/>
      <c r="Q354" s="170"/>
      <c r="R354" s="170"/>
      <c r="S354" s="170"/>
      <c r="T354" s="171"/>
      <c r="AT354" s="165" t="s">
        <v>237</v>
      </c>
      <c r="AU354" s="165" t="s">
        <v>88</v>
      </c>
      <c r="AV354" s="13" t="s">
        <v>88</v>
      </c>
      <c r="AW354" s="13" t="s">
        <v>33</v>
      </c>
      <c r="AX354" s="13" t="s">
        <v>79</v>
      </c>
      <c r="AY354" s="165" t="s">
        <v>207</v>
      </c>
    </row>
    <row r="355" spans="1:65" s="14" customFormat="1" ht="11.25">
      <c r="B355" s="172"/>
      <c r="D355" s="164" t="s">
        <v>237</v>
      </c>
      <c r="E355" s="173" t="s">
        <v>1</v>
      </c>
      <c r="F355" s="174" t="s">
        <v>3815</v>
      </c>
      <c r="H355" s="173" t="s">
        <v>1</v>
      </c>
      <c r="I355" s="175"/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237</v>
      </c>
      <c r="AU355" s="173" t="s">
        <v>88</v>
      </c>
      <c r="AV355" s="14" t="s">
        <v>86</v>
      </c>
      <c r="AW355" s="14" t="s">
        <v>33</v>
      </c>
      <c r="AX355" s="14" t="s">
        <v>79</v>
      </c>
      <c r="AY355" s="173" t="s">
        <v>207</v>
      </c>
    </row>
    <row r="356" spans="1:65" s="15" customFormat="1" ht="11.25">
      <c r="B356" s="179"/>
      <c r="D356" s="164" t="s">
        <v>237</v>
      </c>
      <c r="E356" s="180" t="s">
        <v>1</v>
      </c>
      <c r="F356" s="181" t="s">
        <v>242</v>
      </c>
      <c r="H356" s="182">
        <v>1</v>
      </c>
      <c r="I356" s="183"/>
      <c r="L356" s="179"/>
      <c r="M356" s="184"/>
      <c r="N356" s="185"/>
      <c r="O356" s="185"/>
      <c r="P356" s="185"/>
      <c r="Q356" s="185"/>
      <c r="R356" s="185"/>
      <c r="S356" s="185"/>
      <c r="T356" s="186"/>
      <c r="AT356" s="180" t="s">
        <v>237</v>
      </c>
      <c r="AU356" s="180" t="s">
        <v>88</v>
      </c>
      <c r="AV356" s="15" t="s">
        <v>213</v>
      </c>
      <c r="AW356" s="15" t="s">
        <v>33</v>
      </c>
      <c r="AX356" s="15" t="s">
        <v>86</v>
      </c>
      <c r="AY356" s="180" t="s">
        <v>207</v>
      </c>
    </row>
    <row r="357" spans="1:65" s="2" customFormat="1" ht="44.25" customHeight="1">
      <c r="A357" s="31"/>
      <c r="B357" s="148"/>
      <c r="C357" s="149" t="s">
        <v>465</v>
      </c>
      <c r="D357" s="149" t="s">
        <v>209</v>
      </c>
      <c r="E357" s="150" t="s">
        <v>3932</v>
      </c>
      <c r="F357" s="151" t="s">
        <v>3933</v>
      </c>
      <c r="G357" s="152" t="s">
        <v>301</v>
      </c>
      <c r="H357" s="153">
        <v>1</v>
      </c>
      <c r="I357" s="154"/>
      <c r="J357" s="155">
        <f>ROUND(I357*H357,2)</f>
        <v>0</v>
      </c>
      <c r="K357" s="156"/>
      <c r="L357" s="32"/>
      <c r="M357" s="157" t="s">
        <v>1</v>
      </c>
      <c r="N357" s="158" t="s">
        <v>44</v>
      </c>
      <c r="O357" s="57"/>
      <c r="P357" s="159">
        <f>O357*H357</f>
        <v>0</v>
      </c>
      <c r="Q357" s="159">
        <v>0</v>
      </c>
      <c r="R357" s="159">
        <f>Q357*H357</f>
        <v>0</v>
      </c>
      <c r="S357" s="159">
        <v>0</v>
      </c>
      <c r="T357" s="160">
        <f>S357*H357</f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61" t="s">
        <v>245</v>
      </c>
      <c r="AT357" s="161" t="s">
        <v>209</v>
      </c>
      <c r="AU357" s="161" t="s">
        <v>88</v>
      </c>
      <c r="AY357" s="17" t="s">
        <v>207</v>
      </c>
      <c r="BE357" s="162">
        <f>IF(N357="základní",J357,0)</f>
        <v>0</v>
      </c>
      <c r="BF357" s="162">
        <f>IF(N357="snížená",J357,0)</f>
        <v>0</v>
      </c>
      <c r="BG357" s="162">
        <f>IF(N357="zákl. přenesená",J357,0)</f>
        <v>0</v>
      </c>
      <c r="BH357" s="162">
        <f>IF(N357="sníž. přenesená",J357,0)</f>
        <v>0</v>
      </c>
      <c r="BI357" s="162">
        <f>IF(N357="nulová",J357,0)</f>
        <v>0</v>
      </c>
      <c r="BJ357" s="17" t="s">
        <v>86</v>
      </c>
      <c r="BK357" s="162">
        <f>ROUND(I357*H357,2)</f>
        <v>0</v>
      </c>
      <c r="BL357" s="17" t="s">
        <v>245</v>
      </c>
      <c r="BM357" s="161" t="s">
        <v>468</v>
      </c>
    </row>
    <row r="358" spans="1:65" s="13" customFormat="1" ht="11.25">
      <c r="B358" s="163"/>
      <c r="D358" s="164" t="s">
        <v>237</v>
      </c>
      <c r="E358" s="165" t="s">
        <v>1</v>
      </c>
      <c r="F358" s="166" t="s">
        <v>1363</v>
      </c>
      <c r="H358" s="167">
        <v>1</v>
      </c>
      <c r="I358" s="168"/>
      <c r="L358" s="163"/>
      <c r="M358" s="169"/>
      <c r="N358" s="170"/>
      <c r="O358" s="170"/>
      <c r="P358" s="170"/>
      <c r="Q358" s="170"/>
      <c r="R358" s="170"/>
      <c r="S358" s="170"/>
      <c r="T358" s="171"/>
      <c r="AT358" s="165" t="s">
        <v>237</v>
      </c>
      <c r="AU358" s="165" t="s">
        <v>88</v>
      </c>
      <c r="AV358" s="13" t="s">
        <v>88</v>
      </c>
      <c r="AW358" s="13" t="s">
        <v>33</v>
      </c>
      <c r="AX358" s="13" t="s">
        <v>79</v>
      </c>
      <c r="AY358" s="165" t="s">
        <v>207</v>
      </c>
    </row>
    <row r="359" spans="1:65" s="14" customFormat="1" ht="11.25">
      <c r="B359" s="172"/>
      <c r="D359" s="164" t="s">
        <v>237</v>
      </c>
      <c r="E359" s="173" t="s">
        <v>1</v>
      </c>
      <c r="F359" s="174" t="s">
        <v>3815</v>
      </c>
      <c r="H359" s="173" t="s">
        <v>1</v>
      </c>
      <c r="I359" s="175"/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237</v>
      </c>
      <c r="AU359" s="173" t="s">
        <v>88</v>
      </c>
      <c r="AV359" s="14" t="s">
        <v>86</v>
      </c>
      <c r="AW359" s="14" t="s">
        <v>33</v>
      </c>
      <c r="AX359" s="14" t="s">
        <v>79</v>
      </c>
      <c r="AY359" s="173" t="s">
        <v>207</v>
      </c>
    </row>
    <row r="360" spans="1:65" s="15" customFormat="1" ht="11.25">
      <c r="B360" s="179"/>
      <c r="D360" s="164" t="s">
        <v>237</v>
      </c>
      <c r="E360" s="180" t="s">
        <v>1</v>
      </c>
      <c r="F360" s="181" t="s">
        <v>242</v>
      </c>
      <c r="H360" s="182">
        <v>1</v>
      </c>
      <c r="I360" s="183"/>
      <c r="L360" s="179"/>
      <c r="M360" s="184"/>
      <c r="N360" s="185"/>
      <c r="O360" s="185"/>
      <c r="P360" s="185"/>
      <c r="Q360" s="185"/>
      <c r="R360" s="185"/>
      <c r="S360" s="185"/>
      <c r="T360" s="186"/>
      <c r="AT360" s="180" t="s">
        <v>237</v>
      </c>
      <c r="AU360" s="180" t="s">
        <v>88</v>
      </c>
      <c r="AV360" s="15" t="s">
        <v>213</v>
      </c>
      <c r="AW360" s="15" t="s">
        <v>33</v>
      </c>
      <c r="AX360" s="15" t="s">
        <v>86</v>
      </c>
      <c r="AY360" s="180" t="s">
        <v>207</v>
      </c>
    </row>
    <row r="361" spans="1:65" s="2" customFormat="1" ht="44.25" customHeight="1">
      <c r="A361" s="31"/>
      <c r="B361" s="148"/>
      <c r="C361" s="149" t="s">
        <v>349</v>
      </c>
      <c r="D361" s="149" t="s">
        <v>209</v>
      </c>
      <c r="E361" s="150" t="s">
        <v>3934</v>
      </c>
      <c r="F361" s="151" t="s">
        <v>3935</v>
      </c>
      <c r="G361" s="152" t="s">
        <v>301</v>
      </c>
      <c r="H361" s="153">
        <v>1</v>
      </c>
      <c r="I361" s="154"/>
      <c r="J361" s="155">
        <f>ROUND(I361*H361,2)</f>
        <v>0</v>
      </c>
      <c r="K361" s="156"/>
      <c r="L361" s="32"/>
      <c r="M361" s="157" t="s">
        <v>1</v>
      </c>
      <c r="N361" s="158" t="s">
        <v>44</v>
      </c>
      <c r="O361" s="57"/>
      <c r="P361" s="159">
        <f>O361*H361</f>
        <v>0</v>
      </c>
      <c r="Q361" s="159">
        <v>0</v>
      </c>
      <c r="R361" s="159">
        <f>Q361*H361</f>
        <v>0</v>
      </c>
      <c r="S361" s="159">
        <v>0</v>
      </c>
      <c r="T361" s="160">
        <f>S361*H361</f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61" t="s">
        <v>245</v>
      </c>
      <c r="AT361" s="161" t="s">
        <v>209</v>
      </c>
      <c r="AU361" s="161" t="s">
        <v>88</v>
      </c>
      <c r="AY361" s="17" t="s">
        <v>207</v>
      </c>
      <c r="BE361" s="162">
        <f>IF(N361="základní",J361,0)</f>
        <v>0</v>
      </c>
      <c r="BF361" s="162">
        <f>IF(N361="snížená",J361,0)</f>
        <v>0</v>
      </c>
      <c r="BG361" s="162">
        <f>IF(N361="zákl. přenesená",J361,0)</f>
        <v>0</v>
      </c>
      <c r="BH361" s="162">
        <f>IF(N361="sníž. přenesená",J361,0)</f>
        <v>0</v>
      </c>
      <c r="BI361" s="162">
        <f>IF(N361="nulová",J361,0)</f>
        <v>0</v>
      </c>
      <c r="BJ361" s="17" t="s">
        <v>86</v>
      </c>
      <c r="BK361" s="162">
        <f>ROUND(I361*H361,2)</f>
        <v>0</v>
      </c>
      <c r="BL361" s="17" t="s">
        <v>245</v>
      </c>
      <c r="BM361" s="161" t="s">
        <v>472</v>
      </c>
    </row>
    <row r="362" spans="1:65" s="13" customFormat="1" ht="11.25">
      <c r="B362" s="163"/>
      <c r="D362" s="164" t="s">
        <v>237</v>
      </c>
      <c r="E362" s="165" t="s">
        <v>1</v>
      </c>
      <c r="F362" s="166" t="s">
        <v>1363</v>
      </c>
      <c r="H362" s="167">
        <v>1</v>
      </c>
      <c r="I362" s="168"/>
      <c r="L362" s="163"/>
      <c r="M362" s="169"/>
      <c r="N362" s="170"/>
      <c r="O362" s="170"/>
      <c r="P362" s="170"/>
      <c r="Q362" s="170"/>
      <c r="R362" s="170"/>
      <c r="S362" s="170"/>
      <c r="T362" s="171"/>
      <c r="AT362" s="165" t="s">
        <v>237</v>
      </c>
      <c r="AU362" s="165" t="s">
        <v>88</v>
      </c>
      <c r="AV362" s="13" t="s">
        <v>88</v>
      </c>
      <c r="AW362" s="13" t="s">
        <v>33</v>
      </c>
      <c r="AX362" s="13" t="s">
        <v>79</v>
      </c>
      <c r="AY362" s="165" t="s">
        <v>207</v>
      </c>
    </row>
    <row r="363" spans="1:65" s="14" customFormat="1" ht="11.25">
      <c r="B363" s="172"/>
      <c r="D363" s="164" t="s">
        <v>237</v>
      </c>
      <c r="E363" s="173" t="s">
        <v>1</v>
      </c>
      <c r="F363" s="174" t="s">
        <v>3815</v>
      </c>
      <c r="H363" s="173" t="s">
        <v>1</v>
      </c>
      <c r="I363" s="175"/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237</v>
      </c>
      <c r="AU363" s="173" t="s">
        <v>88</v>
      </c>
      <c r="AV363" s="14" t="s">
        <v>86</v>
      </c>
      <c r="AW363" s="14" t="s">
        <v>33</v>
      </c>
      <c r="AX363" s="14" t="s">
        <v>79</v>
      </c>
      <c r="AY363" s="173" t="s">
        <v>207</v>
      </c>
    </row>
    <row r="364" spans="1:65" s="15" customFormat="1" ht="11.25">
      <c r="B364" s="179"/>
      <c r="D364" s="164" t="s">
        <v>237</v>
      </c>
      <c r="E364" s="180" t="s">
        <v>1</v>
      </c>
      <c r="F364" s="181" t="s">
        <v>242</v>
      </c>
      <c r="H364" s="182">
        <v>1</v>
      </c>
      <c r="I364" s="183"/>
      <c r="L364" s="179"/>
      <c r="M364" s="184"/>
      <c r="N364" s="185"/>
      <c r="O364" s="185"/>
      <c r="P364" s="185"/>
      <c r="Q364" s="185"/>
      <c r="R364" s="185"/>
      <c r="S364" s="185"/>
      <c r="T364" s="186"/>
      <c r="AT364" s="180" t="s">
        <v>237</v>
      </c>
      <c r="AU364" s="180" t="s">
        <v>88</v>
      </c>
      <c r="AV364" s="15" t="s">
        <v>213</v>
      </c>
      <c r="AW364" s="15" t="s">
        <v>33</v>
      </c>
      <c r="AX364" s="15" t="s">
        <v>86</v>
      </c>
      <c r="AY364" s="180" t="s">
        <v>207</v>
      </c>
    </row>
    <row r="365" spans="1:65" s="2" customFormat="1" ht="44.25" customHeight="1">
      <c r="A365" s="31"/>
      <c r="B365" s="148"/>
      <c r="C365" s="149" t="s">
        <v>474</v>
      </c>
      <c r="D365" s="149" t="s">
        <v>209</v>
      </c>
      <c r="E365" s="150" t="s">
        <v>3936</v>
      </c>
      <c r="F365" s="151" t="s">
        <v>3937</v>
      </c>
      <c r="G365" s="152" t="s">
        <v>301</v>
      </c>
      <c r="H365" s="153">
        <v>1</v>
      </c>
      <c r="I365" s="154"/>
      <c r="J365" s="155">
        <f>ROUND(I365*H365,2)</f>
        <v>0</v>
      </c>
      <c r="K365" s="156"/>
      <c r="L365" s="32"/>
      <c r="M365" s="157" t="s">
        <v>1</v>
      </c>
      <c r="N365" s="158" t="s">
        <v>44</v>
      </c>
      <c r="O365" s="57"/>
      <c r="P365" s="159">
        <f>O365*H365</f>
        <v>0</v>
      </c>
      <c r="Q365" s="159">
        <v>0</v>
      </c>
      <c r="R365" s="159">
        <f>Q365*H365</f>
        <v>0</v>
      </c>
      <c r="S365" s="159">
        <v>0</v>
      </c>
      <c r="T365" s="160">
        <f>S365*H365</f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61" t="s">
        <v>245</v>
      </c>
      <c r="AT365" s="161" t="s">
        <v>209</v>
      </c>
      <c r="AU365" s="161" t="s">
        <v>88</v>
      </c>
      <c r="AY365" s="17" t="s">
        <v>207</v>
      </c>
      <c r="BE365" s="162">
        <f>IF(N365="základní",J365,0)</f>
        <v>0</v>
      </c>
      <c r="BF365" s="162">
        <f>IF(N365="snížená",J365,0)</f>
        <v>0</v>
      </c>
      <c r="BG365" s="162">
        <f>IF(N365="zákl. přenesená",J365,0)</f>
        <v>0</v>
      </c>
      <c r="BH365" s="162">
        <f>IF(N365="sníž. přenesená",J365,0)</f>
        <v>0</v>
      </c>
      <c r="BI365" s="162">
        <f>IF(N365="nulová",J365,0)</f>
        <v>0</v>
      </c>
      <c r="BJ365" s="17" t="s">
        <v>86</v>
      </c>
      <c r="BK365" s="162">
        <f>ROUND(I365*H365,2)</f>
        <v>0</v>
      </c>
      <c r="BL365" s="17" t="s">
        <v>245</v>
      </c>
      <c r="BM365" s="161" t="s">
        <v>477</v>
      </c>
    </row>
    <row r="366" spans="1:65" s="13" customFormat="1" ht="11.25">
      <c r="B366" s="163"/>
      <c r="D366" s="164" t="s">
        <v>237</v>
      </c>
      <c r="E366" s="165" t="s">
        <v>1</v>
      </c>
      <c r="F366" s="166" t="s">
        <v>1363</v>
      </c>
      <c r="H366" s="167">
        <v>1</v>
      </c>
      <c r="I366" s="168"/>
      <c r="L366" s="163"/>
      <c r="M366" s="169"/>
      <c r="N366" s="170"/>
      <c r="O366" s="170"/>
      <c r="P366" s="170"/>
      <c r="Q366" s="170"/>
      <c r="R366" s="170"/>
      <c r="S366" s="170"/>
      <c r="T366" s="171"/>
      <c r="AT366" s="165" t="s">
        <v>237</v>
      </c>
      <c r="AU366" s="165" t="s">
        <v>88</v>
      </c>
      <c r="AV366" s="13" t="s">
        <v>88</v>
      </c>
      <c r="AW366" s="13" t="s">
        <v>33</v>
      </c>
      <c r="AX366" s="13" t="s">
        <v>79</v>
      </c>
      <c r="AY366" s="165" t="s">
        <v>207</v>
      </c>
    </row>
    <row r="367" spans="1:65" s="14" customFormat="1" ht="11.25">
      <c r="B367" s="172"/>
      <c r="D367" s="164" t="s">
        <v>237</v>
      </c>
      <c r="E367" s="173" t="s">
        <v>1</v>
      </c>
      <c r="F367" s="174" t="s">
        <v>3815</v>
      </c>
      <c r="H367" s="173" t="s">
        <v>1</v>
      </c>
      <c r="I367" s="175"/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237</v>
      </c>
      <c r="AU367" s="173" t="s">
        <v>88</v>
      </c>
      <c r="AV367" s="14" t="s">
        <v>86</v>
      </c>
      <c r="AW367" s="14" t="s">
        <v>33</v>
      </c>
      <c r="AX367" s="14" t="s">
        <v>79</v>
      </c>
      <c r="AY367" s="173" t="s">
        <v>207</v>
      </c>
    </row>
    <row r="368" spans="1:65" s="15" customFormat="1" ht="11.25">
      <c r="B368" s="179"/>
      <c r="D368" s="164" t="s">
        <v>237</v>
      </c>
      <c r="E368" s="180" t="s">
        <v>1</v>
      </c>
      <c r="F368" s="181" t="s">
        <v>242</v>
      </c>
      <c r="H368" s="182">
        <v>1</v>
      </c>
      <c r="I368" s="183"/>
      <c r="L368" s="179"/>
      <c r="M368" s="184"/>
      <c r="N368" s="185"/>
      <c r="O368" s="185"/>
      <c r="P368" s="185"/>
      <c r="Q368" s="185"/>
      <c r="R368" s="185"/>
      <c r="S368" s="185"/>
      <c r="T368" s="186"/>
      <c r="AT368" s="180" t="s">
        <v>237</v>
      </c>
      <c r="AU368" s="180" t="s">
        <v>88</v>
      </c>
      <c r="AV368" s="15" t="s">
        <v>213</v>
      </c>
      <c r="AW368" s="15" t="s">
        <v>33</v>
      </c>
      <c r="AX368" s="15" t="s">
        <v>86</v>
      </c>
      <c r="AY368" s="180" t="s">
        <v>207</v>
      </c>
    </row>
    <row r="369" spans="1:65" s="2" customFormat="1" ht="44.25" customHeight="1">
      <c r="A369" s="31"/>
      <c r="B369" s="148"/>
      <c r="C369" s="149" t="s">
        <v>353</v>
      </c>
      <c r="D369" s="149" t="s">
        <v>209</v>
      </c>
      <c r="E369" s="150" t="s">
        <v>3938</v>
      </c>
      <c r="F369" s="151" t="s">
        <v>3939</v>
      </c>
      <c r="G369" s="152" t="s">
        <v>301</v>
      </c>
      <c r="H369" s="153">
        <v>1</v>
      </c>
      <c r="I369" s="154"/>
      <c r="J369" s="155">
        <f>ROUND(I369*H369,2)</f>
        <v>0</v>
      </c>
      <c r="K369" s="156"/>
      <c r="L369" s="32"/>
      <c r="M369" s="157" t="s">
        <v>1</v>
      </c>
      <c r="N369" s="158" t="s">
        <v>44</v>
      </c>
      <c r="O369" s="57"/>
      <c r="P369" s="159">
        <f>O369*H369</f>
        <v>0</v>
      </c>
      <c r="Q369" s="159">
        <v>0</v>
      </c>
      <c r="R369" s="159">
        <f>Q369*H369</f>
        <v>0</v>
      </c>
      <c r="S369" s="159">
        <v>0</v>
      </c>
      <c r="T369" s="160">
        <f>S369*H369</f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245</v>
      </c>
      <c r="AT369" s="161" t="s">
        <v>209</v>
      </c>
      <c r="AU369" s="161" t="s">
        <v>88</v>
      </c>
      <c r="AY369" s="17" t="s">
        <v>207</v>
      </c>
      <c r="BE369" s="162">
        <f>IF(N369="základní",J369,0)</f>
        <v>0</v>
      </c>
      <c r="BF369" s="162">
        <f>IF(N369="snížená",J369,0)</f>
        <v>0</v>
      </c>
      <c r="BG369" s="162">
        <f>IF(N369="zákl. přenesená",J369,0)</f>
        <v>0</v>
      </c>
      <c r="BH369" s="162">
        <f>IF(N369="sníž. přenesená",J369,0)</f>
        <v>0</v>
      </c>
      <c r="BI369" s="162">
        <f>IF(N369="nulová",J369,0)</f>
        <v>0</v>
      </c>
      <c r="BJ369" s="17" t="s">
        <v>86</v>
      </c>
      <c r="BK369" s="162">
        <f>ROUND(I369*H369,2)</f>
        <v>0</v>
      </c>
      <c r="BL369" s="17" t="s">
        <v>245</v>
      </c>
      <c r="BM369" s="161" t="s">
        <v>480</v>
      </c>
    </row>
    <row r="370" spans="1:65" s="13" customFormat="1" ht="11.25">
      <c r="B370" s="163"/>
      <c r="D370" s="164" t="s">
        <v>237</v>
      </c>
      <c r="E370" s="165" t="s">
        <v>1</v>
      </c>
      <c r="F370" s="166" t="s">
        <v>1363</v>
      </c>
      <c r="H370" s="167">
        <v>1</v>
      </c>
      <c r="I370" s="168"/>
      <c r="L370" s="163"/>
      <c r="M370" s="169"/>
      <c r="N370" s="170"/>
      <c r="O370" s="170"/>
      <c r="P370" s="170"/>
      <c r="Q370" s="170"/>
      <c r="R370" s="170"/>
      <c r="S370" s="170"/>
      <c r="T370" s="171"/>
      <c r="AT370" s="165" t="s">
        <v>237</v>
      </c>
      <c r="AU370" s="165" t="s">
        <v>88</v>
      </c>
      <c r="AV370" s="13" t="s">
        <v>88</v>
      </c>
      <c r="AW370" s="13" t="s">
        <v>33</v>
      </c>
      <c r="AX370" s="13" t="s">
        <v>79</v>
      </c>
      <c r="AY370" s="165" t="s">
        <v>207</v>
      </c>
    </row>
    <row r="371" spans="1:65" s="14" customFormat="1" ht="11.25">
      <c r="B371" s="172"/>
      <c r="D371" s="164" t="s">
        <v>237</v>
      </c>
      <c r="E371" s="173" t="s">
        <v>1</v>
      </c>
      <c r="F371" s="174" t="s">
        <v>3815</v>
      </c>
      <c r="H371" s="173" t="s">
        <v>1</v>
      </c>
      <c r="I371" s="175"/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237</v>
      </c>
      <c r="AU371" s="173" t="s">
        <v>88</v>
      </c>
      <c r="AV371" s="14" t="s">
        <v>86</v>
      </c>
      <c r="AW371" s="14" t="s">
        <v>33</v>
      </c>
      <c r="AX371" s="14" t="s">
        <v>79</v>
      </c>
      <c r="AY371" s="173" t="s">
        <v>207</v>
      </c>
    </row>
    <row r="372" spans="1:65" s="15" customFormat="1" ht="11.25">
      <c r="B372" s="179"/>
      <c r="D372" s="164" t="s">
        <v>237</v>
      </c>
      <c r="E372" s="180" t="s">
        <v>1</v>
      </c>
      <c r="F372" s="181" t="s">
        <v>242</v>
      </c>
      <c r="H372" s="182">
        <v>1</v>
      </c>
      <c r="I372" s="183"/>
      <c r="L372" s="179"/>
      <c r="M372" s="184"/>
      <c r="N372" s="185"/>
      <c r="O372" s="185"/>
      <c r="P372" s="185"/>
      <c r="Q372" s="185"/>
      <c r="R372" s="185"/>
      <c r="S372" s="185"/>
      <c r="T372" s="186"/>
      <c r="AT372" s="180" t="s">
        <v>237</v>
      </c>
      <c r="AU372" s="180" t="s">
        <v>88</v>
      </c>
      <c r="AV372" s="15" t="s">
        <v>213</v>
      </c>
      <c r="AW372" s="15" t="s">
        <v>33</v>
      </c>
      <c r="AX372" s="15" t="s">
        <v>86</v>
      </c>
      <c r="AY372" s="180" t="s">
        <v>207</v>
      </c>
    </row>
    <row r="373" spans="1:65" s="2" customFormat="1" ht="44.25" customHeight="1">
      <c r="A373" s="31"/>
      <c r="B373" s="148"/>
      <c r="C373" s="149" t="s">
        <v>481</v>
      </c>
      <c r="D373" s="149" t="s">
        <v>209</v>
      </c>
      <c r="E373" s="150" t="s">
        <v>3940</v>
      </c>
      <c r="F373" s="151" t="s">
        <v>3941</v>
      </c>
      <c r="G373" s="152" t="s">
        <v>301</v>
      </c>
      <c r="H373" s="153">
        <v>1</v>
      </c>
      <c r="I373" s="154"/>
      <c r="J373" s="155">
        <f>ROUND(I373*H373,2)</f>
        <v>0</v>
      </c>
      <c r="K373" s="156"/>
      <c r="L373" s="32"/>
      <c r="M373" s="157" t="s">
        <v>1</v>
      </c>
      <c r="N373" s="158" t="s">
        <v>44</v>
      </c>
      <c r="O373" s="57"/>
      <c r="P373" s="159">
        <f>O373*H373</f>
        <v>0</v>
      </c>
      <c r="Q373" s="159">
        <v>0</v>
      </c>
      <c r="R373" s="159">
        <f>Q373*H373</f>
        <v>0</v>
      </c>
      <c r="S373" s="159">
        <v>0</v>
      </c>
      <c r="T373" s="160">
        <f>S373*H373</f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61" t="s">
        <v>245</v>
      </c>
      <c r="AT373" s="161" t="s">
        <v>209</v>
      </c>
      <c r="AU373" s="161" t="s">
        <v>88</v>
      </c>
      <c r="AY373" s="17" t="s">
        <v>207</v>
      </c>
      <c r="BE373" s="162">
        <f>IF(N373="základní",J373,0)</f>
        <v>0</v>
      </c>
      <c r="BF373" s="162">
        <f>IF(N373="snížená",J373,0)</f>
        <v>0</v>
      </c>
      <c r="BG373" s="162">
        <f>IF(N373="zákl. přenesená",J373,0)</f>
        <v>0</v>
      </c>
      <c r="BH373" s="162">
        <f>IF(N373="sníž. přenesená",J373,0)</f>
        <v>0</v>
      </c>
      <c r="BI373" s="162">
        <f>IF(N373="nulová",J373,0)</f>
        <v>0</v>
      </c>
      <c r="BJ373" s="17" t="s">
        <v>86</v>
      </c>
      <c r="BK373" s="162">
        <f>ROUND(I373*H373,2)</f>
        <v>0</v>
      </c>
      <c r="BL373" s="17" t="s">
        <v>245</v>
      </c>
      <c r="BM373" s="161" t="s">
        <v>484</v>
      </c>
    </row>
    <row r="374" spans="1:65" s="13" customFormat="1" ht="11.25">
      <c r="B374" s="163"/>
      <c r="D374" s="164" t="s">
        <v>237</v>
      </c>
      <c r="E374" s="165" t="s">
        <v>1</v>
      </c>
      <c r="F374" s="166" t="s">
        <v>1363</v>
      </c>
      <c r="H374" s="167">
        <v>1</v>
      </c>
      <c r="I374" s="168"/>
      <c r="L374" s="163"/>
      <c r="M374" s="169"/>
      <c r="N374" s="170"/>
      <c r="O374" s="170"/>
      <c r="P374" s="170"/>
      <c r="Q374" s="170"/>
      <c r="R374" s="170"/>
      <c r="S374" s="170"/>
      <c r="T374" s="171"/>
      <c r="AT374" s="165" t="s">
        <v>237</v>
      </c>
      <c r="AU374" s="165" t="s">
        <v>88</v>
      </c>
      <c r="AV374" s="13" t="s">
        <v>88</v>
      </c>
      <c r="AW374" s="13" t="s">
        <v>33</v>
      </c>
      <c r="AX374" s="13" t="s">
        <v>79</v>
      </c>
      <c r="AY374" s="165" t="s">
        <v>207</v>
      </c>
    </row>
    <row r="375" spans="1:65" s="14" customFormat="1" ht="11.25">
      <c r="B375" s="172"/>
      <c r="D375" s="164" t="s">
        <v>237</v>
      </c>
      <c r="E375" s="173" t="s">
        <v>1</v>
      </c>
      <c r="F375" s="174" t="s">
        <v>3815</v>
      </c>
      <c r="H375" s="173" t="s">
        <v>1</v>
      </c>
      <c r="I375" s="175"/>
      <c r="L375" s="172"/>
      <c r="M375" s="176"/>
      <c r="N375" s="177"/>
      <c r="O375" s="177"/>
      <c r="P375" s="177"/>
      <c r="Q375" s="177"/>
      <c r="R375" s="177"/>
      <c r="S375" s="177"/>
      <c r="T375" s="178"/>
      <c r="AT375" s="173" t="s">
        <v>237</v>
      </c>
      <c r="AU375" s="173" t="s">
        <v>88</v>
      </c>
      <c r="AV375" s="14" t="s">
        <v>86</v>
      </c>
      <c r="AW375" s="14" t="s">
        <v>33</v>
      </c>
      <c r="AX375" s="14" t="s">
        <v>79</v>
      </c>
      <c r="AY375" s="173" t="s">
        <v>207</v>
      </c>
    </row>
    <row r="376" spans="1:65" s="15" customFormat="1" ht="11.25">
      <c r="B376" s="179"/>
      <c r="D376" s="164" t="s">
        <v>237</v>
      </c>
      <c r="E376" s="180" t="s">
        <v>1</v>
      </c>
      <c r="F376" s="181" t="s">
        <v>242</v>
      </c>
      <c r="H376" s="182">
        <v>1</v>
      </c>
      <c r="I376" s="183"/>
      <c r="L376" s="179"/>
      <c r="M376" s="184"/>
      <c r="N376" s="185"/>
      <c r="O376" s="185"/>
      <c r="P376" s="185"/>
      <c r="Q376" s="185"/>
      <c r="R376" s="185"/>
      <c r="S376" s="185"/>
      <c r="T376" s="186"/>
      <c r="AT376" s="180" t="s">
        <v>237</v>
      </c>
      <c r="AU376" s="180" t="s">
        <v>88</v>
      </c>
      <c r="AV376" s="15" t="s">
        <v>213</v>
      </c>
      <c r="AW376" s="15" t="s">
        <v>33</v>
      </c>
      <c r="AX376" s="15" t="s">
        <v>86</v>
      </c>
      <c r="AY376" s="180" t="s">
        <v>207</v>
      </c>
    </row>
    <row r="377" spans="1:65" s="2" customFormat="1" ht="44.25" customHeight="1">
      <c r="A377" s="31"/>
      <c r="B377" s="148"/>
      <c r="C377" s="149" t="s">
        <v>356</v>
      </c>
      <c r="D377" s="149" t="s">
        <v>209</v>
      </c>
      <c r="E377" s="150" t="s">
        <v>3942</v>
      </c>
      <c r="F377" s="151" t="s">
        <v>3943</v>
      </c>
      <c r="G377" s="152" t="s">
        <v>301</v>
      </c>
      <c r="H377" s="153">
        <v>1</v>
      </c>
      <c r="I377" s="154"/>
      <c r="J377" s="155">
        <f>ROUND(I377*H377,2)</f>
        <v>0</v>
      </c>
      <c r="K377" s="156"/>
      <c r="L377" s="32"/>
      <c r="M377" s="157" t="s">
        <v>1</v>
      </c>
      <c r="N377" s="158" t="s">
        <v>44</v>
      </c>
      <c r="O377" s="57"/>
      <c r="P377" s="159">
        <f>O377*H377</f>
        <v>0</v>
      </c>
      <c r="Q377" s="159">
        <v>0</v>
      </c>
      <c r="R377" s="159">
        <f>Q377*H377</f>
        <v>0</v>
      </c>
      <c r="S377" s="159">
        <v>0</v>
      </c>
      <c r="T377" s="160">
        <f>S377*H377</f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61" t="s">
        <v>245</v>
      </c>
      <c r="AT377" s="161" t="s">
        <v>209</v>
      </c>
      <c r="AU377" s="161" t="s">
        <v>88</v>
      </c>
      <c r="AY377" s="17" t="s">
        <v>207</v>
      </c>
      <c r="BE377" s="162">
        <f>IF(N377="základní",J377,0)</f>
        <v>0</v>
      </c>
      <c r="BF377" s="162">
        <f>IF(N377="snížená",J377,0)</f>
        <v>0</v>
      </c>
      <c r="BG377" s="162">
        <f>IF(N377="zákl. přenesená",J377,0)</f>
        <v>0</v>
      </c>
      <c r="BH377" s="162">
        <f>IF(N377="sníž. přenesená",J377,0)</f>
        <v>0</v>
      </c>
      <c r="BI377" s="162">
        <f>IF(N377="nulová",J377,0)</f>
        <v>0</v>
      </c>
      <c r="BJ377" s="17" t="s">
        <v>86</v>
      </c>
      <c r="BK377" s="162">
        <f>ROUND(I377*H377,2)</f>
        <v>0</v>
      </c>
      <c r="BL377" s="17" t="s">
        <v>245</v>
      </c>
      <c r="BM377" s="161" t="s">
        <v>487</v>
      </c>
    </row>
    <row r="378" spans="1:65" s="13" customFormat="1" ht="11.25">
      <c r="B378" s="163"/>
      <c r="D378" s="164" t="s">
        <v>237</v>
      </c>
      <c r="E378" s="165" t="s">
        <v>1</v>
      </c>
      <c r="F378" s="166" t="s">
        <v>1363</v>
      </c>
      <c r="H378" s="167">
        <v>1</v>
      </c>
      <c r="I378" s="168"/>
      <c r="L378" s="163"/>
      <c r="M378" s="169"/>
      <c r="N378" s="170"/>
      <c r="O378" s="170"/>
      <c r="P378" s="170"/>
      <c r="Q378" s="170"/>
      <c r="R378" s="170"/>
      <c r="S378" s="170"/>
      <c r="T378" s="171"/>
      <c r="AT378" s="165" t="s">
        <v>237</v>
      </c>
      <c r="AU378" s="165" t="s">
        <v>88</v>
      </c>
      <c r="AV378" s="13" t="s">
        <v>88</v>
      </c>
      <c r="AW378" s="13" t="s">
        <v>33</v>
      </c>
      <c r="AX378" s="13" t="s">
        <v>79</v>
      </c>
      <c r="AY378" s="165" t="s">
        <v>207</v>
      </c>
    </row>
    <row r="379" spans="1:65" s="14" customFormat="1" ht="11.25">
      <c r="B379" s="172"/>
      <c r="D379" s="164" t="s">
        <v>237</v>
      </c>
      <c r="E379" s="173" t="s">
        <v>1</v>
      </c>
      <c r="F379" s="174" t="s">
        <v>3815</v>
      </c>
      <c r="H379" s="173" t="s">
        <v>1</v>
      </c>
      <c r="I379" s="175"/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237</v>
      </c>
      <c r="AU379" s="173" t="s">
        <v>88</v>
      </c>
      <c r="AV379" s="14" t="s">
        <v>86</v>
      </c>
      <c r="AW379" s="14" t="s">
        <v>33</v>
      </c>
      <c r="AX379" s="14" t="s">
        <v>79</v>
      </c>
      <c r="AY379" s="173" t="s">
        <v>207</v>
      </c>
    </row>
    <row r="380" spans="1:65" s="15" customFormat="1" ht="11.25">
      <c r="B380" s="179"/>
      <c r="D380" s="164" t="s">
        <v>237</v>
      </c>
      <c r="E380" s="180" t="s">
        <v>1</v>
      </c>
      <c r="F380" s="181" t="s">
        <v>242</v>
      </c>
      <c r="H380" s="182">
        <v>1</v>
      </c>
      <c r="I380" s="183"/>
      <c r="L380" s="179"/>
      <c r="M380" s="184"/>
      <c r="N380" s="185"/>
      <c r="O380" s="185"/>
      <c r="P380" s="185"/>
      <c r="Q380" s="185"/>
      <c r="R380" s="185"/>
      <c r="S380" s="185"/>
      <c r="T380" s="186"/>
      <c r="AT380" s="180" t="s">
        <v>237</v>
      </c>
      <c r="AU380" s="180" t="s">
        <v>88</v>
      </c>
      <c r="AV380" s="15" t="s">
        <v>213</v>
      </c>
      <c r="AW380" s="15" t="s">
        <v>33</v>
      </c>
      <c r="AX380" s="15" t="s">
        <v>86</v>
      </c>
      <c r="AY380" s="180" t="s">
        <v>207</v>
      </c>
    </row>
    <row r="381" spans="1:65" s="2" customFormat="1" ht="44.25" customHeight="1">
      <c r="A381" s="31"/>
      <c r="B381" s="148"/>
      <c r="C381" s="149" t="s">
        <v>494</v>
      </c>
      <c r="D381" s="149" t="s">
        <v>209</v>
      </c>
      <c r="E381" s="150" t="s">
        <v>3944</v>
      </c>
      <c r="F381" s="151" t="s">
        <v>3945</v>
      </c>
      <c r="G381" s="152" t="s">
        <v>301</v>
      </c>
      <c r="H381" s="153">
        <v>1</v>
      </c>
      <c r="I381" s="154"/>
      <c r="J381" s="155">
        <f>ROUND(I381*H381,2)</f>
        <v>0</v>
      </c>
      <c r="K381" s="156"/>
      <c r="L381" s="32"/>
      <c r="M381" s="157" t="s">
        <v>1</v>
      </c>
      <c r="N381" s="158" t="s">
        <v>44</v>
      </c>
      <c r="O381" s="57"/>
      <c r="P381" s="159">
        <f>O381*H381</f>
        <v>0</v>
      </c>
      <c r="Q381" s="159">
        <v>0</v>
      </c>
      <c r="R381" s="159">
        <f>Q381*H381</f>
        <v>0</v>
      </c>
      <c r="S381" s="159">
        <v>0</v>
      </c>
      <c r="T381" s="160">
        <f>S381*H381</f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61" t="s">
        <v>245</v>
      </c>
      <c r="AT381" s="161" t="s">
        <v>209</v>
      </c>
      <c r="AU381" s="161" t="s">
        <v>88</v>
      </c>
      <c r="AY381" s="17" t="s">
        <v>207</v>
      </c>
      <c r="BE381" s="162">
        <f>IF(N381="základní",J381,0)</f>
        <v>0</v>
      </c>
      <c r="BF381" s="162">
        <f>IF(N381="snížená",J381,0)</f>
        <v>0</v>
      </c>
      <c r="BG381" s="162">
        <f>IF(N381="zákl. přenesená",J381,0)</f>
        <v>0</v>
      </c>
      <c r="BH381" s="162">
        <f>IF(N381="sníž. přenesená",J381,0)</f>
        <v>0</v>
      </c>
      <c r="BI381" s="162">
        <f>IF(N381="nulová",J381,0)</f>
        <v>0</v>
      </c>
      <c r="BJ381" s="17" t="s">
        <v>86</v>
      </c>
      <c r="BK381" s="162">
        <f>ROUND(I381*H381,2)</f>
        <v>0</v>
      </c>
      <c r="BL381" s="17" t="s">
        <v>245</v>
      </c>
      <c r="BM381" s="161" t="s">
        <v>497</v>
      </c>
    </row>
    <row r="382" spans="1:65" s="13" customFormat="1" ht="11.25">
      <c r="B382" s="163"/>
      <c r="D382" s="164" t="s">
        <v>237</v>
      </c>
      <c r="E382" s="165" t="s">
        <v>1</v>
      </c>
      <c r="F382" s="166" t="s">
        <v>1363</v>
      </c>
      <c r="H382" s="167">
        <v>1</v>
      </c>
      <c r="I382" s="168"/>
      <c r="L382" s="163"/>
      <c r="M382" s="169"/>
      <c r="N382" s="170"/>
      <c r="O382" s="170"/>
      <c r="P382" s="170"/>
      <c r="Q382" s="170"/>
      <c r="R382" s="170"/>
      <c r="S382" s="170"/>
      <c r="T382" s="171"/>
      <c r="AT382" s="165" t="s">
        <v>237</v>
      </c>
      <c r="AU382" s="165" t="s">
        <v>88</v>
      </c>
      <c r="AV382" s="13" t="s">
        <v>88</v>
      </c>
      <c r="AW382" s="13" t="s">
        <v>33</v>
      </c>
      <c r="AX382" s="13" t="s">
        <v>79</v>
      </c>
      <c r="AY382" s="165" t="s">
        <v>207</v>
      </c>
    </row>
    <row r="383" spans="1:65" s="14" customFormat="1" ht="11.25">
      <c r="B383" s="172"/>
      <c r="D383" s="164" t="s">
        <v>237</v>
      </c>
      <c r="E383" s="173" t="s">
        <v>1</v>
      </c>
      <c r="F383" s="174" t="s">
        <v>3815</v>
      </c>
      <c r="H383" s="173" t="s">
        <v>1</v>
      </c>
      <c r="I383" s="175"/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237</v>
      </c>
      <c r="AU383" s="173" t="s">
        <v>88</v>
      </c>
      <c r="AV383" s="14" t="s">
        <v>86</v>
      </c>
      <c r="AW383" s="14" t="s">
        <v>33</v>
      </c>
      <c r="AX383" s="14" t="s">
        <v>79</v>
      </c>
      <c r="AY383" s="173" t="s">
        <v>207</v>
      </c>
    </row>
    <row r="384" spans="1:65" s="15" customFormat="1" ht="11.25">
      <c r="B384" s="179"/>
      <c r="D384" s="164" t="s">
        <v>237</v>
      </c>
      <c r="E384" s="180" t="s">
        <v>1</v>
      </c>
      <c r="F384" s="181" t="s">
        <v>242</v>
      </c>
      <c r="H384" s="182">
        <v>1</v>
      </c>
      <c r="I384" s="183"/>
      <c r="L384" s="179"/>
      <c r="M384" s="184"/>
      <c r="N384" s="185"/>
      <c r="O384" s="185"/>
      <c r="P384" s="185"/>
      <c r="Q384" s="185"/>
      <c r="R384" s="185"/>
      <c r="S384" s="185"/>
      <c r="T384" s="186"/>
      <c r="AT384" s="180" t="s">
        <v>237</v>
      </c>
      <c r="AU384" s="180" t="s">
        <v>88</v>
      </c>
      <c r="AV384" s="15" t="s">
        <v>213</v>
      </c>
      <c r="AW384" s="15" t="s">
        <v>33</v>
      </c>
      <c r="AX384" s="15" t="s">
        <v>86</v>
      </c>
      <c r="AY384" s="180" t="s">
        <v>207</v>
      </c>
    </row>
    <row r="385" spans="1:65" s="2" customFormat="1" ht="44.25" customHeight="1">
      <c r="A385" s="31"/>
      <c r="B385" s="148"/>
      <c r="C385" s="149" t="s">
        <v>361</v>
      </c>
      <c r="D385" s="149" t="s">
        <v>209</v>
      </c>
      <c r="E385" s="150" t="s">
        <v>3946</v>
      </c>
      <c r="F385" s="151" t="s">
        <v>3947</v>
      </c>
      <c r="G385" s="152" t="s">
        <v>301</v>
      </c>
      <c r="H385" s="153">
        <v>1</v>
      </c>
      <c r="I385" s="154"/>
      <c r="J385" s="155">
        <f>ROUND(I385*H385,2)</f>
        <v>0</v>
      </c>
      <c r="K385" s="156"/>
      <c r="L385" s="32"/>
      <c r="M385" s="157" t="s">
        <v>1</v>
      </c>
      <c r="N385" s="158" t="s">
        <v>44</v>
      </c>
      <c r="O385" s="57"/>
      <c r="P385" s="159">
        <f>O385*H385</f>
        <v>0</v>
      </c>
      <c r="Q385" s="159">
        <v>0</v>
      </c>
      <c r="R385" s="159">
        <f>Q385*H385</f>
        <v>0</v>
      </c>
      <c r="S385" s="159">
        <v>0</v>
      </c>
      <c r="T385" s="160">
        <f>S385*H385</f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61" t="s">
        <v>245</v>
      </c>
      <c r="AT385" s="161" t="s">
        <v>209</v>
      </c>
      <c r="AU385" s="161" t="s">
        <v>88</v>
      </c>
      <c r="AY385" s="17" t="s">
        <v>207</v>
      </c>
      <c r="BE385" s="162">
        <f>IF(N385="základní",J385,0)</f>
        <v>0</v>
      </c>
      <c r="BF385" s="162">
        <f>IF(N385="snížená",J385,0)</f>
        <v>0</v>
      </c>
      <c r="BG385" s="162">
        <f>IF(N385="zákl. přenesená",J385,0)</f>
        <v>0</v>
      </c>
      <c r="BH385" s="162">
        <f>IF(N385="sníž. přenesená",J385,0)</f>
        <v>0</v>
      </c>
      <c r="BI385" s="162">
        <f>IF(N385="nulová",J385,0)</f>
        <v>0</v>
      </c>
      <c r="BJ385" s="17" t="s">
        <v>86</v>
      </c>
      <c r="BK385" s="162">
        <f>ROUND(I385*H385,2)</f>
        <v>0</v>
      </c>
      <c r="BL385" s="17" t="s">
        <v>245</v>
      </c>
      <c r="BM385" s="161" t="s">
        <v>510</v>
      </c>
    </row>
    <row r="386" spans="1:65" s="13" customFormat="1" ht="11.25">
      <c r="B386" s="163"/>
      <c r="D386" s="164" t="s">
        <v>237</v>
      </c>
      <c r="E386" s="165" t="s">
        <v>1</v>
      </c>
      <c r="F386" s="166" t="s">
        <v>1363</v>
      </c>
      <c r="H386" s="167">
        <v>1</v>
      </c>
      <c r="I386" s="168"/>
      <c r="L386" s="163"/>
      <c r="M386" s="169"/>
      <c r="N386" s="170"/>
      <c r="O386" s="170"/>
      <c r="P386" s="170"/>
      <c r="Q386" s="170"/>
      <c r="R386" s="170"/>
      <c r="S386" s="170"/>
      <c r="T386" s="171"/>
      <c r="AT386" s="165" t="s">
        <v>237</v>
      </c>
      <c r="AU386" s="165" t="s">
        <v>88</v>
      </c>
      <c r="AV386" s="13" t="s">
        <v>88</v>
      </c>
      <c r="AW386" s="13" t="s">
        <v>33</v>
      </c>
      <c r="AX386" s="13" t="s">
        <v>79</v>
      </c>
      <c r="AY386" s="165" t="s">
        <v>207</v>
      </c>
    </row>
    <row r="387" spans="1:65" s="14" customFormat="1" ht="11.25">
      <c r="B387" s="172"/>
      <c r="D387" s="164" t="s">
        <v>237</v>
      </c>
      <c r="E387" s="173" t="s">
        <v>1</v>
      </c>
      <c r="F387" s="174" t="s">
        <v>3815</v>
      </c>
      <c r="H387" s="173" t="s">
        <v>1</v>
      </c>
      <c r="I387" s="175"/>
      <c r="L387" s="172"/>
      <c r="M387" s="176"/>
      <c r="N387" s="177"/>
      <c r="O387" s="177"/>
      <c r="P387" s="177"/>
      <c r="Q387" s="177"/>
      <c r="R387" s="177"/>
      <c r="S387" s="177"/>
      <c r="T387" s="178"/>
      <c r="AT387" s="173" t="s">
        <v>237</v>
      </c>
      <c r="AU387" s="173" t="s">
        <v>88</v>
      </c>
      <c r="AV387" s="14" t="s">
        <v>86</v>
      </c>
      <c r="AW387" s="14" t="s">
        <v>33</v>
      </c>
      <c r="AX387" s="14" t="s">
        <v>79</v>
      </c>
      <c r="AY387" s="173" t="s">
        <v>207</v>
      </c>
    </row>
    <row r="388" spans="1:65" s="15" customFormat="1" ht="11.25">
      <c r="B388" s="179"/>
      <c r="D388" s="164" t="s">
        <v>237</v>
      </c>
      <c r="E388" s="180" t="s">
        <v>1</v>
      </c>
      <c r="F388" s="181" t="s">
        <v>242</v>
      </c>
      <c r="H388" s="182">
        <v>1</v>
      </c>
      <c r="I388" s="183"/>
      <c r="L388" s="179"/>
      <c r="M388" s="184"/>
      <c r="N388" s="185"/>
      <c r="O388" s="185"/>
      <c r="P388" s="185"/>
      <c r="Q388" s="185"/>
      <c r="R388" s="185"/>
      <c r="S388" s="185"/>
      <c r="T388" s="186"/>
      <c r="AT388" s="180" t="s">
        <v>237</v>
      </c>
      <c r="AU388" s="180" t="s">
        <v>88</v>
      </c>
      <c r="AV388" s="15" t="s">
        <v>213</v>
      </c>
      <c r="AW388" s="15" t="s">
        <v>33</v>
      </c>
      <c r="AX388" s="15" t="s">
        <v>86</v>
      </c>
      <c r="AY388" s="180" t="s">
        <v>207</v>
      </c>
    </row>
    <row r="389" spans="1:65" s="2" customFormat="1" ht="44.25" customHeight="1">
      <c r="A389" s="31"/>
      <c r="B389" s="148"/>
      <c r="C389" s="149" t="s">
        <v>519</v>
      </c>
      <c r="D389" s="149" t="s">
        <v>209</v>
      </c>
      <c r="E389" s="150" t="s">
        <v>3948</v>
      </c>
      <c r="F389" s="151" t="s">
        <v>3949</v>
      </c>
      <c r="G389" s="152" t="s">
        <v>301</v>
      </c>
      <c r="H389" s="153">
        <v>1</v>
      </c>
      <c r="I389" s="154"/>
      <c r="J389" s="155">
        <f>ROUND(I389*H389,2)</f>
        <v>0</v>
      </c>
      <c r="K389" s="156"/>
      <c r="L389" s="32"/>
      <c r="M389" s="157" t="s">
        <v>1</v>
      </c>
      <c r="N389" s="158" t="s">
        <v>44</v>
      </c>
      <c r="O389" s="57"/>
      <c r="P389" s="159">
        <f>O389*H389</f>
        <v>0</v>
      </c>
      <c r="Q389" s="159">
        <v>0</v>
      </c>
      <c r="R389" s="159">
        <f>Q389*H389</f>
        <v>0</v>
      </c>
      <c r="S389" s="159">
        <v>0</v>
      </c>
      <c r="T389" s="160">
        <f>S389*H389</f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61" t="s">
        <v>245</v>
      </c>
      <c r="AT389" s="161" t="s">
        <v>209</v>
      </c>
      <c r="AU389" s="161" t="s">
        <v>88</v>
      </c>
      <c r="AY389" s="17" t="s">
        <v>207</v>
      </c>
      <c r="BE389" s="162">
        <f>IF(N389="základní",J389,0)</f>
        <v>0</v>
      </c>
      <c r="BF389" s="162">
        <f>IF(N389="snížená",J389,0)</f>
        <v>0</v>
      </c>
      <c r="BG389" s="162">
        <f>IF(N389="zákl. přenesená",J389,0)</f>
        <v>0</v>
      </c>
      <c r="BH389" s="162">
        <f>IF(N389="sníž. přenesená",J389,0)</f>
        <v>0</v>
      </c>
      <c r="BI389" s="162">
        <f>IF(N389="nulová",J389,0)</f>
        <v>0</v>
      </c>
      <c r="BJ389" s="17" t="s">
        <v>86</v>
      </c>
      <c r="BK389" s="162">
        <f>ROUND(I389*H389,2)</f>
        <v>0</v>
      </c>
      <c r="BL389" s="17" t="s">
        <v>245</v>
      </c>
      <c r="BM389" s="161" t="s">
        <v>522</v>
      </c>
    </row>
    <row r="390" spans="1:65" s="13" customFormat="1" ht="11.25">
      <c r="B390" s="163"/>
      <c r="D390" s="164" t="s">
        <v>237</v>
      </c>
      <c r="E390" s="165" t="s">
        <v>1</v>
      </c>
      <c r="F390" s="166" t="s">
        <v>1363</v>
      </c>
      <c r="H390" s="167">
        <v>1</v>
      </c>
      <c r="I390" s="168"/>
      <c r="L390" s="163"/>
      <c r="M390" s="169"/>
      <c r="N390" s="170"/>
      <c r="O390" s="170"/>
      <c r="P390" s="170"/>
      <c r="Q390" s="170"/>
      <c r="R390" s="170"/>
      <c r="S390" s="170"/>
      <c r="T390" s="171"/>
      <c r="AT390" s="165" t="s">
        <v>237</v>
      </c>
      <c r="AU390" s="165" t="s">
        <v>88</v>
      </c>
      <c r="AV390" s="13" t="s">
        <v>88</v>
      </c>
      <c r="AW390" s="13" t="s">
        <v>33</v>
      </c>
      <c r="AX390" s="13" t="s">
        <v>79</v>
      </c>
      <c r="AY390" s="165" t="s">
        <v>207</v>
      </c>
    </row>
    <row r="391" spans="1:65" s="14" customFormat="1" ht="11.25">
      <c r="B391" s="172"/>
      <c r="D391" s="164" t="s">
        <v>237</v>
      </c>
      <c r="E391" s="173" t="s">
        <v>1</v>
      </c>
      <c r="F391" s="174" t="s">
        <v>3815</v>
      </c>
      <c r="H391" s="173" t="s">
        <v>1</v>
      </c>
      <c r="I391" s="175"/>
      <c r="L391" s="172"/>
      <c r="M391" s="176"/>
      <c r="N391" s="177"/>
      <c r="O391" s="177"/>
      <c r="P391" s="177"/>
      <c r="Q391" s="177"/>
      <c r="R391" s="177"/>
      <c r="S391" s="177"/>
      <c r="T391" s="178"/>
      <c r="AT391" s="173" t="s">
        <v>237</v>
      </c>
      <c r="AU391" s="173" t="s">
        <v>88</v>
      </c>
      <c r="AV391" s="14" t="s">
        <v>86</v>
      </c>
      <c r="AW391" s="14" t="s">
        <v>33</v>
      </c>
      <c r="AX391" s="14" t="s">
        <v>79</v>
      </c>
      <c r="AY391" s="173" t="s">
        <v>207</v>
      </c>
    </row>
    <row r="392" spans="1:65" s="15" customFormat="1" ht="11.25">
      <c r="B392" s="179"/>
      <c r="D392" s="164" t="s">
        <v>237</v>
      </c>
      <c r="E392" s="180" t="s">
        <v>1</v>
      </c>
      <c r="F392" s="181" t="s">
        <v>242</v>
      </c>
      <c r="H392" s="182">
        <v>1</v>
      </c>
      <c r="I392" s="183"/>
      <c r="L392" s="179"/>
      <c r="M392" s="184"/>
      <c r="N392" s="185"/>
      <c r="O392" s="185"/>
      <c r="P392" s="185"/>
      <c r="Q392" s="185"/>
      <c r="R392" s="185"/>
      <c r="S392" s="185"/>
      <c r="T392" s="186"/>
      <c r="AT392" s="180" t="s">
        <v>237</v>
      </c>
      <c r="AU392" s="180" t="s">
        <v>88</v>
      </c>
      <c r="AV392" s="15" t="s">
        <v>213</v>
      </c>
      <c r="AW392" s="15" t="s">
        <v>33</v>
      </c>
      <c r="AX392" s="15" t="s">
        <v>86</v>
      </c>
      <c r="AY392" s="180" t="s">
        <v>207</v>
      </c>
    </row>
    <row r="393" spans="1:65" s="2" customFormat="1" ht="44.25" customHeight="1">
      <c r="A393" s="31"/>
      <c r="B393" s="148"/>
      <c r="C393" s="149" t="s">
        <v>364</v>
      </c>
      <c r="D393" s="149" t="s">
        <v>209</v>
      </c>
      <c r="E393" s="150" t="s">
        <v>3950</v>
      </c>
      <c r="F393" s="151" t="s">
        <v>3951</v>
      </c>
      <c r="G393" s="152" t="s">
        <v>301</v>
      </c>
      <c r="H393" s="153">
        <v>1</v>
      </c>
      <c r="I393" s="154"/>
      <c r="J393" s="155">
        <f>ROUND(I393*H393,2)</f>
        <v>0</v>
      </c>
      <c r="K393" s="156"/>
      <c r="L393" s="32"/>
      <c r="M393" s="157" t="s">
        <v>1</v>
      </c>
      <c r="N393" s="158" t="s">
        <v>44</v>
      </c>
      <c r="O393" s="57"/>
      <c r="P393" s="159">
        <f>O393*H393</f>
        <v>0</v>
      </c>
      <c r="Q393" s="159">
        <v>0</v>
      </c>
      <c r="R393" s="159">
        <f>Q393*H393</f>
        <v>0</v>
      </c>
      <c r="S393" s="159">
        <v>0</v>
      </c>
      <c r="T393" s="160">
        <f>S393*H393</f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61" t="s">
        <v>245</v>
      </c>
      <c r="AT393" s="161" t="s">
        <v>209</v>
      </c>
      <c r="AU393" s="161" t="s">
        <v>88</v>
      </c>
      <c r="AY393" s="17" t="s">
        <v>207</v>
      </c>
      <c r="BE393" s="162">
        <f>IF(N393="základní",J393,0)</f>
        <v>0</v>
      </c>
      <c r="BF393" s="162">
        <f>IF(N393="snížená",J393,0)</f>
        <v>0</v>
      </c>
      <c r="BG393" s="162">
        <f>IF(N393="zákl. přenesená",J393,0)</f>
        <v>0</v>
      </c>
      <c r="BH393" s="162">
        <f>IF(N393="sníž. přenesená",J393,0)</f>
        <v>0</v>
      </c>
      <c r="BI393" s="162">
        <f>IF(N393="nulová",J393,0)</f>
        <v>0</v>
      </c>
      <c r="BJ393" s="17" t="s">
        <v>86</v>
      </c>
      <c r="BK393" s="162">
        <f>ROUND(I393*H393,2)</f>
        <v>0</v>
      </c>
      <c r="BL393" s="17" t="s">
        <v>245</v>
      </c>
      <c r="BM393" s="161" t="s">
        <v>537</v>
      </c>
    </row>
    <row r="394" spans="1:65" s="13" customFormat="1" ht="11.25">
      <c r="B394" s="163"/>
      <c r="D394" s="164" t="s">
        <v>237</v>
      </c>
      <c r="E394" s="165" t="s">
        <v>1</v>
      </c>
      <c r="F394" s="166" t="s">
        <v>1363</v>
      </c>
      <c r="H394" s="167">
        <v>1</v>
      </c>
      <c r="I394" s="168"/>
      <c r="L394" s="163"/>
      <c r="M394" s="169"/>
      <c r="N394" s="170"/>
      <c r="O394" s="170"/>
      <c r="P394" s="170"/>
      <c r="Q394" s="170"/>
      <c r="R394" s="170"/>
      <c r="S394" s="170"/>
      <c r="T394" s="171"/>
      <c r="AT394" s="165" t="s">
        <v>237</v>
      </c>
      <c r="AU394" s="165" t="s">
        <v>88</v>
      </c>
      <c r="AV394" s="13" t="s">
        <v>88</v>
      </c>
      <c r="AW394" s="13" t="s">
        <v>33</v>
      </c>
      <c r="AX394" s="13" t="s">
        <v>79</v>
      </c>
      <c r="AY394" s="165" t="s">
        <v>207</v>
      </c>
    </row>
    <row r="395" spans="1:65" s="14" customFormat="1" ht="11.25">
      <c r="B395" s="172"/>
      <c r="D395" s="164" t="s">
        <v>237</v>
      </c>
      <c r="E395" s="173" t="s">
        <v>1</v>
      </c>
      <c r="F395" s="174" t="s">
        <v>3815</v>
      </c>
      <c r="H395" s="173" t="s">
        <v>1</v>
      </c>
      <c r="I395" s="175"/>
      <c r="L395" s="172"/>
      <c r="M395" s="176"/>
      <c r="N395" s="177"/>
      <c r="O395" s="177"/>
      <c r="P395" s="177"/>
      <c r="Q395" s="177"/>
      <c r="R395" s="177"/>
      <c r="S395" s="177"/>
      <c r="T395" s="178"/>
      <c r="AT395" s="173" t="s">
        <v>237</v>
      </c>
      <c r="AU395" s="173" t="s">
        <v>88</v>
      </c>
      <c r="AV395" s="14" t="s">
        <v>86</v>
      </c>
      <c r="AW395" s="14" t="s">
        <v>33</v>
      </c>
      <c r="AX395" s="14" t="s">
        <v>79</v>
      </c>
      <c r="AY395" s="173" t="s">
        <v>207</v>
      </c>
    </row>
    <row r="396" spans="1:65" s="15" customFormat="1" ht="11.25">
      <c r="B396" s="179"/>
      <c r="D396" s="164" t="s">
        <v>237</v>
      </c>
      <c r="E396" s="180" t="s">
        <v>1</v>
      </c>
      <c r="F396" s="181" t="s">
        <v>242</v>
      </c>
      <c r="H396" s="182">
        <v>1</v>
      </c>
      <c r="I396" s="183"/>
      <c r="L396" s="179"/>
      <c r="M396" s="184"/>
      <c r="N396" s="185"/>
      <c r="O396" s="185"/>
      <c r="P396" s="185"/>
      <c r="Q396" s="185"/>
      <c r="R396" s="185"/>
      <c r="S396" s="185"/>
      <c r="T396" s="186"/>
      <c r="AT396" s="180" t="s">
        <v>237</v>
      </c>
      <c r="AU396" s="180" t="s">
        <v>88</v>
      </c>
      <c r="AV396" s="15" t="s">
        <v>213</v>
      </c>
      <c r="AW396" s="15" t="s">
        <v>33</v>
      </c>
      <c r="AX396" s="15" t="s">
        <v>86</v>
      </c>
      <c r="AY396" s="180" t="s">
        <v>207</v>
      </c>
    </row>
    <row r="397" spans="1:65" s="2" customFormat="1" ht="44.25" customHeight="1">
      <c r="A397" s="31"/>
      <c r="B397" s="148"/>
      <c r="C397" s="149" t="s">
        <v>551</v>
      </c>
      <c r="D397" s="149" t="s">
        <v>209</v>
      </c>
      <c r="E397" s="150" t="s">
        <v>3952</v>
      </c>
      <c r="F397" s="151" t="s">
        <v>3953</v>
      </c>
      <c r="G397" s="152" t="s">
        <v>301</v>
      </c>
      <c r="H397" s="153">
        <v>1</v>
      </c>
      <c r="I397" s="154"/>
      <c r="J397" s="155">
        <f>ROUND(I397*H397,2)</f>
        <v>0</v>
      </c>
      <c r="K397" s="156"/>
      <c r="L397" s="32"/>
      <c r="M397" s="157" t="s">
        <v>1</v>
      </c>
      <c r="N397" s="158" t="s">
        <v>44</v>
      </c>
      <c r="O397" s="57"/>
      <c r="P397" s="159">
        <f>O397*H397</f>
        <v>0</v>
      </c>
      <c r="Q397" s="159">
        <v>0</v>
      </c>
      <c r="R397" s="159">
        <f>Q397*H397</f>
        <v>0</v>
      </c>
      <c r="S397" s="159">
        <v>0</v>
      </c>
      <c r="T397" s="160">
        <f>S397*H397</f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61" t="s">
        <v>245</v>
      </c>
      <c r="AT397" s="161" t="s">
        <v>209</v>
      </c>
      <c r="AU397" s="161" t="s">
        <v>88</v>
      </c>
      <c r="AY397" s="17" t="s">
        <v>207</v>
      </c>
      <c r="BE397" s="162">
        <f>IF(N397="základní",J397,0)</f>
        <v>0</v>
      </c>
      <c r="BF397" s="162">
        <f>IF(N397="snížená",J397,0)</f>
        <v>0</v>
      </c>
      <c r="BG397" s="162">
        <f>IF(N397="zákl. přenesená",J397,0)</f>
        <v>0</v>
      </c>
      <c r="BH397" s="162">
        <f>IF(N397="sníž. přenesená",J397,0)</f>
        <v>0</v>
      </c>
      <c r="BI397" s="162">
        <f>IF(N397="nulová",J397,0)</f>
        <v>0</v>
      </c>
      <c r="BJ397" s="17" t="s">
        <v>86</v>
      </c>
      <c r="BK397" s="162">
        <f>ROUND(I397*H397,2)</f>
        <v>0</v>
      </c>
      <c r="BL397" s="17" t="s">
        <v>245</v>
      </c>
      <c r="BM397" s="161" t="s">
        <v>554</v>
      </c>
    </row>
    <row r="398" spans="1:65" s="13" customFormat="1" ht="11.25">
      <c r="B398" s="163"/>
      <c r="D398" s="164" t="s">
        <v>237</v>
      </c>
      <c r="E398" s="165" t="s">
        <v>1</v>
      </c>
      <c r="F398" s="166" t="s">
        <v>1363</v>
      </c>
      <c r="H398" s="167">
        <v>1</v>
      </c>
      <c r="I398" s="168"/>
      <c r="L398" s="163"/>
      <c r="M398" s="169"/>
      <c r="N398" s="170"/>
      <c r="O398" s="170"/>
      <c r="P398" s="170"/>
      <c r="Q398" s="170"/>
      <c r="R398" s="170"/>
      <c r="S398" s="170"/>
      <c r="T398" s="171"/>
      <c r="AT398" s="165" t="s">
        <v>237</v>
      </c>
      <c r="AU398" s="165" t="s">
        <v>88</v>
      </c>
      <c r="AV398" s="13" t="s">
        <v>88</v>
      </c>
      <c r="AW398" s="13" t="s">
        <v>33</v>
      </c>
      <c r="AX398" s="13" t="s">
        <v>79</v>
      </c>
      <c r="AY398" s="165" t="s">
        <v>207</v>
      </c>
    </row>
    <row r="399" spans="1:65" s="14" customFormat="1" ht="11.25">
      <c r="B399" s="172"/>
      <c r="D399" s="164" t="s">
        <v>237</v>
      </c>
      <c r="E399" s="173" t="s">
        <v>1</v>
      </c>
      <c r="F399" s="174" t="s">
        <v>3815</v>
      </c>
      <c r="H399" s="173" t="s">
        <v>1</v>
      </c>
      <c r="I399" s="175"/>
      <c r="L399" s="172"/>
      <c r="M399" s="176"/>
      <c r="N399" s="177"/>
      <c r="O399" s="177"/>
      <c r="P399" s="177"/>
      <c r="Q399" s="177"/>
      <c r="R399" s="177"/>
      <c r="S399" s="177"/>
      <c r="T399" s="178"/>
      <c r="AT399" s="173" t="s">
        <v>237</v>
      </c>
      <c r="AU399" s="173" t="s">
        <v>88</v>
      </c>
      <c r="AV399" s="14" t="s">
        <v>86</v>
      </c>
      <c r="AW399" s="14" t="s">
        <v>33</v>
      </c>
      <c r="AX399" s="14" t="s">
        <v>79</v>
      </c>
      <c r="AY399" s="173" t="s">
        <v>207</v>
      </c>
    </row>
    <row r="400" spans="1:65" s="15" customFormat="1" ht="11.25">
      <c r="B400" s="179"/>
      <c r="D400" s="164" t="s">
        <v>237</v>
      </c>
      <c r="E400" s="180" t="s">
        <v>1</v>
      </c>
      <c r="F400" s="181" t="s">
        <v>242</v>
      </c>
      <c r="H400" s="182">
        <v>1</v>
      </c>
      <c r="I400" s="183"/>
      <c r="L400" s="179"/>
      <c r="M400" s="184"/>
      <c r="N400" s="185"/>
      <c r="O400" s="185"/>
      <c r="P400" s="185"/>
      <c r="Q400" s="185"/>
      <c r="R400" s="185"/>
      <c r="S400" s="185"/>
      <c r="T400" s="186"/>
      <c r="AT400" s="180" t="s">
        <v>237</v>
      </c>
      <c r="AU400" s="180" t="s">
        <v>88</v>
      </c>
      <c r="AV400" s="15" t="s">
        <v>213</v>
      </c>
      <c r="AW400" s="15" t="s">
        <v>33</v>
      </c>
      <c r="AX400" s="15" t="s">
        <v>86</v>
      </c>
      <c r="AY400" s="180" t="s">
        <v>207</v>
      </c>
    </row>
    <row r="401" spans="1:65" s="2" customFormat="1" ht="44.25" customHeight="1">
      <c r="A401" s="31"/>
      <c r="B401" s="148"/>
      <c r="C401" s="149" t="s">
        <v>368</v>
      </c>
      <c r="D401" s="149" t="s">
        <v>209</v>
      </c>
      <c r="E401" s="150" t="s">
        <v>3954</v>
      </c>
      <c r="F401" s="151" t="s">
        <v>3955</v>
      </c>
      <c r="G401" s="152" t="s">
        <v>301</v>
      </c>
      <c r="H401" s="153">
        <v>1</v>
      </c>
      <c r="I401" s="154"/>
      <c r="J401" s="155">
        <f>ROUND(I401*H401,2)</f>
        <v>0</v>
      </c>
      <c r="K401" s="156"/>
      <c r="L401" s="32"/>
      <c r="M401" s="157" t="s">
        <v>1</v>
      </c>
      <c r="N401" s="158" t="s">
        <v>44</v>
      </c>
      <c r="O401" s="57"/>
      <c r="P401" s="159">
        <f>O401*H401</f>
        <v>0</v>
      </c>
      <c r="Q401" s="159">
        <v>0</v>
      </c>
      <c r="R401" s="159">
        <f>Q401*H401</f>
        <v>0</v>
      </c>
      <c r="S401" s="159">
        <v>0</v>
      </c>
      <c r="T401" s="160">
        <f>S401*H401</f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61" t="s">
        <v>245</v>
      </c>
      <c r="AT401" s="161" t="s">
        <v>209</v>
      </c>
      <c r="AU401" s="161" t="s">
        <v>88</v>
      </c>
      <c r="AY401" s="17" t="s">
        <v>207</v>
      </c>
      <c r="BE401" s="162">
        <f>IF(N401="základní",J401,0)</f>
        <v>0</v>
      </c>
      <c r="BF401" s="162">
        <f>IF(N401="snížená",J401,0)</f>
        <v>0</v>
      </c>
      <c r="BG401" s="162">
        <f>IF(N401="zákl. přenesená",J401,0)</f>
        <v>0</v>
      </c>
      <c r="BH401" s="162">
        <f>IF(N401="sníž. přenesená",J401,0)</f>
        <v>0</v>
      </c>
      <c r="BI401" s="162">
        <f>IF(N401="nulová",J401,0)</f>
        <v>0</v>
      </c>
      <c r="BJ401" s="17" t="s">
        <v>86</v>
      </c>
      <c r="BK401" s="162">
        <f>ROUND(I401*H401,2)</f>
        <v>0</v>
      </c>
      <c r="BL401" s="17" t="s">
        <v>245</v>
      </c>
      <c r="BM401" s="161" t="s">
        <v>557</v>
      </c>
    </row>
    <row r="402" spans="1:65" s="13" customFormat="1" ht="11.25">
      <c r="B402" s="163"/>
      <c r="D402" s="164" t="s">
        <v>237</v>
      </c>
      <c r="E402" s="165" t="s">
        <v>1</v>
      </c>
      <c r="F402" s="166" t="s">
        <v>1363</v>
      </c>
      <c r="H402" s="167">
        <v>1</v>
      </c>
      <c r="I402" s="168"/>
      <c r="L402" s="163"/>
      <c r="M402" s="169"/>
      <c r="N402" s="170"/>
      <c r="O402" s="170"/>
      <c r="P402" s="170"/>
      <c r="Q402" s="170"/>
      <c r="R402" s="170"/>
      <c r="S402" s="170"/>
      <c r="T402" s="171"/>
      <c r="AT402" s="165" t="s">
        <v>237</v>
      </c>
      <c r="AU402" s="165" t="s">
        <v>88</v>
      </c>
      <c r="AV402" s="13" t="s">
        <v>88</v>
      </c>
      <c r="AW402" s="13" t="s">
        <v>33</v>
      </c>
      <c r="AX402" s="13" t="s">
        <v>79</v>
      </c>
      <c r="AY402" s="165" t="s">
        <v>207</v>
      </c>
    </row>
    <row r="403" spans="1:65" s="14" customFormat="1" ht="11.25">
      <c r="B403" s="172"/>
      <c r="D403" s="164" t="s">
        <v>237</v>
      </c>
      <c r="E403" s="173" t="s">
        <v>1</v>
      </c>
      <c r="F403" s="174" t="s">
        <v>3815</v>
      </c>
      <c r="H403" s="173" t="s">
        <v>1</v>
      </c>
      <c r="I403" s="175"/>
      <c r="L403" s="172"/>
      <c r="M403" s="176"/>
      <c r="N403" s="177"/>
      <c r="O403" s="177"/>
      <c r="P403" s="177"/>
      <c r="Q403" s="177"/>
      <c r="R403" s="177"/>
      <c r="S403" s="177"/>
      <c r="T403" s="178"/>
      <c r="AT403" s="173" t="s">
        <v>237</v>
      </c>
      <c r="AU403" s="173" t="s">
        <v>88</v>
      </c>
      <c r="AV403" s="14" t="s">
        <v>86</v>
      </c>
      <c r="AW403" s="14" t="s">
        <v>33</v>
      </c>
      <c r="AX403" s="14" t="s">
        <v>79</v>
      </c>
      <c r="AY403" s="173" t="s">
        <v>207</v>
      </c>
    </row>
    <row r="404" spans="1:65" s="15" customFormat="1" ht="11.25">
      <c r="B404" s="179"/>
      <c r="D404" s="164" t="s">
        <v>237</v>
      </c>
      <c r="E404" s="180" t="s">
        <v>1</v>
      </c>
      <c r="F404" s="181" t="s">
        <v>242</v>
      </c>
      <c r="H404" s="182">
        <v>1</v>
      </c>
      <c r="I404" s="183"/>
      <c r="L404" s="179"/>
      <c r="M404" s="184"/>
      <c r="N404" s="185"/>
      <c r="O404" s="185"/>
      <c r="P404" s="185"/>
      <c r="Q404" s="185"/>
      <c r="R404" s="185"/>
      <c r="S404" s="185"/>
      <c r="T404" s="186"/>
      <c r="AT404" s="180" t="s">
        <v>237</v>
      </c>
      <c r="AU404" s="180" t="s">
        <v>88</v>
      </c>
      <c r="AV404" s="15" t="s">
        <v>213</v>
      </c>
      <c r="AW404" s="15" t="s">
        <v>33</v>
      </c>
      <c r="AX404" s="15" t="s">
        <v>86</v>
      </c>
      <c r="AY404" s="180" t="s">
        <v>207</v>
      </c>
    </row>
    <row r="405" spans="1:65" s="2" customFormat="1" ht="44.25" customHeight="1">
      <c r="A405" s="31"/>
      <c r="B405" s="148"/>
      <c r="C405" s="149" t="s">
        <v>561</v>
      </c>
      <c r="D405" s="149" t="s">
        <v>209</v>
      </c>
      <c r="E405" s="150" t="s">
        <v>3956</v>
      </c>
      <c r="F405" s="151" t="s">
        <v>3957</v>
      </c>
      <c r="G405" s="152" t="s">
        <v>301</v>
      </c>
      <c r="H405" s="153">
        <v>1</v>
      </c>
      <c r="I405" s="154"/>
      <c r="J405" s="155">
        <f>ROUND(I405*H405,2)</f>
        <v>0</v>
      </c>
      <c r="K405" s="156"/>
      <c r="L405" s="32"/>
      <c r="M405" s="157" t="s">
        <v>1</v>
      </c>
      <c r="N405" s="158" t="s">
        <v>44</v>
      </c>
      <c r="O405" s="57"/>
      <c r="P405" s="159">
        <f>O405*H405</f>
        <v>0</v>
      </c>
      <c r="Q405" s="159">
        <v>0</v>
      </c>
      <c r="R405" s="159">
        <f>Q405*H405</f>
        <v>0</v>
      </c>
      <c r="S405" s="159">
        <v>0</v>
      </c>
      <c r="T405" s="160">
        <f>S405*H405</f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61" t="s">
        <v>245</v>
      </c>
      <c r="AT405" s="161" t="s">
        <v>209</v>
      </c>
      <c r="AU405" s="161" t="s">
        <v>88</v>
      </c>
      <c r="AY405" s="17" t="s">
        <v>207</v>
      </c>
      <c r="BE405" s="162">
        <f>IF(N405="základní",J405,0)</f>
        <v>0</v>
      </c>
      <c r="BF405" s="162">
        <f>IF(N405="snížená",J405,0)</f>
        <v>0</v>
      </c>
      <c r="BG405" s="162">
        <f>IF(N405="zákl. přenesená",J405,0)</f>
        <v>0</v>
      </c>
      <c r="BH405" s="162">
        <f>IF(N405="sníž. přenesená",J405,0)</f>
        <v>0</v>
      </c>
      <c r="BI405" s="162">
        <f>IF(N405="nulová",J405,0)</f>
        <v>0</v>
      </c>
      <c r="BJ405" s="17" t="s">
        <v>86</v>
      </c>
      <c r="BK405" s="162">
        <f>ROUND(I405*H405,2)</f>
        <v>0</v>
      </c>
      <c r="BL405" s="17" t="s">
        <v>245</v>
      </c>
      <c r="BM405" s="161" t="s">
        <v>564</v>
      </c>
    </row>
    <row r="406" spans="1:65" s="13" customFormat="1" ht="11.25">
      <c r="B406" s="163"/>
      <c r="D406" s="164" t="s">
        <v>237</v>
      </c>
      <c r="E406" s="165" t="s">
        <v>1</v>
      </c>
      <c r="F406" s="166" t="s">
        <v>1363</v>
      </c>
      <c r="H406" s="167">
        <v>1</v>
      </c>
      <c r="I406" s="168"/>
      <c r="L406" s="163"/>
      <c r="M406" s="169"/>
      <c r="N406" s="170"/>
      <c r="O406" s="170"/>
      <c r="P406" s="170"/>
      <c r="Q406" s="170"/>
      <c r="R406" s="170"/>
      <c r="S406" s="170"/>
      <c r="T406" s="171"/>
      <c r="AT406" s="165" t="s">
        <v>237</v>
      </c>
      <c r="AU406" s="165" t="s">
        <v>88</v>
      </c>
      <c r="AV406" s="13" t="s">
        <v>88</v>
      </c>
      <c r="AW406" s="13" t="s">
        <v>33</v>
      </c>
      <c r="AX406" s="13" t="s">
        <v>79</v>
      </c>
      <c r="AY406" s="165" t="s">
        <v>207</v>
      </c>
    </row>
    <row r="407" spans="1:65" s="14" customFormat="1" ht="11.25">
      <c r="B407" s="172"/>
      <c r="D407" s="164" t="s">
        <v>237</v>
      </c>
      <c r="E407" s="173" t="s">
        <v>1</v>
      </c>
      <c r="F407" s="174" t="s">
        <v>3815</v>
      </c>
      <c r="H407" s="173" t="s">
        <v>1</v>
      </c>
      <c r="I407" s="175"/>
      <c r="L407" s="172"/>
      <c r="M407" s="176"/>
      <c r="N407" s="177"/>
      <c r="O407" s="177"/>
      <c r="P407" s="177"/>
      <c r="Q407" s="177"/>
      <c r="R407" s="177"/>
      <c r="S407" s="177"/>
      <c r="T407" s="178"/>
      <c r="AT407" s="173" t="s">
        <v>237</v>
      </c>
      <c r="AU407" s="173" t="s">
        <v>88</v>
      </c>
      <c r="AV407" s="14" t="s">
        <v>86</v>
      </c>
      <c r="AW407" s="14" t="s">
        <v>33</v>
      </c>
      <c r="AX407" s="14" t="s">
        <v>79</v>
      </c>
      <c r="AY407" s="173" t="s">
        <v>207</v>
      </c>
    </row>
    <row r="408" spans="1:65" s="15" customFormat="1" ht="11.25">
      <c r="B408" s="179"/>
      <c r="D408" s="164" t="s">
        <v>237</v>
      </c>
      <c r="E408" s="180" t="s">
        <v>1</v>
      </c>
      <c r="F408" s="181" t="s">
        <v>242</v>
      </c>
      <c r="H408" s="182">
        <v>1</v>
      </c>
      <c r="I408" s="183"/>
      <c r="L408" s="179"/>
      <c r="M408" s="184"/>
      <c r="N408" s="185"/>
      <c r="O408" s="185"/>
      <c r="P408" s="185"/>
      <c r="Q408" s="185"/>
      <c r="R408" s="185"/>
      <c r="S408" s="185"/>
      <c r="T408" s="186"/>
      <c r="AT408" s="180" t="s">
        <v>237</v>
      </c>
      <c r="AU408" s="180" t="s">
        <v>88</v>
      </c>
      <c r="AV408" s="15" t="s">
        <v>213</v>
      </c>
      <c r="AW408" s="15" t="s">
        <v>33</v>
      </c>
      <c r="AX408" s="15" t="s">
        <v>86</v>
      </c>
      <c r="AY408" s="180" t="s">
        <v>207</v>
      </c>
    </row>
    <row r="409" spans="1:65" s="2" customFormat="1" ht="44.25" customHeight="1">
      <c r="A409" s="31"/>
      <c r="B409" s="148"/>
      <c r="C409" s="149" t="s">
        <v>371</v>
      </c>
      <c r="D409" s="149" t="s">
        <v>209</v>
      </c>
      <c r="E409" s="150" t="s">
        <v>3958</v>
      </c>
      <c r="F409" s="151" t="s">
        <v>3959</v>
      </c>
      <c r="G409" s="152" t="s">
        <v>301</v>
      </c>
      <c r="H409" s="153">
        <v>1</v>
      </c>
      <c r="I409" s="154"/>
      <c r="J409" s="155">
        <f>ROUND(I409*H409,2)</f>
        <v>0</v>
      </c>
      <c r="K409" s="156"/>
      <c r="L409" s="32"/>
      <c r="M409" s="157" t="s">
        <v>1</v>
      </c>
      <c r="N409" s="158" t="s">
        <v>44</v>
      </c>
      <c r="O409" s="57"/>
      <c r="P409" s="159">
        <f>O409*H409</f>
        <v>0</v>
      </c>
      <c r="Q409" s="159">
        <v>0</v>
      </c>
      <c r="R409" s="159">
        <f>Q409*H409</f>
        <v>0</v>
      </c>
      <c r="S409" s="159">
        <v>0</v>
      </c>
      <c r="T409" s="160">
        <f>S409*H409</f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61" t="s">
        <v>245</v>
      </c>
      <c r="AT409" s="161" t="s">
        <v>209</v>
      </c>
      <c r="AU409" s="161" t="s">
        <v>88</v>
      </c>
      <c r="AY409" s="17" t="s">
        <v>207</v>
      </c>
      <c r="BE409" s="162">
        <f>IF(N409="základní",J409,0)</f>
        <v>0</v>
      </c>
      <c r="BF409" s="162">
        <f>IF(N409="snížená",J409,0)</f>
        <v>0</v>
      </c>
      <c r="BG409" s="162">
        <f>IF(N409="zákl. přenesená",J409,0)</f>
        <v>0</v>
      </c>
      <c r="BH409" s="162">
        <f>IF(N409="sníž. přenesená",J409,0)</f>
        <v>0</v>
      </c>
      <c r="BI409" s="162">
        <f>IF(N409="nulová",J409,0)</f>
        <v>0</v>
      </c>
      <c r="BJ409" s="17" t="s">
        <v>86</v>
      </c>
      <c r="BK409" s="162">
        <f>ROUND(I409*H409,2)</f>
        <v>0</v>
      </c>
      <c r="BL409" s="17" t="s">
        <v>245</v>
      </c>
      <c r="BM409" s="161" t="s">
        <v>570</v>
      </c>
    </row>
    <row r="410" spans="1:65" s="13" customFormat="1" ht="11.25">
      <c r="B410" s="163"/>
      <c r="D410" s="164" t="s">
        <v>237</v>
      </c>
      <c r="E410" s="165" t="s">
        <v>1</v>
      </c>
      <c r="F410" s="166" t="s">
        <v>1363</v>
      </c>
      <c r="H410" s="167">
        <v>1</v>
      </c>
      <c r="I410" s="168"/>
      <c r="L410" s="163"/>
      <c r="M410" s="169"/>
      <c r="N410" s="170"/>
      <c r="O410" s="170"/>
      <c r="P410" s="170"/>
      <c r="Q410" s="170"/>
      <c r="R410" s="170"/>
      <c r="S410" s="170"/>
      <c r="T410" s="171"/>
      <c r="AT410" s="165" t="s">
        <v>237</v>
      </c>
      <c r="AU410" s="165" t="s">
        <v>88</v>
      </c>
      <c r="AV410" s="13" t="s">
        <v>88</v>
      </c>
      <c r="AW410" s="13" t="s">
        <v>33</v>
      </c>
      <c r="AX410" s="13" t="s">
        <v>79</v>
      </c>
      <c r="AY410" s="165" t="s">
        <v>207</v>
      </c>
    </row>
    <row r="411" spans="1:65" s="14" customFormat="1" ht="11.25">
      <c r="B411" s="172"/>
      <c r="D411" s="164" t="s">
        <v>237</v>
      </c>
      <c r="E411" s="173" t="s">
        <v>1</v>
      </c>
      <c r="F411" s="174" t="s">
        <v>3815</v>
      </c>
      <c r="H411" s="173" t="s">
        <v>1</v>
      </c>
      <c r="I411" s="175"/>
      <c r="L411" s="172"/>
      <c r="M411" s="176"/>
      <c r="N411" s="177"/>
      <c r="O411" s="177"/>
      <c r="P411" s="177"/>
      <c r="Q411" s="177"/>
      <c r="R411" s="177"/>
      <c r="S411" s="177"/>
      <c r="T411" s="178"/>
      <c r="AT411" s="173" t="s">
        <v>237</v>
      </c>
      <c r="AU411" s="173" t="s">
        <v>88</v>
      </c>
      <c r="AV411" s="14" t="s">
        <v>86</v>
      </c>
      <c r="AW411" s="14" t="s">
        <v>33</v>
      </c>
      <c r="AX411" s="14" t="s">
        <v>79</v>
      </c>
      <c r="AY411" s="173" t="s">
        <v>207</v>
      </c>
    </row>
    <row r="412" spans="1:65" s="15" customFormat="1" ht="11.25">
      <c r="B412" s="179"/>
      <c r="D412" s="164" t="s">
        <v>237</v>
      </c>
      <c r="E412" s="180" t="s">
        <v>1</v>
      </c>
      <c r="F412" s="181" t="s">
        <v>242</v>
      </c>
      <c r="H412" s="182">
        <v>1</v>
      </c>
      <c r="I412" s="183"/>
      <c r="L412" s="179"/>
      <c r="M412" s="184"/>
      <c r="N412" s="185"/>
      <c r="O412" s="185"/>
      <c r="P412" s="185"/>
      <c r="Q412" s="185"/>
      <c r="R412" s="185"/>
      <c r="S412" s="185"/>
      <c r="T412" s="186"/>
      <c r="AT412" s="180" t="s">
        <v>237</v>
      </c>
      <c r="AU412" s="180" t="s">
        <v>88</v>
      </c>
      <c r="AV412" s="15" t="s">
        <v>213</v>
      </c>
      <c r="AW412" s="15" t="s">
        <v>33</v>
      </c>
      <c r="AX412" s="15" t="s">
        <v>86</v>
      </c>
      <c r="AY412" s="180" t="s">
        <v>207</v>
      </c>
    </row>
    <row r="413" spans="1:65" s="2" customFormat="1" ht="44.25" customHeight="1">
      <c r="A413" s="31"/>
      <c r="B413" s="148"/>
      <c r="C413" s="149" t="s">
        <v>573</v>
      </c>
      <c r="D413" s="149" t="s">
        <v>209</v>
      </c>
      <c r="E413" s="150" t="s">
        <v>3960</v>
      </c>
      <c r="F413" s="151" t="s">
        <v>3961</v>
      </c>
      <c r="G413" s="152" t="s">
        <v>301</v>
      </c>
      <c r="H413" s="153">
        <v>1</v>
      </c>
      <c r="I413" s="154"/>
      <c r="J413" s="155">
        <f>ROUND(I413*H413,2)</f>
        <v>0</v>
      </c>
      <c r="K413" s="156"/>
      <c r="L413" s="32"/>
      <c r="M413" s="157" t="s">
        <v>1</v>
      </c>
      <c r="N413" s="158" t="s">
        <v>44</v>
      </c>
      <c r="O413" s="57"/>
      <c r="P413" s="159">
        <f>O413*H413</f>
        <v>0</v>
      </c>
      <c r="Q413" s="159">
        <v>0</v>
      </c>
      <c r="R413" s="159">
        <f>Q413*H413</f>
        <v>0</v>
      </c>
      <c r="S413" s="159">
        <v>0</v>
      </c>
      <c r="T413" s="160">
        <f>S413*H413</f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61" t="s">
        <v>245</v>
      </c>
      <c r="AT413" s="161" t="s">
        <v>209</v>
      </c>
      <c r="AU413" s="161" t="s">
        <v>88</v>
      </c>
      <c r="AY413" s="17" t="s">
        <v>207</v>
      </c>
      <c r="BE413" s="162">
        <f>IF(N413="základní",J413,0)</f>
        <v>0</v>
      </c>
      <c r="BF413" s="162">
        <f>IF(N413="snížená",J413,0)</f>
        <v>0</v>
      </c>
      <c r="BG413" s="162">
        <f>IF(N413="zákl. přenesená",J413,0)</f>
        <v>0</v>
      </c>
      <c r="BH413" s="162">
        <f>IF(N413="sníž. přenesená",J413,0)</f>
        <v>0</v>
      </c>
      <c r="BI413" s="162">
        <f>IF(N413="nulová",J413,0)</f>
        <v>0</v>
      </c>
      <c r="BJ413" s="17" t="s">
        <v>86</v>
      </c>
      <c r="BK413" s="162">
        <f>ROUND(I413*H413,2)</f>
        <v>0</v>
      </c>
      <c r="BL413" s="17" t="s">
        <v>245</v>
      </c>
      <c r="BM413" s="161" t="s">
        <v>576</v>
      </c>
    </row>
    <row r="414" spans="1:65" s="13" customFormat="1" ht="11.25">
      <c r="B414" s="163"/>
      <c r="D414" s="164" t="s">
        <v>237</v>
      </c>
      <c r="E414" s="165" t="s">
        <v>1</v>
      </c>
      <c r="F414" s="166" t="s">
        <v>1363</v>
      </c>
      <c r="H414" s="167">
        <v>1</v>
      </c>
      <c r="I414" s="168"/>
      <c r="L414" s="163"/>
      <c r="M414" s="169"/>
      <c r="N414" s="170"/>
      <c r="O414" s="170"/>
      <c r="P414" s="170"/>
      <c r="Q414" s="170"/>
      <c r="R414" s="170"/>
      <c r="S414" s="170"/>
      <c r="T414" s="171"/>
      <c r="AT414" s="165" t="s">
        <v>237</v>
      </c>
      <c r="AU414" s="165" t="s">
        <v>88</v>
      </c>
      <c r="AV414" s="13" t="s">
        <v>88</v>
      </c>
      <c r="AW414" s="13" t="s">
        <v>33</v>
      </c>
      <c r="AX414" s="13" t="s">
        <v>79</v>
      </c>
      <c r="AY414" s="165" t="s">
        <v>207</v>
      </c>
    </row>
    <row r="415" spans="1:65" s="14" customFormat="1" ht="11.25">
      <c r="B415" s="172"/>
      <c r="D415" s="164" t="s">
        <v>237</v>
      </c>
      <c r="E415" s="173" t="s">
        <v>1</v>
      </c>
      <c r="F415" s="174" t="s">
        <v>3815</v>
      </c>
      <c r="H415" s="173" t="s">
        <v>1</v>
      </c>
      <c r="I415" s="175"/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237</v>
      </c>
      <c r="AU415" s="173" t="s">
        <v>88</v>
      </c>
      <c r="AV415" s="14" t="s">
        <v>86</v>
      </c>
      <c r="AW415" s="14" t="s">
        <v>33</v>
      </c>
      <c r="AX415" s="14" t="s">
        <v>79</v>
      </c>
      <c r="AY415" s="173" t="s">
        <v>207</v>
      </c>
    </row>
    <row r="416" spans="1:65" s="15" customFormat="1" ht="11.25">
      <c r="B416" s="179"/>
      <c r="D416" s="164" t="s">
        <v>237</v>
      </c>
      <c r="E416" s="180" t="s">
        <v>1</v>
      </c>
      <c r="F416" s="181" t="s">
        <v>242</v>
      </c>
      <c r="H416" s="182">
        <v>1</v>
      </c>
      <c r="I416" s="183"/>
      <c r="L416" s="179"/>
      <c r="M416" s="184"/>
      <c r="N416" s="185"/>
      <c r="O416" s="185"/>
      <c r="P416" s="185"/>
      <c r="Q416" s="185"/>
      <c r="R416" s="185"/>
      <c r="S416" s="185"/>
      <c r="T416" s="186"/>
      <c r="AT416" s="180" t="s">
        <v>237</v>
      </c>
      <c r="AU416" s="180" t="s">
        <v>88</v>
      </c>
      <c r="AV416" s="15" t="s">
        <v>213</v>
      </c>
      <c r="AW416" s="15" t="s">
        <v>33</v>
      </c>
      <c r="AX416" s="15" t="s">
        <v>86</v>
      </c>
      <c r="AY416" s="180" t="s">
        <v>207</v>
      </c>
    </row>
    <row r="417" spans="1:65" s="2" customFormat="1" ht="44.25" customHeight="1">
      <c r="A417" s="31"/>
      <c r="B417" s="148"/>
      <c r="C417" s="149" t="s">
        <v>375</v>
      </c>
      <c r="D417" s="149" t="s">
        <v>209</v>
      </c>
      <c r="E417" s="150" t="s">
        <v>3962</v>
      </c>
      <c r="F417" s="151" t="s">
        <v>3963</v>
      </c>
      <c r="G417" s="152" t="s">
        <v>301</v>
      </c>
      <c r="H417" s="153">
        <v>1</v>
      </c>
      <c r="I417" s="154"/>
      <c r="J417" s="155">
        <f>ROUND(I417*H417,2)</f>
        <v>0</v>
      </c>
      <c r="K417" s="156"/>
      <c r="L417" s="32"/>
      <c r="M417" s="157" t="s">
        <v>1</v>
      </c>
      <c r="N417" s="158" t="s">
        <v>44</v>
      </c>
      <c r="O417" s="57"/>
      <c r="P417" s="159">
        <f>O417*H417</f>
        <v>0</v>
      </c>
      <c r="Q417" s="159">
        <v>0</v>
      </c>
      <c r="R417" s="159">
        <f>Q417*H417</f>
        <v>0</v>
      </c>
      <c r="S417" s="159">
        <v>0</v>
      </c>
      <c r="T417" s="160">
        <f>S417*H417</f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61" t="s">
        <v>245</v>
      </c>
      <c r="AT417" s="161" t="s">
        <v>209</v>
      </c>
      <c r="AU417" s="161" t="s">
        <v>88</v>
      </c>
      <c r="AY417" s="17" t="s">
        <v>207</v>
      </c>
      <c r="BE417" s="162">
        <f>IF(N417="základní",J417,0)</f>
        <v>0</v>
      </c>
      <c r="BF417" s="162">
        <f>IF(N417="snížená",J417,0)</f>
        <v>0</v>
      </c>
      <c r="BG417" s="162">
        <f>IF(N417="zákl. přenesená",J417,0)</f>
        <v>0</v>
      </c>
      <c r="BH417" s="162">
        <f>IF(N417="sníž. přenesená",J417,0)</f>
        <v>0</v>
      </c>
      <c r="BI417" s="162">
        <f>IF(N417="nulová",J417,0)</f>
        <v>0</v>
      </c>
      <c r="BJ417" s="17" t="s">
        <v>86</v>
      </c>
      <c r="BK417" s="162">
        <f>ROUND(I417*H417,2)</f>
        <v>0</v>
      </c>
      <c r="BL417" s="17" t="s">
        <v>245</v>
      </c>
      <c r="BM417" s="161" t="s">
        <v>585</v>
      </c>
    </row>
    <row r="418" spans="1:65" s="13" customFormat="1" ht="11.25">
      <c r="B418" s="163"/>
      <c r="D418" s="164" t="s">
        <v>237</v>
      </c>
      <c r="E418" s="165" t="s">
        <v>1</v>
      </c>
      <c r="F418" s="166" t="s">
        <v>1363</v>
      </c>
      <c r="H418" s="167">
        <v>1</v>
      </c>
      <c r="I418" s="168"/>
      <c r="L418" s="163"/>
      <c r="M418" s="169"/>
      <c r="N418" s="170"/>
      <c r="O418" s="170"/>
      <c r="P418" s="170"/>
      <c r="Q418" s="170"/>
      <c r="R418" s="170"/>
      <c r="S418" s="170"/>
      <c r="T418" s="171"/>
      <c r="AT418" s="165" t="s">
        <v>237</v>
      </c>
      <c r="AU418" s="165" t="s">
        <v>88</v>
      </c>
      <c r="AV418" s="13" t="s">
        <v>88</v>
      </c>
      <c r="AW418" s="13" t="s">
        <v>33</v>
      </c>
      <c r="AX418" s="13" t="s">
        <v>79</v>
      </c>
      <c r="AY418" s="165" t="s">
        <v>207</v>
      </c>
    </row>
    <row r="419" spans="1:65" s="14" customFormat="1" ht="11.25">
      <c r="B419" s="172"/>
      <c r="D419" s="164" t="s">
        <v>237</v>
      </c>
      <c r="E419" s="173" t="s">
        <v>1</v>
      </c>
      <c r="F419" s="174" t="s">
        <v>3815</v>
      </c>
      <c r="H419" s="173" t="s">
        <v>1</v>
      </c>
      <c r="I419" s="175"/>
      <c r="L419" s="172"/>
      <c r="M419" s="176"/>
      <c r="N419" s="177"/>
      <c r="O419" s="177"/>
      <c r="P419" s="177"/>
      <c r="Q419" s="177"/>
      <c r="R419" s="177"/>
      <c r="S419" s="177"/>
      <c r="T419" s="178"/>
      <c r="AT419" s="173" t="s">
        <v>237</v>
      </c>
      <c r="AU419" s="173" t="s">
        <v>88</v>
      </c>
      <c r="AV419" s="14" t="s">
        <v>86</v>
      </c>
      <c r="AW419" s="14" t="s">
        <v>33</v>
      </c>
      <c r="AX419" s="14" t="s">
        <v>79</v>
      </c>
      <c r="AY419" s="173" t="s">
        <v>207</v>
      </c>
    </row>
    <row r="420" spans="1:65" s="15" customFormat="1" ht="11.25">
      <c r="B420" s="179"/>
      <c r="D420" s="164" t="s">
        <v>237</v>
      </c>
      <c r="E420" s="180" t="s">
        <v>1</v>
      </c>
      <c r="F420" s="181" t="s">
        <v>242</v>
      </c>
      <c r="H420" s="182">
        <v>1</v>
      </c>
      <c r="I420" s="183"/>
      <c r="L420" s="179"/>
      <c r="M420" s="184"/>
      <c r="N420" s="185"/>
      <c r="O420" s="185"/>
      <c r="P420" s="185"/>
      <c r="Q420" s="185"/>
      <c r="R420" s="185"/>
      <c r="S420" s="185"/>
      <c r="T420" s="186"/>
      <c r="AT420" s="180" t="s">
        <v>237</v>
      </c>
      <c r="AU420" s="180" t="s">
        <v>88</v>
      </c>
      <c r="AV420" s="15" t="s">
        <v>213</v>
      </c>
      <c r="AW420" s="15" t="s">
        <v>33</v>
      </c>
      <c r="AX420" s="15" t="s">
        <v>86</v>
      </c>
      <c r="AY420" s="180" t="s">
        <v>207</v>
      </c>
    </row>
    <row r="421" spans="1:65" s="2" customFormat="1" ht="44.25" customHeight="1">
      <c r="A421" s="31"/>
      <c r="B421" s="148"/>
      <c r="C421" s="149" t="s">
        <v>595</v>
      </c>
      <c r="D421" s="149" t="s">
        <v>209</v>
      </c>
      <c r="E421" s="150" t="s">
        <v>3964</v>
      </c>
      <c r="F421" s="151" t="s">
        <v>3965</v>
      </c>
      <c r="G421" s="152" t="s">
        <v>301</v>
      </c>
      <c r="H421" s="153">
        <v>1</v>
      </c>
      <c r="I421" s="154"/>
      <c r="J421" s="155">
        <f>ROUND(I421*H421,2)</f>
        <v>0</v>
      </c>
      <c r="K421" s="156"/>
      <c r="L421" s="32"/>
      <c r="M421" s="157" t="s">
        <v>1</v>
      </c>
      <c r="N421" s="158" t="s">
        <v>44</v>
      </c>
      <c r="O421" s="57"/>
      <c r="P421" s="159">
        <f>O421*H421</f>
        <v>0</v>
      </c>
      <c r="Q421" s="159">
        <v>0</v>
      </c>
      <c r="R421" s="159">
        <f>Q421*H421</f>
        <v>0</v>
      </c>
      <c r="S421" s="159">
        <v>0</v>
      </c>
      <c r="T421" s="160">
        <f>S421*H421</f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61" t="s">
        <v>245</v>
      </c>
      <c r="AT421" s="161" t="s">
        <v>209</v>
      </c>
      <c r="AU421" s="161" t="s">
        <v>88</v>
      </c>
      <c r="AY421" s="17" t="s">
        <v>207</v>
      </c>
      <c r="BE421" s="162">
        <f>IF(N421="základní",J421,0)</f>
        <v>0</v>
      </c>
      <c r="BF421" s="162">
        <f>IF(N421="snížená",J421,0)</f>
        <v>0</v>
      </c>
      <c r="BG421" s="162">
        <f>IF(N421="zákl. přenesená",J421,0)</f>
        <v>0</v>
      </c>
      <c r="BH421" s="162">
        <f>IF(N421="sníž. přenesená",J421,0)</f>
        <v>0</v>
      </c>
      <c r="BI421" s="162">
        <f>IF(N421="nulová",J421,0)</f>
        <v>0</v>
      </c>
      <c r="BJ421" s="17" t="s">
        <v>86</v>
      </c>
      <c r="BK421" s="162">
        <f>ROUND(I421*H421,2)</f>
        <v>0</v>
      </c>
      <c r="BL421" s="17" t="s">
        <v>245</v>
      </c>
      <c r="BM421" s="161" t="s">
        <v>598</v>
      </c>
    </row>
    <row r="422" spans="1:65" s="13" customFormat="1" ht="11.25">
      <c r="B422" s="163"/>
      <c r="D422" s="164" t="s">
        <v>237</v>
      </c>
      <c r="E422" s="165" t="s">
        <v>1</v>
      </c>
      <c r="F422" s="166" t="s">
        <v>1363</v>
      </c>
      <c r="H422" s="167">
        <v>1</v>
      </c>
      <c r="I422" s="168"/>
      <c r="L422" s="163"/>
      <c r="M422" s="169"/>
      <c r="N422" s="170"/>
      <c r="O422" s="170"/>
      <c r="P422" s="170"/>
      <c r="Q422" s="170"/>
      <c r="R422" s="170"/>
      <c r="S422" s="170"/>
      <c r="T422" s="171"/>
      <c r="AT422" s="165" t="s">
        <v>237</v>
      </c>
      <c r="AU422" s="165" t="s">
        <v>88</v>
      </c>
      <c r="AV422" s="13" t="s">
        <v>88</v>
      </c>
      <c r="AW422" s="13" t="s">
        <v>33</v>
      </c>
      <c r="AX422" s="13" t="s">
        <v>79</v>
      </c>
      <c r="AY422" s="165" t="s">
        <v>207</v>
      </c>
    </row>
    <row r="423" spans="1:65" s="14" customFormat="1" ht="11.25">
      <c r="B423" s="172"/>
      <c r="D423" s="164" t="s">
        <v>237</v>
      </c>
      <c r="E423" s="173" t="s">
        <v>1</v>
      </c>
      <c r="F423" s="174" t="s">
        <v>3815</v>
      </c>
      <c r="H423" s="173" t="s">
        <v>1</v>
      </c>
      <c r="I423" s="175"/>
      <c r="L423" s="172"/>
      <c r="M423" s="176"/>
      <c r="N423" s="177"/>
      <c r="O423" s="177"/>
      <c r="P423" s="177"/>
      <c r="Q423" s="177"/>
      <c r="R423" s="177"/>
      <c r="S423" s="177"/>
      <c r="T423" s="178"/>
      <c r="AT423" s="173" t="s">
        <v>237</v>
      </c>
      <c r="AU423" s="173" t="s">
        <v>88</v>
      </c>
      <c r="AV423" s="14" t="s">
        <v>86</v>
      </c>
      <c r="AW423" s="14" t="s">
        <v>33</v>
      </c>
      <c r="AX423" s="14" t="s">
        <v>79</v>
      </c>
      <c r="AY423" s="173" t="s">
        <v>207</v>
      </c>
    </row>
    <row r="424" spans="1:65" s="15" customFormat="1" ht="11.25">
      <c r="B424" s="179"/>
      <c r="D424" s="164" t="s">
        <v>237</v>
      </c>
      <c r="E424" s="180" t="s">
        <v>1</v>
      </c>
      <c r="F424" s="181" t="s">
        <v>242</v>
      </c>
      <c r="H424" s="182">
        <v>1</v>
      </c>
      <c r="I424" s="183"/>
      <c r="L424" s="179"/>
      <c r="M424" s="184"/>
      <c r="N424" s="185"/>
      <c r="O424" s="185"/>
      <c r="P424" s="185"/>
      <c r="Q424" s="185"/>
      <c r="R424" s="185"/>
      <c r="S424" s="185"/>
      <c r="T424" s="186"/>
      <c r="AT424" s="180" t="s">
        <v>237</v>
      </c>
      <c r="AU424" s="180" t="s">
        <v>88</v>
      </c>
      <c r="AV424" s="15" t="s">
        <v>213</v>
      </c>
      <c r="AW424" s="15" t="s">
        <v>33</v>
      </c>
      <c r="AX424" s="15" t="s">
        <v>86</v>
      </c>
      <c r="AY424" s="180" t="s">
        <v>207</v>
      </c>
    </row>
    <row r="425" spans="1:65" s="2" customFormat="1" ht="44.25" customHeight="1">
      <c r="A425" s="31"/>
      <c r="B425" s="148"/>
      <c r="C425" s="149" t="s">
        <v>378</v>
      </c>
      <c r="D425" s="149" t="s">
        <v>209</v>
      </c>
      <c r="E425" s="150" t="s">
        <v>3966</v>
      </c>
      <c r="F425" s="151" t="s">
        <v>3967</v>
      </c>
      <c r="G425" s="152" t="s">
        <v>301</v>
      </c>
      <c r="H425" s="153">
        <v>1</v>
      </c>
      <c r="I425" s="154"/>
      <c r="J425" s="155">
        <f>ROUND(I425*H425,2)</f>
        <v>0</v>
      </c>
      <c r="K425" s="156"/>
      <c r="L425" s="32"/>
      <c r="M425" s="157" t="s">
        <v>1</v>
      </c>
      <c r="N425" s="158" t="s">
        <v>44</v>
      </c>
      <c r="O425" s="57"/>
      <c r="P425" s="159">
        <f>O425*H425</f>
        <v>0</v>
      </c>
      <c r="Q425" s="159">
        <v>0</v>
      </c>
      <c r="R425" s="159">
        <f>Q425*H425</f>
        <v>0</v>
      </c>
      <c r="S425" s="159">
        <v>0</v>
      </c>
      <c r="T425" s="160">
        <f>S425*H425</f>
        <v>0</v>
      </c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R425" s="161" t="s">
        <v>245</v>
      </c>
      <c r="AT425" s="161" t="s">
        <v>209</v>
      </c>
      <c r="AU425" s="161" t="s">
        <v>88</v>
      </c>
      <c r="AY425" s="17" t="s">
        <v>207</v>
      </c>
      <c r="BE425" s="162">
        <f>IF(N425="základní",J425,0)</f>
        <v>0</v>
      </c>
      <c r="BF425" s="162">
        <f>IF(N425="snížená",J425,0)</f>
        <v>0</v>
      </c>
      <c r="BG425" s="162">
        <f>IF(N425="zákl. přenesená",J425,0)</f>
        <v>0</v>
      </c>
      <c r="BH425" s="162">
        <f>IF(N425="sníž. přenesená",J425,0)</f>
        <v>0</v>
      </c>
      <c r="BI425" s="162">
        <f>IF(N425="nulová",J425,0)</f>
        <v>0</v>
      </c>
      <c r="BJ425" s="17" t="s">
        <v>86</v>
      </c>
      <c r="BK425" s="162">
        <f>ROUND(I425*H425,2)</f>
        <v>0</v>
      </c>
      <c r="BL425" s="17" t="s">
        <v>245</v>
      </c>
      <c r="BM425" s="161" t="s">
        <v>601</v>
      </c>
    </row>
    <row r="426" spans="1:65" s="13" customFormat="1" ht="11.25">
      <c r="B426" s="163"/>
      <c r="D426" s="164" t="s">
        <v>237</v>
      </c>
      <c r="E426" s="165" t="s">
        <v>1</v>
      </c>
      <c r="F426" s="166" t="s">
        <v>1363</v>
      </c>
      <c r="H426" s="167">
        <v>1</v>
      </c>
      <c r="I426" s="168"/>
      <c r="L426" s="163"/>
      <c r="M426" s="169"/>
      <c r="N426" s="170"/>
      <c r="O426" s="170"/>
      <c r="P426" s="170"/>
      <c r="Q426" s="170"/>
      <c r="R426" s="170"/>
      <c r="S426" s="170"/>
      <c r="T426" s="171"/>
      <c r="AT426" s="165" t="s">
        <v>237</v>
      </c>
      <c r="AU426" s="165" t="s">
        <v>88</v>
      </c>
      <c r="AV426" s="13" t="s">
        <v>88</v>
      </c>
      <c r="AW426" s="13" t="s">
        <v>33</v>
      </c>
      <c r="AX426" s="13" t="s">
        <v>79</v>
      </c>
      <c r="AY426" s="165" t="s">
        <v>207</v>
      </c>
    </row>
    <row r="427" spans="1:65" s="14" customFormat="1" ht="11.25">
      <c r="B427" s="172"/>
      <c r="D427" s="164" t="s">
        <v>237</v>
      </c>
      <c r="E427" s="173" t="s">
        <v>1</v>
      </c>
      <c r="F427" s="174" t="s">
        <v>3815</v>
      </c>
      <c r="H427" s="173" t="s">
        <v>1</v>
      </c>
      <c r="I427" s="175"/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237</v>
      </c>
      <c r="AU427" s="173" t="s">
        <v>88</v>
      </c>
      <c r="AV427" s="14" t="s">
        <v>86</v>
      </c>
      <c r="AW427" s="14" t="s">
        <v>33</v>
      </c>
      <c r="AX427" s="14" t="s">
        <v>79</v>
      </c>
      <c r="AY427" s="173" t="s">
        <v>207</v>
      </c>
    </row>
    <row r="428" spans="1:65" s="15" customFormat="1" ht="11.25">
      <c r="B428" s="179"/>
      <c r="D428" s="164" t="s">
        <v>237</v>
      </c>
      <c r="E428" s="180" t="s">
        <v>1</v>
      </c>
      <c r="F428" s="181" t="s">
        <v>242</v>
      </c>
      <c r="H428" s="182">
        <v>1</v>
      </c>
      <c r="I428" s="183"/>
      <c r="L428" s="179"/>
      <c r="M428" s="184"/>
      <c r="N428" s="185"/>
      <c r="O428" s="185"/>
      <c r="P428" s="185"/>
      <c r="Q428" s="185"/>
      <c r="R428" s="185"/>
      <c r="S428" s="185"/>
      <c r="T428" s="186"/>
      <c r="AT428" s="180" t="s">
        <v>237</v>
      </c>
      <c r="AU428" s="180" t="s">
        <v>88</v>
      </c>
      <c r="AV428" s="15" t="s">
        <v>213</v>
      </c>
      <c r="AW428" s="15" t="s">
        <v>33</v>
      </c>
      <c r="AX428" s="15" t="s">
        <v>86</v>
      </c>
      <c r="AY428" s="180" t="s">
        <v>207</v>
      </c>
    </row>
    <row r="429" spans="1:65" s="2" customFormat="1" ht="44.25" customHeight="1">
      <c r="A429" s="31"/>
      <c r="B429" s="148"/>
      <c r="C429" s="149" t="s">
        <v>611</v>
      </c>
      <c r="D429" s="149" t="s">
        <v>209</v>
      </c>
      <c r="E429" s="150" t="s">
        <v>3968</v>
      </c>
      <c r="F429" s="151" t="s">
        <v>3969</v>
      </c>
      <c r="G429" s="152" t="s">
        <v>301</v>
      </c>
      <c r="H429" s="153">
        <v>1</v>
      </c>
      <c r="I429" s="154"/>
      <c r="J429" s="155">
        <f>ROUND(I429*H429,2)</f>
        <v>0</v>
      </c>
      <c r="K429" s="156"/>
      <c r="L429" s="32"/>
      <c r="M429" s="157" t="s">
        <v>1</v>
      </c>
      <c r="N429" s="158" t="s">
        <v>44</v>
      </c>
      <c r="O429" s="57"/>
      <c r="P429" s="159">
        <f>O429*H429</f>
        <v>0</v>
      </c>
      <c r="Q429" s="159">
        <v>0</v>
      </c>
      <c r="R429" s="159">
        <f>Q429*H429</f>
        <v>0</v>
      </c>
      <c r="S429" s="159">
        <v>0</v>
      </c>
      <c r="T429" s="160">
        <f>S429*H429</f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61" t="s">
        <v>245</v>
      </c>
      <c r="AT429" s="161" t="s">
        <v>209</v>
      </c>
      <c r="AU429" s="161" t="s">
        <v>88</v>
      </c>
      <c r="AY429" s="17" t="s">
        <v>207</v>
      </c>
      <c r="BE429" s="162">
        <f>IF(N429="základní",J429,0)</f>
        <v>0</v>
      </c>
      <c r="BF429" s="162">
        <f>IF(N429="snížená",J429,0)</f>
        <v>0</v>
      </c>
      <c r="BG429" s="162">
        <f>IF(N429="zákl. přenesená",J429,0)</f>
        <v>0</v>
      </c>
      <c r="BH429" s="162">
        <f>IF(N429="sníž. přenesená",J429,0)</f>
        <v>0</v>
      </c>
      <c r="BI429" s="162">
        <f>IF(N429="nulová",J429,0)</f>
        <v>0</v>
      </c>
      <c r="BJ429" s="17" t="s">
        <v>86</v>
      </c>
      <c r="BK429" s="162">
        <f>ROUND(I429*H429,2)</f>
        <v>0</v>
      </c>
      <c r="BL429" s="17" t="s">
        <v>245</v>
      </c>
      <c r="BM429" s="161" t="s">
        <v>614</v>
      </c>
    </row>
    <row r="430" spans="1:65" s="13" customFormat="1" ht="11.25">
      <c r="B430" s="163"/>
      <c r="D430" s="164" t="s">
        <v>237</v>
      </c>
      <c r="E430" s="165" t="s">
        <v>1</v>
      </c>
      <c r="F430" s="166" t="s">
        <v>1363</v>
      </c>
      <c r="H430" s="167">
        <v>1</v>
      </c>
      <c r="I430" s="168"/>
      <c r="L430" s="163"/>
      <c r="M430" s="169"/>
      <c r="N430" s="170"/>
      <c r="O430" s="170"/>
      <c r="P430" s="170"/>
      <c r="Q430" s="170"/>
      <c r="R430" s="170"/>
      <c r="S430" s="170"/>
      <c r="T430" s="171"/>
      <c r="AT430" s="165" t="s">
        <v>237</v>
      </c>
      <c r="AU430" s="165" t="s">
        <v>88</v>
      </c>
      <c r="AV430" s="13" t="s">
        <v>88</v>
      </c>
      <c r="AW430" s="13" t="s">
        <v>33</v>
      </c>
      <c r="AX430" s="13" t="s">
        <v>79</v>
      </c>
      <c r="AY430" s="165" t="s">
        <v>207</v>
      </c>
    </row>
    <row r="431" spans="1:65" s="14" customFormat="1" ht="11.25">
      <c r="B431" s="172"/>
      <c r="D431" s="164" t="s">
        <v>237</v>
      </c>
      <c r="E431" s="173" t="s">
        <v>1</v>
      </c>
      <c r="F431" s="174" t="s">
        <v>3815</v>
      </c>
      <c r="H431" s="173" t="s">
        <v>1</v>
      </c>
      <c r="I431" s="175"/>
      <c r="L431" s="172"/>
      <c r="M431" s="176"/>
      <c r="N431" s="177"/>
      <c r="O431" s="177"/>
      <c r="P431" s="177"/>
      <c r="Q431" s="177"/>
      <c r="R431" s="177"/>
      <c r="S431" s="177"/>
      <c r="T431" s="178"/>
      <c r="AT431" s="173" t="s">
        <v>237</v>
      </c>
      <c r="AU431" s="173" t="s">
        <v>88</v>
      </c>
      <c r="AV431" s="14" t="s">
        <v>86</v>
      </c>
      <c r="AW431" s="14" t="s">
        <v>33</v>
      </c>
      <c r="AX431" s="14" t="s">
        <v>79</v>
      </c>
      <c r="AY431" s="173" t="s">
        <v>207</v>
      </c>
    </row>
    <row r="432" spans="1:65" s="15" customFormat="1" ht="11.25">
      <c r="B432" s="179"/>
      <c r="D432" s="164" t="s">
        <v>237</v>
      </c>
      <c r="E432" s="180" t="s">
        <v>1</v>
      </c>
      <c r="F432" s="181" t="s">
        <v>242</v>
      </c>
      <c r="H432" s="182">
        <v>1</v>
      </c>
      <c r="I432" s="183"/>
      <c r="L432" s="179"/>
      <c r="M432" s="184"/>
      <c r="N432" s="185"/>
      <c r="O432" s="185"/>
      <c r="P432" s="185"/>
      <c r="Q432" s="185"/>
      <c r="R432" s="185"/>
      <c r="S432" s="185"/>
      <c r="T432" s="186"/>
      <c r="AT432" s="180" t="s">
        <v>237</v>
      </c>
      <c r="AU432" s="180" t="s">
        <v>88</v>
      </c>
      <c r="AV432" s="15" t="s">
        <v>213</v>
      </c>
      <c r="AW432" s="15" t="s">
        <v>33</v>
      </c>
      <c r="AX432" s="15" t="s">
        <v>86</v>
      </c>
      <c r="AY432" s="180" t="s">
        <v>207</v>
      </c>
    </row>
    <row r="433" spans="1:65" s="2" customFormat="1" ht="44.25" customHeight="1">
      <c r="A433" s="31"/>
      <c r="B433" s="148"/>
      <c r="C433" s="149" t="s">
        <v>382</v>
      </c>
      <c r="D433" s="149" t="s">
        <v>209</v>
      </c>
      <c r="E433" s="150" t="s">
        <v>3970</v>
      </c>
      <c r="F433" s="151" t="s">
        <v>3971</v>
      </c>
      <c r="G433" s="152" t="s">
        <v>301</v>
      </c>
      <c r="H433" s="153">
        <v>1</v>
      </c>
      <c r="I433" s="154"/>
      <c r="J433" s="155">
        <f>ROUND(I433*H433,2)</f>
        <v>0</v>
      </c>
      <c r="K433" s="156"/>
      <c r="L433" s="32"/>
      <c r="M433" s="157" t="s">
        <v>1</v>
      </c>
      <c r="N433" s="158" t="s">
        <v>44</v>
      </c>
      <c r="O433" s="57"/>
      <c r="P433" s="159">
        <f>O433*H433</f>
        <v>0</v>
      </c>
      <c r="Q433" s="159">
        <v>0</v>
      </c>
      <c r="R433" s="159">
        <f>Q433*H433</f>
        <v>0</v>
      </c>
      <c r="S433" s="159">
        <v>0</v>
      </c>
      <c r="T433" s="160">
        <f>S433*H433</f>
        <v>0</v>
      </c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R433" s="161" t="s">
        <v>245</v>
      </c>
      <c r="AT433" s="161" t="s">
        <v>209</v>
      </c>
      <c r="AU433" s="161" t="s">
        <v>88</v>
      </c>
      <c r="AY433" s="17" t="s">
        <v>207</v>
      </c>
      <c r="BE433" s="162">
        <f>IF(N433="základní",J433,0)</f>
        <v>0</v>
      </c>
      <c r="BF433" s="162">
        <f>IF(N433="snížená",J433,0)</f>
        <v>0</v>
      </c>
      <c r="BG433" s="162">
        <f>IF(N433="zákl. přenesená",J433,0)</f>
        <v>0</v>
      </c>
      <c r="BH433" s="162">
        <f>IF(N433="sníž. přenesená",J433,0)</f>
        <v>0</v>
      </c>
      <c r="BI433" s="162">
        <f>IF(N433="nulová",J433,0)</f>
        <v>0</v>
      </c>
      <c r="BJ433" s="17" t="s">
        <v>86</v>
      </c>
      <c r="BK433" s="162">
        <f>ROUND(I433*H433,2)</f>
        <v>0</v>
      </c>
      <c r="BL433" s="17" t="s">
        <v>245</v>
      </c>
      <c r="BM433" s="161" t="s">
        <v>629</v>
      </c>
    </row>
    <row r="434" spans="1:65" s="13" customFormat="1" ht="11.25">
      <c r="B434" s="163"/>
      <c r="D434" s="164" t="s">
        <v>237</v>
      </c>
      <c r="E434" s="165" t="s">
        <v>1</v>
      </c>
      <c r="F434" s="166" t="s">
        <v>1363</v>
      </c>
      <c r="H434" s="167">
        <v>1</v>
      </c>
      <c r="I434" s="168"/>
      <c r="L434" s="163"/>
      <c r="M434" s="169"/>
      <c r="N434" s="170"/>
      <c r="O434" s="170"/>
      <c r="P434" s="170"/>
      <c r="Q434" s="170"/>
      <c r="R434" s="170"/>
      <c r="S434" s="170"/>
      <c r="T434" s="171"/>
      <c r="AT434" s="165" t="s">
        <v>237</v>
      </c>
      <c r="AU434" s="165" t="s">
        <v>88</v>
      </c>
      <c r="AV434" s="13" t="s">
        <v>88</v>
      </c>
      <c r="AW434" s="13" t="s">
        <v>33</v>
      </c>
      <c r="AX434" s="13" t="s">
        <v>79</v>
      </c>
      <c r="AY434" s="165" t="s">
        <v>207</v>
      </c>
    </row>
    <row r="435" spans="1:65" s="14" customFormat="1" ht="11.25">
      <c r="B435" s="172"/>
      <c r="D435" s="164" t="s">
        <v>237</v>
      </c>
      <c r="E435" s="173" t="s">
        <v>1</v>
      </c>
      <c r="F435" s="174" t="s">
        <v>3815</v>
      </c>
      <c r="H435" s="173" t="s">
        <v>1</v>
      </c>
      <c r="I435" s="175"/>
      <c r="L435" s="172"/>
      <c r="M435" s="176"/>
      <c r="N435" s="177"/>
      <c r="O435" s="177"/>
      <c r="P435" s="177"/>
      <c r="Q435" s="177"/>
      <c r="R435" s="177"/>
      <c r="S435" s="177"/>
      <c r="T435" s="178"/>
      <c r="AT435" s="173" t="s">
        <v>237</v>
      </c>
      <c r="AU435" s="173" t="s">
        <v>88</v>
      </c>
      <c r="AV435" s="14" t="s">
        <v>86</v>
      </c>
      <c r="AW435" s="14" t="s">
        <v>33</v>
      </c>
      <c r="AX435" s="14" t="s">
        <v>79</v>
      </c>
      <c r="AY435" s="173" t="s">
        <v>207</v>
      </c>
    </row>
    <row r="436" spans="1:65" s="15" customFormat="1" ht="11.25">
      <c r="B436" s="179"/>
      <c r="D436" s="164" t="s">
        <v>237</v>
      </c>
      <c r="E436" s="180" t="s">
        <v>1</v>
      </c>
      <c r="F436" s="181" t="s">
        <v>242</v>
      </c>
      <c r="H436" s="182">
        <v>1</v>
      </c>
      <c r="I436" s="183"/>
      <c r="L436" s="179"/>
      <c r="M436" s="184"/>
      <c r="N436" s="185"/>
      <c r="O436" s="185"/>
      <c r="P436" s="185"/>
      <c r="Q436" s="185"/>
      <c r="R436" s="185"/>
      <c r="S436" s="185"/>
      <c r="T436" s="186"/>
      <c r="AT436" s="180" t="s">
        <v>237</v>
      </c>
      <c r="AU436" s="180" t="s">
        <v>88</v>
      </c>
      <c r="AV436" s="15" t="s">
        <v>213</v>
      </c>
      <c r="AW436" s="15" t="s">
        <v>33</v>
      </c>
      <c r="AX436" s="15" t="s">
        <v>86</v>
      </c>
      <c r="AY436" s="180" t="s">
        <v>207</v>
      </c>
    </row>
    <row r="437" spans="1:65" s="2" customFormat="1" ht="44.25" customHeight="1">
      <c r="A437" s="31"/>
      <c r="B437" s="148"/>
      <c r="C437" s="149" t="s">
        <v>638</v>
      </c>
      <c r="D437" s="149" t="s">
        <v>209</v>
      </c>
      <c r="E437" s="150" t="s">
        <v>3972</v>
      </c>
      <c r="F437" s="151" t="s">
        <v>3973</v>
      </c>
      <c r="G437" s="152" t="s">
        <v>301</v>
      </c>
      <c r="H437" s="153">
        <v>1</v>
      </c>
      <c r="I437" s="154"/>
      <c r="J437" s="155">
        <f>ROUND(I437*H437,2)</f>
        <v>0</v>
      </c>
      <c r="K437" s="156"/>
      <c r="L437" s="32"/>
      <c r="M437" s="157" t="s">
        <v>1</v>
      </c>
      <c r="N437" s="158" t="s">
        <v>44</v>
      </c>
      <c r="O437" s="57"/>
      <c r="P437" s="159">
        <f>O437*H437</f>
        <v>0</v>
      </c>
      <c r="Q437" s="159">
        <v>0</v>
      </c>
      <c r="R437" s="159">
        <f>Q437*H437</f>
        <v>0</v>
      </c>
      <c r="S437" s="159">
        <v>0</v>
      </c>
      <c r="T437" s="160">
        <f>S437*H437</f>
        <v>0</v>
      </c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R437" s="161" t="s">
        <v>245</v>
      </c>
      <c r="AT437" s="161" t="s">
        <v>209</v>
      </c>
      <c r="AU437" s="161" t="s">
        <v>88</v>
      </c>
      <c r="AY437" s="17" t="s">
        <v>207</v>
      </c>
      <c r="BE437" s="162">
        <f>IF(N437="základní",J437,0)</f>
        <v>0</v>
      </c>
      <c r="BF437" s="162">
        <f>IF(N437="snížená",J437,0)</f>
        <v>0</v>
      </c>
      <c r="BG437" s="162">
        <f>IF(N437="zákl. přenesená",J437,0)</f>
        <v>0</v>
      </c>
      <c r="BH437" s="162">
        <f>IF(N437="sníž. přenesená",J437,0)</f>
        <v>0</v>
      </c>
      <c r="BI437" s="162">
        <f>IF(N437="nulová",J437,0)</f>
        <v>0</v>
      </c>
      <c r="BJ437" s="17" t="s">
        <v>86</v>
      </c>
      <c r="BK437" s="162">
        <f>ROUND(I437*H437,2)</f>
        <v>0</v>
      </c>
      <c r="BL437" s="17" t="s">
        <v>245</v>
      </c>
      <c r="BM437" s="161" t="s">
        <v>641</v>
      </c>
    </row>
    <row r="438" spans="1:65" s="13" customFormat="1" ht="11.25">
      <c r="B438" s="163"/>
      <c r="D438" s="164" t="s">
        <v>237</v>
      </c>
      <c r="E438" s="165" t="s">
        <v>1</v>
      </c>
      <c r="F438" s="166" t="s">
        <v>1364</v>
      </c>
      <c r="H438" s="167">
        <v>1</v>
      </c>
      <c r="I438" s="168"/>
      <c r="L438" s="163"/>
      <c r="M438" s="169"/>
      <c r="N438" s="170"/>
      <c r="O438" s="170"/>
      <c r="P438" s="170"/>
      <c r="Q438" s="170"/>
      <c r="R438" s="170"/>
      <c r="S438" s="170"/>
      <c r="T438" s="171"/>
      <c r="AT438" s="165" t="s">
        <v>237</v>
      </c>
      <c r="AU438" s="165" t="s">
        <v>88</v>
      </c>
      <c r="AV438" s="13" t="s">
        <v>88</v>
      </c>
      <c r="AW438" s="13" t="s">
        <v>33</v>
      </c>
      <c r="AX438" s="13" t="s">
        <v>79</v>
      </c>
      <c r="AY438" s="165" t="s">
        <v>207</v>
      </c>
    </row>
    <row r="439" spans="1:65" s="14" customFormat="1" ht="11.25">
      <c r="B439" s="172"/>
      <c r="D439" s="164" t="s">
        <v>237</v>
      </c>
      <c r="E439" s="173" t="s">
        <v>1</v>
      </c>
      <c r="F439" s="174" t="s">
        <v>3815</v>
      </c>
      <c r="H439" s="173" t="s">
        <v>1</v>
      </c>
      <c r="I439" s="175"/>
      <c r="L439" s="172"/>
      <c r="M439" s="176"/>
      <c r="N439" s="177"/>
      <c r="O439" s="177"/>
      <c r="P439" s="177"/>
      <c r="Q439" s="177"/>
      <c r="R439" s="177"/>
      <c r="S439" s="177"/>
      <c r="T439" s="178"/>
      <c r="AT439" s="173" t="s">
        <v>237</v>
      </c>
      <c r="AU439" s="173" t="s">
        <v>88</v>
      </c>
      <c r="AV439" s="14" t="s">
        <v>86</v>
      </c>
      <c r="AW439" s="14" t="s">
        <v>33</v>
      </c>
      <c r="AX439" s="14" t="s">
        <v>79</v>
      </c>
      <c r="AY439" s="173" t="s">
        <v>207</v>
      </c>
    </row>
    <row r="440" spans="1:65" s="15" customFormat="1" ht="11.25">
      <c r="B440" s="179"/>
      <c r="D440" s="164" t="s">
        <v>237</v>
      </c>
      <c r="E440" s="180" t="s">
        <v>1</v>
      </c>
      <c r="F440" s="181" t="s">
        <v>242</v>
      </c>
      <c r="H440" s="182">
        <v>1</v>
      </c>
      <c r="I440" s="183"/>
      <c r="L440" s="179"/>
      <c r="M440" s="184"/>
      <c r="N440" s="185"/>
      <c r="O440" s="185"/>
      <c r="P440" s="185"/>
      <c r="Q440" s="185"/>
      <c r="R440" s="185"/>
      <c r="S440" s="185"/>
      <c r="T440" s="186"/>
      <c r="AT440" s="180" t="s">
        <v>237</v>
      </c>
      <c r="AU440" s="180" t="s">
        <v>88</v>
      </c>
      <c r="AV440" s="15" t="s">
        <v>213</v>
      </c>
      <c r="AW440" s="15" t="s">
        <v>33</v>
      </c>
      <c r="AX440" s="15" t="s">
        <v>86</v>
      </c>
      <c r="AY440" s="180" t="s">
        <v>207</v>
      </c>
    </row>
    <row r="441" spans="1:65" s="2" customFormat="1" ht="44.25" customHeight="1">
      <c r="A441" s="31"/>
      <c r="B441" s="148"/>
      <c r="C441" s="149" t="s">
        <v>386</v>
      </c>
      <c r="D441" s="149" t="s">
        <v>209</v>
      </c>
      <c r="E441" s="150" t="s">
        <v>3974</v>
      </c>
      <c r="F441" s="151" t="s">
        <v>3975</v>
      </c>
      <c r="G441" s="152" t="s">
        <v>301</v>
      </c>
      <c r="H441" s="153">
        <v>1</v>
      </c>
      <c r="I441" s="154"/>
      <c r="J441" s="155">
        <f>ROUND(I441*H441,2)</f>
        <v>0</v>
      </c>
      <c r="K441" s="156"/>
      <c r="L441" s="32"/>
      <c r="M441" s="157" t="s">
        <v>1</v>
      </c>
      <c r="N441" s="158" t="s">
        <v>44</v>
      </c>
      <c r="O441" s="57"/>
      <c r="P441" s="159">
        <f>O441*H441</f>
        <v>0</v>
      </c>
      <c r="Q441" s="159">
        <v>0</v>
      </c>
      <c r="R441" s="159">
        <f>Q441*H441</f>
        <v>0</v>
      </c>
      <c r="S441" s="159">
        <v>0</v>
      </c>
      <c r="T441" s="160">
        <f>S441*H441</f>
        <v>0</v>
      </c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R441" s="161" t="s">
        <v>245</v>
      </c>
      <c r="AT441" s="161" t="s">
        <v>209</v>
      </c>
      <c r="AU441" s="161" t="s">
        <v>88</v>
      </c>
      <c r="AY441" s="17" t="s">
        <v>207</v>
      </c>
      <c r="BE441" s="162">
        <f>IF(N441="základní",J441,0)</f>
        <v>0</v>
      </c>
      <c r="BF441" s="162">
        <f>IF(N441="snížená",J441,0)</f>
        <v>0</v>
      </c>
      <c r="BG441" s="162">
        <f>IF(N441="zákl. přenesená",J441,0)</f>
        <v>0</v>
      </c>
      <c r="BH441" s="162">
        <f>IF(N441="sníž. přenesená",J441,0)</f>
        <v>0</v>
      </c>
      <c r="BI441" s="162">
        <f>IF(N441="nulová",J441,0)</f>
        <v>0</v>
      </c>
      <c r="BJ441" s="17" t="s">
        <v>86</v>
      </c>
      <c r="BK441" s="162">
        <f>ROUND(I441*H441,2)</f>
        <v>0</v>
      </c>
      <c r="BL441" s="17" t="s">
        <v>245</v>
      </c>
      <c r="BM441" s="161" t="s">
        <v>649</v>
      </c>
    </row>
    <row r="442" spans="1:65" s="13" customFormat="1" ht="11.25">
      <c r="B442" s="163"/>
      <c r="D442" s="164" t="s">
        <v>237</v>
      </c>
      <c r="E442" s="165" t="s">
        <v>1</v>
      </c>
      <c r="F442" s="166" t="s">
        <v>1364</v>
      </c>
      <c r="H442" s="167">
        <v>1</v>
      </c>
      <c r="I442" s="168"/>
      <c r="L442" s="163"/>
      <c r="M442" s="169"/>
      <c r="N442" s="170"/>
      <c r="O442" s="170"/>
      <c r="P442" s="170"/>
      <c r="Q442" s="170"/>
      <c r="R442" s="170"/>
      <c r="S442" s="170"/>
      <c r="T442" s="171"/>
      <c r="AT442" s="165" t="s">
        <v>237</v>
      </c>
      <c r="AU442" s="165" t="s">
        <v>88</v>
      </c>
      <c r="AV442" s="13" t="s">
        <v>88</v>
      </c>
      <c r="AW442" s="13" t="s">
        <v>33</v>
      </c>
      <c r="AX442" s="13" t="s">
        <v>79</v>
      </c>
      <c r="AY442" s="165" t="s">
        <v>207</v>
      </c>
    </row>
    <row r="443" spans="1:65" s="14" customFormat="1" ht="11.25">
      <c r="B443" s="172"/>
      <c r="D443" s="164" t="s">
        <v>237</v>
      </c>
      <c r="E443" s="173" t="s">
        <v>1</v>
      </c>
      <c r="F443" s="174" t="s">
        <v>3815</v>
      </c>
      <c r="H443" s="173" t="s">
        <v>1</v>
      </c>
      <c r="I443" s="175"/>
      <c r="L443" s="172"/>
      <c r="M443" s="176"/>
      <c r="N443" s="177"/>
      <c r="O443" s="177"/>
      <c r="P443" s="177"/>
      <c r="Q443" s="177"/>
      <c r="R443" s="177"/>
      <c r="S443" s="177"/>
      <c r="T443" s="178"/>
      <c r="AT443" s="173" t="s">
        <v>237</v>
      </c>
      <c r="AU443" s="173" t="s">
        <v>88</v>
      </c>
      <c r="AV443" s="14" t="s">
        <v>86</v>
      </c>
      <c r="AW443" s="14" t="s">
        <v>33</v>
      </c>
      <c r="AX443" s="14" t="s">
        <v>79</v>
      </c>
      <c r="AY443" s="173" t="s">
        <v>207</v>
      </c>
    </row>
    <row r="444" spans="1:65" s="15" customFormat="1" ht="11.25">
      <c r="B444" s="179"/>
      <c r="D444" s="164" t="s">
        <v>237</v>
      </c>
      <c r="E444" s="180" t="s">
        <v>1</v>
      </c>
      <c r="F444" s="181" t="s">
        <v>242</v>
      </c>
      <c r="H444" s="182">
        <v>1</v>
      </c>
      <c r="I444" s="183"/>
      <c r="L444" s="179"/>
      <c r="M444" s="184"/>
      <c r="N444" s="185"/>
      <c r="O444" s="185"/>
      <c r="P444" s="185"/>
      <c r="Q444" s="185"/>
      <c r="R444" s="185"/>
      <c r="S444" s="185"/>
      <c r="T444" s="186"/>
      <c r="AT444" s="180" t="s">
        <v>237</v>
      </c>
      <c r="AU444" s="180" t="s">
        <v>88</v>
      </c>
      <c r="AV444" s="15" t="s">
        <v>213</v>
      </c>
      <c r="AW444" s="15" t="s">
        <v>33</v>
      </c>
      <c r="AX444" s="15" t="s">
        <v>86</v>
      </c>
      <c r="AY444" s="180" t="s">
        <v>207</v>
      </c>
    </row>
    <row r="445" spans="1:65" s="2" customFormat="1" ht="44.25" customHeight="1">
      <c r="A445" s="31"/>
      <c r="B445" s="148"/>
      <c r="C445" s="149" t="s">
        <v>654</v>
      </c>
      <c r="D445" s="149" t="s">
        <v>209</v>
      </c>
      <c r="E445" s="150" t="s">
        <v>3976</v>
      </c>
      <c r="F445" s="151" t="s">
        <v>3977</v>
      </c>
      <c r="G445" s="152" t="s">
        <v>301</v>
      </c>
      <c r="H445" s="153">
        <v>1</v>
      </c>
      <c r="I445" s="154"/>
      <c r="J445" s="155">
        <f>ROUND(I445*H445,2)</f>
        <v>0</v>
      </c>
      <c r="K445" s="156"/>
      <c r="L445" s="32"/>
      <c r="M445" s="157" t="s">
        <v>1</v>
      </c>
      <c r="N445" s="158" t="s">
        <v>44</v>
      </c>
      <c r="O445" s="57"/>
      <c r="P445" s="159">
        <f>O445*H445</f>
        <v>0</v>
      </c>
      <c r="Q445" s="159">
        <v>0</v>
      </c>
      <c r="R445" s="159">
        <f>Q445*H445</f>
        <v>0</v>
      </c>
      <c r="S445" s="159">
        <v>0</v>
      </c>
      <c r="T445" s="160">
        <f>S445*H445</f>
        <v>0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R445" s="161" t="s">
        <v>245</v>
      </c>
      <c r="AT445" s="161" t="s">
        <v>209</v>
      </c>
      <c r="AU445" s="161" t="s">
        <v>88</v>
      </c>
      <c r="AY445" s="17" t="s">
        <v>207</v>
      </c>
      <c r="BE445" s="162">
        <f>IF(N445="základní",J445,0)</f>
        <v>0</v>
      </c>
      <c r="BF445" s="162">
        <f>IF(N445="snížená",J445,0)</f>
        <v>0</v>
      </c>
      <c r="BG445" s="162">
        <f>IF(N445="zákl. přenesená",J445,0)</f>
        <v>0</v>
      </c>
      <c r="BH445" s="162">
        <f>IF(N445="sníž. přenesená",J445,0)</f>
        <v>0</v>
      </c>
      <c r="BI445" s="162">
        <f>IF(N445="nulová",J445,0)</f>
        <v>0</v>
      </c>
      <c r="BJ445" s="17" t="s">
        <v>86</v>
      </c>
      <c r="BK445" s="162">
        <f>ROUND(I445*H445,2)</f>
        <v>0</v>
      </c>
      <c r="BL445" s="17" t="s">
        <v>245</v>
      </c>
      <c r="BM445" s="161" t="s">
        <v>657</v>
      </c>
    </row>
    <row r="446" spans="1:65" s="13" customFormat="1" ht="11.25">
      <c r="B446" s="163"/>
      <c r="D446" s="164" t="s">
        <v>237</v>
      </c>
      <c r="E446" s="165" t="s">
        <v>1</v>
      </c>
      <c r="F446" s="166" t="s">
        <v>1364</v>
      </c>
      <c r="H446" s="167">
        <v>1</v>
      </c>
      <c r="I446" s="168"/>
      <c r="L446" s="163"/>
      <c r="M446" s="169"/>
      <c r="N446" s="170"/>
      <c r="O446" s="170"/>
      <c r="P446" s="170"/>
      <c r="Q446" s="170"/>
      <c r="R446" s="170"/>
      <c r="S446" s="170"/>
      <c r="T446" s="171"/>
      <c r="AT446" s="165" t="s">
        <v>237</v>
      </c>
      <c r="AU446" s="165" t="s">
        <v>88</v>
      </c>
      <c r="AV446" s="13" t="s">
        <v>88</v>
      </c>
      <c r="AW446" s="13" t="s">
        <v>33</v>
      </c>
      <c r="AX446" s="13" t="s">
        <v>79</v>
      </c>
      <c r="AY446" s="165" t="s">
        <v>207</v>
      </c>
    </row>
    <row r="447" spans="1:65" s="14" customFormat="1" ht="11.25">
      <c r="B447" s="172"/>
      <c r="D447" s="164" t="s">
        <v>237</v>
      </c>
      <c r="E447" s="173" t="s">
        <v>1</v>
      </c>
      <c r="F447" s="174" t="s">
        <v>3815</v>
      </c>
      <c r="H447" s="173" t="s">
        <v>1</v>
      </c>
      <c r="I447" s="175"/>
      <c r="L447" s="172"/>
      <c r="M447" s="176"/>
      <c r="N447" s="177"/>
      <c r="O447" s="177"/>
      <c r="P447" s="177"/>
      <c r="Q447" s="177"/>
      <c r="R447" s="177"/>
      <c r="S447" s="177"/>
      <c r="T447" s="178"/>
      <c r="AT447" s="173" t="s">
        <v>237</v>
      </c>
      <c r="AU447" s="173" t="s">
        <v>88</v>
      </c>
      <c r="AV447" s="14" t="s">
        <v>86</v>
      </c>
      <c r="AW447" s="14" t="s">
        <v>33</v>
      </c>
      <c r="AX447" s="14" t="s">
        <v>79</v>
      </c>
      <c r="AY447" s="173" t="s">
        <v>207</v>
      </c>
    </row>
    <row r="448" spans="1:65" s="15" customFormat="1" ht="11.25">
      <c r="B448" s="179"/>
      <c r="D448" s="164" t="s">
        <v>237</v>
      </c>
      <c r="E448" s="180" t="s">
        <v>1</v>
      </c>
      <c r="F448" s="181" t="s">
        <v>242</v>
      </c>
      <c r="H448" s="182">
        <v>1</v>
      </c>
      <c r="I448" s="183"/>
      <c r="L448" s="179"/>
      <c r="M448" s="184"/>
      <c r="N448" s="185"/>
      <c r="O448" s="185"/>
      <c r="P448" s="185"/>
      <c r="Q448" s="185"/>
      <c r="R448" s="185"/>
      <c r="S448" s="185"/>
      <c r="T448" s="186"/>
      <c r="AT448" s="180" t="s">
        <v>237</v>
      </c>
      <c r="AU448" s="180" t="s">
        <v>88</v>
      </c>
      <c r="AV448" s="15" t="s">
        <v>213</v>
      </c>
      <c r="AW448" s="15" t="s">
        <v>33</v>
      </c>
      <c r="AX448" s="15" t="s">
        <v>86</v>
      </c>
      <c r="AY448" s="180" t="s">
        <v>207</v>
      </c>
    </row>
    <row r="449" spans="1:65" s="2" customFormat="1" ht="44.25" customHeight="1">
      <c r="A449" s="31"/>
      <c r="B449" s="148"/>
      <c r="C449" s="149" t="s">
        <v>390</v>
      </c>
      <c r="D449" s="149" t="s">
        <v>209</v>
      </c>
      <c r="E449" s="150" t="s">
        <v>3978</v>
      </c>
      <c r="F449" s="151" t="s">
        <v>3979</v>
      </c>
      <c r="G449" s="152" t="s">
        <v>301</v>
      </c>
      <c r="H449" s="153">
        <v>1</v>
      </c>
      <c r="I449" s="154"/>
      <c r="J449" s="155">
        <f>ROUND(I449*H449,2)</f>
        <v>0</v>
      </c>
      <c r="K449" s="156"/>
      <c r="L449" s="32"/>
      <c r="M449" s="157" t="s">
        <v>1</v>
      </c>
      <c r="N449" s="158" t="s">
        <v>44</v>
      </c>
      <c r="O449" s="57"/>
      <c r="P449" s="159">
        <f>O449*H449</f>
        <v>0</v>
      </c>
      <c r="Q449" s="159">
        <v>0</v>
      </c>
      <c r="R449" s="159">
        <f>Q449*H449</f>
        <v>0</v>
      </c>
      <c r="S449" s="159">
        <v>0</v>
      </c>
      <c r="T449" s="160">
        <f>S449*H449</f>
        <v>0</v>
      </c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R449" s="161" t="s">
        <v>245</v>
      </c>
      <c r="AT449" s="161" t="s">
        <v>209</v>
      </c>
      <c r="AU449" s="161" t="s">
        <v>88</v>
      </c>
      <c r="AY449" s="17" t="s">
        <v>207</v>
      </c>
      <c r="BE449" s="162">
        <f>IF(N449="základní",J449,0)</f>
        <v>0</v>
      </c>
      <c r="BF449" s="162">
        <f>IF(N449="snížená",J449,0)</f>
        <v>0</v>
      </c>
      <c r="BG449" s="162">
        <f>IF(N449="zákl. přenesená",J449,0)</f>
        <v>0</v>
      </c>
      <c r="BH449" s="162">
        <f>IF(N449="sníž. přenesená",J449,0)</f>
        <v>0</v>
      </c>
      <c r="BI449" s="162">
        <f>IF(N449="nulová",J449,0)</f>
        <v>0</v>
      </c>
      <c r="BJ449" s="17" t="s">
        <v>86</v>
      </c>
      <c r="BK449" s="162">
        <f>ROUND(I449*H449,2)</f>
        <v>0</v>
      </c>
      <c r="BL449" s="17" t="s">
        <v>245</v>
      </c>
      <c r="BM449" s="161" t="s">
        <v>663</v>
      </c>
    </row>
    <row r="450" spans="1:65" s="13" customFormat="1" ht="11.25">
      <c r="B450" s="163"/>
      <c r="D450" s="164" t="s">
        <v>237</v>
      </c>
      <c r="E450" s="165" t="s">
        <v>1</v>
      </c>
      <c r="F450" s="166" t="s">
        <v>1364</v>
      </c>
      <c r="H450" s="167">
        <v>1</v>
      </c>
      <c r="I450" s="168"/>
      <c r="L450" s="163"/>
      <c r="M450" s="169"/>
      <c r="N450" s="170"/>
      <c r="O450" s="170"/>
      <c r="P450" s="170"/>
      <c r="Q450" s="170"/>
      <c r="R450" s="170"/>
      <c r="S450" s="170"/>
      <c r="T450" s="171"/>
      <c r="AT450" s="165" t="s">
        <v>237</v>
      </c>
      <c r="AU450" s="165" t="s">
        <v>88</v>
      </c>
      <c r="AV450" s="13" t="s">
        <v>88</v>
      </c>
      <c r="AW450" s="13" t="s">
        <v>33</v>
      </c>
      <c r="AX450" s="13" t="s">
        <v>79</v>
      </c>
      <c r="AY450" s="165" t="s">
        <v>207</v>
      </c>
    </row>
    <row r="451" spans="1:65" s="14" customFormat="1" ht="11.25">
      <c r="B451" s="172"/>
      <c r="D451" s="164" t="s">
        <v>237</v>
      </c>
      <c r="E451" s="173" t="s">
        <v>1</v>
      </c>
      <c r="F451" s="174" t="s">
        <v>3815</v>
      </c>
      <c r="H451" s="173" t="s">
        <v>1</v>
      </c>
      <c r="I451" s="175"/>
      <c r="L451" s="172"/>
      <c r="M451" s="176"/>
      <c r="N451" s="177"/>
      <c r="O451" s="177"/>
      <c r="P451" s="177"/>
      <c r="Q451" s="177"/>
      <c r="R451" s="177"/>
      <c r="S451" s="177"/>
      <c r="T451" s="178"/>
      <c r="AT451" s="173" t="s">
        <v>237</v>
      </c>
      <c r="AU451" s="173" t="s">
        <v>88</v>
      </c>
      <c r="AV451" s="14" t="s">
        <v>86</v>
      </c>
      <c r="AW451" s="14" t="s">
        <v>33</v>
      </c>
      <c r="AX451" s="14" t="s">
        <v>79</v>
      </c>
      <c r="AY451" s="173" t="s">
        <v>207</v>
      </c>
    </row>
    <row r="452" spans="1:65" s="15" customFormat="1" ht="11.25">
      <c r="B452" s="179"/>
      <c r="D452" s="164" t="s">
        <v>237</v>
      </c>
      <c r="E452" s="180" t="s">
        <v>1</v>
      </c>
      <c r="F452" s="181" t="s">
        <v>242</v>
      </c>
      <c r="H452" s="182">
        <v>1</v>
      </c>
      <c r="I452" s="183"/>
      <c r="L452" s="179"/>
      <c r="M452" s="184"/>
      <c r="N452" s="185"/>
      <c r="O452" s="185"/>
      <c r="P452" s="185"/>
      <c r="Q452" s="185"/>
      <c r="R452" s="185"/>
      <c r="S452" s="185"/>
      <c r="T452" s="186"/>
      <c r="AT452" s="180" t="s">
        <v>237</v>
      </c>
      <c r="AU452" s="180" t="s">
        <v>88</v>
      </c>
      <c r="AV452" s="15" t="s">
        <v>213</v>
      </c>
      <c r="AW452" s="15" t="s">
        <v>33</v>
      </c>
      <c r="AX452" s="15" t="s">
        <v>86</v>
      </c>
      <c r="AY452" s="180" t="s">
        <v>207</v>
      </c>
    </row>
    <row r="453" spans="1:65" s="2" customFormat="1" ht="44.25" customHeight="1">
      <c r="A453" s="31"/>
      <c r="B453" s="148"/>
      <c r="C453" s="149" t="s">
        <v>668</v>
      </c>
      <c r="D453" s="149" t="s">
        <v>209</v>
      </c>
      <c r="E453" s="150" t="s">
        <v>3980</v>
      </c>
      <c r="F453" s="151" t="s">
        <v>3981</v>
      </c>
      <c r="G453" s="152" t="s">
        <v>301</v>
      </c>
      <c r="H453" s="153">
        <v>1</v>
      </c>
      <c r="I453" s="154"/>
      <c r="J453" s="155">
        <f>ROUND(I453*H453,2)</f>
        <v>0</v>
      </c>
      <c r="K453" s="156"/>
      <c r="L453" s="32"/>
      <c r="M453" s="157" t="s">
        <v>1</v>
      </c>
      <c r="N453" s="158" t="s">
        <v>44</v>
      </c>
      <c r="O453" s="57"/>
      <c r="P453" s="159">
        <f>O453*H453</f>
        <v>0</v>
      </c>
      <c r="Q453" s="159">
        <v>0</v>
      </c>
      <c r="R453" s="159">
        <f>Q453*H453</f>
        <v>0</v>
      </c>
      <c r="S453" s="159">
        <v>0</v>
      </c>
      <c r="T453" s="160">
        <f>S453*H453</f>
        <v>0</v>
      </c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R453" s="161" t="s">
        <v>245</v>
      </c>
      <c r="AT453" s="161" t="s">
        <v>209</v>
      </c>
      <c r="AU453" s="161" t="s">
        <v>88</v>
      </c>
      <c r="AY453" s="17" t="s">
        <v>207</v>
      </c>
      <c r="BE453" s="162">
        <f>IF(N453="základní",J453,0)</f>
        <v>0</v>
      </c>
      <c r="BF453" s="162">
        <f>IF(N453="snížená",J453,0)</f>
        <v>0</v>
      </c>
      <c r="BG453" s="162">
        <f>IF(N453="zákl. přenesená",J453,0)</f>
        <v>0</v>
      </c>
      <c r="BH453" s="162">
        <f>IF(N453="sníž. přenesená",J453,0)</f>
        <v>0</v>
      </c>
      <c r="BI453" s="162">
        <f>IF(N453="nulová",J453,0)</f>
        <v>0</v>
      </c>
      <c r="BJ453" s="17" t="s">
        <v>86</v>
      </c>
      <c r="BK453" s="162">
        <f>ROUND(I453*H453,2)</f>
        <v>0</v>
      </c>
      <c r="BL453" s="17" t="s">
        <v>245</v>
      </c>
      <c r="BM453" s="161" t="s">
        <v>671</v>
      </c>
    </row>
    <row r="454" spans="1:65" s="13" customFormat="1" ht="11.25">
      <c r="B454" s="163"/>
      <c r="D454" s="164" t="s">
        <v>237</v>
      </c>
      <c r="E454" s="165" t="s">
        <v>1</v>
      </c>
      <c r="F454" s="166" t="s">
        <v>1364</v>
      </c>
      <c r="H454" s="167">
        <v>1</v>
      </c>
      <c r="I454" s="168"/>
      <c r="L454" s="163"/>
      <c r="M454" s="169"/>
      <c r="N454" s="170"/>
      <c r="O454" s="170"/>
      <c r="P454" s="170"/>
      <c r="Q454" s="170"/>
      <c r="R454" s="170"/>
      <c r="S454" s="170"/>
      <c r="T454" s="171"/>
      <c r="AT454" s="165" t="s">
        <v>237</v>
      </c>
      <c r="AU454" s="165" t="s">
        <v>88</v>
      </c>
      <c r="AV454" s="13" t="s">
        <v>88</v>
      </c>
      <c r="AW454" s="13" t="s">
        <v>33</v>
      </c>
      <c r="AX454" s="13" t="s">
        <v>79</v>
      </c>
      <c r="AY454" s="165" t="s">
        <v>207</v>
      </c>
    </row>
    <row r="455" spans="1:65" s="14" customFormat="1" ht="11.25">
      <c r="B455" s="172"/>
      <c r="D455" s="164" t="s">
        <v>237</v>
      </c>
      <c r="E455" s="173" t="s">
        <v>1</v>
      </c>
      <c r="F455" s="174" t="s">
        <v>3815</v>
      </c>
      <c r="H455" s="173" t="s">
        <v>1</v>
      </c>
      <c r="I455" s="175"/>
      <c r="L455" s="172"/>
      <c r="M455" s="176"/>
      <c r="N455" s="177"/>
      <c r="O455" s="177"/>
      <c r="P455" s="177"/>
      <c r="Q455" s="177"/>
      <c r="R455" s="177"/>
      <c r="S455" s="177"/>
      <c r="T455" s="178"/>
      <c r="AT455" s="173" t="s">
        <v>237</v>
      </c>
      <c r="AU455" s="173" t="s">
        <v>88</v>
      </c>
      <c r="AV455" s="14" t="s">
        <v>86</v>
      </c>
      <c r="AW455" s="14" t="s">
        <v>33</v>
      </c>
      <c r="AX455" s="14" t="s">
        <v>79</v>
      </c>
      <c r="AY455" s="173" t="s">
        <v>207</v>
      </c>
    </row>
    <row r="456" spans="1:65" s="15" customFormat="1" ht="11.25">
      <c r="B456" s="179"/>
      <c r="D456" s="164" t="s">
        <v>237</v>
      </c>
      <c r="E456" s="180" t="s">
        <v>1</v>
      </c>
      <c r="F456" s="181" t="s">
        <v>242</v>
      </c>
      <c r="H456" s="182">
        <v>1</v>
      </c>
      <c r="I456" s="183"/>
      <c r="L456" s="179"/>
      <c r="M456" s="184"/>
      <c r="N456" s="185"/>
      <c r="O456" s="185"/>
      <c r="P456" s="185"/>
      <c r="Q456" s="185"/>
      <c r="R456" s="185"/>
      <c r="S456" s="185"/>
      <c r="T456" s="186"/>
      <c r="AT456" s="180" t="s">
        <v>237</v>
      </c>
      <c r="AU456" s="180" t="s">
        <v>88</v>
      </c>
      <c r="AV456" s="15" t="s">
        <v>213</v>
      </c>
      <c r="AW456" s="15" t="s">
        <v>33</v>
      </c>
      <c r="AX456" s="15" t="s">
        <v>86</v>
      </c>
      <c r="AY456" s="180" t="s">
        <v>207</v>
      </c>
    </row>
    <row r="457" spans="1:65" s="2" customFormat="1" ht="44.25" customHeight="1">
      <c r="A457" s="31"/>
      <c r="B457" s="148"/>
      <c r="C457" s="149" t="s">
        <v>393</v>
      </c>
      <c r="D457" s="149" t="s">
        <v>209</v>
      </c>
      <c r="E457" s="150" t="s">
        <v>3982</v>
      </c>
      <c r="F457" s="151" t="s">
        <v>3983</v>
      </c>
      <c r="G457" s="152" t="s">
        <v>301</v>
      </c>
      <c r="H457" s="153">
        <v>1</v>
      </c>
      <c r="I457" s="154"/>
      <c r="J457" s="155">
        <f>ROUND(I457*H457,2)</f>
        <v>0</v>
      </c>
      <c r="K457" s="156"/>
      <c r="L457" s="32"/>
      <c r="M457" s="157" t="s">
        <v>1</v>
      </c>
      <c r="N457" s="158" t="s">
        <v>44</v>
      </c>
      <c r="O457" s="57"/>
      <c r="P457" s="159">
        <f>O457*H457</f>
        <v>0</v>
      </c>
      <c r="Q457" s="159">
        <v>0</v>
      </c>
      <c r="R457" s="159">
        <f>Q457*H457</f>
        <v>0</v>
      </c>
      <c r="S457" s="159">
        <v>0</v>
      </c>
      <c r="T457" s="160">
        <f>S457*H457</f>
        <v>0</v>
      </c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R457" s="161" t="s">
        <v>245</v>
      </c>
      <c r="AT457" s="161" t="s">
        <v>209</v>
      </c>
      <c r="AU457" s="161" t="s">
        <v>88</v>
      </c>
      <c r="AY457" s="17" t="s">
        <v>207</v>
      </c>
      <c r="BE457" s="162">
        <f>IF(N457="základní",J457,0)</f>
        <v>0</v>
      </c>
      <c r="BF457" s="162">
        <f>IF(N457="snížená",J457,0)</f>
        <v>0</v>
      </c>
      <c r="BG457" s="162">
        <f>IF(N457="zákl. přenesená",J457,0)</f>
        <v>0</v>
      </c>
      <c r="BH457" s="162">
        <f>IF(N457="sníž. přenesená",J457,0)</f>
        <v>0</v>
      </c>
      <c r="BI457" s="162">
        <f>IF(N457="nulová",J457,0)</f>
        <v>0</v>
      </c>
      <c r="BJ457" s="17" t="s">
        <v>86</v>
      </c>
      <c r="BK457" s="162">
        <f>ROUND(I457*H457,2)</f>
        <v>0</v>
      </c>
      <c r="BL457" s="17" t="s">
        <v>245</v>
      </c>
      <c r="BM457" s="161" t="s">
        <v>674</v>
      </c>
    </row>
    <row r="458" spans="1:65" s="13" customFormat="1" ht="11.25">
      <c r="B458" s="163"/>
      <c r="D458" s="164" t="s">
        <v>237</v>
      </c>
      <c r="E458" s="165" t="s">
        <v>1</v>
      </c>
      <c r="F458" s="166" t="s">
        <v>1364</v>
      </c>
      <c r="H458" s="167">
        <v>1</v>
      </c>
      <c r="I458" s="168"/>
      <c r="L458" s="163"/>
      <c r="M458" s="169"/>
      <c r="N458" s="170"/>
      <c r="O458" s="170"/>
      <c r="P458" s="170"/>
      <c r="Q458" s="170"/>
      <c r="R458" s="170"/>
      <c r="S458" s="170"/>
      <c r="T458" s="171"/>
      <c r="AT458" s="165" t="s">
        <v>237</v>
      </c>
      <c r="AU458" s="165" t="s">
        <v>88</v>
      </c>
      <c r="AV458" s="13" t="s">
        <v>88</v>
      </c>
      <c r="AW458" s="13" t="s">
        <v>33</v>
      </c>
      <c r="AX458" s="13" t="s">
        <v>79</v>
      </c>
      <c r="AY458" s="165" t="s">
        <v>207</v>
      </c>
    </row>
    <row r="459" spans="1:65" s="14" customFormat="1" ht="11.25">
      <c r="B459" s="172"/>
      <c r="D459" s="164" t="s">
        <v>237</v>
      </c>
      <c r="E459" s="173" t="s">
        <v>1</v>
      </c>
      <c r="F459" s="174" t="s">
        <v>3815</v>
      </c>
      <c r="H459" s="173" t="s">
        <v>1</v>
      </c>
      <c r="I459" s="175"/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237</v>
      </c>
      <c r="AU459" s="173" t="s">
        <v>88</v>
      </c>
      <c r="AV459" s="14" t="s">
        <v>86</v>
      </c>
      <c r="AW459" s="14" t="s">
        <v>33</v>
      </c>
      <c r="AX459" s="14" t="s">
        <v>79</v>
      </c>
      <c r="AY459" s="173" t="s">
        <v>207</v>
      </c>
    </row>
    <row r="460" spans="1:65" s="15" customFormat="1" ht="11.25">
      <c r="B460" s="179"/>
      <c r="D460" s="164" t="s">
        <v>237</v>
      </c>
      <c r="E460" s="180" t="s">
        <v>1</v>
      </c>
      <c r="F460" s="181" t="s">
        <v>242</v>
      </c>
      <c r="H460" s="182">
        <v>1</v>
      </c>
      <c r="I460" s="183"/>
      <c r="L460" s="179"/>
      <c r="M460" s="184"/>
      <c r="N460" s="185"/>
      <c r="O460" s="185"/>
      <c r="P460" s="185"/>
      <c r="Q460" s="185"/>
      <c r="R460" s="185"/>
      <c r="S460" s="185"/>
      <c r="T460" s="186"/>
      <c r="AT460" s="180" t="s">
        <v>237</v>
      </c>
      <c r="AU460" s="180" t="s">
        <v>88</v>
      </c>
      <c r="AV460" s="15" t="s">
        <v>213</v>
      </c>
      <c r="AW460" s="15" t="s">
        <v>33</v>
      </c>
      <c r="AX460" s="15" t="s">
        <v>86</v>
      </c>
      <c r="AY460" s="180" t="s">
        <v>207</v>
      </c>
    </row>
    <row r="461" spans="1:65" s="2" customFormat="1" ht="44.25" customHeight="1">
      <c r="A461" s="31"/>
      <c r="B461" s="148"/>
      <c r="C461" s="149" t="s">
        <v>676</v>
      </c>
      <c r="D461" s="149" t="s">
        <v>209</v>
      </c>
      <c r="E461" s="150" t="s">
        <v>3984</v>
      </c>
      <c r="F461" s="151" t="s">
        <v>3985</v>
      </c>
      <c r="G461" s="152" t="s">
        <v>301</v>
      </c>
      <c r="H461" s="153">
        <v>1</v>
      </c>
      <c r="I461" s="154"/>
      <c r="J461" s="155">
        <f>ROUND(I461*H461,2)</f>
        <v>0</v>
      </c>
      <c r="K461" s="156"/>
      <c r="L461" s="32"/>
      <c r="M461" s="157" t="s">
        <v>1</v>
      </c>
      <c r="N461" s="158" t="s">
        <v>44</v>
      </c>
      <c r="O461" s="57"/>
      <c r="P461" s="159">
        <f>O461*H461</f>
        <v>0</v>
      </c>
      <c r="Q461" s="159">
        <v>0</v>
      </c>
      <c r="R461" s="159">
        <f>Q461*H461</f>
        <v>0</v>
      </c>
      <c r="S461" s="159">
        <v>0</v>
      </c>
      <c r="T461" s="160">
        <f>S461*H461</f>
        <v>0</v>
      </c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R461" s="161" t="s">
        <v>245</v>
      </c>
      <c r="AT461" s="161" t="s">
        <v>209</v>
      </c>
      <c r="AU461" s="161" t="s">
        <v>88</v>
      </c>
      <c r="AY461" s="17" t="s">
        <v>207</v>
      </c>
      <c r="BE461" s="162">
        <f>IF(N461="základní",J461,0)</f>
        <v>0</v>
      </c>
      <c r="BF461" s="162">
        <f>IF(N461="snížená",J461,0)</f>
        <v>0</v>
      </c>
      <c r="BG461" s="162">
        <f>IF(N461="zákl. přenesená",J461,0)</f>
        <v>0</v>
      </c>
      <c r="BH461" s="162">
        <f>IF(N461="sníž. přenesená",J461,0)</f>
        <v>0</v>
      </c>
      <c r="BI461" s="162">
        <f>IF(N461="nulová",J461,0)</f>
        <v>0</v>
      </c>
      <c r="BJ461" s="17" t="s">
        <v>86</v>
      </c>
      <c r="BK461" s="162">
        <f>ROUND(I461*H461,2)</f>
        <v>0</v>
      </c>
      <c r="BL461" s="17" t="s">
        <v>245</v>
      </c>
      <c r="BM461" s="161" t="s">
        <v>679</v>
      </c>
    </row>
    <row r="462" spans="1:65" s="13" customFormat="1" ht="11.25">
      <c r="B462" s="163"/>
      <c r="D462" s="164" t="s">
        <v>237</v>
      </c>
      <c r="E462" s="165" t="s">
        <v>1</v>
      </c>
      <c r="F462" s="166" t="s">
        <v>1364</v>
      </c>
      <c r="H462" s="167">
        <v>1</v>
      </c>
      <c r="I462" s="168"/>
      <c r="L462" s="163"/>
      <c r="M462" s="169"/>
      <c r="N462" s="170"/>
      <c r="O462" s="170"/>
      <c r="P462" s="170"/>
      <c r="Q462" s="170"/>
      <c r="R462" s="170"/>
      <c r="S462" s="170"/>
      <c r="T462" s="171"/>
      <c r="AT462" s="165" t="s">
        <v>237</v>
      </c>
      <c r="AU462" s="165" t="s">
        <v>88</v>
      </c>
      <c r="AV462" s="13" t="s">
        <v>88</v>
      </c>
      <c r="AW462" s="13" t="s">
        <v>33</v>
      </c>
      <c r="AX462" s="13" t="s">
        <v>79</v>
      </c>
      <c r="AY462" s="165" t="s">
        <v>207</v>
      </c>
    </row>
    <row r="463" spans="1:65" s="14" customFormat="1" ht="11.25">
      <c r="B463" s="172"/>
      <c r="D463" s="164" t="s">
        <v>237</v>
      </c>
      <c r="E463" s="173" t="s">
        <v>1</v>
      </c>
      <c r="F463" s="174" t="s">
        <v>3815</v>
      </c>
      <c r="H463" s="173" t="s">
        <v>1</v>
      </c>
      <c r="I463" s="175"/>
      <c r="L463" s="172"/>
      <c r="M463" s="176"/>
      <c r="N463" s="177"/>
      <c r="O463" s="177"/>
      <c r="P463" s="177"/>
      <c r="Q463" s="177"/>
      <c r="R463" s="177"/>
      <c r="S463" s="177"/>
      <c r="T463" s="178"/>
      <c r="AT463" s="173" t="s">
        <v>237</v>
      </c>
      <c r="AU463" s="173" t="s">
        <v>88</v>
      </c>
      <c r="AV463" s="14" t="s">
        <v>86</v>
      </c>
      <c r="AW463" s="14" t="s">
        <v>33</v>
      </c>
      <c r="AX463" s="14" t="s">
        <v>79</v>
      </c>
      <c r="AY463" s="173" t="s">
        <v>207</v>
      </c>
    </row>
    <row r="464" spans="1:65" s="15" customFormat="1" ht="11.25">
      <c r="B464" s="179"/>
      <c r="D464" s="164" t="s">
        <v>237</v>
      </c>
      <c r="E464" s="180" t="s">
        <v>1</v>
      </c>
      <c r="F464" s="181" t="s">
        <v>242</v>
      </c>
      <c r="H464" s="182">
        <v>1</v>
      </c>
      <c r="I464" s="183"/>
      <c r="L464" s="179"/>
      <c r="M464" s="184"/>
      <c r="N464" s="185"/>
      <c r="O464" s="185"/>
      <c r="P464" s="185"/>
      <c r="Q464" s="185"/>
      <c r="R464" s="185"/>
      <c r="S464" s="185"/>
      <c r="T464" s="186"/>
      <c r="AT464" s="180" t="s">
        <v>237</v>
      </c>
      <c r="AU464" s="180" t="s">
        <v>88</v>
      </c>
      <c r="AV464" s="15" t="s">
        <v>213</v>
      </c>
      <c r="AW464" s="15" t="s">
        <v>33</v>
      </c>
      <c r="AX464" s="15" t="s">
        <v>86</v>
      </c>
      <c r="AY464" s="180" t="s">
        <v>207</v>
      </c>
    </row>
    <row r="465" spans="1:65" s="2" customFormat="1" ht="44.25" customHeight="1">
      <c r="A465" s="31"/>
      <c r="B465" s="148"/>
      <c r="C465" s="149" t="s">
        <v>397</v>
      </c>
      <c r="D465" s="149" t="s">
        <v>209</v>
      </c>
      <c r="E465" s="150" t="s">
        <v>3986</v>
      </c>
      <c r="F465" s="151" t="s">
        <v>3987</v>
      </c>
      <c r="G465" s="152" t="s">
        <v>301</v>
      </c>
      <c r="H465" s="153">
        <v>1</v>
      </c>
      <c r="I465" s="154"/>
      <c r="J465" s="155">
        <f>ROUND(I465*H465,2)</f>
        <v>0</v>
      </c>
      <c r="K465" s="156"/>
      <c r="L465" s="32"/>
      <c r="M465" s="157" t="s">
        <v>1</v>
      </c>
      <c r="N465" s="158" t="s">
        <v>44</v>
      </c>
      <c r="O465" s="57"/>
      <c r="P465" s="159">
        <f>O465*H465</f>
        <v>0</v>
      </c>
      <c r="Q465" s="159">
        <v>0</v>
      </c>
      <c r="R465" s="159">
        <f>Q465*H465</f>
        <v>0</v>
      </c>
      <c r="S465" s="159">
        <v>0</v>
      </c>
      <c r="T465" s="160">
        <f>S465*H465</f>
        <v>0</v>
      </c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R465" s="161" t="s">
        <v>245</v>
      </c>
      <c r="AT465" s="161" t="s">
        <v>209</v>
      </c>
      <c r="AU465" s="161" t="s">
        <v>88</v>
      </c>
      <c r="AY465" s="17" t="s">
        <v>207</v>
      </c>
      <c r="BE465" s="162">
        <f>IF(N465="základní",J465,0)</f>
        <v>0</v>
      </c>
      <c r="BF465" s="162">
        <f>IF(N465="snížená",J465,0)</f>
        <v>0</v>
      </c>
      <c r="BG465" s="162">
        <f>IF(N465="zákl. přenesená",J465,0)</f>
        <v>0</v>
      </c>
      <c r="BH465" s="162">
        <f>IF(N465="sníž. přenesená",J465,0)</f>
        <v>0</v>
      </c>
      <c r="BI465" s="162">
        <f>IF(N465="nulová",J465,0)</f>
        <v>0</v>
      </c>
      <c r="BJ465" s="17" t="s">
        <v>86</v>
      </c>
      <c r="BK465" s="162">
        <f>ROUND(I465*H465,2)</f>
        <v>0</v>
      </c>
      <c r="BL465" s="17" t="s">
        <v>245</v>
      </c>
      <c r="BM465" s="161" t="s">
        <v>684</v>
      </c>
    </row>
    <row r="466" spans="1:65" s="13" customFormat="1" ht="11.25">
      <c r="B466" s="163"/>
      <c r="D466" s="164" t="s">
        <v>237</v>
      </c>
      <c r="E466" s="165" t="s">
        <v>1</v>
      </c>
      <c r="F466" s="166" t="s">
        <v>1364</v>
      </c>
      <c r="H466" s="167">
        <v>1</v>
      </c>
      <c r="I466" s="168"/>
      <c r="L466" s="163"/>
      <c r="M466" s="169"/>
      <c r="N466" s="170"/>
      <c r="O466" s="170"/>
      <c r="P466" s="170"/>
      <c r="Q466" s="170"/>
      <c r="R466" s="170"/>
      <c r="S466" s="170"/>
      <c r="T466" s="171"/>
      <c r="AT466" s="165" t="s">
        <v>237</v>
      </c>
      <c r="AU466" s="165" t="s">
        <v>88</v>
      </c>
      <c r="AV466" s="13" t="s">
        <v>88</v>
      </c>
      <c r="AW466" s="13" t="s">
        <v>33</v>
      </c>
      <c r="AX466" s="13" t="s">
        <v>79</v>
      </c>
      <c r="AY466" s="165" t="s">
        <v>207</v>
      </c>
    </row>
    <row r="467" spans="1:65" s="14" customFormat="1" ht="11.25">
      <c r="B467" s="172"/>
      <c r="D467" s="164" t="s">
        <v>237</v>
      </c>
      <c r="E467" s="173" t="s">
        <v>1</v>
      </c>
      <c r="F467" s="174" t="s">
        <v>3815</v>
      </c>
      <c r="H467" s="173" t="s">
        <v>1</v>
      </c>
      <c r="I467" s="175"/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237</v>
      </c>
      <c r="AU467" s="173" t="s">
        <v>88</v>
      </c>
      <c r="AV467" s="14" t="s">
        <v>86</v>
      </c>
      <c r="AW467" s="14" t="s">
        <v>33</v>
      </c>
      <c r="AX467" s="14" t="s">
        <v>79</v>
      </c>
      <c r="AY467" s="173" t="s">
        <v>207</v>
      </c>
    </row>
    <row r="468" spans="1:65" s="15" customFormat="1" ht="11.25">
      <c r="B468" s="179"/>
      <c r="D468" s="164" t="s">
        <v>237</v>
      </c>
      <c r="E468" s="180" t="s">
        <v>1</v>
      </c>
      <c r="F468" s="181" t="s">
        <v>242</v>
      </c>
      <c r="H468" s="182">
        <v>1</v>
      </c>
      <c r="I468" s="183"/>
      <c r="L468" s="179"/>
      <c r="M468" s="184"/>
      <c r="N468" s="185"/>
      <c r="O468" s="185"/>
      <c r="P468" s="185"/>
      <c r="Q468" s="185"/>
      <c r="R468" s="185"/>
      <c r="S468" s="185"/>
      <c r="T468" s="186"/>
      <c r="AT468" s="180" t="s">
        <v>237</v>
      </c>
      <c r="AU468" s="180" t="s">
        <v>88</v>
      </c>
      <c r="AV468" s="15" t="s">
        <v>213</v>
      </c>
      <c r="AW468" s="15" t="s">
        <v>33</v>
      </c>
      <c r="AX468" s="15" t="s">
        <v>86</v>
      </c>
      <c r="AY468" s="180" t="s">
        <v>207</v>
      </c>
    </row>
    <row r="469" spans="1:65" s="2" customFormat="1" ht="44.25" customHeight="1">
      <c r="A469" s="31"/>
      <c r="B469" s="148"/>
      <c r="C469" s="149" t="s">
        <v>685</v>
      </c>
      <c r="D469" s="149" t="s">
        <v>209</v>
      </c>
      <c r="E469" s="150" t="s">
        <v>3988</v>
      </c>
      <c r="F469" s="151" t="s">
        <v>3989</v>
      </c>
      <c r="G469" s="152" t="s">
        <v>301</v>
      </c>
      <c r="H469" s="153">
        <v>1</v>
      </c>
      <c r="I469" s="154"/>
      <c r="J469" s="155">
        <f>ROUND(I469*H469,2)</f>
        <v>0</v>
      </c>
      <c r="K469" s="156"/>
      <c r="L469" s="32"/>
      <c r="M469" s="157" t="s">
        <v>1</v>
      </c>
      <c r="N469" s="158" t="s">
        <v>44</v>
      </c>
      <c r="O469" s="57"/>
      <c r="P469" s="159">
        <f>O469*H469</f>
        <v>0</v>
      </c>
      <c r="Q469" s="159">
        <v>0</v>
      </c>
      <c r="R469" s="159">
        <f>Q469*H469</f>
        <v>0</v>
      </c>
      <c r="S469" s="159">
        <v>0</v>
      </c>
      <c r="T469" s="160">
        <f>S469*H469</f>
        <v>0</v>
      </c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R469" s="161" t="s">
        <v>245</v>
      </c>
      <c r="AT469" s="161" t="s">
        <v>209</v>
      </c>
      <c r="AU469" s="161" t="s">
        <v>88</v>
      </c>
      <c r="AY469" s="17" t="s">
        <v>207</v>
      </c>
      <c r="BE469" s="162">
        <f>IF(N469="základní",J469,0)</f>
        <v>0</v>
      </c>
      <c r="BF469" s="162">
        <f>IF(N469="snížená",J469,0)</f>
        <v>0</v>
      </c>
      <c r="BG469" s="162">
        <f>IF(N469="zákl. přenesená",J469,0)</f>
        <v>0</v>
      </c>
      <c r="BH469" s="162">
        <f>IF(N469="sníž. přenesená",J469,0)</f>
        <v>0</v>
      </c>
      <c r="BI469" s="162">
        <f>IF(N469="nulová",J469,0)</f>
        <v>0</v>
      </c>
      <c r="BJ469" s="17" t="s">
        <v>86</v>
      </c>
      <c r="BK469" s="162">
        <f>ROUND(I469*H469,2)</f>
        <v>0</v>
      </c>
      <c r="BL469" s="17" t="s">
        <v>245</v>
      </c>
      <c r="BM469" s="161" t="s">
        <v>688</v>
      </c>
    </row>
    <row r="470" spans="1:65" s="13" customFormat="1" ht="11.25">
      <c r="B470" s="163"/>
      <c r="D470" s="164" t="s">
        <v>237</v>
      </c>
      <c r="E470" s="165" t="s">
        <v>1</v>
      </c>
      <c r="F470" s="166" t="s">
        <v>1364</v>
      </c>
      <c r="H470" s="167">
        <v>1</v>
      </c>
      <c r="I470" s="168"/>
      <c r="L470" s="163"/>
      <c r="M470" s="169"/>
      <c r="N470" s="170"/>
      <c r="O470" s="170"/>
      <c r="P470" s="170"/>
      <c r="Q470" s="170"/>
      <c r="R470" s="170"/>
      <c r="S470" s="170"/>
      <c r="T470" s="171"/>
      <c r="AT470" s="165" t="s">
        <v>237</v>
      </c>
      <c r="AU470" s="165" t="s">
        <v>88</v>
      </c>
      <c r="AV470" s="13" t="s">
        <v>88</v>
      </c>
      <c r="AW470" s="13" t="s">
        <v>33</v>
      </c>
      <c r="AX470" s="13" t="s">
        <v>79</v>
      </c>
      <c r="AY470" s="165" t="s">
        <v>207</v>
      </c>
    </row>
    <row r="471" spans="1:65" s="14" customFormat="1" ht="11.25">
      <c r="B471" s="172"/>
      <c r="D471" s="164" t="s">
        <v>237</v>
      </c>
      <c r="E471" s="173" t="s">
        <v>1</v>
      </c>
      <c r="F471" s="174" t="s">
        <v>3815</v>
      </c>
      <c r="H471" s="173" t="s">
        <v>1</v>
      </c>
      <c r="I471" s="175"/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237</v>
      </c>
      <c r="AU471" s="173" t="s">
        <v>88</v>
      </c>
      <c r="AV471" s="14" t="s">
        <v>86</v>
      </c>
      <c r="AW471" s="14" t="s">
        <v>33</v>
      </c>
      <c r="AX471" s="14" t="s">
        <v>79</v>
      </c>
      <c r="AY471" s="173" t="s">
        <v>207</v>
      </c>
    </row>
    <row r="472" spans="1:65" s="15" customFormat="1" ht="11.25">
      <c r="B472" s="179"/>
      <c r="D472" s="164" t="s">
        <v>237</v>
      </c>
      <c r="E472" s="180" t="s">
        <v>1</v>
      </c>
      <c r="F472" s="181" t="s">
        <v>242</v>
      </c>
      <c r="H472" s="182">
        <v>1</v>
      </c>
      <c r="I472" s="183"/>
      <c r="L472" s="179"/>
      <c r="M472" s="184"/>
      <c r="N472" s="185"/>
      <c r="O472" s="185"/>
      <c r="P472" s="185"/>
      <c r="Q472" s="185"/>
      <c r="R472" s="185"/>
      <c r="S472" s="185"/>
      <c r="T472" s="186"/>
      <c r="AT472" s="180" t="s">
        <v>237</v>
      </c>
      <c r="AU472" s="180" t="s">
        <v>88</v>
      </c>
      <c r="AV472" s="15" t="s">
        <v>213</v>
      </c>
      <c r="AW472" s="15" t="s">
        <v>33</v>
      </c>
      <c r="AX472" s="15" t="s">
        <v>86</v>
      </c>
      <c r="AY472" s="180" t="s">
        <v>207</v>
      </c>
    </row>
    <row r="473" spans="1:65" s="2" customFormat="1" ht="44.25" customHeight="1">
      <c r="A473" s="31"/>
      <c r="B473" s="148"/>
      <c r="C473" s="149" t="s">
        <v>400</v>
      </c>
      <c r="D473" s="149" t="s">
        <v>209</v>
      </c>
      <c r="E473" s="150" t="s">
        <v>3990</v>
      </c>
      <c r="F473" s="151" t="s">
        <v>3991</v>
      </c>
      <c r="G473" s="152" t="s">
        <v>301</v>
      </c>
      <c r="H473" s="153">
        <v>1</v>
      </c>
      <c r="I473" s="154"/>
      <c r="J473" s="155">
        <f>ROUND(I473*H473,2)</f>
        <v>0</v>
      </c>
      <c r="K473" s="156"/>
      <c r="L473" s="32"/>
      <c r="M473" s="157" t="s">
        <v>1</v>
      </c>
      <c r="N473" s="158" t="s">
        <v>44</v>
      </c>
      <c r="O473" s="57"/>
      <c r="P473" s="159">
        <f>O473*H473</f>
        <v>0</v>
      </c>
      <c r="Q473" s="159">
        <v>0</v>
      </c>
      <c r="R473" s="159">
        <f>Q473*H473</f>
        <v>0</v>
      </c>
      <c r="S473" s="159">
        <v>0</v>
      </c>
      <c r="T473" s="160">
        <f>S473*H473</f>
        <v>0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R473" s="161" t="s">
        <v>245</v>
      </c>
      <c r="AT473" s="161" t="s">
        <v>209</v>
      </c>
      <c r="AU473" s="161" t="s">
        <v>88</v>
      </c>
      <c r="AY473" s="17" t="s">
        <v>207</v>
      </c>
      <c r="BE473" s="162">
        <f>IF(N473="základní",J473,0)</f>
        <v>0</v>
      </c>
      <c r="BF473" s="162">
        <f>IF(N473="snížená",J473,0)</f>
        <v>0</v>
      </c>
      <c r="BG473" s="162">
        <f>IF(N473="zákl. přenesená",J473,0)</f>
        <v>0</v>
      </c>
      <c r="BH473" s="162">
        <f>IF(N473="sníž. přenesená",J473,0)</f>
        <v>0</v>
      </c>
      <c r="BI473" s="162">
        <f>IF(N473="nulová",J473,0)</f>
        <v>0</v>
      </c>
      <c r="BJ473" s="17" t="s">
        <v>86</v>
      </c>
      <c r="BK473" s="162">
        <f>ROUND(I473*H473,2)</f>
        <v>0</v>
      </c>
      <c r="BL473" s="17" t="s">
        <v>245</v>
      </c>
      <c r="BM473" s="161" t="s">
        <v>691</v>
      </c>
    </row>
    <row r="474" spans="1:65" s="13" customFormat="1" ht="11.25">
      <c r="B474" s="163"/>
      <c r="D474" s="164" t="s">
        <v>237</v>
      </c>
      <c r="E474" s="165" t="s">
        <v>1</v>
      </c>
      <c r="F474" s="166" t="s">
        <v>1364</v>
      </c>
      <c r="H474" s="167">
        <v>1</v>
      </c>
      <c r="I474" s="168"/>
      <c r="L474" s="163"/>
      <c r="M474" s="169"/>
      <c r="N474" s="170"/>
      <c r="O474" s="170"/>
      <c r="P474" s="170"/>
      <c r="Q474" s="170"/>
      <c r="R474" s="170"/>
      <c r="S474" s="170"/>
      <c r="T474" s="171"/>
      <c r="AT474" s="165" t="s">
        <v>237</v>
      </c>
      <c r="AU474" s="165" t="s">
        <v>88</v>
      </c>
      <c r="AV474" s="13" t="s">
        <v>88</v>
      </c>
      <c r="AW474" s="13" t="s">
        <v>33</v>
      </c>
      <c r="AX474" s="13" t="s">
        <v>79</v>
      </c>
      <c r="AY474" s="165" t="s">
        <v>207</v>
      </c>
    </row>
    <row r="475" spans="1:65" s="14" customFormat="1" ht="11.25">
      <c r="B475" s="172"/>
      <c r="D475" s="164" t="s">
        <v>237</v>
      </c>
      <c r="E475" s="173" t="s">
        <v>1</v>
      </c>
      <c r="F475" s="174" t="s">
        <v>3815</v>
      </c>
      <c r="H475" s="173" t="s">
        <v>1</v>
      </c>
      <c r="I475" s="175"/>
      <c r="L475" s="172"/>
      <c r="M475" s="176"/>
      <c r="N475" s="177"/>
      <c r="O475" s="177"/>
      <c r="P475" s="177"/>
      <c r="Q475" s="177"/>
      <c r="R475" s="177"/>
      <c r="S475" s="177"/>
      <c r="T475" s="178"/>
      <c r="AT475" s="173" t="s">
        <v>237</v>
      </c>
      <c r="AU475" s="173" t="s">
        <v>88</v>
      </c>
      <c r="AV475" s="14" t="s">
        <v>86</v>
      </c>
      <c r="AW475" s="14" t="s">
        <v>33</v>
      </c>
      <c r="AX475" s="14" t="s">
        <v>79</v>
      </c>
      <c r="AY475" s="173" t="s">
        <v>207</v>
      </c>
    </row>
    <row r="476" spans="1:65" s="15" customFormat="1" ht="11.25">
      <c r="B476" s="179"/>
      <c r="D476" s="164" t="s">
        <v>237</v>
      </c>
      <c r="E476" s="180" t="s">
        <v>1</v>
      </c>
      <c r="F476" s="181" t="s">
        <v>242</v>
      </c>
      <c r="H476" s="182">
        <v>1</v>
      </c>
      <c r="I476" s="183"/>
      <c r="L476" s="179"/>
      <c r="M476" s="184"/>
      <c r="N476" s="185"/>
      <c r="O476" s="185"/>
      <c r="P476" s="185"/>
      <c r="Q476" s="185"/>
      <c r="R476" s="185"/>
      <c r="S476" s="185"/>
      <c r="T476" s="186"/>
      <c r="AT476" s="180" t="s">
        <v>237</v>
      </c>
      <c r="AU476" s="180" t="s">
        <v>88</v>
      </c>
      <c r="AV476" s="15" t="s">
        <v>213</v>
      </c>
      <c r="AW476" s="15" t="s">
        <v>33</v>
      </c>
      <c r="AX476" s="15" t="s">
        <v>86</v>
      </c>
      <c r="AY476" s="180" t="s">
        <v>207</v>
      </c>
    </row>
    <row r="477" spans="1:65" s="2" customFormat="1" ht="44.25" customHeight="1">
      <c r="A477" s="31"/>
      <c r="B477" s="148"/>
      <c r="C477" s="149" t="s">
        <v>692</v>
      </c>
      <c r="D477" s="149" t="s">
        <v>209</v>
      </c>
      <c r="E477" s="150" t="s">
        <v>3992</v>
      </c>
      <c r="F477" s="151" t="s">
        <v>3993</v>
      </c>
      <c r="G477" s="152" t="s">
        <v>301</v>
      </c>
      <c r="H477" s="153">
        <v>1</v>
      </c>
      <c r="I477" s="154"/>
      <c r="J477" s="155">
        <f>ROUND(I477*H477,2)</f>
        <v>0</v>
      </c>
      <c r="K477" s="156"/>
      <c r="L477" s="32"/>
      <c r="M477" s="157" t="s">
        <v>1</v>
      </c>
      <c r="N477" s="158" t="s">
        <v>44</v>
      </c>
      <c r="O477" s="57"/>
      <c r="P477" s="159">
        <f>O477*H477</f>
        <v>0</v>
      </c>
      <c r="Q477" s="159">
        <v>0</v>
      </c>
      <c r="R477" s="159">
        <f>Q477*H477</f>
        <v>0</v>
      </c>
      <c r="S477" s="159">
        <v>0</v>
      </c>
      <c r="T477" s="160">
        <f>S477*H477</f>
        <v>0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R477" s="161" t="s">
        <v>245</v>
      </c>
      <c r="AT477" s="161" t="s">
        <v>209</v>
      </c>
      <c r="AU477" s="161" t="s">
        <v>88</v>
      </c>
      <c r="AY477" s="17" t="s">
        <v>207</v>
      </c>
      <c r="BE477" s="162">
        <f>IF(N477="základní",J477,0)</f>
        <v>0</v>
      </c>
      <c r="BF477" s="162">
        <f>IF(N477="snížená",J477,0)</f>
        <v>0</v>
      </c>
      <c r="BG477" s="162">
        <f>IF(N477="zákl. přenesená",J477,0)</f>
        <v>0</v>
      </c>
      <c r="BH477" s="162">
        <f>IF(N477="sníž. přenesená",J477,0)</f>
        <v>0</v>
      </c>
      <c r="BI477" s="162">
        <f>IF(N477="nulová",J477,0)</f>
        <v>0</v>
      </c>
      <c r="BJ477" s="17" t="s">
        <v>86</v>
      </c>
      <c r="BK477" s="162">
        <f>ROUND(I477*H477,2)</f>
        <v>0</v>
      </c>
      <c r="BL477" s="17" t="s">
        <v>245</v>
      </c>
      <c r="BM477" s="161" t="s">
        <v>695</v>
      </c>
    </row>
    <row r="478" spans="1:65" s="13" customFormat="1" ht="11.25">
      <c r="B478" s="163"/>
      <c r="D478" s="164" t="s">
        <v>237</v>
      </c>
      <c r="E478" s="165" t="s">
        <v>1</v>
      </c>
      <c r="F478" s="166" t="s">
        <v>1364</v>
      </c>
      <c r="H478" s="167">
        <v>1</v>
      </c>
      <c r="I478" s="168"/>
      <c r="L478" s="163"/>
      <c r="M478" s="169"/>
      <c r="N478" s="170"/>
      <c r="O478" s="170"/>
      <c r="P478" s="170"/>
      <c r="Q478" s="170"/>
      <c r="R478" s="170"/>
      <c r="S478" s="170"/>
      <c r="T478" s="171"/>
      <c r="AT478" s="165" t="s">
        <v>237</v>
      </c>
      <c r="AU478" s="165" t="s">
        <v>88</v>
      </c>
      <c r="AV478" s="13" t="s">
        <v>88</v>
      </c>
      <c r="AW478" s="13" t="s">
        <v>33</v>
      </c>
      <c r="AX478" s="13" t="s">
        <v>79</v>
      </c>
      <c r="AY478" s="165" t="s">
        <v>207</v>
      </c>
    </row>
    <row r="479" spans="1:65" s="14" customFormat="1" ht="11.25">
      <c r="B479" s="172"/>
      <c r="D479" s="164" t="s">
        <v>237</v>
      </c>
      <c r="E479" s="173" t="s">
        <v>1</v>
      </c>
      <c r="F479" s="174" t="s">
        <v>3815</v>
      </c>
      <c r="H479" s="173" t="s">
        <v>1</v>
      </c>
      <c r="I479" s="175"/>
      <c r="L479" s="172"/>
      <c r="M479" s="176"/>
      <c r="N479" s="177"/>
      <c r="O479" s="177"/>
      <c r="P479" s="177"/>
      <c r="Q479" s="177"/>
      <c r="R479" s="177"/>
      <c r="S479" s="177"/>
      <c r="T479" s="178"/>
      <c r="AT479" s="173" t="s">
        <v>237</v>
      </c>
      <c r="AU479" s="173" t="s">
        <v>88</v>
      </c>
      <c r="AV479" s="14" t="s">
        <v>86</v>
      </c>
      <c r="AW479" s="14" t="s">
        <v>33</v>
      </c>
      <c r="AX479" s="14" t="s">
        <v>79</v>
      </c>
      <c r="AY479" s="173" t="s">
        <v>207</v>
      </c>
    </row>
    <row r="480" spans="1:65" s="15" customFormat="1" ht="11.25">
      <c r="B480" s="179"/>
      <c r="D480" s="164" t="s">
        <v>237</v>
      </c>
      <c r="E480" s="180" t="s">
        <v>1</v>
      </c>
      <c r="F480" s="181" t="s">
        <v>242</v>
      </c>
      <c r="H480" s="182">
        <v>1</v>
      </c>
      <c r="I480" s="183"/>
      <c r="L480" s="179"/>
      <c r="M480" s="184"/>
      <c r="N480" s="185"/>
      <c r="O480" s="185"/>
      <c r="P480" s="185"/>
      <c r="Q480" s="185"/>
      <c r="R480" s="185"/>
      <c r="S480" s="185"/>
      <c r="T480" s="186"/>
      <c r="AT480" s="180" t="s">
        <v>237</v>
      </c>
      <c r="AU480" s="180" t="s">
        <v>88</v>
      </c>
      <c r="AV480" s="15" t="s">
        <v>213</v>
      </c>
      <c r="AW480" s="15" t="s">
        <v>33</v>
      </c>
      <c r="AX480" s="15" t="s">
        <v>86</v>
      </c>
      <c r="AY480" s="180" t="s">
        <v>207</v>
      </c>
    </row>
    <row r="481" spans="1:65" s="2" customFormat="1" ht="44.25" customHeight="1">
      <c r="A481" s="31"/>
      <c r="B481" s="148"/>
      <c r="C481" s="149" t="s">
        <v>405</v>
      </c>
      <c r="D481" s="149" t="s">
        <v>209</v>
      </c>
      <c r="E481" s="150" t="s">
        <v>3994</v>
      </c>
      <c r="F481" s="151" t="s">
        <v>3995</v>
      </c>
      <c r="G481" s="152" t="s">
        <v>301</v>
      </c>
      <c r="H481" s="153">
        <v>1</v>
      </c>
      <c r="I481" s="154"/>
      <c r="J481" s="155">
        <f>ROUND(I481*H481,2)</f>
        <v>0</v>
      </c>
      <c r="K481" s="156"/>
      <c r="L481" s="32"/>
      <c r="M481" s="157" t="s">
        <v>1</v>
      </c>
      <c r="N481" s="158" t="s">
        <v>44</v>
      </c>
      <c r="O481" s="57"/>
      <c r="P481" s="159">
        <f>O481*H481</f>
        <v>0</v>
      </c>
      <c r="Q481" s="159">
        <v>0</v>
      </c>
      <c r="R481" s="159">
        <f>Q481*H481</f>
        <v>0</v>
      </c>
      <c r="S481" s="159">
        <v>0</v>
      </c>
      <c r="T481" s="160">
        <f>S481*H481</f>
        <v>0</v>
      </c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R481" s="161" t="s">
        <v>245</v>
      </c>
      <c r="AT481" s="161" t="s">
        <v>209</v>
      </c>
      <c r="AU481" s="161" t="s">
        <v>88</v>
      </c>
      <c r="AY481" s="17" t="s">
        <v>207</v>
      </c>
      <c r="BE481" s="162">
        <f>IF(N481="základní",J481,0)</f>
        <v>0</v>
      </c>
      <c r="BF481" s="162">
        <f>IF(N481="snížená",J481,0)</f>
        <v>0</v>
      </c>
      <c r="BG481" s="162">
        <f>IF(N481="zákl. přenesená",J481,0)</f>
        <v>0</v>
      </c>
      <c r="BH481" s="162">
        <f>IF(N481="sníž. přenesená",J481,0)</f>
        <v>0</v>
      </c>
      <c r="BI481" s="162">
        <f>IF(N481="nulová",J481,0)</f>
        <v>0</v>
      </c>
      <c r="BJ481" s="17" t="s">
        <v>86</v>
      </c>
      <c r="BK481" s="162">
        <f>ROUND(I481*H481,2)</f>
        <v>0</v>
      </c>
      <c r="BL481" s="17" t="s">
        <v>245</v>
      </c>
      <c r="BM481" s="161" t="s">
        <v>699</v>
      </c>
    </row>
    <row r="482" spans="1:65" s="13" customFormat="1" ht="11.25">
      <c r="B482" s="163"/>
      <c r="D482" s="164" t="s">
        <v>237</v>
      </c>
      <c r="E482" s="165" t="s">
        <v>1</v>
      </c>
      <c r="F482" s="166" t="s">
        <v>1364</v>
      </c>
      <c r="H482" s="167">
        <v>1</v>
      </c>
      <c r="I482" s="168"/>
      <c r="L482" s="163"/>
      <c r="M482" s="169"/>
      <c r="N482" s="170"/>
      <c r="O482" s="170"/>
      <c r="P482" s="170"/>
      <c r="Q482" s="170"/>
      <c r="R482" s="170"/>
      <c r="S482" s="170"/>
      <c r="T482" s="171"/>
      <c r="AT482" s="165" t="s">
        <v>237</v>
      </c>
      <c r="AU482" s="165" t="s">
        <v>88</v>
      </c>
      <c r="AV482" s="13" t="s">
        <v>88</v>
      </c>
      <c r="AW482" s="13" t="s">
        <v>33</v>
      </c>
      <c r="AX482" s="13" t="s">
        <v>79</v>
      </c>
      <c r="AY482" s="165" t="s">
        <v>207</v>
      </c>
    </row>
    <row r="483" spans="1:65" s="14" customFormat="1" ht="11.25">
      <c r="B483" s="172"/>
      <c r="D483" s="164" t="s">
        <v>237</v>
      </c>
      <c r="E483" s="173" t="s">
        <v>1</v>
      </c>
      <c r="F483" s="174" t="s">
        <v>3815</v>
      </c>
      <c r="H483" s="173" t="s">
        <v>1</v>
      </c>
      <c r="I483" s="175"/>
      <c r="L483" s="172"/>
      <c r="M483" s="176"/>
      <c r="N483" s="177"/>
      <c r="O483" s="177"/>
      <c r="P483" s="177"/>
      <c r="Q483" s="177"/>
      <c r="R483" s="177"/>
      <c r="S483" s="177"/>
      <c r="T483" s="178"/>
      <c r="AT483" s="173" t="s">
        <v>237</v>
      </c>
      <c r="AU483" s="173" t="s">
        <v>88</v>
      </c>
      <c r="AV483" s="14" t="s">
        <v>86</v>
      </c>
      <c r="AW483" s="14" t="s">
        <v>33</v>
      </c>
      <c r="AX483" s="14" t="s">
        <v>79</v>
      </c>
      <c r="AY483" s="173" t="s">
        <v>207</v>
      </c>
    </row>
    <row r="484" spans="1:65" s="15" customFormat="1" ht="11.25">
      <c r="B484" s="179"/>
      <c r="D484" s="164" t="s">
        <v>237</v>
      </c>
      <c r="E484" s="180" t="s">
        <v>1</v>
      </c>
      <c r="F484" s="181" t="s">
        <v>242</v>
      </c>
      <c r="H484" s="182">
        <v>1</v>
      </c>
      <c r="I484" s="183"/>
      <c r="L484" s="179"/>
      <c r="M484" s="184"/>
      <c r="N484" s="185"/>
      <c r="O484" s="185"/>
      <c r="P484" s="185"/>
      <c r="Q484" s="185"/>
      <c r="R484" s="185"/>
      <c r="S484" s="185"/>
      <c r="T484" s="186"/>
      <c r="AT484" s="180" t="s">
        <v>237</v>
      </c>
      <c r="AU484" s="180" t="s">
        <v>88</v>
      </c>
      <c r="AV484" s="15" t="s">
        <v>213</v>
      </c>
      <c r="AW484" s="15" t="s">
        <v>33</v>
      </c>
      <c r="AX484" s="15" t="s">
        <v>86</v>
      </c>
      <c r="AY484" s="180" t="s">
        <v>207</v>
      </c>
    </row>
    <row r="485" spans="1:65" s="2" customFormat="1" ht="44.25" customHeight="1">
      <c r="A485" s="31"/>
      <c r="B485" s="148"/>
      <c r="C485" s="149" t="s">
        <v>700</v>
      </c>
      <c r="D485" s="149" t="s">
        <v>209</v>
      </c>
      <c r="E485" s="150" t="s">
        <v>3996</v>
      </c>
      <c r="F485" s="151" t="s">
        <v>3997</v>
      </c>
      <c r="G485" s="152" t="s">
        <v>301</v>
      </c>
      <c r="H485" s="153">
        <v>1</v>
      </c>
      <c r="I485" s="154"/>
      <c r="J485" s="155">
        <f>ROUND(I485*H485,2)</f>
        <v>0</v>
      </c>
      <c r="K485" s="156"/>
      <c r="L485" s="32"/>
      <c r="M485" s="157" t="s">
        <v>1</v>
      </c>
      <c r="N485" s="158" t="s">
        <v>44</v>
      </c>
      <c r="O485" s="57"/>
      <c r="P485" s="159">
        <f>O485*H485</f>
        <v>0</v>
      </c>
      <c r="Q485" s="159">
        <v>0</v>
      </c>
      <c r="R485" s="159">
        <f>Q485*H485</f>
        <v>0</v>
      </c>
      <c r="S485" s="159">
        <v>0</v>
      </c>
      <c r="T485" s="160">
        <f>S485*H485</f>
        <v>0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R485" s="161" t="s">
        <v>245</v>
      </c>
      <c r="AT485" s="161" t="s">
        <v>209</v>
      </c>
      <c r="AU485" s="161" t="s">
        <v>88</v>
      </c>
      <c r="AY485" s="17" t="s">
        <v>207</v>
      </c>
      <c r="BE485" s="162">
        <f>IF(N485="základní",J485,0)</f>
        <v>0</v>
      </c>
      <c r="BF485" s="162">
        <f>IF(N485="snížená",J485,0)</f>
        <v>0</v>
      </c>
      <c r="BG485" s="162">
        <f>IF(N485="zákl. přenesená",J485,0)</f>
        <v>0</v>
      </c>
      <c r="BH485" s="162">
        <f>IF(N485="sníž. přenesená",J485,0)</f>
        <v>0</v>
      </c>
      <c r="BI485" s="162">
        <f>IF(N485="nulová",J485,0)</f>
        <v>0</v>
      </c>
      <c r="BJ485" s="17" t="s">
        <v>86</v>
      </c>
      <c r="BK485" s="162">
        <f>ROUND(I485*H485,2)</f>
        <v>0</v>
      </c>
      <c r="BL485" s="17" t="s">
        <v>245</v>
      </c>
      <c r="BM485" s="161" t="s">
        <v>703</v>
      </c>
    </row>
    <row r="486" spans="1:65" s="13" customFormat="1" ht="11.25">
      <c r="B486" s="163"/>
      <c r="D486" s="164" t="s">
        <v>237</v>
      </c>
      <c r="E486" s="165" t="s">
        <v>1</v>
      </c>
      <c r="F486" s="166" t="s">
        <v>1364</v>
      </c>
      <c r="H486" s="167">
        <v>1</v>
      </c>
      <c r="I486" s="168"/>
      <c r="L486" s="163"/>
      <c r="M486" s="169"/>
      <c r="N486" s="170"/>
      <c r="O486" s="170"/>
      <c r="P486" s="170"/>
      <c r="Q486" s="170"/>
      <c r="R486" s="170"/>
      <c r="S486" s="170"/>
      <c r="T486" s="171"/>
      <c r="AT486" s="165" t="s">
        <v>237</v>
      </c>
      <c r="AU486" s="165" t="s">
        <v>88</v>
      </c>
      <c r="AV486" s="13" t="s">
        <v>88</v>
      </c>
      <c r="AW486" s="13" t="s">
        <v>33</v>
      </c>
      <c r="AX486" s="13" t="s">
        <v>79</v>
      </c>
      <c r="AY486" s="165" t="s">
        <v>207</v>
      </c>
    </row>
    <row r="487" spans="1:65" s="14" customFormat="1" ht="11.25">
      <c r="B487" s="172"/>
      <c r="D487" s="164" t="s">
        <v>237</v>
      </c>
      <c r="E487" s="173" t="s">
        <v>1</v>
      </c>
      <c r="F487" s="174" t="s">
        <v>3815</v>
      </c>
      <c r="H487" s="173" t="s">
        <v>1</v>
      </c>
      <c r="I487" s="175"/>
      <c r="L487" s="172"/>
      <c r="M487" s="176"/>
      <c r="N487" s="177"/>
      <c r="O487" s="177"/>
      <c r="P487" s="177"/>
      <c r="Q487" s="177"/>
      <c r="R487" s="177"/>
      <c r="S487" s="177"/>
      <c r="T487" s="178"/>
      <c r="AT487" s="173" t="s">
        <v>237</v>
      </c>
      <c r="AU487" s="173" t="s">
        <v>88</v>
      </c>
      <c r="AV487" s="14" t="s">
        <v>86</v>
      </c>
      <c r="AW487" s="14" t="s">
        <v>33</v>
      </c>
      <c r="AX487" s="14" t="s">
        <v>79</v>
      </c>
      <c r="AY487" s="173" t="s">
        <v>207</v>
      </c>
    </row>
    <row r="488" spans="1:65" s="15" customFormat="1" ht="11.25">
      <c r="B488" s="179"/>
      <c r="D488" s="164" t="s">
        <v>237</v>
      </c>
      <c r="E488" s="180" t="s">
        <v>1</v>
      </c>
      <c r="F488" s="181" t="s">
        <v>242</v>
      </c>
      <c r="H488" s="182">
        <v>1</v>
      </c>
      <c r="I488" s="183"/>
      <c r="L488" s="179"/>
      <c r="M488" s="184"/>
      <c r="N488" s="185"/>
      <c r="O488" s="185"/>
      <c r="P488" s="185"/>
      <c r="Q488" s="185"/>
      <c r="R488" s="185"/>
      <c r="S488" s="185"/>
      <c r="T488" s="186"/>
      <c r="AT488" s="180" t="s">
        <v>237</v>
      </c>
      <c r="AU488" s="180" t="s">
        <v>88</v>
      </c>
      <c r="AV488" s="15" t="s">
        <v>213</v>
      </c>
      <c r="AW488" s="15" t="s">
        <v>33</v>
      </c>
      <c r="AX488" s="15" t="s">
        <v>86</v>
      </c>
      <c r="AY488" s="180" t="s">
        <v>207</v>
      </c>
    </row>
    <row r="489" spans="1:65" s="2" customFormat="1" ht="44.25" customHeight="1">
      <c r="A489" s="31"/>
      <c r="B489" s="148"/>
      <c r="C489" s="149" t="s">
        <v>410</v>
      </c>
      <c r="D489" s="149" t="s">
        <v>209</v>
      </c>
      <c r="E489" s="150" t="s">
        <v>3998</v>
      </c>
      <c r="F489" s="151" t="s">
        <v>3999</v>
      </c>
      <c r="G489" s="152" t="s">
        <v>301</v>
      </c>
      <c r="H489" s="153">
        <v>1</v>
      </c>
      <c r="I489" s="154"/>
      <c r="J489" s="155">
        <f>ROUND(I489*H489,2)</f>
        <v>0</v>
      </c>
      <c r="K489" s="156"/>
      <c r="L489" s="32"/>
      <c r="M489" s="157" t="s">
        <v>1</v>
      </c>
      <c r="N489" s="158" t="s">
        <v>44</v>
      </c>
      <c r="O489" s="57"/>
      <c r="P489" s="159">
        <f>O489*H489</f>
        <v>0</v>
      </c>
      <c r="Q489" s="159">
        <v>0</v>
      </c>
      <c r="R489" s="159">
        <f>Q489*H489</f>
        <v>0</v>
      </c>
      <c r="S489" s="159">
        <v>0</v>
      </c>
      <c r="T489" s="160">
        <f>S489*H489</f>
        <v>0</v>
      </c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R489" s="161" t="s">
        <v>245</v>
      </c>
      <c r="AT489" s="161" t="s">
        <v>209</v>
      </c>
      <c r="AU489" s="161" t="s">
        <v>88</v>
      </c>
      <c r="AY489" s="17" t="s">
        <v>207</v>
      </c>
      <c r="BE489" s="162">
        <f>IF(N489="základní",J489,0)</f>
        <v>0</v>
      </c>
      <c r="BF489" s="162">
        <f>IF(N489="snížená",J489,0)</f>
        <v>0</v>
      </c>
      <c r="BG489" s="162">
        <f>IF(N489="zákl. přenesená",J489,0)</f>
        <v>0</v>
      </c>
      <c r="BH489" s="162">
        <f>IF(N489="sníž. přenesená",J489,0)</f>
        <v>0</v>
      </c>
      <c r="BI489" s="162">
        <f>IF(N489="nulová",J489,0)</f>
        <v>0</v>
      </c>
      <c r="BJ489" s="17" t="s">
        <v>86</v>
      </c>
      <c r="BK489" s="162">
        <f>ROUND(I489*H489,2)</f>
        <v>0</v>
      </c>
      <c r="BL489" s="17" t="s">
        <v>245</v>
      </c>
      <c r="BM489" s="161" t="s">
        <v>706</v>
      </c>
    </row>
    <row r="490" spans="1:65" s="13" customFormat="1" ht="11.25">
      <c r="B490" s="163"/>
      <c r="D490" s="164" t="s">
        <v>237</v>
      </c>
      <c r="E490" s="165" t="s">
        <v>1</v>
      </c>
      <c r="F490" s="166" t="s">
        <v>1364</v>
      </c>
      <c r="H490" s="167">
        <v>1</v>
      </c>
      <c r="I490" s="168"/>
      <c r="L490" s="163"/>
      <c r="M490" s="169"/>
      <c r="N490" s="170"/>
      <c r="O490" s="170"/>
      <c r="P490" s="170"/>
      <c r="Q490" s="170"/>
      <c r="R490" s="170"/>
      <c r="S490" s="170"/>
      <c r="T490" s="171"/>
      <c r="AT490" s="165" t="s">
        <v>237</v>
      </c>
      <c r="AU490" s="165" t="s">
        <v>88</v>
      </c>
      <c r="AV490" s="13" t="s">
        <v>88</v>
      </c>
      <c r="AW490" s="13" t="s">
        <v>33</v>
      </c>
      <c r="AX490" s="13" t="s">
        <v>79</v>
      </c>
      <c r="AY490" s="165" t="s">
        <v>207</v>
      </c>
    </row>
    <row r="491" spans="1:65" s="14" customFormat="1" ht="11.25">
      <c r="B491" s="172"/>
      <c r="D491" s="164" t="s">
        <v>237</v>
      </c>
      <c r="E491" s="173" t="s">
        <v>1</v>
      </c>
      <c r="F491" s="174" t="s">
        <v>3815</v>
      </c>
      <c r="H491" s="173" t="s">
        <v>1</v>
      </c>
      <c r="I491" s="175"/>
      <c r="L491" s="172"/>
      <c r="M491" s="176"/>
      <c r="N491" s="177"/>
      <c r="O491" s="177"/>
      <c r="P491" s="177"/>
      <c r="Q491" s="177"/>
      <c r="R491" s="177"/>
      <c r="S491" s="177"/>
      <c r="T491" s="178"/>
      <c r="AT491" s="173" t="s">
        <v>237</v>
      </c>
      <c r="AU491" s="173" t="s">
        <v>88</v>
      </c>
      <c r="AV491" s="14" t="s">
        <v>86</v>
      </c>
      <c r="AW491" s="14" t="s">
        <v>33</v>
      </c>
      <c r="AX491" s="14" t="s">
        <v>79</v>
      </c>
      <c r="AY491" s="173" t="s">
        <v>207</v>
      </c>
    </row>
    <row r="492" spans="1:65" s="15" customFormat="1" ht="11.25">
      <c r="B492" s="179"/>
      <c r="D492" s="164" t="s">
        <v>237</v>
      </c>
      <c r="E492" s="180" t="s">
        <v>1</v>
      </c>
      <c r="F492" s="181" t="s">
        <v>242</v>
      </c>
      <c r="H492" s="182">
        <v>1</v>
      </c>
      <c r="I492" s="183"/>
      <c r="L492" s="179"/>
      <c r="M492" s="184"/>
      <c r="N492" s="185"/>
      <c r="O492" s="185"/>
      <c r="P492" s="185"/>
      <c r="Q492" s="185"/>
      <c r="R492" s="185"/>
      <c r="S492" s="185"/>
      <c r="T492" s="186"/>
      <c r="AT492" s="180" t="s">
        <v>237</v>
      </c>
      <c r="AU492" s="180" t="s">
        <v>88</v>
      </c>
      <c r="AV492" s="15" t="s">
        <v>213</v>
      </c>
      <c r="AW492" s="15" t="s">
        <v>33</v>
      </c>
      <c r="AX492" s="15" t="s">
        <v>86</v>
      </c>
      <c r="AY492" s="180" t="s">
        <v>207</v>
      </c>
    </row>
    <row r="493" spans="1:65" s="2" customFormat="1" ht="44.25" customHeight="1">
      <c r="A493" s="31"/>
      <c r="B493" s="148"/>
      <c r="C493" s="149" t="s">
        <v>707</v>
      </c>
      <c r="D493" s="149" t="s">
        <v>209</v>
      </c>
      <c r="E493" s="150" t="s">
        <v>4000</v>
      </c>
      <c r="F493" s="151" t="s">
        <v>4001</v>
      </c>
      <c r="G493" s="152" t="s">
        <v>301</v>
      </c>
      <c r="H493" s="153">
        <v>1</v>
      </c>
      <c r="I493" s="154"/>
      <c r="J493" s="155">
        <f>ROUND(I493*H493,2)</f>
        <v>0</v>
      </c>
      <c r="K493" s="156"/>
      <c r="L493" s="32"/>
      <c r="M493" s="157" t="s">
        <v>1</v>
      </c>
      <c r="N493" s="158" t="s">
        <v>44</v>
      </c>
      <c r="O493" s="57"/>
      <c r="P493" s="159">
        <f>O493*H493</f>
        <v>0</v>
      </c>
      <c r="Q493" s="159">
        <v>0</v>
      </c>
      <c r="R493" s="159">
        <f>Q493*H493</f>
        <v>0</v>
      </c>
      <c r="S493" s="159">
        <v>0</v>
      </c>
      <c r="T493" s="160">
        <f>S493*H493</f>
        <v>0</v>
      </c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R493" s="161" t="s">
        <v>245</v>
      </c>
      <c r="AT493" s="161" t="s">
        <v>209</v>
      </c>
      <c r="AU493" s="161" t="s">
        <v>88</v>
      </c>
      <c r="AY493" s="17" t="s">
        <v>207</v>
      </c>
      <c r="BE493" s="162">
        <f>IF(N493="základní",J493,0)</f>
        <v>0</v>
      </c>
      <c r="BF493" s="162">
        <f>IF(N493="snížená",J493,0)</f>
        <v>0</v>
      </c>
      <c r="BG493" s="162">
        <f>IF(N493="zákl. přenesená",J493,0)</f>
        <v>0</v>
      </c>
      <c r="BH493" s="162">
        <f>IF(N493="sníž. přenesená",J493,0)</f>
        <v>0</v>
      </c>
      <c r="BI493" s="162">
        <f>IF(N493="nulová",J493,0)</f>
        <v>0</v>
      </c>
      <c r="BJ493" s="17" t="s">
        <v>86</v>
      </c>
      <c r="BK493" s="162">
        <f>ROUND(I493*H493,2)</f>
        <v>0</v>
      </c>
      <c r="BL493" s="17" t="s">
        <v>245</v>
      </c>
      <c r="BM493" s="161" t="s">
        <v>710</v>
      </c>
    </row>
    <row r="494" spans="1:65" s="13" customFormat="1" ht="11.25">
      <c r="B494" s="163"/>
      <c r="D494" s="164" t="s">
        <v>237</v>
      </c>
      <c r="E494" s="165" t="s">
        <v>1</v>
      </c>
      <c r="F494" s="166" t="s">
        <v>1364</v>
      </c>
      <c r="H494" s="167">
        <v>1</v>
      </c>
      <c r="I494" s="168"/>
      <c r="L494" s="163"/>
      <c r="M494" s="169"/>
      <c r="N494" s="170"/>
      <c r="O494" s="170"/>
      <c r="P494" s="170"/>
      <c r="Q494" s="170"/>
      <c r="R494" s="170"/>
      <c r="S494" s="170"/>
      <c r="T494" s="171"/>
      <c r="AT494" s="165" t="s">
        <v>237</v>
      </c>
      <c r="AU494" s="165" t="s">
        <v>88</v>
      </c>
      <c r="AV494" s="13" t="s">
        <v>88</v>
      </c>
      <c r="AW494" s="13" t="s">
        <v>33</v>
      </c>
      <c r="AX494" s="13" t="s">
        <v>79</v>
      </c>
      <c r="AY494" s="165" t="s">
        <v>207</v>
      </c>
    </row>
    <row r="495" spans="1:65" s="14" customFormat="1" ht="11.25">
      <c r="B495" s="172"/>
      <c r="D495" s="164" t="s">
        <v>237</v>
      </c>
      <c r="E495" s="173" t="s">
        <v>1</v>
      </c>
      <c r="F495" s="174" t="s">
        <v>3815</v>
      </c>
      <c r="H495" s="173" t="s">
        <v>1</v>
      </c>
      <c r="I495" s="175"/>
      <c r="L495" s="172"/>
      <c r="M495" s="176"/>
      <c r="N495" s="177"/>
      <c r="O495" s="177"/>
      <c r="P495" s="177"/>
      <c r="Q495" s="177"/>
      <c r="R495" s="177"/>
      <c r="S495" s="177"/>
      <c r="T495" s="178"/>
      <c r="AT495" s="173" t="s">
        <v>237</v>
      </c>
      <c r="AU495" s="173" t="s">
        <v>88</v>
      </c>
      <c r="AV495" s="14" t="s">
        <v>86</v>
      </c>
      <c r="AW495" s="14" t="s">
        <v>33</v>
      </c>
      <c r="AX495" s="14" t="s">
        <v>79</v>
      </c>
      <c r="AY495" s="173" t="s">
        <v>207</v>
      </c>
    </row>
    <row r="496" spans="1:65" s="15" customFormat="1" ht="11.25">
      <c r="B496" s="179"/>
      <c r="D496" s="164" t="s">
        <v>237</v>
      </c>
      <c r="E496" s="180" t="s">
        <v>1</v>
      </c>
      <c r="F496" s="181" t="s">
        <v>242</v>
      </c>
      <c r="H496" s="182">
        <v>1</v>
      </c>
      <c r="I496" s="183"/>
      <c r="L496" s="179"/>
      <c r="M496" s="184"/>
      <c r="N496" s="185"/>
      <c r="O496" s="185"/>
      <c r="P496" s="185"/>
      <c r="Q496" s="185"/>
      <c r="R496" s="185"/>
      <c r="S496" s="185"/>
      <c r="T496" s="186"/>
      <c r="AT496" s="180" t="s">
        <v>237</v>
      </c>
      <c r="AU496" s="180" t="s">
        <v>88</v>
      </c>
      <c r="AV496" s="15" t="s">
        <v>213</v>
      </c>
      <c r="AW496" s="15" t="s">
        <v>33</v>
      </c>
      <c r="AX496" s="15" t="s">
        <v>86</v>
      </c>
      <c r="AY496" s="180" t="s">
        <v>207</v>
      </c>
    </row>
    <row r="497" spans="1:65" s="2" customFormat="1" ht="44.25" customHeight="1">
      <c r="A497" s="31"/>
      <c r="B497" s="148"/>
      <c r="C497" s="149" t="s">
        <v>416</v>
      </c>
      <c r="D497" s="149" t="s">
        <v>209</v>
      </c>
      <c r="E497" s="150" t="s">
        <v>4002</v>
      </c>
      <c r="F497" s="151" t="s">
        <v>4003</v>
      </c>
      <c r="G497" s="152" t="s">
        <v>301</v>
      </c>
      <c r="H497" s="153">
        <v>1</v>
      </c>
      <c r="I497" s="154"/>
      <c r="J497" s="155">
        <f>ROUND(I497*H497,2)</f>
        <v>0</v>
      </c>
      <c r="K497" s="156"/>
      <c r="L497" s="32"/>
      <c r="M497" s="157" t="s">
        <v>1</v>
      </c>
      <c r="N497" s="158" t="s">
        <v>44</v>
      </c>
      <c r="O497" s="57"/>
      <c r="P497" s="159">
        <f>O497*H497</f>
        <v>0</v>
      </c>
      <c r="Q497" s="159">
        <v>0</v>
      </c>
      <c r="R497" s="159">
        <f>Q497*H497</f>
        <v>0</v>
      </c>
      <c r="S497" s="159">
        <v>0</v>
      </c>
      <c r="T497" s="160">
        <f>S497*H497</f>
        <v>0</v>
      </c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R497" s="161" t="s">
        <v>245</v>
      </c>
      <c r="AT497" s="161" t="s">
        <v>209</v>
      </c>
      <c r="AU497" s="161" t="s">
        <v>88</v>
      </c>
      <c r="AY497" s="17" t="s">
        <v>207</v>
      </c>
      <c r="BE497" s="162">
        <f>IF(N497="základní",J497,0)</f>
        <v>0</v>
      </c>
      <c r="BF497" s="162">
        <f>IF(N497="snížená",J497,0)</f>
        <v>0</v>
      </c>
      <c r="BG497" s="162">
        <f>IF(N497="zákl. přenesená",J497,0)</f>
        <v>0</v>
      </c>
      <c r="BH497" s="162">
        <f>IF(N497="sníž. přenesená",J497,0)</f>
        <v>0</v>
      </c>
      <c r="BI497" s="162">
        <f>IF(N497="nulová",J497,0)</f>
        <v>0</v>
      </c>
      <c r="BJ497" s="17" t="s">
        <v>86</v>
      </c>
      <c r="BK497" s="162">
        <f>ROUND(I497*H497,2)</f>
        <v>0</v>
      </c>
      <c r="BL497" s="17" t="s">
        <v>245</v>
      </c>
      <c r="BM497" s="161" t="s">
        <v>715</v>
      </c>
    </row>
    <row r="498" spans="1:65" s="13" customFormat="1" ht="11.25">
      <c r="B498" s="163"/>
      <c r="D498" s="164" t="s">
        <v>237</v>
      </c>
      <c r="E498" s="165" t="s">
        <v>1</v>
      </c>
      <c r="F498" s="166" t="s">
        <v>1364</v>
      </c>
      <c r="H498" s="167">
        <v>1</v>
      </c>
      <c r="I498" s="168"/>
      <c r="L498" s="163"/>
      <c r="M498" s="169"/>
      <c r="N498" s="170"/>
      <c r="O498" s="170"/>
      <c r="P498" s="170"/>
      <c r="Q498" s="170"/>
      <c r="R498" s="170"/>
      <c r="S498" s="170"/>
      <c r="T498" s="171"/>
      <c r="AT498" s="165" t="s">
        <v>237</v>
      </c>
      <c r="AU498" s="165" t="s">
        <v>88</v>
      </c>
      <c r="AV498" s="13" t="s">
        <v>88</v>
      </c>
      <c r="AW498" s="13" t="s">
        <v>33</v>
      </c>
      <c r="AX498" s="13" t="s">
        <v>79</v>
      </c>
      <c r="AY498" s="165" t="s">
        <v>207</v>
      </c>
    </row>
    <row r="499" spans="1:65" s="14" customFormat="1" ht="11.25">
      <c r="B499" s="172"/>
      <c r="D499" s="164" t="s">
        <v>237</v>
      </c>
      <c r="E499" s="173" t="s">
        <v>1</v>
      </c>
      <c r="F499" s="174" t="s">
        <v>3815</v>
      </c>
      <c r="H499" s="173" t="s">
        <v>1</v>
      </c>
      <c r="I499" s="175"/>
      <c r="L499" s="172"/>
      <c r="M499" s="176"/>
      <c r="N499" s="177"/>
      <c r="O499" s="177"/>
      <c r="P499" s="177"/>
      <c r="Q499" s="177"/>
      <c r="R499" s="177"/>
      <c r="S499" s="177"/>
      <c r="T499" s="178"/>
      <c r="AT499" s="173" t="s">
        <v>237</v>
      </c>
      <c r="AU499" s="173" t="s">
        <v>88</v>
      </c>
      <c r="AV499" s="14" t="s">
        <v>86</v>
      </c>
      <c r="AW499" s="14" t="s">
        <v>33</v>
      </c>
      <c r="AX499" s="14" t="s">
        <v>79</v>
      </c>
      <c r="AY499" s="173" t="s">
        <v>207</v>
      </c>
    </row>
    <row r="500" spans="1:65" s="15" customFormat="1" ht="11.25">
      <c r="B500" s="179"/>
      <c r="D500" s="164" t="s">
        <v>237</v>
      </c>
      <c r="E500" s="180" t="s">
        <v>1</v>
      </c>
      <c r="F500" s="181" t="s">
        <v>242</v>
      </c>
      <c r="H500" s="182">
        <v>1</v>
      </c>
      <c r="I500" s="183"/>
      <c r="L500" s="179"/>
      <c r="M500" s="184"/>
      <c r="N500" s="185"/>
      <c r="O500" s="185"/>
      <c r="P500" s="185"/>
      <c r="Q500" s="185"/>
      <c r="R500" s="185"/>
      <c r="S500" s="185"/>
      <c r="T500" s="186"/>
      <c r="AT500" s="180" t="s">
        <v>237</v>
      </c>
      <c r="AU500" s="180" t="s">
        <v>88</v>
      </c>
      <c r="AV500" s="15" t="s">
        <v>213</v>
      </c>
      <c r="AW500" s="15" t="s">
        <v>33</v>
      </c>
      <c r="AX500" s="15" t="s">
        <v>86</v>
      </c>
      <c r="AY500" s="180" t="s">
        <v>207</v>
      </c>
    </row>
    <row r="501" spans="1:65" s="2" customFormat="1" ht="49.15" customHeight="1">
      <c r="A501" s="31"/>
      <c r="B501" s="148"/>
      <c r="C501" s="149" t="s">
        <v>716</v>
      </c>
      <c r="D501" s="149" t="s">
        <v>209</v>
      </c>
      <c r="E501" s="150" t="s">
        <v>4004</v>
      </c>
      <c r="F501" s="151" t="s">
        <v>4005</v>
      </c>
      <c r="G501" s="152" t="s">
        <v>301</v>
      </c>
      <c r="H501" s="153">
        <v>1</v>
      </c>
      <c r="I501" s="154"/>
      <c r="J501" s="155">
        <f>ROUND(I501*H501,2)</f>
        <v>0</v>
      </c>
      <c r="K501" s="156"/>
      <c r="L501" s="32"/>
      <c r="M501" s="157" t="s">
        <v>1</v>
      </c>
      <c r="N501" s="158" t="s">
        <v>44</v>
      </c>
      <c r="O501" s="57"/>
      <c r="P501" s="159">
        <f>O501*H501</f>
        <v>0</v>
      </c>
      <c r="Q501" s="159">
        <v>0</v>
      </c>
      <c r="R501" s="159">
        <f>Q501*H501</f>
        <v>0</v>
      </c>
      <c r="S501" s="159">
        <v>0</v>
      </c>
      <c r="T501" s="160">
        <f>S501*H501</f>
        <v>0</v>
      </c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R501" s="161" t="s">
        <v>245</v>
      </c>
      <c r="AT501" s="161" t="s">
        <v>209</v>
      </c>
      <c r="AU501" s="161" t="s">
        <v>88</v>
      </c>
      <c r="AY501" s="17" t="s">
        <v>207</v>
      </c>
      <c r="BE501" s="162">
        <f>IF(N501="základní",J501,0)</f>
        <v>0</v>
      </c>
      <c r="BF501" s="162">
        <f>IF(N501="snížená",J501,0)</f>
        <v>0</v>
      </c>
      <c r="BG501" s="162">
        <f>IF(N501="zákl. přenesená",J501,0)</f>
        <v>0</v>
      </c>
      <c r="BH501" s="162">
        <f>IF(N501="sníž. přenesená",J501,0)</f>
        <v>0</v>
      </c>
      <c r="BI501" s="162">
        <f>IF(N501="nulová",J501,0)</f>
        <v>0</v>
      </c>
      <c r="BJ501" s="17" t="s">
        <v>86</v>
      </c>
      <c r="BK501" s="162">
        <f>ROUND(I501*H501,2)</f>
        <v>0</v>
      </c>
      <c r="BL501" s="17" t="s">
        <v>245</v>
      </c>
      <c r="BM501" s="161" t="s">
        <v>719</v>
      </c>
    </row>
    <row r="502" spans="1:65" s="13" customFormat="1" ht="11.25">
      <c r="B502" s="163"/>
      <c r="D502" s="164" t="s">
        <v>237</v>
      </c>
      <c r="E502" s="165" t="s">
        <v>1</v>
      </c>
      <c r="F502" s="166" t="s">
        <v>1364</v>
      </c>
      <c r="H502" s="167">
        <v>1</v>
      </c>
      <c r="I502" s="168"/>
      <c r="L502" s="163"/>
      <c r="M502" s="169"/>
      <c r="N502" s="170"/>
      <c r="O502" s="170"/>
      <c r="P502" s="170"/>
      <c r="Q502" s="170"/>
      <c r="R502" s="170"/>
      <c r="S502" s="170"/>
      <c r="T502" s="171"/>
      <c r="AT502" s="165" t="s">
        <v>237</v>
      </c>
      <c r="AU502" s="165" t="s">
        <v>88</v>
      </c>
      <c r="AV502" s="13" t="s">
        <v>88</v>
      </c>
      <c r="AW502" s="13" t="s">
        <v>33</v>
      </c>
      <c r="AX502" s="13" t="s">
        <v>79</v>
      </c>
      <c r="AY502" s="165" t="s">
        <v>207</v>
      </c>
    </row>
    <row r="503" spans="1:65" s="14" customFormat="1" ht="11.25">
      <c r="B503" s="172"/>
      <c r="D503" s="164" t="s">
        <v>237</v>
      </c>
      <c r="E503" s="173" t="s">
        <v>1</v>
      </c>
      <c r="F503" s="174" t="s">
        <v>3815</v>
      </c>
      <c r="H503" s="173" t="s">
        <v>1</v>
      </c>
      <c r="I503" s="175"/>
      <c r="L503" s="172"/>
      <c r="M503" s="176"/>
      <c r="N503" s="177"/>
      <c r="O503" s="177"/>
      <c r="P503" s="177"/>
      <c r="Q503" s="177"/>
      <c r="R503" s="177"/>
      <c r="S503" s="177"/>
      <c r="T503" s="178"/>
      <c r="AT503" s="173" t="s">
        <v>237</v>
      </c>
      <c r="AU503" s="173" t="s">
        <v>88</v>
      </c>
      <c r="AV503" s="14" t="s">
        <v>86</v>
      </c>
      <c r="AW503" s="14" t="s">
        <v>33</v>
      </c>
      <c r="AX503" s="14" t="s">
        <v>79</v>
      </c>
      <c r="AY503" s="173" t="s">
        <v>207</v>
      </c>
    </row>
    <row r="504" spans="1:65" s="15" customFormat="1" ht="11.25">
      <c r="B504" s="179"/>
      <c r="D504" s="164" t="s">
        <v>237</v>
      </c>
      <c r="E504" s="180" t="s">
        <v>1</v>
      </c>
      <c r="F504" s="181" t="s">
        <v>242</v>
      </c>
      <c r="H504" s="182">
        <v>1</v>
      </c>
      <c r="I504" s="183"/>
      <c r="L504" s="179"/>
      <c r="M504" s="184"/>
      <c r="N504" s="185"/>
      <c r="O504" s="185"/>
      <c r="P504" s="185"/>
      <c r="Q504" s="185"/>
      <c r="R504" s="185"/>
      <c r="S504" s="185"/>
      <c r="T504" s="186"/>
      <c r="AT504" s="180" t="s">
        <v>237</v>
      </c>
      <c r="AU504" s="180" t="s">
        <v>88</v>
      </c>
      <c r="AV504" s="15" t="s">
        <v>213</v>
      </c>
      <c r="AW504" s="15" t="s">
        <v>33</v>
      </c>
      <c r="AX504" s="15" t="s">
        <v>86</v>
      </c>
      <c r="AY504" s="180" t="s">
        <v>207</v>
      </c>
    </row>
    <row r="505" spans="1:65" s="2" customFormat="1" ht="44.25" customHeight="1">
      <c r="A505" s="31"/>
      <c r="B505" s="148"/>
      <c r="C505" s="149" t="s">
        <v>422</v>
      </c>
      <c r="D505" s="149" t="s">
        <v>209</v>
      </c>
      <c r="E505" s="150" t="s">
        <v>4006</v>
      </c>
      <c r="F505" s="151" t="s">
        <v>4007</v>
      </c>
      <c r="G505" s="152" t="s">
        <v>301</v>
      </c>
      <c r="H505" s="153">
        <v>1</v>
      </c>
      <c r="I505" s="154"/>
      <c r="J505" s="155">
        <f>ROUND(I505*H505,2)</f>
        <v>0</v>
      </c>
      <c r="K505" s="156"/>
      <c r="L505" s="32"/>
      <c r="M505" s="157" t="s">
        <v>1</v>
      </c>
      <c r="N505" s="158" t="s">
        <v>44</v>
      </c>
      <c r="O505" s="57"/>
      <c r="P505" s="159">
        <f>O505*H505</f>
        <v>0</v>
      </c>
      <c r="Q505" s="159">
        <v>0</v>
      </c>
      <c r="R505" s="159">
        <f>Q505*H505</f>
        <v>0</v>
      </c>
      <c r="S505" s="159">
        <v>0</v>
      </c>
      <c r="T505" s="160">
        <f>S505*H505</f>
        <v>0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R505" s="161" t="s">
        <v>245</v>
      </c>
      <c r="AT505" s="161" t="s">
        <v>209</v>
      </c>
      <c r="AU505" s="161" t="s">
        <v>88</v>
      </c>
      <c r="AY505" s="17" t="s">
        <v>207</v>
      </c>
      <c r="BE505" s="162">
        <f>IF(N505="základní",J505,0)</f>
        <v>0</v>
      </c>
      <c r="BF505" s="162">
        <f>IF(N505="snížená",J505,0)</f>
        <v>0</v>
      </c>
      <c r="BG505" s="162">
        <f>IF(N505="zákl. přenesená",J505,0)</f>
        <v>0</v>
      </c>
      <c r="BH505" s="162">
        <f>IF(N505="sníž. přenesená",J505,0)</f>
        <v>0</v>
      </c>
      <c r="BI505" s="162">
        <f>IF(N505="nulová",J505,0)</f>
        <v>0</v>
      </c>
      <c r="BJ505" s="17" t="s">
        <v>86</v>
      </c>
      <c r="BK505" s="162">
        <f>ROUND(I505*H505,2)</f>
        <v>0</v>
      </c>
      <c r="BL505" s="17" t="s">
        <v>245</v>
      </c>
      <c r="BM505" s="161" t="s">
        <v>734</v>
      </c>
    </row>
    <row r="506" spans="1:65" s="13" customFormat="1" ht="11.25">
      <c r="B506" s="163"/>
      <c r="D506" s="164" t="s">
        <v>237</v>
      </c>
      <c r="E506" s="165" t="s">
        <v>1</v>
      </c>
      <c r="F506" s="166" t="s">
        <v>1364</v>
      </c>
      <c r="H506" s="167">
        <v>1</v>
      </c>
      <c r="I506" s="168"/>
      <c r="L506" s="163"/>
      <c r="M506" s="169"/>
      <c r="N506" s="170"/>
      <c r="O506" s="170"/>
      <c r="P506" s="170"/>
      <c r="Q506" s="170"/>
      <c r="R506" s="170"/>
      <c r="S506" s="170"/>
      <c r="T506" s="171"/>
      <c r="AT506" s="165" t="s">
        <v>237</v>
      </c>
      <c r="AU506" s="165" t="s">
        <v>88</v>
      </c>
      <c r="AV506" s="13" t="s">
        <v>88</v>
      </c>
      <c r="AW506" s="13" t="s">
        <v>33</v>
      </c>
      <c r="AX506" s="13" t="s">
        <v>79</v>
      </c>
      <c r="AY506" s="165" t="s">
        <v>207</v>
      </c>
    </row>
    <row r="507" spans="1:65" s="14" customFormat="1" ht="11.25">
      <c r="B507" s="172"/>
      <c r="D507" s="164" t="s">
        <v>237</v>
      </c>
      <c r="E507" s="173" t="s">
        <v>1</v>
      </c>
      <c r="F507" s="174" t="s">
        <v>3815</v>
      </c>
      <c r="H507" s="173" t="s">
        <v>1</v>
      </c>
      <c r="I507" s="175"/>
      <c r="L507" s="172"/>
      <c r="M507" s="176"/>
      <c r="N507" s="177"/>
      <c r="O507" s="177"/>
      <c r="P507" s="177"/>
      <c r="Q507" s="177"/>
      <c r="R507" s="177"/>
      <c r="S507" s="177"/>
      <c r="T507" s="178"/>
      <c r="AT507" s="173" t="s">
        <v>237</v>
      </c>
      <c r="AU507" s="173" t="s">
        <v>88</v>
      </c>
      <c r="AV507" s="14" t="s">
        <v>86</v>
      </c>
      <c r="AW507" s="14" t="s">
        <v>33</v>
      </c>
      <c r="AX507" s="14" t="s">
        <v>79</v>
      </c>
      <c r="AY507" s="173" t="s">
        <v>207</v>
      </c>
    </row>
    <row r="508" spans="1:65" s="15" customFormat="1" ht="11.25">
      <c r="B508" s="179"/>
      <c r="D508" s="164" t="s">
        <v>237</v>
      </c>
      <c r="E508" s="180" t="s">
        <v>1</v>
      </c>
      <c r="F508" s="181" t="s">
        <v>242</v>
      </c>
      <c r="H508" s="182">
        <v>1</v>
      </c>
      <c r="I508" s="183"/>
      <c r="L508" s="179"/>
      <c r="M508" s="184"/>
      <c r="N508" s="185"/>
      <c r="O508" s="185"/>
      <c r="P508" s="185"/>
      <c r="Q508" s="185"/>
      <c r="R508" s="185"/>
      <c r="S508" s="185"/>
      <c r="T508" s="186"/>
      <c r="AT508" s="180" t="s">
        <v>237</v>
      </c>
      <c r="AU508" s="180" t="s">
        <v>88</v>
      </c>
      <c r="AV508" s="15" t="s">
        <v>213</v>
      </c>
      <c r="AW508" s="15" t="s">
        <v>33</v>
      </c>
      <c r="AX508" s="15" t="s">
        <v>86</v>
      </c>
      <c r="AY508" s="180" t="s">
        <v>207</v>
      </c>
    </row>
    <row r="509" spans="1:65" s="2" customFormat="1" ht="44.25" customHeight="1">
      <c r="A509" s="31"/>
      <c r="B509" s="148"/>
      <c r="C509" s="149" t="s">
        <v>737</v>
      </c>
      <c r="D509" s="149" t="s">
        <v>209</v>
      </c>
      <c r="E509" s="150" t="s">
        <v>4008</v>
      </c>
      <c r="F509" s="151" t="s">
        <v>4009</v>
      </c>
      <c r="G509" s="152" t="s">
        <v>301</v>
      </c>
      <c r="H509" s="153">
        <v>1</v>
      </c>
      <c r="I509" s="154"/>
      <c r="J509" s="155">
        <f>ROUND(I509*H509,2)</f>
        <v>0</v>
      </c>
      <c r="K509" s="156"/>
      <c r="L509" s="32"/>
      <c r="M509" s="157" t="s">
        <v>1</v>
      </c>
      <c r="N509" s="158" t="s">
        <v>44</v>
      </c>
      <c r="O509" s="57"/>
      <c r="P509" s="159">
        <f>O509*H509</f>
        <v>0</v>
      </c>
      <c r="Q509" s="159">
        <v>0</v>
      </c>
      <c r="R509" s="159">
        <f>Q509*H509</f>
        <v>0</v>
      </c>
      <c r="S509" s="159">
        <v>0</v>
      </c>
      <c r="T509" s="160">
        <f>S509*H509</f>
        <v>0</v>
      </c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R509" s="161" t="s">
        <v>245</v>
      </c>
      <c r="AT509" s="161" t="s">
        <v>209</v>
      </c>
      <c r="AU509" s="161" t="s">
        <v>88</v>
      </c>
      <c r="AY509" s="17" t="s">
        <v>207</v>
      </c>
      <c r="BE509" s="162">
        <f>IF(N509="základní",J509,0)</f>
        <v>0</v>
      </c>
      <c r="BF509" s="162">
        <f>IF(N509="snížená",J509,0)</f>
        <v>0</v>
      </c>
      <c r="BG509" s="162">
        <f>IF(N509="zákl. přenesená",J509,0)</f>
        <v>0</v>
      </c>
      <c r="BH509" s="162">
        <f>IF(N509="sníž. přenesená",J509,0)</f>
        <v>0</v>
      </c>
      <c r="BI509" s="162">
        <f>IF(N509="nulová",J509,0)</f>
        <v>0</v>
      </c>
      <c r="BJ509" s="17" t="s">
        <v>86</v>
      </c>
      <c r="BK509" s="162">
        <f>ROUND(I509*H509,2)</f>
        <v>0</v>
      </c>
      <c r="BL509" s="17" t="s">
        <v>245</v>
      </c>
      <c r="BM509" s="161" t="s">
        <v>740</v>
      </c>
    </row>
    <row r="510" spans="1:65" s="13" customFormat="1" ht="11.25">
      <c r="B510" s="163"/>
      <c r="D510" s="164" t="s">
        <v>237</v>
      </c>
      <c r="E510" s="165" t="s">
        <v>1</v>
      </c>
      <c r="F510" s="166" t="s">
        <v>1364</v>
      </c>
      <c r="H510" s="167">
        <v>1</v>
      </c>
      <c r="I510" s="168"/>
      <c r="L510" s="163"/>
      <c r="M510" s="169"/>
      <c r="N510" s="170"/>
      <c r="O510" s="170"/>
      <c r="P510" s="170"/>
      <c r="Q510" s="170"/>
      <c r="R510" s="170"/>
      <c r="S510" s="170"/>
      <c r="T510" s="171"/>
      <c r="AT510" s="165" t="s">
        <v>237</v>
      </c>
      <c r="AU510" s="165" t="s">
        <v>88</v>
      </c>
      <c r="AV510" s="13" t="s">
        <v>88</v>
      </c>
      <c r="AW510" s="13" t="s">
        <v>33</v>
      </c>
      <c r="AX510" s="13" t="s">
        <v>79</v>
      </c>
      <c r="AY510" s="165" t="s">
        <v>207</v>
      </c>
    </row>
    <row r="511" spans="1:65" s="14" customFormat="1" ht="11.25">
      <c r="B511" s="172"/>
      <c r="D511" s="164" t="s">
        <v>237</v>
      </c>
      <c r="E511" s="173" t="s">
        <v>1</v>
      </c>
      <c r="F511" s="174" t="s">
        <v>3815</v>
      </c>
      <c r="H511" s="173" t="s">
        <v>1</v>
      </c>
      <c r="I511" s="175"/>
      <c r="L511" s="172"/>
      <c r="M511" s="176"/>
      <c r="N511" s="177"/>
      <c r="O511" s="177"/>
      <c r="P511" s="177"/>
      <c r="Q511" s="177"/>
      <c r="R511" s="177"/>
      <c r="S511" s="177"/>
      <c r="T511" s="178"/>
      <c r="AT511" s="173" t="s">
        <v>237</v>
      </c>
      <c r="AU511" s="173" t="s">
        <v>88</v>
      </c>
      <c r="AV511" s="14" t="s">
        <v>86</v>
      </c>
      <c r="AW511" s="14" t="s">
        <v>33</v>
      </c>
      <c r="AX511" s="14" t="s">
        <v>79</v>
      </c>
      <c r="AY511" s="173" t="s">
        <v>207</v>
      </c>
    </row>
    <row r="512" spans="1:65" s="15" customFormat="1" ht="11.25">
      <c r="B512" s="179"/>
      <c r="D512" s="164" t="s">
        <v>237</v>
      </c>
      <c r="E512" s="180" t="s">
        <v>1</v>
      </c>
      <c r="F512" s="181" t="s">
        <v>242</v>
      </c>
      <c r="H512" s="182">
        <v>1</v>
      </c>
      <c r="I512" s="183"/>
      <c r="L512" s="179"/>
      <c r="M512" s="184"/>
      <c r="N512" s="185"/>
      <c r="O512" s="185"/>
      <c r="P512" s="185"/>
      <c r="Q512" s="185"/>
      <c r="R512" s="185"/>
      <c r="S512" s="185"/>
      <c r="T512" s="186"/>
      <c r="AT512" s="180" t="s">
        <v>237</v>
      </c>
      <c r="AU512" s="180" t="s">
        <v>88</v>
      </c>
      <c r="AV512" s="15" t="s">
        <v>213</v>
      </c>
      <c r="AW512" s="15" t="s">
        <v>33</v>
      </c>
      <c r="AX512" s="15" t="s">
        <v>86</v>
      </c>
      <c r="AY512" s="180" t="s">
        <v>207</v>
      </c>
    </row>
    <row r="513" spans="1:65" s="2" customFormat="1" ht="44.25" customHeight="1">
      <c r="A513" s="31"/>
      <c r="B513" s="148"/>
      <c r="C513" s="149" t="s">
        <v>426</v>
      </c>
      <c r="D513" s="149" t="s">
        <v>209</v>
      </c>
      <c r="E513" s="150" t="s">
        <v>4010</v>
      </c>
      <c r="F513" s="151" t="s">
        <v>4011</v>
      </c>
      <c r="G513" s="152" t="s">
        <v>301</v>
      </c>
      <c r="H513" s="153">
        <v>1</v>
      </c>
      <c r="I513" s="154"/>
      <c r="J513" s="155">
        <f>ROUND(I513*H513,2)</f>
        <v>0</v>
      </c>
      <c r="K513" s="156"/>
      <c r="L513" s="32"/>
      <c r="M513" s="157" t="s">
        <v>1</v>
      </c>
      <c r="N513" s="158" t="s">
        <v>44</v>
      </c>
      <c r="O513" s="57"/>
      <c r="P513" s="159">
        <f>O513*H513</f>
        <v>0</v>
      </c>
      <c r="Q513" s="159">
        <v>0</v>
      </c>
      <c r="R513" s="159">
        <f>Q513*H513</f>
        <v>0</v>
      </c>
      <c r="S513" s="159">
        <v>0</v>
      </c>
      <c r="T513" s="160">
        <f>S513*H513</f>
        <v>0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R513" s="161" t="s">
        <v>245</v>
      </c>
      <c r="AT513" s="161" t="s">
        <v>209</v>
      </c>
      <c r="AU513" s="161" t="s">
        <v>88</v>
      </c>
      <c r="AY513" s="17" t="s">
        <v>207</v>
      </c>
      <c r="BE513" s="162">
        <f>IF(N513="základní",J513,0)</f>
        <v>0</v>
      </c>
      <c r="BF513" s="162">
        <f>IF(N513="snížená",J513,0)</f>
        <v>0</v>
      </c>
      <c r="BG513" s="162">
        <f>IF(N513="zákl. přenesená",J513,0)</f>
        <v>0</v>
      </c>
      <c r="BH513" s="162">
        <f>IF(N513="sníž. přenesená",J513,0)</f>
        <v>0</v>
      </c>
      <c r="BI513" s="162">
        <f>IF(N513="nulová",J513,0)</f>
        <v>0</v>
      </c>
      <c r="BJ513" s="17" t="s">
        <v>86</v>
      </c>
      <c r="BK513" s="162">
        <f>ROUND(I513*H513,2)</f>
        <v>0</v>
      </c>
      <c r="BL513" s="17" t="s">
        <v>245</v>
      </c>
      <c r="BM513" s="161" t="s">
        <v>743</v>
      </c>
    </row>
    <row r="514" spans="1:65" s="13" customFormat="1" ht="11.25">
      <c r="B514" s="163"/>
      <c r="D514" s="164" t="s">
        <v>237</v>
      </c>
      <c r="E514" s="165" t="s">
        <v>1</v>
      </c>
      <c r="F514" s="166" t="s">
        <v>1364</v>
      </c>
      <c r="H514" s="167">
        <v>1</v>
      </c>
      <c r="I514" s="168"/>
      <c r="L514" s="163"/>
      <c r="M514" s="169"/>
      <c r="N514" s="170"/>
      <c r="O514" s="170"/>
      <c r="P514" s="170"/>
      <c r="Q514" s="170"/>
      <c r="R514" s="170"/>
      <c r="S514" s="170"/>
      <c r="T514" s="171"/>
      <c r="AT514" s="165" t="s">
        <v>237</v>
      </c>
      <c r="AU514" s="165" t="s">
        <v>88</v>
      </c>
      <c r="AV514" s="13" t="s">
        <v>88</v>
      </c>
      <c r="AW514" s="13" t="s">
        <v>33</v>
      </c>
      <c r="AX514" s="13" t="s">
        <v>79</v>
      </c>
      <c r="AY514" s="165" t="s">
        <v>207</v>
      </c>
    </row>
    <row r="515" spans="1:65" s="14" customFormat="1" ht="11.25">
      <c r="B515" s="172"/>
      <c r="D515" s="164" t="s">
        <v>237</v>
      </c>
      <c r="E515" s="173" t="s">
        <v>1</v>
      </c>
      <c r="F515" s="174" t="s">
        <v>3815</v>
      </c>
      <c r="H515" s="173" t="s">
        <v>1</v>
      </c>
      <c r="I515" s="175"/>
      <c r="L515" s="172"/>
      <c r="M515" s="176"/>
      <c r="N515" s="177"/>
      <c r="O515" s="177"/>
      <c r="P515" s="177"/>
      <c r="Q515" s="177"/>
      <c r="R515" s="177"/>
      <c r="S515" s="177"/>
      <c r="T515" s="178"/>
      <c r="AT515" s="173" t="s">
        <v>237</v>
      </c>
      <c r="AU515" s="173" t="s">
        <v>88</v>
      </c>
      <c r="AV515" s="14" t="s">
        <v>86</v>
      </c>
      <c r="AW515" s="14" t="s">
        <v>33</v>
      </c>
      <c r="AX515" s="14" t="s">
        <v>79</v>
      </c>
      <c r="AY515" s="173" t="s">
        <v>207</v>
      </c>
    </row>
    <row r="516" spans="1:65" s="15" customFormat="1" ht="11.25">
      <c r="B516" s="179"/>
      <c r="D516" s="164" t="s">
        <v>237</v>
      </c>
      <c r="E516" s="180" t="s">
        <v>1</v>
      </c>
      <c r="F516" s="181" t="s">
        <v>242</v>
      </c>
      <c r="H516" s="182">
        <v>1</v>
      </c>
      <c r="I516" s="183"/>
      <c r="L516" s="179"/>
      <c r="M516" s="184"/>
      <c r="N516" s="185"/>
      <c r="O516" s="185"/>
      <c r="P516" s="185"/>
      <c r="Q516" s="185"/>
      <c r="R516" s="185"/>
      <c r="S516" s="185"/>
      <c r="T516" s="186"/>
      <c r="AT516" s="180" t="s">
        <v>237</v>
      </c>
      <c r="AU516" s="180" t="s">
        <v>88</v>
      </c>
      <c r="AV516" s="15" t="s">
        <v>213</v>
      </c>
      <c r="AW516" s="15" t="s">
        <v>33</v>
      </c>
      <c r="AX516" s="15" t="s">
        <v>86</v>
      </c>
      <c r="AY516" s="180" t="s">
        <v>207</v>
      </c>
    </row>
    <row r="517" spans="1:65" s="2" customFormat="1" ht="44.25" customHeight="1">
      <c r="A517" s="31"/>
      <c r="B517" s="148"/>
      <c r="C517" s="149" t="s">
        <v>763</v>
      </c>
      <c r="D517" s="149" t="s">
        <v>209</v>
      </c>
      <c r="E517" s="150" t="s">
        <v>4012</v>
      </c>
      <c r="F517" s="151" t="s">
        <v>4013</v>
      </c>
      <c r="G517" s="152" t="s">
        <v>301</v>
      </c>
      <c r="H517" s="153">
        <v>1</v>
      </c>
      <c r="I517" s="154"/>
      <c r="J517" s="155">
        <f>ROUND(I517*H517,2)</f>
        <v>0</v>
      </c>
      <c r="K517" s="156"/>
      <c r="L517" s="32"/>
      <c r="M517" s="157" t="s">
        <v>1</v>
      </c>
      <c r="N517" s="158" t="s">
        <v>44</v>
      </c>
      <c r="O517" s="57"/>
      <c r="P517" s="159">
        <f>O517*H517</f>
        <v>0</v>
      </c>
      <c r="Q517" s="159">
        <v>0</v>
      </c>
      <c r="R517" s="159">
        <f>Q517*H517</f>
        <v>0</v>
      </c>
      <c r="S517" s="159">
        <v>0</v>
      </c>
      <c r="T517" s="160">
        <f>S517*H517</f>
        <v>0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R517" s="161" t="s">
        <v>245</v>
      </c>
      <c r="AT517" s="161" t="s">
        <v>209</v>
      </c>
      <c r="AU517" s="161" t="s">
        <v>88</v>
      </c>
      <c r="AY517" s="17" t="s">
        <v>207</v>
      </c>
      <c r="BE517" s="162">
        <f>IF(N517="základní",J517,0)</f>
        <v>0</v>
      </c>
      <c r="BF517" s="162">
        <f>IF(N517="snížená",J517,0)</f>
        <v>0</v>
      </c>
      <c r="BG517" s="162">
        <f>IF(N517="zákl. přenesená",J517,0)</f>
        <v>0</v>
      </c>
      <c r="BH517" s="162">
        <f>IF(N517="sníž. přenesená",J517,0)</f>
        <v>0</v>
      </c>
      <c r="BI517" s="162">
        <f>IF(N517="nulová",J517,0)</f>
        <v>0</v>
      </c>
      <c r="BJ517" s="17" t="s">
        <v>86</v>
      </c>
      <c r="BK517" s="162">
        <f>ROUND(I517*H517,2)</f>
        <v>0</v>
      </c>
      <c r="BL517" s="17" t="s">
        <v>245</v>
      </c>
      <c r="BM517" s="161" t="s">
        <v>766</v>
      </c>
    </row>
    <row r="518" spans="1:65" s="13" customFormat="1" ht="11.25">
      <c r="B518" s="163"/>
      <c r="D518" s="164" t="s">
        <v>237</v>
      </c>
      <c r="E518" s="165" t="s">
        <v>1</v>
      </c>
      <c r="F518" s="166" t="s">
        <v>1364</v>
      </c>
      <c r="H518" s="167">
        <v>1</v>
      </c>
      <c r="I518" s="168"/>
      <c r="L518" s="163"/>
      <c r="M518" s="169"/>
      <c r="N518" s="170"/>
      <c r="O518" s="170"/>
      <c r="P518" s="170"/>
      <c r="Q518" s="170"/>
      <c r="R518" s="170"/>
      <c r="S518" s="170"/>
      <c r="T518" s="171"/>
      <c r="AT518" s="165" t="s">
        <v>237</v>
      </c>
      <c r="AU518" s="165" t="s">
        <v>88</v>
      </c>
      <c r="AV518" s="13" t="s">
        <v>88</v>
      </c>
      <c r="AW518" s="13" t="s">
        <v>33</v>
      </c>
      <c r="AX518" s="13" t="s">
        <v>79</v>
      </c>
      <c r="AY518" s="165" t="s">
        <v>207</v>
      </c>
    </row>
    <row r="519" spans="1:65" s="14" customFormat="1" ht="11.25">
      <c r="B519" s="172"/>
      <c r="D519" s="164" t="s">
        <v>237</v>
      </c>
      <c r="E519" s="173" t="s">
        <v>1</v>
      </c>
      <c r="F519" s="174" t="s">
        <v>3815</v>
      </c>
      <c r="H519" s="173" t="s">
        <v>1</v>
      </c>
      <c r="I519" s="175"/>
      <c r="L519" s="172"/>
      <c r="M519" s="176"/>
      <c r="N519" s="177"/>
      <c r="O519" s="177"/>
      <c r="P519" s="177"/>
      <c r="Q519" s="177"/>
      <c r="R519" s="177"/>
      <c r="S519" s="177"/>
      <c r="T519" s="178"/>
      <c r="AT519" s="173" t="s">
        <v>237</v>
      </c>
      <c r="AU519" s="173" t="s">
        <v>88</v>
      </c>
      <c r="AV519" s="14" t="s">
        <v>86</v>
      </c>
      <c r="AW519" s="14" t="s">
        <v>33</v>
      </c>
      <c r="AX519" s="14" t="s">
        <v>79</v>
      </c>
      <c r="AY519" s="173" t="s">
        <v>207</v>
      </c>
    </row>
    <row r="520" spans="1:65" s="15" customFormat="1" ht="11.25">
      <c r="B520" s="179"/>
      <c r="D520" s="164" t="s">
        <v>237</v>
      </c>
      <c r="E520" s="180" t="s">
        <v>1</v>
      </c>
      <c r="F520" s="181" t="s">
        <v>242</v>
      </c>
      <c r="H520" s="182">
        <v>1</v>
      </c>
      <c r="I520" s="183"/>
      <c r="L520" s="179"/>
      <c r="M520" s="184"/>
      <c r="N520" s="185"/>
      <c r="O520" s="185"/>
      <c r="P520" s="185"/>
      <c r="Q520" s="185"/>
      <c r="R520" s="185"/>
      <c r="S520" s="185"/>
      <c r="T520" s="186"/>
      <c r="AT520" s="180" t="s">
        <v>237</v>
      </c>
      <c r="AU520" s="180" t="s">
        <v>88</v>
      </c>
      <c r="AV520" s="15" t="s">
        <v>213</v>
      </c>
      <c r="AW520" s="15" t="s">
        <v>33</v>
      </c>
      <c r="AX520" s="15" t="s">
        <v>86</v>
      </c>
      <c r="AY520" s="180" t="s">
        <v>207</v>
      </c>
    </row>
    <row r="521" spans="1:65" s="2" customFormat="1" ht="37.9" customHeight="1">
      <c r="A521" s="31"/>
      <c r="B521" s="148"/>
      <c r="C521" s="149" t="s">
        <v>429</v>
      </c>
      <c r="D521" s="149" t="s">
        <v>209</v>
      </c>
      <c r="E521" s="150" t="s">
        <v>4014</v>
      </c>
      <c r="F521" s="151" t="s">
        <v>4015</v>
      </c>
      <c r="G521" s="152" t="s">
        <v>301</v>
      </c>
      <c r="H521" s="153">
        <v>1</v>
      </c>
      <c r="I521" s="154"/>
      <c r="J521" s="155">
        <f>ROUND(I521*H521,2)</f>
        <v>0</v>
      </c>
      <c r="K521" s="156"/>
      <c r="L521" s="32"/>
      <c r="M521" s="157" t="s">
        <v>1</v>
      </c>
      <c r="N521" s="158" t="s">
        <v>44</v>
      </c>
      <c r="O521" s="57"/>
      <c r="P521" s="159">
        <f>O521*H521</f>
        <v>0</v>
      </c>
      <c r="Q521" s="159">
        <v>0</v>
      </c>
      <c r="R521" s="159">
        <f>Q521*H521</f>
        <v>0</v>
      </c>
      <c r="S521" s="159">
        <v>0</v>
      </c>
      <c r="T521" s="160">
        <f>S521*H521</f>
        <v>0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R521" s="161" t="s">
        <v>245</v>
      </c>
      <c r="AT521" s="161" t="s">
        <v>209</v>
      </c>
      <c r="AU521" s="161" t="s">
        <v>88</v>
      </c>
      <c r="AY521" s="17" t="s">
        <v>207</v>
      </c>
      <c r="BE521" s="162">
        <f>IF(N521="základní",J521,0)</f>
        <v>0</v>
      </c>
      <c r="BF521" s="162">
        <f>IF(N521="snížená",J521,0)</f>
        <v>0</v>
      </c>
      <c r="BG521" s="162">
        <f>IF(N521="zákl. přenesená",J521,0)</f>
        <v>0</v>
      </c>
      <c r="BH521" s="162">
        <f>IF(N521="sníž. přenesená",J521,0)</f>
        <v>0</v>
      </c>
      <c r="BI521" s="162">
        <f>IF(N521="nulová",J521,0)</f>
        <v>0</v>
      </c>
      <c r="BJ521" s="17" t="s">
        <v>86</v>
      </c>
      <c r="BK521" s="162">
        <f>ROUND(I521*H521,2)</f>
        <v>0</v>
      </c>
      <c r="BL521" s="17" t="s">
        <v>245</v>
      </c>
      <c r="BM521" s="161" t="s">
        <v>772</v>
      </c>
    </row>
    <row r="522" spans="1:65" s="13" customFormat="1" ht="11.25">
      <c r="B522" s="163"/>
      <c r="D522" s="164" t="s">
        <v>237</v>
      </c>
      <c r="E522" s="165" t="s">
        <v>1</v>
      </c>
      <c r="F522" s="166" t="s">
        <v>1342</v>
      </c>
      <c r="H522" s="167">
        <v>1</v>
      </c>
      <c r="I522" s="168"/>
      <c r="L522" s="163"/>
      <c r="M522" s="169"/>
      <c r="N522" s="170"/>
      <c r="O522" s="170"/>
      <c r="P522" s="170"/>
      <c r="Q522" s="170"/>
      <c r="R522" s="170"/>
      <c r="S522" s="170"/>
      <c r="T522" s="171"/>
      <c r="AT522" s="165" t="s">
        <v>237</v>
      </c>
      <c r="AU522" s="165" t="s">
        <v>88</v>
      </c>
      <c r="AV522" s="13" t="s">
        <v>88</v>
      </c>
      <c r="AW522" s="13" t="s">
        <v>33</v>
      </c>
      <c r="AX522" s="13" t="s">
        <v>79</v>
      </c>
      <c r="AY522" s="165" t="s">
        <v>207</v>
      </c>
    </row>
    <row r="523" spans="1:65" s="14" customFormat="1" ht="11.25">
      <c r="B523" s="172"/>
      <c r="D523" s="164" t="s">
        <v>237</v>
      </c>
      <c r="E523" s="173" t="s">
        <v>1</v>
      </c>
      <c r="F523" s="174" t="s">
        <v>3815</v>
      </c>
      <c r="H523" s="173" t="s">
        <v>1</v>
      </c>
      <c r="I523" s="175"/>
      <c r="L523" s="172"/>
      <c r="M523" s="176"/>
      <c r="N523" s="177"/>
      <c r="O523" s="177"/>
      <c r="P523" s="177"/>
      <c r="Q523" s="177"/>
      <c r="R523" s="177"/>
      <c r="S523" s="177"/>
      <c r="T523" s="178"/>
      <c r="AT523" s="173" t="s">
        <v>237</v>
      </c>
      <c r="AU523" s="173" t="s">
        <v>88</v>
      </c>
      <c r="AV523" s="14" t="s">
        <v>86</v>
      </c>
      <c r="AW523" s="14" t="s">
        <v>33</v>
      </c>
      <c r="AX523" s="14" t="s">
        <v>79</v>
      </c>
      <c r="AY523" s="173" t="s">
        <v>207</v>
      </c>
    </row>
    <row r="524" spans="1:65" s="15" customFormat="1" ht="11.25">
      <c r="B524" s="179"/>
      <c r="D524" s="164" t="s">
        <v>237</v>
      </c>
      <c r="E524" s="180" t="s">
        <v>1</v>
      </c>
      <c r="F524" s="181" t="s">
        <v>242</v>
      </c>
      <c r="H524" s="182">
        <v>1</v>
      </c>
      <c r="I524" s="183"/>
      <c r="L524" s="179"/>
      <c r="M524" s="184"/>
      <c r="N524" s="185"/>
      <c r="O524" s="185"/>
      <c r="P524" s="185"/>
      <c r="Q524" s="185"/>
      <c r="R524" s="185"/>
      <c r="S524" s="185"/>
      <c r="T524" s="186"/>
      <c r="AT524" s="180" t="s">
        <v>237</v>
      </c>
      <c r="AU524" s="180" t="s">
        <v>88</v>
      </c>
      <c r="AV524" s="15" t="s">
        <v>213</v>
      </c>
      <c r="AW524" s="15" t="s">
        <v>33</v>
      </c>
      <c r="AX524" s="15" t="s">
        <v>86</v>
      </c>
      <c r="AY524" s="180" t="s">
        <v>207</v>
      </c>
    </row>
    <row r="525" spans="1:65" s="2" customFormat="1" ht="44.25" customHeight="1">
      <c r="A525" s="31"/>
      <c r="B525" s="148"/>
      <c r="C525" s="149" t="s">
        <v>779</v>
      </c>
      <c r="D525" s="149" t="s">
        <v>209</v>
      </c>
      <c r="E525" s="150" t="s">
        <v>4016</v>
      </c>
      <c r="F525" s="151" t="s">
        <v>4017</v>
      </c>
      <c r="G525" s="152" t="s">
        <v>301</v>
      </c>
      <c r="H525" s="153">
        <v>1</v>
      </c>
      <c r="I525" s="154"/>
      <c r="J525" s="155">
        <f>ROUND(I525*H525,2)</f>
        <v>0</v>
      </c>
      <c r="K525" s="156"/>
      <c r="L525" s="32"/>
      <c r="M525" s="157" t="s">
        <v>1</v>
      </c>
      <c r="N525" s="158" t="s">
        <v>44</v>
      </c>
      <c r="O525" s="57"/>
      <c r="P525" s="159">
        <f>O525*H525</f>
        <v>0</v>
      </c>
      <c r="Q525" s="159">
        <v>0</v>
      </c>
      <c r="R525" s="159">
        <f>Q525*H525</f>
        <v>0</v>
      </c>
      <c r="S525" s="159">
        <v>0</v>
      </c>
      <c r="T525" s="160">
        <f>S525*H525</f>
        <v>0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R525" s="161" t="s">
        <v>245</v>
      </c>
      <c r="AT525" s="161" t="s">
        <v>209</v>
      </c>
      <c r="AU525" s="161" t="s">
        <v>88</v>
      </c>
      <c r="AY525" s="17" t="s">
        <v>207</v>
      </c>
      <c r="BE525" s="162">
        <f>IF(N525="základní",J525,0)</f>
        <v>0</v>
      </c>
      <c r="BF525" s="162">
        <f>IF(N525="snížená",J525,0)</f>
        <v>0</v>
      </c>
      <c r="BG525" s="162">
        <f>IF(N525="zákl. přenesená",J525,0)</f>
        <v>0</v>
      </c>
      <c r="BH525" s="162">
        <f>IF(N525="sníž. přenesená",J525,0)</f>
        <v>0</v>
      </c>
      <c r="BI525" s="162">
        <f>IF(N525="nulová",J525,0)</f>
        <v>0</v>
      </c>
      <c r="BJ525" s="17" t="s">
        <v>86</v>
      </c>
      <c r="BK525" s="162">
        <f>ROUND(I525*H525,2)</f>
        <v>0</v>
      </c>
      <c r="BL525" s="17" t="s">
        <v>245</v>
      </c>
      <c r="BM525" s="161" t="s">
        <v>782</v>
      </c>
    </row>
    <row r="526" spans="1:65" s="13" customFormat="1" ht="11.25">
      <c r="B526" s="163"/>
      <c r="D526" s="164" t="s">
        <v>237</v>
      </c>
      <c r="E526" s="165" t="s">
        <v>1</v>
      </c>
      <c r="F526" s="166" t="s">
        <v>1342</v>
      </c>
      <c r="H526" s="167">
        <v>1</v>
      </c>
      <c r="I526" s="168"/>
      <c r="L526" s="163"/>
      <c r="M526" s="169"/>
      <c r="N526" s="170"/>
      <c r="O526" s="170"/>
      <c r="P526" s="170"/>
      <c r="Q526" s="170"/>
      <c r="R526" s="170"/>
      <c r="S526" s="170"/>
      <c r="T526" s="171"/>
      <c r="AT526" s="165" t="s">
        <v>237</v>
      </c>
      <c r="AU526" s="165" t="s">
        <v>88</v>
      </c>
      <c r="AV526" s="13" t="s">
        <v>88</v>
      </c>
      <c r="AW526" s="13" t="s">
        <v>33</v>
      </c>
      <c r="AX526" s="13" t="s">
        <v>79</v>
      </c>
      <c r="AY526" s="165" t="s">
        <v>207</v>
      </c>
    </row>
    <row r="527" spans="1:65" s="14" customFormat="1" ht="11.25">
      <c r="B527" s="172"/>
      <c r="D527" s="164" t="s">
        <v>237</v>
      </c>
      <c r="E527" s="173" t="s">
        <v>1</v>
      </c>
      <c r="F527" s="174" t="s">
        <v>3815</v>
      </c>
      <c r="H527" s="173" t="s">
        <v>1</v>
      </c>
      <c r="I527" s="175"/>
      <c r="L527" s="172"/>
      <c r="M527" s="176"/>
      <c r="N527" s="177"/>
      <c r="O527" s="177"/>
      <c r="P527" s="177"/>
      <c r="Q527" s="177"/>
      <c r="R527" s="177"/>
      <c r="S527" s="177"/>
      <c r="T527" s="178"/>
      <c r="AT527" s="173" t="s">
        <v>237</v>
      </c>
      <c r="AU527" s="173" t="s">
        <v>88</v>
      </c>
      <c r="AV527" s="14" t="s">
        <v>86</v>
      </c>
      <c r="AW527" s="14" t="s">
        <v>33</v>
      </c>
      <c r="AX527" s="14" t="s">
        <v>79</v>
      </c>
      <c r="AY527" s="173" t="s">
        <v>207</v>
      </c>
    </row>
    <row r="528" spans="1:65" s="15" customFormat="1" ht="11.25">
      <c r="B528" s="179"/>
      <c r="D528" s="164" t="s">
        <v>237</v>
      </c>
      <c r="E528" s="180" t="s">
        <v>1</v>
      </c>
      <c r="F528" s="181" t="s">
        <v>242</v>
      </c>
      <c r="H528" s="182">
        <v>1</v>
      </c>
      <c r="I528" s="183"/>
      <c r="L528" s="179"/>
      <c r="M528" s="184"/>
      <c r="N528" s="185"/>
      <c r="O528" s="185"/>
      <c r="P528" s="185"/>
      <c r="Q528" s="185"/>
      <c r="R528" s="185"/>
      <c r="S528" s="185"/>
      <c r="T528" s="186"/>
      <c r="AT528" s="180" t="s">
        <v>237</v>
      </c>
      <c r="AU528" s="180" t="s">
        <v>88</v>
      </c>
      <c r="AV528" s="15" t="s">
        <v>213</v>
      </c>
      <c r="AW528" s="15" t="s">
        <v>33</v>
      </c>
      <c r="AX528" s="15" t="s">
        <v>86</v>
      </c>
      <c r="AY528" s="180" t="s">
        <v>207</v>
      </c>
    </row>
    <row r="529" spans="1:65" s="2" customFormat="1" ht="37.9" customHeight="1">
      <c r="A529" s="31"/>
      <c r="B529" s="148"/>
      <c r="C529" s="149" t="s">
        <v>435</v>
      </c>
      <c r="D529" s="149" t="s">
        <v>209</v>
      </c>
      <c r="E529" s="150" t="s">
        <v>4018</v>
      </c>
      <c r="F529" s="151" t="s">
        <v>4019</v>
      </c>
      <c r="G529" s="152" t="s">
        <v>301</v>
      </c>
      <c r="H529" s="153">
        <v>1</v>
      </c>
      <c r="I529" s="154"/>
      <c r="J529" s="155">
        <f>ROUND(I529*H529,2)</f>
        <v>0</v>
      </c>
      <c r="K529" s="156"/>
      <c r="L529" s="32"/>
      <c r="M529" s="157" t="s">
        <v>1</v>
      </c>
      <c r="N529" s="158" t="s">
        <v>44</v>
      </c>
      <c r="O529" s="57"/>
      <c r="P529" s="159">
        <f>O529*H529</f>
        <v>0</v>
      </c>
      <c r="Q529" s="159">
        <v>0</v>
      </c>
      <c r="R529" s="159">
        <f>Q529*H529</f>
        <v>0</v>
      </c>
      <c r="S529" s="159">
        <v>0</v>
      </c>
      <c r="T529" s="160">
        <f>S529*H529</f>
        <v>0</v>
      </c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R529" s="161" t="s">
        <v>245</v>
      </c>
      <c r="AT529" s="161" t="s">
        <v>209</v>
      </c>
      <c r="AU529" s="161" t="s">
        <v>88</v>
      </c>
      <c r="AY529" s="17" t="s">
        <v>207</v>
      </c>
      <c r="BE529" s="162">
        <f>IF(N529="základní",J529,0)</f>
        <v>0</v>
      </c>
      <c r="BF529" s="162">
        <f>IF(N529="snížená",J529,0)</f>
        <v>0</v>
      </c>
      <c r="BG529" s="162">
        <f>IF(N529="zákl. přenesená",J529,0)</f>
        <v>0</v>
      </c>
      <c r="BH529" s="162">
        <f>IF(N529="sníž. přenesená",J529,0)</f>
        <v>0</v>
      </c>
      <c r="BI529" s="162">
        <f>IF(N529="nulová",J529,0)</f>
        <v>0</v>
      </c>
      <c r="BJ529" s="17" t="s">
        <v>86</v>
      </c>
      <c r="BK529" s="162">
        <f>ROUND(I529*H529,2)</f>
        <v>0</v>
      </c>
      <c r="BL529" s="17" t="s">
        <v>245</v>
      </c>
      <c r="BM529" s="161" t="s">
        <v>789</v>
      </c>
    </row>
    <row r="530" spans="1:65" s="13" customFormat="1" ht="11.25">
      <c r="B530" s="163"/>
      <c r="D530" s="164" t="s">
        <v>237</v>
      </c>
      <c r="E530" s="165" t="s">
        <v>1</v>
      </c>
      <c r="F530" s="166" t="s">
        <v>1342</v>
      </c>
      <c r="H530" s="167">
        <v>1</v>
      </c>
      <c r="I530" s="168"/>
      <c r="L530" s="163"/>
      <c r="M530" s="169"/>
      <c r="N530" s="170"/>
      <c r="O530" s="170"/>
      <c r="P530" s="170"/>
      <c r="Q530" s="170"/>
      <c r="R530" s="170"/>
      <c r="S530" s="170"/>
      <c r="T530" s="171"/>
      <c r="AT530" s="165" t="s">
        <v>237</v>
      </c>
      <c r="AU530" s="165" t="s">
        <v>88</v>
      </c>
      <c r="AV530" s="13" t="s">
        <v>88</v>
      </c>
      <c r="AW530" s="13" t="s">
        <v>33</v>
      </c>
      <c r="AX530" s="13" t="s">
        <v>79</v>
      </c>
      <c r="AY530" s="165" t="s">
        <v>207</v>
      </c>
    </row>
    <row r="531" spans="1:65" s="14" customFormat="1" ht="11.25">
      <c r="B531" s="172"/>
      <c r="D531" s="164" t="s">
        <v>237</v>
      </c>
      <c r="E531" s="173" t="s">
        <v>1</v>
      </c>
      <c r="F531" s="174" t="s">
        <v>3815</v>
      </c>
      <c r="H531" s="173" t="s">
        <v>1</v>
      </c>
      <c r="I531" s="175"/>
      <c r="L531" s="172"/>
      <c r="M531" s="176"/>
      <c r="N531" s="177"/>
      <c r="O531" s="177"/>
      <c r="P531" s="177"/>
      <c r="Q531" s="177"/>
      <c r="R531" s="177"/>
      <c r="S531" s="177"/>
      <c r="T531" s="178"/>
      <c r="AT531" s="173" t="s">
        <v>237</v>
      </c>
      <c r="AU531" s="173" t="s">
        <v>88</v>
      </c>
      <c r="AV531" s="14" t="s">
        <v>86</v>
      </c>
      <c r="AW531" s="14" t="s">
        <v>33</v>
      </c>
      <c r="AX531" s="14" t="s">
        <v>79</v>
      </c>
      <c r="AY531" s="173" t="s">
        <v>207</v>
      </c>
    </row>
    <row r="532" spans="1:65" s="15" customFormat="1" ht="11.25">
      <c r="B532" s="179"/>
      <c r="D532" s="164" t="s">
        <v>237</v>
      </c>
      <c r="E532" s="180" t="s">
        <v>1</v>
      </c>
      <c r="F532" s="181" t="s">
        <v>242</v>
      </c>
      <c r="H532" s="182">
        <v>1</v>
      </c>
      <c r="I532" s="183"/>
      <c r="L532" s="179"/>
      <c r="M532" s="184"/>
      <c r="N532" s="185"/>
      <c r="O532" s="185"/>
      <c r="P532" s="185"/>
      <c r="Q532" s="185"/>
      <c r="R532" s="185"/>
      <c r="S532" s="185"/>
      <c r="T532" s="186"/>
      <c r="AT532" s="180" t="s">
        <v>237</v>
      </c>
      <c r="AU532" s="180" t="s">
        <v>88</v>
      </c>
      <c r="AV532" s="15" t="s">
        <v>213</v>
      </c>
      <c r="AW532" s="15" t="s">
        <v>33</v>
      </c>
      <c r="AX532" s="15" t="s">
        <v>86</v>
      </c>
      <c r="AY532" s="180" t="s">
        <v>207</v>
      </c>
    </row>
    <row r="533" spans="1:65" s="2" customFormat="1" ht="37.9" customHeight="1">
      <c r="A533" s="31"/>
      <c r="B533" s="148"/>
      <c r="C533" s="149" t="s">
        <v>793</v>
      </c>
      <c r="D533" s="149" t="s">
        <v>209</v>
      </c>
      <c r="E533" s="150" t="s">
        <v>4020</v>
      </c>
      <c r="F533" s="151" t="s">
        <v>4021</v>
      </c>
      <c r="G533" s="152" t="s">
        <v>301</v>
      </c>
      <c r="H533" s="153">
        <v>1</v>
      </c>
      <c r="I533" s="154"/>
      <c r="J533" s="155">
        <f>ROUND(I533*H533,2)</f>
        <v>0</v>
      </c>
      <c r="K533" s="156"/>
      <c r="L533" s="32"/>
      <c r="M533" s="157" t="s">
        <v>1</v>
      </c>
      <c r="N533" s="158" t="s">
        <v>44</v>
      </c>
      <c r="O533" s="57"/>
      <c r="P533" s="159">
        <f>O533*H533</f>
        <v>0</v>
      </c>
      <c r="Q533" s="159">
        <v>0</v>
      </c>
      <c r="R533" s="159">
        <f>Q533*H533</f>
        <v>0</v>
      </c>
      <c r="S533" s="159">
        <v>0</v>
      </c>
      <c r="T533" s="160">
        <f>S533*H533</f>
        <v>0</v>
      </c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R533" s="161" t="s">
        <v>245</v>
      </c>
      <c r="AT533" s="161" t="s">
        <v>209</v>
      </c>
      <c r="AU533" s="161" t="s">
        <v>88</v>
      </c>
      <c r="AY533" s="17" t="s">
        <v>207</v>
      </c>
      <c r="BE533" s="162">
        <f>IF(N533="základní",J533,0)</f>
        <v>0</v>
      </c>
      <c r="BF533" s="162">
        <f>IF(N533="snížená",J533,0)</f>
        <v>0</v>
      </c>
      <c r="BG533" s="162">
        <f>IF(N533="zákl. přenesená",J533,0)</f>
        <v>0</v>
      </c>
      <c r="BH533" s="162">
        <f>IF(N533="sníž. přenesená",J533,0)</f>
        <v>0</v>
      </c>
      <c r="BI533" s="162">
        <f>IF(N533="nulová",J533,0)</f>
        <v>0</v>
      </c>
      <c r="BJ533" s="17" t="s">
        <v>86</v>
      </c>
      <c r="BK533" s="162">
        <f>ROUND(I533*H533,2)</f>
        <v>0</v>
      </c>
      <c r="BL533" s="17" t="s">
        <v>245</v>
      </c>
      <c r="BM533" s="161" t="s">
        <v>796</v>
      </c>
    </row>
    <row r="534" spans="1:65" s="13" customFormat="1" ht="11.25">
      <c r="B534" s="163"/>
      <c r="D534" s="164" t="s">
        <v>237</v>
      </c>
      <c r="E534" s="165" t="s">
        <v>1</v>
      </c>
      <c r="F534" s="166" t="s">
        <v>1342</v>
      </c>
      <c r="H534" s="167">
        <v>1</v>
      </c>
      <c r="I534" s="168"/>
      <c r="L534" s="163"/>
      <c r="M534" s="169"/>
      <c r="N534" s="170"/>
      <c r="O534" s="170"/>
      <c r="P534" s="170"/>
      <c r="Q534" s="170"/>
      <c r="R534" s="170"/>
      <c r="S534" s="170"/>
      <c r="T534" s="171"/>
      <c r="AT534" s="165" t="s">
        <v>237</v>
      </c>
      <c r="AU534" s="165" t="s">
        <v>88</v>
      </c>
      <c r="AV534" s="13" t="s">
        <v>88</v>
      </c>
      <c r="AW534" s="13" t="s">
        <v>33</v>
      </c>
      <c r="AX534" s="13" t="s">
        <v>79</v>
      </c>
      <c r="AY534" s="165" t="s">
        <v>207</v>
      </c>
    </row>
    <row r="535" spans="1:65" s="14" customFormat="1" ht="11.25">
      <c r="B535" s="172"/>
      <c r="D535" s="164" t="s">
        <v>237</v>
      </c>
      <c r="E535" s="173" t="s">
        <v>1</v>
      </c>
      <c r="F535" s="174" t="s">
        <v>3815</v>
      </c>
      <c r="H535" s="173" t="s">
        <v>1</v>
      </c>
      <c r="I535" s="175"/>
      <c r="L535" s="172"/>
      <c r="M535" s="176"/>
      <c r="N535" s="177"/>
      <c r="O535" s="177"/>
      <c r="P535" s="177"/>
      <c r="Q535" s="177"/>
      <c r="R535" s="177"/>
      <c r="S535" s="177"/>
      <c r="T535" s="178"/>
      <c r="AT535" s="173" t="s">
        <v>237</v>
      </c>
      <c r="AU535" s="173" t="s">
        <v>88</v>
      </c>
      <c r="AV535" s="14" t="s">
        <v>86</v>
      </c>
      <c r="AW535" s="14" t="s">
        <v>33</v>
      </c>
      <c r="AX535" s="14" t="s">
        <v>79</v>
      </c>
      <c r="AY535" s="173" t="s">
        <v>207</v>
      </c>
    </row>
    <row r="536" spans="1:65" s="15" customFormat="1" ht="11.25">
      <c r="B536" s="179"/>
      <c r="D536" s="164" t="s">
        <v>237</v>
      </c>
      <c r="E536" s="180" t="s">
        <v>1</v>
      </c>
      <c r="F536" s="181" t="s">
        <v>242</v>
      </c>
      <c r="H536" s="182">
        <v>1</v>
      </c>
      <c r="I536" s="183"/>
      <c r="L536" s="179"/>
      <c r="M536" s="184"/>
      <c r="N536" s="185"/>
      <c r="O536" s="185"/>
      <c r="P536" s="185"/>
      <c r="Q536" s="185"/>
      <c r="R536" s="185"/>
      <c r="S536" s="185"/>
      <c r="T536" s="186"/>
      <c r="AT536" s="180" t="s">
        <v>237</v>
      </c>
      <c r="AU536" s="180" t="s">
        <v>88</v>
      </c>
      <c r="AV536" s="15" t="s">
        <v>213</v>
      </c>
      <c r="AW536" s="15" t="s">
        <v>33</v>
      </c>
      <c r="AX536" s="15" t="s">
        <v>86</v>
      </c>
      <c r="AY536" s="180" t="s">
        <v>207</v>
      </c>
    </row>
    <row r="537" spans="1:65" s="2" customFormat="1" ht="37.9" customHeight="1">
      <c r="A537" s="31"/>
      <c r="B537" s="148"/>
      <c r="C537" s="149" t="s">
        <v>438</v>
      </c>
      <c r="D537" s="149" t="s">
        <v>209</v>
      </c>
      <c r="E537" s="150" t="s">
        <v>4022</v>
      </c>
      <c r="F537" s="151" t="s">
        <v>4023</v>
      </c>
      <c r="G537" s="152" t="s">
        <v>301</v>
      </c>
      <c r="H537" s="153">
        <v>1</v>
      </c>
      <c r="I537" s="154"/>
      <c r="J537" s="155">
        <f>ROUND(I537*H537,2)</f>
        <v>0</v>
      </c>
      <c r="K537" s="156"/>
      <c r="L537" s="32"/>
      <c r="M537" s="157" t="s">
        <v>1</v>
      </c>
      <c r="N537" s="158" t="s">
        <v>44</v>
      </c>
      <c r="O537" s="57"/>
      <c r="P537" s="159">
        <f>O537*H537</f>
        <v>0</v>
      </c>
      <c r="Q537" s="159">
        <v>0</v>
      </c>
      <c r="R537" s="159">
        <f>Q537*H537</f>
        <v>0</v>
      </c>
      <c r="S537" s="159">
        <v>0</v>
      </c>
      <c r="T537" s="160">
        <f>S537*H537</f>
        <v>0</v>
      </c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R537" s="161" t="s">
        <v>245</v>
      </c>
      <c r="AT537" s="161" t="s">
        <v>209</v>
      </c>
      <c r="AU537" s="161" t="s">
        <v>88</v>
      </c>
      <c r="AY537" s="17" t="s">
        <v>207</v>
      </c>
      <c r="BE537" s="162">
        <f>IF(N537="základní",J537,0)</f>
        <v>0</v>
      </c>
      <c r="BF537" s="162">
        <f>IF(N537="snížená",J537,0)</f>
        <v>0</v>
      </c>
      <c r="BG537" s="162">
        <f>IF(N537="zákl. přenesená",J537,0)</f>
        <v>0</v>
      </c>
      <c r="BH537" s="162">
        <f>IF(N537="sníž. přenesená",J537,0)</f>
        <v>0</v>
      </c>
      <c r="BI537" s="162">
        <f>IF(N537="nulová",J537,0)</f>
        <v>0</v>
      </c>
      <c r="BJ537" s="17" t="s">
        <v>86</v>
      </c>
      <c r="BK537" s="162">
        <f>ROUND(I537*H537,2)</f>
        <v>0</v>
      </c>
      <c r="BL537" s="17" t="s">
        <v>245</v>
      </c>
      <c r="BM537" s="161" t="s">
        <v>801</v>
      </c>
    </row>
    <row r="538" spans="1:65" s="13" customFormat="1" ht="11.25">
      <c r="B538" s="163"/>
      <c r="D538" s="164" t="s">
        <v>237</v>
      </c>
      <c r="E538" s="165" t="s">
        <v>1</v>
      </c>
      <c r="F538" s="166" t="s">
        <v>1342</v>
      </c>
      <c r="H538" s="167">
        <v>1</v>
      </c>
      <c r="I538" s="168"/>
      <c r="L538" s="163"/>
      <c r="M538" s="169"/>
      <c r="N538" s="170"/>
      <c r="O538" s="170"/>
      <c r="P538" s="170"/>
      <c r="Q538" s="170"/>
      <c r="R538" s="170"/>
      <c r="S538" s="170"/>
      <c r="T538" s="171"/>
      <c r="AT538" s="165" t="s">
        <v>237</v>
      </c>
      <c r="AU538" s="165" t="s">
        <v>88</v>
      </c>
      <c r="AV538" s="13" t="s">
        <v>88</v>
      </c>
      <c r="AW538" s="13" t="s">
        <v>33</v>
      </c>
      <c r="AX538" s="13" t="s">
        <v>79</v>
      </c>
      <c r="AY538" s="165" t="s">
        <v>207</v>
      </c>
    </row>
    <row r="539" spans="1:65" s="14" customFormat="1" ht="11.25">
      <c r="B539" s="172"/>
      <c r="D539" s="164" t="s">
        <v>237</v>
      </c>
      <c r="E539" s="173" t="s">
        <v>1</v>
      </c>
      <c r="F539" s="174" t="s">
        <v>3815</v>
      </c>
      <c r="H539" s="173" t="s">
        <v>1</v>
      </c>
      <c r="I539" s="175"/>
      <c r="L539" s="172"/>
      <c r="M539" s="176"/>
      <c r="N539" s="177"/>
      <c r="O539" s="177"/>
      <c r="P539" s="177"/>
      <c r="Q539" s="177"/>
      <c r="R539" s="177"/>
      <c r="S539" s="177"/>
      <c r="T539" s="178"/>
      <c r="AT539" s="173" t="s">
        <v>237</v>
      </c>
      <c r="AU539" s="173" t="s">
        <v>88</v>
      </c>
      <c r="AV539" s="14" t="s">
        <v>86</v>
      </c>
      <c r="AW539" s="14" t="s">
        <v>33</v>
      </c>
      <c r="AX539" s="14" t="s">
        <v>79</v>
      </c>
      <c r="AY539" s="173" t="s">
        <v>207</v>
      </c>
    </row>
    <row r="540" spans="1:65" s="15" customFormat="1" ht="11.25">
      <c r="B540" s="179"/>
      <c r="D540" s="164" t="s">
        <v>237</v>
      </c>
      <c r="E540" s="180" t="s">
        <v>1</v>
      </c>
      <c r="F540" s="181" t="s">
        <v>242</v>
      </c>
      <c r="H540" s="182">
        <v>1</v>
      </c>
      <c r="I540" s="183"/>
      <c r="L540" s="179"/>
      <c r="M540" s="184"/>
      <c r="N540" s="185"/>
      <c r="O540" s="185"/>
      <c r="P540" s="185"/>
      <c r="Q540" s="185"/>
      <c r="R540" s="185"/>
      <c r="S540" s="185"/>
      <c r="T540" s="186"/>
      <c r="AT540" s="180" t="s">
        <v>237</v>
      </c>
      <c r="AU540" s="180" t="s">
        <v>88</v>
      </c>
      <c r="AV540" s="15" t="s">
        <v>213</v>
      </c>
      <c r="AW540" s="15" t="s">
        <v>33</v>
      </c>
      <c r="AX540" s="15" t="s">
        <v>86</v>
      </c>
      <c r="AY540" s="180" t="s">
        <v>207</v>
      </c>
    </row>
    <row r="541" spans="1:65" s="2" customFormat="1" ht="37.9" customHeight="1">
      <c r="A541" s="31"/>
      <c r="B541" s="148"/>
      <c r="C541" s="149" t="s">
        <v>803</v>
      </c>
      <c r="D541" s="149" t="s">
        <v>209</v>
      </c>
      <c r="E541" s="150" t="s">
        <v>4024</v>
      </c>
      <c r="F541" s="151" t="s">
        <v>4025</v>
      </c>
      <c r="G541" s="152" t="s">
        <v>301</v>
      </c>
      <c r="H541" s="153">
        <v>1</v>
      </c>
      <c r="I541" s="154"/>
      <c r="J541" s="155">
        <f>ROUND(I541*H541,2)</f>
        <v>0</v>
      </c>
      <c r="K541" s="156"/>
      <c r="L541" s="32"/>
      <c r="M541" s="157" t="s">
        <v>1</v>
      </c>
      <c r="N541" s="158" t="s">
        <v>44</v>
      </c>
      <c r="O541" s="57"/>
      <c r="P541" s="159">
        <f>O541*H541</f>
        <v>0</v>
      </c>
      <c r="Q541" s="159">
        <v>0</v>
      </c>
      <c r="R541" s="159">
        <f>Q541*H541</f>
        <v>0</v>
      </c>
      <c r="S541" s="159">
        <v>0</v>
      </c>
      <c r="T541" s="160">
        <f>S541*H541</f>
        <v>0</v>
      </c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R541" s="161" t="s">
        <v>245</v>
      </c>
      <c r="AT541" s="161" t="s">
        <v>209</v>
      </c>
      <c r="AU541" s="161" t="s">
        <v>88</v>
      </c>
      <c r="AY541" s="17" t="s">
        <v>207</v>
      </c>
      <c r="BE541" s="162">
        <f>IF(N541="základní",J541,0)</f>
        <v>0</v>
      </c>
      <c r="BF541" s="162">
        <f>IF(N541="snížená",J541,0)</f>
        <v>0</v>
      </c>
      <c r="BG541" s="162">
        <f>IF(N541="zákl. přenesená",J541,0)</f>
        <v>0</v>
      </c>
      <c r="BH541" s="162">
        <f>IF(N541="sníž. přenesená",J541,0)</f>
        <v>0</v>
      </c>
      <c r="BI541" s="162">
        <f>IF(N541="nulová",J541,0)</f>
        <v>0</v>
      </c>
      <c r="BJ541" s="17" t="s">
        <v>86</v>
      </c>
      <c r="BK541" s="162">
        <f>ROUND(I541*H541,2)</f>
        <v>0</v>
      </c>
      <c r="BL541" s="17" t="s">
        <v>245</v>
      </c>
      <c r="BM541" s="161" t="s">
        <v>806</v>
      </c>
    </row>
    <row r="542" spans="1:65" s="13" customFormat="1" ht="11.25">
      <c r="B542" s="163"/>
      <c r="D542" s="164" t="s">
        <v>237</v>
      </c>
      <c r="E542" s="165" t="s">
        <v>1</v>
      </c>
      <c r="F542" s="166" t="s">
        <v>1342</v>
      </c>
      <c r="H542" s="167">
        <v>1</v>
      </c>
      <c r="I542" s="168"/>
      <c r="L542" s="163"/>
      <c r="M542" s="169"/>
      <c r="N542" s="170"/>
      <c r="O542" s="170"/>
      <c r="P542" s="170"/>
      <c r="Q542" s="170"/>
      <c r="R542" s="170"/>
      <c r="S542" s="170"/>
      <c r="T542" s="171"/>
      <c r="AT542" s="165" t="s">
        <v>237</v>
      </c>
      <c r="AU542" s="165" t="s">
        <v>88</v>
      </c>
      <c r="AV542" s="13" t="s">
        <v>88</v>
      </c>
      <c r="AW542" s="13" t="s">
        <v>33</v>
      </c>
      <c r="AX542" s="13" t="s">
        <v>79</v>
      </c>
      <c r="AY542" s="165" t="s">
        <v>207</v>
      </c>
    </row>
    <row r="543" spans="1:65" s="14" customFormat="1" ht="11.25">
      <c r="B543" s="172"/>
      <c r="D543" s="164" t="s">
        <v>237</v>
      </c>
      <c r="E543" s="173" t="s">
        <v>1</v>
      </c>
      <c r="F543" s="174" t="s">
        <v>3815</v>
      </c>
      <c r="H543" s="173" t="s">
        <v>1</v>
      </c>
      <c r="I543" s="175"/>
      <c r="L543" s="172"/>
      <c r="M543" s="176"/>
      <c r="N543" s="177"/>
      <c r="O543" s="177"/>
      <c r="P543" s="177"/>
      <c r="Q543" s="177"/>
      <c r="R543" s="177"/>
      <c r="S543" s="177"/>
      <c r="T543" s="178"/>
      <c r="AT543" s="173" t="s">
        <v>237</v>
      </c>
      <c r="AU543" s="173" t="s">
        <v>88</v>
      </c>
      <c r="AV543" s="14" t="s">
        <v>86</v>
      </c>
      <c r="AW543" s="14" t="s">
        <v>33</v>
      </c>
      <c r="AX543" s="14" t="s">
        <v>79</v>
      </c>
      <c r="AY543" s="173" t="s">
        <v>207</v>
      </c>
    </row>
    <row r="544" spans="1:65" s="15" customFormat="1" ht="11.25">
      <c r="B544" s="179"/>
      <c r="D544" s="164" t="s">
        <v>237</v>
      </c>
      <c r="E544" s="180" t="s">
        <v>1</v>
      </c>
      <c r="F544" s="181" t="s">
        <v>242</v>
      </c>
      <c r="H544" s="182">
        <v>1</v>
      </c>
      <c r="I544" s="183"/>
      <c r="L544" s="179"/>
      <c r="M544" s="184"/>
      <c r="N544" s="185"/>
      <c r="O544" s="185"/>
      <c r="P544" s="185"/>
      <c r="Q544" s="185"/>
      <c r="R544" s="185"/>
      <c r="S544" s="185"/>
      <c r="T544" s="186"/>
      <c r="AT544" s="180" t="s">
        <v>237</v>
      </c>
      <c r="AU544" s="180" t="s">
        <v>88</v>
      </c>
      <c r="AV544" s="15" t="s">
        <v>213</v>
      </c>
      <c r="AW544" s="15" t="s">
        <v>33</v>
      </c>
      <c r="AX544" s="15" t="s">
        <v>86</v>
      </c>
      <c r="AY544" s="180" t="s">
        <v>207</v>
      </c>
    </row>
    <row r="545" spans="1:65" s="2" customFormat="1" ht="37.9" customHeight="1">
      <c r="A545" s="31"/>
      <c r="B545" s="148"/>
      <c r="C545" s="149" t="s">
        <v>442</v>
      </c>
      <c r="D545" s="149" t="s">
        <v>209</v>
      </c>
      <c r="E545" s="150" t="s">
        <v>4026</v>
      </c>
      <c r="F545" s="151" t="s">
        <v>4027</v>
      </c>
      <c r="G545" s="152" t="s">
        <v>301</v>
      </c>
      <c r="H545" s="153">
        <v>1</v>
      </c>
      <c r="I545" s="154"/>
      <c r="J545" s="155">
        <f>ROUND(I545*H545,2)</f>
        <v>0</v>
      </c>
      <c r="K545" s="156"/>
      <c r="L545" s="32"/>
      <c r="M545" s="157" t="s">
        <v>1</v>
      </c>
      <c r="N545" s="158" t="s">
        <v>44</v>
      </c>
      <c r="O545" s="57"/>
      <c r="P545" s="159">
        <f>O545*H545</f>
        <v>0</v>
      </c>
      <c r="Q545" s="159">
        <v>0</v>
      </c>
      <c r="R545" s="159">
        <f>Q545*H545</f>
        <v>0</v>
      </c>
      <c r="S545" s="159">
        <v>0</v>
      </c>
      <c r="T545" s="160">
        <f>S545*H545</f>
        <v>0</v>
      </c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R545" s="161" t="s">
        <v>245</v>
      </c>
      <c r="AT545" s="161" t="s">
        <v>209</v>
      </c>
      <c r="AU545" s="161" t="s">
        <v>88</v>
      </c>
      <c r="AY545" s="17" t="s">
        <v>207</v>
      </c>
      <c r="BE545" s="162">
        <f>IF(N545="základní",J545,0)</f>
        <v>0</v>
      </c>
      <c r="BF545" s="162">
        <f>IF(N545="snížená",J545,0)</f>
        <v>0</v>
      </c>
      <c r="BG545" s="162">
        <f>IF(N545="zákl. přenesená",J545,0)</f>
        <v>0</v>
      </c>
      <c r="BH545" s="162">
        <f>IF(N545="sníž. přenesená",J545,0)</f>
        <v>0</v>
      </c>
      <c r="BI545" s="162">
        <f>IF(N545="nulová",J545,0)</f>
        <v>0</v>
      </c>
      <c r="BJ545" s="17" t="s">
        <v>86</v>
      </c>
      <c r="BK545" s="162">
        <f>ROUND(I545*H545,2)</f>
        <v>0</v>
      </c>
      <c r="BL545" s="17" t="s">
        <v>245</v>
      </c>
      <c r="BM545" s="161" t="s">
        <v>809</v>
      </c>
    </row>
    <row r="546" spans="1:65" s="13" customFormat="1" ht="11.25">
      <c r="B546" s="163"/>
      <c r="D546" s="164" t="s">
        <v>237</v>
      </c>
      <c r="E546" s="165" t="s">
        <v>1</v>
      </c>
      <c r="F546" s="166" t="s">
        <v>1342</v>
      </c>
      <c r="H546" s="167">
        <v>1</v>
      </c>
      <c r="I546" s="168"/>
      <c r="L546" s="163"/>
      <c r="M546" s="169"/>
      <c r="N546" s="170"/>
      <c r="O546" s="170"/>
      <c r="P546" s="170"/>
      <c r="Q546" s="170"/>
      <c r="R546" s="170"/>
      <c r="S546" s="170"/>
      <c r="T546" s="171"/>
      <c r="AT546" s="165" t="s">
        <v>237</v>
      </c>
      <c r="AU546" s="165" t="s">
        <v>88</v>
      </c>
      <c r="AV546" s="13" t="s">
        <v>88</v>
      </c>
      <c r="AW546" s="13" t="s">
        <v>33</v>
      </c>
      <c r="AX546" s="13" t="s">
        <v>79</v>
      </c>
      <c r="AY546" s="165" t="s">
        <v>207</v>
      </c>
    </row>
    <row r="547" spans="1:65" s="14" customFormat="1" ht="11.25">
      <c r="B547" s="172"/>
      <c r="D547" s="164" t="s">
        <v>237</v>
      </c>
      <c r="E547" s="173" t="s">
        <v>1</v>
      </c>
      <c r="F547" s="174" t="s">
        <v>3815</v>
      </c>
      <c r="H547" s="173" t="s">
        <v>1</v>
      </c>
      <c r="I547" s="175"/>
      <c r="L547" s="172"/>
      <c r="M547" s="176"/>
      <c r="N547" s="177"/>
      <c r="O547" s="177"/>
      <c r="P547" s="177"/>
      <c r="Q547" s="177"/>
      <c r="R547" s="177"/>
      <c r="S547" s="177"/>
      <c r="T547" s="178"/>
      <c r="AT547" s="173" t="s">
        <v>237</v>
      </c>
      <c r="AU547" s="173" t="s">
        <v>88</v>
      </c>
      <c r="AV547" s="14" t="s">
        <v>86</v>
      </c>
      <c r="AW547" s="14" t="s">
        <v>33</v>
      </c>
      <c r="AX547" s="14" t="s">
        <v>79</v>
      </c>
      <c r="AY547" s="173" t="s">
        <v>207</v>
      </c>
    </row>
    <row r="548" spans="1:65" s="15" customFormat="1" ht="11.25">
      <c r="B548" s="179"/>
      <c r="D548" s="164" t="s">
        <v>237</v>
      </c>
      <c r="E548" s="180" t="s">
        <v>1</v>
      </c>
      <c r="F548" s="181" t="s">
        <v>242</v>
      </c>
      <c r="H548" s="182">
        <v>1</v>
      </c>
      <c r="I548" s="183"/>
      <c r="L548" s="179"/>
      <c r="M548" s="184"/>
      <c r="N548" s="185"/>
      <c r="O548" s="185"/>
      <c r="P548" s="185"/>
      <c r="Q548" s="185"/>
      <c r="R548" s="185"/>
      <c r="S548" s="185"/>
      <c r="T548" s="186"/>
      <c r="AT548" s="180" t="s">
        <v>237</v>
      </c>
      <c r="AU548" s="180" t="s">
        <v>88</v>
      </c>
      <c r="AV548" s="15" t="s">
        <v>213</v>
      </c>
      <c r="AW548" s="15" t="s">
        <v>33</v>
      </c>
      <c r="AX548" s="15" t="s">
        <v>86</v>
      </c>
      <c r="AY548" s="180" t="s">
        <v>207</v>
      </c>
    </row>
    <row r="549" spans="1:65" s="2" customFormat="1" ht="37.9" customHeight="1">
      <c r="A549" s="31"/>
      <c r="B549" s="148"/>
      <c r="C549" s="149" t="s">
        <v>810</v>
      </c>
      <c r="D549" s="149" t="s">
        <v>209</v>
      </c>
      <c r="E549" s="150" t="s">
        <v>4028</v>
      </c>
      <c r="F549" s="151" t="s">
        <v>4029</v>
      </c>
      <c r="G549" s="152" t="s">
        <v>301</v>
      </c>
      <c r="H549" s="153">
        <v>1</v>
      </c>
      <c r="I549" s="154"/>
      <c r="J549" s="155">
        <f>ROUND(I549*H549,2)</f>
        <v>0</v>
      </c>
      <c r="K549" s="156"/>
      <c r="L549" s="32"/>
      <c r="M549" s="157" t="s">
        <v>1</v>
      </c>
      <c r="N549" s="158" t="s">
        <v>44</v>
      </c>
      <c r="O549" s="57"/>
      <c r="P549" s="159">
        <f>O549*H549</f>
        <v>0</v>
      </c>
      <c r="Q549" s="159">
        <v>0</v>
      </c>
      <c r="R549" s="159">
        <f>Q549*H549</f>
        <v>0</v>
      </c>
      <c r="S549" s="159">
        <v>0</v>
      </c>
      <c r="T549" s="160">
        <f>S549*H549</f>
        <v>0</v>
      </c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R549" s="161" t="s">
        <v>245</v>
      </c>
      <c r="AT549" s="161" t="s">
        <v>209</v>
      </c>
      <c r="AU549" s="161" t="s">
        <v>88</v>
      </c>
      <c r="AY549" s="17" t="s">
        <v>207</v>
      </c>
      <c r="BE549" s="162">
        <f>IF(N549="základní",J549,0)</f>
        <v>0</v>
      </c>
      <c r="BF549" s="162">
        <f>IF(N549="snížená",J549,0)</f>
        <v>0</v>
      </c>
      <c r="BG549" s="162">
        <f>IF(N549="zákl. přenesená",J549,0)</f>
        <v>0</v>
      </c>
      <c r="BH549" s="162">
        <f>IF(N549="sníž. přenesená",J549,0)</f>
        <v>0</v>
      </c>
      <c r="BI549" s="162">
        <f>IF(N549="nulová",J549,0)</f>
        <v>0</v>
      </c>
      <c r="BJ549" s="17" t="s">
        <v>86</v>
      </c>
      <c r="BK549" s="162">
        <f>ROUND(I549*H549,2)</f>
        <v>0</v>
      </c>
      <c r="BL549" s="17" t="s">
        <v>245</v>
      </c>
      <c r="BM549" s="161" t="s">
        <v>813</v>
      </c>
    </row>
    <row r="550" spans="1:65" s="13" customFormat="1" ht="11.25">
      <c r="B550" s="163"/>
      <c r="D550" s="164" t="s">
        <v>237</v>
      </c>
      <c r="E550" s="165" t="s">
        <v>1</v>
      </c>
      <c r="F550" s="166" t="s">
        <v>1342</v>
      </c>
      <c r="H550" s="167">
        <v>1</v>
      </c>
      <c r="I550" s="168"/>
      <c r="L550" s="163"/>
      <c r="M550" s="169"/>
      <c r="N550" s="170"/>
      <c r="O550" s="170"/>
      <c r="P550" s="170"/>
      <c r="Q550" s="170"/>
      <c r="R550" s="170"/>
      <c r="S550" s="170"/>
      <c r="T550" s="171"/>
      <c r="AT550" s="165" t="s">
        <v>237</v>
      </c>
      <c r="AU550" s="165" t="s">
        <v>88</v>
      </c>
      <c r="AV550" s="13" t="s">
        <v>88</v>
      </c>
      <c r="AW550" s="13" t="s">
        <v>33</v>
      </c>
      <c r="AX550" s="13" t="s">
        <v>79</v>
      </c>
      <c r="AY550" s="165" t="s">
        <v>207</v>
      </c>
    </row>
    <row r="551" spans="1:65" s="14" customFormat="1" ht="11.25">
      <c r="B551" s="172"/>
      <c r="D551" s="164" t="s">
        <v>237</v>
      </c>
      <c r="E551" s="173" t="s">
        <v>1</v>
      </c>
      <c r="F551" s="174" t="s">
        <v>3815</v>
      </c>
      <c r="H551" s="173" t="s">
        <v>1</v>
      </c>
      <c r="I551" s="175"/>
      <c r="L551" s="172"/>
      <c r="M551" s="176"/>
      <c r="N551" s="177"/>
      <c r="O551" s="177"/>
      <c r="P551" s="177"/>
      <c r="Q551" s="177"/>
      <c r="R551" s="177"/>
      <c r="S551" s="177"/>
      <c r="T551" s="178"/>
      <c r="AT551" s="173" t="s">
        <v>237</v>
      </c>
      <c r="AU551" s="173" t="s">
        <v>88</v>
      </c>
      <c r="AV551" s="14" t="s">
        <v>86</v>
      </c>
      <c r="AW551" s="14" t="s">
        <v>33</v>
      </c>
      <c r="AX551" s="14" t="s">
        <v>79</v>
      </c>
      <c r="AY551" s="173" t="s">
        <v>207</v>
      </c>
    </row>
    <row r="552" spans="1:65" s="15" customFormat="1" ht="11.25">
      <c r="B552" s="179"/>
      <c r="D552" s="164" t="s">
        <v>237</v>
      </c>
      <c r="E552" s="180" t="s">
        <v>1</v>
      </c>
      <c r="F552" s="181" t="s">
        <v>242</v>
      </c>
      <c r="H552" s="182">
        <v>1</v>
      </c>
      <c r="I552" s="183"/>
      <c r="L552" s="179"/>
      <c r="M552" s="184"/>
      <c r="N552" s="185"/>
      <c r="O552" s="185"/>
      <c r="P552" s="185"/>
      <c r="Q552" s="185"/>
      <c r="R552" s="185"/>
      <c r="S552" s="185"/>
      <c r="T552" s="186"/>
      <c r="AT552" s="180" t="s">
        <v>237</v>
      </c>
      <c r="AU552" s="180" t="s">
        <v>88</v>
      </c>
      <c r="AV552" s="15" t="s">
        <v>213</v>
      </c>
      <c r="AW552" s="15" t="s">
        <v>33</v>
      </c>
      <c r="AX552" s="15" t="s">
        <v>86</v>
      </c>
      <c r="AY552" s="180" t="s">
        <v>207</v>
      </c>
    </row>
    <row r="553" spans="1:65" s="2" customFormat="1" ht="37.9" customHeight="1">
      <c r="A553" s="31"/>
      <c r="B553" s="148"/>
      <c r="C553" s="149" t="s">
        <v>447</v>
      </c>
      <c r="D553" s="149" t="s">
        <v>209</v>
      </c>
      <c r="E553" s="150" t="s">
        <v>4030</v>
      </c>
      <c r="F553" s="151" t="s">
        <v>4031</v>
      </c>
      <c r="G553" s="152" t="s">
        <v>301</v>
      </c>
      <c r="H553" s="153">
        <v>1</v>
      </c>
      <c r="I553" s="154"/>
      <c r="J553" s="155">
        <f>ROUND(I553*H553,2)</f>
        <v>0</v>
      </c>
      <c r="K553" s="156"/>
      <c r="L553" s="32"/>
      <c r="M553" s="157" t="s">
        <v>1</v>
      </c>
      <c r="N553" s="158" t="s">
        <v>44</v>
      </c>
      <c r="O553" s="57"/>
      <c r="P553" s="159">
        <f>O553*H553</f>
        <v>0</v>
      </c>
      <c r="Q553" s="159">
        <v>0</v>
      </c>
      <c r="R553" s="159">
        <f>Q553*H553</f>
        <v>0</v>
      </c>
      <c r="S553" s="159">
        <v>0</v>
      </c>
      <c r="T553" s="160">
        <f>S553*H553</f>
        <v>0</v>
      </c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R553" s="161" t="s">
        <v>245</v>
      </c>
      <c r="AT553" s="161" t="s">
        <v>209</v>
      </c>
      <c r="AU553" s="161" t="s">
        <v>88</v>
      </c>
      <c r="AY553" s="17" t="s">
        <v>207</v>
      </c>
      <c r="BE553" s="162">
        <f>IF(N553="základní",J553,0)</f>
        <v>0</v>
      </c>
      <c r="BF553" s="162">
        <f>IF(N553="snížená",J553,0)</f>
        <v>0</v>
      </c>
      <c r="BG553" s="162">
        <f>IF(N553="zákl. přenesená",J553,0)</f>
        <v>0</v>
      </c>
      <c r="BH553" s="162">
        <f>IF(N553="sníž. přenesená",J553,0)</f>
        <v>0</v>
      </c>
      <c r="BI553" s="162">
        <f>IF(N553="nulová",J553,0)</f>
        <v>0</v>
      </c>
      <c r="BJ553" s="17" t="s">
        <v>86</v>
      </c>
      <c r="BK553" s="162">
        <f>ROUND(I553*H553,2)</f>
        <v>0</v>
      </c>
      <c r="BL553" s="17" t="s">
        <v>245</v>
      </c>
      <c r="BM553" s="161" t="s">
        <v>816</v>
      </c>
    </row>
    <row r="554" spans="1:65" s="13" customFormat="1" ht="11.25">
      <c r="B554" s="163"/>
      <c r="D554" s="164" t="s">
        <v>237</v>
      </c>
      <c r="E554" s="165" t="s">
        <v>1</v>
      </c>
      <c r="F554" s="166" t="s">
        <v>1342</v>
      </c>
      <c r="H554" s="167">
        <v>1</v>
      </c>
      <c r="I554" s="168"/>
      <c r="L554" s="163"/>
      <c r="M554" s="169"/>
      <c r="N554" s="170"/>
      <c r="O554" s="170"/>
      <c r="P554" s="170"/>
      <c r="Q554" s="170"/>
      <c r="R554" s="170"/>
      <c r="S554" s="170"/>
      <c r="T554" s="171"/>
      <c r="AT554" s="165" t="s">
        <v>237</v>
      </c>
      <c r="AU554" s="165" t="s">
        <v>88</v>
      </c>
      <c r="AV554" s="13" t="s">
        <v>88</v>
      </c>
      <c r="AW554" s="13" t="s">
        <v>33</v>
      </c>
      <c r="AX554" s="13" t="s">
        <v>79</v>
      </c>
      <c r="AY554" s="165" t="s">
        <v>207</v>
      </c>
    </row>
    <row r="555" spans="1:65" s="14" customFormat="1" ht="11.25">
      <c r="B555" s="172"/>
      <c r="D555" s="164" t="s">
        <v>237</v>
      </c>
      <c r="E555" s="173" t="s">
        <v>1</v>
      </c>
      <c r="F555" s="174" t="s">
        <v>3815</v>
      </c>
      <c r="H555" s="173" t="s">
        <v>1</v>
      </c>
      <c r="I555" s="175"/>
      <c r="L555" s="172"/>
      <c r="M555" s="176"/>
      <c r="N555" s="177"/>
      <c r="O555" s="177"/>
      <c r="P555" s="177"/>
      <c r="Q555" s="177"/>
      <c r="R555" s="177"/>
      <c r="S555" s="177"/>
      <c r="T555" s="178"/>
      <c r="AT555" s="173" t="s">
        <v>237</v>
      </c>
      <c r="AU555" s="173" t="s">
        <v>88</v>
      </c>
      <c r="AV555" s="14" t="s">
        <v>86</v>
      </c>
      <c r="AW555" s="14" t="s">
        <v>33</v>
      </c>
      <c r="AX555" s="14" t="s">
        <v>79</v>
      </c>
      <c r="AY555" s="173" t="s">
        <v>207</v>
      </c>
    </row>
    <row r="556" spans="1:65" s="15" customFormat="1" ht="11.25">
      <c r="B556" s="179"/>
      <c r="D556" s="164" t="s">
        <v>237</v>
      </c>
      <c r="E556" s="180" t="s">
        <v>1</v>
      </c>
      <c r="F556" s="181" t="s">
        <v>242</v>
      </c>
      <c r="H556" s="182">
        <v>1</v>
      </c>
      <c r="I556" s="183"/>
      <c r="L556" s="179"/>
      <c r="M556" s="184"/>
      <c r="N556" s="185"/>
      <c r="O556" s="185"/>
      <c r="P556" s="185"/>
      <c r="Q556" s="185"/>
      <c r="R556" s="185"/>
      <c r="S556" s="185"/>
      <c r="T556" s="186"/>
      <c r="AT556" s="180" t="s">
        <v>237</v>
      </c>
      <c r="AU556" s="180" t="s">
        <v>88</v>
      </c>
      <c r="AV556" s="15" t="s">
        <v>213</v>
      </c>
      <c r="AW556" s="15" t="s">
        <v>33</v>
      </c>
      <c r="AX556" s="15" t="s">
        <v>86</v>
      </c>
      <c r="AY556" s="180" t="s">
        <v>207</v>
      </c>
    </row>
    <row r="557" spans="1:65" s="2" customFormat="1" ht="44.25" customHeight="1">
      <c r="A557" s="31"/>
      <c r="B557" s="148"/>
      <c r="C557" s="149" t="s">
        <v>819</v>
      </c>
      <c r="D557" s="149" t="s">
        <v>209</v>
      </c>
      <c r="E557" s="150" t="s">
        <v>4032</v>
      </c>
      <c r="F557" s="151" t="s">
        <v>4033</v>
      </c>
      <c r="G557" s="152" t="s">
        <v>301</v>
      </c>
      <c r="H557" s="153">
        <v>1</v>
      </c>
      <c r="I557" s="154"/>
      <c r="J557" s="155">
        <f>ROUND(I557*H557,2)</f>
        <v>0</v>
      </c>
      <c r="K557" s="156"/>
      <c r="L557" s="32"/>
      <c r="M557" s="157" t="s">
        <v>1</v>
      </c>
      <c r="N557" s="158" t="s">
        <v>44</v>
      </c>
      <c r="O557" s="57"/>
      <c r="P557" s="159">
        <f>O557*H557</f>
        <v>0</v>
      </c>
      <c r="Q557" s="159">
        <v>0</v>
      </c>
      <c r="R557" s="159">
        <f>Q557*H557</f>
        <v>0</v>
      </c>
      <c r="S557" s="159">
        <v>0</v>
      </c>
      <c r="T557" s="160">
        <f>S557*H557</f>
        <v>0</v>
      </c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R557" s="161" t="s">
        <v>245</v>
      </c>
      <c r="AT557" s="161" t="s">
        <v>209</v>
      </c>
      <c r="AU557" s="161" t="s">
        <v>88</v>
      </c>
      <c r="AY557" s="17" t="s">
        <v>207</v>
      </c>
      <c r="BE557" s="162">
        <f>IF(N557="základní",J557,0)</f>
        <v>0</v>
      </c>
      <c r="BF557" s="162">
        <f>IF(N557="snížená",J557,0)</f>
        <v>0</v>
      </c>
      <c r="BG557" s="162">
        <f>IF(N557="zákl. přenesená",J557,0)</f>
        <v>0</v>
      </c>
      <c r="BH557" s="162">
        <f>IF(N557="sníž. přenesená",J557,0)</f>
        <v>0</v>
      </c>
      <c r="BI557" s="162">
        <f>IF(N557="nulová",J557,0)</f>
        <v>0</v>
      </c>
      <c r="BJ557" s="17" t="s">
        <v>86</v>
      </c>
      <c r="BK557" s="162">
        <f>ROUND(I557*H557,2)</f>
        <v>0</v>
      </c>
      <c r="BL557" s="17" t="s">
        <v>245</v>
      </c>
      <c r="BM557" s="161" t="s">
        <v>822</v>
      </c>
    </row>
    <row r="558" spans="1:65" s="13" customFormat="1" ht="11.25">
      <c r="B558" s="163"/>
      <c r="D558" s="164" t="s">
        <v>237</v>
      </c>
      <c r="E558" s="165" t="s">
        <v>1</v>
      </c>
      <c r="F558" s="166" t="s">
        <v>1342</v>
      </c>
      <c r="H558" s="167">
        <v>1</v>
      </c>
      <c r="I558" s="168"/>
      <c r="L558" s="163"/>
      <c r="M558" s="169"/>
      <c r="N558" s="170"/>
      <c r="O558" s="170"/>
      <c r="P558" s="170"/>
      <c r="Q558" s="170"/>
      <c r="R558" s="170"/>
      <c r="S558" s="170"/>
      <c r="T558" s="171"/>
      <c r="AT558" s="165" t="s">
        <v>237</v>
      </c>
      <c r="AU558" s="165" t="s">
        <v>88</v>
      </c>
      <c r="AV558" s="13" t="s">
        <v>88</v>
      </c>
      <c r="AW558" s="13" t="s">
        <v>33</v>
      </c>
      <c r="AX558" s="13" t="s">
        <v>79</v>
      </c>
      <c r="AY558" s="165" t="s">
        <v>207</v>
      </c>
    </row>
    <row r="559" spans="1:65" s="14" customFormat="1" ht="11.25">
      <c r="B559" s="172"/>
      <c r="D559" s="164" t="s">
        <v>237</v>
      </c>
      <c r="E559" s="173" t="s">
        <v>1</v>
      </c>
      <c r="F559" s="174" t="s">
        <v>3815</v>
      </c>
      <c r="H559" s="173" t="s">
        <v>1</v>
      </c>
      <c r="I559" s="175"/>
      <c r="L559" s="172"/>
      <c r="M559" s="176"/>
      <c r="N559" s="177"/>
      <c r="O559" s="177"/>
      <c r="P559" s="177"/>
      <c r="Q559" s="177"/>
      <c r="R559" s="177"/>
      <c r="S559" s="177"/>
      <c r="T559" s="178"/>
      <c r="AT559" s="173" t="s">
        <v>237</v>
      </c>
      <c r="AU559" s="173" t="s">
        <v>88</v>
      </c>
      <c r="AV559" s="14" t="s">
        <v>86</v>
      </c>
      <c r="AW559" s="14" t="s">
        <v>33</v>
      </c>
      <c r="AX559" s="14" t="s">
        <v>79</v>
      </c>
      <c r="AY559" s="173" t="s">
        <v>207</v>
      </c>
    </row>
    <row r="560" spans="1:65" s="15" customFormat="1" ht="11.25">
      <c r="B560" s="179"/>
      <c r="D560" s="164" t="s">
        <v>237</v>
      </c>
      <c r="E560" s="180" t="s">
        <v>1</v>
      </c>
      <c r="F560" s="181" t="s">
        <v>242</v>
      </c>
      <c r="H560" s="182">
        <v>1</v>
      </c>
      <c r="I560" s="183"/>
      <c r="L560" s="179"/>
      <c r="M560" s="184"/>
      <c r="N560" s="185"/>
      <c r="O560" s="185"/>
      <c r="P560" s="185"/>
      <c r="Q560" s="185"/>
      <c r="R560" s="185"/>
      <c r="S560" s="185"/>
      <c r="T560" s="186"/>
      <c r="AT560" s="180" t="s">
        <v>237</v>
      </c>
      <c r="AU560" s="180" t="s">
        <v>88</v>
      </c>
      <c r="AV560" s="15" t="s">
        <v>213</v>
      </c>
      <c r="AW560" s="15" t="s">
        <v>33</v>
      </c>
      <c r="AX560" s="15" t="s">
        <v>86</v>
      </c>
      <c r="AY560" s="180" t="s">
        <v>207</v>
      </c>
    </row>
    <row r="561" spans="1:65" s="2" customFormat="1" ht="37.9" customHeight="1">
      <c r="A561" s="31"/>
      <c r="B561" s="148"/>
      <c r="C561" s="149" t="s">
        <v>451</v>
      </c>
      <c r="D561" s="149" t="s">
        <v>209</v>
      </c>
      <c r="E561" s="150" t="s">
        <v>4034</v>
      </c>
      <c r="F561" s="151" t="s">
        <v>4035</v>
      </c>
      <c r="G561" s="152" t="s">
        <v>301</v>
      </c>
      <c r="H561" s="153">
        <v>1</v>
      </c>
      <c r="I561" s="154"/>
      <c r="J561" s="155">
        <f>ROUND(I561*H561,2)</f>
        <v>0</v>
      </c>
      <c r="K561" s="156"/>
      <c r="L561" s="32"/>
      <c r="M561" s="157" t="s">
        <v>1</v>
      </c>
      <c r="N561" s="158" t="s">
        <v>44</v>
      </c>
      <c r="O561" s="57"/>
      <c r="P561" s="159">
        <f>O561*H561</f>
        <v>0</v>
      </c>
      <c r="Q561" s="159">
        <v>0</v>
      </c>
      <c r="R561" s="159">
        <f>Q561*H561</f>
        <v>0</v>
      </c>
      <c r="S561" s="159">
        <v>0</v>
      </c>
      <c r="T561" s="160">
        <f>S561*H561</f>
        <v>0</v>
      </c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R561" s="161" t="s">
        <v>245</v>
      </c>
      <c r="AT561" s="161" t="s">
        <v>209</v>
      </c>
      <c r="AU561" s="161" t="s">
        <v>88</v>
      </c>
      <c r="AY561" s="17" t="s">
        <v>207</v>
      </c>
      <c r="BE561" s="162">
        <f>IF(N561="základní",J561,0)</f>
        <v>0</v>
      </c>
      <c r="BF561" s="162">
        <f>IF(N561="snížená",J561,0)</f>
        <v>0</v>
      </c>
      <c r="BG561" s="162">
        <f>IF(N561="zákl. přenesená",J561,0)</f>
        <v>0</v>
      </c>
      <c r="BH561" s="162">
        <f>IF(N561="sníž. přenesená",J561,0)</f>
        <v>0</v>
      </c>
      <c r="BI561" s="162">
        <f>IF(N561="nulová",J561,0)</f>
        <v>0</v>
      </c>
      <c r="BJ561" s="17" t="s">
        <v>86</v>
      </c>
      <c r="BK561" s="162">
        <f>ROUND(I561*H561,2)</f>
        <v>0</v>
      </c>
      <c r="BL561" s="17" t="s">
        <v>245</v>
      </c>
      <c r="BM561" s="161" t="s">
        <v>825</v>
      </c>
    </row>
    <row r="562" spans="1:65" s="13" customFormat="1" ht="11.25">
      <c r="B562" s="163"/>
      <c r="D562" s="164" t="s">
        <v>237</v>
      </c>
      <c r="E562" s="165" t="s">
        <v>1</v>
      </c>
      <c r="F562" s="166" t="s">
        <v>1342</v>
      </c>
      <c r="H562" s="167">
        <v>1</v>
      </c>
      <c r="I562" s="168"/>
      <c r="L562" s="163"/>
      <c r="M562" s="169"/>
      <c r="N562" s="170"/>
      <c r="O562" s="170"/>
      <c r="P562" s="170"/>
      <c r="Q562" s="170"/>
      <c r="R562" s="170"/>
      <c r="S562" s="170"/>
      <c r="T562" s="171"/>
      <c r="AT562" s="165" t="s">
        <v>237</v>
      </c>
      <c r="AU562" s="165" t="s">
        <v>88</v>
      </c>
      <c r="AV562" s="13" t="s">
        <v>88</v>
      </c>
      <c r="AW562" s="13" t="s">
        <v>33</v>
      </c>
      <c r="AX562" s="13" t="s">
        <v>79</v>
      </c>
      <c r="AY562" s="165" t="s">
        <v>207</v>
      </c>
    </row>
    <row r="563" spans="1:65" s="14" customFormat="1" ht="11.25">
      <c r="B563" s="172"/>
      <c r="D563" s="164" t="s">
        <v>237</v>
      </c>
      <c r="E563" s="173" t="s">
        <v>1</v>
      </c>
      <c r="F563" s="174" t="s">
        <v>3815</v>
      </c>
      <c r="H563" s="173" t="s">
        <v>1</v>
      </c>
      <c r="I563" s="175"/>
      <c r="L563" s="172"/>
      <c r="M563" s="176"/>
      <c r="N563" s="177"/>
      <c r="O563" s="177"/>
      <c r="P563" s="177"/>
      <c r="Q563" s="177"/>
      <c r="R563" s="177"/>
      <c r="S563" s="177"/>
      <c r="T563" s="178"/>
      <c r="AT563" s="173" t="s">
        <v>237</v>
      </c>
      <c r="AU563" s="173" t="s">
        <v>88</v>
      </c>
      <c r="AV563" s="14" t="s">
        <v>86</v>
      </c>
      <c r="AW563" s="14" t="s">
        <v>33</v>
      </c>
      <c r="AX563" s="14" t="s">
        <v>79</v>
      </c>
      <c r="AY563" s="173" t="s">
        <v>207</v>
      </c>
    </row>
    <row r="564" spans="1:65" s="15" customFormat="1" ht="11.25">
      <c r="B564" s="179"/>
      <c r="D564" s="164" t="s">
        <v>237</v>
      </c>
      <c r="E564" s="180" t="s">
        <v>1</v>
      </c>
      <c r="F564" s="181" t="s">
        <v>242</v>
      </c>
      <c r="H564" s="182">
        <v>1</v>
      </c>
      <c r="I564" s="183"/>
      <c r="L564" s="179"/>
      <c r="M564" s="184"/>
      <c r="N564" s="185"/>
      <c r="O564" s="185"/>
      <c r="P564" s="185"/>
      <c r="Q564" s="185"/>
      <c r="R564" s="185"/>
      <c r="S564" s="185"/>
      <c r="T564" s="186"/>
      <c r="AT564" s="180" t="s">
        <v>237</v>
      </c>
      <c r="AU564" s="180" t="s">
        <v>88</v>
      </c>
      <c r="AV564" s="15" t="s">
        <v>213</v>
      </c>
      <c r="AW564" s="15" t="s">
        <v>33</v>
      </c>
      <c r="AX564" s="15" t="s">
        <v>86</v>
      </c>
      <c r="AY564" s="180" t="s">
        <v>207</v>
      </c>
    </row>
    <row r="565" spans="1:65" s="2" customFormat="1" ht="37.9" customHeight="1">
      <c r="A565" s="31"/>
      <c r="B565" s="148"/>
      <c r="C565" s="149" t="s">
        <v>840</v>
      </c>
      <c r="D565" s="149" t="s">
        <v>209</v>
      </c>
      <c r="E565" s="150" t="s">
        <v>4036</v>
      </c>
      <c r="F565" s="151" t="s">
        <v>4037</v>
      </c>
      <c r="G565" s="152" t="s">
        <v>301</v>
      </c>
      <c r="H565" s="153">
        <v>1</v>
      </c>
      <c r="I565" s="154"/>
      <c r="J565" s="155">
        <f>ROUND(I565*H565,2)</f>
        <v>0</v>
      </c>
      <c r="K565" s="156"/>
      <c r="L565" s="32"/>
      <c r="M565" s="157" t="s">
        <v>1</v>
      </c>
      <c r="N565" s="158" t="s">
        <v>44</v>
      </c>
      <c r="O565" s="57"/>
      <c r="P565" s="159">
        <f>O565*H565</f>
        <v>0</v>
      </c>
      <c r="Q565" s="159">
        <v>0</v>
      </c>
      <c r="R565" s="159">
        <f>Q565*H565</f>
        <v>0</v>
      </c>
      <c r="S565" s="159">
        <v>0</v>
      </c>
      <c r="T565" s="160">
        <f>S565*H565</f>
        <v>0</v>
      </c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R565" s="161" t="s">
        <v>245</v>
      </c>
      <c r="AT565" s="161" t="s">
        <v>209</v>
      </c>
      <c r="AU565" s="161" t="s">
        <v>88</v>
      </c>
      <c r="AY565" s="17" t="s">
        <v>207</v>
      </c>
      <c r="BE565" s="162">
        <f>IF(N565="základní",J565,0)</f>
        <v>0</v>
      </c>
      <c r="BF565" s="162">
        <f>IF(N565="snížená",J565,0)</f>
        <v>0</v>
      </c>
      <c r="BG565" s="162">
        <f>IF(N565="zákl. přenesená",J565,0)</f>
        <v>0</v>
      </c>
      <c r="BH565" s="162">
        <f>IF(N565="sníž. přenesená",J565,0)</f>
        <v>0</v>
      </c>
      <c r="BI565" s="162">
        <f>IF(N565="nulová",J565,0)</f>
        <v>0</v>
      </c>
      <c r="BJ565" s="17" t="s">
        <v>86</v>
      </c>
      <c r="BK565" s="162">
        <f>ROUND(I565*H565,2)</f>
        <v>0</v>
      </c>
      <c r="BL565" s="17" t="s">
        <v>245</v>
      </c>
      <c r="BM565" s="161" t="s">
        <v>843</v>
      </c>
    </row>
    <row r="566" spans="1:65" s="13" customFormat="1" ht="11.25">
      <c r="B566" s="163"/>
      <c r="D566" s="164" t="s">
        <v>237</v>
      </c>
      <c r="E566" s="165" t="s">
        <v>1</v>
      </c>
      <c r="F566" s="166" t="s">
        <v>1342</v>
      </c>
      <c r="H566" s="167">
        <v>1</v>
      </c>
      <c r="I566" s="168"/>
      <c r="L566" s="163"/>
      <c r="M566" s="169"/>
      <c r="N566" s="170"/>
      <c r="O566" s="170"/>
      <c r="P566" s="170"/>
      <c r="Q566" s="170"/>
      <c r="R566" s="170"/>
      <c r="S566" s="170"/>
      <c r="T566" s="171"/>
      <c r="AT566" s="165" t="s">
        <v>237</v>
      </c>
      <c r="AU566" s="165" t="s">
        <v>88</v>
      </c>
      <c r="AV566" s="13" t="s">
        <v>88</v>
      </c>
      <c r="AW566" s="13" t="s">
        <v>33</v>
      </c>
      <c r="AX566" s="13" t="s">
        <v>79</v>
      </c>
      <c r="AY566" s="165" t="s">
        <v>207</v>
      </c>
    </row>
    <row r="567" spans="1:65" s="14" customFormat="1" ht="11.25">
      <c r="B567" s="172"/>
      <c r="D567" s="164" t="s">
        <v>237</v>
      </c>
      <c r="E567" s="173" t="s">
        <v>1</v>
      </c>
      <c r="F567" s="174" t="s">
        <v>3815</v>
      </c>
      <c r="H567" s="173" t="s">
        <v>1</v>
      </c>
      <c r="I567" s="175"/>
      <c r="L567" s="172"/>
      <c r="M567" s="176"/>
      <c r="N567" s="177"/>
      <c r="O567" s="177"/>
      <c r="P567" s="177"/>
      <c r="Q567" s="177"/>
      <c r="R567" s="177"/>
      <c r="S567" s="177"/>
      <c r="T567" s="178"/>
      <c r="AT567" s="173" t="s">
        <v>237</v>
      </c>
      <c r="AU567" s="173" t="s">
        <v>88</v>
      </c>
      <c r="AV567" s="14" t="s">
        <v>86</v>
      </c>
      <c r="AW567" s="14" t="s">
        <v>33</v>
      </c>
      <c r="AX567" s="14" t="s">
        <v>79</v>
      </c>
      <c r="AY567" s="173" t="s">
        <v>207</v>
      </c>
    </row>
    <row r="568" spans="1:65" s="15" customFormat="1" ht="11.25">
      <c r="B568" s="179"/>
      <c r="D568" s="164" t="s">
        <v>237</v>
      </c>
      <c r="E568" s="180" t="s">
        <v>1</v>
      </c>
      <c r="F568" s="181" t="s">
        <v>242</v>
      </c>
      <c r="H568" s="182">
        <v>1</v>
      </c>
      <c r="I568" s="183"/>
      <c r="L568" s="179"/>
      <c r="M568" s="184"/>
      <c r="N568" s="185"/>
      <c r="O568" s="185"/>
      <c r="P568" s="185"/>
      <c r="Q568" s="185"/>
      <c r="R568" s="185"/>
      <c r="S568" s="185"/>
      <c r="T568" s="186"/>
      <c r="AT568" s="180" t="s">
        <v>237</v>
      </c>
      <c r="AU568" s="180" t="s">
        <v>88</v>
      </c>
      <c r="AV568" s="15" t="s">
        <v>213</v>
      </c>
      <c r="AW568" s="15" t="s">
        <v>33</v>
      </c>
      <c r="AX568" s="15" t="s">
        <v>86</v>
      </c>
      <c r="AY568" s="180" t="s">
        <v>207</v>
      </c>
    </row>
    <row r="569" spans="1:65" s="2" customFormat="1" ht="37.9" customHeight="1">
      <c r="A569" s="31"/>
      <c r="B569" s="148"/>
      <c r="C569" s="149" t="s">
        <v>454</v>
      </c>
      <c r="D569" s="149" t="s">
        <v>209</v>
      </c>
      <c r="E569" s="150" t="s">
        <v>4038</v>
      </c>
      <c r="F569" s="151" t="s">
        <v>4039</v>
      </c>
      <c r="G569" s="152" t="s">
        <v>301</v>
      </c>
      <c r="H569" s="153">
        <v>1</v>
      </c>
      <c r="I569" s="154"/>
      <c r="J569" s="155">
        <f>ROUND(I569*H569,2)</f>
        <v>0</v>
      </c>
      <c r="K569" s="156"/>
      <c r="L569" s="32"/>
      <c r="M569" s="157" t="s">
        <v>1</v>
      </c>
      <c r="N569" s="158" t="s">
        <v>44</v>
      </c>
      <c r="O569" s="57"/>
      <c r="P569" s="159">
        <f>O569*H569</f>
        <v>0</v>
      </c>
      <c r="Q569" s="159">
        <v>0</v>
      </c>
      <c r="R569" s="159">
        <f>Q569*H569</f>
        <v>0</v>
      </c>
      <c r="S569" s="159">
        <v>0</v>
      </c>
      <c r="T569" s="160">
        <f>S569*H569</f>
        <v>0</v>
      </c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R569" s="161" t="s">
        <v>245</v>
      </c>
      <c r="AT569" s="161" t="s">
        <v>209</v>
      </c>
      <c r="AU569" s="161" t="s">
        <v>88</v>
      </c>
      <c r="AY569" s="17" t="s">
        <v>207</v>
      </c>
      <c r="BE569" s="162">
        <f>IF(N569="základní",J569,0)</f>
        <v>0</v>
      </c>
      <c r="BF569" s="162">
        <f>IF(N569="snížená",J569,0)</f>
        <v>0</v>
      </c>
      <c r="BG569" s="162">
        <f>IF(N569="zákl. přenesená",J569,0)</f>
        <v>0</v>
      </c>
      <c r="BH569" s="162">
        <f>IF(N569="sníž. přenesená",J569,0)</f>
        <v>0</v>
      </c>
      <c r="BI569" s="162">
        <f>IF(N569="nulová",J569,0)</f>
        <v>0</v>
      </c>
      <c r="BJ569" s="17" t="s">
        <v>86</v>
      </c>
      <c r="BK569" s="162">
        <f>ROUND(I569*H569,2)</f>
        <v>0</v>
      </c>
      <c r="BL569" s="17" t="s">
        <v>245</v>
      </c>
      <c r="BM569" s="161" t="s">
        <v>857</v>
      </c>
    </row>
    <row r="570" spans="1:65" s="13" customFormat="1" ht="11.25">
      <c r="B570" s="163"/>
      <c r="D570" s="164" t="s">
        <v>237</v>
      </c>
      <c r="E570" s="165" t="s">
        <v>1</v>
      </c>
      <c r="F570" s="166" t="s">
        <v>1342</v>
      </c>
      <c r="H570" s="167">
        <v>1</v>
      </c>
      <c r="I570" s="168"/>
      <c r="L570" s="163"/>
      <c r="M570" s="169"/>
      <c r="N570" s="170"/>
      <c r="O570" s="170"/>
      <c r="P570" s="170"/>
      <c r="Q570" s="170"/>
      <c r="R570" s="170"/>
      <c r="S570" s="170"/>
      <c r="T570" s="171"/>
      <c r="AT570" s="165" t="s">
        <v>237</v>
      </c>
      <c r="AU570" s="165" t="s">
        <v>88</v>
      </c>
      <c r="AV570" s="13" t="s">
        <v>88</v>
      </c>
      <c r="AW570" s="13" t="s">
        <v>33</v>
      </c>
      <c r="AX570" s="13" t="s">
        <v>79</v>
      </c>
      <c r="AY570" s="165" t="s">
        <v>207</v>
      </c>
    </row>
    <row r="571" spans="1:65" s="14" customFormat="1" ht="11.25">
      <c r="B571" s="172"/>
      <c r="D571" s="164" t="s">
        <v>237</v>
      </c>
      <c r="E571" s="173" t="s">
        <v>1</v>
      </c>
      <c r="F571" s="174" t="s">
        <v>3815</v>
      </c>
      <c r="H571" s="173" t="s">
        <v>1</v>
      </c>
      <c r="I571" s="175"/>
      <c r="L571" s="172"/>
      <c r="M571" s="176"/>
      <c r="N571" s="177"/>
      <c r="O571" s="177"/>
      <c r="P571" s="177"/>
      <c r="Q571" s="177"/>
      <c r="R571" s="177"/>
      <c r="S571" s="177"/>
      <c r="T571" s="178"/>
      <c r="AT571" s="173" t="s">
        <v>237</v>
      </c>
      <c r="AU571" s="173" t="s">
        <v>88</v>
      </c>
      <c r="AV571" s="14" t="s">
        <v>86</v>
      </c>
      <c r="AW571" s="14" t="s">
        <v>33</v>
      </c>
      <c r="AX571" s="14" t="s">
        <v>79</v>
      </c>
      <c r="AY571" s="173" t="s">
        <v>207</v>
      </c>
    </row>
    <row r="572" spans="1:65" s="15" customFormat="1" ht="11.25">
      <c r="B572" s="179"/>
      <c r="D572" s="164" t="s">
        <v>237</v>
      </c>
      <c r="E572" s="180" t="s">
        <v>1</v>
      </c>
      <c r="F572" s="181" t="s">
        <v>242</v>
      </c>
      <c r="H572" s="182">
        <v>1</v>
      </c>
      <c r="I572" s="183"/>
      <c r="L572" s="179"/>
      <c r="M572" s="184"/>
      <c r="N572" s="185"/>
      <c r="O572" s="185"/>
      <c r="P572" s="185"/>
      <c r="Q572" s="185"/>
      <c r="R572" s="185"/>
      <c r="S572" s="185"/>
      <c r="T572" s="186"/>
      <c r="AT572" s="180" t="s">
        <v>237</v>
      </c>
      <c r="AU572" s="180" t="s">
        <v>88</v>
      </c>
      <c r="AV572" s="15" t="s">
        <v>213</v>
      </c>
      <c r="AW572" s="15" t="s">
        <v>33</v>
      </c>
      <c r="AX572" s="15" t="s">
        <v>86</v>
      </c>
      <c r="AY572" s="180" t="s">
        <v>207</v>
      </c>
    </row>
    <row r="573" spans="1:65" s="2" customFormat="1" ht="37.9" customHeight="1">
      <c r="A573" s="31"/>
      <c r="B573" s="148"/>
      <c r="C573" s="149" t="s">
        <v>885</v>
      </c>
      <c r="D573" s="149" t="s">
        <v>209</v>
      </c>
      <c r="E573" s="150" t="s">
        <v>4040</v>
      </c>
      <c r="F573" s="151" t="s">
        <v>4041</v>
      </c>
      <c r="G573" s="152" t="s">
        <v>301</v>
      </c>
      <c r="H573" s="153">
        <v>1</v>
      </c>
      <c r="I573" s="154"/>
      <c r="J573" s="155">
        <f>ROUND(I573*H573,2)</f>
        <v>0</v>
      </c>
      <c r="K573" s="156"/>
      <c r="L573" s="32"/>
      <c r="M573" s="157" t="s">
        <v>1</v>
      </c>
      <c r="N573" s="158" t="s">
        <v>44</v>
      </c>
      <c r="O573" s="57"/>
      <c r="P573" s="159">
        <f>O573*H573</f>
        <v>0</v>
      </c>
      <c r="Q573" s="159">
        <v>0</v>
      </c>
      <c r="R573" s="159">
        <f>Q573*H573</f>
        <v>0</v>
      </c>
      <c r="S573" s="159">
        <v>0</v>
      </c>
      <c r="T573" s="160">
        <f>S573*H573</f>
        <v>0</v>
      </c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R573" s="161" t="s">
        <v>245</v>
      </c>
      <c r="AT573" s="161" t="s">
        <v>209</v>
      </c>
      <c r="AU573" s="161" t="s">
        <v>88</v>
      </c>
      <c r="AY573" s="17" t="s">
        <v>207</v>
      </c>
      <c r="BE573" s="162">
        <f>IF(N573="základní",J573,0)</f>
        <v>0</v>
      </c>
      <c r="BF573" s="162">
        <f>IF(N573="snížená",J573,0)</f>
        <v>0</v>
      </c>
      <c r="BG573" s="162">
        <f>IF(N573="zákl. přenesená",J573,0)</f>
        <v>0</v>
      </c>
      <c r="BH573" s="162">
        <f>IF(N573="sníž. přenesená",J573,0)</f>
        <v>0</v>
      </c>
      <c r="BI573" s="162">
        <f>IF(N573="nulová",J573,0)</f>
        <v>0</v>
      </c>
      <c r="BJ573" s="17" t="s">
        <v>86</v>
      </c>
      <c r="BK573" s="162">
        <f>ROUND(I573*H573,2)</f>
        <v>0</v>
      </c>
      <c r="BL573" s="17" t="s">
        <v>245</v>
      </c>
      <c r="BM573" s="161" t="s">
        <v>888</v>
      </c>
    </row>
    <row r="574" spans="1:65" s="13" customFormat="1" ht="11.25">
      <c r="B574" s="163"/>
      <c r="D574" s="164" t="s">
        <v>237</v>
      </c>
      <c r="E574" s="165" t="s">
        <v>1</v>
      </c>
      <c r="F574" s="166" t="s">
        <v>1342</v>
      </c>
      <c r="H574" s="167">
        <v>1</v>
      </c>
      <c r="I574" s="168"/>
      <c r="L574" s="163"/>
      <c r="M574" s="169"/>
      <c r="N574" s="170"/>
      <c r="O574" s="170"/>
      <c r="P574" s="170"/>
      <c r="Q574" s="170"/>
      <c r="R574" s="170"/>
      <c r="S574" s="170"/>
      <c r="T574" s="171"/>
      <c r="AT574" s="165" t="s">
        <v>237</v>
      </c>
      <c r="AU574" s="165" t="s">
        <v>88</v>
      </c>
      <c r="AV574" s="13" t="s">
        <v>88</v>
      </c>
      <c r="AW574" s="13" t="s">
        <v>33</v>
      </c>
      <c r="AX574" s="13" t="s">
        <v>79</v>
      </c>
      <c r="AY574" s="165" t="s">
        <v>207</v>
      </c>
    </row>
    <row r="575" spans="1:65" s="14" customFormat="1" ht="11.25">
      <c r="B575" s="172"/>
      <c r="D575" s="164" t="s">
        <v>237</v>
      </c>
      <c r="E575" s="173" t="s">
        <v>1</v>
      </c>
      <c r="F575" s="174" t="s">
        <v>3815</v>
      </c>
      <c r="H575" s="173" t="s">
        <v>1</v>
      </c>
      <c r="I575" s="175"/>
      <c r="L575" s="172"/>
      <c r="M575" s="176"/>
      <c r="N575" s="177"/>
      <c r="O575" s="177"/>
      <c r="P575" s="177"/>
      <c r="Q575" s="177"/>
      <c r="R575" s="177"/>
      <c r="S575" s="177"/>
      <c r="T575" s="178"/>
      <c r="AT575" s="173" t="s">
        <v>237</v>
      </c>
      <c r="AU575" s="173" t="s">
        <v>88</v>
      </c>
      <c r="AV575" s="14" t="s">
        <v>86</v>
      </c>
      <c r="AW575" s="14" t="s">
        <v>33</v>
      </c>
      <c r="AX575" s="14" t="s">
        <v>79</v>
      </c>
      <c r="AY575" s="173" t="s">
        <v>207</v>
      </c>
    </row>
    <row r="576" spans="1:65" s="15" customFormat="1" ht="11.25">
      <c r="B576" s="179"/>
      <c r="D576" s="164" t="s">
        <v>237</v>
      </c>
      <c r="E576" s="180" t="s">
        <v>1</v>
      </c>
      <c r="F576" s="181" t="s">
        <v>242</v>
      </c>
      <c r="H576" s="182">
        <v>1</v>
      </c>
      <c r="I576" s="183"/>
      <c r="L576" s="179"/>
      <c r="M576" s="184"/>
      <c r="N576" s="185"/>
      <c r="O576" s="185"/>
      <c r="P576" s="185"/>
      <c r="Q576" s="185"/>
      <c r="R576" s="185"/>
      <c r="S576" s="185"/>
      <c r="T576" s="186"/>
      <c r="AT576" s="180" t="s">
        <v>237</v>
      </c>
      <c r="AU576" s="180" t="s">
        <v>88</v>
      </c>
      <c r="AV576" s="15" t="s">
        <v>213</v>
      </c>
      <c r="AW576" s="15" t="s">
        <v>33</v>
      </c>
      <c r="AX576" s="15" t="s">
        <v>86</v>
      </c>
      <c r="AY576" s="180" t="s">
        <v>207</v>
      </c>
    </row>
    <row r="577" spans="1:65" s="2" customFormat="1" ht="44.25" customHeight="1">
      <c r="A577" s="31"/>
      <c r="B577" s="148"/>
      <c r="C577" s="149" t="s">
        <v>460</v>
      </c>
      <c r="D577" s="149" t="s">
        <v>209</v>
      </c>
      <c r="E577" s="150" t="s">
        <v>4042</v>
      </c>
      <c r="F577" s="151" t="s">
        <v>4043</v>
      </c>
      <c r="G577" s="152" t="s">
        <v>301</v>
      </c>
      <c r="H577" s="153">
        <v>1</v>
      </c>
      <c r="I577" s="154"/>
      <c r="J577" s="155">
        <f>ROUND(I577*H577,2)</f>
        <v>0</v>
      </c>
      <c r="K577" s="156"/>
      <c r="L577" s="32"/>
      <c r="M577" s="157" t="s">
        <v>1</v>
      </c>
      <c r="N577" s="158" t="s">
        <v>44</v>
      </c>
      <c r="O577" s="57"/>
      <c r="P577" s="159">
        <f>O577*H577</f>
        <v>0</v>
      </c>
      <c r="Q577" s="159">
        <v>0</v>
      </c>
      <c r="R577" s="159">
        <f>Q577*H577</f>
        <v>0</v>
      </c>
      <c r="S577" s="159">
        <v>0</v>
      </c>
      <c r="T577" s="160">
        <f>S577*H577</f>
        <v>0</v>
      </c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R577" s="161" t="s">
        <v>245</v>
      </c>
      <c r="AT577" s="161" t="s">
        <v>209</v>
      </c>
      <c r="AU577" s="161" t="s">
        <v>88</v>
      </c>
      <c r="AY577" s="17" t="s">
        <v>207</v>
      </c>
      <c r="BE577" s="162">
        <f>IF(N577="základní",J577,0)</f>
        <v>0</v>
      </c>
      <c r="BF577" s="162">
        <f>IF(N577="snížená",J577,0)</f>
        <v>0</v>
      </c>
      <c r="BG577" s="162">
        <f>IF(N577="zákl. přenesená",J577,0)</f>
        <v>0</v>
      </c>
      <c r="BH577" s="162">
        <f>IF(N577="sníž. přenesená",J577,0)</f>
        <v>0</v>
      </c>
      <c r="BI577" s="162">
        <f>IF(N577="nulová",J577,0)</f>
        <v>0</v>
      </c>
      <c r="BJ577" s="17" t="s">
        <v>86</v>
      </c>
      <c r="BK577" s="162">
        <f>ROUND(I577*H577,2)</f>
        <v>0</v>
      </c>
      <c r="BL577" s="17" t="s">
        <v>245</v>
      </c>
      <c r="BM577" s="161" t="s">
        <v>898</v>
      </c>
    </row>
    <row r="578" spans="1:65" s="13" customFormat="1" ht="11.25">
      <c r="B578" s="163"/>
      <c r="D578" s="164" t="s">
        <v>237</v>
      </c>
      <c r="E578" s="165" t="s">
        <v>1</v>
      </c>
      <c r="F578" s="166" t="s">
        <v>1342</v>
      </c>
      <c r="H578" s="167">
        <v>1</v>
      </c>
      <c r="I578" s="168"/>
      <c r="L578" s="163"/>
      <c r="M578" s="169"/>
      <c r="N578" s="170"/>
      <c r="O578" s="170"/>
      <c r="P578" s="170"/>
      <c r="Q578" s="170"/>
      <c r="R578" s="170"/>
      <c r="S578" s="170"/>
      <c r="T578" s="171"/>
      <c r="AT578" s="165" t="s">
        <v>237</v>
      </c>
      <c r="AU578" s="165" t="s">
        <v>88</v>
      </c>
      <c r="AV578" s="13" t="s">
        <v>88</v>
      </c>
      <c r="AW578" s="13" t="s">
        <v>33</v>
      </c>
      <c r="AX578" s="13" t="s">
        <v>79</v>
      </c>
      <c r="AY578" s="165" t="s">
        <v>207</v>
      </c>
    </row>
    <row r="579" spans="1:65" s="14" customFormat="1" ht="11.25">
      <c r="B579" s="172"/>
      <c r="D579" s="164" t="s">
        <v>237</v>
      </c>
      <c r="E579" s="173" t="s">
        <v>1</v>
      </c>
      <c r="F579" s="174" t="s">
        <v>3815</v>
      </c>
      <c r="H579" s="173" t="s">
        <v>1</v>
      </c>
      <c r="I579" s="175"/>
      <c r="L579" s="172"/>
      <c r="M579" s="176"/>
      <c r="N579" s="177"/>
      <c r="O579" s="177"/>
      <c r="P579" s="177"/>
      <c r="Q579" s="177"/>
      <c r="R579" s="177"/>
      <c r="S579" s="177"/>
      <c r="T579" s="178"/>
      <c r="AT579" s="173" t="s">
        <v>237</v>
      </c>
      <c r="AU579" s="173" t="s">
        <v>88</v>
      </c>
      <c r="AV579" s="14" t="s">
        <v>86</v>
      </c>
      <c r="AW579" s="14" t="s">
        <v>33</v>
      </c>
      <c r="AX579" s="14" t="s">
        <v>79</v>
      </c>
      <c r="AY579" s="173" t="s">
        <v>207</v>
      </c>
    </row>
    <row r="580" spans="1:65" s="15" customFormat="1" ht="11.25">
      <c r="B580" s="179"/>
      <c r="D580" s="164" t="s">
        <v>237</v>
      </c>
      <c r="E580" s="180" t="s">
        <v>1</v>
      </c>
      <c r="F580" s="181" t="s">
        <v>242</v>
      </c>
      <c r="H580" s="182">
        <v>1</v>
      </c>
      <c r="I580" s="183"/>
      <c r="L580" s="179"/>
      <c r="M580" s="184"/>
      <c r="N580" s="185"/>
      <c r="O580" s="185"/>
      <c r="P580" s="185"/>
      <c r="Q580" s="185"/>
      <c r="R580" s="185"/>
      <c r="S580" s="185"/>
      <c r="T580" s="186"/>
      <c r="AT580" s="180" t="s">
        <v>237</v>
      </c>
      <c r="AU580" s="180" t="s">
        <v>88</v>
      </c>
      <c r="AV580" s="15" t="s">
        <v>213</v>
      </c>
      <c r="AW580" s="15" t="s">
        <v>33</v>
      </c>
      <c r="AX580" s="15" t="s">
        <v>86</v>
      </c>
      <c r="AY580" s="180" t="s">
        <v>207</v>
      </c>
    </row>
    <row r="581" spans="1:65" s="2" customFormat="1" ht="44.25" customHeight="1">
      <c r="A581" s="31"/>
      <c r="B581" s="148"/>
      <c r="C581" s="149" t="s">
        <v>916</v>
      </c>
      <c r="D581" s="149" t="s">
        <v>209</v>
      </c>
      <c r="E581" s="150" t="s">
        <v>4044</v>
      </c>
      <c r="F581" s="151" t="s">
        <v>4045</v>
      </c>
      <c r="G581" s="152" t="s">
        <v>301</v>
      </c>
      <c r="H581" s="153">
        <v>1</v>
      </c>
      <c r="I581" s="154"/>
      <c r="J581" s="155">
        <f>ROUND(I581*H581,2)</f>
        <v>0</v>
      </c>
      <c r="K581" s="156"/>
      <c r="L581" s="32"/>
      <c r="M581" s="157" t="s">
        <v>1</v>
      </c>
      <c r="N581" s="158" t="s">
        <v>44</v>
      </c>
      <c r="O581" s="57"/>
      <c r="P581" s="159">
        <f>O581*H581</f>
        <v>0</v>
      </c>
      <c r="Q581" s="159">
        <v>0</v>
      </c>
      <c r="R581" s="159">
        <f>Q581*H581</f>
        <v>0</v>
      </c>
      <c r="S581" s="159">
        <v>0</v>
      </c>
      <c r="T581" s="160">
        <f>S581*H581</f>
        <v>0</v>
      </c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R581" s="161" t="s">
        <v>245</v>
      </c>
      <c r="AT581" s="161" t="s">
        <v>209</v>
      </c>
      <c r="AU581" s="161" t="s">
        <v>88</v>
      </c>
      <c r="AY581" s="17" t="s">
        <v>207</v>
      </c>
      <c r="BE581" s="162">
        <f>IF(N581="základní",J581,0)</f>
        <v>0</v>
      </c>
      <c r="BF581" s="162">
        <f>IF(N581="snížená",J581,0)</f>
        <v>0</v>
      </c>
      <c r="BG581" s="162">
        <f>IF(N581="zákl. přenesená",J581,0)</f>
        <v>0</v>
      </c>
      <c r="BH581" s="162">
        <f>IF(N581="sníž. přenesená",J581,0)</f>
        <v>0</v>
      </c>
      <c r="BI581" s="162">
        <f>IF(N581="nulová",J581,0)</f>
        <v>0</v>
      </c>
      <c r="BJ581" s="17" t="s">
        <v>86</v>
      </c>
      <c r="BK581" s="162">
        <f>ROUND(I581*H581,2)</f>
        <v>0</v>
      </c>
      <c r="BL581" s="17" t="s">
        <v>245</v>
      </c>
      <c r="BM581" s="161" t="s">
        <v>919</v>
      </c>
    </row>
    <row r="582" spans="1:65" s="13" customFormat="1" ht="11.25">
      <c r="B582" s="163"/>
      <c r="D582" s="164" t="s">
        <v>237</v>
      </c>
      <c r="E582" s="165" t="s">
        <v>1</v>
      </c>
      <c r="F582" s="166" t="s">
        <v>1342</v>
      </c>
      <c r="H582" s="167">
        <v>1</v>
      </c>
      <c r="I582" s="168"/>
      <c r="L582" s="163"/>
      <c r="M582" s="169"/>
      <c r="N582" s="170"/>
      <c r="O582" s="170"/>
      <c r="P582" s="170"/>
      <c r="Q582" s="170"/>
      <c r="R582" s="170"/>
      <c r="S582" s="170"/>
      <c r="T582" s="171"/>
      <c r="AT582" s="165" t="s">
        <v>237</v>
      </c>
      <c r="AU582" s="165" t="s">
        <v>88</v>
      </c>
      <c r="AV582" s="13" t="s">
        <v>88</v>
      </c>
      <c r="AW582" s="13" t="s">
        <v>33</v>
      </c>
      <c r="AX582" s="13" t="s">
        <v>79</v>
      </c>
      <c r="AY582" s="165" t="s">
        <v>207</v>
      </c>
    </row>
    <row r="583" spans="1:65" s="14" customFormat="1" ht="11.25">
      <c r="B583" s="172"/>
      <c r="D583" s="164" t="s">
        <v>237</v>
      </c>
      <c r="E583" s="173" t="s">
        <v>1</v>
      </c>
      <c r="F583" s="174" t="s">
        <v>3815</v>
      </c>
      <c r="H583" s="173" t="s">
        <v>1</v>
      </c>
      <c r="I583" s="175"/>
      <c r="L583" s="172"/>
      <c r="M583" s="176"/>
      <c r="N583" s="177"/>
      <c r="O583" s="177"/>
      <c r="P583" s="177"/>
      <c r="Q583" s="177"/>
      <c r="R583" s="177"/>
      <c r="S583" s="177"/>
      <c r="T583" s="178"/>
      <c r="AT583" s="173" t="s">
        <v>237</v>
      </c>
      <c r="AU583" s="173" t="s">
        <v>88</v>
      </c>
      <c r="AV583" s="14" t="s">
        <v>86</v>
      </c>
      <c r="AW583" s="14" t="s">
        <v>33</v>
      </c>
      <c r="AX583" s="14" t="s">
        <v>79</v>
      </c>
      <c r="AY583" s="173" t="s">
        <v>207</v>
      </c>
    </row>
    <row r="584" spans="1:65" s="15" customFormat="1" ht="11.25">
      <c r="B584" s="179"/>
      <c r="D584" s="164" t="s">
        <v>237</v>
      </c>
      <c r="E584" s="180" t="s">
        <v>1</v>
      </c>
      <c r="F584" s="181" t="s">
        <v>242</v>
      </c>
      <c r="H584" s="182">
        <v>1</v>
      </c>
      <c r="I584" s="183"/>
      <c r="L584" s="179"/>
      <c r="M584" s="184"/>
      <c r="N584" s="185"/>
      <c r="O584" s="185"/>
      <c r="P584" s="185"/>
      <c r="Q584" s="185"/>
      <c r="R584" s="185"/>
      <c r="S584" s="185"/>
      <c r="T584" s="186"/>
      <c r="AT584" s="180" t="s">
        <v>237</v>
      </c>
      <c r="AU584" s="180" t="s">
        <v>88</v>
      </c>
      <c r="AV584" s="15" t="s">
        <v>213</v>
      </c>
      <c r="AW584" s="15" t="s">
        <v>33</v>
      </c>
      <c r="AX584" s="15" t="s">
        <v>86</v>
      </c>
      <c r="AY584" s="180" t="s">
        <v>207</v>
      </c>
    </row>
    <row r="585" spans="1:65" s="2" customFormat="1" ht="44.25" customHeight="1">
      <c r="A585" s="31"/>
      <c r="B585" s="148"/>
      <c r="C585" s="149" t="s">
        <v>463</v>
      </c>
      <c r="D585" s="149" t="s">
        <v>209</v>
      </c>
      <c r="E585" s="150" t="s">
        <v>4046</v>
      </c>
      <c r="F585" s="151" t="s">
        <v>4047</v>
      </c>
      <c r="G585" s="152" t="s">
        <v>301</v>
      </c>
      <c r="H585" s="153">
        <v>1</v>
      </c>
      <c r="I585" s="154"/>
      <c r="J585" s="155">
        <f>ROUND(I585*H585,2)</f>
        <v>0</v>
      </c>
      <c r="K585" s="156"/>
      <c r="L585" s="32"/>
      <c r="M585" s="157" t="s">
        <v>1</v>
      </c>
      <c r="N585" s="158" t="s">
        <v>44</v>
      </c>
      <c r="O585" s="57"/>
      <c r="P585" s="159">
        <f>O585*H585</f>
        <v>0</v>
      </c>
      <c r="Q585" s="159">
        <v>0</v>
      </c>
      <c r="R585" s="159">
        <f>Q585*H585</f>
        <v>0</v>
      </c>
      <c r="S585" s="159">
        <v>0</v>
      </c>
      <c r="T585" s="160">
        <f>S585*H585</f>
        <v>0</v>
      </c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R585" s="161" t="s">
        <v>245</v>
      </c>
      <c r="AT585" s="161" t="s">
        <v>209</v>
      </c>
      <c r="AU585" s="161" t="s">
        <v>88</v>
      </c>
      <c r="AY585" s="17" t="s">
        <v>207</v>
      </c>
      <c r="BE585" s="162">
        <f>IF(N585="základní",J585,0)</f>
        <v>0</v>
      </c>
      <c r="BF585" s="162">
        <f>IF(N585="snížená",J585,0)</f>
        <v>0</v>
      </c>
      <c r="BG585" s="162">
        <f>IF(N585="zákl. přenesená",J585,0)</f>
        <v>0</v>
      </c>
      <c r="BH585" s="162">
        <f>IF(N585="sníž. přenesená",J585,0)</f>
        <v>0</v>
      </c>
      <c r="BI585" s="162">
        <f>IF(N585="nulová",J585,0)</f>
        <v>0</v>
      </c>
      <c r="BJ585" s="17" t="s">
        <v>86</v>
      </c>
      <c r="BK585" s="162">
        <f>ROUND(I585*H585,2)</f>
        <v>0</v>
      </c>
      <c r="BL585" s="17" t="s">
        <v>245</v>
      </c>
      <c r="BM585" s="161" t="s">
        <v>923</v>
      </c>
    </row>
    <row r="586" spans="1:65" s="13" customFormat="1" ht="11.25">
      <c r="B586" s="163"/>
      <c r="D586" s="164" t="s">
        <v>237</v>
      </c>
      <c r="E586" s="165" t="s">
        <v>1</v>
      </c>
      <c r="F586" s="166" t="s">
        <v>1342</v>
      </c>
      <c r="H586" s="167">
        <v>1</v>
      </c>
      <c r="I586" s="168"/>
      <c r="L586" s="163"/>
      <c r="M586" s="169"/>
      <c r="N586" s="170"/>
      <c r="O586" s="170"/>
      <c r="P586" s="170"/>
      <c r="Q586" s="170"/>
      <c r="R586" s="170"/>
      <c r="S586" s="170"/>
      <c r="T586" s="171"/>
      <c r="AT586" s="165" t="s">
        <v>237</v>
      </c>
      <c r="AU586" s="165" t="s">
        <v>88</v>
      </c>
      <c r="AV586" s="13" t="s">
        <v>88</v>
      </c>
      <c r="AW586" s="13" t="s">
        <v>33</v>
      </c>
      <c r="AX586" s="13" t="s">
        <v>79</v>
      </c>
      <c r="AY586" s="165" t="s">
        <v>207</v>
      </c>
    </row>
    <row r="587" spans="1:65" s="14" customFormat="1" ht="11.25">
      <c r="B587" s="172"/>
      <c r="D587" s="164" t="s">
        <v>237</v>
      </c>
      <c r="E587" s="173" t="s">
        <v>1</v>
      </c>
      <c r="F587" s="174" t="s">
        <v>3815</v>
      </c>
      <c r="H587" s="173" t="s">
        <v>1</v>
      </c>
      <c r="I587" s="175"/>
      <c r="L587" s="172"/>
      <c r="M587" s="176"/>
      <c r="N587" s="177"/>
      <c r="O587" s="177"/>
      <c r="P587" s="177"/>
      <c r="Q587" s="177"/>
      <c r="R587" s="177"/>
      <c r="S587" s="177"/>
      <c r="T587" s="178"/>
      <c r="AT587" s="173" t="s">
        <v>237</v>
      </c>
      <c r="AU587" s="173" t="s">
        <v>88</v>
      </c>
      <c r="AV587" s="14" t="s">
        <v>86</v>
      </c>
      <c r="AW587" s="14" t="s">
        <v>33</v>
      </c>
      <c r="AX587" s="14" t="s">
        <v>79</v>
      </c>
      <c r="AY587" s="173" t="s">
        <v>207</v>
      </c>
    </row>
    <row r="588" spans="1:65" s="15" customFormat="1" ht="11.25">
      <c r="B588" s="179"/>
      <c r="D588" s="164" t="s">
        <v>237</v>
      </c>
      <c r="E588" s="180" t="s">
        <v>1</v>
      </c>
      <c r="F588" s="181" t="s">
        <v>242</v>
      </c>
      <c r="H588" s="182">
        <v>1</v>
      </c>
      <c r="I588" s="183"/>
      <c r="L588" s="179"/>
      <c r="M588" s="184"/>
      <c r="N588" s="185"/>
      <c r="O588" s="185"/>
      <c r="P588" s="185"/>
      <c r="Q588" s="185"/>
      <c r="R588" s="185"/>
      <c r="S588" s="185"/>
      <c r="T588" s="186"/>
      <c r="AT588" s="180" t="s">
        <v>237</v>
      </c>
      <c r="AU588" s="180" t="s">
        <v>88</v>
      </c>
      <c r="AV588" s="15" t="s">
        <v>213</v>
      </c>
      <c r="AW588" s="15" t="s">
        <v>33</v>
      </c>
      <c r="AX588" s="15" t="s">
        <v>86</v>
      </c>
      <c r="AY588" s="180" t="s">
        <v>207</v>
      </c>
    </row>
    <row r="589" spans="1:65" s="2" customFormat="1" ht="37.9" customHeight="1">
      <c r="A589" s="31"/>
      <c r="B589" s="148"/>
      <c r="C589" s="149" t="s">
        <v>924</v>
      </c>
      <c r="D589" s="149" t="s">
        <v>209</v>
      </c>
      <c r="E589" s="150" t="s">
        <v>4048</v>
      </c>
      <c r="F589" s="151" t="s">
        <v>4049</v>
      </c>
      <c r="G589" s="152" t="s">
        <v>301</v>
      </c>
      <c r="H589" s="153">
        <v>1</v>
      </c>
      <c r="I589" s="154"/>
      <c r="J589" s="155">
        <f>ROUND(I589*H589,2)</f>
        <v>0</v>
      </c>
      <c r="K589" s="156"/>
      <c r="L589" s="32"/>
      <c r="M589" s="157" t="s">
        <v>1</v>
      </c>
      <c r="N589" s="158" t="s">
        <v>44</v>
      </c>
      <c r="O589" s="57"/>
      <c r="P589" s="159">
        <f>O589*H589</f>
        <v>0</v>
      </c>
      <c r="Q589" s="159">
        <v>0</v>
      </c>
      <c r="R589" s="159">
        <f>Q589*H589</f>
        <v>0</v>
      </c>
      <c r="S589" s="159">
        <v>0</v>
      </c>
      <c r="T589" s="160">
        <f>S589*H589</f>
        <v>0</v>
      </c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R589" s="161" t="s">
        <v>245</v>
      </c>
      <c r="AT589" s="161" t="s">
        <v>209</v>
      </c>
      <c r="AU589" s="161" t="s">
        <v>88</v>
      </c>
      <c r="AY589" s="17" t="s">
        <v>207</v>
      </c>
      <c r="BE589" s="162">
        <f>IF(N589="základní",J589,0)</f>
        <v>0</v>
      </c>
      <c r="BF589" s="162">
        <f>IF(N589="snížená",J589,0)</f>
        <v>0</v>
      </c>
      <c r="BG589" s="162">
        <f>IF(N589="zákl. přenesená",J589,0)</f>
        <v>0</v>
      </c>
      <c r="BH589" s="162">
        <f>IF(N589="sníž. přenesená",J589,0)</f>
        <v>0</v>
      </c>
      <c r="BI589" s="162">
        <f>IF(N589="nulová",J589,0)</f>
        <v>0</v>
      </c>
      <c r="BJ589" s="17" t="s">
        <v>86</v>
      </c>
      <c r="BK589" s="162">
        <f>ROUND(I589*H589,2)</f>
        <v>0</v>
      </c>
      <c r="BL589" s="17" t="s">
        <v>245</v>
      </c>
      <c r="BM589" s="161" t="s">
        <v>927</v>
      </c>
    </row>
    <row r="590" spans="1:65" s="13" customFormat="1" ht="11.25">
      <c r="B590" s="163"/>
      <c r="D590" s="164" t="s">
        <v>237</v>
      </c>
      <c r="E590" s="165" t="s">
        <v>1</v>
      </c>
      <c r="F590" s="166" t="s">
        <v>1342</v>
      </c>
      <c r="H590" s="167">
        <v>1</v>
      </c>
      <c r="I590" s="168"/>
      <c r="L590" s="163"/>
      <c r="M590" s="169"/>
      <c r="N590" s="170"/>
      <c r="O590" s="170"/>
      <c r="P590" s="170"/>
      <c r="Q590" s="170"/>
      <c r="R590" s="170"/>
      <c r="S590" s="170"/>
      <c r="T590" s="171"/>
      <c r="AT590" s="165" t="s">
        <v>237</v>
      </c>
      <c r="AU590" s="165" t="s">
        <v>88</v>
      </c>
      <c r="AV590" s="13" t="s">
        <v>88</v>
      </c>
      <c r="AW590" s="13" t="s">
        <v>33</v>
      </c>
      <c r="AX590" s="13" t="s">
        <v>79</v>
      </c>
      <c r="AY590" s="165" t="s">
        <v>207</v>
      </c>
    </row>
    <row r="591" spans="1:65" s="14" customFormat="1" ht="11.25">
      <c r="B591" s="172"/>
      <c r="D591" s="164" t="s">
        <v>237</v>
      </c>
      <c r="E591" s="173" t="s">
        <v>1</v>
      </c>
      <c r="F591" s="174" t="s">
        <v>3815</v>
      </c>
      <c r="H591" s="173" t="s">
        <v>1</v>
      </c>
      <c r="I591" s="175"/>
      <c r="L591" s="172"/>
      <c r="M591" s="176"/>
      <c r="N591" s="177"/>
      <c r="O591" s="177"/>
      <c r="P591" s="177"/>
      <c r="Q591" s="177"/>
      <c r="R591" s="177"/>
      <c r="S591" s="177"/>
      <c r="T591" s="178"/>
      <c r="AT591" s="173" t="s">
        <v>237</v>
      </c>
      <c r="AU591" s="173" t="s">
        <v>88</v>
      </c>
      <c r="AV591" s="14" t="s">
        <v>86</v>
      </c>
      <c r="AW591" s="14" t="s">
        <v>33</v>
      </c>
      <c r="AX591" s="14" t="s">
        <v>79</v>
      </c>
      <c r="AY591" s="173" t="s">
        <v>207</v>
      </c>
    </row>
    <row r="592" spans="1:65" s="15" customFormat="1" ht="11.25">
      <c r="B592" s="179"/>
      <c r="D592" s="164" t="s">
        <v>237</v>
      </c>
      <c r="E592" s="180" t="s">
        <v>1</v>
      </c>
      <c r="F592" s="181" t="s">
        <v>242</v>
      </c>
      <c r="H592" s="182">
        <v>1</v>
      </c>
      <c r="I592" s="183"/>
      <c r="L592" s="179"/>
      <c r="M592" s="184"/>
      <c r="N592" s="185"/>
      <c r="O592" s="185"/>
      <c r="P592" s="185"/>
      <c r="Q592" s="185"/>
      <c r="R592" s="185"/>
      <c r="S592" s="185"/>
      <c r="T592" s="186"/>
      <c r="AT592" s="180" t="s">
        <v>237</v>
      </c>
      <c r="AU592" s="180" t="s">
        <v>88</v>
      </c>
      <c r="AV592" s="15" t="s">
        <v>213</v>
      </c>
      <c r="AW592" s="15" t="s">
        <v>33</v>
      </c>
      <c r="AX592" s="15" t="s">
        <v>86</v>
      </c>
      <c r="AY592" s="180" t="s">
        <v>207</v>
      </c>
    </row>
    <row r="593" spans="1:65" s="2" customFormat="1" ht="37.9" customHeight="1">
      <c r="A593" s="31"/>
      <c r="B593" s="148"/>
      <c r="C593" s="149" t="s">
        <v>468</v>
      </c>
      <c r="D593" s="149" t="s">
        <v>209</v>
      </c>
      <c r="E593" s="150" t="s">
        <v>4050</v>
      </c>
      <c r="F593" s="151" t="s">
        <v>4051</v>
      </c>
      <c r="G593" s="152" t="s">
        <v>301</v>
      </c>
      <c r="H593" s="153">
        <v>1</v>
      </c>
      <c r="I593" s="154"/>
      <c r="J593" s="155">
        <f>ROUND(I593*H593,2)</f>
        <v>0</v>
      </c>
      <c r="K593" s="156"/>
      <c r="L593" s="32"/>
      <c r="M593" s="157" t="s">
        <v>1</v>
      </c>
      <c r="N593" s="158" t="s">
        <v>44</v>
      </c>
      <c r="O593" s="57"/>
      <c r="P593" s="159">
        <f>O593*H593</f>
        <v>0</v>
      </c>
      <c r="Q593" s="159">
        <v>0</v>
      </c>
      <c r="R593" s="159">
        <f>Q593*H593</f>
        <v>0</v>
      </c>
      <c r="S593" s="159">
        <v>0</v>
      </c>
      <c r="T593" s="160">
        <f>S593*H593</f>
        <v>0</v>
      </c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R593" s="161" t="s">
        <v>245</v>
      </c>
      <c r="AT593" s="161" t="s">
        <v>209</v>
      </c>
      <c r="AU593" s="161" t="s">
        <v>88</v>
      </c>
      <c r="AY593" s="17" t="s">
        <v>207</v>
      </c>
      <c r="BE593" s="162">
        <f>IF(N593="základní",J593,0)</f>
        <v>0</v>
      </c>
      <c r="BF593" s="162">
        <f>IF(N593="snížená",J593,0)</f>
        <v>0</v>
      </c>
      <c r="BG593" s="162">
        <f>IF(N593="zákl. přenesená",J593,0)</f>
        <v>0</v>
      </c>
      <c r="BH593" s="162">
        <f>IF(N593="sníž. přenesená",J593,0)</f>
        <v>0</v>
      </c>
      <c r="BI593" s="162">
        <f>IF(N593="nulová",J593,0)</f>
        <v>0</v>
      </c>
      <c r="BJ593" s="17" t="s">
        <v>86</v>
      </c>
      <c r="BK593" s="162">
        <f>ROUND(I593*H593,2)</f>
        <v>0</v>
      </c>
      <c r="BL593" s="17" t="s">
        <v>245</v>
      </c>
      <c r="BM593" s="161" t="s">
        <v>932</v>
      </c>
    </row>
    <row r="594" spans="1:65" s="13" customFormat="1" ht="11.25">
      <c r="B594" s="163"/>
      <c r="D594" s="164" t="s">
        <v>237</v>
      </c>
      <c r="E594" s="165" t="s">
        <v>1</v>
      </c>
      <c r="F594" s="166" t="s">
        <v>1342</v>
      </c>
      <c r="H594" s="167">
        <v>1</v>
      </c>
      <c r="I594" s="168"/>
      <c r="L594" s="163"/>
      <c r="M594" s="169"/>
      <c r="N594" s="170"/>
      <c r="O594" s="170"/>
      <c r="P594" s="170"/>
      <c r="Q594" s="170"/>
      <c r="R594" s="170"/>
      <c r="S594" s="170"/>
      <c r="T594" s="171"/>
      <c r="AT594" s="165" t="s">
        <v>237</v>
      </c>
      <c r="AU594" s="165" t="s">
        <v>88</v>
      </c>
      <c r="AV594" s="13" t="s">
        <v>88</v>
      </c>
      <c r="AW594" s="13" t="s">
        <v>33</v>
      </c>
      <c r="AX594" s="13" t="s">
        <v>79</v>
      </c>
      <c r="AY594" s="165" t="s">
        <v>207</v>
      </c>
    </row>
    <row r="595" spans="1:65" s="14" customFormat="1" ht="11.25">
      <c r="B595" s="172"/>
      <c r="D595" s="164" t="s">
        <v>237</v>
      </c>
      <c r="E595" s="173" t="s">
        <v>1</v>
      </c>
      <c r="F595" s="174" t="s">
        <v>3815</v>
      </c>
      <c r="H595" s="173" t="s">
        <v>1</v>
      </c>
      <c r="I595" s="175"/>
      <c r="L595" s="172"/>
      <c r="M595" s="176"/>
      <c r="N595" s="177"/>
      <c r="O595" s="177"/>
      <c r="P595" s="177"/>
      <c r="Q595" s="177"/>
      <c r="R595" s="177"/>
      <c r="S595" s="177"/>
      <c r="T595" s="178"/>
      <c r="AT595" s="173" t="s">
        <v>237</v>
      </c>
      <c r="AU595" s="173" t="s">
        <v>88</v>
      </c>
      <c r="AV595" s="14" t="s">
        <v>86</v>
      </c>
      <c r="AW595" s="14" t="s">
        <v>33</v>
      </c>
      <c r="AX595" s="14" t="s">
        <v>79</v>
      </c>
      <c r="AY595" s="173" t="s">
        <v>207</v>
      </c>
    </row>
    <row r="596" spans="1:65" s="15" customFormat="1" ht="11.25">
      <c r="B596" s="179"/>
      <c r="D596" s="164" t="s">
        <v>237</v>
      </c>
      <c r="E596" s="180" t="s">
        <v>1</v>
      </c>
      <c r="F596" s="181" t="s">
        <v>242</v>
      </c>
      <c r="H596" s="182">
        <v>1</v>
      </c>
      <c r="I596" s="183"/>
      <c r="L596" s="179"/>
      <c r="M596" s="184"/>
      <c r="N596" s="185"/>
      <c r="O596" s="185"/>
      <c r="P596" s="185"/>
      <c r="Q596" s="185"/>
      <c r="R596" s="185"/>
      <c r="S596" s="185"/>
      <c r="T596" s="186"/>
      <c r="AT596" s="180" t="s">
        <v>237</v>
      </c>
      <c r="AU596" s="180" t="s">
        <v>88</v>
      </c>
      <c r="AV596" s="15" t="s">
        <v>213</v>
      </c>
      <c r="AW596" s="15" t="s">
        <v>33</v>
      </c>
      <c r="AX596" s="15" t="s">
        <v>86</v>
      </c>
      <c r="AY596" s="180" t="s">
        <v>207</v>
      </c>
    </row>
    <row r="597" spans="1:65" s="2" customFormat="1" ht="37.9" customHeight="1">
      <c r="A597" s="31"/>
      <c r="B597" s="148"/>
      <c r="C597" s="149" t="s">
        <v>933</v>
      </c>
      <c r="D597" s="149" t="s">
        <v>209</v>
      </c>
      <c r="E597" s="150" t="s">
        <v>4052</v>
      </c>
      <c r="F597" s="151" t="s">
        <v>4053</v>
      </c>
      <c r="G597" s="152" t="s">
        <v>301</v>
      </c>
      <c r="H597" s="153">
        <v>1</v>
      </c>
      <c r="I597" s="154"/>
      <c r="J597" s="155">
        <f>ROUND(I597*H597,2)</f>
        <v>0</v>
      </c>
      <c r="K597" s="156"/>
      <c r="L597" s="32"/>
      <c r="M597" s="157" t="s">
        <v>1</v>
      </c>
      <c r="N597" s="158" t="s">
        <v>44</v>
      </c>
      <c r="O597" s="57"/>
      <c r="P597" s="159">
        <f>O597*H597</f>
        <v>0</v>
      </c>
      <c r="Q597" s="159">
        <v>0</v>
      </c>
      <c r="R597" s="159">
        <f>Q597*H597</f>
        <v>0</v>
      </c>
      <c r="S597" s="159">
        <v>0</v>
      </c>
      <c r="T597" s="160">
        <f>S597*H597</f>
        <v>0</v>
      </c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R597" s="161" t="s">
        <v>245</v>
      </c>
      <c r="AT597" s="161" t="s">
        <v>209</v>
      </c>
      <c r="AU597" s="161" t="s">
        <v>88</v>
      </c>
      <c r="AY597" s="17" t="s">
        <v>207</v>
      </c>
      <c r="BE597" s="162">
        <f>IF(N597="základní",J597,0)</f>
        <v>0</v>
      </c>
      <c r="BF597" s="162">
        <f>IF(N597="snížená",J597,0)</f>
        <v>0</v>
      </c>
      <c r="BG597" s="162">
        <f>IF(N597="zákl. přenesená",J597,0)</f>
        <v>0</v>
      </c>
      <c r="BH597" s="162">
        <f>IF(N597="sníž. přenesená",J597,0)</f>
        <v>0</v>
      </c>
      <c r="BI597" s="162">
        <f>IF(N597="nulová",J597,0)</f>
        <v>0</v>
      </c>
      <c r="BJ597" s="17" t="s">
        <v>86</v>
      </c>
      <c r="BK597" s="162">
        <f>ROUND(I597*H597,2)</f>
        <v>0</v>
      </c>
      <c r="BL597" s="17" t="s">
        <v>245</v>
      </c>
      <c r="BM597" s="161" t="s">
        <v>936</v>
      </c>
    </row>
    <row r="598" spans="1:65" s="13" customFormat="1" ht="11.25">
      <c r="B598" s="163"/>
      <c r="D598" s="164" t="s">
        <v>237</v>
      </c>
      <c r="E598" s="165" t="s">
        <v>1</v>
      </c>
      <c r="F598" s="166" t="s">
        <v>1342</v>
      </c>
      <c r="H598" s="167">
        <v>1</v>
      </c>
      <c r="I598" s="168"/>
      <c r="L598" s="163"/>
      <c r="M598" s="169"/>
      <c r="N598" s="170"/>
      <c r="O598" s="170"/>
      <c r="P598" s="170"/>
      <c r="Q598" s="170"/>
      <c r="R598" s="170"/>
      <c r="S598" s="170"/>
      <c r="T598" s="171"/>
      <c r="AT598" s="165" t="s">
        <v>237</v>
      </c>
      <c r="AU598" s="165" t="s">
        <v>88</v>
      </c>
      <c r="AV598" s="13" t="s">
        <v>88</v>
      </c>
      <c r="AW598" s="13" t="s">
        <v>33</v>
      </c>
      <c r="AX598" s="13" t="s">
        <v>79</v>
      </c>
      <c r="AY598" s="165" t="s">
        <v>207</v>
      </c>
    </row>
    <row r="599" spans="1:65" s="14" customFormat="1" ht="11.25">
      <c r="B599" s="172"/>
      <c r="D599" s="164" t="s">
        <v>237</v>
      </c>
      <c r="E599" s="173" t="s">
        <v>1</v>
      </c>
      <c r="F599" s="174" t="s">
        <v>3815</v>
      </c>
      <c r="H599" s="173" t="s">
        <v>1</v>
      </c>
      <c r="I599" s="175"/>
      <c r="L599" s="172"/>
      <c r="M599" s="176"/>
      <c r="N599" s="177"/>
      <c r="O599" s="177"/>
      <c r="P599" s="177"/>
      <c r="Q599" s="177"/>
      <c r="R599" s="177"/>
      <c r="S599" s="177"/>
      <c r="T599" s="178"/>
      <c r="AT599" s="173" t="s">
        <v>237</v>
      </c>
      <c r="AU599" s="173" t="s">
        <v>88</v>
      </c>
      <c r="AV599" s="14" t="s">
        <v>86</v>
      </c>
      <c r="AW599" s="14" t="s">
        <v>33</v>
      </c>
      <c r="AX599" s="14" t="s">
        <v>79</v>
      </c>
      <c r="AY599" s="173" t="s">
        <v>207</v>
      </c>
    </row>
    <row r="600" spans="1:65" s="15" customFormat="1" ht="11.25">
      <c r="B600" s="179"/>
      <c r="D600" s="164" t="s">
        <v>237</v>
      </c>
      <c r="E600" s="180" t="s">
        <v>1</v>
      </c>
      <c r="F600" s="181" t="s">
        <v>242</v>
      </c>
      <c r="H600" s="182">
        <v>1</v>
      </c>
      <c r="I600" s="183"/>
      <c r="L600" s="179"/>
      <c r="M600" s="184"/>
      <c r="N600" s="185"/>
      <c r="O600" s="185"/>
      <c r="P600" s="185"/>
      <c r="Q600" s="185"/>
      <c r="R600" s="185"/>
      <c r="S600" s="185"/>
      <c r="T600" s="186"/>
      <c r="AT600" s="180" t="s">
        <v>237</v>
      </c>
      <c r="AU600" s="180" t="s">
        <v>88</v>
      </c>
      <c r="AV600" s="15" t="s">
        <v>213</v>
      </c>
      <c r="AW600" s="15" t="s">
        <v>33</v>
      </c>
      <c r="AX600" s="15" t="s">
        <v>86</v>
      </c>
      <c r="AY600" s="180" t="s">
        <v>207</v>
      </c>
    </row>
    <row r="601" spans="1:65" s="2" customFormat="1" ht="37.9" customHeight="1">
      <c r="A601" s="31"/>
      <c r="B601" s="148"/>
      <c r="C601" s="149" t="s">
        <v>472</v>
      </c>
      <c r="D601" s="149" t="s">
        <v>209</v>
      </c>
      <c r="E601" s="150" t="s">
        <v>4054</v>
      </c>
      <c r="F601" s="151" t="s">
        <v>4055</v>
      </c>
      <c r="G601" s="152" t="s">
        <v>301</v>
      </c>
      <c r="H601" s="153">
        <v>1</v>
      </c>
      <c r="I601" s="154"/>
      <c r="J601" s="155">
        <f>ROUND(I601*H601,2)</f>
        <v>0</v>
      </c>
      <c r="K601" s="156"/>
      <c r="L601" s="32"/>
      <c r="M601" s="157" t="s">
        <v>1</v>
      </c>
      <c r="N601" s="158" t="s">
        <v>44</v>
      </c>
      <c r="O601" s="57"/>
      <c r="P601" s="159">
        <f>O601*H601</f>
        <v>0</v>
      </c>
      <c r="Q601" s="159">
        <v>0</v>
      </c>
      <c r="R601" s="159">
        <f>Q601*H601</f>
        <v>0</v>
      </c>
      <c r="S601" s="159">
        <v>0</v>
      </c>
      <c r="T601" s="160">
        <f>S601*H601</f>
        <v>0</v>
      </c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R601" s="161" t="s">
        <v>245</v>
      </c>
      <c r="AT601" s="161" t="s">
        <v>209</v>
      </c>
      <c r="AU601" s="161" t="s">
        <v>88</v>
      </c>
      <c r="AY601" s="17" t="s">
        <v>207</v>
      </c>
      <c r="BE601" s="162">
        <f>IF(N601="základní",J601,0)</f>
        <v>0</v>
      </c>
      <c r="BF601" s="162">
        <f>IF(N601="snížená",J601,0)</f>
        <v>0</v>
      </c>
      <c r="BG601" s="162">
        <f>IF(N601="zákl. přenesená",J601,0)</f>
        <v>0</v>
      </c>
      <c r="BH601" s="162">
        <f>IF(N601="sníž. přenesená",J601,0)</f>
        <v>0</v>
      </c>
      <c r="BI601" s="162">
        <f>IF(N601="nulová",J601,0)</f>
        <v>0</v>
      </c>
      <c r="BJ601" s="17" t="s">
        <v>86</v>
      </c>
      <c r="BK601" s="162">
        <f>ROUND(I601*H601,2)</f>
        <v>0</v>
      </c>
      <c r="BL601" s="17" t="s">
        <v>245</v>
      </c>
      <c r="BM601" s="161" t="s">
        <v>939</v>
      </c>
    </row>
    <row r="602" spans="1:65" s="13" customFormat="1" ht="11.25">
      <c r="B602" s="163"/>
      <c r="D602" s="164" t="s">
        <v>237</v>
      </c>
      <c r="E602" s="165" t="s">
        <v>1</v>
      </c>
      <c r="F602" s="166" t="s">
        <v>1342</v>
      </c>
      <c r="H602" s="167">
        <v>1</v>
      </c>
      <c r="I602" s="168"/>
      <c r="L602" s="163"/>
      <c r="M602" s="169"/>
      <c r="N602" s="170"/>
      <c r="O602" s="170"/>
      <c r="P602" s="170"/>
      <c r="Q602" s="170"/>
      <c r="R602" s="170"/>
      <c r="S602" s="170"/>
      <c r="T602" s="171"/>
      <c r="AT602" s="165" t="s">
        <v>237</v>
      </c>
      <c r="AU602" s="165" t="s">
        <v>88</v>
      </c>
      <c r="AV602" s="13" t="s">
        <v>88</v>
      </c>
      <c r="AW602" s="13" t="s">
        <v>33</v>
      </c>
      <c r="AX602" s="13" t="s">
        <v>79</v>
      </c>
      <c r="AY602" s="165" t="s">
        <v>207</v>
      </c>
    </row>
    <row r="603" spans="1:65" s="14" customFormat="1" ht="11.25">
      <c r="B603" s="172"/>
      <c r="D603" s="164" t="s">
        <v>237</v>
      </c>
      <c r="E603" s="173" t="s">
        <v>1</v>
      </c>
      <c r="F603" s="174" t="s">
        <v>3815</v>
      </c>
      <c r="H603" s="173" t="s">
        <v>1</v>
      </c>
      <c r="I603" s="175"/>
      <c r="L603" s="172"/>
      <c r="M603" s="176"/>
      <c r="N603" s="177"/>
      <c r="O603" s="177"/>
      <c r="P603" s="177"/>
      <c r="Q603" s="177"/>
      <c r="R603" s="177"/>
      <c r="S603" s="177"/>
      <c r="T603" s="178"/>
      <c r="AT603" s="173" t="s">
        <v>237</v>
      </c>
      <c r="AU603" s="173" t="s">
        <v>88</v>
      </c>
      <c r="AV603" s="14" t="s">
        <v>86</v>
      </c>
      <c r="AW603" s="14" t="s">
        <v>33</v>
      </c>
      <c r="AX603" s="14" t="s">
        <v>79</v>
      </c>
      <c r="AY603" s="173" t="s">
        <v>207</v>
      </c>
    </row>
    <row r="604" spans="1:65" s="15" customFormat="1" ht="11.25">
      <c r="B604" s="179"/>
      <c r="D604" s="164" t="s">
        <v>237</v>
      </c>
      <c r="E604" s="180" t="s">
        <v>1</v>
      </c>
      <c r="F604" s="181" t="s">
        <v>242</v>
      </c>
      <c r="H604" s="182">
        <v>1</v>
      </c>
      <c r="I604" s="183"/>
      <c r="L604" s="179"/>
      <c r="M604" s="184"/>
      <c r="N604" s="185"/>
      <c r="O604" s="185"/>
      <c r="P604" s="185"/>
      <c r="Q604" s="185"/>
      <c r="R604" s="185"/>
      <c r="S604" s="185"/>
      <c r="T604" s="186"/>
      <c r="AT604" s="180" t="s">
        <v>237</v>
      </c>
      <c r="AU604" s="180" t="s">
        <v>88</v>
      </c>
      <c r="AV604" s="15" t="s">
        <v>213</v>
      </c>
      <c r="AW604" s="15" t="s">
        <v>33</v>
      </c>
      <c r="AX604" s="15" t="s">
        <v>86</v>
      </c>
      <c r="AY604" s="180" t="s">
        <v>207</v>
      </c>
    </row>
    <row r="605" spans="1:65" s="2" customFormat="1" ht="37.9" customHeight="1">
      <c r="A605" s="31"/>
      <c r="B605" s="148"/>
      <c r="C605" s="149" t="s">
        <v>940</v>
      </c>
      <c r="D605" s="149" t="s">
        <v>209</v>
      </c>
      <c r="E605" s="150" t="s">
        <v>4056</v>
      </c>
      <c r="F605" s="151" t="s">
        <v>4057</v>
      </c>
      <c r="G605" s="152" t="s">
        <v>301</v>
      </c>
      <c r="H605" s="153">
        <v>1</v>
      </c>
      <c r="I605" s="154"/>
      <c r="J605" s="155">
        <f>ROUND(I605*H605,2)</f>
        <v>0</v>
      </c>
      <c r="K605" s="156"/>
      <c r="L605" s="32"/>
      <c r="M605" s="157" t="s">
        <v>1</v>
      </c>
      <c r="N605" s="158" t="s">
        <v>44</v>
      </c>
      <c r="O605" s="57"/>
      <c r="P605" s="159">
        <f>O605*H605</f>
        <v>0</v>
      </c>
      <c r="Q605" s="159">
        <v>0</v>
      </c>
      <c r="R605" s="159">
        <f>Q605*H605</f>
        <v>0</v>
      </c>
      <c r="S605" s="159">
        <v>0</v>
      </c>
      <c r="T605" s="160">
        <f>S605*H605</f>
        <v>0</v>
      </c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R605" s="161" t="s">
        <v>245</v>
      </c>
      <c r="AT605" s="161" t="s">
        <v>209</v>
      </c>
      <c r="AU605" s="161" t="s">
        <v>88</v>
      </c>
      <c r="AY605" s="17" t="s">
        <v>207</v>
      </c>
      <c r="BE605" s="162">
        <f>IF(N605="základní",J605,0)</f>
        <v>0</v>
      </c>
      <c r="BF605" s="162">
        <f>IF(N605="snížená",J605,0)</f>
        <v>0</v>
      </c>
      <c r="BG605" s="162">
        <f>IF(N605="zákl. přenesená",J605,0)</f>
        <v>0</v>
      </c>
      <c r="BH605" s="162">
        <f>IF(N605="sníž. přenesená",J605,0)</f>
        <v>0</v>
      </c>
      <c r="BI605" s="162">
        <f>IF(N605="nulová",J605,0)</f>
        <v>0</v>
      </c>
      <c r="BJ605" s="17" t="s">
        <v>86</v>
      </c>
      <c r="BK605" s="162">
        <f>ROUND(I605*H605,2)</f>
        <v>0</v>
      </c>
      <c r="BL605" s="17" t="s">
        <v>245</v>
      </c>
      <c r="BM605" s="161" t="s">
        <v>943</v>
      </c>
    </row>
    <row r="606" spans="1:65" s="13" customFormat="1" ht="11.25">
      <c r="B606" s="163"/>
      <c r="D606" s="164" t="s">
        <v>237</v>
      </c>
      <c r="E606" s="165" t="s">
        <v>1</v>
      </c>
      <c r="F606" s="166" t="s">
        <v>1342</v>
      </c>
      <c r="H606" s="167">
        <v>1</v>
      </c>
      <c r="I606" s="168"/>
      <c r="L606" s="163"/>
      <c r="M606" s="169"/>
      <c r="N606" s="170"/>
      <c r="O606" s="170"/>
      <c r="P606" s="170"/>
      <c r="Q606" s="170"/>
      <c r="R606" s="170"/>
      <c r="S606" s="170"/>
      <c r="T606" s="171"/>
      <c r="AT606" s="165" t="s">
        <v>237</v>
      </c>
      <c r="AU606" s="165" t="s">
        <v>88</v>
      </c>
      <c r="AV606" s="13" t="s">
        <v>88</v>
      </c>
      <c r="AW606" s="13" t="s">
        <v>33</v>
      </c>
      <c r="AX606" s="13" t="s">
        <v>79</v>
      </c>
      <c r="AY606" s="165" t="s">
        <v>207</v>
      </c>
    </row>
    <row r="607" spans="1:65" s="14" customFormat="1" ht="11.25">
      <c r="B607" s="172"/>
      <c r="D607" s="164" t="s">
        <v>237</v>
      </c>
      <c r="E607" s="173" t="s">
        <v>1</v>
      </c>
      <c r="F607" s="174" t="s">
        <v>3815</v>
      </c>
      <c r="H607" s="173" t="s">
        <v>1</v>
      </c>
      <c r="I607" s="175"/>
      <c r="L607" s="172"/>
      <c r="M607" s="176"/>
      <c r="N607" s="177"/>
      <c r="O607" s="177"/>
      <c r="P607" s="177"/>
      <c r="Q607" s="177"/>
      <c r="R607" s="177"/>
      <c r="S607" s="177"/>
      <c r="T607" s="178"/>
      <c r="AT607" s="173" t="s">
        <v>237</v>
      </c>
      <c r="AU607" s="173" t="s">
        <v>88</v>
      </c>
      <c r="AV607" s="14" t="s">
        <v>86</v>
      </c>
      <c r="AW607" s="14" t="s">
        <v>33</v>
      </c>
      <c r="AX607" s="14" t="s">
        <v>79</v>
      </c>
      <c r="AY607" s="173" t="s">
        <v>207</v>
      </c>
    </row>
    <row r="608" spans="1:65" s="15" customFormat="1" ht="11.25">
      <c r="B608" s="179"/>
      <c r="D608" s="164" t="s">
        <v>237</v>
      </c>
      <c r="E608" s="180" t="s">
        <v>1</v>
      </c>
      <c r="F608" s="181" t="s">
        <v>242</v>
      </c>
      <c r="H608" s="182">
        <v>1</v>
      </c>
      <c r="I608" s="183"/>
      <c r="L608" s="179"/>
      <c r="M608" s="184"/>
      <c r="N608" s="185"/>
      <c r="O608" s="185"/>
      <c r="P608" s="185"/>
      <c r="Q608" s="185"/>
      <c r="R608" s="185"/>
      <c r="S608" s="185"/>
      <c r="T608" s="186"/>
      <c r="AT608" s="180" t="s">
        <v>237</v>
      </c>
      <c r="AU608" s="180" t="s">
        <v>88</v>
      </c>
      <c r="AV608" s="15" t="s">
        <v>213</v>
      </c>
      <c r="AW608" s="15" t="s">
        <v>33</v>
      </c>
      <c r="AX608" s="15" t="s">
        <v>86</v>
      </c>
      <c r="AY608" s="180" t="s">
        <v>207</v>
      </c>
    </row>
    <row r="609" spans="1:65" s="2" customFormat="1" ht="37.9" customHeight="1">
      <c r="A609" s="31"/>
      <c r="B609" s="148"/>
      <c r="C609" s="149" t="s">
        <v>477</v>
      </c>
      <c r="D609" s="149" t="s">
        <v>209</v>
      </c>
      <c r="E609" s="150" t="s">
        <v>4058</v>
      </c>
      <c r="F609" s="151" t="s">
        <v>4059</v>
      </c>
      <c r="G609" s="152" t="s">
        <v>301</v>
      </c>
      <c r="H609" s="153">
        <v>1</v>
      </c>
      <c r="I609" s="154"/>
      <c r="J609" s="155">
        <f>ROUND(I609*H609,2)</f>
        <v>0</v>
      </c>
      <c r="K609" s="156"/>
      <c r="L609" s="32"/>
      <c r="M609" s="157" t="s">
        <v>1</v>
      </c>
      <c r="N609" s="158" t="s">
        <v>44</v>
      </c>
      <c r="O609" s="57"/>
      <c r="P609" s="159">
        <f>O609*H609</f>
        <v>0</v>
      </c>
      <c r="Q609" s="159">
        <v>0</v>
      </c>
      <c r="R609" s="159">
        <f>Q609*H609</f>
        <v>0</v>
      </c>
      <c r="S609" s="159">
        <v>0</v>
      </c>
      <c r="T609" s="160">
        <f>S609*H609</f>
        <v>0</v>
      </c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R609" s="161" t="s">
        <v>245</v>
      </c>
      <c r="AT609" s="161" t="s">
        <v>209</v>
      </c>
      <c r="AU609" s="161" t="s">
        <v>88</v>
      </c>
      <c r="AY609" s="17" t="s">
        <v>207</v>
      </c>
      <c r="BE609" s="162">
        <f>IF(N609="základní",J609,0)</f>
        <v>0</v>
      </c>
      <c r="BF609" s="162">
        <f>IF(N609="snížená",J609,0)</f>
        <v>0</v>
      </c>
      <c r="BG609" s="162">
        <f>IF(N609="zákl. přenesená",J609,0)</f>
        <v>0</v>
      </c>
      <c r="BH609" s="162">
        <f>IF(N609="sníž. přenesená",J609,0)</f>
        <v>0</v>
      </c>
      <c r="BI609" s="162">
        <f>IF(N609="nulová",J609,0)</f>
        <v>0</v>
      </c>
      <c r="BJ609" s="17" t="s">
        <v>86</v>
      </c>
      <c r="BK609" s="162">
        <f>ROUND(I609*H609,2)</f>
        <v>0</v>
      </c>
      <c r="BL609" s="17" t="s">
        <v>245</v>
      </c>
      <c r="BM609" s="161" t="s">
        <v>946</v>
      </c>
    </row>
    <row r="610" spans="1:65" s="13" customFormat="1" ht="11.25">
      <c r="B610" s="163"/>
      <c r="D610" s="164" t="s">
        <v>237</v>
      </c>
      <c r="E610" s="165" t="s">
        <v>1</v>
      </c>
      <c r="F610" s="166" t="s">
        <v>1342</v>
      </c>
      <c r="H610" s="167">
        <v>1</v>
      </c>
      <c r="I610" s="168"/>
      <c r="L610" s="163"/>
      <c r="M610" s="169"/>
      <c r="N610" s="170"/>
      <c r="O610" s="170"/>
      <c r="P610" s="170"/>
      <c r="Q610" s="170"/>
      <c r="R610" s="170"/>
      <c r="S610" s="170"/>
      <c r="T610" s="171"/>
      <c r="AT610" s="165" t="s">
        <v>237</v>
      </c>
      <c r="AU610" s="165" t="s">
        <v>88</v>
      </c>
      <c r="AV610" s="13" t="s">
        <v>88</v>
      </c>
      <c r="AW610" s="13" t="s">
        <v>33</v>
      </c>
      <c r="AX610" s="13" t="s">
        <v>79</v>
      </c>
      <c r="AY610" s="165" t="s">
        <v>207</v>
      </c>
    </row>
    <row r="611" spans="1:65" s="14" customFormat="1" ht="11.25">
      <c r="B611" s="172"/>
      <c r="D611" s="164" t="s">
        <v>237</v>
      </c>
      <c r="E611" s="173" t="s">
        <v>1</v>
      </c>
      <c r="F611" s="174" t="s">
        <v>3815</v>
      </c>
      <c r="H611" s="173" t="s">
        <v>1</v>
      </c>
      <c r="I611" s="175"/>
      <c r="L611" s="172"/>
      <c r="M611" s="176"/>
      <c r="N611" s="177"/>
      <c r="O611" s="177"/>
      <c r="P611" s="177"/>
      <c r="Q611" s="177"/>
      <c r="R611" s="177"/>
      <c r="S611" s="177"/>
      <c r="T611" s="178"/>
      <c r="AT611" s="173" t="s">
        <v>237</v>
      </c>
      <c r="AU611" s="173" t="s">
        <v>88</v>
      </c>
      <c r="AV611" s="14" t="s">
        <v>86</v>
      </c>
      <c r="AW611" s="14" t="s">
        <v>33</v>
      </c>
      <c r="AX611" s="14" t="s">
        <v>79</v>
      </c>
      <c r="AY611" s="173" t="s">
        <v>207</v>
      </c>
    </row>
    <row r="612" spans="1:65" s="15" customFormat="1" ht="11.25">
      <c r="B612" s="179"/>
      <c r="D612" s="164" t="s">
        <v>237</v>
      </c>
      <c r="E612" s="180" t="s">
        <v>1</v>
      </c>
      <c r="F612" s="181" t="s">
        <v>242</v>
      </c>
      <c r="H612" s="182">
        <v>1</v>
      </c>
      <c r="I612" s="183"/>
      <c r="L612" s="179"/>
      <c r="M612" s="184"/>
      <c r="N612" s="185"/>
      <c r="O612" s="185"/>
      <c r="P612" s="185"/>
      <c r="Q612" s="185"/>
      <c r="R612" s="185"/>
      <c r="S612" s="185"/>
      <c r="T612" s="186"/>
      <c r="AT612" s="180" t="s">
        <v>237</v>
      </c>
      <c r="AU612" s="180" t="s">
        <v>88</v>
      </c>
      <c r="AV612" s="15" t="s">
        <v>213</v>
      </c>
      <c r="AW612" s="15" t="s">
        <v>33</v>
      </c>
      <c r="AX612" s="15" t="s">
        <v>86</v>
      </c>
      <c r="AY612" s="180" t="s">
        <v>207</v>
      </c>
    </row>
    <row r="613" spans="1:65" s="2" customFormat="1" ht="37.9" customHeight="1">
      <c r="A613" s="31"/>
      <c r="B613" s="148"/>
      <c r="C613" s="149" t="s">
        <v>947</v>
      </c>
      <c r="D613" s="149" t="s">
        <v>209</v>
      </c>
      <c r="E613" s="150" t="s">
        <v>4060</v>
      </c>
      <c r="F613" s="151" t="s">
        <v>4061</v>
      </c>
      <c r="G613" s="152" t="s">
        <v>301</v>
      </c>
      <c r="H613" s="153">
        <v>1</v>
      </c>
      <c r="I613" s="154"/>
      <c r="J613" s="155">
        <f>ROUND(I613*H613,2)</f>
        <v>0</v>
      </c>
      <c r="K613" s="156"/>
      <c r="L613" s="32"/>
      <c r="M613" s="157" t="s">
        <v>1</v>
      </c>
      <c r="N613" s="158" t="s">
        <v>44</v>
      </c>
      <c r="O613" s="57"/>
      <c r="P613" s="159">
        <f>O613*H613</f>
        <v>0</v>
      </c>
      <c r="Q613" s="159">
        <v>0</v>
      </c>
      <c r="R613" s="159">
        <f>Q613*H613</f>
        <v>0</v>
      </c>
      <c r="S613" s="159">
        <v>0</v>
      </c>
      <c r="T613" s="160">
        <f>S613*H613</f>
        <v>0</v>
      </c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R613" s="161" t="s">
        <v>245</v>
      </c>
      <c r="AT613" s="161" t="s">
        <v>209</v>
      </c>
      <c r="AU613" s="161" t="s">
        <v>88</v>
      </c>
      <c r="AY613" s="17" t="s">
        <v>207</v>
      </c>
      <c r="BE613" s="162">
        <f>IF(N613="základní",J613,0)</f>
        <v>0</v>
      </c>
      <c r="BF613" s="162">
        <f>IF(N613="snížená",J613,0)</f>
        <v>0</v>
      </c>
      <c r="BG613" s="162">
        <f>IF(N613="zákl. přenesená",J613,0)</f>
        <v>0</v>
      </c>
      <c r="BH613" s="162">
        <f>IF(N613="sníž. přenesená",J613,0)</f>
        <v>0</v>
      </c>
      <c r="BI613" s="162">
        <f>IF(N613="nulová",J613,0)</f>
        <v>0</v>
      </c>
      <c r="BJ613" s="17" t="s">
        <v>86</v>
      </c>
      <c r="BK613" s="162">
        <f>ROUND(I613*H613,2)</f>
        <v>0</v>
      </c>
      <c r="BL613" s="17" t="s">
        <v>245</v>
      </c>
      <c r="BM613" s="161" t="s">
        <v>950</v>
      </c>
    </row>
    <row r="614" spans="1:65" s="13" customFormat="1" ht="11.25">
      <c r="B614" s="163"/>
      <c r="D614" s="164" t="s">
        <v>237</v>
      </c>
      <c r="E614" s="165" t="s">
        <v>1</v>
      </c>
      <c r="F614" s="166" t="s">
        <v>1342</v>
      </c>
      <c r="H614" s="167">
        <v>1</v>
      </c>
      <c r="I614" s="168"/>
      <c r="L614" s="163"/>
      <c r="M614" s="169"/>
      <c r="N614" s="170"/>
      <c r="O614" s="170"/>
      <c r="P614" s="170"/>
      <c r="Q614" s="170"/>
      <c r="R614" s="170"/>
      <c r="S614" s="170"/>
      <c r="T614" s="171"/>
      <c r="AT614" s="165" t="s">
        <v>237</v>
      </c>
      <c r="AU614" s="165" t="s">
        <v>88</v>
      </c>
      <c r="AV614" s="13" t="s">
        <v>88</v>
      </c>
      <c r="AW614" s="13" t="s">
        <v>33</v>
      </c>
      <c r="AX614" s="13" t="s">
        <v>79</v>
      </c>
      <c r="AY614" s="165" t="s">
        <v>207</v>
      </c>
    </row>
    <row r="615" spans="1:65" s="14" customFormat="1" ht="11.25">
      <c r="B615" s="172"/>
      <c r="D615" s="164" t="s">
        <v>237</v>
      </c>
      <c r="E615" s="173" t="s">
        <v>1</v>
      </c>
      <c r="F615" s="174" t="s">
        <v>3815</v>
      </c>
      <c r="H615" s="173" t="s">
        <v>1</v>
      </c>
      <c r="I615" s="175"/>
      <c r="L615" s="172"/>
      <c r="M615" s="176"/>
      <c r="N615" s="177"/>
      <c r="O615" s="177"/>
      <c r="P615" s="177"/>
      <c r="Q615" s="177"/>
      <c r="R615" s="177"/>
      <c r="S615" s="177"/>
      <c r="T615" s="178"/>
      <c r="AT615" s="173" t="s">
        <v>237</v>
      </c>
      <c r="AU615" s="173" t="s">
        <v>88</v>
      </c>
      <c r="AV615" s="14" t="s">
        <v>86</v>
      </c>
      <c r="AW615" s="14" t="s">
        <v>33</v>
      </c>
      <c r="AX615" s="14" t="s">
        <v>79</v>
      </c>
      <c r="AY615" s="173" t="s">
        <v>207</v>
      </c>
    </row>
    <row r="616" spans="1:65" s="15" customFormat="1" ht="11.25">
      <c r="B616" s="179"/>
      <c r="D616" s="164" t="s">
        <v>237</v>
      </c>
      <c r="E616" s="180" t="s">
        <v>1</v>
      </c>
      <c r="F616" s="181" t="s">
        <v>242</v>
      </c>
      <c r="H616" s="182">
        <v>1</v>
      </c>
      <c r="I616" s="183"/>
      <c r="L616" s="179"/>
      <c r="M616" s="184"/>
      <c r="N616" s="185"/>
      <c r="O616" s="185"/>
      <c r="P616" s="185"/>
      <c r="Q616" s="185"/>
      <c r="R616" s="185"/>
      <c r="S616" s="185"/>
      <c r="T616" s="186"/>
      <c r="AT616" s="180" t="s">
        <v>237</v>
      </c>
      <c r="AU616" s="180" t="s">
        <v>88</v>
      </c>
      <c r="AV616" s="15" t="s">
        <v>213</v>
      </c>
      <c r="AW616" s="15" t="s">
        <v>33</v>
      </c>
      <c r="AX616" s="15" t="s">
        <v>86</v>
      </c>
      <c r="AY616" s="180" t="s">
        <v>207</v>
      </c>
    </row>
    <row r="617" spans="1:65" s="2" customFormat="1" ht="37.9" customHeight="1">
      <c r="A617" s="31"/>
      <c r="B617" s="148"/>
      <c r="C617" s="149" t="s">
        <v>480</v>
      </c>
      <c r="D617" s="149" t="s">
        <v>209</v>
      </c>
      <c r="E617" s="150" t="s">
        <v>4062</v>
      </c>
      <c r="F617" s="151" t="s">
        <v>4063</v>
      </c>
      <c r="G617" s="152" t="s">
        <v>301</v>
      </c>
      <c r="H617" s="153">
        <v>1</v>
      </c>
      <c r="I617" s="154"/>
      <c r="J617" s="155">
        <f>ROUND(I617*H617,2)</f>
        <v>0</v>
      </c>
      <c r="K617" s="156"/>
      <c r="L617" s="32"/>
      <c r="M617" s="157" t="s">
        <v>1</v>
      </c>
      <c r="N617" s="158" t="s">
        <v>44</v>
      </c>
      <c r="O617" s="57"/>
      <c r="P617" s="159">
        <f>O617*H617</f>
        <v>0</v>
      </c>
      <c r="Q617" s="159">
        <v>0</v>
      </c>
      <c r="R617" s="159">
        <f>Q617*H617</f>
        <v>0</v>
      </c>
      <c r="S617" s="159">
        <v>0</v>
      </c>
      <c r="T617" s="160">
        <f>S617*H617</f>
        <v>0</v>
      </c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R617" s="161" t="s">
        <v>245</v>
      </c>
      <c r="AT617" s="161" t="s">
        <v>209</v>
      </c>
      <c r="AU617" s="161" t="s">
        <v>88</v>
      </c>
      <c r="AY617" s="17" t="s">
        <v>207</v>
      </c>
      <c r="BE617" s="162">
        <f>IF(N617="základní",J617,0)</f>
        <v>0</v>
      </c>
      <c r="BF617" s="162">
        <f>IF(N617="snížená",J617,0)</f>
        <v>0</v>
      </c>
      <c r="BG617" s="162">
        <f>IF(N617="zákl. přenesená",J617,0)</f>
        <v>0</v>
      </c>
      <c r="BH617" s="162">
        <f>IF(N617="sníž. přenesená",J617,0)</f>
        <v>0</v>
      </c>
      <c r="BI617" s="162">
        <f>IF(N617="nulová",J617,0)</f>
        <v>0</v>
      </c>
      <c r="BJ617" s="17" t="s">
        <v>86</v>
      </c>
      <c r="BK617" s="162">
        <f>ROUND(I617*H617,2)</f>
        <v>0</v>
      </c>
      <c r="BL617" s="17" t="s">
        <v>245</v>
      </c>
      <c r="BM617" s="161" t="s">
        <v>957</v>
      </c>
    </row>
    <row r="618" spans="1:65" s="13" customFormat="1" ht="11.25">
      <c r="B618" s="163"/>
      <c r="D618" s="164" t="s">
        <v>237</v>
      </c>
      <c r="E618" s="165" t="s">
        <v>1</v>
      </c>
      <c r="F618" s="166" t="s">
        <v>1342</v>
      </c>
      <c r="H618" s="167">
        <v>1</v>
      </c>
      <c r="I618" s="168"/>
      <c r="L618" s="163"/>
      <c r="M618" s="169"/>
      <c r="N618" s="170"/>
      <c r="O618" s="170"/>
      <c r="P618" s="170"/>
      <c r="Q618" s="170"/>
      <c r="R618" s="170"/>
      <c r="S618" s="170"/>
      <c r="T618" s="171"/>
      <c r="AT618" s="165" t="s">
        <v>237</v>
      </c>
      <c r="AU618" s="165" t="s">
        <v>88</v>
      </c>
      <c r="AV618" s="13" t="s">
        <v>88</v>
      </c>
      <c r="AW618" s="13" t="s">
        <v>33</v>
      </c>
      <c r="AX618" s="13" t="s">
        <v>79</v>
      </c>
      <c r="AY618" s="165" t="s">
        <v>207</v>
      </c>
    </row>
    <row r="619" spans="1:65" s="14" customFormat="1" ht="11.25">
      <c r="B619" s="172"/>
      <c r="D619" s="164" t="s">
        <v>237</v>
      </c>
      <c r="E619" s="173" t="s">
        <v>1</v>
      </c>
      <c r="F619" s="174" t="s">
        <v>3815</v>
      </c>
      <c r="H619" s="173" t="s">
        <v>1</v>
      </c>
      <c r="I619" s="175"/>
      <c r="L619" s="172"/>
      <c r="M619" s="176"/>
      <c r="N619" s="177"/>
      <c r="O619" s="177"/>
      <c r="P619" s="177"/>
      <c r="Q619" s="177"/>
      <c r="R619" s="177"/>
      <c r="S619" s="177"/>
      <c r="T619" s="178"/>
      <c r="AT619" s="173" t="s">
        <v>237</v>
      </c>
      <c r="AU619" s="173" t="s">
        <v>88</v>
      </c>
      <c r="AV619" s="14" t="s">
        <v>86</v>
      </c>
      <c r="AW619" s="14" t="s">
        <v>33</v>
      </c>
      <c r="AX619" s="14" t="s">
        <v>79</v>
      </c>
      <c r="AY619" s="173" t="s">
        <v>207</v>
      </c>
    </row>
    <row r="620" spans="1:65" s="15" customFormat="1" ht="11.25">
      <c r="B620" s="179"/>
      <c r="D620" s="164" t="s">
        <v>237</v>
      </c>
      <c r="E620" s="180" t="s">
        <v>1</v>
      </c>
      <c r="F620" s="181" t="s">
        <v>242</v>
      </c>
      <c r="H620" s="182">
        <v>1</v>
      </c>
      <c r="I620" s="183"/>
      <c r="L620" s="179"/>
      <c r="M620" s="184"/>
      <c r="N620" s="185"/>
      <c r="O620" s="185"/>
      <c r="P620" s="185"/>
      <c r="Q620" s="185"/>
      <c r="R620" s="185"/>
      <c r="S620" s="185"/>
      <c r="T620" s="186"/>
      <c r="AT620" s="180" t="s">
        <v>237</v>
      </c>
      <c r="AU620" s="180" t="s">
        <v>88</v>
      </c>
      <c r="AV620" s="15" t="s">
        <v>213</v>
      </c>
      <c r="AW620" s="15" t="s">
        <v>33</v>
      </c>
      <c r="AX620" s="15" t="s">
        <v>86</v>
      </c>
      <c r="AY620" s="180" t="s">
        <v>207</v>
      </c>
    </row>
    <row r="621" spans="1:65" s="2" customFormat="1" ht="37.9" customHeight="1">
      <c r="A621" s="31"/>
      <c r="B621" s="148"/>
      <c r="C621" s="149" t="s">
        <v>960</v>
      </c>
      <c r="D621" s="149" t="s">
        <v>209</v>
      </c>
      <c r="E621" s="150" t="s">
        <v>4064</v>
      </c>
      <c r="F621" s="151" t="s">
        <v>4065</v>
      </c>
      <c r="G621" s="152" t="s">
        <v>301</v>
      </c>
      <c r="H621" s="153">
        <v>1</v>
      </c>
      <c r="I621" s="154"/>
      <c r="J621" s="155">
        <f>ROUND(I621*H621,2)</f>
        <v>0</v>
      </c>
      <c r="K621" s="156"/>
      <c r="L621" s="32"/>
      <c r="M621" s="157" t="s">
        <v>1</v>
      </c>
      <c r="N621" s="158" t="s">
        <v>44</v>
      </c>
      <c r="O621" s="57"/>
      <c r="P621" s="159">
        <f>O621*H621</f>
        <v>0</v>
      </c>
      <c r="Q621" s="159">
        <v>0</v>
      </c>
      <c r="R621" s="159">
        <f>Q621*H621</f>
        <v>0</v>
      </c>
      <c r="S621" s="159">
        <v>0</v>
      </c>
      <c r="T621" s="160">
        <f>S621*H621</f>
        <v>0</v>
      </c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R621" s="161" t="s">
        <v>245</v>
      </c>
      <c r="AT621" s="161" t="s">
        <v>209</v>
      </c>
      <c r="AU621" s="161" t="s">
        <v>88</v>
      </c>
      <c r="AY621" s="17" t="s">
        <v>207</v>
      </c>
      <c r="BE621" s="162">
        <f>IF(N621="základní",J621,0)</f>
        <v>0</v>
      </c>
      <c r="BF621" s="162">
        <f>IF(N621="snížená",J621,0)</f>
        <v>0</v>
      </c>
      <c r="BG621" s="162">
        <f>IF(N621="zákl. přenesená",J621,0)</f>
        <v>0</v>
      </c>
      <c r="BH621" s="162">
        <f>IF(N621="sníž. přenesená",J621,0)</f>
        <v>0</v>
      </c>
      <c r="BI621" s="162">
        <f>IF(N621="nulová",J621,0)</f>
        <v>0</v>
      </c>
      <c r="BJ621" s="17" t="s">
        <v>86</v>
      </c>
      <c r="BK621" s="162">
        <f>ROUND(I621*H621,2)</f>
        <v>0</v>
      </c>
      <c r="BL621" s="17" t="s">
        <v>245</v>
      </c>
      <c r="BM621" s="161" t="s">
        <v>963</v>
      </c>
    </row>
    <row r="622" spans="1:65" s="13" customFormat="1" ht="11.25">
      <c r="B622" s="163"/>
      <c r="D622" s="164" t="s">
        <v>237</v>
      </c>
      <c r="E622" s="165" t="s">
        <v>1</v>
      </c>
      <c r="F622" s="166" t="s">
        <v>1342</v>
      </c>
      <c r="H622" s="167">
        <v>1</v>
      </c>
      <c r="I622" s="168"/>
      <c r="L622" s="163"/>
      <c r="M622" s="169"/>
      <c r="N622" s="170"/>
      <c r="O622" s="170"/>
      <c r="P622" s="170"/>
      <c r="Q622" s="170"/>
      <c r="R622" s="170"/>
      <c r="S622" s="170"/>
      <c r="T622" s="171"/>
      <c r="AT622" s="165" t="s">
        <v>237</v>
      </c>
      <c r="AU622" s="165" t="s">
        <v>88</v>
      </c>
      <c r="AV622" s="13" t="s">
        <v>88</v>
      </c>
      <c r="AW622" s="13" t="s">
        <v>33</v>
      </c>
      <c r="AX622" s="13" t="s">
        <v>79</v>
      </c>
      <c r="AY622" s="165" t="s">
        <v>207</v>
      </c>
    </row>
    <row r="623" spans="1:65" s="14" customFormat="1" ht="11.25">
      <c r="B623" s="172"/>
      <c r="D623" s="164" t="s">
        <v>237</v>
      </c>
      <c r="E623" s="173" t="s">
        <v>1</v>
      </c>
      <c r="F623" s="174" t="s">
        <v>3815</v>
      </c>
      <c r="H623" s="173" t="s">
        <v>1</v>
      </c>
      <c r="I623" s="175"/>
      <c r="L623" s="172"/>
      <c r="M623" s="176"/>
      <c r="N623" s="177"/>
      <c r="O623" s="177"/>
      <c r="P623" s="177"/>
      <c r="Q623" s="177"/>
      <c r="R623" s="177"/>
      <c r="S623" s="177"/>
      <c r="T623" s="178"/>
      <c r="AT623" s="173" t="s">
        <v>237</v>
      </c>
      <c r="AU623" s="173" t="s">
        <v>88</v>
      </c>
      <c r="AV623" s="14" t="s">
        <v>86</v>
      </c>
      <c r="AW623" s="14" t="s">
        <v>33</v>
      </c>
      <c r="AX623" s="14" t="s">
        <v>79</v>
      </c>
      <c r="AY623" s="173" t="s">
        <v>207</v>
      </c>
    </row>
    <row r="624" spans="1:65" s="15" customFormat="1" ht="11.25">
      <c r="B624" s="179"/>
      <c r="D624" s="164" t="s">
        <v>237</v>
      </c>
      <c r="E624" s="180" t="s">
        <v>1</v>
      </c>
      <c r="F624" s="181" t="s">
        <v>242</v>
      </c>
      <c r="H624" s="182">
        <v>1</v>
      </c>
      <c r="I624" s="183"/>
      <c r="L624" s="179"/>
      <c r="M624" s="184"/>
      <c r="N624" s="185"/>
      <c r="O624" s="185"/>
      <c r="P624" s="185"/>
      <c r="Q624" s="185"/>
      <c r="R624" s="185"/>
      <c r="S624" s="185"/>
      <c r="T624" s="186"/>
      <c r="AT624" s="180" t="s">
        <v>237</v>
      </c>
      <c r="AU624" s="180" t="s">
        <v>88</v>
      </c>
      <c r="AV624" s="15" t="s">
        <v>213</v>
      </c>
      <c r="AW624" s="15" t="s">
        <v>33</v>
      </c>
      <c r="AX624" s="15" t="s">
        <v>86</v>
      </c>
      <c r="AY624" s="180" t="s">
        <v>207</v>
      </c>
    </row>
    <row r="625" spans="1:65" s="2" customFormat="1" ht="37.9" customHeight="1">
      <c r="A625" s="31"/>
      <c r="B625" s="148"/>
      <c r="C625" s="149" t="s">
        <v>484</v>
      </c>
      <c r="D625" s="149" t="s">
        <v>209</v>
      </c>
      <c r="E625" s="150" t="s">
        <v>4066</v>
      </c>
      <c r="F625" s="151" t="s">
        <v>4067</v>
      </c>
      <c r="G625" s="152" t="s">
        <v>301</v>
      </c>
      <c r="H625" s="153">
        <v>1</v>
      </c>
      <c r="I625" s="154"/>
      <c r="J625" s="155">
        <f>ROUND(I625*H625,2)</f>
        <v>0</v>
      </c>
      <c r="K625" s="156"/>
      <c r="L625" s="32"/>
      <c r="M625" s="157" t="s">
        <v>1</v>
      </c>
      <c r="N625" s="158" t="s">
        <v>44</v>
      </c>
      <c r="O625" s="57"/>
      <c r="P625" s="159">
        <f>O625*H625</f>
        <v>0</v>
      </c>
      <c r="Q625" s="159">
        <v>0</v>
      </c>
      <c r="R625" s="159">
        <f>Q625*H625</f>
        <v>0</v>
      </c>
      <c r="S625" s="159">
        <v>0</v>
      </c>
      <c r="T625" s="160">
        <f>S625*H625</f>
        <v>0</v>
      </c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R625" s="161" t="s">
        <v>245</v>
      </c>
      <c r="AT625" s="161" t="s">
        <v>209</v>
      </c>
      <c r="AU625" s="161" t="s">
        <v>88</v>
      </c>
      <c r="AY625" s="17" t="s">
        <v>207</v>
      </c>
      <c r="BE625" s="162">
        <f>IF(N625="základní",J625,0)</f>
        <v>0</v>
      </c>
      <c r="BF625" s="162">
        <f>IF(N625="snížená",J625,0)</f>
        <v>0</v>
      </c>
      <c r="BG625" s="162">
        <f>IF(N625="zákl. přenesená",J625,0)</f>
        <v>0</v>
      </c>
      <c r="BH625" s="162">
        <f>IF(N625="sníž. přenesená",J625,0)</f>
        <v>0</v>
      </c>
      <c r="BI625" s="162">
        <f>IF(N625="nulová",J625,0)</f>
        <v>0</v>
      </c>
      <c r="BJ625" s="17" t="s">
        <v>86</v>
      </c>
      <c r="BK625" s="162">
        <f>ROUND(I625*H625,2)</f>
        <v>0</v>
      </c>
      <c r="BL625" s="17" t="s">
        <v>245</v>
      </c>
      <c r="BM625" s="161" t="s">
        <v>971</v>
      </c>
    </row>
    <row r="626" spans="1:65" s="13" customFormat="1" ht="11.25">
      <c r="B626" s="163"/>
      <c r="D626" s="164" t="s">
        <v>237</v>
      </c>
      <c r="E626" s="165" t="s">
        <v>1</v>
      </c>
      <c r="F626" s="166" t="s">
        <v>1342</v>
      </c>
      <c r="H626" s="167">
        <v>1</v>
      </c>
      <c r="I626" s="168"/>
      <c r="L626" s="163"/>
      <c r="M626" s="169"/>
      <c r="N626" s="170"/>
      <c r="O626" s="170"/>
      <c r="P626" s="170"/>
      <c r="Q626" s="170"/>
      <c r="R626" s="170"/>
      <c r="S626" s="170"/>
      <c r="T626" s="171"/>
      <c r="AT626" s="165" t="s">
        <v>237</v>
      </c>
      <c r="AU626" s="165" t="s">
        <v>88</v>
      </c>
      <c r="AV626" s="13" t="s">
        <v>88</v>
      </c>
      <c r="AW626" s="13" t="s">
        <v>33</v>
      </c>
      <c r="AX626" s="13" t="s">
        <v>79</v>
      </c>
      <c r="AY626" s="165" t="s">
        <v>207</v>
      </c>
    </row>
    <row r="627" spans="1:65" s="14" customFormat="1" ht="11.25">
      <c r="B627" s="172"/>
      <c r="D627" s="164" t="s">
        <v>237</v>
      </c>
      <c r="E627" s="173" t="s">
        <v>1</v>
      </c>
      <c r="F627" s="174" t="s">
        <v>3815</v>
      </c>
      <c r="H627" s="173" t="s">
        <v>1</v>
      </c>
      <c r="I627" s="175"/>
      <c r="L627" s="172"/>
      <c r="M627" s="176"/>
      <c r="N627" s="177"/>
      <c r="O627" s="177"/>
      <c r="P627" s="177"/>
      <c r="Q627" s="177"/>
      <c r="R627" s="177"/>
      <c r="S627" s="177"/>
      <c r="T627" s="178"/>
      <c r="AT627" s="173" t="s">
        <v>237</v>
      </c>
      <c r="AU627" s="173" t="s">
        <v>88</v>
      </c>
      <c r="AV627" s="14" t="s">
        <v>86</v>
      </c>
      <c r="AW627" s="14" t="s">
        <v>33</v>
      </c>
      <c r="AX627" s="14" t="s">
        <v>79</v>
      </c>
      <c r="AY627" s="173" t="s">
        <v>207</v>
      </c>
    </row>
    <row r="628" spans="1:65" s="15" customFormat="1" ht="11.25">
      <c r="B628" s="179"/>
      <c r="D628" s="164" t="s">
        <v>237</v>
      </c>
      <c r="E628" s="180" t="s">
        <v>1</v>
      </c>
      <c r="F628" s="181" t="s">
        <v>242</v>
      </c>
      <c r="H628" s="182">
        <v>1</v>
      </c>
      <c r="I628" s="183"/>
      <c r="L628" s="179"/>
      <c r="M628" s="184"/>
      <c r="N628" s="185"/>
      <c r="O628" s="185"/>
      <c r="P628" s="185"/>
      <c r="Q628" s="185"/>
      <c r="R628" s="185"/>
      <c r="S628" s="185"/>
      <c r="T628" s="186"/>
      <c r="AT628" s="180" t="s">
        <v>237</v>
      </c>
      <c r="AU628" s="180" t="s">
        <v>88</v>
      </c>
      <c r="AV628" s="15" t="s">
        <v>213</v>
      </c>
      <c r="AW628" s="15" t="s">
        <v>33</v>
      </c>
      <c r="AX628" s="15" t="s">
        <v>86</v>
      </c>
      <c r="AY628" s="180" t="s">
        <v>207</v>
      </c>
    </row>
    <row r="629" spans="1:65" s="2" customFormat="1" ht="37.9" customHeight="1">
      <c r="A629" s="31"/>
      <c r="B629" s="148"/>
      <c r="C629" s="149" t="s">
        <v>979</v>
      </c>
      <c r="D629" s="149" t="s">
        <v>209</v>
      </c>
      <c r="E629" s="150" t="s">
        <v>4068</v>
      </c>
      <c r="F629" s="151" t="s">
        <v>4069</v>
      </c>
      <c r="G629" s="152" t="s">
        <v>301</v>
      </c>
      <c r="H629" s="153">
        <v>1</v>
      </c>
      <c r="I629" s="154"/>
      <c r="J629" s="155">
        <f>ROUND(I629*H629,2)</f>
        <v>0</v>
      </c>
      <c r="K629" s="156"/>
      <c r="L629" s="32"/>
      <c r="M629" s="157" t="s">
        <v>1</v>
      </c>
      <c r="N629" s="158" t="s">
        <v>44</v>
      </c>
      <c r="O629" s="57"/>
      <c r="P629" s="159">
        <f>O629*H629</f>
        <v>0</v>
      </c>
      <c r="Q629" s="159">
        <v>0</v>
      </c>
      <c r="R629" s="159">
        <f>Q629*H629</f>
        <v>0</v>
      </c>
      <c r="S629" s="159">
        <v>0</v>
      </c>
      <c r="T629" s="160">
        <f>S629*H629</f>
        <v>0</v>
      </c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R629" s="161" t="s">
        <v>245</v>
      </c>
      <c r="AT629" s="161" t="s">
        <v>209</v>
      </c>
      <c r="AU629" s="161" t="s">
        <v>88</v>
      </c>
      <c r="AY629" s="17" t="s">
        <v>207</v>
      </c>
      <c r="BE629" s="162">
        <f>IF(N629="základní",J629,0)</f>
        <v>0</v>
      </c>
      <c r="BF629" s="162">
        <f>IF(N629="snížená",J629,0)</f>
        <v>0</v>
      </c>
      <c r="BG629" s="162">
        <f>IF(N629="zákl. přenesená",J629,0)</f>
        <v>0</v>
      </c>
      <c r="BH629" s="162">
        <f>IF(N629="sníž. přenesená",J629,0)</f>
        <v>0</v>
      </c>
      <c r="BI629" s="162">
        <f>IF(N629="nulová",J629,0)</f>
        <v>0</v>
      </c>
      <c r="BJ629" s="17" t="s">
        <v>86</v>
      </c>
      <c r="BK629" s="162">
        <f>ROUND(I629*H629,2)</f>
        <v>0</v>
      </c>
      <c r="BL629" s="17" t="s">
        <v>245</v>
      </c>
      <c r="BM629" s="161" t="s">
        <v>982</v>
      </c>
    </row>
    <row r="630" spans="1:65" s="13" customFormat="1" ht="11.25">
      <c r="B630" s="163"/>
      <c r="D630" s="164" t="s">
        <v>237</v>
      </c>
      <c r="E630" s="165" t="s">
        <v>1</v>
      </c>
      <c r="F630" s="166" t="s">
        <v>1342</v>
      </c>
      <c r="H630" s="167">
        <v>1</v>
      </c>
      <c r="I630" s="168"/>
      <c r="L630" s="163"/>
      <c r="M630" s="169"/>
      <c r="N630" s="170"/>
      <c r="O630" s="170"/>
      <c r="P630" s="170"/>
      <c r="Q630" s="170"/>
      <c r="R630" s="170"/>
      <c r="S630" s="170"/>
      <c r="T630" s="171"/>
      <c r="AT630" s="165" t="s">
        <v>237</v>
      </c>
      <c r="AU630" s="165" t="s">
        <v>88</v>
      </c>
      <c r="AV630" s="13" t="s">
        <v>88</v>
      </c>
      <c r="AW630" s="13" t="s">
        <v>33</v>
      </c>
      <c r="AX630" s="13" t="s">
        <v>79</v>
      </c>
      <c r="AY630" s="165" t="s">
        <v>207</v>
      </c>
    </row>
    <row r="631" spans="1:65" s="14" customFormat="1" ht="11.25">
      <c r="B631" s="172"/>
      <c r="D631" s="164" t="s">
        <v>237</v>
      </c>
      <c r="E631" s="173" t="s">
        <v>1</v>
      </c>
      <c r="F631" s="174" t="s">
        <v>3815</v>
      </c>
      <c r="H631" s="173" t="s">
        <v>1</v>
      </c>
      <c r="I631" s="175"/>
      <c r="L631" s="172"/>
      <c r="M631" s="176"/>
      <c r="N631" s="177"/>
      <c r="O631" s="177"/>
      <c r="P631" s="177"/>
      <c r="Q631" s="177"/>
      <c r="R631" s="177"/>
      <c r="S631" s="177"/>
      <c r="T631" s="178"/>
      <c r="AT631" s="173" t="s">
        <v>237</v>
      </c>
      <c r="AU631" s="173" t="s">
        <v>88</v>
      </c>
      <c r="AV631" s="14" t="s">
        <v>86</v>
      </c>
      <c r="AW631" s="14" t="s">
        <v>33</v>
      </c>
      <c r="AX631" s="14" t="s">
        <v>79</v>
      </c>
      <c r="AY631" s="173" t="s">
        <v>207</v>
      </c>
    </row>
    <row r="632" spans="1:65" s="15" customFormat="1" ht="11.25">
      <c r="B632" s="179"/>
      <c r="D632" s="164" t="s">
        <v>237</v>
      </c>
      <c r="E632" s="180" t="s">
        <v>1</v>
      </c>
      <c r="F632" s="181" t="s">
        <v>242</v>
      </c>
      <c r="H632" s="182">
        <v>1</v>
      </c>
      <c r="I632" s="183"/>
      <c r="L632" s="179"/>
      <c r="M632" s="184"/>
      <c r="N632" s="185"/>
      <c r="O632" s="185"/>
      <c r="P632" s="185"/>
      <c r="Q632" s="185"/>
      <c r="R632" s="185"/>
      <c r="S632" s="185"/>
      <c r="T632" s="186"/>
      <c r="AT632" s="180" t="s">
        <v>237</v>
      </c>
      <c r="AU632" s="180" t="s">
        <v>88</v>
      </c>
      <c r="AV632" s="15" t="s">
        <v>213</v>
      </c>
      <c r="AW632" s="15" t="s">
        <v>33</v>
      </c>
      <c r="AX632" s="15" t="s">
        <v>86</v>
      </c>
      <c r="AY632" s="180" t="s">
        <v>207</v>
      </c>
    </row>
    <row r="633" spans="1:65" s="2" customFormat="1" ht="37.9" customHeight="1">
      <c r="A633" s="31"/>
      <c r="B633" s="148"/>
      <c r="C633" s="149" t="s">
        <v>487</v>
      </c>
      <c r="D633" s="149" t="s">
        <v>209</v>
      </c>
      <c r="E633" s="150" t="s">
        <v>4070</v>
      </c>
      <c r="F633" s="151" t="s">
        <v>4071</v>
      </c>
      <c r="G633" s="152" t="s">
        <v>301</v>
      </c>
      <c r="H633" s="153">
        <v>1</v>
      </c>
      <c r="I633" s="154"/>
      <c r="J633" s="155">
        <f>ROUND(I633*H633,2)</f>
        <v>0</v>
      </c>
      <c r="K633" s="156"/>
      <c r="L633" s="32"/>
      <c r="M633" s="157" t="s">
        <v>1</v>
      </c>
      <c r="N633" s="158" t="s">
        <v>44</v>
      </c>
      <c r="O633" s="57"/>
      <c r="P633" s="159">
        <f>O633*H633</f>
        <v>0</v>
      </c>
      <c r="Q633" s="159">
        <v>0</v>
      </c>
      <c r="R633" s="159">
        <f>Q633*H633</f>
        <v>0</v>
      </c>
      <c r="S633" s="159">
        <v>0</v>
      </c>
      <c r="T633" s="160">
        <f>S633*H633</f>
        <v>0</v>
      </c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R633" s="161" t="s">
        <v>245</v>
      </c>
      <c r="AT633" s="161" t="s">
        <v>209</v>
      </c>
      <c r="AU633" s="161" t="s">
        <v>88</v>
      </c>
      <c r="AY633" s="17" t="s">
        <v>207</v>
      </c>
      <c r="BE633" s="162">
        <f>IF(N633="základní",J633,0)</f>
        <v>0</v>
      </c>
      <c r="BF633" s="162">
        <f>IF(N633="snížená",J633,0)</f>
        <v>0</v>
      </c>
      <c r="BG633" s="162">
        <f>IF(N633="zákl. přenesená",J633,0)</f>
        <v>0</v>
      </c>
      <c r="BH633" s="162">
        <f>IF(N633="sníž. přenesená",J633,0)</f>
        <v>0</v>
      </c>
      <c r="BI633" s="162">
        <f>IF(N633="nulová",J633,0)</f>
        <v>0</v>
      </c>
      <c r="BJ633" s="17" t="s">
        <v>86</v>
      </c>
      <c r="BK633" s="162">
        <f>ROUND(I633*H633,2)</f>
        <v>0</v>
      </c>
      <c r="BL633" s="17" t="s">
        <v>245</v>
      </c>
      <c r="BM633" s="161" t="s">
        <v>987</v>
      </c>
    </row>
    <row r="634" spans="1:65" s="13" customFormat="1" ht="11.25">
      <c r="B634" s="163"/>
      <c r="D634" s="164" t="s">
        <v>237</v>
      </c>
      <c r="E634" s="165" t="s">
        <v>1</v>
      </c>
      <c r="F634" s="166" t="s">
        <v>1342</v>
      </c>
      <c r="H634" s="167">
        <v>1</v>
      </c>
      <c r="I634" s="168"/>
      <c r="L634" s="163"/>
      <c r="M634" s="169"/>
      <c r="N634" s="170"/>
      <c r="O634" s="170"/>
      <c r="P634" s="170"/>
      <c r="Q634" s="170"/>
      <c r="R634" s="170"/>
      <c r="S634" s="170"/>
      <c r="T634" s="171"/>
      <c r="AT634" s="165" t="s">
        <v>237</v>
      </c>
      <c r="AU634" s="165" t="s">
        <v>88</v>
      </c>
      <c r="AV634" s="13" t="s">
        <v>88</v>
      </c>
      <c r="AW634" s="13" t="s">
        <v>33</v>
      </c>
      <c r="AX634" s="13" t="s">
        <v>79</v>
      </c>
      <c r="AY634" s="165" t="s">
        <v>207</v>
      </c>
    </row>
    <row r="635" spans="1:65" s="14" customFormat="1" ht="11.25">
      <c r="B635" s="172"/>
      <c r="D635" s="164" t="s">
        <v>237</v>
      </c>
      <c r="E635" s="173" t="s">
        <v>1</v>
      </c>
      <c r="F635" s="174" t="s">
        <v>3815</v>
      </c>
      <c r="H635" s="173" t="s">
        <v>1</v>
      </c>
      <c r="I635" s="175"/>
      <c r="L635" s="172"/>
      <c r="M635" s="176"/>
      <c r="N635" s="177"/>
      <c r="O635" s="177"/>
      <c r="P635" s="177"/>
      <c r="Q635" s="177"/>
      <c r="R635" s="177"/>
      <c r="S635" s="177"/>
      <c r="T635" s="178"/>
      <c r="AT635" s="173" t="s">
        <v>237</v>
      </c>
      <c r="AU635" s="173" t="s">
        <v>88</v>
      </c>
      <c r="AV635" s="14" t="s">
        <v>86</v>
      </c>
      <c r="AW635" s="14" t="s">
        <v>33</v>
      </c>
      <c r="AX635" s="14" t="s">
        <v>79</v>
      </c>
      <c r="AY635" s="173" t="s">
        <v>207</v>
      </c>
    </row>
    <row r="636" spans="1:65" s="15" customFormat="1" ht="11.25">
      <c r="B636" s="179"/>
      <c r="D636" s="164" t="s">
        <v>237</v>
      </c>
      <c r="E636" s="180" t="s">
        <v>1</v>
      </c>
      <c r="F636" s="181" t="s">
        <v>242</v>
      </c>
      <c r="H636" s="182">
        <v>1</v>
      </c>
      <c r="I636" s="183"/>
      <c r="L636" s="179"/>
      <c r="M636" s="184"/>
      <c r="N636" s="185"/>
      <c r="O636" s="185"/>
      <c r="P636" s="185"/>
      <c r="Q636" s="185"/>
      <c r="R636" s="185"/>
      <c r="S636" s="185"/>
      <c r="T636" s="186"/>
      <c r="AT636" s="180" t="s">
        <v>237</v>
      </c>
      <c r="AU636" s="180" t="s">
        <v>88</v>
      </c>
      <c r="AV636" s="15" t="s">
        <v>213</v>
      </c>
      <c r="AW636" s="15" t="s">
        <v>33</v>
      </c>
      <c r="AX636" s="15" t="s">
        <v>86</v>
      </c>
      <c r="AY636" s="180" t="s">
        <v>207</v>
      </c>
    </row>
    <row r="637" spans="1:65" s="2" customFormat="1" ht="37.9" customHeight="1">
      <c r="A637" s="31"/>
      <c r="B637" s="148"/>
      <c r="C637" s="149" t="s">
        <v>995</v>
      </c>
      <c r="D637" s="149" t="s">
        <v>209</v>
      </c>
      <c r="E637" s="150" t="s">
        <v>4072</v>
      </c>
      <c r="F637" s="151" t="s">
        <v>4073</v>
      </c>
      <c r="G637" s="152" t="s">
        <v>301</v>
      </c>
      <c r="H637" s="153">
        <v>1</v>
      </c>
      <c r="I637" s="154"/>
      <c r="J637" s="155">
        <f>ROUND(I637*H637,2)</f>
        <v>0</v>
      </c>
      <c r="K637" s="156"/>
      <c r="L637" s="32"/>
      <c r="M637" s="157" t="s">
        <v>1</v>
      </c>
      <c r="N637" s="158" t="s">
        <v>44</v>
      </c>
      <c r="O637" s="57"/>
      <c r="P637" s="159">
        <f>O637*H637</f>
        <v>0</v>
      </c>
      <c r="Q637" s="159">
        <v>0</v>
      </c>
      <c r="R637" s="159">
        <f>Q637*H637</f>
        <v>0</v>
      </c>
      <c r="S637" s="159">
        <v>0</v>
      </c>
      <c r="T637" s="160">
        <f>S637*H637</f>
        <v>0</v>
      </c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R637" s="161" t="s">
        <v>245</v>
      </c>
      <c r="AT637" s="161" t="s">
        <v>209</v>
      </c>
      <c r="AU637" s="161" t="s">
        <v>88</v>
      </c>
      <c r="AY637" s="17" t="s">
        <v>207</v>
      </c>
      <c r="BE637" s="162">
        <f>IF(N637="základní",J637,0)</f>
        <v>0</v>
      </c>
      <c r="BF637" s="162">
        <f>IF(N637="snížená",J637,0)</f>
        <v>0</v>
      </c>
      <c r="BG637" s="162">
        <f>IF(N637="zákl. přenesená",J637,0)</f>
        <v>0</v>
      </c>
      <c r="BH637" s="162">
        <f>IF(N637="sníž. přenesená",J637,0)</f>
        <v>0</v>
      </c>
      <c r="BI637" s="162">
        <f>IF(N637="nulová",J637,0)</f>
        <v>0</v>
      </c>
      <c r="BJ637" s="17" t="s">
        <v>86</v>
      </c>
      <c r="BK637" s="162">
        <f>ROUND(I637*H637,2)</f>
        <v>0</v>
      </c>
      <c r="BL637" s="17" t="s">
        <v>245</v>
      </c>
      <c r="BM637" s="161" t="s">
        <v>998</v>
      </c>
    </row>
    <row r="638" spans="1:65" s="13" customFormat="1" ht="11.25">
      <c r="B638" s="163"/>
      <c r="D638" s="164" t="s">
        <v>237</v>
      </c>
      <c r="E638" s="165" t="s">
        <v>1</v>
      </c>
      <c r="F638" s="166" t="s">
        <v>1342</v>
      </c>
      <c r="H638" s="167">
        <v>1</v>
      </c>
      <c r="I638" s="168"/>
      <c r="L638" s="163"/>
      <c r="M638" s="169"/>
      <c r="N638" s="170"/>
      <c r="O638" s="170"/>
      <c r="P638" s="170"/>
      <c r="Q638" s="170"/>
      <c r="R638" s="170"/>
      <c r="S638" s="170"/>
      <c r="T638" s="171"/>
      <c r="AT638" s="165" t="s">
        <v>237</v>
      </c>
      <c r="AU638" s="165" t="s">
        <v>88</v>
      </c>
      <c r="AV638" s="13" t="s">
        <v>88</v>
      </c>
      <c r="AW638" s="13" t="s">
        <v>33</v>
      </c>
      <c r="AX638" s="13" t="s">
        <v>79</v>
      </c>
      <c r="AY638" s="165" t="s">
        <v>207</v>
      </c>
    </row>
    <row r="639" spans="1:65" s="14" customFormat="1" ht="11.25">
      <c r="B639" s="172"/>
      <c r="D639" s="164" t="s">
        <v>237</v>
      </c>
      <c r="E639" s="173" t="s">
        <v>1</v>
      </c>
      <c r="F639" s="174" t="s">
        <v>3815</v>
      </c>
      <c r="H639" s="173" t="s">
        <v>1</v>
      </c>
      <c r="I639" s="175"/>
      <c r="L639" s="172"/>
      <c r="M639" s="176"/>
      <c r="N639" s="177"/>
      <c r="O639" s="177"/>
      <c r="P639" s="177"/>
      <c r="Q639" s="177"/>
      <c r="R639" s="177"/>
      <c r="S639" s="177"/>
      <c r="T639" s="178"/>
      <c r="AT639" s="173" t="s">
        <v>237</v>
      </c>
      <c r="AU639" s="173" t="s">
        <v>88</v>
      </c>
      <c r="AV639" s="14" t="s">
        <v>86</v>
      </c>
      <c r="AW639" s="14" t="s">
        <v>33</v>
      </c>
      <c r="AX639" s="14" t="s">
        <v>79</v>
      </c>
      <c r="AY639" s="173" t="s">
        <v>207</v>
      </c>
    </row>
    <row r="640" spans="1:65" s="15" customFormat="1" ht="11.25">
      <c r="B640" s="179"/>
      <c r="D640" s="164" t="s">
        <v>237</v>
      </c>
      <c r="E640" s="180" t="s">
        <v>1</v>
      </c>
      <c r="F640" s="181" t="s">
        <v>242</v>
      </c>
      <c r="H640" s="182">
        <v>1</v>
      </c>
      <c r="I640" s="183"/>
      <c r="L640" s="179"/>
      <c r="M640" s="184"/>
      <c r="N640" s="185"/>
      <c r="O640" s="185"/>
      <c r="P640" s="185"/>
      <c r="Q640" s="185"/>
      <c r="R640" s="185"/>
      <c r="S640" s="185"/>
      <c r="T640" s="186"/>
      <c r="AT640" s="180" t="s">
        <v>237</v>
      </c>
      <c r="AU640" s="180" t="s">
        <v>88</v>
      </c>
      <c r="AV640" s="15" t="s">
        <v>213</v>
      </c>
      <c r="AW640" s="15" t="s">
        <v>33</v>
      </c>
      <c r="AX640" s="15" t="s">
        <v>86</v>
      </c>
      <c r="AY640" s="180" t="s">
        <v>207</v>
      </c>
    </row>
    <row r="641" spans="1:65" s="2" customFormat="1" ht="37.9" customHeight="1">
      <c r="A641" s="31"/>
      <c r="B641" s="148"/>
      <c r="C641" s="149" t="s">
        <v>497</v>
      </c>
      <c r="D641" s="149" t="s">
        <v>209</v>
      </c>
      <c r="E641" s="150" t="s">
        <v>4074</v>
      </c>
      <c r="F641" s="151" t="s">
        <v>4075</v>
      </c>
      <c r="G641" s="152" t="s">
        <v>301</v>
      </c>
      <c r="H641" s="153">
        <v>1</v>
      </c>
      <c r="I641" s="154"/>
      <c r="J641" s="155">
        <f>ROUND(I641*H641,2)</f>
        <v>0</v>
      </c>
      <c r="K641" s="156"/>
      <c r="L641" s="32"/>
      <c r="M641" s="157" t="s">
        <v>1</v>
      </c>
      <c r="N641" s="158" t="s">
        <v>44</v>
      </c>
      <c r="O641" s="57"/>
      <c r="P641" s="159">
        <f>O641*H641</f>
        <v>0</v>
      </c>
      <c r="Q641" s="159">
        <v>0</v>
      </c>
      <c r="R641" s="159">
        <f>Q641*H641</f>
        <v>0</v>
      </c>
      <c r="S641" s="159">
        <v>0</v>
      </c>
      <c r="T641" s="160">
        <f>S641*H641</f>
        <v>0</v>
      </c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R641" s="161" t="s">
        <v>245</v>
      </c>
      <c r="AT641" s="161" t="s">
        <v>209</v>
      </c>
      <c r="AU641" s="161" t="s">
        <v>88</v>
      </c>
      <c r="AY641" s="17" t="s">
        <v>207</v>
      </c>
      <c r="BE641" s="162">
        <f>IF(N641="základní",J641,0)</f>
        <v>0</v>
      </c>
      <c r="BF641" s="162">
        <f>IF(N641="snížená",J641,0)</f>
        <v>0</v>
      </c>
      <c r="BG641" s="162">
        <f>IF(N641="zákl. přenesená",J641,0)</f>
        <v>0</v>
      </c>
      <c r="BH641" s="162">
        <f>IF(N641="sníž. přenesená",J641,0)</f>
        <v>0</v>
      </c>
      <c r="BI641" s="162">
        <f>IF(N641="nulová",J641,0)</f>
        <v>0</v>
      </c>
      <c r="BJ641" s="17" t="s">
        <v>86</v>
      </c>
      <c r="BK641" s="162">
        <f>ROUND(I641*H641,2)</f>
        <v>0</v>
      </c>
      <c r="BL641" s="17" t="s">
        <v>245</v>
      </c>
      <c r="BM641" s="161" t="s">
        <v>1002</v>
      </c>
    </row>
    <row r="642" spans="1:65" s="13" customFormat="1" ht="11.25">
      <c r="B642" s="163"/>
      <c r="D642" s="164" t="s">
        <v>237</v>
      </c>
      <c r="E642" s="165" t="s">
        <v>1</v>
      </c>
      <c r="F642" s="166" t="s">
        <v>1342</v>
      </c>
      <c r="H642" s="167">
        <v>1</v>
      </c>
      <c r="I642" s="168"/>
      <c r="L642" s="163"/>
      <c r="M642" s="169"/>
      <c r="N642" s="170"/>
      <c r="O642" s="170"/>
      <c r="P642" s="170"/>
      <c r="Q642" s="170"/>
      <c r="R642" s="170"/>
      <c r="S642" s="170"/>
      <c r="T642" s="171"/>
      <c r="AT642" s="165" t="s">
        <v>237</v>
      </c>
      <c r="AU642" s="165" t="s">
        <v>88</v>
      </c>
      <c r="AV642" s="13" t="s">
        <v>88</v>
      </c>
      <c r="AW642" s="13" t="s">
        <v>33</v>
      </c>
      <c r="AX642" s="13" t="s">
        <v>79</v>
      </c>
      <c r="AY642" s="165" t="s">
        <v>207</v>
      </c>
    </row>
    <row r="643" spans="1:65" s="14" customFormat="1" ht="11.25">
      <c r="B643" s="172"/>
      <c r="D643" s="164" t="s">
        <v>237</v>
      </c>
      <c r="E643" s="173" t="s">
        <v>1</v>
      </c>
      <c r="F643" s="174" t="s">
        <v>3815</v>
      </c>
      <c r="H643" s="173" t="s">
        <v>1</v>
      </c>
      <c r="I643" s="175"/>
      <c r="L643" s="172"/>
      <c r="M643" s="176"/>
      <c r="N643" s="177"/>
      <c r="O643" s="177"/>
      <c r="P643" s="177"/>
      <c r="Q643" s="177"/>
      <c r="R643" s="177"/>
      <c r="S643" s="177"/>
      <c r="T643" s="178"/>
      <c r="AT643" s="173" t="s">
        <v>237</v>
      </c>
      <c r="AU643" s="173" t="s">
        <v>88</v>
      </c>
      <c r="AV643" s="14" t="s">
        <v>86</v>
      </c>
      <c r="AW643" s="14" t="s">
        <v>33</v>
      </c>
      <c r="AX643" s="14" t="s">
        <v>79</v>
      </c>
      <c r="AY643" s="173" t="s">
        <v>207</v>
      </c>
    </row>
    <row r="644" spans="1:65" s="15" customFormat="1" ht="11.25">
      <c r="B644" s="179"/>
      <c r="D644" s="164" t="s">
        <v>237</v>
      </c>
      <c r="E644" s="180" t="s">
        <v>1</v>
      </c>
      <c r="F644" s="181" t="s">
        <v>242</v>
      </c>
      <c r="H644" s="182">
        <v>1</v>
      </c>
      <c r="I644" s="183"/>
      <c r="L644" s="179"/>
      <c r="M644" s="184"/>
      <c r="N644" s="185"/>
      <c r="O644" s="185"/>
      <c r="P644" s="185"/>
      <c r="Q644" s="185"/>
      <c r="R644" s="185"/>
      <c r="S644" s="185"/>
      <c r="T644" s="186"/>
      <c r="AT644" s="180" t="s">
        <v>237</v>
      </c>
      <c r="AU644" s="180" t="s">
        <v>88</v>
      </c>
      <c r="AV644" s="15" t="s">
        <v>213</v>
      </c>
      <c r="AW644" s="15" t="s">
        <v>33</v>
      </c>
      <c r="AX644" s="15" t="s">
        <v>86</v>
      </c>
      <c r="AY644" s="180" t="s">
        <v>207</v>
      </c>
    </row>
    <row r="645" spans="1:65" s="2" customFormat="1" ht="37.9" customHeight="1">
      <c r="A645" s="31"/>
      <c r="B645" s="148"/>
      <c r="C645" s="149" t="s">
        <v>1006</v>
      </c>
      <c r="D645" s="149" t="s">
        <v>209</v>
      </c>
      <c r="E645" s="150" t="s">
        <v>4076</v>
      </c>
      <c r="F645" s="151" t="s">
        <v>4077</v>
      </c>
      <c r="G645" s="152" t="s">
        <v>301</v>
      </c>
      <c r="H645" s="153">
        <v>1</v>
      </c>
      <c r="I645" s="154"/>
      <c r="J645" s="155">
        <f>ROUND(I645*H645,2)</f>
        <v>0</v>
      </c>
      <c r="K645" s="156"/>
      <c r="L645" s="32"/>
      <c r="M645" s="157" t="s">
        <v>1</v>
      </c>
      <c r="N645" s="158" t="s">
        <v>44</v>
      </c>
      <c r="O645" s="57"/>
      <c r="P645" s="159">
        <f>O645*H645</f>
        <v>0</v>
      </c>
      <c r="Q645" s="159">
        <v>0</v>
      </c>
      <c r="R645" s="159">
        <f>Q645*H645</f>
        <v>0</v>
      </c>
      <c r="S645" s="159">
        <v>0</v>
      </c>
      <c r="T645" s="160">
        <f>S645*H645</f>
        <v>0</v>
      </c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R645" s="161" t="s">
        <v>245</v>
      </c>
      <c r="AT645" s="161" t="s">
        <v>209</v>
      </c>
      <c r="AU645" s="161" t="s">
        <v>88</v>
      </c>
      <c r="AY645" s="17" t="s">
        <v>207</v>
      </c>
      <c r="BE645" s="162">
        <f>IF(N645="základní",J645,0)</f>
        <v>0</v>
      </c>
      <c r="BF645" s="162">
        <f>IF(N645="snížená",J645,0)</f>
        <v>0</v>
      </c>
      <c r="BG645" s="162">
        <f>IF(N645="zákl. přenesená",J645,0)</f>
        <v>0</v>
      </c>
      <c r="BH645" s="162">
        <f>IF(N645="sníž. přenesená",J645,0)</f>
        <v>0</v>
      </c>
      <c r="BI645" s="162">
        <f>IF(N645="nulová",J645,0)</f>
        <v>0</v>
      </c>
      <c r="BJ645" s="17" t="s">
        <v>86</v>
      </c>
      <c r="BK645" s="162">
        <f>ROUND(I645*H645,2)</f>
        <v>0</v>
      </c>
      <c r="BL645" s="17" t="s">
        <v>245</v>
      </c>
      <c r="BM645" s="161" t="s">
        <v>1009</v>
      </c>
    </row>
    <row r="646" spans="1:65" s="13" customFormat="1" ht="11.25">
      <c r="B646" s="163"/>
      <c r="D646" s="164" t="s">
        <v>237</v>
      </c>
      <c r="E646" s="165" t="s">
        <v>1</v>
      </c>
      <c r="F646" s="166" t="s">
        <v>1342</v>
      </c>
      <c r="H646" s="167">
        <v>1</v>
      </c>
      <c r="I646" s="168"/>
      <c r="L646" s="163"/>
      <c r="M646" s="169"/>
      <c r="N646" s="170"/>
      <c r="O646" s="170"/>
      <c r="P646" s="170"/>
      <c r="Q646" s="170"/>
      <c r="R646" s="170"/>
      <c r="S646" s="170"/>
      <c r="T646" s="171"/>
      <c r="AT646" s="165" t="s">
        <v>237</v>
      </c>
      <c r="AU646" s="165" t="s">
        <v>88</v>
      </c>
      <c r="AV646" s="13" t="s">
        <v>88</v>
      </c>
      <c r="AW646" s="13" t="s">
        <v>33</v>
      </c>
      <c r="AX646" s="13" t="s">
        <v>79</v>
      </c>
      <c r="AY646" s="165" t="s">
        <v>207</v>
      </c>
    </row>
    <row r="647" spans="1:65" s="14" customFormat="1" ht="11.25">
      <c r="B647" s="172"/>
      <c r="D647" s="164" t="s">
        <v>237</v>
      </c>
      <c r="E647" s="173" t="s">
        <v>1</v>
      </c>
      <c r="F647" s="174" t="s">
        <v>3815</v>
      </c>
      <c r="H647" s="173" t="s">
        <v>1</v>
      </c>
      <c r="I647" s="175"/>
      <c r="L647" s="172"/>
      <c r="M647" s="176"/>
      <c r="N647" s="177"/>
      <c r="O647" s="177"/>
      <c r="P647" s="177"/>
      <c r="Q647" s="177"/>
      <c r="R647" s="177"/>
      <c r="S647" s="177"/>
      <c r="T647" s="178"/>
      <c r="AT647" s="173" t="s">
        <v>237</v>
      </c>
      <c r="AU647" s="173" t="s">
        <v>88</v>
      </c>
      <c r="AV647" s="14" t="s">
        <v>86</v>
      </c>
      <c r="AW647" s="14" t="s">
        <v>33</v>
      </c>
      <c r="AX647" s="14" t="s">
        <v>79</v>
      </c>
      <c r="AY647" s="173" t="s">
        <v>207</v>
      </c>
    </row>
    <row r="648" spans="1:65" s="15" customFormat="1" ht="11.25">
      <c r="B648" s="179"/>
      <c r="D648" s="164" t="s">
        <v>237</v>
      </c>
      <c r="E648" s="180" t="s">
        <v>1</v>
      </c>
      <c r="F648" s="181" t="s">
        <v>242</v>
      </c>
      <c r="H648" s="182">
        <v>1</v>
      </c>
      <c r="I648" s="183"/>
      <c r="L648" s="179"/>
      <c r="M648" s="184"/>
      <c r="N648" s="185"/>
      <c r="O648" s="185"/>
      <c r="P648" s="185"/>
      <c r="Q648" s="185"/>
      <c r="R648" s="185"/>
      <c r="S648" s="185"/>
      <c r="T648" s="186"/>
      <c r="AT648" s="180" t="s">
        <v>237</v>
      </c>
      <c r="AU648" s="180" t="s">
        <v>88</v>
      </c>
      <c r="AV648" s="15" t="s">
        <v>213</v>
      </c>
      <c r="AW648" s="15" t="s">
        <v>33</v>
      </c>
      <c r="AX648" s="15" t="s">
        <v>86</v>
      </c>
      <c r="AY648" s="180" t="s">
        <v>207</v>
      </c>
    </row>
    <row r="649" spans="1:65" s="2" customFormat="1" ht="37.9" customHeight="1">
      <c r="A649" s="31"/>
      <c r="B649" s="148"/>
      <c r="C649" s="149" t="s">
        <v>510</v>
      </c>
      <c r="D649" s="149" t="s">
        <v>209</v>
      </c>
      <c r="E649" s="150" t="s">
        <v>4078</v>
      </c>
      <c r="F649" s="151" t="s">
        <v>4079</v>
      </c>
      <c r="G649" s="152" t="s">
        <v>301</v>
      </c>
      <c r="H649" s="153">
        <v>1</v>
      </c>
      <c r="I649" s="154"/>
      <c r="J649" s="155">
        <f>ROUND(I649*H649,2)</f>
        <v>0</v>
      </c>
      <c r="K649" s="156"/>
      <c r="L649" s="32"/>
      <c r="M649" s="157" t="s">
        <v>1</v>
      </c>
      <c r="N649" s="158" t="s">
        <v>44</v>
      </c>
      <c r="O649" s="57"/>
      <c r="P649" s="159">
        <f>O649*H649</f>
        <v>0</v>
      </c>
      <c r="Q649" s="159">
        <v>0</v>
      </c>
      <c r="R649" s="159">
        <f>Q649*H649</f>
        <v>0</v>
      </c>
      <c r="S649" s="159">
        <v>0</v>
      </c>
      <c r="T649" s="160">
        <f>S649*H649</f>
        <v>0</v>
      </c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R649" s="161" t="s">
        <v>245</v>
      </c>
      <c r="AT649" s="161" t="s">
        <v>209</v>
      </c>
      <c r="AU649" s="161" t="s">
        <v>88</v>
      </c>
      <c r="AY649" s="17" t="s">
        <v>207</v>
      </c>
      <c r="BE649" s="162">
        <f>IF(N649="základní",J649,0)</f>
        <v>0</v>
      </c>
      <c r="BF649" s="162">
        <f>IF(N649="snížená",J649,0)</f>
        <v>0</v>
      </c>
      <c r="BG649" s="162">
        <f>IF(N649="zákl. přenesená",J649,0)</f>
        <v>0</v>
      </c>
      <c r="BH649" s="162">
        <f>IF(N649="sníž. přenesená",J649,0)</f>
        <v>0</v>
      </c>
      <c r="BI649" s="162">
        <f>IF(N649="nulová",J649,0)</f>
        <v>0</v>
      </c>
      <c r="BJ649" s="17" t="s">
        <v>86</v>
      </c>
      <c r="BK649" s="162">
        <f>ROUND(I649*H649,2)</f>
        <v>0</v>
      </c>
      <c r="BL649" s="17" t="s">
        <v>245</v>
      </c>
      <c r="BM649" s="161" t="s">
        <v>1015</v>
      </c>
    </row>
    <row r="650" spans="1:65" s="13" customFormat="1" ht="11.25">
      <c r="B650" s="163"/>
      <c r="D650" s="164" t="s">
        <v>237</v>
      </c>
      <c r="E650" s="165" t="s">
        <v>1</v>
      </c>
      <c r="F650" s="166" t="s">
        <v>1342</v>
      </c>
      <c r="H650" s="167">
        <v>1</v>
      </c>
      <c r="I650" s="168"/>
      <c r="L650" s="163"/>
      <c r="M650" s="169"/>
      <c r="N650" s="170"/>
      <c r="O650" s="170"/>
      <c r="P650" s="170"/>
      <c r="Q650" s="170"/>
      <c r="R650" s="170"/>
      <c r="S650" s="170"/>
      <c r="T650" s="171"/>
      <c r="AT650" s="165" t="s">
        <v>237</v>
      </c>
      <c r="AU650" s="165" t="s">
        <v>88</v>
      </c>
      <c r="AV650" s="13" t="s">
        <v>88</v>
      </c>
      <c r="AW650" s="13" t="s">
        <v>33</v>
      </c>
      <c r="AX650" s="13" t="s">
        <v>79</v>
      </c>
      <c r="AY650" s="165" t="s">
        <v>207</v>
      </c>
    </row>
    <row r="651" spans="1:65" s="14" customFormat="1" ht="11.25">
      <c r="B651" s="172"/>
      <c r="D651" s="164" t="s">
        <v>237</v>
      </c>
      <c r="E651" s="173" t="s">
        <v>1</v>
      </c>
      <c r="F651" s="174" t="s">
        <v>3815</v>
      </c>
      <c r="H651" s="173" t="s">
        <v>1</v>
      </c>
      <c r="I651" s="175"/>
      <c r="L651" s="172"/>
      <c r="M651" s="176"/>
      <c r="N651" s="177"/>
      <c r="O651" s="177"/>
      <c r="P651" s="177"/>
      <c r="Q651" s="177"/>
      <c r="R651" s="177"/>
      <c r="S651" s="177"/>
      <c r="T651" s="178"/>
      <c r="AT651" s="173" t="s">
        <v>237</v>
      </c>
      <c r="AU651" s="173" t="s">
        <v>88</v>
      </c>
      <c r="AV651" s="14" t="s">
        <v>86</v>
      </c>
      <c r="AW651" s="14" t="s">
        <v>33</v>
      </c>
      <c r="AX651" s="14" t="s">
        <v>79</v>
      </c>
      <c r="AY651" s="173" t="s">
        <v>207</v>
      </c>
    </row>
    <row r="652" spans="1:65" s="15" customFormat="1" ht="11.25">
      <c r="B652" s="179"/>
      <c r="D652" s="164" t="s">
        <v>237</v>
      </c>
      <c r="E652" s="180" t="s">
        <v>1</v>
      </c>
      <c r="F652" s="181" t="s">
        <v>242</v>
      </c>
      <c r="H652" s="182">
        <v>1</v>
      </c>
      <c r="I652" s="183"/>
      <c r="L652" s="179"/>
      <c r="M652" s="184"/>
      <c r="N652" s="185"/>
      <c r="O652" s="185"/>
      <c r="P652" s="185"/>
      <c r="Q652" s="185"/>
      <c r="R652" s="185"/>
      <c r="S652" s="185"/>
      <c r="T652" s="186"/>
      <c r="AT652" s="180" t="s">
        <v>237</v>
      </c>
      <c r="AU652" s="180" t="s">
        <v>88</v>
      </c>
      <c r="AV652" s="15" t="s">
        <v>213</v>
      </c>
      <c r="AW652" s="15" t="s">
        <v>33</v>
      </c>
      <c r="AX652" s="15" t="s">
        <v>86</v>
      </c>
      <c r="AY652" s="180" t="s">
        <v>207</v>
      </c>
    </row>
    <row r="653" spans="1:65" s="2" customFormat="1" ht="37.9" customHeight="1">
      <c r="A653" s="31"/>
      <c r="B653" s="148"/>
      <c r="C653" s="149" t="s">
        <v>1019</v>
      </c>
      <c r="D653" s="149" t="s">
        <v>209</v>
      </c>
      <c r="E653" s="150" t="s">
        <v>4080</v>
      </c>
      <c r="F653" s="151" t="s">
        <v>4081</v>
      </c>
      <c r="G653" s="152" t="s">
        <v>301</v>
      </c>
      <c r="H653" s="153">
        <v>1</v>
      </c>
      <c r="I653" s="154"/>
      <c r="J653" s="155">
        <f>ROUND(I653*H653,2)</f>
        <v>0</v>
      </c>
      <c r="K653" s="156"/>
      <c r="L653" s="32"/>
      <c r="M653" s="157" t="s">
        <v>1</v>
      </c>
      <c r="N653" s="158" t="s">
        <v>44</v>
      </c>
      <c r="O653" s="57"/>
      <c r="P653" s="159">
        <f>O653*H653</f>
        <v>0</v>
      </c>
      <c r="Q653" s="159">
        <v>0</v>
      </c>
      <c r="R653" s="159">
        <f>Q653*H653</f>
        <v>0</v>
      </c>
      <c r="S653" s="159">
        <v>0</v>
      </c>
      <c r="T653" s="160">
        <f>S653*H653</f>
        <v>0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R653" s="161" t="s">
        <v>245</v>
      </c>
      <c r="AT653" s="161" t="s">
        <v>209</v>
      </c>
      <c r="AU653" s="161" t="s">
        <v>88</v>
      </c>
      <c r="AY653" s="17" t="s">
        <v>207</v>
      </c>
      <c r="BE653" s="162">
        <f>IF(N653="základní",J653,0)</f>
        <v>0</v>
      </c>
      <c r="BF653" s="162">
        <f>IF(N653="snížená",J653,0)</f>
        <v>0</v>
      </c>
      <c r="BG653" s="162">
        <f>IF(N653="zákl. přenesená",J653,0)</f>
        <v>0</v>
      </c>
      <c r="BH653" s="162">
        <f>IF(N653="sníž. přenesená",J653,0)</f>
        <v>0</v>
      </c>
      <c r="BI653" s="162">
        <f>IF(N653="nulová",J653,0)</f>
        <v>0</v>
      </c>
      <c r="BJ653" s="17" t="s">
        <v>86</v>
      </c>
      <c r="BK653" s="162">
        <f>ROUND(I653*H653,2)</f>
        <v>0</v>
      </c>
      <c r="BL653" s="17" t="s">
        <v>245</v>
      </c>
      <c r="BM653" s="161" t="s">
        <v>1022</v>
      </c>
    </row>
    <row r="654" spans="1:65" s="13" customFormat="1" ht="11.25">
      <c r="B654" s="163"/>
      <c r="D654" s="164" t="s">
        <v>237</v>
      </c>
      <c r="E654" s="165" t="s">
        <v>1</v>
      </c>
      <c r="F654" s="166" t="s">
        <v>1342</v>
      </c>
      <c r="H654" s="167">
        <v>1</v>
      </c>
      <c r="I654" s="168"/>
      <c r="L654" s="163"/>
      <c r="M654" s="169"/>
      <c r="N654" s="170"/>
      <c r="O654" s="170"/>
      <c r="P654" s="170"/>
      <c r="Q654" s="170"/>
      <c r="R654" s="170"/>
      <c r="S654" s="170"/>
      <c r="T654" s="171"/>
      <c r="AT654" s="165" t="s">
        <v>237</v>
      </c>
      <c r="AU654" s="165" t="s">
        <v>88</v>
      </c>
      <c r="AV654" s="13" t="s">
        <v>88</v>
      </c>
      <c r="AW654" s="13" t="s">
        <v>33</v>
      </c>
      <c r="AX654" s="13" t="s">
        <v>79</v>
      </c>
      <c r="AY654" s="165" t="s">
        <v>207</v>
      </c>
    </row>
    <row r="655" spans="1:65" s="14" customFormat="1" ht="11.25">
      <c r="B655" s="172"/>
      <c r="D655" s="164" t="s">
        <v>237</v>
      </c>
      <c r="E655" s="173" t="s">
        <v>1</v>
      </c>
      <c r="F655" s="174" t="s">
        <v>3815</v>
      </c>
      <c r="H655" s="173" t="s">
        <v>1</v>
      </c>
      <c r="I655" s="175"/>
      <c r="L655" s="172"/>
      <c r="M655" s="176"/>
      <c r="N655" s="177"/>
      <c r="O655" s="177"/>
      <c r="P655" s="177"/>
      <c r="Q655" s="177"/>
      <c r="R655" s="177"/>
      <c r="S655" s="177"/>
      <c r="T655" s="178"/>
      <c r="AT655" s="173" t="s">
        <v>237</v>
      </c>
      <c r="AU655" s="173" t="s">
        <v>88</v>
      </c>
      <c r="AV655" s="14" t="s">
        <v>86</v>
      </c>
      <c r="AW655" s="14" t="s">
        <v>33</v>
      </c>
      <c r="AX655" s="14" t="s">
        <v>79</v>
      </c>
      <c r="AY655" s="173" t="s">
        <v>207</v>
      </c>
    </row>
    <row r="656" spans="1:65" s="15" customFormat="1" ht="11.25">
      <c r="B656" s="179"/>
      <c r="D656" s="164" t="s">
        <v>237</v>
      </c>
      <c r="E656" s="180" t="s">
        <v>1</v>
      </c>
      <c r="F656" s="181" t="s">
        <v>242</v>
      </c>
      <c r="H656" s="182">
        <v>1</v>
      </c>
      <c r="I656" s="183"/>
      <c r="L656" s="179"/>
      <c r="M656" s="184"/>
      <c r="N656" s="185"/>
      <c r="O656" s="185"/>
      <c r="P656" s="185"/>
      <c r="Q656" s="185"/>
      <c r="R656" s="185"/>
      <c r="S656" s="185"/>
      <c r="T656" s="186"/>
      <c r="AT656" s="180" t="s">
        <v>237</v>
      </c>
      <c r="AU656" s="180" t="s">
        <v>88</v>
      </c>
      <c r="AV656" s="15" t="s">
        <v>213</v>
      </c>
      <c r="AW656" s="15" t="s">
        <v>33</v>
      </c>
      <c r="AX656" s="15" t="s">
        <v>86</v>
      </c>
      <c r="AY656" s="180" t="s">
        <v>207</v>
      </c>
    </row>
    <row r="657" spans="1:65" s="2" customFormat="1" ht="37.9" customHeight="1">
      <c r="A657" s="31"/>
      <c r="B657" s="148"/>
      <c r="C657" s="149" t="s">
        <v>522</v>
      </c>
      <c r="D657" s="149" t="s">
        <v>209</v>
      </c>
      <c r="E657" s="150" t="s">
        <v>4082</v>
      </c>
      <c r="F657" s="151" t="s">
        <v>4083</v>
      </c>
      <c r="G657" s="152" t="s">
        <v>301</v>
      </c>
      <c r="H657" s="153">
        <v>1</v>
      </c>
      <c r="I657" s="154"/>
      <c r="J657" s="155">
        <f>ROUND(I657*H657,2)</f>
        <v>0</v>
      </c>
      <c r="K657" s="156"/>
      <c r="L657" s="32"/>
      <c r="M657" s="157" t="s">
        <v>1</v>
      </c>
      <c r="N657" s="158" t="s">
        <v>44</v>
      </c>
      <c r="O657" s="57"/>
      <c r="P657" s="159">
        <f>O657*H657</f>
        <v>0</v>
      </c>
      <c r="Q657" s="159">
        <v>0</v>
      </c>
      <c r="R657" s="159">
        <f>Q657*H657</f>
        <v>0</v>
      </c>
      <c r="S657" s="159">
        <v>0</v>
      </c>
      <c r="T657" s="160">
        <f>S657*H657</f>
        <v>0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R657" s="161" t="s">
        <v>245</v>
      </c>
      <c r="AT657" s="161" t="s">
        <v>209</v>
      </c>
      <c r="AU657" s="161" t="s">
        <v>88</v>
      </c>
      <c r="AY657" s="17" t="s">
        <v>207</v>
      </c>
      <c r="BE657" s="162">
        <f>IF(N657="základní",J657,0)</f>
        <v>0</v>
      </c>
      <c r="BF657" s="162">
        <f>IF(N657="snížená",J657,0)</f>
        <v>0</v>
      </c>
      <c r="BG657" s="162">
        <f>IF(N657="zákl. přenesená",J657,0)</f>
        <v>0</v>
      </c>
      <c r="BH657" s="162">
        <f>IF(N657="sníž. přenesená",J657,0)</f>
        <v>0</v>
      </c>
      <c r="BI657" s="162">
        <f>IF(N657="nulová",J657,0)</f>
        <v>0</v>
      </c>
      <c r="BJ657" s="17" t="s">
        <v>86</v>
      </c>
      <c r="BK657" s="162">
        <f>ROUND(I657*H657,2)</f>
        <v>0</v>
      </c>
      <c r="BL657" s="17" t="s">
        <v>245</v>
      </c>
      <c r="BM657" s="161" t="s">
        <v>1025</v>
      </c>
    </row>
    <row r="658" spans="1:65" s="13" customFormat="1" ht="11.25">
      <c r="B658" s="163"/>
      <c r="D658" s="164" t="s">
        <v>237</v>
      </c>
      <c r="E658" s="165" t="s">
        <v>1</v>
      </c>
      <c r="F658" s="166" t="s">
        <v>1342</v>
      </c>
      <c r="H658" s="167">
        <v>1</v>
      </c>
      <c r="I658" s="168"/>
      <c r="L658" s="163"/>
      <c r="M658" s="169"/>
      <c r="N658" s="170"/>
      <c r="O658" s="170"/>
      <c r="P658" s="170"/>
      <c r="Q658" s="170"/>
      <c r="R658" s="170"/>
      <c r="S658" s="170"/>
      <c r="T658" s="171"/>
      <c r="AT658" s="165" t="s">
        <v>237</v>
      </c>
      <c r="AU658" s="165" t="s">
        <v>88</v>
      </c>
      <c r="AV658" s="13" t="s">
        <v>88</v>
      </c>
      <c r="AW658" s="13" t="s">
        <v>33</v>
      </c>
      <c r="AX658" s="13" t="s">
        <v>79</v>
      </c>
      <c r="AY658" s="165" t="s">
        <v>207</v>
      </c>
    </row>
    <row r="659" spans="1:65" s="14" customFormat="1" ht="11.25">
      <c r="B659" s="172"/>
      <c r="D659" s="164" t="s">
        <v>237</v>
      </c>
      <c r="E659" s="173" t="s">
        <v>1</v>
      </c>
      <c r="F659" s="174" t="s">
        <v>3815</v>
      </c>
      <c r="H659" s="173" t="s">
        <v>1</v>
      </c>
      <c r="I659" s="175"/>
      <c r="L659" s="172"/>
      <c r="M659" s="176"/>
      <c r="N659" s="177"/>
      <c r="O659" s="177"/>
      <c r="P659" s="177"/>
      <c r="Q659" s="177"/>
      <c r="R659" s="177"/>
      <c r="S659" s="177"/>
      <c r="T659" s="178"/>
      <c r="AT659" s="173" t="s">
        <v>237</v>
      </c>
      <c r="AU659" s="173" t="s">
        <v>88</v>
      </c>
      <c r="AV659" s="14" t="s">
        <v>86</v>
      </c>
      <c r="AW659" s="14" t="s">
        <v>33</v>
      </c>
      <c r="AX659" s="14" t="s">
        <v>79</v>
      </c>
      <c r="AY659" s="173" t="s">
        <v>207</v>
      </c>
    </row>
    <row r="660" spans="1:65" s="15" customFormat="1" ht="11.25">
      <c r="B660" s="179"/>
      <c r="D660" s="164" t="s">
        <v>237</v>
      </c>
      <c r="E660" s="180" t="s">
        <v>1</v>
      </c>
      <c r="F660" s="181" t="s">
        <v>242</v>
      </c>
      <c r="H660" s="182">
        <v>1</v>
      </c>
      <c r="I660" s="183"/>
      <c r="L660" s="179"/>
      <c r="M660" s="184"/>
      <c r="N660" s="185"/>
      <c r="O660" s="185"/>
      <c r="P660" s="185"/>
      <c r="Q660" s="185"/>
      <c r="R660" s="185"/>
      <c r="S660" s="185"/>
      <c r="T660" s="186"/>
      <c r="AT660" s="180" t="s">
        <v>237</v>
      </c>
      <c r="AU660" s="180" t="s">
        <v>88</v>
      </c>
      <c r="AV660" s="15" t="s">
        <v>213</v>
      </c>
      <c r="AW660" s="15" t="s">
        <v>33</v>
      </c>
      <c r="AX660" s="15" t="s">
        <v>86</v>
      </c>
      <c r="AY660" s="180" t="s">
        <v>207</v>
      </c>
    </row>
    <row r="661" spans="1:65" s="2" customFormat="1" ht="37.9" customHeight="1">
      <c r="A661" s="31"/>
      <c r="B661" s="148"/>
      <c r="C661" s="149" t="s">
        <v>1032</v>
      </c>
      <c r="D661" s="149" t="s">
        <v>209</v>
      </c>
      <c r="E661" s="150" t="s">
        <v>4084</v>
      </c>
      <c r="F661" s="151" t="s">
        <v>4085</v>
      </c>
      <c r="G661" s="152" t="s">
        <v>301</v>
      </c>
      <c r="H661" s="153">
        <v>1</v>
      </c>
      <c r="I661" s="154"/>
      <c r="J661" s="155">
        <f>ROUND(I661*H661,2)</f>
        <v>0</v>
      </c>
      <c r="K661" s="156"/>
      <c r="L661" s="32"/>
      <c r="M661" s="157" t="s">
        <v>1</v>
      </c>
      <c r="N661" s="158" t="s">
        <v>44</v>
      </c>
      <c r="O661" s="57"/>
      <c r="P661" s="159">
        <f>O661*H661</f>
        <v>0</v>
      </c>
      <c r="Q661" s="159">
        <v>0</v>
      </c>
      <c r="R661" s="159">
        <f>Q661*H661</f>
        <v>0</v>
      </c>
      <c r="S661" s="159">
        <v>0</v>
      </c>
      <c r="T661" s="160">
        <f>S661*H661</f>
        <v>0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R661" s="161" t="s">
        <v>245</v>
      </c>
      <c r="AT661" s="161" t="s">
        <v>209</v>
      </c>
      <c r="AU661" s="161" t="s">
        <v>88</v>
      </c>
      <c r="AY661" s="17" t="s">
        <v>207</v>
      </c>
      <c r="BE661" s="162">
        <f>IF(N661="základní",J661,0)</f>
        <v>0</v>
      </c>
      <c r="BF661" s="162">
        <f>IF(N661="snížená",J661,0)</f>
        <v>0</v>
      </c>
      <c r="BG661" s="162">
        <f>IF(N661="zákl. přenesená",J661,0)</f>
        <v>0</v>
      </c>
      <c r="BH661" s="162">
        <f>IF(N661="sníž. přenesená",J661,0)</f>
        <v>0</v>
      </c>
      <c r="BI661" s="162">
        <f>IF(N661="nulová",J661,0)</f>
        <v>0</v>
      </c>
      <c r="BJ661" s="17" t="s">
        <v>86</v>
      </c>
      <c r="BK661" s="162">
        <f>ROUND(I661*H661,2)</f>
        <v>0</v>
      </c>
      <c r="BL661" s="17" t="s">
        <v>245</v>
      </c>
      <c r="BM661" s="161" t="s">
        <v>1035</v>
      </c>
    </row>
    <row r="662" spans="1:65" s="13" customFormat="1" ht="11.25">
      <c r="B662" s="163"/>
      <c r="D662" s="164" t="s">
        <v>237</v>
      </c>
      <c r="E662" s="165" t="s">
        <v>1</v>
      </c>
      <c r="F662" s="166" t="s">
        <v>1342</v>
      </c>
      <c r="H662" s="167">
        <v>1</v>
      </c>
      <c r="I662" s="168"/>
      <c r="L662" s="163"/>
      <c r="M662" s="169"/>
      <c r="N662" s="170"/>
      <c r="O662" s="170"/>
      <c r="P662" s="170"/>
      <c r="Q662" s="170"/>
      <c r="R662" s="170"/>
      <c r="S662" s="170"/>
      <c r="T662" s="171"/>
      <c r="AT662" s="165" t="s">
        <v>237</v>
      </c>
      <c r="AU662" s="165" t="s">
        <v>88</v>
      </c>
      <c r="AV662" s="13" t="s">
        <v>88</v>
      </c>
      <c r="AW662" s="13" t="s">
        <v>33</v>
      </c>
      <c r="AX662" s="13" t="s">
        <v>79</v>
      </c>
      <c r="AY662" s="165" t="s">
        <v>207</v>
      </c>
    </row>
    <row r="663" spans="1:65" s="14" customFormat="1" ht="11.25">
      <c r="B663" s="172"/>
      <c r="D663" s="164" t="s">
        <v>237</v>
      </c>
      <c r="E663" s="173" t="s">
        <v>1</v>
      </c>
      <c r="F663" s="174" t="s">
        <v>3815</v>
      </c>
      <c r="H663" s="173" t="s">
        <v>1</v>
      </c>
      <c r="I663" s="175"/>
      <c r="L663" s="172"/>
      <c r="M663" s="176"/>
      <c r="N663" s="177"/>
      <c r="O663" s="177"/>
      <c r="P663" s="177"/>
      <c r="Q663" s="177"/>
      <c r="R663" s="177"/>
      <c r="S663" s="177"/>
      <c r="T663" s="178"/>
      <c r="AT663" s="173" t="s">
        <v>237</v>
      </c>
      <c r="AU663" s="173" t="s">
        <v>88</v>
      </c>
      <c r="AV663" s="14" t="s">
        <v>86</v>
      </c>
      <c r="AW663" s="14" t="s">
        <v>33</v>
      </c>
      <c r="AX663" s="14" t="s">
        <v>79</v>
      </c>
      <c r="AY663" s="173" t="s">
        <v>207</v>
      </c>
    </row>
    <row r="664" spans="1:65" s="15" customFormat="1" ht="11.25">
      <c r="B664" s="179"/>
      <c r="D664" s="164" t="s">
        <v>237</v>
      </c>
      <c r="E664" s="180" t="s">
        <v>1</v>
      </c>
      <c r="F664" s="181" t="s">
        <v>242</v>
      </c>
      <c r="H664" s="182">
        <v>1</v>
      </c>
      <c r="I664" s="183"/>
      <c r="L664" s="179"/>
      <c r="M664" s="184"/>
      <c r="N664" s="185"/>
      <c r="O664" s="185"/>
      <c r="P664" s="185"/>
      <c r="Q664" s="185"/>
      <c r="R664" s="185"/>
      <c r="S664" s="185"/>
      <c r="T664" s="186"/>
      <c r="AT664" s="180" t="s">
        <v>237</v>
      </c>
      <c r="AU664" s="180" t="s">
        <v>88</v>
      </c>
      <c r="AV664" s="15" t="s">
        <v>213</v>
      </c>
      <c r="AW664" s="15" t="s">
        <v>33</v>
      </c>
      <c r="AX664" s="15" t="s">
        <v>86</v>
      </c>
      <c r="AY664" s="180" t="s">
        <v>207</v>
      </c>
    </row>
    <row r="665" spans="1:65" s="2" customFormat="1" ht="37.9" customHeight="1">
      <c r="A665" s="31"/>
      <c r="B665" s="148"/>
      <c r="C665" s="149" t="s">
        <v>537</v>
      </c>
      <c r="D665" s="149" t="s">
        <v>209</v>
      </c>
      <c r="E665" s="150" t="s">
        <v>4086</v>
      </c>
      <c r="F665" s="151" t="s">
        <v>4087</v>
      </c>
      <c r="G665" s="152" t="s">
        <v>301</v>
      </c>
      <c r="H665" s="153">
        <v>1</v>
      </c>
      <c r="I665" s="154"/>
      <c r="J665" s="155">
        <f>ROUND(I665*H665,2)</f>
        <v>0</v>
      </c>
      <c r="K665" s="156"/>
      <c r="L665" s="32"/>
      <c r="M665" s="157" t="s">
        <v>1</v>
      </c>
      <c r="N665" s="158" t="s">
        <v>44</v>
      </c>
      <c r="O665" s="57"/>
      <c r="P665" s="159">
        <f>O665*H665</f>
        <v>0</v>
      </c>
      <c r="Q665" s="159">
        <v>0</v>
      </c>
      <c r="R665" s="159">
        <f>Q665*H665</f>
        <v>0</v>
      </c>
      <c r="S665" s="159">
        <v>0</v>
      </c>
      <c r="T665" s="160">
        <f>S665*H665</f>
        <v>0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R665" s="161" t="s">
        <v>245</v>
      </c>
      <c r="AT665" s="161" t="s">
        <v>209</v>
      </c>
      <c r="AU665" s="161" t="s">
        <v>88</v>
      </c>
      <c r="AY665" s="17" t="s">
        <v>207</v>
      </c>
      <c r="BE665" s="162">
        <f>IF(N665="základní",J665,0)</f>
        <v>0</v>
      </c>
      <c r="BF665" s="162">
        <f>IF(N665="snížená",J665,0)</f>
        <v>0</v>
      </c>
      <c r="BG665" s="162">
        <f>IF(N665="zákl. přenesená",J665,0)</f>
        <v>0</v>
      </c>
      <c r="BH665" s="162">
        <f>IF(N665="sníž. přenesená",J665,0)</f>
        <v>0</v>
      </c>
      <c r="BI665" s="162">
        <f>IF(N665="nulová",J665,0)</f>
        <v>0</v>
      </c>
      <c r="BJ665" s="17" t="s">
        <v>86</v>
      </c>
      <c r="BK665" s="162">
        <f>ROUND(I665*H665,2)</f>
        <v>0</v>
      </c>
      <c r="BL665" s="17" t="s">
        <v>245</v>
      </c>
      <c r="BM665" s="161" t="s">
        <v>1039</v>
      </c>
    </row>
    <row r="666" spans="1:65" s="13" customFormat="1" ht="11.25">
      <c r="B666" s="163"/>
      <c r="D666" s="164" t="s">
        <v>237</v>
      </c>
      <c r="E666" s="165" t="s">
        <v>1</v>
      </c>
      <c r="F666" s="166" t="s">
        <v>1343</v>
      </c>
      <c r="H666" s="167">
        <v>1</v>
      </c>
      <c r="I666" s="168"/>
      <c r="L666" s="163"/>
      <c r="M666" s="169"/>
      <c r="N666" s="170"/>
      <c r="O666" s="170"/>
      <c r="P666" s="170"/>
      <c r="Q666" s="170"/>
      <c r="R666" s="170"/>
      <c r="S666" s="170"/>
      <c r="T666" s="171"/>
      <c r="AT666" s="165" t="s">
        <v>237</v>
      </c>
      <c r="AU666" s="165" t="s">
        <v>88</v>
      </c>
      <c r="AV666" s="13" t="s">
        <v>88</v>
      </c>
      <c r="AW666" s="13" t="s">
        <v>33</v>
      </c>
      <c r="AX666" s="13" t="s">
        <v>79</v>
      </c>
      <c r="AY666" s="165" t="s">
        <v>207</v>
      </c>
    </row>
    <row r="667" spans="1:65" s="14" customFormat="1" ht="11.25">
      <c r="B667" s="172"/>
      <c r="D667" s="164" t="s">
        <v>237</v>
      </c>
      <c r="E667" s="173" t="s">
        <v>1</v>
      </c>
      <c r="F667" s="174" t="s">
        <v>3815</v>
      </c>
      <c r="H667" s="173" t="s">
        <v>1</v>
      </c>
      <c r="I667" s="175"/>
      <c r="L667" s="172"/>
      <c r="M667" s="176"/>
      <c r="N667" s="177"/>
      <c r="O667" s="177"/>
      <c r="P667" s="177"/>
      <c r="Q667" s="177"/>
      <c r="R667" s="177"/>
      <c r="S667" s="177"/>
      <c r="T667" s="178"/>
      <c r="AT667" s="173" t="s">
        <v>237</v>
      </c>
      <c r="AU667" s="173" t="s">
        <v>88</v>
      </c>
      <c r="AV667" s="14" t="s">
        <v>86</v>
      </c>
      <c r="AW667" s="14" t="s">
        <v>33</v>
      </c>
      <c r="AX667" s="14" t="s">
        <v>79</v>
      </c>
      <c r="AY667" s="173" t="s">
        <v>207</v>
      </c>
    </row>
    <row r="668" spans="1:65" s="15" customFormat="1" ht="11.25">
      <c r="B668" s="179"/>
      <c r="D668" s="164" t="s">
        <v>237</v>
      </c>
      <c r="E668" s="180" t="s">
        <v>1</v>
      </c>
      <c r="F668" s="181" t="s">
        <v>242</v>
      </c>
      <c r="H668" s="182">
        <v>1</v>
      </c>
      <c r="I668" s="183"/>
      <c r="L668" s="179"/>
      <c r="M668" s="184"/>
      <c r="N668" s="185"/>
      <c r="O668" s="185"/>
      <c r="P668" s="185"/>
      <c r="Q668" s="185"/>
      <c r="R668" s="185"/>
      <c r="S668" s="185"/>
      <c r="T668" s="186"/>
      <c r="AT668" s="180" t="s">
        <v>237</v>
      </c>
      <c r="AU668" s="180" t="s">
        <v>88</v>
      </c>
      <c r="AV668" s="15" t="s">
        <v>213</v>
      </c>
      <c r="AW668" s="15" t="s">
        <v>33</v>
      </c>
      <c r="AX668" s="15" t="s">
        <v>86</v>
      </c>
      <c r="AY668" s="180" t="s">
        <v>207</v>
      </c>
    </row>
    <row r="669" spans="1:65" s="2" customFormat="1" ht="37.9" customHeight="1">
      <c r="A669" s="31"/>
      <c r="B669" s="148"/>
      <c r="C669" s="149" t="s">
        <v>1042</v>
      </c>
      <c r="D669" s="149" t="s">
        <v>209</v>
      </c>
      <c r="E669" s="150" t="s">
        <v>4088</v>
      </c>
      <c r="F669" s="151" t="s">
        <v>4089</v>
      </c>
      <c r="G669" s="152" t="s">
        <v>301</v>
      </c>
      <c r="H669" s="153">
        <v>1</v>
      </c>
      <c r="I669" s="154"/>
      <c r="J669" s="155">
        <f>ROUND(I669*H669,2)</f>
        <v>0</v>
      </c>
      <c r="K669" s="156"/>
      <c r="L669" s="32"/>
      <c r="M669" s="157" t="s">
        <v>1</v>
      </c>
      <c r="N669" s="158" t="s">
        <v>44</v>
      </c>
      <c r="O669" s="57"/>
      <c r="P669" s="159">
        <f>O669*H669</f>
        <v>0</v>
      </c>
      <c r="Q669" s="159">
        <v>0</v>
      </c>
      <c r="R669" s="159">
        <f>Q669*H669</f>
        <v>0</v>
      </c>
      <c r="S669" s="159">
        <v>0</v>
      </c>
      <c r="T669" s="160">
        <f>S669*H669</f>
        <v>0</v>
      </c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R669" s="161" t="s">
        <v>245</v>
      </c>
      <c r="AT669" s="161" t="s">
        <v>209</v>
      </c>
      <c r="AU669" s="161" t="s">
        <v>88</v>
      </c>
      <c r="AY669" s="17" t="s">
        <v>207</v>
      </c>
      <c r="BE669" s="162">
        <f>IF(N669="základní",J669,0)</f>
        <v>0</v>
      </c>
      <c r="BF669" s="162">
        <f>IF(N669="snížená",J669,0)</f>
        <v>0</v>
      </c>
      <c r="BG669" s="162">
        <f>IF(N669="zákl. přenesená",J669,0)</f>
        <v>0</v>
      </c>
      <c r="BH669" s="162">
        <f>IF(N669="sníž. přenesená",J669,0)</f>
        <v>0</v>
      </c>
      <c r="BI669" s="162">
        <f>IF(N669="nulová",J669,0)</f>
        <v>0</v>
      </c>
      <c r="BJ669" s="17" t="s">
        <v>86</v>
      </c>
      <c r="BK669" s="162">
        <f>ROUND(I669*H669,2)</f>
        <v>0</v>
      </c>
      <c r="BL669" s="17" t="s">
        <v>245</v>
      </c>
      <c r="BM669" s="161" t="s">
        <v>1045</v>
      </c>
    </row>
    <row r="670" spans="1:65" s="13" customFormat="1" ht="11.25">
      <c r="B670" s="163"/>
      <c r="D670" s="164" t="s">
        <v>237</v>
      </c>
      <c r="E670" s="165" t="s">
        <v>1</v>
      </c>
      <c r="F670" s="166" t="s">
        <v>1343</v>
      </c>
      <c r="H670" s="167">
        <v>1</v>
      </c>
      <c r="I670" s="168"/>
      <c r="L670" s="163"/>
      <c r="M670" s="169"/>
      <c r="N670" s="170"/>
      <c r="O670" s="170"/>
      <c r="P670" s="170"/>
      <c r="Q670" s="170"/>
      <c r="R670" s="170"/>
      <c r="S670" s="170"/>
      <c r="T670" s="171"/>
      <c r="AT670" s="165" t="s">
        <v>237</v>
      </c>
      <c r="AU670" s="165" t="s">
        <v>88</v>
      </c>
      <c r="AV670" s="13" t="s">
        <v>88</v>
      </c>
      <c r="AW670" s="13" t="s">
        <v>33</v>
      </c>
      <c r="AX670" s="13" t="s">
        <v>79</v>
      </c>
      <c r="AY670" s="165" t="s">
        <v>207</v>
      </c>
    </row>
    <row r="671" spans="1:65" s="14" customFormat="1" ht="11.25">
      <c r="B671" s="172"/>
      <c r="D671" s="164" t="s">
        <v>237</v>
      </c>
      <c r="E671" s="173" t="s">
        <v>1</v>
      </c>
      <c r="F671" s="174" t="s">
        <v>3815</v>
      </c>
      <c r="H671" s="173" t="s">
        <v>1</v>
      </c>
      <c r="I671" s="175"/>
      <c r="L671" s="172"/>
      <c r="M671" s="176"/>
      <c r="N671" s="177"/>
      <c r="O671" s="177"/>
      <c r="P671" s="177"/>
      <c r="Q671" s="177"/>
      <c r="R671" s="177"/>
      <c r="S671" s="177"/>
      <c r="T671" s="178"/>
      <c r="AT671" s="173" t="s">
        <v>237</v>
      </c>
      <c r="AU671" s="173" t="s">
        <v>88</v>
      </c>
      <c r="AV671" s="14" t="s">
        <v>86</v>
      </c>
      <c r="AW671" s="14" t="s">
        <v>33</v>
      </c>
      <c r="AX671" s="14" t="s">
        <v>79</v>
      </c>
      <c r="AY671" s="173" t="s">
        <v>207</v>
      </c>
    </row>
    <row r="672" spans="1:65" s="15" customFormat="1" ht="11.25">
      <c r="B672" s="179"/>
      <c r="D672" s="164" t="s">
        <v>237</v>
      </c>
      <c r="E672" s="180" t="s">
        <v>1</v>
      </c>
      <c r="F672" s="181" t="s">
        <v>242</v>
      </c>
      <c r="H672" s="182">
        <v>1</v>
      </c>
      <c r="I672" s="183"/>
      <c r="L672" s="179"/>
      <c r="M672" s="184"/>
      <c r="N672" s="185"/>
      <c r="O672" s="185"/>
      <c r="P672" s="185"/>
      <c r="Q672" s="185"/>
      <c r="R672" s="185"/>
      <c r="S672" s="185"/>
      <c r="T672" s="186"/>
      <c r="AT672" s="180" t="s">
        <v>237</v>
      </c>
      <c r="AU672" s="180" t="s">
        <v>88</v>
      </c>
      <c r="AV672" s="15" t="s">
        <v>213</v>
      </c>
      <c r="AW672" s="15" t="s">
        <v>33</v>
      </c>
      <c r="AX672" s="15" t="s">
        <v>86</v>
      </c>
      <c r="AY672" s="180" t="s">
        <v>207</v>
      </c>
    </row>
    <row r="673" spans="1:65" s="2" customFormat="1" ht="37.9" customHeight="1">
      <c r="A673" s="31"/>
      <c r="B673" s="148"/>
      <c r="C673" s="149" t="s">
        <v>554</v>
      </c>
      <c r="D673" s="149" t="s">
        <v>209</v>
      </c>
      <c r="E673" s="150" t="s">
        <v>4090</v>
      </c>
      <c r="F673" s="151" t="s">
        <v>4091</v>
      </c>
      <c r="G673" s="152" t="s">
        <v>301</v>
      </c>
      <c r="H673" s="153">
        <v>1</v>
      </c>
      <c r="I673" s="154"/>
      <c r="J673" s="155">
        <f>ROUND(I673*H673,2)</f>
        <v>0</v>
      </c>
      <c r="K673" s="156"/>
      <c r="L673" s="32"/>
      <c r="M673" s="157" t="s">
        <v>1</v>
      </c>
      <c r="N673" s="158" t="s">
        <v>44</v>
      </c>
      <c r="O673" s="57"/>
      <c r="P673" s="159">
        <f>O673*H673</f>
        <v>0</v>
      </c>
      <c r="Q673" s="159">
        <v>0</v>
      </c>
      <c r="R673" s="159">
        <f>Q673*H673</f>
        <v>0</v>
      </c>
      <c r="S673" s="159">
        <v>0</v>
      </c>
      <c r="T673" s="160">
        <f>S673*H673</f>
        <v>0</v>
      </c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R673" s="161" t="s">
        <v>245</v>
      </c>
      <c r="AT673" s="161" t="s">
        <v>209</v>
      </c>
      <c r="AU673" s="161" t="s">
        <v>88</v>
      </c>
      <c r="AY673" s="17" t="s">
        <v>207</v>
      </c>
      <c r="BE673" s="162">
        <f>IF(N673="základní",J673,0)</f>
        <v>0</v>
      </c>
      <c r="BF673" s="162">
        <f>IF(N673="snížená",J673,0)</f>
        <v>0</v>
      </c>
      <c r="BG673" s="162">
        <f>IF(N673="zákl. přenesená",J673,0)</f>
        <v>0</v>
      </c>
      <c r="BH673" s="162">
        <f>IF(N673="sníž. přenesená",J673,0)</f>
        <v>0</v>
      </c>
      <c r="BI673" s="162">
        <f>IF(N673="nulová",J673,0)</f>
        <v>0</v>
      </c>
      <c r="BJ673" s="17" t="s">
        <v>86</v>
      </c>
      <c r="BK673" s="162">
        <f>ROUND(I673*H673,2)</f>
        <v>0</v>
      </c>
      <c r="BL673" s="17" t="s">
        <v>245</v>
      </c>
      <c r="BM673" s="161" t="s">
        <v>1050</v>
      </c>
    </row>
    <row r="674" spans="1:65" s="13" customFormat="1" ht="11.25">
      <c r="B674" s="163"/>
      <c r="D674" s="164" t="s">
        <v>237</v>
      </c>
      <c r="E674" s="165" t="s">
        <v>1</v>
      </c>
      <c r="F674" s="166" t="s">
        <v>1343</v>
      </c>
      <c r="H674" s="167">
        <v>1</v>
      </c>
      <c r="I674" s="168"/>
      <c r="L674" s="163"/>
      <c r="M674" s="169"/>
      <c r="N674" s="170"/>
      <c r="O674" s="170"/>
      <c r="P674" s="170"/>
      <c r="Q674" s="170"/>
      <c r="R674" s="170"/>
      <c r="S674" s="170"/>
      <c r="T674" s="171"/>
      <c r="AT674" s="165" t="s">
        <v>237</v>
      </c>
      <c r="AU674" s="165" t="s">
        <v>88</v>
      </c>
      <c r="AV674" s="13" t="s">
        <v>88</v>
      </c>
      <c r="AW674" s="13" t="s">
        <v>33</v>
      </c>
      <c r="AX674" s="13" t="s">
        <v>79</v>
      </c>
      <c r="AY674" s="165" t="s">
        <v>207</v>
      </c>
    </row>
    <row r="675" spans="1:65" s="14" customFormat="1" ht="11.25">
      <c r="B675" s="172"/>
      <c r="D675" s="164" t="s">
        <v>237</v>
      </c>
      <c r="E675" s="173" t="s">
        <v>1</v>
      </c>
      <c r="F675" s="174" t="s">
        <v>3815</v>
      </c>
      <c r="H675" s="173" t="s">
        <v>1</v>
      </c>
      <c r="I675" s="175"/>
      <c r="L675" s="172"/>
      <c r="M675" s="176"/>
      <c r="N675" s="177"/>
      <c r="O675" s="177"/>
      <c r="P675" s="177"/>
      <c r="Q675" s="177"/>
      <c r="R675" s="177"/>
      <c r="S675" s="177"/>
      <c r="T675" s="178"/>
      <c r="AT675" s="173" t="s">
        <v>237</v>
      </c>
      <c r="AU675" s="173" t="s">
        <v>88</v>
      </c>
      <c r="AV675" s="14" t="s">
        <v>86</v>
      </c>
      <c r="AW675" s="14" t="s">
        <v>33</v>
      </c>
      <c r="AX675" s="14" t="s">
        <v>79</v>
      </c>
      <c r="AY675" s="173" t="s">
        <v>207</v>
      </c>
    </row>
    <row r="676" spans="1:65" s="15" customFormat="1" ht="11.25">
      <c r="B676" s="179"/>
      <c r="D676" s="164" t="s">
        <v>237</v>
      </c>
      <c r="E676" s="180" t="s">
        <v>1</v>
      </c>
      <c r="F676" s="181" t="s">
        <v>242</v>
      </c>
      <c r="H676" s="182">
        <v>1</v>
      </c>
      <c r="I676" s="183"/>
      <c r="L676" s="179"/>
      <c r="M676" s="184"/>
      <c r="N676" s="185"/>
      <c r="O676" s="185"/>
      <c r="P676" s="185"/>
      <c r="Q676" s="185"/>
      <c r="R676" s="185"/>
      <c r="S676" s="185"/>
      <c r="T676" s="186"/>
      <c r="AT676" s="180" t="s">
        <v>237</v>
      </c>
      <c r="AU676" s="180" t="s">
        <v>88</v>
      </c>
      <c r="AV676" s="15" t="s">
        <v>213</v>
      </c>
      <c r="AW676" s="15" t="s">
        <v>33</v>
      </c>
      <c r="AX676" s="15" t="s">
        <v>86</v>
      </c>
      <c r="AY676" s="180" t="s">
        <v>207</v>
      </c>
    </row>
    <row r="677" spans="1:65" s="2" customFormat="1" ht="44.25" customHeight="1">
      <c r="A677" s="31"/>
      <c r="B677" s="148"/>
      <c r="C677" s="149" t="s">
        <v>1051</v>
      </c>
      <c r="D677" s="149" t="s">
        <v>209</v>
      </c>
      <c r="E677" s="150" t="s">
        <v>4092</v>
      </c>
      <c r="F677" s="151" t="s">
        <v>4093</v>
      </c>
      <c r="G677" s="152" t="s">
        <v>301</v>
      </c>
      <c r="H677" s="153">
        <v>1</v>
      </c>
      <c r="I677" s="154"/>
      <c r="J677" s="155">
        <f>ROUND(I677*H677,2)</f>
        <v>0</v>
      </c>
      <c r="K677" s="156"/>
      <c r="L677" s="32"/>
      <c r="M677" s="157" t="s">
        <v>1</v>
      </c>
      <c r="N677" s="158" t="s">
        <v>44</v>
      </c>
      <c r="O677" s="57"/>
      <c r="P677" s="159">
        <f>O677*H677</f>
        <v>0</v>
      </c>
      <c r="Q677" s="159">
        <v>0</v>
      </c>
      <c r="R677" s="159">
        <f>Q677*H677</f>
        <v>0</v>
      </c>
      <c r="S677" s="159">
        <v>0</v>
      </c>
      <c r="T677" s="160">
        <f>S677*H677</f>
        <v>0</v>
      </c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R677" s="161" t="s">
        <v>245</v>
      </c>
      <c r="AT677" s="161" t="s">
        <v>209</v>
      </c>
      <c r="AU677" s="161" t="s">
        <v>88</v>
      </c>
      <c r="AY677" s="17" t="s">
        <v>207</v>
      </c>
      <c r="BE677" s="162">
        <f>IF(N677="základní",J677,0)</f>
        <v>0</v>
      </c>
      <c r="BF677" s="162">
        <f>IF(N677="snížená",J677,0)</f>
        <v>0</v>
      </c>
      <c r="BG677" s="162">
        <f>IF(N677="zákl. přenesená",J677,0)</f>
        <v>0</v>
      </c>
      <c r="BH677" s="162">
        <f>IF(N677="sníž. přenesená",J677,0)</f>
        <v>0</v>
      </c>
      <c r="BI677" s="162">
        <f>IF(N677="nulová",J677,0)</f>
        <v>0</v>
      </c>
      <c r="BJ677" s="17" t="s">
        <v>86</v>
      </c>
      <c r="BK677" s="162">
        <f>ROUND(I677*H677,2)</f>
        <v>0</v>
      </c>
      <c r="BL677" s="17" t="s">
        <v>245</v>
      </c>
      <c r="BM677" s="161" t="s">
        <v>1054</v>
      </c>
    </row>
    <row r="678" spans="1:65" s="13" customFormat="1" ht="11.25">
      <c r="B678" s="163"/>
      <c r="D678" s="164" t="s">
        <v>237</v>
      </c>
      <c r="E678" s="165" t="s">
        <v>1</v>
      </c>
      <c r="F678" s="166" t="s">
        <v>1343</v>
      </c>
      <c r="H678" s="167">
        <v>1</v>
      </c>
      <c r="I678" s="168"/>
      <c r="L678" s="163"/>
      <c r="M678" s="169"/>
      <c r="N678" s="170"/>
      <c r="O678" s="170"/>
      <c r="P678" s="170"/>
      <c r="Q678" s="170"/>
      <c r="R678" s="170"/>
      <c r="S678" s="170"/>
      <c r="T678" s="171"/>
      <c r="AT678" s="165" t="s">
        <v>237</v>
      </c>
      <c r="AU678" s="165" t="s">
        <v>88</v>
      </c>
      <c r="AV678" s="13" t="s">
        <v>88</v>
      </c>
      <c r="AW678" s="13" t="s">
        <v>33</v>
      </c>
      <c r="AX678" s="13" t="s">
        <v>79</v>
      </c>
      <c r="AY678" s="165" t="s">
        <v>207</v>
      </c>
    </row>
    <row r="679" spans="1:65" s="14" customFormat="1" ht="11.25">
      <c r="B679" s="172"/>
      <c r="D679" s="164" t="s">
        <v>237</v>
      </c>
      <c r="E679" s="173" t="s">
        <v>1</v>
      </c>
      <c r="F679" s="174" t="s">
        <v>3815</v>
      </c>
      <c r="H679" s="173" t="s">
        <v>1</v>
      </c>
      <c r="I679" s="175"/>
      <c r="L679" s="172"/>
      <c r="M679" s="176"/>
      <c r="N679" s="177"/>
      <c r="O679" s="177"/>
      <c r="P679" s="177"/>
      <c r="Q679" s="177"/>
      <c r="R679" s="177"/>
      <c r="S679" s="177"/>
      <c r="T679" s="178"/>
      <c r="AT679" s="173" t="s">
        <v>237</v>
      </c>
      <c r="AU679" s="173" t="s">
        <v>88</v>
      </c>
      <c r="AV679" s="14" t="s">
        <v>86</v>
      </c>
      <c r="AW679" s="14" t="s">
        <v>33</v>
      </c>
      <c r="AX679" s="14" t="s">
        <v>79</v>
      </c>
      <c r="AY679" s="173" t="s">
        <v>207</v>
      </c>
    </row>
    <row r="680" spans="1:65" s="15" customFormat="1" ht="11.25">
      <c r="B680" s="179"/>
      <c r="D680" s="164" t="s">
        <v>237</v>
      </c>
      <c r="E680" s="180" t="s">
        <v>1</v>
      </c>
      <c r="F680" s="181" t="s">
        <v>242</v>
      </c>
      <c r="H680" s="182">
        <v>1</v>
      </c>
      <c r="I680" s="183"/>
      <c r="L680" s="179"/>
      <c r="M680" s="184"/>
      <c r="N680" s="185"/>
      <c r="O680" s="185"/>
      <c r="P680" s="185"/>
      <c r="Q680" s="185"/>
      <c r="R680" s="185"/>
      <c r="S680" s="185"/>
      <c r="T680" s="186"/>
      <c r="AT680" s="180" t="s">
        <v>237</v>
      </c>
      <c r="AU680" s="180" t="s">
        <v>88</v>
      </c>
      <c r="AV680" s="15" t="s">
        <v>213</v>
      </c>
      <c r="AW680" s="15" t="s">
        <v>33</v>
      </c>
      <c r="AX680" s="15" t="s">
        <v>86</v>
      </c>
      <c r="AY680" s="180" t="s">
        <v>207</v>
      </c>
    </row>
    <row r="681" spans="1:65" s="2" customFormat="1" ht="37.9" customHeight="1">
      <c r="A681" s="31"/>
      <c r="B681" s="148"/>
      <c r="C681" s="149" t="s">
        <v>557</v>
      </c>
      <c r="D681" s="149" t="s">
        <v>209</v>
      </c>
      <c r="E681" s="150" t="s">
        <v>4094</v>
      </c>
      <c r="F681" s="151" t="s">
        <v>4095</v>
      </c>
      <c r="G681" s="152" t="s">
        <v>301</v>
      </c>
      <c r="H681" s="153">
        <v>1</v>
      </c>
      <c r="I681" s="154"/>
      <c r="J681" s="155">
        <f>ROUND(I681*H681,2)</f>
        <v>0</v>
      </c>
      <c r="K681" s="156"/>
      <c r="L681" s="32"/>
      <c r="M681" s="157" t="s">
        <v>1</v>
      </c>
      <c r="N681" s="158" t="s">
        <v>44</v>
      </c>
      <c r="O681" s="57"/>
      <c r="P681" s="159">
        <f>O681*H681</f>
        <v>0</v>
      </c>
      <c r="Q681" s="159">
        <v>0</v>
      </c>
      <c r="R681" s="159">
        <f>Q681*H681</f>
        <v>0</v>
      </c>
      <c r="S681" s="159">
        <v>0</v>
      </c>
      <c r="T681" s="160">
        <f>S681*H681</f>
        <v>0</v>
      </c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R681" s="161" t="s">
        <v>245</v>
      </c>
      <c r="AT681" s="161" t="s">
        <v>209</v>
      </c>
      <c r="AU681" s="161" t="s">
        <v>88</v>
      </c>
      <c r="AY681" s="17" t="s">
        <v>207</v>
      </c>
      <c r="BE681" s="162">
        <f>IF(N681="základní",J681,0)</f>
        <v>0</v>
      </c>
      <c r="BF681" s="162">
        <f>IF(N681="snížená",J681,0)</f>
        <v>0</v>
      </c>
      <c r="BG681" s="162">
        <f>IF(N681="zákl. přenesená",J681,0)</f>
        <v>0</v>
      </c>
      <c r="BH681" s="162">
        <f>IF(N681="sníž. přenesená",J681,0)</f>
        <v>0</v>
      </c>
      <c r="BI681" s="162">
        <f>IF(N681="nulová",J681,0)</f>
        <v>0</v>
      </c>
      <c r="BJ681" s="17" t="s">
        <v>86</v>
      </c>
      <c r="BK681" s="162">
        <f>ROUND(I681*H681,2)</f>
        <v>0</v>
      </c>
      <c r="BL681" s="17" t="s">
        <v>245</v>
      </c>
      <c r="BM681" s="161" t="s">
        <v>1066</v>
      </c>
    </row>
    <row r="682" spans="1:65" s="13" customFormat="1" ht="11.25">
      <c r="B682" s="163"/>
      <c r="D682" s="164" t="s">
        <v>237</v>
      </c>
      <c r="E682" s="165" t="s">
        <v>1</v>
      </c>
      <c r="F682" s="166" t="s">
        <v>4096</v>
      </c>
      <c r="H682" s="167">
        <v>1</v>
      </c>
      <c r="I682" s="168"/>
      <c r="L682" s="163"/>
      <c r="M682" s="169"/>
      <c r="N682" s="170"/>
      <c r="O682" s="170"/>
      <c r="P682" s="170"/>
      <c r="Q682" s="170"/>
      <c r="R682" s="170"/>
      <c r="S682" s="170"/>
      <c r="T682" s="171"/>
      <c r="AT682" s="165" t="s">
        <v>237</v>
      </c>
      <c r="AU682" s="165" t="s">
        <v>88</v>
      </c>
      <c r="AV682" s="13" t="s">
        <v>88</v>
      </c>
      <c r="AW682" s="13" t="s">
        <v>33</v>
      </c>
      <c r="AX682" s="13" t="s">
        <v>79</v>
      </c>
      <c r="AY682" s="165" t="s">
        <v>207</v>
      </c>
    </row>
    <row r="683" spans="1:65" s="14" customFormat="1" ht="11.25">
      <c r="B683" s="172"/>
      <c r="D683" s="164" t="s">
        <v>237</v>
      </c>
      <c r="E683" s="173" t="s">
        <v>1</v>
      </c>
      <c r="F683" s="174" t="s">
        <v>3815</v>
      </c>
      <c r="H683" s="173" t="s">
        <v>1</v>
      </c>
      <c r="I683" s="175"/>
      <c r="L683" s="172"/>
      <c r="M683" s="176"/>
      <c r="N683" s="177"/>
      <c r="O683" s="177"/>
      <c r="P683" s="177"/>
      <c r="Q683" s="177"/>
      <c r="R683" s="177"/>
      <c r="S683" s="177"/>
      <c r="T683" s="178"/>
      <c r="AT683" s="173" t="s">
        <v>237</v>
      </c>
      <c r="AU683" s="173" t="s">
        <v>88</v>
      </c>
      <c r="AV683" s="14" t="s">
        <v>86</v>
      </c>
      <c r="AW683" s="14" t="s">
        <v>33</v>
      </c>
      <c r="AX683" s="14" t="s">
        <v>79</v>
      </c>
      <c r="AY683" s="173" t="s">
        <v>207</v>
      </c>
    </row>
    <row r="684" spans="1:65" s="15" customFormat="1" ht="11.25">
      <c r="B684" s="179"/>
      <c r="D684" s="164" t="s">
        <v>237</v>
      </c>
      <c r="E684" s="180" t="s">
        <v>1</v>
      </c>
      <c r="F684" s="181" t="s">
        <v>242</v>
      </c>
      <c r="H684" s="182">
        <v>1</v>
      </c>
      <c r="I684" s="183"/>
      <c r="L684" s="179"/>
      <c r="M684" s="184"/>
      <c r="N684" s="185"/>
      <c r="O684" s="185"/>
      <c r="P684" s="185"/>
      <c r="Q684" s="185"/>
      <c r="R684" s="185"/>
      <c r="S684" s="185"/>
      <c r="T684" s="186"/>
      <c r="AT684" s="180" t="s">
        <v>237</v>
      </c>
      <c r="AU684" s="180" t="s">
        <v>88</v>
      </c>
      <c r="AV684" s="15" t="s">
        <v>213</v>
      </c>
      <c r="AW684" s="15" t="s">
        <v>33</v>
      </c>
      <c r="AX684" s="15" t="s">
        <v>86</v>
      </c>
      <c r="AY684" s="180" t="s">
        <v>207</v>
      </c>
    </row>
    <row r="685" spans="1:65" s="2" customFormat="1" ht="37.9" customHeight="1">
      <c r="A685" s="31"/>
      <c r="B685" s="148"/>
      <c r="C685" s="149" t="s">
        <v>1074</v>
      </c>
      <c r="D685" s="149" t="s">
        <v>209</v>
      </c>
      <c r="E685" s="150" t="s">
        <v>4097</v>
      </c>
      <c r="F685" s="151" t="s">
        <v>4098</v>
      </c>
      <c r="G685" s="152" t="s">
        <v>301</v>
      </c>
      <c r="H685" s="153">
        <v>1</v>
      </c>
      <c r="I685" s="154"/>
      <c r="J685" s="155">
        <f>ROUND(I685*H685,2)</f>
        <v>0</v>
      </c>
      <c r="K685" s="156"/>
      <c r="L685" s="32"/>
      <c r="M685" s="157" t="s">
        <v>1</v>
      </c>
      <c r="N685" s="158" t="s">
        <v>44</v>
      </c>
      <c r="O685" s="57"/>
      <c r="P685" s="159">
        <f>O685*H685</f>
        <v>0</v>
      </c>
      <c r="Q685" s="159">
        <v>0</v>
      </c>
      <c r="R685" s="159">
        <f>Q685*H685</f>
        <v>0</v>
      </c>
      <c r="S685" s="159">
        <v>0</v>
      </c>
      <c r="T685" s="160">
        <f>S685*H685</f>
        <v>0</v>
      </c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R685" s="161" t="s">
        <v>245</v>
      </c>
      <c r="AT685" s="161" t="s">
        <v>209</v>
      </c>
      <c r="AU685" s="161" t="s">
        <v>88</v>
      </c>
      <c r="AY685" s="17" t="s">
        <v>207</v>
      </c>
      <c r="BE685" s="162">
        <f>IF(N685="základní",J685,0)</f>
        <v>0</v>
      </c>
      <c r="BF685" s="162">
        <f>IF(N685="snížená",J685,0)</f>
        <v>0</v>
      </c>
      <c r="BG685" s="162">
        <f>IF(N685="zákl. přenesená",J685,0)</f>
        <v>0</v>
      </c>
      <c r="BH685" s="162">
        <f>IF(N685="sníž. přenesená",J685,0)</f>
        <v>0</v>
      </c>
      <c r="BI685" s="162">
        <f>IF(N685="nulová",J685,0)</f>
        <v>0</v>
      </c>
      <c r="BJ685" s="17" t="s">
        <v>86</v>
      </c>
      <c r="BK685" s="162">
        <f>ROUND(I685*H685,2)</f>
        <v>0</v>
      </c>
      <c r="BL685" s="17" t="s">
        <v>245</v>
      </c>
      <c r="BM685" s="161" t="s">
        <v>1077</v>
      </c>
    </row>
    <row r="686" spans="1:65" s="13" customFormat="1" ht="11.25">
      <c r="B686" s="163"/>
      <c r="D686" s="164" t="s">
        <v>237</v>
      </c>
      <c r="E686" s="165" t="s">
        <v>1</v>
      </c>
      <c r="F686" s="166" t="s">
        <v>1343</v>
      </c>
      <c r="H686" s="167">
        <v>1</v>
      </c>
      <c r="I686" s="168"/>
      <c r="L686" s="163"/>
      <c r="M686" s="169"/>
      <c r="N686" s="170"/>
      <c r="O686" s="170"/>
      <c r="P686" s="170"/>
      <c r="Q686" s="170"/>
      <c r="R686" s="170"/>
      <c r="S686" s="170"/>
      <c r="T686" s="171"/>
      <c r="AT686" s="165" t="s">
        <v>237</v>
      </c>
      <c r="AU686" s="165" t="s">
        <v>88</v>
      </c>
      <c r="AV686" s="13" t="s">
        <v>88</v>
      </c>
      <c r="AW686" s="13" t="s">
        <v>33</v>
      </c>
      <c r="AX686" s="13" t="s">
        <v>79</v>
      </c>
      <c r="AY686" s="165" t="s">
        <v>207</v>
      </c>
    </row>
    <row r="687" spans="1:65" s="14" customFormat="1" ht="11.25">
      <c r="B687" s="172"/>
      <c r="D687" s="164" t="s">
        <v>237</v>
      </c>
      <c r="E687" s="173" t="s">
        <v>1</v>
      </c>
      <c r="F687" s="174" t="s">
        <v>3815</v>
      </c>
      <c r="H687" s="173" t="s">
        <v>1</v>
      </c>
      <c r="I687" s="175"/>
      <c r="L687" s="172"/>
      <c r="M687" s="176"/>
      <c r="N687" s="177"/>
      <c r="O687" s="177"/>
      <c r="P687" s="177"/>
      <c r="Q687" s="177"/>
      <c r="R687" s="177"/>
      <c r="S687" s="177"/>
      <c r="T687" s="178"/>
      <c r="AT687" s="173" t="s">
        <v>237</v>
      </c>
      <c r="AU687" s="173" t="s">
        <v>88</v>
      </c>
      <c r="AV687" s="14" t="s">
        <v>86</v>
      </c>
      <c r="AW687" s="14" t="s">
        <v>33</v>
      </c>
      <c r="AX687" s="14" t="s">
        <v>79</v>
      </c>
      <c r="AY687" s="173" t="s">
        <v>207</v>
      </c>
    </row>
    <row r="688" spans="1:65" s="15" customFormat="1" ht="11.25">
      <c r="B688" s="179"/>
      <c r="D688" s="164" t="s">
        <v>237</v>
      </c>
      <c r="E688" s="180" t="s">
        <v>1</v>
      </c>
      <c r="F688" s="181" t="s">
        <v>242</v>
      </c>
      <c r="H688" s="182">
        <v>1</v>
      </c>
      <c r="I688" s="183"/>
      <c r="L688" s="179"/>
      <c r="M688" s="184"/>
      <c r="N688" s="185"/>
      <c r="O688" s="185"/>
      <c r="P688" s="185"/>
      <c r="Q688" s="185"/>
      <c r="R688" s="185"/>
      <c r="S688" s="185"/>
      <c r="T688" s="186"/>
      <c r="AT688" s="180" t="s">
        <v>237</v>
      </c>
      <c r="AU688" s="180" t="s">
        <v>88</v>
      </c>
      <c r="AV688" s="15" t="s">
        <v>213</v>
      </c>
      <c r="AW688" s="15" t="s">
        <v>33</v>
      </c>
      <c r="AX688" s="15" t="s">
        <v>86</v>
      </c>
      <c r="AY688" s="180" t="s">
        <v>207</v>
      </c>
    </row>
    <row r="689" spans="1:65" s="2" customFormat="1" ht="37.9" customHeight="1">
      <c r="A689" s="31"/>
      <c r="B689" s="148"/>
      <c r="C689" s="149" t="s">
        <v>564</v>
      </c>
      <c r="D689" s="149" t="s">
        <v>209</v>
      </c>
      <c r="E689" s="150" t="s">
        <v>4099</v>
      </c>
      <c r="F689" s="151" t="s">
        <v>4100</v>
      </c>
      <c r="G689" s="152" t="s">
        <v>301</v>
      </c>
      <c r="H689" s="153">
        <v>1</v>
      </c>
      <c r="I689" s="154"/>
      <c r="J689" s="155">
        <f>ROUND(I689*H689,2)</f>
        <v>0</v>
      </c>
      <c r="K689" s="156"/>
      <c r="L689" s="32"/>
      <c r="M689" s="157" t="s">
        <v>1</v>
      </c>
      <c r="N689" s="158" t="s">
        <v>44</v>
      </c>
      <c r="O689" s="57"/>
      <c r="P689" s="159">
        <f>O689*H689</f>
        <v>0</v>
      </c>
      <c r="Q689" s="159">
        <v>0</v>
      </c>
      <c r="R689" s="159">
        <f>Q689*H689</f>
        <v>0</v>
      </c>
      <c r="S689" s="159">
        <v>0</v>
      </c>
      <c r="T689" s="160">
        <f>S689*H689</f>
        <v>0</v>
      </c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R689" s="161" t="s">
        <v>245</v>
      </c>
      <c r="AT689" s="161" t="s">
        <v>209</v>
      </c>
      <c r="AU689" s="161" t="s">
        <v>88</v>
      </c>
      <c r="AY689" s="17" t="s">
        <v>207</v>
      </c>
      <c r="BE689" s="162">
        <f>IF(N689="základní",J689,0)</f>
        <v>0</v>
      </c>
      <c r="BF689" s="162">
        <f>IF(N689="snížená",J689,0)</f>
        <v>0</v>
      </c>
      <c r="BG689" s="162">
        <f>IF(N689="zákl. přenesená",J689,0)</f>
        <v>0</v>
      </c>
      <c r="BH689" s="162">
        <f>IF(N689="sníž. přenesená",J689,0)</f>
        <v>0</v>
      </c>
      <c r="BI689" s="162">
        <f>IF(N689="nulová",J689,0)</f>
        <v>0</v>
      </c>
      <c r="BJ689" s="17" t="s">
        <v>86</v>
      </c>
      <c r="BK689" s="162">
        <f>ROUND(I689*H689,2)</f>
        <v>0</v>
      </c>
      <c r="BL689" s="17" t="s">
        <v>245</v>
      </c>
      <c r="BM689" s="161" t="s">
        <v>1080</v>
      </c>
    </row>
    <row r="690" spans="1:65" s="13" customFormat="1" ht="11.25">
      <c r="B690" s="163"/>
      <c r="D690" s="164" t="s">
        <v>237</v>
      </c>
      <c r="E690" s="165" t="s">
        <v>1</v>
      </c>
      <c r="F690" s="166" t="s">
        <v>1343</v>
      </c>
      <c r="H690" s="167">
        <v>1</v>
      </c>
      <c r="I690" s="168"/>
      <c r="L690" s="163"/>
      <c r="M690" s="169"/>
      <c r="N690" s="170"/>
      <c r="O690" s="170"/>
      <c r="P690" s="170"/>
      <c r="Q690" s="170"/>
      <c r="R690" s="170"/>
      <c r="S690" s="170"/>
      <c r="T690" s="171"/>
      <c r="AT690" s="165" t="s">
        <v>237</v>
      </c>
      <c r="AU690" s="165" t="s">
        <v>88</v>
      </c>
      <c r="AV690" s="13" t="s">
        <v>88</v>
      </c>
      <c r="AW690" s="13" t="s">
        <v>33</v>
      </c>
      <c r="AX690" s="13" t="s">
        <v>79</v>
      </c>
      <c r="AY690" s="165" t="s">
        <v>207</v>
      </c>
    </row>
    <row r="691" spans="1:65" s="14" customFormat="1" ht="11.25">
      <c r="B691" s="172"/>
      <c r="D691" s="164" t="s">
        <v>237</v>
      </c>
      <c r="E691" s="173" t="s">
        <v>1</v>
      </c>
      <c r="F691" s="174" t="s">
        <v>3815</v>
      </c>
      <c r="H691" s="173" t="s">
        <v>1</v>
      </c>
      <c r="I691" s="175"/>
      <c r="L691" s="172"/>
      <c r="M691" s="176"/>
      <c r="N691" s="177"/>
      <c r="O691" s="177"/>
      <c r="P691" s="177"/>
      <c r="Q691" s="177"/>
      <c r="R691" s="177"/>
      <c r="S691" s="177"/>
      <c r="T691" s="178"/>
      <c r="AT691" s="173" t="s">
        <v>237</v>
      </c>
      <c r="AU691" s="173" t="s">
        <v>88</v>
      </c>
      <c r="AV691" s="14" t="s">
        <v>86</v>
      </c>
      <c r="AW691" s="14" t="s">
        <v>33</v>
      </c>
      <c r="AX691" s="14" t="s">
        <v>79</v>
      </c>
      <c r="AY691" s="173" t="s">
        <v>207</v>
      </c>
    </row>
    <row r="692" spans="1:65" s="15" customFormat="1" ht="11.25">
      <c r="B692" s="179"/>
      <c r="D692" s="164" t="s">
        <v>237</v>
      </c>
      <c r="E692" s="180" t="s">
        <v>1</v>
      </c>
      <c r="F692" s="181" t="s">
        <v>242</v>
      </c>
      <c r="H692" s="182">
        <v>1</v>
      </c>
      <c r="I692" s="183"/>
      <c r="L692" s="179"/>
      <c r="M692" s="184"/>
      <c r="N692" s="185"/>
      <c r="O692" s="185"/>
      <c r="P692" s="185"/>
      <c r="Q692" s="185"/>
      <c r="R692" s="185"/>
      <c r="S692" s="185"/>
      <c r="T692" s="186"/>
      <c r="AT692" s="180" t="s">
        <v>237</v>
      </c>
      <c r="AU692" s="180" t="s">
        <v>88</v>
      </c>
      <c r="AV692" s="15" t="s">
        <v>213</v>
      </c>
      <c r="AW692" s="15" t="s">
        <v>33</v>
      </c>
      <c r="AX692" s="15" t="s">
        <v>86</v>
      </c>
      <c r="AY692" s="180" t="s">
        <v>207</v>
      </c>
    </row>
    <row r="693" spans="1:65" s="2" customFormat="1" ht="37.9" customHeight="1">
      <c r="A693" s="31"/>
      <c r="B693" s="148"/>
      <c r="C693" s="149" t="s">
        <v>1083</v>
      </c>
      <c r="D693" s="149" t="s">
        <v>209</v>
      </c>
      <c r="E693" s="150" t="s">
        <v>4101</v>
      </c>
      <c r="F693" s="151" t="s">
        <v>4102</v>
      </c>
      <c r="G693" s="152" t="s">
        <v>301</v>
      </c>
      <c r="H693" s="153">
        <v>1</v>
      </c>
      <c r="I693" s="154"/>
      <c r="J693" s="155">
        <f>ROUND(I693*H693,2)</f>
        <v>0</v>
      </c>
      <c r="K693" s="156"/>
      <c r="L693" s="32"/>
      <c r="M693" s="157" t="s">
        <v>1</v>
      </c>
      <c r="N693" s="158" t="s">
        <v>44</v>
      </c>
      <c r="O693" s="57"/>
      <c r="P693" s="159">
        <f>O693*H693</f>
        <v>0</v>
      </c>
      <c r="Q693" s="159">
        <v>0</v>
      </c>
      <c r="R693" s="159">
        <f>Q693*H693</f>
        <v>0</v>
      </c>
      <c r="S693" s="159">
        <v>0</v>
      </c>
      <c r="T693" s="160">
        <f>S693*H693</f>
        <v>0</v>
      </c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R693" s="161" t="s">
        <v>245</v>
      </c>
      <c r="AT693" s="161" t="s">
        <v>209</v>
      </c>
      <c r="AU693" s="161" t="s">
        <v>88</v>
      </c>
      <c r="AY693" s="17" t="s">
        <v>207</v>
      </c>
      <c r="BE693" s="162">
        <f>IF(N693="základní",J693,0)</f>
        <v>0</v>
      </c>
      <c r="BF693" s="162">
        <f>IF(N693="snížená",J693,0)</f>
        <v>0</v>
      </c>
      <c r="BG693" s="162">
        <f>IF(N693="zákl. přenesená",J693,0)</f>
        <v>0</v>
      </c>
      <c r="BH693" s="162">
        <f>IF(N693="sníž. přenesená",J693,0)</f>
        <v>0</v>
      </c>
      <c r="BI693" s="162">
        <f>IF(N693="nulová",J693,0)</f>
        <v>0</v>
      </c>
      <c r="BJ693" s="17" t="s">
        <v>86</v>
      </c>
      <c r="BK693" s="162">
        <f>ROUND(I693*H693,2)</f>
        <v>0</v>
      </c>
      <c r="BL693" s="17" t="s">
        <v>245</v>
      </c>
      <c r="BM693" s="161" t="s">
        <v>1086</v>
      </c>
    </row>
    <row r="694" spans="1:65" s="13" customFormat="1" ht="11.25">
      <c r="B694" s="163"/>
      <c r="D694" s="164" t="s">
        <v>237</v>
      </c>
      <c r="E694" s="165" t="s">
        <v>1</v>
      </c>
      <c r="F694" s="166" t="s">
        <v>1343</v>
      </c>
      <c r="H694" s="167">
        <v>1</v>
      </c>
      <c r="I694" s="168"/>
      <c r="L694" s="163"/>
      <c r="M694" s="169"/>
      <c r="N694" s="170"/>
      <c r="O694" s="170"/>
      <c r="P694" s="170"/>
      <c r="Q694" s="170"/>
      <c r="R694" s="170"/>
      <c r="S694" s="170"/>
      <c r="T694" s="171"/>
      <c r="AT694" s="165" t="s">
        <v>237</v>
      </c>
      <c r="AU694" s="165" t="s">
        <v>88</v>
      </c>
      <c r="AV694" s="13" t="s">
        <v>88</v>
      </c>
      <c r="AW694" s="13" t="s">
        <v>33</v>
      </c>
      <c r="AX694" s="13" t="s">
        <v>79</v>
      </c>
      <c r="AY694" s="165" t="s">
        <v>207</v>
      </c>
    </row>
    <row r="695" spans="1:65" s="14" customFormat="1" ht="11.25">
      <c r="B695" s="172"/>
      <c r="D695" s="164" t="s">
        <v>237</v>
      </c>
      <c r="E695" s="173" t="s">
        <v>1</v>
      </c>
      <c r="F695" s="174" t="s">
        <v>3815</v>
      </c>
      <c r="H695" s="173" t="s">
        <v>1</v>
      </c>
      <c r="I695" s="175"/>
      <c r="L695" s="172"/>
      <c r="M695" s="176"/>
      <c r="N695" s="177"/>
      <c r="O695" s="177"/>
      <c r="P695" s="177"/>
      <c r="Q695" s="177"/>
      <c r="R695" s="177"/>
      <c r="S695" s="177"/>
      <c r="T695" s="178"/>
      <c r="AT695" s="173" t="s">
        <v>237</v>
      </c>
      <c r="AU695" s="173" t="s">
        <v>88</v>
      </c>
      <c r="AV695" s="14" t="s">
        <v>86</v>
      </c>
      <c r="AW695" s="14" t="s">
        <v>33</v>
      </c>
      <c r="AX695" s="14" t="s">
        <v>79</v>
      </c>
      <c r="AY695" s="173" t="s">
        <v>207</v>
      </c>
    </row>
    <row r="696" spans="1:65" s="15" customFormat="1" ht="11.25">
      <c r="B696" s="179"/>
      <c r="D696" s="164" t="s">
        <v>237</v>
      </c>
      <c r="E696" s="180" t="s">
        <v>1</v>
      </c>
      <c r="F696" s="181" t="s">
        <v>242</v>
      </c>
      <c r="H696" s="182">
        <v>1</v>
      </c>
      <c r="I696" s="183"/>
      <c r="L696" s="179"/>
      <c r="M696" s="184"/>
      <c r="N696" s="185"/>
      <c r="O696" s="185"/>
      <c r="P696" s="185"/>
      <c r="Q696" s="185"/>
      <c r="R696" s="185"/>
      <c r="S696" s="185"/>
      <c r="T696" s="186"/>
      <c r="AT696" s="180" t="s">
        <v>237</v>
      </c>
      <c r="AU696" s="180" t="s">
        <v>88</v>
      </c>
      <c r="AV696" s="15" t="s">
        <v>213</v>
      </c>
      <c r="AW696" s="15" t="s">
        <v>33</v>
      </c>
      <c r="AX696" s="15" t="s">
        <v>86</v>
      </c>
      <c r="AY696" s="180" t="s">
        <v>207</v>
      </c>
    </row>
    <row r="697" spans="1:65" s="2" customFormat="1" ht="37.9" customHeight="1">
      <c r="A697" s="31"/>
      <c r="B697" s="148"/>
      <c r="C697" s="149" t="s">
        <v>570</v>
      </c>
      <c r="D697" s="149" t="s">
        <v>209</v>
      </c>
      <c r="E697" s="150" t="s">
        <v>4103</v>
      </c>
      <c r="F697" s="151" t="s">
        <v>4104</v>
      </c>
      <c r="G697" s="152" t="s">
        <v>301</v>
      </c>
      <c r="H697" s="153">
        <v>1</v>
      </c>
      <c r="I697" s="154"/>
      <c r="J697" s="155">
        <f>ROUND(I697*H697,2)</f>
        <v>0</v>
      </c>
      <c r="K697" s="156"/>
      <c r="L697" s="32"/>
      <c r="M697" s="157" t="s">
        <v>1</v>
      </c>
      <c r="N697" s="158" t="s">
        <v>44</v>
      </c>
      <c r="O697" s="57"/>
      <c r="P697" s="159">
        <f>O697*H697</f>
        <v>0</v>
      </c>
      <c r="Q697" s="159">
        <v>0</v>
      </c>
      <c r="R697" s="159">
        <f>Q697*H697</f>
        <v>0</v>
      </c>
      <c r="S697" s="159">
        <v>0</v>
      </c>
      <c r="T697" s="160">
        <f>S697*H697</f>
        <v>0</v>
      </c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R697" s="161" t="s">
        <v>245</v>
      </c>
      <c r="AT697" s="161" t="s">
        <v>209</v>
      </c>
      <c r="AU697" s="161" t="s">
        <v>88</v>
      </c>
      <c r="AY697" s="17" t="s">
        <v>207</v>
      </c>
      <c r="BE697" s="162">
        <f>IF(N697="základní",J697,0)</f>
        <v>0</v>
      </c>
      <c r="BF697" s="162">
        <f>IF(N697="snížená",J697,0)</f>
        <v>0</v>
      </c>
      <c r="BG697" s="162">
        <f>IF(N697="zákl. přenesená",J697,0)</f>
        <v>0</v>
      </c>
      <c r="BH697" s="162">
        <f>IF(N697="sníž. přenesená",J697,0)</f>
        <v>0</v>
      </c>
      <c r="BI697" s="162">
        <f>IF(N697="nulová",J697,0)</f>
        <v>0</v>
      </c>
      <c r="BJ697" s="17" t="s">
        <v>86</v>
      </c>
      <c r="BK697" s="162">
        <f>ROUND(I697*H697,2)</f>
        <v>0</v>
      </c>
      <c r="BL697" s="17" t="s">
        <v>245</v>
      </c>
      <c r="BM697" s="161" t="s">
        <v>1089</v>
      </c>
    </row>
    <row r="698" spans="1:65" s="13" customFormat="1" ht="11.25">
      <c r="B698" s="163"/>
      <c r="D698" s="164" t="s">
        <v>237</v>
      </c>
      <c r="E698" s="165" t="s">
        <v>1</v>
      </c>
      <c r="F698" s="166" t="s">
        <v>1343</v>
      </c>
      <c r="H698" s="167">
        <v>1</v>
      </c>
      <c r="I698" s="168"/>
      <c r="L698" s="163"/>
      <c r="M698" s="169"/>
      <c r="N698" s="170"/>
      <c r="O698" s="170"/>
      <c r="P698" s="170"/>
      <c r="Q698" s="170"/>
      <c r="R698" s="170"/>
      <c r="S698" s="170"/>
      <c r="T698" s="171"/>
      <c r="AT698" s="165" t="s">
        <v>237</v>
      </c>
      <c r="AU698" s="165" t="s">
        <v>88</v>
      </c>
      <c r="AV698" s="13" t="s">
        <v>88</v>
      </c>
      <c r="AW698" s="13" t="s">
        <v>33</v>
      </c>
      <c r="AX698" s="13" t="s">
        <v>79</v>
      </c>
      <c r="AY698" s="165" t="s">
        <v>207</v>
      </c>
    </row>
    <row r="699" spans="1:65" s="14" customFormat="1" ht="11.25">
      <c r="B699" s="172"/>
      <c r="D699" s="164" t="s">
        <v>237</v>
      </c>
      <c r="E699" s="173" t="s">
        <v>1</v>
      </c>
      <c r="F699" s="174" t="s">
        <v>3815</v>
      </c>
      <c r="H699" s="173" t="s">
        <v>1</v>
      </c>
      <c r="I699" s="175"/>
      <c r="L699" s="172"/>
      <c r="M699" s="176"/>
      <c r="N699" s="177"/>
      <c r="O699" s="177"/>
      <c r="P699" s="177"/>
      <c r="Q699" s="177"/>
      <c r="R699" s="177"/>
      <c r="S699" s="177"/>
      <c r="T699" s="178"/>
      <c r="AT699" s="173" t="s">
        <v>237</v>
      </c>
      <c r="AU699" s="173" t="s">
        <v>88</v>
      </c>
      <c r="AV699" s="14" t="s">
        <v>86</v>
      </c>
      <c r="AW699" s="14" t="s">
        <v>33</v>
      </c>
      <c r="AX699" s="14" t="s">
        <v>79</v>
      </c>
      <c r="AY699" s="173" t="s">
        <v>207</v>
      </c>
    </row>
    <row r="700" spans="1:65" s="15" customFormat="1" ht="11.25">
      <c r="B700" s="179"/>
      <c r="D700" s="164" t="s">
        <v>237</v>
      </c>
      <c r="E700" s="180" t="s">
        <v>1</v>
      </c>
      <c r="F700" s="181" t="s">
        <v>242</v>
      </c>
      <c r="H700" s="182">
        <v>1</v>
      </c>
      <c r="I700" s="183"/>
      <c r="L700" s="179"/>
      <c r="M700" s="184"/>
      <c r="N700" s="185"/>
      <c r="O700" s="185"/>
      <c r="P700" s="185"/>
      <c r="Q700" s="185"/>
      <c r="R700" s="185"/>
      <c r="S700" s="185"/>
      <c r="T700" s="186"/>
      <c r="AT700" s="180" t="s">
        <v>237</v>
      </c>
      <c r="AU700" s="180" t="s">
        <v>88</v>
      </c>
      <c r="AV700" s="15" t="s">
        <v>213</v>
      </c>
      <c r="AW700" s="15" t="s">
        <v>33</v>
      </c>
      <c r="AX700" s="15" t="s">
        <v>86</v>
      </c>
      <c r="AY700" s="180" t="s">
        <v>207</v>
      </c>
    </row>
    <row r="701" spans="1:65" s="2" customFormat="1" ht="37.9" customHeight="1">
      <c r="A701" s="31"/>
      <c r="B701" s="148"/>
      <c r="C701" s="149" t="s">
        <v>1090</v>
      </c>
      <c r="D701" s="149" t="s">
        <v>209</v>
      </c>
      <c r="E701" s="150" t="s">
        <v>4105</v>
      </c>
      <c r="F701" s="151" t="s">
        <v>4106</v>
      </c>
      <c r="G701" s="152" t="s">
        <v>301</v>
      </c>
      <c r="H701" s="153">
        <v>1</v>
      </c>
      <c r="I701" s="154"/>
      <c r="J701" s="155">
        <f>ROUND(I701*H701,2)</f>
        <v>0</v>
      </c>
      <c r="K701" s="156"/>
      <c r="L701" s="32"/>
      <c r="M701" s="157" t="s">
        <v>1</v>
      </c>
      <c r="N701" s="158" t="s">
        <v>44</v>
      </c>
      <c r="O701" s="57"/>
      <c r="P701" s="159">
        <f>O701*H701</f>
        <v>0</v>
      </c>
      <c r="Q701" s="159">
        <v>0</v>
      </c>
      <c r="R701" s="159">
        <f>Q701*H701</f>
        <v>0</v>
      </c>
      <c r="S701" s="159">
        <v>0</v>
      </c>
      <c r="T701" s="160">
        <f>S701*H701</f>
        <v>0</v>
      </c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R701" s="161" t="s">
        <v>245</v>
      </c>
      <c r="AT701" s="161" t="s">
        <v>209</v>
      </c>
      <c r="AU701" s="161" t="s">
        <v>88</v>
      </c>
      <c r="AY701" s="17" t="s">
        <v>207</v>
      </c>
      <c r="BE701" s="162">
        <f>IF(N701="základní",J701,0)</f>
        <v>0</v>
      </c>
      <c r="BF701" s="162">
        <f>IF(N701="snížená",J701,0)</f>
        <v>0</v>
      </c>
      <c r="BG701" s="162">
        <f>IF(N701="zákl. přenesená",J701,0)</f>
        <v>0</v>
      </c>
      <c r="BH701" s="162">
        <f>IF(N701="sníž. přenesená",J701,0)</f>
        <v>0</v>
      </c>
      <c r="BI701" s="162">
        <f>IF(N701="nulová",J701,0)</f>
        <v>0</v>
      </c>
      <c r="BJ701" s="17" t="s">
        <v>86</v>
      </c>
      <c r="BK701" s="162">
        <f>ROUND(I701*H701,2)</f>
        <v>0</v>
      </c>
      <c r="BL701" s="17" t="s">
        <v>245</v>
      </c>
      <c r="BM701" s="161" t="s">
        <v>1093</v>
      </c>
    </row>
    <row r="702" spans="1:65" s="13" customFormat="1" ht="11.25">
      <c r="B702" s="163"/>
      <c r="D702" s="164" t="s">
        <v>237</v>
      </c>
      <c r="E702" s="165" t="s">
        <v>1</v>
      </c>
      <c r="F702" s="166" t="s">
        <v>1343</v>
      </c>
      <c r="H702" s="167">
        <v>1</v>
      </c>
      <c r="I702" s="168"/>
      <c r="L702" s="163"/>
      <c r="M702" s="169"/>
      <c r="N702" s="170"/>
      <c r="O702" s="170"/>
      <c r="P702" s="170"/>
      <c r="Q702" s="170"/>
      <c r="R702" s="170"/>
      <c r="S702" s="170"/>
      <c r="T702" s="171"/>
      <c r="AT702" s="165" t="s">
        <v>237</v>
      </c>
      <c r="AU702" s="165" t="s">
        <v>88</v>
      </c>
      <c r="AV702" s="13" t="s">
        <v>88</v>
      </c>
      <c r="AW702" s="13" t="s">
        <v>33</v>
      </c>
      <c r="AX702" s="13" t="s">
        <v>79</v>
      </c>
      <c r="AY702" s="165" t="s">
        <v>207</v>
      </c>
    </row>
    <row r="703" spans="1:65" s="14" customFormat="1" ht="11.25">
      <c r="B703" s="172"/>
      <c r="D703" s="164" t="s">
        <v>237</v>
      </c>
      <c r="E703" s="173" t="s">
        <v>1</v>
      </c>
      <c r="F703" s="174" t="s">
        <v>3815</v>
      </c>
      <c r="H703" s="173" t="s">
        <v>1</v>
      </c>
      <c r="I703" s="175"/>
      <c r="L703" s="172"/>
      <c r="M703" s="176"/>
      <c r="N703" s="177"/>
      <c r="O703" s="177"/>
      <c r="P703" s="177"/>
      <c r="Q703" s="177"/>
      <c r="R703" s="177"/>
      <c r="S703" s="177"/>
      <c r="T703" s="178"/>
      <c r="AT703" s="173" t="s">
        <v>237</v>
      </c>
      <c r="AU703" s="173" t="s">
        <v>88</v>
      </c>
      <c r="AV703" s="14" t="s">
        <v>86</v>
      </c>
      <c r="AW703" s="14" t="s">
        <v>33</v>
      </c>
      <c r="AX703" s="14" t="s">
        <v>79</v>
      </c>
      <c r="AY703" s="173" t="s">
        <v>207</v>
      </c>
    </row>
    <row r="704" spans="1:65" s="15" customFormat="1" ht="11.25">
      <c r="B704" s="179"/>
      <c r="D704" s="164" t="s">
        <v>237</v>
      </c>
      <c r="E704" s="180" t="s">
        <v>1</v>
      </c>
      <c r="F704" s="181" t="s">
        <v>242</v>
      </c>
      <c r="H704" s="182">
        <v>1</v>
      </c>
      <c r="I704" s="183"/>
      <c r="L704" s="179"/>
      <c r="M704" s="184"/>
      <c r="N704" s="185"/>
      <c r="O704" s="185"/>
      <c r="P704" s="185"/>
      <c r="Q704" s="185"/>
      <c r="R704" s="185"/>
      <c r="S704" s="185"/>
      <c r="T704" s="186"/>
      <c r="AT704" s="180" t="s">
        <v>237</v>
      </c>
      <c r="AU704" s="180" t="s">
        <v>88</v>
      </c>
      <c r="AV704" s="15" t="s">
        <v>213</v>
      </c>
      <c r="AW704" s="15" t="s">
        <v>33</v>
      </c>
      <c r="AX704" s="15" t="s">
        <v>86</v>
      </c>
      <c r="AY704" s="180" t="s">
        <v>207</v>
      </c>
    </row>
    <row r="705" spans="1:65" s="2" customFormat="1" ht="37.9" customHeight="1">
      <c r="A705" s="31"/>
      <c r="B705" s="148"/>
      <c r="C705" s="149" t="s">
        <v>576</v>
      </c>
      <c r="D705" s="149" t="s">
        <v>209</v>
      </c>
      <c r="E705" s="150" t="s">
        <v>4107</v>
      </c>
      <c r="F705" s="151" t="s">
        <v>4108</v>
      </c>
      <c r="G705" s="152" t="s">
        <v>301</v>
      </c>
      <c r="H705" s="153">
        <v>1</v>
      </c>
      <c r="I705" s="154"/>
      <c r="J705" s="155">
        <f>ROUND(I705*H705,2)</f>
        <v>0</v>
      </c>
      <c r="K705" s="156"/>
      <c r="L705" s="32"/>
      <c r="M705" s="157" t="s">
        <v>1</v>
      </c>
      <c r="N705" s="158" t="s">
        <v>44</v>
      </c>
      <c r="O705" s="57"/>
      <c r="P705" s="159">
        <f>O705*H705</f>
        <v>0</v>
      </c>
      <c r="Q705" s="159">
        <v>0</v>
      </c>
      <c r="R705" s="159">
        <f>Q705*H705</f>
        <v>0</v>
      </c>
      <c r="S705" s="159">
        <v>0</v>
      </c>
      <c r="T705" s="160">
        <f>S705*H705</f>
        <v>0</v>
      </c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R705" s="161" t="s">
        <v>245</v>
      </c>
      <c r="AT705" s="161" t="s">
        <v>209</v>
      </c>
      <c r="AU705" s="161" t="s">
        <v>88</v>
      </c>
      <c r="AY705" s="17" t="s">
        <v>207</v>
      </c>
      <c r="BE705" s="162">
        <f>IF(N705="základní",J705,0)</f>
        <v>0</v>
      </c>
      <c r="BF705" s="162">
        <f>IF(N705="snížená",J705,0)</f>
        <v>0</v>
      </c>
      <c r="BG705" s="162">
        <f>IF(N705="zákl. přenesená",J705,0)</f>
        <v>0</v>
      </c>
      <c r="BH705" s="162">
        <f>IF(N705="sníž. přenesená",J705,0)</f>
        <v>0</v>
      </c>
      <c r="BI705" s="162">
        <f>IF(N705="nulová",J705,0)</f>
        <v>0</v>
      </c>
      <c r="BJ705" s="17" t="s">
        <v>86</v>
      </c>
      <c r="BK705" s="162">
        <f>ROUND(I705*H705,2)</f>
        <v>0</v>
      </c>
      <c r="BL705" s="17" t="s">
        <v>245</v>
      </c>
      <c r="BM705" s="161" t="s">
        <v>1110</v>
      </c>
    </row>
    <row r="706" spans="1:65" s="13" customFormat="1" ht="11.25">
      <c r="B706" s="163"/>
      <c r="D706" s="164" t="s">
        <v>237</v>
      </c>
      <c r="E706" s="165" t="s">
        <v>1</v>
      </c>
      <c r="F706" s="166" t="s">
        <v>1343</v>
      </c>
      <c r="H706" s="167">
        <v>1</v>
      </c>
      <c r="I706" s="168"/>
      <c r="L706" s="163"/>
      <c r="M706" s="169"/>
      <c r="N706" s="170"/>
      <c r="O706" s="170"/>
      <c r="P706" s="170"/>
      <c r="Q706" s="170"/>
      <c r="R706" s="170"/>
      <c r="S706" s="170"/>
      <c r="T706" s="171"/>
      <c r="AT706" s="165" t="s">
        <v>237</v>
      </c>
      <c r="AU706" s="165" t="s">
        <v>88</v>
      </c>
      <c r="AV706" s="13" t="s">
        <v>88</v>
      </c>
      <c r="AW706" s="13" t="s">
        <v>33</v>
      </c>
      <c r="AX706" s="13" t="s">
        <v>79</v>
      </c>
      <c r="AY706" s="165" t="s">
        <v>207</v>
      </c>
    </row>
    <row r="707" spans="1:65" s="14" customFormat="1" ht="11.25">
      <c r="B707" s="172"/>
      <c r="D707" s="164" t="s">
        <v>237</v>
      </c>
      <c r="E707" s="173" t="s">
        <v>1</v>
      </c>
      <c r="F707" s="174" t="s">
        <v>3815</v>
      </c>
      <c r="H707" s="173" t="s">
        <v>1</v>
      </c>
      <c r="I707" s="175"/>
      <c r="L707" s="172"/>
      <c r="M707" s="176"/>
      <c r="N707" s="177"/>
      <c r="O707" s="177"/>
      <c r="P707" s="177"/>
      <c r="Q707" s="177"/>
      <c r="R707" s="177"/>
      <c r="S707" s="177"/>
      <c r="T707" s="178"/>
      <c r="AT707" s="173" t="s">
        <v>237</v>
      </c>
      <c r="AU707" s="173" t="s">
        <v>88</v>
      </c>
      <c r="AV707" s="14" t="s">
        <v>86</v>
      </c>
      <c r="AW707" s="14" t="s">
        <v>33</v>
      </c>
      <c r="AX707" s="14" t="s">
        <v>79</v>
      </c>
      <c r="AY707" s="173" t="s">
        <v>207</v>
      </c>
    </row>
    <row r="708" spans="1:65" s="15" customFormat="1" ht="11.25">
      <c r="B708" s="179"/>
      <c r="D708" s="164" t="s">
        <v>237</v>
      </c>
      <c r="E708" s="180" t="s">
        <v>1</v>
      </c>
      <c r="F708" s="181" t="s">
        <v>242</v>
      </c>
      <c r="H708" s="182">
        <v>1</v>
      </c>
      <c r="I708" s="183"/>
      <c r="L708" s="179"/>
      <c r="M708" s="184"/>
      <c r="N708" s="185"/>
      <c r="O708" s="185"/>
      <c r="P708" s="185"/>
      <c r="Q708" s="185"/>
      <c r="R708" s="185"/>
      <c r="S708" s="185"/>
      <c r="T708" s="186"/>
      <c r="AT708" s="180" t="s">
        <v>237</v>
      </c>
      <c r="AU708" s="180" t="s">
        <v>88</v>
      </c>
      <c r="AV708" s="15" t="s">
        <v>213</v>
      </c>
      <c r="AW708" s="15" t="s">
        <v>33</v>
      </c>
      <c r="AX708" s="15" t="s">
        <v>86</v>
      </c>
      <c r="AY708" s="180" t="s">
        <v>207</v>
      </c>
    </row>
    <row r="709" spans="1:65" s="2" customFormat="1" ht="37.9" customHeight="1">
      <c r="A709" s="31"/>
      <c r="B709" s="148"/>
      <c r="C709" s="149" t="s">
        <v>1111</v>
      </c>
      <c r="D709" s="149" t="s">
        <v>209</v>
      </c>
      <c r="E709" s="150" t="s">
        <v>4109</v>
      </c>
      <c r="F709" s="151" t="s">
        <v>4110</v>
      </c>
      <c r="G709" s="152" t="s">
        <v>301</v>
      </c>
      <c r="H709" s="153">
        <v>1</v>
      </c>
      <c r="I709" s="154"/>
      <c r="J709" s="155">
        <f>ROUND(I709*H709,2)</f>
        <v>0</v>
      </c>
      <c r="K709" s="156"/>
      <c r="L709" s="32"/>
      <c r="M709" s="157" t="s">
        <v>1</v>
      </c>
      <c r="N709" s="158" t="s">
        <v>44</v>
      </c>
      <c r="O709" s="57"/>
      <c r="P709" s="159">
        <f>O709*H709</f>
        <v>0</v>
      </c>
      <c r="Q709" s="159">
        <v>0</v>
      </c>
      <c r="R709" s="159">
        <f>Q709*H709</f>
        <v>0</v>
      </c>
      <c r="S709" s="159">
        <v>0</v>
      </c>
      <c r="T709" s="160">
        <f>S709*H709</f>
        <v>0</v>
      </c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R709" s="161" t="s">
        <v>245</v>
      </c>
      <c r="AT709" s="161" t="s">
        <v>209</v>
      </c>
      <c r="AU709" s="161" t="s">
        <v>88</v>
      </c>
      <c r="AY709" s="17" t="s">
        <v>207</v>
      </c>
      <c r="BE709" s="162">
        <f>IF(N709="základní",J709,0)</f>
        <v>0</v>
      </c>
      <c r="BF709" s="162">
        <f>IF(N709="snížená",J709,0)</f>
        <v>0</v>
      </c>
      <c r="BG709" s="162">
        <f>IF(N709="zákl. přenesená",J709,0)</f>
        <v>0</v>
      </c>
      <c r="BH709" s="162">
        <f>IF(N709="sníž. přenesená",J709,0)</f>
        <v>0</v>
      </c>
      <c r="BI709" s="162">
        <f>IF(N709="nulová",J709,0)</f>
        <v>0</v>
      </c>
      <c r="BJ709" s="17" t="s">
        <v>86</v>
      </c>
      <c r="BK709" s="162">
        <f>ROUND(I709*H709,2)</f>
        <v>0</v>
      </c>
      <c r="BL709" s="17" t="s">
        <v>245</v>
      </c>
      <c r="BM709" s="161" t="s">
        <v>1114</v>
      </c>
    </row>
    <row r="710" spans="1:65" s="13" customFormat="1" ht="11.25">
      <c r="B710" s="163"/>
      <c r="D710" s="164" t="s">
        <v>237</v>
      </c>
      <c r="E710" s="165" t="s">
        <v>1</v>
      </c>
      <c r="F710" s="166" t="s">
        <v>1343</v>
      </c>
      <c r="H710" s="167">
        <v>1</v>
      </c>
      <c r="I710" s="168"/>
      <c r="L710" s="163"/>
      <c r="M710" s="169"/>
      <c r="N710" s="170"/>
      <c r="O710" s="170"/>
      <c r="P710" s="170"/>
      <c r="Q710" s="170"/>
      <c r="R710" s="170"/>
      <c r="S710" s="170"/>
      <c r="T710" s="171"/>
      <c r="AT710" s="165" t="s">
        <v>237</v>
      </c>
      <c r="AU710" s="165" t="s">
        <v>88</v>
      </c>
      <c r="AV710" s="13" t="s">
        <v>88</v>
      </c>
      <c r="AW710" s="13" t="s">
        <v>33</v>
      </c>
      <c r="AX710" s="13" t="s">
        <v>79</v>
      </c>
      <c r="AY710" s="165" t="s">
        <v>207</v>
      </c>
    </row>
    <row r="711" spans="1:65" s="14" customFormat="1" ht="11.25">
      <c r="B711" s="172"/>
      <c r="D711" s="164" t="s">
        <v>237</v>
      </c>
      <c r="E711" s="173" t="s">
        <v>1</v>
      </c>
      <c r="F711" s="174" t="s">
        <v>3815</v>
      </c>
      <c r="H711" s="173" t="s">
        <v>1</v>
      </c>
      <c r="I711" s="175"/>
      <c r="L711" s="172"/>
      <c r="M711" s="176"/>
      <c r="N711" s="177"/>
      <c r="O711" s="177"/>
      <c r="P711" s="177"/>
      <c r="Q711" s="177"/>
      <c r="R711" s="177"/>
      <c r="S711" s="177"/>
      <c r="T711" s="178"/>
      <c r="AT711" s="173" t="s">
        <v>237</v>
      </c>
      <c r="AU711" s="173" t="s">
        <v>88</v>
      </c>
      <c r="AV711" s="14" t="s">
        <v>86</v>
      </c>
      <c r="AW711" s="14" t="s">
        <v>33</v>
      </c>
      <c r="AX711" s="14" t="s">
        <v>79</v>
      </c>
      <c r="AY711" s="173" t="s">
        <v>207</v>
      </c>
    </row>
    <row r="712" spans="1:65" s="15" customFormat="1" ht="11.25">
      <c r="B712" s="179"/>
      <c r="D712" s="164" t="s">
        <v>237</v>
      </c>
      <c r="E712" s="180" t="s">
        <v>1</v>
      </c>
      <c r="F712" s="181" t="s">
        <v>242</v>
      </c>
      <c r="H712" s="182">
        <v>1</v>
      </c>
      <c r="I712" s="183"/>
      <c r="L712" s="179"/>
      <c r="M712" s="184"/>
      <c r="N712" s="185"/>
      <c r="O712" s="185"/>
      <c r="P712" s="185"/>
      <c r="Q712" s="185"/>
      <c r="R712" s="185"/>
      <c r="S712" s="185"/>
      <c r="T712" s="186"/>
      <c r="AT712" s="180" t="s">
        <v>237</v>
      </c>
      <c r="AU712" s="180" t="s">
        <v>88</v>
      </c>
      <c r="AV712" s="15" t="s">
        <v>213</v>
      </c>
      <c r="AW712" s="15" t="s">
        <v>33</v>
      </c>
      <c r="AX712" s="15" t="s">
        <v>86</v>
      </c>
      <c r="AY712" s="180" t="s">
        <v>207</v>
      </c>
    </row>
    <row r="713" spans="1:65" s="2" customFormat="1" ht="44.25" customHeight="1">
      <c r="A713" s="31"/>
      <c r="B713" s="148"/>
      <c r="C713" s="149" t="s">
        <v>585</v>
      </c>
      <c r="D713" s="149" t="s">
        <v>209</v>
      </c>
      <c r="E713" s="150" t="s">
        <v>4111</v>
      </c>
      <c r="F713" s="151" t="s">
        <v>4112</v>
      </c>
      <c r="G713" s="152" t="s">
        <v>301</v>
      </c>
      <c r="H713" s="153">
        <v>1</v>
      </c>
      <c r="I713" s="154"/>
      <c r="J713" s="155">
        <f>ROUND(I713*H713,2)</f>
        <v>0</v>
      </c>
      <c r="K713" s="156"/>
      <c r="L713" s="32"/>
      <c r="M713" s="157" t="s">
        <v>1</v>
      </c>
      <c r="N713" s="158" t="s">
        <v>44</v>
      </c>
      <c r="O713" s="57"/>
      <c r="P713" s="159">
        <f>O713*H713</f>
        <v>0</v>
      </c>
      <c r="Q713" s="159">
        <v>0</v>
      </c>
      <c r="R713" s="159">
        <f>Q713*H713</f>
        <v>0</v>
      </c>
      <c r="S713" s="159">
        <v>0</v>
      </c>
      <c r="T713" s="160">
        <f>S713*H713</f>
        <v>0</v>
      </c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R713" s="161" t="s">
        <v>245</v>
      </c>
      <c r="AT713" s="161" t="s">
        <v>209</v>
      </c>
      <c r="AU713" s="161" t="s">
        <v>88</v>
      </c>
      <c r="AY713" s="17" t="s">
        <v>207</v>
      </c>
      <c r="BE713" s="162">
        <f>IF(N713="základní",J713,0)</f>
        <v>0</v>
      </c>
      <c r="BF713" s="162">
        <f>IF(N713="snížená",J713,0)</f>
        <v>0</v>
      </c>
      <c r="BG713" s="162">
        <f>IF(N713="zákl. přenesená",J713,0)</f>
        <v>0</v>
      </c>
      <c r="BH713" s="162">
        <f>IF(N713="sníž. přenesená",J713,0)</f>
        <v>0</v>
      </c>
      <c r="BI713" s="162">
        <f>IF(N713="nulová",J713,0)</f>
        <v>0</v>
      </c>
      <c r="BJ713" s="17" t="s">
        <v>86</v>
      </c>
      <c r="BK713" s="162">
        <f>ROUND(I713*H713,2)</f>
        <v>0</v>
      </c>
      <c r="BL713" s="17" t="s">
        <v>245</v>
      </c>
      <c r="BM713" s="161" t="s">
        <v>1117</v>
      </c>
    </row>
    <row r="714" spans="1:65" s="13" customFormat="1" ht="11.25">
      <c r="B714" s="163"/>
      <c r="D714" s="164" t="s">
        <v>237</v>
      </c>
      <c r="E714" s="165" t="s">
        <v>1</v>
      </c>
      <c r="F714" s="166" t="s">
        <v>1343</v>
      </c>
      <c r="H714" s="167">
        <v>1</v>
      </c>
      <c r="I714" s="168"/>
      <c r="L714" s="163"/>
      <c r="M714" s="169"/>
      <c r="N714" s="170"/>
      <c r="O714" s="170"/>
      <c r="P714" s="170"/>
      <c r="Q714" s="170"/>
      <c r="R714" s="170"/>
      <c r="S714" s="170"/>
      <c r="T714" s="171"/>
      <c r="AT714" s="165" t="s">
        <v>237</v>
      </c>
      <c r="AU714" s="165" t="s">
        <v>88</v>
      </c>
      <c r="AV714" s="13" t="s">
        <v>88</v>
      </c>
      <c r="AW714" s="13" t="s">
        <v>33</v>
      </c>
      <c r="AX714" s="13" t="s">
        <v>79</v>
      </c>
      <c r="AY714" s="165" t="s">
        <v>207</v>
      </c>
    </row>
    <row r="715" spans="1:65" s="14" customFormat="1" ht="11.25">
      <c r="B715" s="172"/>
      <c r="D715" s="164" t="s">
        <v>237</v>
      </c>
      <c r="E715" s="173" t="s">
        <v>1</v>
      </c>
      <c r="F715" s="174" t="s">
        <v>3815</v>
      </c>
      <c r="H715" s="173" t="s">
        <v>1</v>
      </c>
      <c r="I715" s="175"/>
      <c r="L715" s="172"/>
      <c r="M715" s="176"/>
      <c r="N715" s="177"/>
      <c r="O715" s="177"/>
      <c r="P715" s="177"/>
      <c r="Q715" s="177"/>
      <c r="R715" s="177"/>
      <c r="S715" s="177"/>
      <c r="T715" s="178"/>
      <c r="AT715" s="173" t="s">
        <v>237</v>
      </c>
      <c r="AU715" s="173" t="s">
        <v>88</v>
      </c>
      <c r="AV715" s="14" t="s">
        <v>86</v>
      </c>
      <c r="AW715" s="14" t="s">
        <v>33</v>
      </c>
      <c r="AX715" s="14" t="s">
        <v>79</v>
      </c>
      <c r="AY715" s="173" t="s">
        <v>207</v>
      </c>
    </row>
    <row r="716" spans="1:65" s="15" customFormat="1" ht="11.25">
      <c r="B716" s="179"/>
      <c r="D716" s="164" t="s">
        <v>237</v>
      </c>
      <c r="E716" s="180" t="s">
        <v>1</v>
      </c>
      <c r="F716" s="181" t="s">
        <v>242</v>
      </c>
      <c r="H716" s="182">
        <v>1</v>
      </c>
      <c r="I716" s="183"/>
      <c r="L716" s="179"/>
      <c r="M716" s="184"/>
      <c r="N716" s="185"/>
      <c r="O716" s="185"/>
      <c r="P716" s="185"/>
      <c r="Q716" s="185"/>
      <c r="R716" s="185"/>
      <c r="S716" s="185"/>
      <c r="T716" s="186"/>
      <c r="AT716" s="180" t="s">
        <v>237</v>
      </c>
      <c r="AU716" s="180" t="s">
        <v>88</v>
      </c>
      <c r="AV716" s="15" t="s">
        <v>213</v>
      </c>
      <c r="AW716" s="15" t="s">
        <v>33</v>
      </c>
      <c r="AX716" s="15" t="s">
        <v>86</v>
      </c>
      <c r="AY716" s="180" t="s">
        <v>207</v>
      </c>
    </row>
    <row r="717" spans="1:65" s="2" customFormat="1" ht="37.9" customHeight="1">
      <c r="A717" s="31"/>
      <c r="B717" s="148"/>
      <c r="C717" s="149" t="s">
        <v>1118</v>
      </c>
      <c r="D717" s="149" t="s">
        <v>209</v>
      </c>
      <c r="E717" s="150" t="s">
        <v>4113</v>
      </c>
      <c r="F717" s="151" t="s">
        <v>4114</v>
      </c>
      <c r="G717" s="152" t="s">
        <v>301</v>
      </c>
      <c r="H717" s="153">
        <v>1</v>
      </c>
      <c r="I717" s="154"/>
      <c r="J717" s="155">
        <f>ROUND(I717*H717,2)</f>
        <v>0</v>
      </c>
      <c r="K717" s="156"/>
      <c r="L717" s="32"/>
      <c r="M717" s="157" t="s">
        <v>1</v>
      </c>
      <c r="N717" s="158" t="s">
        <v>44</v>
      </c>
      <c r="O717" s="57"/>
      <c r="P717" s="159">
        <f>O717*H717</f>
        <v>0</v>
      </c>
      <c r="Q717" s="159">
        <v>0</v>
      </c>
      <c r="R717" s="159">
        <f>Q717*H717</f>
        <v>0</v>
      </c>
      <c r="S717" s="159">
        <v>0</v>
      </c>
      <c r="T717" s="160">
        <f>S717*H717</f>
        <v>0</v>
      </c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R717" s="161" t="s">
        <v>245</v>
      </c>
      <c r="AT717" s="161" t="s">
        <v>209</v>
      </c>
      <c r="AU717" s="161" t="s">
        <v>88</v>
      </c>
      <c r="AY717" s="17" t="s">
        <v>207</v>
      </c>
      <c r="BE717" s="162">
        <f>IF(N717="základní",J717,0)</f>
        <v>0</v>
      </c>
      <c r="BF717" s="162">
        <f>IF(N717="snížená",J717,0)</f>
        <v>0</v>
      </c>
      <c r="BG717" s="162">
        <f>IF(N717="zákl. přenesená",J717,0)</f>
        <v>0</v>
      </c>
      <c r="BH717" s="162">
        <f>IF(N717="sníž. přenesená",J717,0)</f>
        <v>0</v>
      </c>
      <c r="BI717" s="162">
        <f>IF(N717="nulová",J717,0)</f>
        <v>0</v>
      </c>
      <c r="BJ717" s="17" t="s">
        <v>86</v>
      </c>
      <c r="BK717" s="162">
        <f>ROUND(I717*H717,2)</f>
        <v>0</v>
      </c>
      <c r="BL717" s="17" t="s">
        <v>245</v>
      </c>
      <c r="BM717" s="161" t="s">
        <v>1121</v>
      </c>
    </row>
    <row r="718" spans="1:65" s="13" customFormat="1" ht="11.25">
      <c r="B718" s="163"/>
      <c r="D718" s="164" t="s">
        <v>237</v>
      </c>
      <c r="E718" s="165" t="s">
        <v>1</v>
      </c>
      <c r="F718" s="166" t="s">
        <v>1343</v>
      </c>
      <c r="H718" s="167">
        <v>1</v>
      </c>
      <c r="I718" s="168"/>
      <c r="L718" s="163"/>
      <c r="M718" s="169"/>
      <c r="N718" s="170"/>
      <c r="O718" s="170"/>
      <c r="P718" s="170"/>
      <c r="Q718" s="170"/>
      <c r="R718" s="170"/>
      <c r="S718" s="170"/>
      <c r="T718" s="171"/>
      <c r="AT718" s="165" t="s">
        <v>237</v>
      </c>
      <c r="AU718" s="165" t="s">
        <v>88</v>
      </c>
      <c r="AV718" s="13" t="s">
        <v>88</v>
      </c>
      <c r="AW718" s="13" t="s">
        <v>33</v>
      </c>
      <c r="AX718" s="13" t="s">
        <v>79</v>
      </c>
      <c r="AY718" s="165" t="s">
        <v>207</v>
      </c>
    </row>
    <row r="719" spans="1:65" s="14" customFormat="1" ht="11.25">
      <c r="B719" s="172"/>
      <c r="D719" s="164" t="s">
        <v>237</v>
      </c>
      <c r="E719" s="173" t="s">
        <v>1</v>
      </c>
      <c r="F719" s="174" t="s">
        <v>3815</v>
      </c>
      <c r="H719" s="173" t="s">
        <v>1</v>
      </c>
      <c r="I719" s="175"/>
      <c r="L719" s="172"/>
      <c r="M719" s="176"/>
      <c r="N719" s="177"/>
      <c r="O719" s="177"/>
      <c r="P719" s="177"/>
      <c r="Q719" s="177"/>
      <c r="R719" s="177"/>
      <c r="S719" s="177"/>
      <c r="T719" s="178"/>
      <c r="AT719" s="173" t="s">
        <v>237</v>
      </c>
      <c r="AU719" s="173" t="s">
        <v>88</v>
      </c>
      <c r="AV719" s="14" t="s">
        <v>86</v>
      </c>
      <c r="AW719" s="14" t="s">
        <v>33</v>
      </c>
      <c r="AX719" s="14" t="s">
        <v>79</v>
      </c>
      <c r="AY719" s="173" t="s">
        <v>207</v>
      </c>
    </row>
    <row r="720" spans="1:65" s="15" customFormat="1" ht="11.25">
      <c r="B720" s="179"/>
      <c r="D720" s="164" t="s">
        <v>237</v>
      </c>
      <c r="E720" s="180" t="s">
        <v>1</v>
      </c>
      <c r="F720" s="181" t="s">
        <v>242</v>
      </c>
      <c r="H720" s="182">
        <v>1</v>
      </c>
      <c r="I720" s="183"/>
      <c r="L720" s="179"/>
      <c r="M720" s="184"/>
      <c r="N720" s="185"/>
      <c r="O720" s="185"/>
      <c r="P720" s="185"/>
      <c r="Q720" s="185"/>
      <c r="R720" s="185"/>
      <c r="S720" s="185"/>
      <c r="T720" s="186"/>
      <c r="AT720" s="180" t="s">
        <v>237</v>
      </c>
      <c r="AU720" s="180" t="s">
        <v>88</v>
      </c>
      <c r="AV720" s="15" t="s">
        <v>213</v>
      </c>
      <c r="AW720" s="15" t="s">
        <v>33</v>
      </c>
      <c r="AX720" s="15" t="s">
        <v>86</v>
      </c>
      <c r="AY720" s="180" t="s">
        <v>207</v>
      </c>
    </row>
    <row r="721" spans="1:65" s="2" customFormat="1" ht="37.9" customHeight="1">
      <c r="A721" s="31"/>
      <c r="B721" s="148"/>
      <c r="C721" s="149" t="s">
        <v>598</v>
      </c>
      <c r="D721" s="149" t="s">
        <v>209</v>
      </c>
      <c r="E721" s="150" t="s">
        <v>4115</v>
      </c>
      <c r="F721" s="151" t="s">
        <v>4116</v>
      </c>
      <c r="G721" s="152" t="s">
        <v>301</v>
      </c>
      <c r="H721" s="153">
        <v>1</v>
      </c>
      <c r="I721" s="154"/>
      <c r="J721" s="155">
        <f>ROUND(I721*H721,2)</f>
        <v>0</v>
      </c>
      <c r="K721" s="156"/>
      <c r="L721" s="32"/>
      <c r="M721" s="157" t="s">
        <v>1</v>
      </c>
      <c r="N721" s="158" t="s">
        <v>44</v>
      </c>
      <c r="O721" s="57"/>
      <c r="P721" s="159">
        <f>O721*H721</f>
        <v>0</v>
      </c>
      <c r="Q721" s="159">
        <v>0</v>
      </c>
      <c r="R721" s="159">
        <f>Q721*H721</f>
        <v>0</v>
      </c>
      <c r="S721" s="159">
        <v>0</v>
      </c>
      <c r="T721" s="160">
        <f>S721*H721</f>
        <v>0</v>
      </c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R721" s="161" t="s">
        <v>245</v>
      </c>
      <c r="AT721" s="161" t="s">
        <v>209</v>
      </c>
      <c r="AU721" s="161" t="s">
        <v>88</v>
      </c>
      <c r="AY721" s="17" t="s">
        <v>207</v>
      </c>
      <c r="BE721" s="162">
        <f>IF(N721="základní",J721,0)</f>
        <v>0</v>
      </c>
      <c r="BF721" s="162">
        <f>IF(N721="snížená",J721,0)</f>
        <v>0</v>
      </c>
      <c r="BG721" s="162">
        <f>IF(N721="zákl. přenesená",J721,0)</f>
        <v>0</v>
      </c>
      <c r="BH721" s="162">
        <f>IF(N721="sníž. přenesená",J721,0)</f>
        <v>0</v>
      </c>
      <c r="BI721" s="162">
        <f>IF(N721="nulová",J721,0)</f>
        <v>0</v>
      </c>
      <c r="BJ721" s="17" t="s">
        <v>86</v>
      </c>
      <c r="BK721" s="162">
        <f>ROUND(I721*H721,2)</f>
        <v>0</v>
      </c>
      <c r="BL721" s="17" t="s">
        <v>245</v>
      </c>
      <c r="BM721" s="161" t="s">
        <v>1131</v>
      </c>
    </row>
    <row r="722" spans="1:65" s="13" customFormat="1" ht="11.25">
      <c r="B722" s="163"/>
      <c r="D722" s="164" t="s">
        <v>237</v>
      </c>
      <c r="E722" s="165" t="s">
        <v>1</v>
      </c>
      <c r="F722" s="166" t="s">
        <v>1343</v>
      </c>
      <c r="H722" s="167">
        <v>1</v>
      </c>
      <c r="I722" s="168"/>
      <c r="L722" s="163"/>
      <c r="M722" s="169"/>
      <c r="N722" s="170"/>
      <c r="O722" s="170"/>
      <c r="P722" s="170"/>
      <c r="Q722" s="170"/>
      <c r="R722" s="170"/>
      <c r="S722" s="170"/>
      <c r="T722" s="171"/>
      <c r="AT722" s="165" t="s">
        <v>237</v>
      </c>
      <c r="AU722" s="165" t="s">
        <v>88</v>
      </c>
      <c r="AV722" s="13" t="s">
        <v>88</v>
      </c>
      <c r="AW722" s="13" t="s">
        <v>33</v>
      </c>
      <c r="AX722" s="13" t="s">
        <v>79</v>
      </c>
      <c r="AY722" s="165" t="s">
        <v>207</v>
      </c>
    </row>
    <row r="723" spans="1:65" s="14" customFormat="1" ht="11.25">
      <c r="B723" s="172"/>
      <c r="D723" s="164" t="s">
        <v>237</v>
      </c>
      <c r="E723" s="173" t="s">
        <v>1</v>
      </c>
      <c r="F723" s="174" t="s">
        <v>3815</v>
      </c>
      <c r="H723" s="173" t="s">
        <v>1</v>
      </c>
      <c r="I723" s="175"/>
      <c r="L723" s="172"/>
      <c r="M723" s="176"/>
      <c r="N723" s="177"/>
      <c r="O723" s="177"/>
      <c r="P723" s="177"/>
      <c r="Q723" s="177"/>
      <c r="R723" s="177"/>
      <c r="S723" s="177"/>
      <c r="T723" s="178"/>
      <c r="AT723" s="173" t="s">
        <v>237</v>
      </c>
      <c r="AU723" s="173" t="s">
        <v>88</v>
      </c>
      <c r="AV723" s="14" t="s">
        <v>86</v>
      </c>
      <c r="AW723" s="14" t="s">
        <v>33</v>
      </c>
      <c r="AX723" s="14" t="s">
        <v>79</v>
      </c>
      <c r="AY723" s="173" t="s">
        <v>207</v>
      </c>
    </row>
    <row r="724" spans="1:65" s="15" customFormat="1" ht="11.25">
      <c r="B724" s="179"/>
      <c r="D724" s="164" t="s">
        <v>237</v>
      </c>
      <c r="E724" s="180" t="s">
        <v>1</v>
      </c>
      <c r="F724" s="181" t="s">
        <v>242</v>
      </c>
      <c r="H724" s="182">
        <v>1</v>
      </c>
      <c r="I724" s="183"/>
      <c r="L724" s="179"/>
      <c r="M724" s="184"/>
      <c r="N724" s="185"/>
      <c r="O724" s="185"/>
      <c r="P724" s="185"/>
      <c r="Q724" s="185"/>
      <c r="R724" s="185"/>
      <c r="S724" s="185"/>
      <c r="T724" s="186"/>
      <c r="AT724" s="180" t="s">
        <v>237</v>
      </c>
      <c r="AU724" s="180" t="s">
        <v>88</v>
      </c>
      <c r="AV724" s="15" t="s">
        <v>213</v>
      </c>
      <c r="AW724" s="15" t="s">
        <v>33</v>
      </c>
      <c r="AX724" s="15" t="s">
        <v>86</v>
      </c>
      <c r="AY724" s="180" t="s">
        <v>207</v>
      </c>
    </row>
    <row r="725" spans="1:65" s="2" customFormat="1" ht="37.9" customHeight="1">
      <c r="A725" s="31"/>
      <c r="B725" s="148"/>
      <c r="C725" s="149" t="s">
        <v>1141</v>
      </c>
      <c r="D725" s="149" t="s">
        <v>209</v>
      </c>
      <c r="E725" s="150" t="s">
        <v>4117</v>
      </c>
      <c r="F725" s="151" t="s">
        <v>4118</v>
      </c>
      <c r="G725" s="152" t="s">
        <v>301</v>
      </c>
      <c r="H725" s="153">
        <v>1</v>
      </c>
      <c r="I725" s="154"/>
      <c r="J725" s="155">
        <f>ROUND(I725*H725,2)</f>
        <v>0</v>
      </c>
      <c r="K725" s="156"/>
      <c r="L725" s="32"/>
      <c r="M725" s="157" t="s">
        <v>1</v>
      </c>
      <c r="N725" s="158" t="s">
        <v>44</v>
      </c>
      <c r="O725" s="57"/>
      <c r="P725" s="159">
        <f>O725*H725</f>
        <v>0</v>
      </c>
      <c r="Q725" s="159">
        <v>0</v>
      </c>
      <c r="R725" s="159">
        <f>Q725*H725</f>
        <v>0</v>
      </c>
      <c r="S725" s="159">
        <v>0</v>
      </c>
      <c r="T725" s="160">
        <f>S725*H725</f>
        <v>0</v>
      </c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R725" s="161" t="s">
        <v>245</v>
      </c>
      <c r="AT725" s="161" t="s">
        <v>209</v>
      </c>
      <c r="AU725" s="161" t="s">
        <v>88</v>
      </c>
      <c r="AY725" s="17" t="s">
        <v>207</v>
      </c>
      <c r="BE725" s="162">
        <f>IF(N725="základní",J725,0)</f>
        <v>0</v>
      </c>
      <c r="BF725" s="162">
        <f>IF(N725="snížená",J725,0)</f>
        <v>0</v>
      </c>
      <c r="BG725" s="162">
        <f>IF(N725="zákl. přenesená",J725,0)</f>
        <v>0</v>
      </c>
      <c r="BH725" s="162">
        <f>IF(N725="sníž. přenesená",J725,0)</f>
        <v>0</v>
      </c>
      <c r="BI725" s="162">
        <f>IF(N725="nulová",J725,0)</f>
        <v>0</v>
      </c>
      <c r="BJ725" s="17" t="s">
        <v>86</v>
      </c>
      <c r="BK725" s="162">
        <f>ROUND(I725*H725,2)</f>
        <v>0</v>
      </c>
      <c r="BL725" s="17" t="s">
        <v>245</v>
      </c>
      <c r="BM725" s="161" t="s">
        <v>1144</v>
      </c>
    </row>
    <row r="726" spans="1:65" s="13" customFormat="1" ht="11.25">
      <c r="B726" s="163"/>
      <c r="D726" s="164" t="s">
        <v>237</v>
      </c>
      <c r="E726" s="165" t="s">
        <v>1</v>
      </c>
      <c r="F726" s="166" t="s">
        <v>1343</v>
      </c>
      <c r="H726" s="167">
        <v>1</v>
      </c>
      <c r="I726" s="168"/>
      <c r="L726" s="163"/>
      <c r="M726" s="169"/>
      <c r="N726" s="170"/>
      <c r="O726" s="170"/>
      <c r="P726" s="170"/>
      <c r="Q726" s="170"/>
      <c r="R726" s="170"/>
      <c r="S726" s="170"/>
      <c r="T726" s="171"/>
      <c r="AT726" s="165" t="s">
        <v>237</v>
      </c>
      <c r="AU726" s="165" t="s">
        <v>88</v>
      </c>
      <c r="AV726" s="13" t="s">
        <v>88</v>
      </c>
      <c r="AW726" s="13" t="s">
        <v>33</v>
      </c>
      <c r="AX726" s="13" t="s">
        <v>79</v>
      </c>
      <c r="AY726" s="165" t="s">
        <v>207</v>
      </c>
    </row>
    <row r="727" spans="1:65" s="14" customFormat="1" ht="11.25">
      <c r="B727" s="172"/>
      <c r="D727" s="164" t="s">
        <v>237</v>
      </c>
      <c r="E727" s="173" t="s">
        <v>1</v>
      </c>
      <c r="F727" s="174" t="s">
        <v>3815</v>
      </c>
      <c r="H727" s="173" t="s">
        <v>1</v>
      </c>
      <c r="I727" s="175"/>
      <c r="L727" s="172"/>
      <c r="M727" s="176"/>
      <c r="N727" s="177"/>
      <c r="O727" s="177"/>
      <c r="P727" s="177"/>
      <c r="Q727" s="177"/>
      <c r="R727" s="177"/>
      <c r="S727" s="177"/>
      <c r="T727" s="178"/>
      <c r="AT727" s="173" t="s">
        <v>237</v>
      </c>
      <c r="AU727" s="173" t="s">
        <v>88</v>
      </c>
      <c r="AV727" s="14" t="s">
        <v>86</v>
      </c>
      <c r="AW727" s="14" t="s">
        <v>33</v>
      </c>
      <c r="AX727" s="14" t="s">
        <v>79</v>
      </c>
      <c r="AY727" s="173" t="s">
        <v>207</v>
      </c>
    </row>
    <row r="728" spans="1:65" s="15" customFormat="1" ht="11.25">
      <c r="B728" s="179"/>
      <c r="D728" s="164" t="s">
        <v>237</v>
      </c>
      <c r="E728" s="180" t="s">
        <v>1</v>
      </c>
      <c r="F728" s="181" t="s">
        <v>242</v>
      </c>
      <c r="H728" s="182">
        <v>1</v>
      </c>
      <c r="I728" s="183"/>
      <c r="L728" s="179"/>
      <c r="M728" s="184"/>
      <c r="N728" s="185"/>
      <c r="O728" s="185"/>
      <c r="P728" s="185"/>
      <c r="Q728" s="185"/>
      <c r="R728" s="185"/>
      <c r="S728" s="185"/>
      <c r="T728" s="186"/>
      <c r="AT728" s="180" t="s">
        <v>237</v>
      </c>
      <c r="AU728" s="180" t="s">
        <v>88</v>
      </c>
      <c r="AV728" s="15" t="s">
        <v>213</v>
      </c>
      <c r="AW728" s="15" t="s">
        <v>33</v>
      </c>
      <c r="AX728" s="15" t="s">
        <v>86</v>
      </c>
      <c r="AY728" s="180" t="s">
        <v>207</v>
      </c>
    </row>
    <row r="729" spans="1:65" s="2" customFormat="1" ht="37.9" customHeight="1">
      <c r="A729" s="31"/>
      <c r="B729" s="148"/>
      <c r="C729" s="149" t="s">
        <v>601</v>
      </c>
      <c r="D729" s="149" t="s">
        <v>209</v>
      </c>
      <c r="E729" s="150" t="s">
        <v>4119</v>
      </c>
      <c r="F729" s="151" t="s">
        <v>4120</v>
      </c>
      <c r="G729" s="152" t="s">
        <v>301</v>
      </c>
      <c r="H729" s="153">
        <v>1</v>
      </c>
      <c r="I729" s="154"/>
      <c r="J729" s="155">
        <f>ROUND(I729*H729,2)</f>
        <v>0</v>
      </c>
      <c r="K729" s="156"/>
      <c r="L729" s="32"/>
      <c r="M729" s="157" t="s">
        <v>1</v>
      </c>
      <c r="N729" s="158" t="s">
        <v>44</v>
      </c>
      <c r="O729" s="57"/>
      <c r="P729" s="159">
        <f>O729*H729</f>
        <v>0</v>
      </c>
      <c r="Q729" s="159">
        <v>0</v>
      </c>
      <c r="R729" s="159">
        <f>Q729*H729</f>
        <v>0</v>
      </c>
      <c r="S729" s="159">
        <v>0</v>
      </c>
      <c r="T729" s="160">
        <f>S729*H729</f>
        <v>0</v>
      </c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R729" s="161" t="s">
        <v>245</v>
      </c>
      <c r="AT729" s="161" t="s">
        <v>209</v>
      </c>
      <c r="AU729" s="161" t="s">
        <v>88</v>
      </c>
      <c r="AY729" s="17" t="s">
        <v>207</v>
      </c>
      <c r="BE729" s="162">
        <f>IF(N729="základní",J729,0)</f>
        <v>0</v>
      </c>
      <c r="BF729" s="162">
        <f>IF(N729="snížená",J729,0)</f>
        <v>0</v>
      </c>
      <c r="BG729" s="162">
        <f>IF(N729="zákl. přenesená",J729,0)</f>
        <v>0</v>
      </c>
      <c r="BH729" s="162">
        <f>IF(N729="sníž. přenesená",J729,0)</f>
        <v>0</v>
      </c>
      <c r="BI729" s="162">
        <f>IF(N729="nulová",J729,0)</f>
        <v>0</v>
      </c>
      <c r="BJ729" s="17" t="s">
        <v>86</v>
      </c>
      <c r="BK729" s="162">
        <f>ROUND(I729*H729,2)</f>
        <v>0</v>
      </c>
      <c r="BL729" s="17" t="s">
        <v>245</v>
      </c>
      <c r="BM729" s="161" t="s">
        <v>1153</v>
      </c>
    </row>
    <row r="730" spans="1:65" s="13" customFormat="1" ht="11.25">
      <c r="B730" s="163"/>
      <c r="D730" s="164" t="s">
        <v>237</v>
      </c>
      <c r="E730" s="165" t="s">
        <v>1</v>
      </c>
      <c r="F730" s="166" t="s">
        <v>1343</v>
      </c>
      <c r="H730" s="167">
        <v>1</v>
      </c>
      <c r="I730" s="168"/>
      <c r="L730" s="163"/>
      <c r="M730" s="169"/>
      <c r="N730" s="170"/>
      <c r="O730" s="170"/>
      <c r="P730" s="170"/>
      <c r="Q730" s="170"/>
      <c r="R730" s="170"/>
      <c r="S730" s="170"/>
      <c r="T730" s="171"/>
      <c r="AT730" s="165" t="s">
        <v>237</v>
      </c>
      <c r="AU730" s="165" t="s">
        <v>88</v>
      </c>
      <c r="AV730" s="13" t="s">
        <v>88</v>
      </c>
      <c r="AW730" s="13" t="s">
        <v>33</v>
      </c>
      <c r="AX730" s="13" t="s">
        <v>79</v>
      </c>
      <c r="AY730" s="165" t="s">
        <v>207</v>
      </c>
    </row>
    <row r="731" spans="1:65" s="14" customFormat="1" ht="11.25">
      <c r="B731" s="172"/>
      <c r="D731" s="164" t="s">
        <v>237</v>
      </c>
      <c r="E731" s="173" t="s">
        <v>1</v>
      </c>
      <c r="F731" s="174" t="s">
        <v>3815</v>
      </c>
      <c r="H731" s="173" t="s">
        <v>1</v>
      </c>
      <c r="I731" s="175"/>
      <c r="L731" s="172"/>
      <c r="M731" s="176"/>
      <c r="N731" s="177"/>
      <c r="O731" s="177"/>
      <c r="P731" s="177"/>
      <c r="Q731" s="177"/>
      <c r="R731" s="177"/>
      <c r="S731" s="177"/>
      <c r="T731" s="178"/>
      <c r="AT731" s="173" t="s">
        <v>237</v>
      </c>
      <c r="AU731" s="173" t="s">
        <v>88</v>
      </c>
      <c r="AV731" s="14" t="s">
        <v>86</v>
      </c>
      <c r="AW731" s="14" t="s">
        <v>33</v>
      </c>
      <c r="AX731" s="14" t="s">
        <v>79</v>
      </c>
      <c r="AY731" s="173" t="s">
        <v>207</v>
      </c>
    </row>
    <row r="732" spans="1:65" s="15" customFormat="1" ht="11.25">
      <c r="B732" s="179"/>
      <c r="D732" s="164" t="s">
        <v>237</v>
      </c>
      <c r="E732" s="180" t="s">
        <v>1</v>
      </c>
      <c r="F732" s="181" t="s">
        <v>242</v>
      </c>
      <c r="H732" s="182">
        <v>1</v>
      </c>
      <c r="I732" s="183"/>
      <c r="L732" s="179"/>
      <c r="M732" s="184"/>
      <c r="N732" s="185"/>
      <c r="O732" s="185"/>
      <c r="P732" s="185"/>
      <c r="Q732" s="185"/>
      <c r="R732" s="185"/>
      <c r="S732" s="185"/>
      <c r="T732" s="186"/>
      <c r="AT732" s="180" t="s">
        <v>237</v>
      </c>
      <c r="AU732" s="180" t="s">
        <v>88</v>
      </c>
      <c r="AV732" s="15" t="s">
        <v>213</v>
      </c>
      <c r="AW732" s="15" t="s">
        <v>33</v>
      </c>
      <c r="AX732" s="15" t="s">
        <v>86</v>
      </c>
      <c r="AY732" s="180" t="s">
        <v>207</v>
      </c>
    </row>
    <row r="733" spans="1:65" s="2" customFormat="1" ht="37.9" customHeight="1">
      <c r="A733" s="31"/>
      <c r="B733" s="148"/>
      <c r="C733" s="149" t="s">
        <v>1154</v>
      </c>
      <c r="D733" s="149" t="s">
        <v>209</v>
      </c>
      <c r="E733" s="150" t="s">
        <v>4121</v>
      </c>
      <c r="F733" s="151" t="s">
        <v>4122</v>
      </c>
      <c r="G733" s="152" t="s">
        <v>301</v>
      </c>
      <c r="H733" s="153">
        <v>1</v>
      </c>
      <c r="I733" s="154"/>
      <c r="J733" s="155">
        <f>ROUND(I733*H733,2)</f>
        <v>0</v>
      </c>
      <c r="K733" s="156"/>
      <c r="L733" s="32"/>
      <c r="M733" s="157" t="s">
        <v>1</v>
      </c>
      <c r="N733" s="158" t="s">
        <v>44</v>
      </c>
      <c r="O733" s="57"/>
      <c r="P733" s="159">
        <f>O733*H733</f>
        <v>0</v>
      </c>
      <c r="Q733" s="159">
        <v>0</v>
      </c>
      <c r="R733" s="159">
        <f>Q733*H733</f>
        <v>0</v>
      </c>
      <c r="S733" s="159">
        <v>0</v>
      </c>
      <c r="T733" s="160">
        <f>S733*H733</f>
        <v>0</v>
      </c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R733" s="161" t="s">
        <v>245</v>
      </c>
      <c r="AT733" s="161" t="s">
        <v>209</v>
      </c>
      <c r="AU733" s="161" t="s">
        <v>88</v>
      </c>
      <c r="AY733" s="17" t="s">
        <v>207</v>
      </c>
      <c r="BE733" s="162">
        <f>IF(N733="základní",J733,0)</f>
        <v>0</v>
      </c>
      <c r="BF733" s="162">
        <f>IF(N733="snížená",J733,0)</f>
        <v>0</v>
      </c>
      <c r="BG733" s="162">
        <f>IF(N733="zákl. přenesená",J733,0)</f>
        <v>0</v>
      </c>
      <c r="BH733" s="162">
        <f>IF(N733="sníž. přenesená",J733,0)</f>
        <v>0</v>
      </c>
      <c r="BI733" s="162">
        <f>IF(N733="nulová",J733,0)</f>
        <v>0</v>
      </c>
      <c r="BJ733" s="17" t="s">
        <v>86</v>
      </c>
      <c r="BK733" s="162">
        <f>ROUND(I733*H733,2)</f>
        <v>0</v>
      </c>
      <c r="BL733" s="17" t="s">
        <v>245</v>
      </c>
      <c r="BM733" s="161" t="s">
        <v>1157</v>
      </c>
    </row>
    <row r="734" spans="1:65" s="13" customFormat="1" ht="11.25">
      <c r="B734" s="163"/>
      <c r="D734" s="164" t="s">
        <v>237</v>
      </c>
      <c r="E734" s="165" t="s">
        <v>1</v>
      </c>
      <c r="F734" s="166" t="s">
        <v>1343</v>
      </c>
      <c r="H734" s="167">
        <v>1</v>
      </c>
      <c r="I734" s="168"/>
      <c r="L734" s="163"/>
      <c r="M734" s="169"/>
      <c r="N734" s="170"/>
      <c r="O734" s="170"/>
      <c r="P734" s="170"/>
      <c r="Q734" s="170"/>
      <c r="R734" s="170"/>
      <c r="S734" s="170"/>
      <c r="T734" s="171"/>
      <c r="AT734" s="165" t="s">
        <v>237</v>
      </c>
      <c r="AU734" s="165" t="s">
        <v>88</v>
      </c>
      <c r="AV734" s="13" t="s">
        <v>88</v>
      </c>
      <c r="AW734" s="13" t="s">
        <v>33</v>
      </c>
      <c r="AX734" s="13" t="s">
        <v>79</v>
      </c>
      <c r="AY734" s="165" t="s">
        <v>207</v>
      </c>
    </row>
    <row r="735" spans="1:65" s="14" customFormat="1" ht="11.25">
      <c r="B735" s="172"/>
      <c r="D735" s="164" t="s">
        <v>237</v>
      </c>
      <c r="E735" s="173" t="s">
        <v>1</v>
      </c>
      <c r="F735" s="174" t="s">
        <v>3815</v>
      </c>
      <c r="H735" s="173" t="s">
        <v>1</v>
      </c>
      <c r="I735" s="175"/>
      <c r="L735" s="172"/>
      <c r="M735" s="176"/>
      <c r="N735" s="177"/>
      <c r="O735" s="177"/>
      <c r="P735" s="177"/>
      <c r="Q735" s="177"/>
      <c r="R735" s="177"/>
      <c r="S735" s="177"/>
      <c r="T735" s="178"/>
      <c r="AT735" s="173" t="s">
        <v>237</v>
      </c>
      <c r="AU735" s="173" t="s">
        <v>88</v>
      </c>
      <c r="AV735" s="14" t="s">
        <v>86</v>
      </c>
      <c r="AW735" s="14" t="s">
        <v>33</v>
      </c>
      <c r="AX735" s="14" t="s">
        <v>79</v>
      </c>
      <c r="AY735" s="173" t="s">
        <v>207</v>
      </c>
    </row>
    <row r="736" spans="1:65" s="15" customFormat="1" ht="11.25">
      <c r="B736" s="179"/>
      <c r="D736" s="164" t="s">
        <v>237</v>
      </c>
      <c r="E736" s="180" t="s">
        <v>1</v>
      </c>
      <c r="F736" s="181" t="s">
        <v>242</v>
      </c>
      <c r="H736" s="182">
        <v>1</v>
      </c>
      <c r="I736" s="183"/>
      <c r="L736" s="179"/>
      <c r="M736" s="184"/>
      <c r="N736" s="185"/>
      <c r="O736" s="185"/>
      <c r="P736" s="185"/>
      <c r="Q736" s="185"/>
      <c r="R736" s="185"/>
      <c r="S736" s="185"/>
      <c r="T736" s="186"/>
      <c r="AT736" s="180" t="s">
        <v>237</v>
      </c>
      <c r="AU736" s="180" t="s">
        <v>88</v>
      </c>
      <c r="AV736" s="15" t="s">
        <v>213</v>
      </c>
      <c r="AW736" s="15" t="s">
        <v>33</v>
      </c>
      <c r="AX736" s="15" t="s">
        <v>86</v>
      </c>
      <c r="AY736" s="180" t="s">
        <v>207</v>
      </c>
    </row>
    <row r="737" spans="1:65" s="2" customFormat="1" ht="33" customHeight="1">
      <c r="A737" s="31"/>
      <c r="B737" s="148"/>
      <c r="C737" s="149" t="s">
        <v>614</v>
      </c>
      <c r="D737" s="149" t="s">
        <v>209</v>
      </c>
      <c r="E737" s="150" t="s">
        <v>4123</v>
      </c>
      <c r="F737" s="151" t="s">
        <v>4124</v>
      </c>
      <c r="G737" s="152" t="s">
        <v>301</v>
      </c>
      <c r="H737" s="153">
        <v>1</v>
      </c>
      <c r="I737" s="154"/>
      <c r="J737" s="155">
        <f>ROUND(I737*H737,2)</f>
        <v>0</v>
      </c>
      <c r="K737" s="156"/>
      <c r="L737" s="32"/>
      <c r="M737" s="157" t="s">
        <v>1</v>
      </c>
      <c r="N737" s="158" t="s">
        <v>44</v>
      </c>
      <c r="O737" s="57"/>
      <c r="P737" s="159">
        <f>O737*H737</f>
        <v>0</v>
      </c>
      <c r="Q737" s="159">
        <v>0</v>
      </c>
      <c r="R737" s="159">
        <f>Q737*H737</f>
        <v>0</v>
      </c>
      <c r="S737" s="159">
        <v>0</v>
      </c>
      <c r="T737" s="160">
        <f>S737*H737</f>
        <v>0</v>
      </c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R737" s="161" t="s">
        <v>245</v>
      </c>
      <c r="AT737" s="161" t="s">
        <v>209</v>
      </c>
      <c r="AU737" s="161" t="s">
        <v>88</v>
      </c>
      <c r="AY737" s="17" t="s">
        <v>207</v>
      </c>
      <c r="BE737" s="162">
        <f>IF(N737="základní",J737,0)</f>
        <v>0</v>
      </c>
      <c r="BF737" s="162">
        <f>IF(N737="snížená",J737,0)</f>
        <v>0</v>
      </c>
      <c r="BG737" s="162">
        <f>IF(N737="zákl. přenesená",J737,0)</f>
        <v>0</v>
      </c>
      <c r="BH737" s="162">
        <f>IF(N737="sníž. přenesená",J737,0)</f>
        <v>0</v>
      </c>
      <c r="BI737" s="162">
        <f>IF(N737="nulová",J737,0)</f>
        <v>0</v>
      </c>
      <c r="BJ737" s="17" t="s">
        <v>86</v>
      </c>
      <c r="BK737" s="162">
        <f>ROUND(I737*H737,2)</f>
        <v>0</v>
      </c>
      <c r="BL737" s="17" t="s">
        <v>245</v>
      </c>
      <c r="BM737" s="161" t="s">
        <v>1160</v>
      </c>
    </row>
    <row r="738" spans="1:65" s="13" customFormat="1" ht="11.25">
      <c r="B738" s="163"/>
      <c r="D738" s="164" t="s">
        <v>237</v>
      </c>
      <c r="E738" s="165" t="s">
        <v>1</v>
      </c>
      <c r="F738" s="166" t="s">
        <v>1343</v>
      </c>
      <c r="H738" s="167">
        <v>1</v>
      </c>
      <c r="I738" s="168"/>
      <c r="L738" s="163"/>
      <c r="M738" s="169"/>
      <c r="N738" s="170"/>
      <c r="O738" s="170"/>
      <c r="P738" s="170"/>
      <c r="Q738" s="170"/>
      <c r="R738" s="170"/>
      <c r="S738" s="170"/>
      <c r="T738" s="171"/>
      <c r="AT738" s="165" t="s">
        <v>237</v>
      </c>
      <c r="AU738" s="165" t="s">
        <v>88</v>
      </c>
      <c r="AV738" s="13" t="s">
        <v>88</v>
      </c>
      <c r="AW738" s="13" t="s">
        <v>33</v>
      </c>
      <c r="AX738" s="13" t="s">
        <v>79</v>
      </c>
      <c r="AY738" s="165" t="s">
        <v>207</v>
      </c>
    </row>
    <row r="739" spans="1:65" s="14" customFormat="1" ht="22.5">
      <c r="B739" s="172"/>
      <c r="D739" s="164" t="s">
        <v>237</v>
      </c>
      <c r="E739" s="173" t="s">
        <v>1</v>
      </c>
      <c r="F739" s="174" t="s">
        <v>4125</v>
      </c>
      <c r="H739" s="173" t="s">
        <v>1</v>
      </c>
      <c r="I739" s="175"/>
      <c r="L739" s="172"/>
      <c r="M739" s="176"/>
      <c r="N739" s="177"/>
      <c r="O739" s="177"/>
      <c r="P739" s="177"/>
      <c r="Q739" s="177"/>
      <c r="R739" s="177"/>
      <c r="S739" s="177"/>
      <c r="T739" s="178"/>
      <c r="AT739" s="173" t="s">
        <v>237</v>
      </c>
      <c r="AU739" s="173" t="s">
        <v>88</v>
      </c>
      <c r="AV739" s="14" t="s">
        <v>86</v>
      </c>
      <c r="AW739" s="14" t="s">
        <v>33</v>
      </c>
      <c r="AX739" s="14" t="s">
        <v>79</v>
      </c>
      <c r="AY739" s="173" t="s">
        <v>207</v>
      </c>
    </row>
    <row r="740" spans="1:65" s="14" customFormat="1" ht="22.5">
      <c r="B740" s="172"/>
      <c r="D740" s="164" t="s">
        <v>237</v>
      </c>
      <c r="E740" s="173" t="s">
        <v>1</v>
      </c>
      <c r="F740" s="174" t="s">
        <v>4126</v>
      </c>
      <c r="H740" s="173" t="s">
        <v>1</v>
      </c>
      <c r="I740" s="175"/>
      <c r="L740" s="172"/>
      <c r="M740" s="176"/>
      <c r="N740" s="177"/>
      <c r="O740" s="177"/>
      <c r="P740" s="177"/>
      <c r="Q740" s="177"/>
      <c r="R740" s="177"/>
      <c r="S740" s="177"/>
      <c r="T740" s="178"/>
      <c r="AT740" s="173" t="s">
        <v>237</v>
      </c>
      <c r="AU740" s="173" t="s">
        <v>88</v>
      </c>
      <c r="AV740" s="14" t="s">
        <v>86</v>
      </c>
      <c r="AW740" s="14" t="s">
        <v>33</v>
      </c>
      <c r="AX740" s="14" t="s">
        <v>79</v>
      </c>
      <c r="AY740" s="173" t="s">
        <v>207</v>
      </c>
    </row>
    <row r="741" spans="1:65" s="15" customFormat="1" ht="11.25">
      <c r="B741" s="179"/>
      <c r="D741" s="164" t="s">
        <v>237</v>
      </c>
      <c r="E741" s="180" t="s">
        <v>1</v>
      </c>
      <c r="F741" s="181" t="s">
        <v>242</v>
      </c>
      <c r="H741" s="182">
        <v>1</v>
      </c>
      <c r="I741" s="183"/>
      <c r="L741" s="179"/>
      <c r="M741" s="184"/>
      <c r="N741" s="185"/>
      <c r="O741" s="185"/>
      <c r="P741" s="185"/>
      <c r="Q741" s="185"/>
      <c r="R741" s="185"/>
      <c r="S741" s="185"/>
      <c r="T741" s="186"/>
      <c r="AT741" s="180" t="s">
        <v>237</v>
      </c>
      <c r="AU741" s="180" t="s">
        <v>88</v>
      </c>
      <c r="AV741" s="15" t="s">
        <v>213</v>
      </c>
      <c r="AW741" s="15" t="s">
        <v>33</v>
      </c>
      <c r="AX741" s="15" t="s">
        <v>86</v>
      </c>
      <c r="AY741" s="180" t="s">
        <v>207</v>
      </c>
    </row>
    <row r="742" spans="1:65" s="2" customFormat="1" ht="37.9" customHeight="1">
      <c r="A742" s="31"/>
      <c r="B742" s="148"/>
      <c r="C742" s="149" t="s">
        <v>1163</v>
      </c>
      <c r="D742" s="149" t="s">
        <v>209</v>
      </c>
      <c r="E742" s="150" t="s">
        <v>4127</v>
      </c>
      <c r="F742" s="151" t="s">
        <v>4128</v>
      </c>
      <c r="G742" s="152" t="s">
        <v>301</v>
      </c>
      <c r="H742" s="153">
        <v>1</v>
      </c>
      <c r="I742" s="154"/>
      <c r="J742" s="155">
        <f>ROUND(I742*H742,2)</f>
        <v>0</v>
      </c>
      <c r="K742" s="156"/>
      <c r="L742" s="32"/>
      <c r="M742" s="157" t="s">
        <v>1</v>
      </c>
      <c r="N742" s="158" t="s">
        <v>44</v>
      </c>
      <c r="O742" s="57"/>
      <c r="P742" s="159">
        <f>O742*H742</f>
        <v>0</v>
      </c>
      <c r="Q742" s="159">
        <v>0</v>
      </c>
      <c r="R742" s="159">
        <f>Q742*H742</f>
        <v>0</v>
      </c>
      <c r="S742" s="159">
        <v>0</v>
      </c>
      <c r="T742" s="160">
        <f>S742*H742</f>
        <v>0</v>
      </c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R742" s="161" t="s">
        <v>245</v>
      </c>
      <c r="AT742" s="161" t="s">
        <v>209</v>
      </c>
      <c r="AU742" s="161" t="s">
        <v>88</v>
      </c>
      <c r="AY742" s="17" t="s">
        <v>207</v>
      </c>
      <c r="BE742" s="162">
        <f>IF(N742="základní",J742,0)</f>
        <v>0</v>
      </c>
      <c r="BF742" s="162">
        <f>IF(N742="snížená",J742,0)</f>
        <v>0</v>
      </c>
      <c r="BG742" s="162">
        <f>IF(N742="zákl. přenesená",J742,0)</f>
        <v>0</v>
      </c>
      <c r="BH742" s="162">
        <f>IF(N742="sníž. přenesená",J742,0)</f>
        <v>0</v>
      </c>
      <c r="BI742" s="162">
        <f>IF(N742="nulová",J742,0)</f>
        <v>0</v>
      </c>
      <c r="BJ742" s="17" t="s">
        <v>86</v>
      </c>
      <c r="BK742" s="162">
        <f>ROUND(I742*H742,2)</f>
        <v>0</v>
      </c>
      <c r="BL742" s="17" t="s">
        <v>245</v>
      </c>
      <c r="BM742" s="161" t="s">
        <v>1166</v>
      </c>
    </row>
    <row r="743" spans="1:65" s="13" customFormat="1" ht="11.25">
      <c r="B743" s="163"/>
      <c r="D743" s="164" t="s">
        <v>237</v>
      </c>
      <c r="E743" s="165" t="s">
        <v>1</v>
      </c>
      <c r="F743" s="166" t="s">
        <v>1343</v>
      </c>
      <c r="H743" s="167">
        <v>1</v>
      </c>
      <c r="I743" s="168"/>
      <c r="L743" s="163"/>
      <c r="M743" s="169"/>
      <c r="N743" s="170"/>
      <c r="O743" s="170"/>
      <c r="P743" s="170"/>
      <c r="Q743" s="170"/>
      <c r="R743" s="170"/>
      <c r="S743" s="170"/>
      <c r="T743" s="171"/>
      <c r="AT743" s="165" t="s">
        <v>237</v>
      </c>
      <c r="AU743" s="165" t="s">
        <v>88</v>
      </c>
      <c r="AV743" s="13" t="s">
        <v>88</v>
      </c>
      <c r="AW743" s="13" t="s">
        <v>33</v>
      </c>
      <c r="AX743" s="13" t="s">
        <v>79</v>
      </c>
      <c r="AY743" s="165" t="s">
        <v>207</v>
      </c>
    </row>
    <row r="744" spans="1:65" s="14" customFormat="1" ht="11.25">
      <c r="B744" s="172"/>
      <c r="D744" s="164" t="s">
        <v>237</v>
      </c>
      <c r="E744" s="173" t="s">
        <v>1</v>
      </c>
      <c r="F744" s="174" t="s">
        <v>3815</v>
      </c>
      <c r="H744" s="173" t="s">
        <v>1</v>
      </c>
      <c r="I744" s="175"/>
      <c r="L744" s="172"/>
      <c r="M744" s="176"/>
      <c r="N744" s="177"/>
      <c r="O744" s="177"/>
      <c r="P744" s="177"/>
      <c r="Q744" s="177"/>
      <c r="R744" s="177"/>
      <c r="S744" s="177"/>
      <c r="T744" s="178"/>
      <c r="AT744" s="173" t="s">
        <v>237</v>
      </c>
      <c r="AU744" s="173" t="s">
        <v>88</v>
      </c>
      <c r="AV744" s="14" t="s">
        <v>86</v>
      </c>
      <c r="AW744" s="14" t="s">
        <v>33</v>
      </c>
      <c r="AX744" s="14" t="s">
        <v>79</v>
      </c>
      <c r="AY744" s="173" t="s">
        <v>207</v>
      </c>
    </row>
    <row r="745" spans="1:65" s="15" customFormat="1" ht="11.25">
      <c r="B745" s="179"/>
      <c r="D745" s="164" t="s">
        <v>237</v>
      </c>
      <c r="E745" s="180" t="s">
        <v>1</v>
      </c>
      <c r="F745" s="181" t="s">
        <v>242</v>
      </c>
      <c r="H745" s="182">
        <v>1</v>
      </c>
      <c r="I745" s="183"/>
      <c r="L745" s="179"/>
      <c r="M745" s="184"/>
      <c r="N745" s="185"/>
      <c r="O745" s="185"/>
      <c r="P745" s="185"/>
      <c r="Q745" s="185"/>
      <c r="R745" s="185"/>
      <c r="S745" s="185"/>
      <c r="T745" s="186"/>
      <c r="AT745" s="180" t="s">
        <v>237</v>
      </c>
      <c r="AU745" s="180" t="s">
        <v>88</v>
      </c>
      <c r="AV745" s="15" t="s">
        <v>213</v>
      </c>
      <c r="AW745" s="15" t="s">
        <v>33</v>
      </c>
      <c r="AX745" s="15" t="s">
        <v>86</v>
      </c>
      <c r="AY745" s="180" t="s">
        <v>207</v>
      </c>
    </row>
    <row r="746" spans="1:65" s="2" customFormat="1" ht="37.9" customHeight="1">
      <c r="A746" s="31"/>
      <c r="B746" s="148"/>
      <c r="C746" s="149" t="s">
        <v>629</v>
      </c>
      <c r="D746" s="149" t="s">
        <v>209</v>
      </c>
      <c r="E746" s="150" t="s">
        <v>4129</v>
      </c>
      <c r="F746" s="151" t="s">
        <v>4130</v>
      </c>
      <c r="G746" s="152" t="s">
        <v>301</v>
      </c>
      <c r="H746" s="153">
        <v>1</v>
      </c>
      <c r="I746" s="154"/>
      <c r="J746" s="155">
        <f>ROUND(I746*H746,2)</f>
        <v>0</v>
      </c>
      <c r="K746" s="156"/>
      <c r="L746" s="32"/>
      <c r="M746" s="157" t="s">
        <v>1</v>
      </c>
      <c r="N746" s="158" t="s">
        <v>44</v>
      </c>
      <c r="O746" s="57"/>
      <c r="P746" s="159">
        <f>O746*H746</f>
        <v>0</v>
      </c>
      <c r="Q746" s="159">
        <v>0</v>
      </c>
      <c r="R746" s="159">
        <f>Q746*H746</f>
        <v>0</v>
      </c>
      <c r="S746" s="159">
        <v>0</v>
      </c>
      <c r="T746" s="160">
        <f>S746*H746</f>
        <v>0</v>
      </c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R746" s="161" t="s">
        <v>245</v>
      </c>
      <c r="AT746" s="161" t="s">
        <v>209</v>
      </c>
      <c r="AU746" s="161" t="s">
        <v>88</v>
      </c>
      <c r="AY746" s="17" t="s">
        <v>207</v>
      </c>
      <c r="BE746" s="162">
        <f>IF(N746="základní",J746,0)</f>
        <v>0</v>
      </c>
      <c r="BF746" s="162">
        <f>IF(N746="snížená",J746,0)</f>
        <v>0</v>
      </c>
      <c r="BG746" s="162">
        <f>IF(N746="zákl. přenesená",J746,0)</f>
        <v>0</v>
      </c>
      <c r="BH746" s="162">
        <f>IF(N746="sníž. přenesená",J746,0)</f>
        <v>0</v>
      </c>
      <c r="BI746" s="162">
        <f>IF(N746="nulová",J746,0)</f>
        <v>0</v>
      </c>
      <c r="BJ746" s="17" t="s">
        <v>86</v>
      </c>
      <c r="BK746" s="162">
        <f>ROUND(I746*H746,2)</f>
        <v>0</v>
      </c>
      <c r="BL746" s="17" t="s">
        <v>245</v>
      </c>
      <c r="BM746" s="161" t="s">
        <v>1175</v>
      </c>
    </row>
    <row r="747" spans="1:65" s="13" customFormat="1" ht="11.25">
      <c r="B747" s="163"/>
      <c r="D747" s="164" t="s">
        <v>237</v>
      </c>
      <c r="E747" s="165" t="s">
        <v>1</v>
      </c>
      <c r="F747" s="166" t="s">
        <v>1343</v>
      </c>
      <c r="H747" s="167">
        <v>1</v>
      </c>
      <c r="I747" s="168"/>
      <c r="L747" s="163"/>
      <c r="M747" s="169"/>
      <c r="N747" s="170"/>
      <c r="O747" s="170"/>
      <c r="P747" s="170"/>
      <c r="Q747" s="170"/>
      <c r="R747" s="170"/>
      <c r="S747" s="170"/>
      <c r="T747" s="171"/>
      <c r="AT747" s="165" t="s">
        <v>237</v>
      </c>
      <c r="AU747" s="165" t="s">
        <v>88</v>
      </c>
      <c r="AV747" s="13" t="s">
        <v>88</v>
      </c>
      <c r="AW747" s="13" t="s">
        <v>33</v>
      </c>
      <c r="AX747" s="13" t="s">
        <v>79</v>
      </c>
      <c r="AY747" s="165" t="s">
        <v>207</v>
      </c>
    </row>
    <row r="748" spans="1:65" s="14" customFormat="1" ht="11.25">
      <c r="B748" s="172"/>
      <c r="D748" s="164" t="s">
        <v>237</v>
      </c>
      <c r="E748" s="173" t="s">
        <v>1</v>
      </c>
      <c r="F748" s="174" t="s">
        <v>3815</v>
      </c>
      <c r="H748" s="173" t="s">
        <v>1</v>
      </c>
      <c r="I748" s="175"/>
      <c r="L748" s="172"/>
      <c r="M748" s="176"/>
      <c r="N748" s="177"/>
      <c r="O748" s="177"/>
      <c r="P748" s="177"/>
      <c r="Q748" s="177"/>
      <c r="R748" s="177"/>
      <c r="S748" s="177"/>
      <c r="T748" s="178"/>
      <c r="AT748" s="173" t="s">
        <v>237</v>
      </c>
      <c r="AU748" s="173" t="s">
        <v>88</v>
      </c>
      <c r="AV748" s="14" t="s">
        <v>86</v>
      </c>
      <c r="AW748" s="14" t="s">
        <v>33</v>
      </c>
      <c r="AX748" s="14" t="s">
        <v>79</v>
      </c>
      <c r="AY748" s="173" t="s">
        <v>207</v>
      </c>
    </row>
    <row r="749" spans="1:65" s="15" customFormat="1" ht="11.25">
      <c r="B749" s="179"/>
      <c r="D749" s="164" t="s">
        <v>237</v>
      </c>
      <c r="E749" s="180" t="s">
        <v>1</v>
      </c>
      <c r="F749" s="181" t="s">
        <v>242</v>
      </c>
      <c r="H749" s="182">
        <v>1</v>
      </c>
      <c r="I749" s="183"/>
      <c r="L749" s="179"/>
      <c r="M749" s="184"/>
      <c r="N749" s="185"/>
      <c r="O749" s="185"/>
      <c r="P749" s="185"/>
      <c r="Q749" s="185"/>
      <c r="R749" s="185"/>
      <c r="S749" s="185"/>
      <c r="T749" s="186"/>
      <c r="AT749" s="180" t="s">
        <v>237</v>
      </c>
      <c r="AU749" s="180" t="s">
        <v>88</v>
      </c>
      <c r="AV749" s="15" t="s">
        <v>213</v>
      </c>
      <c r="AW749" s="15" t="s">
        <v>33</v>
      </c>
      <c r="AX749" s="15" t="s">
        <v>86</v>
      </c>
      <c r="AY749" s="180" t="s">
        <v>207</v>
      </c>
    </row>
    <row r="750" spans="1:65" s="2" customFormat="1" ht="37.9" customHeight="1">
      <c r="A750" s="31"/>
      <c r="B750" s="148"/>
      <c r="C750" s="149" t="s">
        <v>1185</v>
      </c>
      <c r="D750" s="149" t="s">
        <v>209</v>
      </c>
      <c r="E750" s="150" t="s">
        <v>4131</v>
      </c>
      <c r="F750" s="151" t="s">
        <v>4132</v>
      </c>
      <c r="G750" s="152" t="s">
        <v>301</v>
      </c>
      <c r="H750" s="153">
        <v>1</v>
      </c>
      <c r="I750" s="154"/>
      <c r="J750" s="155">
        <f>ROUND(I750*H750,2)</f>
        <v>0</v>
      </c>
      <c r="K750" s="156"/>
      <c r="L750" s="32"/>
      <c r="M750" s="157" t="s">
        <v>1</v>
      </c>
      <c r="N750" s="158" t="s">
        <v>44</v>
      </c>
      <c r="O750" s="57"/>
      <c r="P750" s="159">
        <f>O750*H750</f>
        <v>0</v>
      </c>
      <c r="Q750" s="159">
        <v>0</v>
      </c>
      <c r="R750" s="159">
        <f>Q750*H750</f>
        <v>0</v>
      </c>
      <c r="S750" s="159">
        <v>0</v>
      </c>
      <c r="T750" s="160">
        <f>S750*H750</f>
        <v>0</v>
      </c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R750" s="161" t="s">
        <v>245</v>
      </c>
      <c r="AT750" s="161" t="s">
        <v>209</v>
      </c>
      <c r="AU750" s="161" t="s">
        <v>88</v>
      </c>
      <c r="AY750" s="17" t="s">
        <v>207</v>
      </c>
      <c r="BE750" s="162">
        <f>IF(N750="základní",J750,0)</f>
        <v>0</v>
      </c>
      <c r="BF750" s="162">
        <f>IF(N750="snížená",J750,0)</f>
        <v>0</v>
      </c>
      <c r="BG750" s="162">
        <f>IF(N750="zákl. přenesená",J750,0)</f>
        <v>0</v>
      </c>
      <c r="BH750" s="162">
        <f>IF(N750="sníž. přenesená",J750,0)</f>
        <v>0</v>
      </c>
      <c r="BI750" s="162">
        <f>IF(N750="nulová",J750,0)</f>
        <v>0</v>
      </c>
      <c r="BJ750" s="17" t="s">
        <v>86</v>
      </c>
      <c r="BK750" s="162">
        <f>ROUND(I750*H750,2)</f>
        <v>0</v>
      </c>
      <c r="BL750" s="17" t="s">
        <v>245</v>
      </c>
      <c r="BM750" s="161" t="s">
        <v>1188</v>
      </c>
    </row>
    <row r="751" spans="1:65" s="13" customFormat="1" ht="11.25">
      <c r="B751" s="163"/>
      <c r="D751" s="164" t="s">
        <v>237</v>
      </c>
      <c r="E751" s="165" t="s">
        <v>1</v>
      </c>
      <c r="F751" s="166" t="s">
        <v>1343</v>
      </c>
      <c r="H751" s="167">
        <v>1</v>
      </c>
      <c r="I751" s="168"/>
      <c r="L751" s="163"/>
      <c r="M751" s="169"/>
      <c r="N751" s="170"/>
      <c r="O751" s="170"/>
      <c r="P751" s="170"/>
      <c r="Q751" s="170"/>
      <c r="R751" s="170"/>
      <c r="S751" s="170"/>
      <c r="T751" s="171"/>
      <c r="AT751" s="165" t="s">
        <v>237</v>
      </c>
      <c r="AU751" s="165" t="s">
        <v>88</v>
      </c>
      <c r="AV751" s="13" t="s">
        <v>88</v>
      </c>
      <c r="AW751" s="13" t="s">
        <v>33</v>
      </c>
      <c r="AX751" s="13" t="s">
        <v>79</v>
      </c>
      <c r="AY751" s="165" t="s">
        <v>207</v>
      </c>
    </row>
    <row r="752" spans="1:65" s="14" customFormat="1" ht="11.25">
      <c r="B752" s="172"/>
      <c r="D752" s="164" t="s">
        <v>237</v>
      </c>
      <c r="E752" s="173" t="s">
        <v>1</v>
      </c>
      <c r="F752" s="174" t="s">
        <v>3815</v>
      </c>
      <c r="H752" s="173" t="s">
        <v>1</v>
      </c>
      <c r="I752" s="175"/>
      <c r="L752" s="172"/>
      <c r="M752" s="176"/>
      <c r="N752" s="177"/>
      <c r="O752" s="177"/>
      <c r="P752" s="177"/>
      <c r="Q752" s="177"/>
      <c r="R752" s="177"/>
      <c r="S752" s="177"/>
      <c r="T752" s="178"/>
      <c r="AT752" s="173" t="s">
        <v>237</v>
      </c>
      <c r="AU752" s="173" t="s">
        <v>88</v>
      </c>
      <c r="AV752" s="14" t="s">
        <v>86</v>
      </c>
      <c r="AW752" s="14" t="s">
        <v>33</v>
      </c>
      <c r="AX752" s="14" t="s">
        <v>79</v>
      </c>
      <c r="AY752" s="173" t="s">
        <v>207</v>
      </c>
    </row>
    <row r="753" spans="1:65" s="15" customFormat="1" ht="11.25">
      <c r="B753" s="179"/>
      <c r="D753" s="164" t="s">
        <v>237</v>
      </c>
      <c r="E753" s="180" t="s">
        <v>1</v>
      </c>
      <c r="F753" s="181" t="s">
        <v>242</v>
      </c>
      <c r="H753" s="182">
        <v>1</v>
      </c>
      <c r="I753" s="183"/>
      <c r="L753" s="179"/>
      <c r="M753" s="184"/>
      <c r="N753" s="185"/>
      <c r="O753" s="185"/>
      <c r="P753" s="185"/>
      <c r="Q753" s="185"/>
      <c r="R753" s="185"/>
      <c r="S753" s="185"/>
      <c r="T753" s="186"/>
      <c r="AT753" s="180" t="s">
        <v>237</v>
      </c>
      <c r="AU753" s="180" t="s">
        <v>88</v>
      </c>
      <c r="AV753" s="15" t="s">
        <v>213</v>
      </c>
      <c r="AW753" s="15" t="s">
        <v>33</v>
      </c>
      <c r="AX753" s="15" t="s">
        <v>86</v>
      </c>
      <c r="AY753" s="180" t="s">
        <v>207</v>
      </c>
    </row>
    <row r="754" spans="1:65" s="2" customFormat="1" ht="37.9" customHeight="1">
      <c r="A754" s="31"/>
      <c r="B754" s="148"/>
      <c r="C754" s="149" t="s">
        <v>641</v>
      </c>
      <c r="D754" s="149" t="s">
        <v>209</v>
      </c>
      <c r="E754" s="150" t="s">
        <v>4133</v>
      </c>
      <c r="F754" s="151" t="s">
        <v>4134</v>
      </c>
      <c r="G754" s="152" t="s">
        <v>301</v>
      </c>
      <c r="H754" s="153">
        <v>1</v>
      </c>
      <c r="I754" s="154"/>
      <c r="J754" s="155">
        <f>ROUND(I754*H754,2)</f>
        <v>0</v>
      </c>
      <c r="K754" s="156"/>
      <c r="L754" s="32"/>
      <c r="M754" s="157" t="s">
        <v>1</v>
      </c>
      <c r="N754" s="158" t="s">
        <v>44</v>
      </c>
      <c r="O754" s="57"/>
      <c r="P754" s="159">
        <f>O754*H754</f>
        <v>0</v>
      </c>
      <c r="Q754" s="159">
        <v>0</v>
      </c>
      <c r="R754" s="159">
        <f>Q754*H754</f>
        <v>0</v>
      </c>
      <c r="S754" s="159">
        <v>0</v>
      </c>
      <c r="T754" s="160">
        <f>S754*H754</f>
        <v>0</v>
      </c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R754" s="161" t="s">
        <v>245</v>
      </c>
      <c r="AT754" s="161" t="s">
        <v>209</v>
      </c>
      <c r="AU754" s="161" t="s">
        <v>88</v>
      </c>
      <c r="AY754" s="17" t="s">
        <v>207</v>
      </c>
      <c r="BE754" s="162">
        <f>IF(N754="základní",J754,0)</f>
        <v>0</v>
      </c>
      <c r="BF754" s="162">
        <f>IF(N754="snížená",J754,0)</f>
        <v>0</v>
      </c>
      <c r="BG754" s="162">
        <f>IF(N754="zákl. přenesená",J754,0)</f>
        <v>0</v>
      </c>
      <c r="BH754" s="162">
        <f>IF(N754="sníž. přenesená",J754,0)</f>
        <v>0</v>
      </c>
      <c r="BI754" s="162">
        <f>IF(N754="nulová",J754,0)</f>
        <v>0</v>
      </c>
      <c r="BJ754" s="17" t="s">
        <v>86</v>
      </c>
      <c r="BK754" s="162">
        <f>ROUND(I754*H754,2)</f>
        <v>0</v>
      </c>
      <c r="BL754" s="17" t="s">
        <v>245</v>
      </c>
      <c r="BM754" s="161" t="s">
        <v>1194</v>
      </c>
    </row>
    <row r="755" spans="1:65" s="13" customFormat="1" ht="11.25">
      <c r="B755" s="163"/>
      <c r="D755" s="164" t="s">
        <v>237</v>
      </c>
      <c r="E755" s="165" t="s">
        <v>1</v>
      </c>
      <c r="F755" s="166" t="s">
        <v>1343</v>
      </c>
      <c r="H755" s="167">
        <v>1</v>
      </c>
      <c r="I755" s="168"/>
      <c r="L755" s="163"/>
      <c r="M755" s="169"/>
      <c r="N755" s="170"/>
      <c r="O755" s="170"/>
      <c r="P755" s="170"/>
      <c r="Q755" s="170"/>
      <c r="R755" s="170"/>
      <c r="S755" s="170"/>
      <c r="T755" s="171"/>
      <c r="AT755" s="165" t="s">
        <v>237</v>
      </c>
      <c r="AU755" s="165" t="s">
        <v>88</v>
      </c>
      <c r="AV755" s="13" t="s">
        <v>88</v>
      </c>
      <c r="AW755" s="13" t="s">
        <v>33</v>
      </c>
      <c r="AX755" s="13" t="s">
        <v>79</v>
      </c>
      <c r="AY755" s="165" t="s">
        <v>207</v>
      </c>
    </row>
    <row r="756" spans="1:65" s="14" customFormat="1" ht="11.25">
      <c r="B756" s="172"/>
      <c r="D756" s="164" t="s">
        <v>237</v>
      </c>
      <c r="E756" s="173" t="s">
        <v>1</v>
      </c>
      <c r="F756" s="174" t="s">
        <v>3815</v>
      </c>
      <c r="H756" s="173" t="s">
        <v>1</v>
      </c>
      <c r="I756" s="175"/>
      <c r="L756" s="172"/>
      <c r="M756" s="176"/>
      <c r="N756" s="177"/>
      <c r="O756" s="177"/>
      <c r="P756" s="177"/>
      <c r="Q756" s="177"/>
      <c r="R756" s="177"/>
      <c r="S756" s="177"/>
      <c r="T756" s="178"/>
      <c r="AT756" s="173" t="s">
        <v>237</v>
      </c>
      <c r="AU756" s="173" t="s">
        <v>88</v>
      </c>
      <c r="AV756" s="14" t="s">
        <v>86</v>
      </c>
      <c r="AW756" s="14" t="s">
        <v>33</v>
      </c>
      <c r="AX756" s="14" t="s">
        <v>79</v>
      </c>
      <c r="AY756" s="173" t="s">
        <v>207</v>
      </c>
    </row>
    <row r="757" spans="1:65" s="15" customFormat="1" ht="11.25">
      <c r="B757" s="179"/>
      <c r="D757" s="164" t="s">
        <v>237</v>
      </c>
      <c r="E757" s="180" t="s">
        <v>1</v>
      </c>
      <c r="F757" s="181" t="s">
        <v>242</v>
      </c>
      <c r="H757" s="182">
        <v>1</v>
      </c>
      <c r="I757" s="183"/>
      <c r="L757" s="179"/>
      <c r="M757" s="184"/>
      <c r="N757" s="185"/>
      <c r="O757" s="185"/>
      <c r="P757" s="185"/>
      <c r="Q757" s="185"/>
      <c r="R757" s="185"/>
      <c r="S757" s="185"/>
      <c r="T757" s="186"/>
      <c r="AT757" s="180" t="s">
        <v>237</v>
      </c>
      <c r="AU757" s="180" t="s">
        <v>88</v>
      </c>
      <c r="AV757" s="15" t="s">
        <v>213</v>
      </c>
      <c r="AW757" s="15" t="s">
        <v>33</v>
      </c>
      <c r="AX757" s="15" t="s">
        <v>86</v>
      </c>
      <c r="AY757" s="180" t="s">
        <v>207</v>
      </c>
    </row>
    <row r="758" spans="1:65" s="2" customFormat="1" ht="37.9" customHeight="1">
      <c r="A758" s="31"/>
      <c r="B758" s="148"/>
      <c r="C758" s="149" t="s">
        <v>1195</v>
      </c>
      <c r="D758" s="149" t="s">
        <v>209</v>
      </c>
      <c r="E758" s="150" t="s">
        <v>4135</v>
      </c>
      <c r="F758" s="151" t="s">
        <v>4136</v>
      </c>
      <c r="G758" s="152" t="s">
        <v>301</v>
      </c>
      <c r="H758" s="153">
        <v>1</v>
      </c>
      <c r="I758" s="154"/>
      <c r="J758" s="155">
        <f>ROUND(I758*H758,2)</f>
        <v>0</v>
      </c>
      <c r="K758" s="156"/>
      <c r="L758" s="32"/>
      <c r="M758" s="157" t="s">
        <v>1</v>
      </c>
      <c r="N758" s="158" t="s">
        <v>44</v>
      </c>
      <c r="O758" s="57"/>
      <c r="P758" s="159">
        <f>O758*H758</f>
        <v>0</v>
      </c>
      <c r="Q758" s="159">
        <v>0</v>
      </c>
      <c r="R758" s="159">
        <f>Q758*H758</f>
        <v>0</v>
      </c>
      <c r="S758" s="159">
        <v>0</v>
      </c>
      <c r="T758" s="160">
        <f>S758*H758</f>
        <v>0</v>
      </c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R758" s="161" t="s">
        <v>245</v>
      </c>
      <c r="AT758" s="161" t="s">
        <v>209</v>
      </c>
      <c r="AU758" s="161" t="s">
        <v>88</v>
      </c>
      <c r="AY758" s="17" t="s">
        <v>207</v>
      </c>
      <c r="BE758" s="162">
        <f>IF(N758="základní",J758,0)</f>
        <v>0</v>
      </c>
      <c r="BF758" s="162">
        <f>IF(N758="snížená",J758,0)</f>
        <v>0</v>
      </c>
      <c r="BG758" s="162">
        <f>IF(N758="zákl. přenesená",J758,0)</f>
        <v>0</v>
      </c>
      <c r="BH758" s="162">
        <f>IF(N758="sníž. přenesená",J758,0)</f>
        <v>0</v>
      </c>
      <c r="BI758" s="162">
        <f>IF(N758="nulová",J758,0)</f>
        <v>0</v>
      </c>
      <c r="BJ758" s="17" t="s">
        <v>86</v>
      </c>
      <c r="BK758" s="162">
        <f>ROUND(I758*H758,2)</f>
        <v>0</v>
      </c>
      <c r="BL758" s="17" t="s">
        <v>245</v>
      </c>
      <c r="BM758" s="161" t="s">
        <v>1198</v>
      </c>
    </row>
    <row r="759" spans="1:65" s="13" customFormat="1" ht="11.25">
      <c r="B759" s="163"/>
      <c r="D759" s="164" t="s">
        <v>237</v>
      </c>
      <c r="E759" s="165" t="s">
        <v>1</v>
      </c>
      <c r="F759" s="166" t="s">
        <v>1343</v>
      </c>
      <c r="H759" s="167">
        <v>1</v>
      </c>
      <c r="I759" s="168"/>
      <c r="L759" s="163"/>
      <c r="M759" s="169"/>
      <c r="N759" s="170"/>
      <c r="O759" s="170"/>
      <c r="P759" s="170"/>
      <c r="Q759" s="170"/>
      <c r="R759" s="170"/>
      <c r="S759" s="170"/>
      <c r="T759" s="171"/>
      <c r="AT759" s="165" t="s">
        <v>237</v>
      </c>
      <c r="AU759" s="165" t="s">
        <v>88</v>
      </c>
      <c r="AV759" s="13" t="s">
        <v>88</v>
      </c>
      <c r="AW759" s="13" t="s">
        <v>33</v>
      </c>
      <c r="AX759" s="13" t="s">
        <v>79</v>
      </c>
      <c r="AY759" s="165" t="s">
        <v>207</v>
      </c>
    </row>
    <row r="760" spans="1:65" s="14" customFormat="1" ht="11.25">
      <c r="B760" s="172"/>
      <c r="D760" s="164" t="s">
        <v>237</v>
      </c>
      <c r="E760" s="173" t="s">
        <v>1</v>
      </c>
      <c r="F760" s="174" t="s">
        <v>3815</v>
      </c>
      <c r="H760" s="173" t="s">
        <v>1</v>
      </c>
      <c r="I760" s="175"/>
      <c r="L760" s="172"/>
      <c r="M760" s="176"/>
      <c r="N760" s="177"/>
      <c r="O760" s="177"/>
      <c r="P760" s="177"/>
      <c r="Q760" s="177"/>
      <c r="R760" s="177"/>
      <c r="S760" s="177"/>
      <c r="T760" s="178"/>
      <c r="AT760" s="173" t="s">
        <v>237</v>
      </c>
      <c r="AU760" s="173" t="s">
        <v>88</v>
      </c>
      <c r="AV760" s="14" t="s">
        <v>86</v>
      </c>
      <c r="AW760" s="14" t="s">
        <v>33</v>
      </c>
      <c r="AX760" s="14" t="s">
        <v>79</v>
      </c>
      <c r="AY760" s="173" t="s">
        <v>207</v>
      </c>
    </row>
    <row r="761" spans="1:65" s="15" customFormat="1" ht="11.25">
      <c r="B761" s="179"/>
      <c r="D761" s="164" t="s">
        <v>237</v>
      </c>
      <c r="E761" s="180" t="s">
        <v>1</v>
      </c>
      <c r="F761" s="181" t="s">
        <v>242</v>
      </c>
      <c r="H761" s="182">
        <v>1</v>
      </c>
      <c r="I761" s="183"/>
      <c r="L761" s="179"/>
      <c r="M761" s="184"/>
      <c r="N761" s="185"/>
      <c r="O761" s="185"/>
      <c r="P761" s="185"/>
      <c r="Q761" s="185"/>
      <c r="R761" s="185"/>
      <c r="S761" s="185"/>
      <c r="T761" s="186"/>
      <c r="AT761" s="180" t="s">
        <v>237</v>
      </c>
      <c r="AU761" s="180" t="s">
        <v>88</v>
      </c>
      <c r="AV761" s="15" t="s">
        <v>213</v>
      </c>
      <c r="AW761" s="15" t="s">
        <v>33</v>
      </c>
      <c r="AX761" s="15" t="s">
        <v>86</v>
      </c>
      <c r="AY761" s="180" t="s">
        <v>207</v>
      </c>
    </row>
    <row r="762" spans="1:65" s="2" customFormat="1" ht="37.9" customHeight="1">
      <c r="A762" s="31"/>
      <c r="B762" s="148"/>
      <c r="C762" s="149" t="s">
        <v>649</v>
      </c>
      <c r="D762" s="149" t="s">
        <v>209</v>
      </c>
      <c r="E762" s="150" t="s">
        <v>4137</v>
      </c>
      <c r="F762" s="151" t="s">
        <v>4138</v>
      </c>
      <c r="G762" s="152" t="s">
        <v>301</v>
      </c>
      <c r="H762" s="153">
        <v>1</v>
      </c>
      <c r="I762" s="154"/>
      <c r="J762" s="155">
        <f>ROUND(I762*H762,2)</f>
        <v>0</v>
      </c>
      <c r="K762" s="156"/>
      <c r="L762" s="32"/>
      <c r="M762" s="157" t="s">
        <v>1</v>
      </c>
      <c r="N762" s="158" t="s">
        <v>44</v>
      </c>
      <c r="O762" s="57"/>
      <c r="P762" s="159">
        <f>O762*H762</f>
        <v>0</v>
      </c>
      <c r="Q762" s="159">
        <v>0</v>
      </c>
      <c r="R762" s="159">
        <f>Q762*H762</f>
        <v>0</v>
      </c>
      <c r="S762" s="159">
        <v>0</v>
      </c>
      <c r="T762" s="160">
        <f>S762*H762</f>
        <v>0</v>
      </c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R762" s="161" t="s">
        <v>245</v>
      </c>
      <c r="AT762" s="161" t="s">
        <v>209</v>
      </c>
      <c r="AU762" s="161" t="s">
        <v>88</v>
      </c>
      <c r="AY762" s="17" t="s">
        <v>207</v>
      </c>
      <c r="BE762" s="162">
        <f>IF(N762="základní",J762,0)</f>
        <v>0</v>
      </c>
      <c r="BF762" s="162">
        <f>IF(N762="snížená",J762,0)</f>
        <v>0</v>
      </c>
      <c r="BG762" s="162">
        <f>IF(N762="zákl. přenesená",J762,0)</f>
        <v>0</v>
      </c>
      <c r="BH762" s="162">
        <f>IF(N762="sníž. přenesená",J762,0)</f>
        <v>0</v>
      </c>
      <c r="BI762" s="162">
        <f>IF(N762="nulová",J762,0)</f>
        <v>0</v>
      </c>
      <c r="BJ762" s="17" t="s">
        <v>86</v>
      </c>
      <c r="BK762" s="162">
        <f>ROUND(I762*H762,2)</f>
        <v>0</v>
      </c>
      <c r="BL762" s="17" t="s">
        <v>245</v>
      </c>
      <c r="BM762" s="161" t="s">
        <v>1201</v>
      </c>
    </row>
    <row r="763" spans="1:65" s="13" customFormat="1" ht="11.25">
      <c r="B763" s="163"/>
      <c r="D763" s="164" t="s">
        <v>237</v>
      </c>
      <c r="E763" s="165" t="s">
        <v>1</v>
      </c>
      <c r="F763" s="166" t="s">
        <v>1343</v>
      </c>
      <c r="H763" s="167">
        <v>1</v>
      </c>
      <c r="I763" s="168"/>
      <c r="L763" s="163"/>
      <c r="M763" s="169"/>
      <c r="N763" s="170"/>
      <c r="O763" s="170"/>
      <c r="P763" s="170"/>
      <c r="Q763" s="170"/>
      <c r="R763" s="170"/>
      <c r="S763" s="170"/>
      <c r="T763" s="171"/>
      <c r="AT763" s="165" t="s">
        <v>237</v>
      </c>
      <c r="AU763" s="165" t="s">
        <v>88</v>
      </c>
      <c r="AV763" s="13" t="s">
        <v>88</v>
      </c>
      <c r="AW763" s="13" t="s">
        <v>33</v>
      </c>
      <c r="AX763" s="13" t="s">
        <v>79</v>
      </c>
      <c r="AY763" s="165" t="s">
        <v>207</v>
      </c>
    </row>
    <row r="764" spans="1:65" s="14" customFormat="1" ht="11.25">
      <c r="B764" s="172"/>
      <c r="D764" s="164" t="s">
        <v>237</v>
      </c>
      <c r="E764" s="173" t="s">
        <v>1</v>
      </c>
      <c r="F764" s="174" t="s">
        <v>3815</v>
      </c>
      <c r="H764" s="173" t="s">
        <v>1</v>
      </c>
      <c r="I764" s="175"/>
      <c r="L764" s="172"/>
      <c r="M764" s="176"/>
      <c r="N764" s="177"/>
      <c r="O764" s="177"/>
      <c r="P764" s="177"/>
      <c r="Q764" s="177"/>
      <c r="R764" s="177"/>
      <c r="S764" s="177"/>
      <c r="T764" s="178"/>
      <c r="AT764" s="173" t="s">
        <v>237</v>
      </c>
      <c r="AU764" s="173" t="s">
        <v>88</v>
      </c>
      <c r="AV764" s="14" t="s">
        <v>86</v>
      </c>
      <c r="AW764" s="14" t="s">
        <v>33</v>
      </c>
      <c r="AX764" s="14" t="s">
        <v>79</v>
      </c>
      <c r="AY764" s="173" t="s">
        <v>207</v>
      </c>
    </row>
    <row r="765" spans="1:65" s="15" customFormat="1" ht="11.25">
      <c r="B765" s="179"/>
      <c r="D765" s="164" t="s">
        <v>237</v>
      </c>
      <c r="E765" s="180" t="s">
        <v>1</v>
      </c>
      <c r="F765" s="181" t="s">
        <v>242</v>
      </c>
      <c r="H765" s="182">
        <v>1</v>
      </c>
      <c r="I765" s="183"/>
      <c r="L765" s="179"/>
      <c r="M765" s="184"/>
      <c r="N765" s="185"/>
      <c r="O765" s="185"/>
      <c r="P765" s="185"/>
      <c r="Q765" s="185"/>
      <c r="R765" s="185"/>
      <c r="S765" s="185"/>
      <c r="T765" s="186"/>
      <c r="AT765" s="180" t="s">
        <v>237</v>
      </c>
      <c r="AU765" s="180" t="s">
        <v>88</v>
      </c>
      <c r="AV765" s="15" t="s">
        <v>213</v>
      </c>
      <c r="AW765" s="15" t="s">
        <v>33</v>
      </c>
      <c r="AX765" s="15" t="s">
        <v>86</v>
      </c>
      <c r="AY765" s="180" t="s">
        <v>207</v>
      </c>
    </row>
    <row r="766" spans="1:65" s="2" customFormat="1" ht="37.9" customHeight="1">
      <c r="A766" s="31"/>
      <c r="B766" s="148"/>
      <c r="C766" s="149" t="s">
        <v>1208</v>
      </c>
      <c r="D766" s="149" t="s">
        <v>209</v>
      </c>
      <c r="E766" s="150" t="s">
        <v>4139</v>
      </c>
      <c r="F766" s="151" t="s">
        <v>4140</v>
      </c>
      <c r="G766" s="152" t="s">
        <v>301</v>
      </c>
      <c r="H766" s="153">
        <v>1</v>
      </c>
      <c r="I766" s="154"/>
      <c r="J766" s="155">
        <f>ROUND(I766*H766,2)</f>
        <v>0</v>
      </c>
      <c r="K766" s="156"/>
      <c r="L766" s="32"/>
      <c r="M766" s="157" t="s">
        <v>1</v>
      </c>
      <c r="N766" s="158" t="s">
        <v>44</v>
      </c>
      <c r="O766" s="57"/>
      <c r="P766" s="159">
        <f>O766*H766</f>
        <v>0</v>
      </c>
      <c r="Q766" s="159">
        <v>0</v>
      </c>
      <c r="R766" s="159">
        <f>Q766*H766</f>
        <v>0</v>
      </c>
      <c r="S766" s="159">
        <v>0</v>
      </c>
      <c r="T766" s="160">
        <f>S766*H766</f>
        <v>0</v>
      </c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R766" s="161" t="s">
        <v>245</v>
      </c>
      <c r="AT766" s="161" t="s">
        <v>209</v>
      </c>
      <c r="AU766" s="161" t="s">
        <v>88</v>
      </c>
      <c r="AY766" s="17" t="s">
        <v>207</v>
      </c>
      <c r="BE766" s="162">
        <f>IF(N766="základní",J766,0)</f>
        <v>0</v>
      </c>
      <c r="BF766" s="162">
        <f>IF(N766="snížená",J766,0)</f>
        <v>0</v>
      </c>
      <c r="BG766" s="162">
        <f>IF(N766="zákl. přenesená",J766,0)</f>
        <v>0</v>
      </c>
      <c r="BH766" s="162">
        <f>IF(N766="sníž. přenesená",J766,0)</f>
        <v>0</v>
      </c>
      <c r="BI766" s="162">
        <f>IF(N766="nulová",J766,0)</f>
        <v>0</v>
      </c>
      <c r="BJ766" s="17" t="s">
        <v>86</v>
      </c>
      <c r="BK766" s="162">
        <f>ROUND(I766*H766,2)</f>
        <v>0</v>
      </c>
      <c r="BL766" s="17" t="s">
        <v>245</v>
      </c>
      <c r="BM766" s="161" t="s">
        <v>1211</v>
      </c>
    </row>
    <row r="767" spans="1:65" s="13" customFormat="1" ht="11.25">
      <c r="B767" s="163"/>
      <c r="D767" s="164" t="s">
        <v>237</v>
      </c>
      <c r="E767" s="165" t="s">
        <v>1</v>
      </c>
      <c r="F767" s="166" t="s">
        <v>1343</v>
      </c>
      <c r="H767" s="167">
        <v>1</v>
      </c>
      <c r="I767" s="168"/>
      <c r="L767" s="163"/>
      <c r="M767" s="169"/>
      <c r="N767" s="170"/>
      <c r="O767" s="170"/>
      <c r="P767" s="170"/>
      <c r="Q767" s="170"/>
      <c r="R767" s="170"/>
      <c r="S767" s="170"/>
      <c r="T767" s="171"/>
      <c r="AT767" s="165" t="s">
        <v>237</v>
      </c>
      <c r="AU767" s="165" t="s">
        <v>88</v>
      </c>
      <c r="AV767" s="13" t="s">
        <v>88</v>
      </c>
      <c r="AW767" s="13" t="s">
        <v>33</v>
      </c>
      <c r="AX767" s="13" t="s">
        <v>79</v>
      </c>
      <c r="AY767" s="165" t="s">
        <v>207</v>
      </c>
    </row>
    <row r="768" spans="1:65" s="14" customFormat="1" ht="11.25">
      <c r="B768" s="172"/>
      <c r="D768" s="164" t="s">
        <v>237</v>
      </c>
      <c r="E768" s="173" t="s">
        <v>1</v>
      </c>
      <c r="F768" s="174" t="s">
        <v>3815</v>
      </c>
      <c r="H768" s="173" t="s">
        <v>1</v>
      </c>
      <c r="I768" s="175"/>
      <c r="L768" s="172"/>
      <c r="M768" s="176"/>
      <c r="N768" s="177"/>
      <c r="O768" s="177"/>
      <c r="P768" s="177"/>
      <c r="Q768" s="177"/>
      <c r="R768" s="177"/>
      <c r="S768" s="177"/>
      <c r="T768" s="178"/>
      <c r="AT768" s="173" t="s">
        <v>237</v>
      </c>
      <c r="AU768" s="173" t="s">
        <v>88</v>
      </c>
      <c r="AV768" s="14" t="s">
        <v>86</v>
      </c>
      <c r="AW768" s="14" t="s">
        <v>33</v>
      </c>
      <c r="AX768" s="14" t="s">
        <v>79</v>
      </c>
      <c r="AY768" s="173" t="s">
        <v>207</v>
      </c>
    </row>
    <row r="769" spans="1:65" s="15" customFormat="1" ht="11.25">
      <c r="B769" s="179"/>
      <c r="D769" s="164" t="s">
        <v>237</v>
      </c>
      <c r="E769" s="180" t="s">
        <v>1</v>
      </c>
      <c r="F769" s="181" t="s">
        <v>242</v>
      </c>
      <c r="H769" s="182">
        <v>1</v>
      </c>
      <c r="I769" s="183"/>
      <c r="L769" s="179"/>
      <c r="M769" s="184"/>
      <c r="N769" s="185"/>
      <c r="O769" s="185"/>
      <c r="P769" s="185"/>
      <c r="Q769" s="185"/>
      <c r="R769" s="185"/>
      <c r="S769" s="185"/>
      <c r="T769" s="186"/>
      <c r="AT769" s="180" t="s">
        <v>237</v>
      </c>
      <c r="AU769" s="180" t="s">
        <v>88</v>
      </c>
      <c r="AV769" s="15" t="s">
        <v>213</v>
      </c>
      <c r="AW769" s="15" t="s">
        <v>33</v>
      </c>
      <c r="AX769" s="15" t="s">
        <v>86</v>
      </c>
      <c r="AY769" s="180" t="s">
        <v>207</v>
      </c>
    </row>
    <row r="770" spans="1:65" s="2" customFormat="1" ht="37.9" customHeight="1">
      <c r="A770" s="31"/>
      <c r="B770" s="148"/>
      <c r="C770" s="149" t="s">
        <v>657</v>
      </c>
      <c r="D770" s="149" t="s">
        <v>209</v>
      </c>
      <c r="E770" s="150" t="s">
        <v>4141</v>
      </c>
      <c r="F770" s="151" t="s">
        <v>4142</v>
      </c>
      <c r="G770" s="152" t="s">
        <v>301</v>
      </c>
      <c r="H770" s="153">
        <v>1</v>
      </c>
      <c r="I770" s="154"/>
      <c r="J770" s="155">
        <f>ROUND(I770*H770,2)</f>
        <v>0</v>
      </c>
      <c r="K770" s="156"/>
      <c r="L770" s="32"/>
      <c r="M770" s="157" t="s">
        <v>1</v>
      </c>
      <c r="N770" s="158" t="s">
        <v>44</v>
      </c>
      <c r="O770" s="57"/>
      <c r="P770" s="159">
        <f>O770*H770</f>
        <v>0</v>
      </c>
      <c r="Q770" s="159">
        <v>0</v>
      </c>
      <c r="R770" s="159">
        <f>Q770*H770</f>
        <v>0</v>
      </c>
      <c r="S770" s="159">
        <v>0</v>
      </c>
      <c r="T770" s="160">
        <f>S770*H770</f>
        <v>0</v>
      </c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R770" s="161" t="s">
        <v>245</v>
      </c>
      <c r="AT770" s="161" t="s">
        <v>209</v>
      </c>
      <c r="AU770" s="161" t="s">
        <v>88</v>
      </c>
      <c r="AY770" s="17" t="s">
        <v>207</v>
      </c>
      <c r="BE770" s="162">
        <f>IF(N770="základní",J770,0)</f>
        <v>0</v>
      </c>
      <c r="BF770" s="162">
        <f>IF(N770="snížená",J770,0)</f>
        <v>0</v>
      </c>
      <c r="BG770" s="162">
        <f>IF(N770="zákl. přenesená",J770,0)</f>
        <v>0</v>
      </c>
      <c r="BH770" s="162">
        <f>IF(N770="sníž. přenesená",J770,0)</f>
        <v>0</v>
      </c>
      <c r="BI770" s="162">
        <f>IF(N770="nulová",J770,0)</f>
        <v>0</v>
      </c>
      <c r="BJ770" s="17" t="s">
        <v>86</v>
      </c>
      <c r="BK770" s="162">
        <f>ROUND(I770*H770,2)</f>
        <v>0</v>
      </c>
      <c r="BL770" s="17" t="s">
        <v>245</v>
      </c>
      <c r="BM770" s="161" t="s">
        <v>1214</v>
      </c>
    </row>
    <row r="771" spans="1:65" s="13" customFormat="1" ht="11.25">
      <c r="B771" s="163"/>
      <c r="D771" s="164" t="s">
        <v>237</v>
      </c>
      <c r="E771" s="165" t="s">
        <v>1</v>
      </c>
      <c r="F771" s="166" t="s">
        <v>1343</v>
      </c>
      <c r="H771" s="167">
        <v>1</v>
      </c>
      <c r="I771" s="168"/>
      <c r="L771" s="163"/>
      <c r="M771" s="169"/>
      <c r="N771" s="170"/>
      <c r="O771" s="170"/>
      <c r="P771" s="170"/>
      <c r="Q771" s="170"/>
      <c r="R771" s="170"/>
      <c r="S771" s="170"/>
      <c r="T771" s="171"/>
      <c r="AT771" s="165" t="s">
        <v>237</v>
      </c>
      <c r="AU771" s="165" t="s">
        <v>88</v>
      </c>
      <c r="AV771" s="13" t="s">
        <v>88</v>
      </c>
      <c r="AW771" s="13" t="s">
        <v>33</v>
      </c>
      <c r="AX771" s="13" t="s">
        <v>79</v>
      </c>
      <c r="AY771" s="165" t="s">
        <v>207</v>
      </c>
    </row>
    <row r="772" spans="1:65" s="14" customFormat="1" ht="11.25">
      <c r="B772" s="172"/>
      <c r="D772" s="164" t="s">
        <v>237</v>
      </c>
      <c r="E772" s="173" t="s">
        <v>1</v>
      </c>
      <c r="F772" s="174" t="s">
        <v>3815</v>
      </c>
      <c r="H772" s="173" t="s">
        <v>1</v>
      </c>
      <c r="I772" s="175"/>
      <c r="L772" s="172"/>
      <c r="M772" s="176"/>
      <c r="N772" s="177"/>
      <c r="O772" s="177"/>
      <c r="P772" s="177"/>
      <c r="Q772" s="177"/>
      <c r="R772" s="177"/>
      <c r="S772" s="177"/>
      <c r="T772" s="178"/>
      <c r="AT772" s="173" t="s">
        <v>237</v>
      </c>
      <c r="AU772" s="173" t="s">
        <v>88</v>
      </c>
      <c r="AV772" s="14" t="s">
        <v>86</v>
      </c>
      <c r="AW772" s="14" t="s">
        <v>33</v>
      </c>
      <c r="AX772" s="14" t="s">
        <v>79</v>
      </c>
      <c r="AY772" s="173" t="s">
        <v>207</v>
      </c>
    </row>
    <row r="773" spans="1:65" s="15" customFormat="1" ht="11.25">
      <c r="B773" s="179"/>
      <c r="D773" s="164" t="s">
        <v>237</v>
      </c>
      <c r="E773" s="180" t="s">
        <v>1</v>
      </c>
      <c r="F773" s="181" t="s">
        <v>242</v>
      </c>
      <c r="H773" s="182">
        <v>1</v>
      </c>
      <c r="I773" s="183"/>
      <c r="L773" s="179"/>
      <c r="M773" s="184"/>
      <c r="N773" s="185"/>
      <c r="O773" s="185"/>
      <c r="P773" s="185"/>
      <c r="Q773" s="185"/>
      <c r="R773" s="185"/>
      <c r="S773" s="185"/>
      <c r="T773" s="186"/>
      <c r="AT773" s="180" t="s">
        <v>237</v>
      </c>
      <c r="AU773" s="180" t="s">
        <v>88</v>
      </c>
      <c r="AV773" s="15" t="s">
        <v>213</v>
      </c>
      <c r="AW773" s="15" t="s">
        <v>33</v>
      </c>
      <c r="AX773" s="15" t="s">
        <v>86</v>
      </c>
      <c r="AY773" s="180" t="s">
        <v>207</v>
      </c>
    </row>
    <row r="774" spans="1:65" s="2" customFormat="1" ht="37.9" customHeight="1">
      <c r="A774" s="31"/>
      <c r="B774" s="148"/>
      <c r="C774" s="149" t="s">
        <v>1215</v>
      </c>
      <c r="D774" s="149" t="s">
        <v>209</v>
      </c>
      <c r="E774" s="150" t="s">
        <v>4143</v>
      </c>
      <c r="F774" s="151" t="s">
        <v>4144</v>
      </c>
      <c r="G774" s="152" t="s">
        <v>301</v>
      </c>
      <c r="H774" s="153">
        <v>1</v>
      </c>
      <c r="I774" s="154"/>
      <c r="J774" s="155">
        <f>ROUND(I774*H774,2)</f>
        <v>0</v>
      </c>
      <c r="K774" s="156"/>
      <c r="L774" s="32"/>
      <c r="M774" s="157" t="s">
        <v>1</v>
      </c>
      <c r="N774" s="158" t="s">
        <v>44</v>
      </c>
      <c r="O774" s="57"/>
      <c r="P774" s="159">
        <f>O774*H774</f>
        <v>0</v>
      </c>
      <c r="Q774" s="159">
        <v>0</v>
      </c>
      <c r="R774" s="159">
        <f>Q774*H774</f>
        <v>0</v>
      </c>
      <c r="S774" s="159">
        <v>0</v>
      </c>
      <c r="T774" s="160">
        <f>S774*H774</f>
        <v>0</v>
      </c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R774" s="161" t="s">
        <v>245</v>
      </c>
      <c r="AT774" s="161" t="s">
        <v>209</v>
      </c>
      <c r="AU774" s="161" t="s">
        <v>88</v>
      </c>
      <c r="AY774" s="17" t="s">
        <v>207</v>
      </c>
      <c r="BE774" s="162">
        <f>IF(N774="základní",J774,0)</f>
        <v>0</v>
      </c>
      <c r="BF774" s="162">
        <f>IF(N774="snížená",J774,0)</f>
        <v>0</v>
      </c>
      <c r="BG774" s="162">
        <f>IF(N774="zákl. přenesená",J774,0)</f>
        <v>0</v>
      </c>
      <c r="BH774" s="162">
        <f>IF(N774="sníž. přenesená",J774,0)</f>
        <v>0</v>
      </c>
      <c r="BI774" s="162">
        <f>IF(N774="nulová",J774,0)</f>
        <v>0</v>
      </c>
      <c r="BJ774" s="17" t="s">
        <v>86</v>
      </c>
      <c r="BK774" s="162">
        <f>ROUND(I774*H774,2)</f>
        <v>0</v>
      </c>
      <c r="BL774" s="17" t="s">
        <v>245</v>
      </c>
      <c r="BM774" s="161" t="s">
        <v>1218</v>
      </c>
    </row>
    <row r="775" spans="1:65" s="13" customFormat="1" ht="11.25">
      <c r="B775" s="163"/>
      <c r="D775" s="164" t="s">
        <v>237</v>
      </c>
      <c r="E775" s="165" t="s">
        <v>1</v>
      </c>
      <c r="F775" s="166" t="s">
        <v>1343</v>
      </c>
      <c r="H775" s="167">
        <v>1</v>
      </c>
      <c r="I775" s="168"/>
      <c r="L775" s="163"/>
      <c r="M775" s="169"/>
      <c r="N775" s="170"/>
      <c r="O775" s="170"/>
      <c r="P775" s="170"/>
      <c r="Q775" s="170"/>
      <c r="R775" s="170"/>
      <c r="S775" s="170"/>
      <c r="T775" s="171"/>
      <c r="AT775" s="165" t="s">
        <v>237</v>
      </c>
      <c r="AU775" s="165" t="s">
        <v>88</v>
      </c>
      <c r="AV775" s="13" t="s">
        <v>88</v>
      </c>
      <c r="AW775" s="13" t="s">
        <v>33</v>
      </c>
      <c r="AX775" s="13" t="s">
        <v>79</v>
      </c>
      <c r="AY775" s="165" t="s">
        <v>207</v>
      </c>
    </row>
    <row r="776" spans="1:65" s="14" customFormat="1" ht="11.25">
      <c r="B776" s="172"/>
      <c r="D776" s="164" t="s">
        <v>237</v>
      </c>
      <c r="E776" s="173" t="s">
        <v>1</v>
      </c>
      <c r="F776" s="174" t="s">
        <v>3815</v>
      </c>
      <c r="H776" s="173" t="s">
        <v>1</v>
      </c>
      <c r="I776" s="175"/>
      <c r="L776" s="172"/>
      <c r="M776" s="176"/>
      <c r="N776" s="177"/>
      <c r="O776" s="177"/>
      <c r="P776" s="177"/>
      <c r="Q776" s="177"/>
      <c r="R776" s="177"/>
      <c r="S776" s="177"/>
      <c r="T776" s="178"/>
      <c r="AT776" s="173" t="s">
        <v>237</v>
      </c>
      <c r="AU776" s="173" t="s">
        <v>88</v>
      </c>
      <c r="AV776" s="14" t="s">
        <v>86</v>
      </c>
      <c r="AW776" s="14" t="s">
        <v>33</v>
      </c>
      <c r="AX776" s="14" t="s">
        <v>79</v>
      </c>
      <c r="AY776" s="173" t="s">
        <v>207</v>
      </c>
    </row>
    <row r="777" spans="1:65" s="15" customFormat="1" ht="11.25">
      <c r="B777" s="179"/>
      <c r="D777" s="164" t="s">
        <v>237</v>
      </c>
      <c r="E777" s="180" t="s">
        <v>1</v>
      </c>
      <c r="F777" s="181" t="s">
        <v>242</v>
      </c>
      <c r="H777" s="182">
        <v>1</v>
      </c>
      <c r="I777" s="183"/>
      <c r="L777" s="179"/>
      <c r="M777" s="184"/>
      <c r="N777" s="185"/>
      <c r="O777" s="185"/>
      <c r="P777" s="185"/>
      <c r="Q777" s="185"/>
      <c r="R777" s="185"/>
      <c r="S777" s="185"/>
      <c r="T777" s="186"/>
      <c r="AT777" s="180" t="s">
        <v>237</v>
      </c>
      <c r="AU777" s="180" t="s">
        <v>88</v>
      </c>
      <c r="AV777" s="15" t="s">
        <v>213</v>
      </c>
      <c r="AW777" s="15" t="s">
        <v>33</v>
      </c>
      <c r="AX777" s="15" t="s">
        <v>86</v>
      </c>
      <c r="AY777" s="180" t="s">
        <v>207</v>
      </c>
    </row>
    <row r="778" spans="1:65" s="2" customFormat="1" ht="37.9" customHeight="1">
      <c r="A778" s="31"/>
      <c r="B778" s="148"/>
      <c r="C778" s="149" t="s">
        <v>663</v>
      </c>
      <c r="D778" s="149" t="s">
        <v>209</v>
      </c>
      <c r="E778" s="150" t="s">
        <v>4145</v>
      </c>
      <c r="F778" s="151" t="s">
        <v>4146</v>
      </c>
      <c r="G778" s="152" t="s">
        <v>301</v>
      </c>
      <c r="H778" s="153">
        <v>1</v>
      </c>
      <c r="I778" s="154"/>
      <c r="J778" s="155">
        <f>ROUND(I778*H778,2)</f>
        <v>0</v>
      </c>
      <c r="K778" s="156"/>
      <c r="L778" s="32"/>
      <c r="M778" s="157" t="s">
        <v>1</v>
      </c>
      <c r="N778" s="158" t="s">
        <v>44</v>
      </c>
      <c r="O778" s="57"/>
      <c r="P778" s="159">
        <f>O778*H778</f>
        <v>0</v>
      </c>
      <c r="Q778" s="159">
        <v>0</v>
      </c>
      <c r="R778" s="159">
        <f>Q778*H778</f>
        <v>0</v>
      </c>
      <c r="S778" s="159">
        <v>0</v>
      </c>
      <c r="T778" s="160">
        <f>S778*H778</f>
        <v>0</v>
      </c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R778" s="161" t="s">
        <v>245</v>
      </c>
      <c r="AT778" s="161" t="s">
        <v>209</v>
      </c>
      <c r="AU778" s="161" t="s">
        <v>88</v>
      </c>
      <c r="AY778" s="17" t="s">
        <v>207</v>
      </c>
      <c r="BE778" s="162">
        <f>IF(N778="základní",J778,0)</f>
        <v>0</v>
      </c>
      <c r="BF778" s="162">
        <f>IF(N778="snížená",J778,0)</f>
        <v>0</v>
      </c>
      <c r="BG778" s="162">
        <f>IF(N778="zákl. přenesená",J778,0)</f>
        <v>0</v>
      </c>
      <c r="BH778" s="162">
        <f>IF(N778="sníž. přenesená",J778,0)</f>
        <v>0</v>
      </c>
      <c r="BI778" s="162">
        <f>IF(N778="nulová",J778,0)</f>
        <v>0</v>
      </c>
      <c r="BJ778" s="17" t="s">
        <v>86</v>
      </c>
      <c r="BK778" s="162">
        <f>ROUND(I778*H778,2)</f>
        <v>0</v>
      </c>
      <c r="BL778" s="17" t="s">
        <v>245</v>
      </c>
      <c r="BM778" s="161" t="s">
        <v>1221</v>
      </c>
    </row>
    <row r="779" spans="1:65" s="13" customFormat="1" ht="11.25">
      <c r="B779" s="163"/>
      <c r="D779" s="164" t="s">
        <v>237</v>
      </c>
      <c r="E779" s="165" t="s">
        <v>1</v>
      </c>
      <c r="F779" s="166" t="s">
        <v>1343</v>
      </c>
      <c r="H779" s="167">
        <v>1</v>
      </c>
      <c r="I779" s="168"/>
      <c r="L779" s="163"/>
      <c r="M779" s="169"/>
      <c r="N779" s="170"/>
      <c r="O779" s="170"/>
      <c r="P779" s="170"/>
      <c r="Q779" s="170"/>
      <c r="R779" s="170"/>
      <c r="S779" s="170"/>
      <c r="T779" s="171"/>
      <c r="AT779" s="165" t="s">
        <v>237</v>
      </c>
      <c r="AU779" s="165" t="s">
        <v>88</v>
      </c>
      <c r="AV779" s="13" t="s">
        <v>88</v>
      </c>
      <c r="AW779" s="13" t="s">
        <v>33</v>
      </c>
      <c r="AX779" s="13" t="s">
        <v>79</v>
      </c>
      <c r="AY779" s="165" t="s">
        <v>207</v>
      </c>
    </row>
    <row r="780" spans="1:65" s="14" customFormat="1" ht="11.25">
      <c r="B780" s="172"/>
      <c r="D780" s="164" t="s">
        <v>237</v>
      </c>
      <c r="E780" s="173" t="s">
        <v>1</v>
      </c>
      <c r="F780" s="174" t="s">
        <v>3815</v>
      </c>
      <c r="H780" s="173" t="s">
        <v>1</v>
      </c>
      <c r="I780" s="175"/>
      <c r="L780" s="172"/>
      <c r="M780" s="176"/>
      <c r="N780" s="177"/>
      <c r="O780" s="177"/>
      <c r="P780" s="177"/>
      <c r="Q780" s="177"/>
      <c r="R780" s="177"/>
      <c r="S780" s="177"/>
      <c r="T780" s="178"/>
      <c r="AT780" s="173" t="s">
        <v>237</v>
      </c>
      <c r="AU780" s="173" t="s">
        <v>88</v>
      </c>
      <c r="AV780" s="14" t="s">
        <v>86</v>
      </c>
      <c r="AW780" s="14" t="s">
        <v>33</v>
      </c>
      <c r="AX780" s="14" t="s">
        <v>79</v>
      </c>
      <c r="AY780" s="173" t="s">
        <v>207</v>
      </c>
    </row>
    <row r="781" spans="1:65" s="15" customFormat="1" ht="11.25">
      <c r="B781" s="179"/>
      <c r="D781" s="164" t="s">
        <v>237</v>
      </c>
      <c r="E781" s="180" t="s">
        <v>1</v>
      </c>
      <c r="F781" s="181" t="s">
        <v>242</v>
      </c>
      <c r="H781" s="182">
        <v>1</v>
      </c>
      <c r="I781" s="183"/>
      <c r="L781" s="179"/>
      <c r="M781" s="184"/>
      <c r="N781" s="185"/>
      <c r="O781" s="185"/>
      <c r="P781" s="185"/>
      <c r="Q781" s="185"/>
      <c r="R781" s="185"/>
      <c r="S781" s="185"/>
      <c r="T781" s="186"/>
      <c r="AT781" s="180" t="s">
        <v>237</v>
      </c>
      <c r="AU781" s="180" t="s">
        <v>88</v>
      </c>
      <c r="AV781" s="15" t="s">
        <v>213</v>
      </c>
      <c r="AW781" s="15" t="s">
        <v>33</v>
      </c>
      <c r="AX781" s="15" t="s">
        <v>86</v>
      </c>
      <c r="AY781" s="180" t="s">
        <v>207</v>
      </c>
    </row>
    <row r="782" spans="1:65" s="2" customFormat="1" ht="37.9" customHeight="1">
      <c r="A782" s="31"/>
      <c r="B782" s="148"/>
      <c r="C782" s="149" t="s">
        <v>1222</v>
      </c>
      <c r="D782" s="149" t="s">
        <v>209</v>
      </c>
      <c r="E782" s="150" t="s">
        <v>4147</v>
      </c>
      <c r="F782" s="151" t="s">
        <v>4148</v>
      </c>
      <c r="G782" s="152" t="s">
        <v>301</v>
      </c>
      <c r="H782" s="153">
        <v>1</v>
      </c>
      <c r="I782" s="154"/>
      <c r="J782" s="155">
        <f>ROUND(I782*H782,2)</f>
        <v>0</v>
      </c>
      <c r="K782" s="156"/>
      <c r="L782" s="32"/>
      <c r="M782" s="157" t="s">
        <v>1</v>
      </c>
      <c r="N782" s="158" t="s">
        <v>44</v>
      </c>
      <c r="O782" s="57"/>
      <c r="P782" s="159">
        <f>O782*H782</f>
        <v>0</v>
      </c>
      <c r="Q782" s="159">
        <v>0</v>
      </c>
      <c r="R782" s="159">
        <f>Q782*H782</f>
        <v>0</v>
      </c>
      <c r="S782" s="159">
        <v>0</v>
      </c>
      <c r="T782" s="160">
        <f>S782*H782</f>
        <v>0</v>
      </c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R782" s="161" t="s">
        <v>245</v>
      </c>
      <c r="AT782" s="161" t="s">
        <v>209</v>
      </c>
      <c r="AU782" s="161" t="s">
        <v>88</v>
      </c>
      <c r="AY782" s="17" t="s">
        <v>207</v>
      </c>
      <c r="BE782" s="162">
        <f>IF(N782="základní",J782,0)</f>
        <v>0</v>
      </c>
      <c r="BF782" s="162">
        <f>IF(N782="snížená",J782,0)</f>
        <v>0</v>
      </c>
      <c r="BG782" s="162">
        <f>IF(N782="zákl. přenesená",J782,0)</f>
        <v>0</v>
      </c>
      <c r="BH782" s="162">
        <f>IF(N782="sníž. přenesená",J782,0)</f>
        <v>0</v>
      </c>
      <c r="BI782" s="162">
        <f>IF(N782="nulová",J782,0)</f>
        <v>0</v>
      </c>
      <c r="BJ782" s="17" t="s">
        <v>86</v>
      </c>
      <c r="BK782" s="162">
        <f>ROUND(I782*H782,2)</f>
        <v>0</v>
      </c>
      <c r="BL782" s="17" t="s">
        <v>245</v>
      </c>
      <c r="BM782" s="161" t="s">
        <v>1225</v>
      </c>
    </row>
    <row r="783" spans="1:65" s="13" customFormat="1" ht="11.25">
      <c r="B783" s="163"/>
      <c r="D783" s="164" t="s">
        <v>237</v>
      </c>
      <c r="E783" s="165" t="s">
        <v>1</v>
      </c>
      <c r="F783" s="166" t="s">
        <v>1343</v>
      </c>
      <c r="H783" s="167">
        <v>1</v>
      </c>
      <c r="I783" s="168"/>
      <c r="L783" s="163"/>
      <c r="M783" s="169"/>
      <c r="N783" s="170"/>
      <c r="O783" s="170"/>
      <c r="P783" s="170"/>
      <c r="Q783" s="170"/>
      <c r="R783" s="170"/>
      <c r="S783" s="170"/>
      <c r="T783" s="171"/>
      <c r="AT783" s="165" t="s">
        <v>237</v>
      </c>
      <c r="AU783" s="165" t="s">
        <v>88</v>
      </c>
      <c r="AV783" s="13" t="s">
        <v>88</v>
      </c>
      <c r="AW783" s="13" t="s">
        <v>33</v>
      </c>
      <c r="AX783" s="13" t="s">
        <v>79</v>
      </c>
      <c r="AY783" s="165" t="s">
        <v>207</v>
      </c>
    </row>
    <row r="784" spans="1:65" s="14" customFormat="1" ht="11.25">
      <c r="B784" s="172"/>
      <c r="D784" s="164" t="s">
        <v>237</v>
      </c>
      <c r="E784" s="173" t="s">
        <v>1</v>
      </c>
      <c r="F784" s="174" t="s">
        <v>3815</v>
      </c>
      <c r="H784" s="173" t="s">
        <v>1</v>
      </c>
      <c r="I784" s="175"/>
      <c r="L784" s="172"/>
      <c r="M784" s="176"/>
      <c r="N784" s="177"/>
      <c r="O784" s="177"/>
      <c r="P784" s="177"/>
      <c r="Q784" s="177"/>
      <c r="R784" s="177"/>
      <c r="S784" s="177"/>
      <c r="T784" s="178"/>
      <c r="AT784" s="173" t="s">
        <v>237</v>
      </c>
      <c r="AU784" s="173" t="s">
        <v>88</v>
      </c>
      <c r="AV784" s="14" t="s">
        <v>86</v>
      </c>
      <c r="AW784" s="14" t="s">
        <v>33</v>
      </c>
      <c r="AX784" s="14" t="s">
        <v>79</v>
      </c>
      <c r="AY784" s="173" t="s">
        <v>207</v>
      </c>
    </row>
    <row r="785" spans="1:65" s="15" customFormat="1" ht="11.25">
      <c r="B785" s="179"/>
      <c r="D785" s="164" t="s">
        <v>237</v>
      </c>
      <c r="E785" s="180" t="s">
        <v>1</v>
      </c>
      <c r="F785" s="181" t="s">
        <v>242</v>
      </c>
      <c r="H785" s="182">
        <v>1</v>
      </c>
      <c r="I785" s="183"/>
      <c r="L785" s="179"/>
      <c r="M785" s="184"/>
      <c r="N785" s="185"/>
      <c r="O785" s="185"/>
      <c r="P785" s="185"/>
      <c r="Q785" s="185"/>
      <c r="R785" s="185"/>
      <c r="S785" s="185"/>
      <c r="T785" s="186"/>
      <c r="AT785" s="180" t="s">
        <v>237</v>
      </c>
      <c r="AU785" s="180" t="s">
        <v>88</v>
      </c>
      <c r="AV785" s="15" t="s">
        <v>213</v>
      </c>
      <c r="AW785" s="15" t="s">
        <v>33</v>
      </c>
      <c r="AX785" s="15" t="s">
        <v>86</v>
      </c>
      <c r="AY785" s="180" t="s">
        <v>207</v>
      </c>
    </row>
    <row r="786" spans="1:65" s="2" customFormat="1" ht="44.25" customHeight="1">
      <c r="A786" s="31"/>
      <c r="B786" s="148"/>
      <c r="C786" s="149" t="s">
        <v>671</v>
      </c>
      <c r="D786" s="149" t="s">
        <v>209</v>
      </c>
      <c r="E786" s="150" t="s">
        <v>4149</v>
      </c>
      <c r="F786" s="151" t="s">
        <v>4150</v>
      </c>
      <c r="G786" s="152" t="s">
        <v>301</v>
      </c>
      <c r="H786" s="153">
        <v>1</v>
      </c>
      <c r="I786" s="154"/>
      <c r="J786" s="155">
        <f>ROUND(I786*H786,2)</f>
        <v>0</v>
      </c>
      <c r="K786" s="156"/>
      <c r="L786" s="32"/>
      <c r="M786" s="157" t="s">
        <v>1</v>
      </c>
      <c r="N786" s="158" t="s">
        <v>44</v>
      </c>
      <c r="O786" s="57"/>
      <c r="P786" s="159">
        <f>O786*H786</f>
        <v>0</v>
      </c>
      <c r="Q786" s="159">
        <v>0</v>
      </c>
      <c r="R786" s="159">
        <f>Q786*H786</f>
        <v>0</v>
      </c>
      <c r="S786" s="159">
        <v>0</v>
      </c>
      <c r="T786" s="160">
        <f>S786*H786</f>
        <v>0</v>
      </c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R786" s="161" t="s">
        <v>245</v>
      </c>
      <c r="AT786" s="161" t="s">
        <v>209</v>
      </c>
      <c r="AU786" s="161" t="s">
        <v>88</v>
      </c>
      <c r="AY786" s="17" t="s">
        <v>207</v>
      </c>
      <c r="BE786" s="162">
        <f>IF(N786="základní",J786,0)</f>
        <v>0</v>
      </c>
      <c r="BF786" s="162">
        <f>IF(N786="snížená",J786,0)</f>
        <v>0</v>
      </c>
      <c r="BG786" s="162">
        <f>IF(N786="zákl. přenesená",J786,0)</f>
        <v>0</v>
      </c>
      <c r="BH786" s="162">
        <f>IF(N786="sníž. přenesená",J786,0)</f>
        <v>0</v>
      </c>
      <c r="BI786" s="162">
        <f>IF(N786="nulová",J786,0)</f>
        <v>0</v>
      </c>
      <c r="BJ786" s="17" t="s">
        <v>86</v>
      </c>
      <c r="BK786" s="162">
        <f>ROUND(I786*H786,2)</f>
        <v>0</v>
      </c>
      <c r="BL786" s="17" t="s">
        <v>245</v>
      </c>
      <c r="BM786" s="161" t="s">
        <v>1233</v>
      </c>
    </row>
    <row r="787" spans="1:65" s="13" customFormat="1" ht="11.25">
      <c r="B787" s="163"/>
      <c r="D787" s="164" t="s">
        <v>237</v>
      </c>
      <c r="E787" s="165" t="s">
        <v>1</v>
      </c>
      <c r="F787" s="166" t="s">
        <v>1343</v>
      </c>
      <c r="H787" s="167">
        <v>1</v>
      </c>
      <c r="I787" s="168"/>
      <c r="L787" s="163"/>
      <c r="M787" s="169"/>
      <c r="N787" s="170"/>
      <c r="O787" s="170"/>
      <c r="P787" s="170"/>
      <c r="Q787" s="170"/>
      <c r="R787" s="170"/>
      <c r="S787" s="170"/>
      <c r="T787" s="171"/>
      <c r="AT787" s="165" t="s">
        <v>237</v>
      </c>
      <c r="AU787" s="165" t="s">
        <v>88</v>
      </c>
      <c r="AV787" s="13" t="s">
        <v>88</v>
      </c>
      <c r="AW787" s="13" t="s">
        <v>33</v>
      </c>
      <c r="AX787" s="13" t="s">
        <v>79</v>
      </c>
      <c r="AY787" s="165" t="s">
        <v>207</v>
      </c>
    </row>
    <row r="788" spans="1:65" s="14" customFormat="1" ht="11.25">
      <c r="B788" s="172"/>
      <c r="D788" s="164" t="s">
        <v>237</v>
      </c>
      <c r="E788" s="173" t="s">
        <v>1</v>
      </c>
      <c r="F788" s="174" t="s">
        <v>3815</v>
      </c>
      <c r="H788" s="173" t="s">
        <v>1</v>
      </c>
      <c r="I788" s="175"/>
      <c r="L788" s="172"/>
      <c r="M788" s="176"/>
      <c r="N788" s="177"/>
      <c r="O788" s="177"/>
      <c r="P788" s="177"/>
      <c r="Q788" s="177"/>
      <c r="R788" s="177"/>
      <c r="S788" s="177"/>
      <c r="T788" s="178"/>
      <c r="AT788" s="173" t="s">
        <v>237</v>
      </c>
      <c r="AU788" s="173" t="s">
        <v>88</v>
      </c>
      <c r="AV788" s="14" t="s">
        <v>86</v>
      </c>
      <c r="AW788" s="14" t="s">
        <v>33</v>
      </c>
      <c r="AX788" s="14" t="s">
        <v>79</v>
      </c>
      <c r="AY788" s="173" t="s">
        <v>207</v>
      </c>
    </row>
    <row r="789" spans="1:65" s="15" customFormat="1" ht="11.25">
      <c r="B789" s="179"/>
      <c r="D789" s="164" t="s">
        <v>237</v>
      </c>
      <c r="E789" s="180" t="s">
        <v>1</v>
      </c>
      <c r="F789" s="181" t="s">
        <v>242</v>
      </c>
      <c r="H789" s="182">
        <v>1</v>
      </c>
      <c r="I789" s="183"/>
      <c r="L789" s="179"/>
      <c r="M789" s="184"/>
      <c r="N789" s="185"/>
      <c r="O789" s="185"/>
      <c r="P789" s="185"/>
      <c r="Q789" s="185"/>
      <c r="R789" s="185"/>
      <c r="S789" s="185"/>
      <c r="T789" s="186"/>
      <c r="AT789" s="180" t="s">
        <v>237</v>
      </c>
      <c r="AU789" s="180" t="s">
        <v>88</v>
      </c>
      <c r="AV789" s="15" t="s">
        <v>213</v>
      </c>
      <c r="AW789" s="15" t="s">
        <v>33</v>
      </c>
      <c r="AX789" s="15" t="s">
        <v>86</v>
      </c>
      <c r="AY789" s="180" t="s">
        <v>207</v>
      </c>
    </row>
    <row r="790" spans="1:65" s="2" customFormat="1" ht="37.9" customHeight="1">
      <c r="A790" s="31"/>
      <c r="B790" s="148"/>
      <c r="C790" s="149" t="s">
        <v>1234</v>
      </c>
      <c r="D790" s="149" t="s">
        <v>209</v>
      </c>
      <c r="E790" s="150" t="s">
        <v>4151</v>
      </c>
      <c r="F790" s="151" t="s">
        <v>4152</v>
      </c>
      <c r="G790" s="152" t="s">
        <v>301</v>
      </c>
      <c r="H790" s="153">
        <v>1</v>
      </c>
      <c r="I790" s="154"/>
      <c r="J790" s="155">
        <f>ROUND(I790*H790,2)</f>
        <v>0</v>
      </c>
      <c r="K790" s="156"/>
      <c r="L790" s="32"/>
      <c r="M790" s="157" t="s">
        <v>1</v>
      </c>
      <c r="N790" s="158" t="s">
        <v>44</v>
      </c>
      <c r="O790" s="57"/>
      <c r="P790" s="159">
        <f>O790*H790</f>
        <v>0</v>
      </c>
      <c r="Q790" s="159">
        <v>0</v>
      </c>
      <c r="R790" s="159">
        <f>Q790*H790</f>
        <v>0</v>
      </c>
      <c r="S790" s="159">
        <v>0</v>
      </c>
      <c r="T790" s="160">
        <f>S790*H790</f>
        <v>0</v>
      </c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R790" s="161" t="s">
        <v>245</v>
      </c>
      <c r="AT790" s="161" t="s">
        <v>209</v>
      </c>
      <c r="AU790" s="161" t="s">
        <v>88</v>
      </c>
      <c r="AY790" s="17" t="s">
        <v>207</v>
      </c>
      <c r="BE790" s="162">
        <f>IF(N790="základní",J790,0)</f>
        <v>0</v>
      </c>
      <c r="BF790" s="162">
        <f>IF(N790="snížená",J790,0)</f>
        <v>0</v>
      </c>
      <c r="BG790" s="162">
        <f>IF(N790="zákl. přenesená",J790,0)</f>
        <v>0</v>
      </c>
      <c r="BH790" s="162">
        <f>IF(N790="sníž. přenesená",J790,0)</f>
        <v>0</v>
      </c>
      <c r="BI790" s="162">
        <f>IF(N790="nulová",J790,0)</f>
        <v>0</v>
      </c>
      <c r="BJ790" s="17" t="s">
        <v>86</v>
      </c>
      <c r="BK790" s="162">
        <f>ROUND(I790*H790,2)</f>
        <v>0</v>
      </c>
      <c r="BL790" s="17" t="s">
        <v>245</v>
      </c>
      <c r="BM790" s="161" t="s">
        <v>1237</v>
      </c>
    </row>
    <row r="791" spans="1:65" s="13" customFormat="1" ht="11.25">
      <c r="B791" s="163"/>
      <c r="D791" s="164" t="s">
        <v>237</v>
      </c>
      <c r="E791" s="165" t="s">
        <v>1</v>
      </c>
      <c r="F791" s="166" t="s">
        <v>1343</v>
      </c>
      <c r="H791" s="167">
        <v>1</v>
      </c>
      <c r="I791" s="168"/>
      <c r="L791" s="163"/>
      <c r="M791" s="169"/>
      <c r="N791" s="170"/>
      <c r="O791" s="170"/>
      <c r="P791" s="170"/>
      <c r="Q791" s="170"/>
      <c r="R791" s="170"/>
      <c r="S791" s="170"/>
      <c r="T791" s="171"/>
      <c r="AT791" s="165" t="s">
        <v>237</v>
      </c>
      <c r="AU791" s="165" t="s">
        <v>88</v>
      </c>
      <c r="AV791" s="13" t="s">
        <v>88</v>
      </c>
      <c r="AW791" s="13" t="s">
        <v>33</v>
      </c>
      <c r="AX791" s="13" t="s">
        <v>79</v>
      </c>
      <c r="AY791" s="165" t="s">
        <v>207</v>
      </c>
    </row>
    <row r="792" spans="1:65" s="14" customFormat="1" ht="11.25">
      <c r="B792" s="172"/>
      <c r="D792" s="164" t="s">
        <v>237</v>
      </c>
      <c r="E792" s="173" t="s">
        <v>1</v>
      </c>
      <c r="F792" s="174" t="s">
        <v>3815</v>
      </c>
      <c r="H792" s="173" t="s">
        <v>1</v>
      </c>
      <c r="I792" s="175"/>
      <c r="L792" s="172"/>
      <c r="M792" s="176"/>
      <c r="N792" s="177"/>
      <c r="O792" s="177"/>
      <c r="P792" s="177"/>
      <c r="Q792" s="177"/>
      <c r="R792" s="177"/>
      <c r="S792" s="177"/>
      <c r="T792" s="178"/>
      <c r="AT792" s="173" t="s">
        <v>237</v>
      </c>
      <c r="AU792" s="173" t="s">
        <v>88</v>
      </c>
      <c r="AV792" s="14" t="s">
        <v>86</v>
      </c>
      <c r="AW792" s="14" t="s">
        <v>33</v>
      </c>
      <c r="AX792" s="14" t="s">
        <v>79</v>
      </c>
      <c r="AY792" s="173" t="s">
        <v>207</v>
      </c>
    </row>
    <row r="793" spans="1:65" s="15" customFormat="1" ht="11.25">
      <c r="B793" s="179"/>
      <c r="D793" s="164" t="s">
        <v>237</v>
      </c>
      <c r="E793" s="180" t="s">
        <v>1</v>
      </c>
      <c r="F793" s="181" t="s">
        <v>242</v>
      </c>
      <c r="H793" s="182">
        <v>1</v>
      </c>
      <c r="I793" s="183"/>
      <c r="L793" s="179"/>
      <c r="M793" s="184"/>
      <c r="N793" s="185"/>
      <c r="O793" s="185"/>
      <c r="P793" s="185"/>
      <c r="Q793" s="185"/>
      <c r="R793" s="185"/>
      <c r="S793" s="185"/>
      <c r="T793" s="186"/>
      <c r="AT793" s="180" t="s">
        <v>237</v>
      </c>
      <c r="AU793" s="180" t="s">
        <v>88</v>
      </c>
      <c r="AV793" s="15" t="s">
        <v>213</v>
      </c>
      <c r="AW793" s="15" t="s">
        <v>33</v>
      </c>
      <c r="AX793" s="15" t="s">
        <v>86</v>
      </c>
      <c r="AY793" s="180" t="s">
        <v>207</v>
      </c>
    </row>
    <row r="794" spans="1:65" s="2" customFormat="1" ht="37.9" customHeight="1">
      <c r="A794" s="31"/>
      <c r="B794" s="148"/>
      <c r="C794" s="149" t="s">
        <v>674</v>
      </c>
      <c r="D794" s="149" t="s">
        <v>209</v>
      </c>
      <c r="E794" s="150" t="s">
        <v>4153</v>
      </c>
      <c r="F794" s="151" t="s">
        <v>4154</v>
      </c>
      <c r="G794" s="152" t="s">
        <v>301</v>
      </c>
      <c r="H794" s="153">
        <v>1</v>
      </c>
      <c r="I794" s="154"/>
      <c r="J794" s="155">
        <f>ROUND(I794*H794,2)</f>
        <v>0</v>
      </c>
      <c r="K794" s="156"/>
      <c r="L794" s="32"/>
      <c r="M794" s="157" t="s">
        <v>1</v>
      </c>
      <c r="N794" s="158" t="s">
        <v>44</v>
      </c>
      <c r="O794" s="57"/>
      <c r="P794" s="159">
        <f>O794*H794</f>
        <v>0</v>
      </c>
      <c r="Q794" s="159">
        <v>0</v>
      </c>
      <c r="R794" s="159">
        <f>Q794*H794</f>
        <v>0</v>
      </c>
      <c r="S794" s="159">
        <v>0</v>
      </c>
      <c r="T794" s="160">
        <f>S794*H794</f>
        <v>0</v>
      </c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R794" s="161" t="s">
        <v>245</v>
      </c>
      <c r="AT794" s="161" t="s">
        <v>209</v>
      </c>
      <c r="AU794" s="161" t="s">
        <v>88</v>
      </c>
      <c r="AY794" s="17" t="s">
        <v>207</v>
      </c>
      <c r="BE794" s="162">
        <f>IF(N794="základní",J794,0)</f>
        <v>0</v>
      </c>
      <c r="BF794" s="162">
        <f>IF(N794="snížená",J794,0)</f>
        <v>0</v>
      </c>
      <c r="BG794" s="162">
        <f>IF(N794="zákl. přenesená",J794,0)</f>
        <v>0</v>
      </c>
      <c r="BH794" s="162">
        <f>IF(N794="sníž. přenesená",J794,0)</f>
        <v>0</v>
      </c>
      <c r="BI794" s="162">
        <f>IF(N794="nulová",J794,0)</f>
        <v>0</v>
      </c>
      <c r="BJ794" s="17" t="s">
        <v>86</v>
      </c>
      <c r="BK794" s="162">
        <f>ROUND(I794*H794,2)</f>
        <v>0</v>
      </c>
      <c r="BL794" s="17" t="s">
        <v>245</v>
      </c>
      <c r="BM794" s="161" t="s">
        <v>1246</v>
      </c>
    </row>
    <row r="795" spans="1:65" s="13" customFormat="1" ht="11.25">
      <c r="B795" s="163"/>
      <c r="D795" s="164" t="s">
        <v>237</v>
      </c>
      <c r="E795" s="165" t="s">
        <v>1</v>
      </c>
      <c r="F795" s="166" t="s">
        <v>1343</v>
      </c>
      <c r="H795" s="167">
        <v>1</v>
      </c>
      <c r="I795" s="168"/>
      <c r="L795" s="163"/>
      <c r="M795" s="169"/>
      <c r="N795" s="170"/>
      <c r="O795" s="170"/>
      <c r="P795" s="170"/>
      <c r="Q795" s="170"/>
      <c r="R795" s="170"/>
      <c r="S795" s="170"/>
      <c r="T795" s="171"/>
      <c r="AT795" s="165" t="s">
        <v>237</v>
      </c>
      <c r="AU795" s="165" t="s">
        <v>88</v>
      </c>
      <c r="AV795" s="13" t="s">
        <v>88</v>
      </c>
      <c r="AW795" s="13" t="s">
        <v>33</v>
      </c>
      <c r="AX795" s="13" t="s">
        <v>79</v>
      </c>
      <c r="AY795" s="165" t="s">
        <v>207</v>
      </c>
    </row>
    <row r="796" spans="1:65" s="14" customFormat="1" ht="11.25">
      <c r="B796" s="172"/>
      <c r="D796" s="164" t="s">
        <v>237</v>
      </c>
      <c r="E796" s="173" t="s">
        <v>1</v>
      </c>
      <c r="F796" s="174" t="s">
        <v>3815</v>
      </c>
      <c r="H796" s="173" t="s">
        <v>1</v>
      </c>
      <c r="I796" s="175"/>
      <c r="L796" s="172"/>
      <c r="M796" s="176"/>
      <c r="N796" s="177"/>
      <c r="O796" s="177"/>
      <c r="P796" s="177"/>
      <c r="Q796" s="177"/>
      <c r="R796" s="177"/>
      <c r="S796" s="177"/>
      <c r="T796" s="178"/>
      <c r="AT796" s="173" t="s">
        <v>237</v>
      </c>
      <c r="AU796" s="173" t="s">
        <v>88</v>
      </c>
      <c r="AV796" s="14" t="s">
        <v>86</v>
      </c>
      <c r="AW796" s="14" t="s">
        <v>33</v>
      </c>
      <c r="AX796" s="14" t="s">
        <v>79</v>
      </c>
      <c r="AY796" s="173" t="s">
        <v>207</v>
      </c>
    </row>
    <row r="797" spans="1:65" s="15" customFormat="1" ht="11.25">
      <c r="B797" s="179"/>
      <c r="D797" s="164" t="s">
        <v>237</v>
      </c>
      <c r="E797" s="180" t="s">
        <v>1</v>
      </c>
      <c r="F797" s="181" t="s">
        <v>242</v>
      </c>
      <c r="H797" s="182">
        <v>1</v>
      </c>
      <c r="I797" s="183"/>
      <c r="L797" s="179"/>
      <c r="M797" s="184"/>
      <c r="N797" s="185"/>
      <c r="O797" s="185"/>
      <c r="P797" s="185"/>
      <c r="Q797" s="185"/>
      <c r="R797" s="185"/>
      <c r="S797" s="185"/>
      <c r="T797" s="186"/>
      <c r="AT797" s="180" t="s">
        <v>237</v>
      </c>
      <c r="AU797" s="180" t="s">
        <v>88</v>
      </c>
      <c r="AV797" s="15" t="s">
        <v>213</v>
      </c>
      <c r="AW797" s="15" t="s">
        <v>33</v>
      </c>
      <c r="AX797" s="15" t="s">
        <v>86</v>
      </c>
      <c r="AY797" s="180" t="s">
        <v>207</v>
      </c>
    </row>
    <row r="798" spans="1:65" s="2" customFormat="1" ht="37.9" customHeight="1">
      <c r="A798" s="31"/>
      <c r="B798" s="148"/>
      <c r="C798" s="149" t="s">
        <v>1251</v>
      </c>
      <c r="D798" s="149" t="s">
        <v>209</v>
      </c>
      <c r="E798" s="150" t="s">
        <v>4155</v>
      </c>
      <c r="F798" s="151" t="s">
        <v>4156</v>
      </c>
      <c r="G798" s="152" t="s">
        <v>301</v>
      </c>
      <c r="H798" s="153">
        <v>1</v>
      </c>
      <c r="I798" s="154"/>
      <c r="J798" s="155">
        <f>ROUND(I798*H798,2)</f>
        <v>0</v>
      </c>
      <c r="K798" s="156"/>
      <c r="L798" s="32"/>
      <c r="M798" s="157" t="s">
        <v>1</v>
      </c>
      <c r="N798" s="158" t="s">
        <v>44</v>
      </c>
      <c r="O798" s="57"/>
      <c r="P798" s="159">
        <f>O798*H798</f>
        <v>0</v>
      </c>
      <c r="Q798" s="159">
        <v>0</v>
      </c>
      <c r="R798" s="159">
        <f>Q798*H798</f>
        <v>0</v>
      </c>
      <c r="S798" s="159">
        <v>0</v>
      </c>
      <c r="T798" s="160">
        <f>S798*H798</f>
        <v>0</v>
      </c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R798" s="161" t="s">
        <v>245</v>
      </c>
      <c r="AT798" s="161" t="s">
        <v>209</v>
      </c>
      <c r="AU798" s="161" t="s">
        <v>88</v>
      </c>
      <c r="AY798" s="17" t="s">
        <v>207</v>
      </c>
      <c r="BE798" s="162">
        <f>IF(N798="základní",J798,0)</f>
        <v>0</v>
      </c>
      <c r="BF798" s="162">
        <f>IF(N798="snížená",J798,0)</f>
        <v>0</v>
      </c>
      <c r="BG798" s="162">
        <f>IF(N798="zákl. přenesená",J798,0)</f>
        <v>0</v>
      </c>
      <c r="BH798" s="162">
        <f>IF(N798="sníž. přenesená",J798,0)</f>
        <v>0</v>
      </c>
      <c r="BI798" s="162">
        <f>IF(N798="nulová",J798,0)</f>
        <v>0</v>
      </c>
      <c r="BJ798" s="17" t="s">
        <v>86</v>
      </c>
      <c r="BK798" s="162">
        <f>ROUND(I798*H798,2)</f>
        <v>0</v>
      </c>
      <c r="BL798" s="17" t="s">
        <v>245</v>
      </c>
      <c r="BM798" s="161" t="s">
        <v>1254</v>
      </c>
    </row>
    <row r="799" spans="1:65" s="13" customFormat="1" ht="11.25">
      <c r="B799" s="163"/>
      <c r="D799" s="164" t="s">
        <v>237</v>
      </c>
      <c r="E799" s="165" t="s">
        <v>1</v>
      </c>
      <c r="F799" s="166" t="s">
        <v>1343</v>
      </c>
      <c r="H799" s="167">
        <v>1</v>
      </c>
      <c r="I799" s="168"/>
      <c r="L799" s="163"/>
      <c r="M799" s="169"/>
      <c r="N799" s="170"/>
      <c r="O799" s="170"/>
      <c r="P799" s="170"/>
      <c r="Q799" s="170"/>
      <c r="R799" s="170"/>
      <c r="S799" s="170"/>
      <c r="T799" s="171"/>
      <c r="AT799" s="165" t="s">
        <v>237</v>
      </c>
      <c r="AU799" s="165" t="s">
        <v>88</v>
      </c>
      <c r="AV799" s="13" t="s">
        <v>88</v>
      </c>
      <c r="AW799" s="13" t="s">
        <v>33</v>
      </c>
      <c r="AX799" s="13" t="s">
        <v>79</v>
      </c>
      <c r="AY799" s="165" t="s">
        <v>207</v>
      </c>
    </row>
    <row r="800" spans="1:65" s="14" customFormat="1" ht="11.25">
      <c r="B800" s="172"/>
      <c r="D800" s="164" t="s">
        <v>237</v>
      </c>
      <c r="E800" s="173" t="s">
        <v>1</v>
      </c>
      <c r="F800" s="174" t="s">
        <v>3815</v>
      </c>
      <c r="H800" s="173" t="s">
        <v>1</v>
      </c>
      <c r="I800" s="175"/>
      <c r="L800" s="172"/>
      <c r="M800" s="176"/>
      <c r="N800" s="177"/>
      <c r="O800" s="177"/>
      <c r="P800" s="177"/>
      <c r="Q800" s="177"/>
      <c r="R800" s="177"/>
      <c r="S800" s="177"/>
      <c r="T800" s="178"/>
      <c r="AT800" s="173" t="s">
        <v>237</v>
      </c>
      <c r="AU800" s="173" t="s">
        <v>88</v>
      </c>
      <c r="AV800" s="14" t="s">
        <v>86</v>
      </c>
      <c r="AW800" s="14" t="s">
        <v>33</v>
      </c>
      <c r="AX800" s="14" t="s">
        <v>79</v>
      </c>
      <c r="AY800" s="173" t="s">
        <v>207</v>
      </c>
    </row>
    <row r="801" spans="1:65" s="15" customFormat="1" ht="11.25">
      <c r="B801" s="179"/>
      <c r="D801" s="164" t="s">
        <v>237</v>
      </c>
      <c r="E801" s="180" t="s">
        <v>1</v>
      </c>
      <c r="F801" s="181" t="s">
        <v>242</v>
      </c>
      <c r="H801" s="182">
        <v>1</v>
      </c>
      <c r="I801" s="183"/>
      <c r="L801" s="179"/>
      <c r="M801" s="184"/>
      <c r="N801" s="185"/>
      <c r="O801" s="185"/>
      <c r="P801" s="185"/>
      <c r="Q801" s="185"/>
      <c r="R801" s="185"/>
      <c r="S801" s="185"/>
      <c r="T801" s="186"/>
      <c r="AT801" s="180" t="s">
        <v>237</v>
      </c>
      <c r="AU801" s="180" t="s">
        <v>88</v>
      </c>
      <c r="AV801" s="15" t="s">
        <v>213</v>
      </c>
      <c r="AW801" s="15" t="s">
        <v>33</v>
      </c>
      <c r="AX801" s="15" t="s">
        <v>86</v>
      </c>
      <c r="AY801" s="180" t="s">
        <v>207</v>
      </c>
    </row>
    <row r="802" spans="1:65" s="2" customFormat="1" ht="44.25" customHeight="1">
      <c r="A802" s="31"/>
      <c r="B802" s="148"/>
      <c r="C802" s="149" t="s">
        <v>679</v>
      </c>
      <c r="D802" s="149" t="s">
        <v>209</v>
      </c>
      <c r="E802" s="150" t="s">
        <v>4157</v>
      </c>
      <c r="F802" s="151" t="s">
        <v>4158</v>
      </c>
      <c r="G802" s="152" t="s">
        <v>301</v>
      </c>
      <c r="H802" s="153">
        <v>1</v>
      </c>
      <c r="I802" s="154"/>
      <c r="J802" s="155">
        <f>ROUND(I802*H802,2)</f>
        <v>0</v>
      </c>
      <c r="K802" s="156"/>
      <c r="L802" s="32"/>
      <c r="M802" s="157" t="s">
        <v>1</v>
      </c>
      <c r="N802" s="158" t="s">
        <v>44</v>
      </c>
      <c r="O802" s="57"/>
      <c r="P802" s="159">
        <f>O802*H802</f>
        <v>0</v>
      </c>
      <c r="Q802" s="159">
        <v>0</v>
      </c>
      <c r="R802" s="159">
        <f>Q802*H802</f>
        <v>0</v>
      </c>
      <c r="S802" s="159">
        <v>0</v>
      </c>
      <c r="T802" s="160">
        <f>S802*H802</f>
        <v>0</v>
      </c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R802" s="161" t="s">
        <v>245</v>
      </c>
      <c r="AT802" s="161" t="s">
        <v>209</v>
      </c>
      <c r="AU802" s="161" t="s">
        <v>88</v>
      </c>
      <c r="AY802" s="17" t="s">
        <v>207</v>
      </c>
      <c r="BE802" s="162">
        <f>IF(N802="základní",J802,0)</f>
        <v>0</v>
      </c>
      <c r="BF802" s="162">
        <f>IF(N802="snížená",J802,0)</f>
        <v>0</v>
      </c>
      <c r="BG802" s="162">
        <f>IF(N802="zákl. přenesená",J802,0)</f>
        <v>0</v>
      </c>
      <c r="BH802" s="162">
        <f>IF(N802="sníž. přenesená",J802,0)</f>
        <v>0</v>
      </c>
      <c r="BI802" s="162">
        <f>IF(N802="nulová",J802,0)</f>
        <v>0</v>
      </c>
      <c r="BJ802" s="17" t="s">
        <v>86</v>
      </c>
      <c r="BK802" s="162">
        <f>ROUND(I802*H802,2)</f>
        <v>0</v>
      </c>
      <c r="BL802" s="17" t="s">
        <v>245</v>
      </c>
      <c r="BM802" s="161" t="s">
        <v>1259</v>
      </c>
    </row>
    <row r="803" spans="1:65" s="13" customFormat="1" ht="11.25">
      <c r="B803" s="163"/>
      <c r="D803" s="164" t="s">
        <v>237</v>
      </c>
      <c r="E803" s="165" t="s">
        <v>1</v>
      </c>
      <c r="F803" s="166" t="s">
        <v>1363</v>
      </c>
      <c r="H803" s="167">
        <v>1</v>
      </c>
      <c r="I803" s="168"/>
      <c r="L803" s="163"/>
      <c r="M803" s="169"/>
      <c r="N803" s="170"/>
      <c r="O803" s="170"/>
      <c r="P803" s="170"/>
      <c r="Q803" s="170"/>
      <c r="R803" s="170"/>
      <c r="S803" s="170"/>
      <c r="T803" s="171"/>
      <c r="AT803" s="165" t="s">
        <v>237</v>
      </c>
      <c r="AU803" s="165" t="s">
        <v>88</v>
      </c>
      <c r="AV803" s="13" t="s">
        <v>88</v>
      </c>
      <c r="AW803" s="13" t="s">
        <v>33</v>
      </c>
      <c r="AX803" s="13" t="s">
        <v>79</v>
      </c>
      <c r="AY803" s="165" t="s">
        <v>207</v>
      </c>
    </row>
    <row r="804" spans="1:65" s="14" customFormat="1" ht="11.25">
      <c r="B804" s="172"/>
      <c r="D804" s="164" t="s">
        <v>237</v>
      </c>
      <c r="E804" s="173" t="s">
        <v>1</v>
      </c>
      <c r="F804" s="174" t="s">
        <v>3815</v>
      </c>
      <c r="H804" s="173" t="s">
        <v>1</v>
      </c>
      <c r="I804" s="175"/>
      <c r="L804" s="172"/>
      <c r="M804" s="176"/>
      <c r="N804" s="177"/>
      <c r="O804" s="177"/>
      <c r="P804" s="177"/>
      <c r="Q804" s="177"/>
      <c r="R804" s="177"/>
      <c r="S804" s="177"/>
      <c r="T804" s="178"/>
      <c r="AT804" s="173" t="s">
        <v>237</v>
      </c>
      <c r="AU804" s="173" t="s">
        <v>88</v>
      </c>
      <c r="AV804" s="14" t="s">
        <v>86</v>
      </c>
      <c r="AW804" s="14" t="s">
        <v>33</v>
      </c>
      <c r="AX804" s="14" t="s">
        <v>79</v>
      </c>
      <c r="AY804" s="173" t="s">
        <v>207</v>
      </c>
    </row>
    <row r="805" spans="1:65" s="15" customFormat="1" ht="11.25">
      <c r="B805" s="179"/>
      <c r="D805" s="164" t="s">
        <v>237</v>
      </c>
      <c r="E805" s="180" t="s">
        <v>1</v>
      </c>
      <c r="F805" s="181" t="s">
        <v>242</v>
      </c>
      <c r="H805" s="182">
        <v>1</v>
      </c>
      <c r="I805" s="183"/>
      <c r="L805" s="179"/>
      <c r="M805" s="184"/>
      <c r="N805" s="185"/>
      <c r="O805" s="185"/>
      <c r="P805" s="185"/>
      <c r="Q805" s="185"/>
      <c r="R805" s="185"/>
      <c r="S805" s="185"/>
      <c r="T805" s="186"/>
      <c r="AT805" s="180" t="s">
        <v>237</v>
      </c>
      <c r="AU805" s="180" t="s">
        <v>88</v>
      </c>
      <c r="AV805" s="15" t="s">
        <v>213</v>
      </c>
      <c r="AW805" s="15" t="s">
        <v>33</v>
      </c>
      <c r="AX805" s="15" t="s">
        <v>86</v>
      </c>
      <c r="AY805" s="180" t="s">
        <v>207</v>
      </c>
    </row>
    <row r="806" spans="1:65" s="2" customFormat="1" ht="44.25" customHeight="1">
      <c r="A806" s="31"/>
      <c r="B806" s="148"/>
      <c r="C806" s="149" t="s">
        <v>1261</v>
      </c>
      <c r="D806" s="149" t="s">
        <v>209</v>
      </c>
      <c r="E806" s="150" t="s">
        <v>4159</v>
      </c>
      <c r="F806" s="151" t="s">
        <v>4160</v>
      </c>
      <c r="G806" s="152" t="s">
        <v>301</v>
      </c>
      <c r="H806" s="153">
        <v>1</v>
      </c>
      <c r="I806" s="154"/>
      <c r="J806" s="155">
        <f>ROUND(I806*H806,2)</f>
        <v>0</v>
      </c>
      <c r="K806" s="156"/>
      <c r="L806" s="32"/>
      <c r="M806" s="157" t="s">
        <v>1</v>
      </c>
      <c r="N806" s="158" t="s">
        <v>44</v>
      </c>
      <c r="O806" s="57"/>
      <c r="P806" s="159">
        <f>O806*H806</f>
        <v>0</v>
      </c>
      <c r="Q806" s="159">
        <v>0</v>
      </c>
      <c r="R806" s="159">
        <f>Q806*H806</f>
        <v>0</v>
      </c>
      <c r="S806" s="159">
        <v>0</v>
      </c>
      <c r="T806" s="160">
        <f>S806*H806</f>
        <v>0</v>
      </c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R806" s="161" t="s">
        <v>245</v>
      </c>
      <c r="AT806" s="161" t="s">
        <v>209</v>
      </c>
      <c r="AU806" s="161" t="s">
        <v>88</v>
      </c>
      <c r="AY806" s="17" t="s">
        <v>207</v>
      </c>
      <c r="BE806" s="162">
        <f>IF(N806="základní",J806,0)</f>
        <v>0</v>
      </c>
      <c r="BF806" s="162">
        <f>IF(N806="snížená",J806,0)</f>
        <v>0</v>
      </c>
      <c r="BG806" s="162">
        <f>IF(N806="zákl. přenesená",J806,0)</f>
        <v>0</v>
      </c>
      <c r="BH806" s="162">
        <f>IF(N806="sníž. přenesená",J806,0)</f>
        <v>0</v>
      </c>
      <c r="BI806" s="162">
        <f>IF(N806="nulová",J806,0)</f>
        <v>0</v>
      </c>
      <c r="BJ806" s="17" t="s">
        <v>86</v>
      </c>
      <c r="BK806" s="162">
        <f>ROUND(I806*H806,2)</f>
        <v>0</v>
      </c>
      <c r="BL806" s="17" t="s">
        <v>245</v>
      </c>
      <c r="BM806" s="161" t="s">
        <v>1264</v>
      </c>
    </row>
    <row r="807" spans="1:65" s="13" customFormat="1" ht="11.25">
      <c r="B807" s="163"/>
      <c r="D807" s="164" t="s">
        <v>237</v>
      </c>
      <c r="E807" s="165" t="s">
        <v>1</v>
      </c>
      <c r="F807" s="166" t="s">
        <v>1363</v>
      </c>
      <c r="H807" s="167">
        <v>1</v>
      </c>
      <c r="I807" s="168"/>
      <c r="L807" s="163"/>
      <c r="M807" s="169"/>
      <c r="N807" s="170"/>
      <c r="O807" s="170"/>
      <c r="P807" s="170"/>
      <c r="Q807" s="170"/>
      <c r="R807" s="170"/>
      <c r="S807" s="170"/>
      <c r="T807" s="171"/>
      <c r="AT807" s="165" t="s">
        <v>237</v>
      </c>
      <c r="AU807" s="165" t="s">
        <v>88</v>
      </c>
      <c r="AV807" s="13" t="s">
        <v>88</v>
      </c>
      <c r="AW807" s="13" t="s">
        <v>33</v>
      </c>
      <c r="AX807" s="13" t="s">
        <v>79</v>
      </c>
      <c r="AY807" s="165" t="s">
        <v>207</v>
      </c>
    </row>
    <row r="808" spans="1:65" s="14" customFormat="1" ht="11.25">
      <c r="B808" s="172"/>
      <c r="D808" s="164" t="s">
        <v>237</v>
      </c>
      <c r="E808" s="173" t="s">
        <v>1</v>
      </c>
      <c r="F808" s="174" t="s">
        <v>3815</v>
      </c>
      <c r="H808" s="173" t="s">
        <v>1</v>
      </c>
      <c r="I808" s="175"/>
      <c r="L808" s="172"/>
      <c r="M808" s="176"/>
      <c r="N808" s="177"/>
      <c r="O808" s="177"/>
      <c r="P808" s="177"/>
      <c r="Q808" s="177"/>
      <c r="R808" s="177"/>
      <c r="S808" s="177"/>
      <c r="T808" s="178"/>
      <c r="AT808" s="173" t="s">
        <v>237</v>
      </c>
      <c r="AU808" s="173" t="s">
        <v>88</v>
      </c>
      <c r="AV808" s="14" t="s">
        <v>86</v>
      </c>
      <c r="AW808" s="14" t="s">
        <v>33</v>
      </c>
      <c r="AX808" s="14" t="s">
        <v>79</v>
      </c>
      <c r="AY808" s="173" t="s">
        <v>207</v>
      </c>
    </row>
    <row r="809" spans="1:65" s="15" customFormat="1" ht="11.25">
      <c r="B809" s="179"/>
      <c r="D809" s="164" t="s">
        <v>237</v>
      </c>
      <c r="E809" s="180" t="s">
        <v>1</v>
      </c>
      <c r="F809" s="181" t="s">
        <v>242</v>
      </c>
      <c r="H809" s="182">
        <v>1</v>
      </c>
      <c r="I809" s="183"/>
      <c r="L809" s="179"/>
      <c r="M809" s="184"/>
      <c r="N809" s="185"/>
      <c r="O809" s="185"/>
      <c r="P809" s="185"/>
      <c r="Q809" s="185"/>
      <c r="R809" s="185"/>
      <c r="S809" s="185"/>
      <c r="T809" s="186"/>
      <c r="AT809" s="180" t="s">
        <v>237</v>
      </c>
      <c r="AU809" s="180" t="s">
        <v>88</v>
      </c>
      <c r="AV809" s="15" t="s">
        <v>213</v>
      </c>
      <c r="AW809" s="15" t="s">
        <v>33</v>
      </c>
      <c r="AX809" s="15" t="s">
        <v>86</v>
      </c>
      <c r="AY809" s="180" t="s">
        <v>207</v>
      </c>
    </row>
    <row r="810" spans="1:65" s="2" customFormat="1" ht="44.25" customHeight="1">
      <c r="A810" s="31"/>
      <c r="B810" s="148"/>
      <c r="C810" s="149" t="s">
        <v>684</v>
      </c>
      <c r="D810" s="149" t="s">
        <v>209</v>
      </c>
      <c r="E810" s="150" t="s">
        <v>4161</v>
      </c>
      <c r="F810" s="151" t="s">
        <v>4162</v>
      </c>
      <c r="G810" s="152" t="s">
        <v>301</v>
      </c>
      <c r="H810" s="153">
        <v>1</v>
      </c>
      <c r="I810" s="154"/>
      <c r="J810" s="155">
        <f>ROUND(I810*H810,2)</f>
        <v>0</v>
      </c>
      <c r="K810" s="156"/>
      <c r="L810" s="32"/>
      <c r="M810" s="157" t="s">
        <v>1</v>
      </c>
      <c r="N810" s="158" t="s">
        <v>44</v>
      </c>
      <c r="O810" s="57"/>
      <c r="P810" s="159">
        <f>O810*H810</f>
        <v>0</v>
      </c>
      <c r="Q810" s="159">
        <v>0</v>
      </c>
      <c r="R810" s="159">
        <f>Q810*H810</f>
        <v>0</v>
      </c>
      <c r="S810" s="159">
        <v>0</v>
      </c>
      <c r="T810" s="160">
        <f>S810*H810</f>
        <v>0</v>
      </c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R810" s="161" t="s">
        <v>245</v>
      </c>
      <c r="AT810" s="161" t="s">
        <v>209</v>
      </c>
      <c r="AU810" s="161" t="s">
        <v>88</v>
      </c>
      <c r="AY810" s="17" t="s">
        <v>207</v>
      </c>
      <c r="BE810" s="162">
        <f>IF(N810="základní",J810,0)</f>
        <v>0</v>
      </c>
      <c r="BF810" s="162">
        <f>IF(N810="snížená",J810,0)</f>
        <v>0</v>
      </c>
      <c r="BG810" s="162">
        <f>IF(N810="zákl. přenesená",J810,0)</f>
        <v>0</v>
      </c>
      <c r="BH810" s="162">
        <f>IF(N810="sníž. přenesená",J810,0)</f>
        <v>0</v>
      </c>
      <c r="BI810" s="162">
        <f>IF(N810="nulová",J810,0)</f>
        <v>0</v>
      </c>
      <c r="BJ810" s="17" t="s">
        <v>86</v>
      </c>
      <c r="BK810" s="162">
        <f>ROUND(I810*H810,2)</f>
        <v>0</v>
      </c>
      <c r="BL810" s="17" t="s">
        <v>245</v>
      </c>
      <c r="BM810" s="161" t="s">
        <v>1268</v>
      </c>
    </row>
    <row r="811" spans="1:65" s="13" customFormat="1" ht="11.25">
      <c r="B811" s="163"/>
      <c r="D811" s="164" t="s">
        <v>237</v>
      </c>
      <c r="E811" s="165" t="s">
        <v>1</v>
      </c>
      <c r="F811" s="166" t="s">
        <v>1363</v>
      </c>
      <c r="H811" s="167">
        <v>1</v>
      </c>
      <c r="I811" s="168"/>
      <c r="L811" s="163"/>
      <c r="M811" s="169"/>
      <c r="N811" s="170"/>
      <c r="O811" s="170"/>
      <c r="P811" s="170"/>
      <c r="Q811" s="170"/>
      <c r="R811" s="170"/>
      <c r="S811" s="170"/>
      <c r="T811" s="171"/>
      <c r="AT811" s="165" t="s">
        <v>237</v>
      </c>
      <c r="AU811" s="165" t="s">
        <v>88</v>
      </c>
      <c r="AV811" s="13" t="s">
        <v>88</v>
      </c>
      <c r="AW811" s="13" t="s">
        <v>33</v>
      </c>
      <c r="AX811" s="13" t="s">
        <v>79</v>
      </c>
      <c r="AY811" s="165" t="s">
        <v>207</v>
      </c>
    </row>
    <row r="812" spans="1:65" s="14" customFormat="1" ht="11.25">
      <c r="B812" s="172"/>
      <c r="D812" s="164" t="s">
        <v>237</v>
      </c>
      <c r="E812" s="173" t="s">
        <v>1</v>
      </c>
      <c r="F812" s="174" t="s">
        <v>3815</v>
      </c>
      <c r="H812" s="173" t="s">
        <v>1</v>
      </c>
      <c r="I812" s="175"/>
      <c r="L812" s="172"/>
      <c r="M812" s="176"/>
      <c r="N812" s="177"/>
      <c r="O812" s="177"/>
      <c r="P812" s="177"/>
      <c r="Q812" s="177"/>
      <c r="R812" s="177"/>
      <c r="S812" s="177"/>
      <c r="T812" s="178"/>
      <c r="AT812" s="173" t="s">
        <v>237</v>
      </c>
      <c r="AU812" s="173" t="s">
        <v>88</v>
      </c>
      <c r="AV812" s="14" t="s">
        <v>86</v>
      </c>
      <c r="AW812" s="14" t="s">
        <v>33</v>
      </c>
      <c r="AX812" s="14" t="s">
        <v>79</v>
      </c>
      <c r="AY812" s="173" t="s">
        <v>207</v>
      </c>
    </row>
    <row r="813" spans="1:65" s="15" customFormat="1" ht="11.25">
      <c r="B813" s="179"/>
      <c r="D813" s="164" t="s">
        <v>237</v>
      </c>
      <c r="E813" s="180" t="s">
        <v>1</v>
      </c>
      <c r="F813" s="181" t="s">
        <v>242</v>
      </c>
      <c r="H813" s="182">
        <v>1</v>
      </c>
      <c r="I813" s="183"/>
      <c r="L813" s="179"/>
      <c r="M813" s="184"/>
      <c r="N813" s="185"/>
      <c r="O813" s="185"/>
      <c r="P813" s="185"/>
      <c r="Q813" s="185"/>
      <c r="R813" s="185"/>
      <c r="S813" s="185"/>
      <c r="T813" s="186"/>
      <c r="AT813" s="180" t="s">
        <v>237</v>
      </c>
      <c r="AU813" s="180" t="s">
        <v>88</v>
      </c>
      <c r="AV813" s="15" t="s">
        <v>213</v>
      </c>
      <c r="AW813" s="15" t="s">
        <v>33</v>
      </c>
      <c r="AX813" s="15" t="s">
        <v>86</v>
      </c>
      <c r="AY813" s="180" t="s">
        <v>207</v>
      </c>
    </row>
    <row r="814" spans="1:65" s="2" customFormat="1" ht="37.9" customHeight="1">
      <c r="A814" s="31"/>
      <c r="B814" s="148"/>
      <c r="C814" s="149" t="s">
        <v>1273</v>
      </c>
      <c r="D814" s="149" t="s">
        <v>209</v>
      </c>
      <c r="E814" s="150" t="s">
        <v>4163</v>
      </c>
      <c r="F814" s="151" t="s">
        <v>4164</v>
      </c>
      <c r="G814" s="152" t="s">
        <v>301</v>
      </c>
      <c r="H814" s="153">
        <v>1</v>
      </c>
      <c r="I814" s="154"/>
      <c r="J814" s="155">
        <f>ROUND(I814*H814,2)</f>
        <v>0</v>
      </c>
      <c r="K814" s="156"/>
      <c r="L814" s="32"/>
      <c r="M814" s="157" t="s">
        <v>1</v>
      </c>
      <c r="N814" s="158" t="s">
        <v>44</v>
      </c>
      <c r="O814" s="57"/>
      <c r="P814" s="159">
        <f>O814*H814</f>
        <v>0</v>
      </c>
      <c r="Q814" s="159">
        <v>0</v>
      </c>
      <c r="R814" s="159">
        <f>Q814*H814</f>
        <v>0</v>
      </c>
      <c r="S814" s="159">
        <v>0</v>
      </c>
      <c r="T814" s="160">
        <f>S814*H814</f>
        <v>0</v>
      </c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R814" s="161" t="s">
        <v>245</v>
      </c>
      <c r="AT814" s="161" t="s">
        <v>209</v>
      </c>
      <c r="AU814" s="161" t="s">
        <v>88</v>
      </c>
      <c r="AY814" s="17" t="s">
        <v>207</v>
      </c>
      <c r="BE814" s="162">
        <f>IF(N814="základní",J814,0)</f>
        <v>0</v>
      </c>
      <c r="BF814" s="162">
        <f>IF(N814="snížená",J814,0)</f>
        <v>0</v>
      </c>
      <c r="BG814" s="162">
        <f>IF(N814="zákl. přenesená",J814,0)</f>
        <v>0</v>
      </c>
      <c r="BH814" s="162">
        <f>IF(N814="sníž. přenesená",J814,0)</f>
        <v>0</v>
      </c>
      <c r="BI814" s="162">
        <f>IF(N814="nulová",J814,0)</f>
        <v>0</v>
      </c>
      <c r="BJ814" s="17" t="s">
        <v>86</v>
      </c>
      <c r="BK814" s="162">
        <f>ROUND(I814*H814,2)</f>
        <v>0</v>
      </c>
      <c r="BL814" s="17" t="s">
        <v>245</v>
      </c>
      <c r="BM814" s="161" t="s">
        <v>1276</v>
      </c>
    </row>
    <row r="815" spans="1:65" s="13" customFormat="1" ht="11.25">
      <c r="B815" s="163"/>
      <c r="D815" s="164" t="s">
        <v>237</v>
      </c>
      <c r="E815" s="165" t="s">
        <v>1</v>
      </c>
      <c r="F815" s="166" t="s">
        <v>1363</v>
      </c>
      <c r="H815" s="167">
        <v>1</v>
      </c>
      <c r="I815" s="168"/>
      <c r="L815" s="163"/>
      <c r="M815" s="169"/>
      <c r="N815" s="170"/>
      <c r="O815" s="170"/>
      <c r="P815" s="170"/>
      <c r="Q815" s="170"/>
      <c r="R815" s="170"/>
      <c r="S815" s="170"/>
      <c r="T815" s="171"/>
      <c r="AT815" s="165" t="s">
        <v>237</v>
      </c>
      <c r="AU815" s="165" t="s">
        <v>88</v>
      </c>
      <c r="AV815" s="13" t="s">
        <v>88</v>
      </c>
      <c r="AW815" s="13" t="s">
        <v>33</v>
      </c>
      <c r="AX815" s="13" t="s">
        <v>79</v>
      </c>
      <c r="AY815" s="165" t="s">
        <v>207</v>
      </c>
    </row>
    <row r="816" spans="1:65" s="14" customFormat="1" ht="11.25">
      <c r="B816" s="172"/>
      <c r="D816" s="164" t="s">
        <v>237</v>
      </c>
      <c r="E816" s="173" t="s">
        <v>1</v>
      </c>
      <c r="F816" s="174" t="s">
        <v>3815</v>
      </c>
      <c r="H816" s="173" t="s">
        <v>1</v>
      </c>
      <c r="I816" s="175"/>
      <c r="L816" s="172"/>
      <c r="M816" s="176"/>
      <c r="N816" s="177"/>
      <c r="O816" s="177"/>
      <c r="P816" s="177"/>
      <c r="Q816" s="177"/>
      <c r="R816" s="177"/>
      <c r="S816" s="177"/>
      <c r="T816" s="178"/>
      <c r="AT816" s="173" t="s">
        <v>237</v>
      </c>
      <c r="AU816" s="173" t="s">
        <v>88</v>
      </c>
      <c r="AV816" s="14" t="s">
        <v>86</v>
      </c>
      <c r="AW816" s="14" t="s">
        <v>33</v>
      </c>
      <c r="AX816" s="14" t="s">
        <v>79</v>
      </c>
      <c r="AY816" s="173" t="s">
        <v>207</v>
      </c>
    </row>
    <row r="817" spans="1:65" s="15" customFormat="1" ht="11.25">
      <c r="B817" s="179"/>
      <c r="D817" s="164" t="s">
        <v>237</v>
      </c>
      <c r="E817" s="180" t="s">
        <v>1</v>
      </c>
      <c r="F817" s="181" t="s">
        <v>242</v>
      </c>
      <c r="H817" s="182">
        <v>1</v>
      </c>
      <c r="I817" s="183"/>
      <c r="L817" s="179"/>
      <c r="M817" s="184"/>
      <c r="N817" s="185"/>
      <c r="O817" s="185"/>
      <c r="P817" s="185"/>
      <c r="Q817" s="185"/>
      <c r="R817" s="185"/>
      <c r="S817" s="185"/>
      <c r="T817" s="186"/>
      <c r="AT817" s="180" t="s">
        <v>237</v>
      </c>
      <c r="AU817" s="180" t="s">
        <v>88</v>
      </c>
      <c r="AV817" s="15" t="s">
        <v>213</v>
      </c>
      <c r="AW817" s="15" t="s">
        <v>33</v>
      </c>
      <c r="AX817" s="15" t="s">
        <v>86</v>
      </c>
      <c r="AY817" s="180" t="s">
        <v>207</v>
      </c>
    </row>
    <row r="818" spans="1:65" s="2" customFormat="1" ht="37.9" customHeight="1">
      <c r="A818" s="31"/>
      <c r="B818" s="148"/>
      <c r="C818" s="149" t="s">
        <v>688</v>
      </c>
      <c r="D818" s="149" t="s">
        <v>209</v>
      </c>
      <c r="E818" s="150" t="s">
        <v>4165</v>
      </c>
      <c r="F818" s="151" t="s">
        <v>4166</v>
      </c>
      <c r="G818" s="152" t="s">
        <v>301</v>
      </c>
      <c r="H818" s="153">
        <v>1</v>
      </c>
      <c r="I818" s="154"/>
      <c r="J818" s="155">
        <f>ROUND(I818*H818,2)</f>
        <v>0</v>
      </c>
      <c r="K818" s="156"/>
      <c r="L818" s="32"/>
      <c r="M818" s="157" t="s">
        <v>1</v>
      </c>
      <c r="N818" s="158" t="s">
        <v>44</v>
      </c>
      <c r="O818" s="57"/>
      <c r="P818" s="159">
        <f>O818*H818</f>
        <v>0</v>
      </c>
      <c r="Q818" s="159">
        <v>0</v>
      </c>
      <c r="R818" s="159">
        <f>Q818*H818</f>
        <v>0</v>
      </c>
      <c r="S818" s="159">
        <v>0</v>
      </c>
      <c r="T818" s="160">
        <f>S818*H818</f>
        <v>0</v>
      </c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R818" s="161" t="s">
        <v>245</v>
      </c>
      <c r="AT818" s="161" t="s">
        <v>209</v>
      </c>
      <c r="AU818" s="161" t="s">
        <v>88</v>
      </c>
      <c r="AY818" s="17" t="s">
        <v>207</v>
      </c>
      <c r="BE818" s="162">
        <f>IF(N818="základní",J818,0)</f>
        <v>0</v>
      </c>
      <c r="BF818" s="162">
        <f>IF(N818="snížená",J818,0)</f>
        <v>0</v>
      </c>
      <c r="BG818" s="162">
        <f>IF(N818="zákl. přenesená",J818,0)</f>
        <v>0</v>
      </c>
      <c r="BH818" s="162">
        <f>IF(N818="sníž. přenesená",J818,0)</f>
        <v>0</v>
      </c>
      <c r="BI818" s="162">
        <f>IF(N818="nulová",J818,0)</f>
        <v>0</v>
      </c>
      <c r="BJ818" s="17" t="s">
        <v>86</v>
      </c>
      <c r="BK818" s="162">
        <f>ROUND(I818*H818,2)</f>
        <v>0</v>
      </c>
      <c r="BL818" s="17" t="s">
        <v>245</v>
      </c>
      <c r="BM818" s="161" t="s">
        <v>1282</v>
      </c>
    </row>
    <row r="819" spans="1:65" s="13" customFormat="1" ht="11.25">
      <c r="B819" s="163"/>
      <c r="D819" s="164" t="s">
        <v>237</v>
      </c>
      <c r="E819" s="165" t="s">
        <v>1</v>
      </c>
      <c r="F819" s="166" t="s">
        <v>1363</v>
      </c>
      <c r="H819" s="167">
        <v>1</v>
      </c>
      <c r="I819" s="168"/>
      <c r="L819" s="163"/>
      <c r="M819" s="169"/>
      <c r="N819" s="170"/>
      <c r="O819" s="170"/>
      <c r="P819" s="170"/>
      <c r="Q819" s="170"/>
      <c r="R819" s="170"/>
      <c r="S819" s="170"/>
      <c r="T819" s="171"/>
      <c r="AT819" s="165" t="s">
        <v>237</v>
      </c>
      <c r="AU819" s="165" t="s">
        <v>88</v>
      </c>
      <c r="AV819" s="13" t="s">
        <v>88</v>
      </c>
      <c r="AW819" s="13" t="s">
        <v>33</v>
      </c>
      <c r="AX819" s="13" t="s">
        <v>79</v>
      </c>
      <c r="AY819" s="165" t="s">
        <v>207</v>
      </c>
    </row>
    <row r="820" spans="1:65" s="14" customFormat="1" ht="11.25">
      <c r="B820" s="172"/>
      <c r="D820" s="164" t="s">
        <v>237</v>
      </c>
      <c r="E820" s="173" t="s">
        <v>1</v>
      </c>
      <c r="F820" s="174" t="s">
        <v>3815</v>
      </c>
      <c r="H820" s="173" t="s">
        <v>1</v>
      </c>
      <c r="I820" s="175"/>
      <c r="L820" s="172"/>
      <c r="M820" s="176"/>
      <c r="N820" s="177"/>
      <c r="O820" s="177"/>
      <c r="P820" s="177"/>
      <c r="Q820" s="177"/>
      <c r="R820" s="177"/>
      <c r="S820" s="177"/>
      <c r="T820" s="178"/>
      <c r="AT820" s="173" t="s">
        <v>237</v>
      </c>
      <c r="AU820" s="173" t="s">
        <v>88</v>
      </c>
      <c r="AV820" s="14" t="s">
        <v>86</v>
      </c>
      <c r="AW820" s="14" t="s">
        <v>33</v>
      </c>
      <c r="AX820" s="14" t="s">
        <v>79</v>
      </c>
      <c r="AY820" s="173" t="s">
        <v>207</v>
      </c>
    </row>
    <row r="821" spans="1:65" s="15" customFormat="1" ht="11.25">
      <c r="B821" s="179"/>
      <c r="D821" s="164" t="s">
        <v>237</v>
      </c>
      <c r="E821" s="180" t="s">
        <v>1</v>
      </c>
      <c r="F821" s="181" t="s">
        <v>242</v>
      </c>
      <c r="H821" s="182">
        <v>1</v>
      </c>
      <c r="I821" s="183"/>
      <c r="L821" s="179"/>
      <c r="M821" s="184"/>
      <c r="N821" s="185"/>
      <c r="O821" s="185"/>
      <c r="P821" s="185"/>
      <c r="Q821" s="185"/>
      <c r="R821" s="185"/>
      <c r="S821" s="185"/>
      <c r="T821" s="186"/>
      <c r="AT821" s="180" t="s">
        <v>237</v>
      </c>
      <c r="AU821" s="180" t="s">
        <v>88</v>
      </c>
      <c r="AV821" s="15" t="s">
        <v>213</v>
      </c>
      <c r="AW821" s="15" t="s">
        <v>33</v>
      </c>
      <c r="AX821" s="15" t="s">
        <v>86</v>
      </c>
      <c r="AY821" s="180" t="s">
        <v>207</v>
      </c>
    </row>
    <row r="822" spans="1:65" s="2" customFormat="1" ht="37.9" customHeight="1">
      <c r="A822" s="31"/>
      <c r="B822" s="148"/>
      <c r="C822" s="149" t="s">
        <v>1287</v>
      </c>
      <c r="D822" s="149" t="s">
        <v>209</v>
      </c>
      <c r="E822" s="150" t="s">
        <v>4167</v>
      </c>
      <c r="F822" s="151" t="s">
        <v>4168</v>
      </c>
      <c r="G822" s="152" t="s">
        <v>301</v>
      </c>
      <c r="H822" s="153">
        <v>1</v>
      </c>
      <c r="I822" s="154"/>
      <c r="J822" s="155">
        <f>ROUND(I822*H822,2)</f>
        <v>0</v>
      </c>
      <c r="K822" s="156"/>
      <c r="L822" s="32"/>
      <c r="M822" s="157" t="s">
        <v>1</v>
      </c>
      <c r="N822" s="158" t="s">
        <v>44</v>
      </c>
      <c r="O822" s="57"/>
      <c r="P822" s="159">
        <f>O822*H822</f>
        <v>0</v>
      </c>
      <c r="Q822" s="159">
        <v>0</v>
      </c>
      <c r="R822" s="159">
        <f>Q822*H822</f>
        <v>0</v>
      </c>
      <c r="S822" s="159">
        <v>0</v>
      </c>
      <c r="T822" s="160">
        <f>S822*H822</f>
        <v>0</v>
      </c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R822" s="161" t="s">
        <v>245</v>
      </c>
      <c r="AT822" s="161" t="s">
        <v>209</v>
      </c>
      <c r="AU822" s="161" t="s">
        <v>88</v>
      </c>
      <c r="AY822" s="17" t="s">
        <v>207</v>
      </c>
      <c r="BE822" s="162">
        <f>IF(N822="základní",J822,0)</f>
        <v>0</v>
      </c>
      <c r="BF822" s="162">
        <f>IF(N822="snížená",J822,0)</f>
        <v>0</v>
      </c>
      <c r="BG822" s="162">
        <f>IF(N822="zákl. přenesená",J822,0)</f>
        <v>0</v>
      </c>
      <c r="BH822" s="162">
        <f>IF(N822="sníž. přenesená",J822,0)</f>
        <v>0</v>
      </c>
      <c r="BI822" s="162">
        <f>IF(N822="nulová",J822,0)</f>
        <v>0</v>
      </c>
      <c r="BJ822" s="17" t="s">
        <v>86</v>
      </c>
      <c r="BK822" s="162">
        <f>ROUND(I822*H822,2)</f>
        <v>0</v>
      </c>
      <c r="BL822" s="17" t="s">
        <v>245</v>
      </c>
      <c r="BM822" s="161" t="s">
        <v>1290</v>
      </c>
    </row>
    <row r="823" spans="1:65" s="13" customFormat="1" ht="11.25">
      <c r="B823" s="163"/>
      <c r="D823" s="164" t="s">
        <v>237</v>
      </c>
      <c r="E823" s="165" t="s">
        <v>1</v>
      </c>
      <c r="F823" s="166" t="s">
        <v>1363</v>
      </c>
      <c r="H823" s="167">
        <v>1</v>
      </c>
      <c r="I823" s="168"/>
      <c r="L823" s="163"/>
      <c r="M823" s="169"/>
      <c r="N823" s="170"/>
      <c r="O823" s="170"/>
      <c r="P823" s="170"/>
      <c r="Q823" s="170"/>
      <c r="R823" s="170"/>
      <c r="S823" s="170"/>
      <c r="T823" s="171"/>
      <c r="AT823" s="165" t="s">
        <v>237</v>
      </c>
      <c r="AU823" s="165" t="s">
        <v>88</v>
      </c>
      <c r="AV823" s="13" t="s">
        <v>88</v>
      </c>
      <c r="AW823" s="13" t="s">
        <v>33</v>
      </c>
      <c r="AX823" s="13" t="s">
        <v>79</v>
      </c>
      <c r="AY823" s="165" t="s">
        <v>207</v>
      </c>
    </row>
    <row r="824" spans="1:65" s="14" customFormat="1" ht="11.25">
      <c r="B824" s="172"/>
      <c r="D824" s="164" t="s">
        <v>237</v>
      </c>
      <c r="E824" s="173" t="s">
        <v>1</v>
      </c>
      <c r="F824" s="174" t="s">
        <v>3815</v>
      </c>
      <c r="H824" s="173" t="s">
        <v>1</v>
      </c>
      <c r="I824" s="175"/>
      <c r="L824" s="172"/>
      <c r="M824" s="176"/>
      <c r="N824" s="177"/>
      <c r="O824" s="177"/>
      <c r="P824" s="177"/>
      <c r="Q824" s="177"/>
      <c r="R824" s="177"/>
      <c r="S824" s="177"/>
      <c r="T824" s="178"/>
      <c r="AT824" s="173" t="s">
        <v>237</v>
      </c>
      <c r="AU824" s="173" t="s">
        <v>88</v>
      </c>
      <c r="AV824" s="14" t="s">
        <v>86</v>
      </c>
      <c r="AW824" s="14" t="s">
        <v>33</v>
      </c>
      <c r="AX824" s="14" t="s">
        <v>79</v>
      </c>
      <c r="AY824" s="173" t="s">
        <v>207</v>
      </c>
    </row>
    <row r="825" spans="1:65" s="15" customFormat="1" ht="11.25">
      <c r="B825" s="179"/>
      <c r="D825" s="164" t="s">
        <v>237</v>
      </c>
      <c r="E825" s="180" t="s">
        <v>1</v>
      </c>
      <c r="F825" s="181" t="s">
        <v>242</v>
      </c>
      <c r="H825" s="182">
        <v>1</v>
      </c>
      <c r="I825" s="183"/>
      <c r="L825" s="179"/>
      <c r="M825" s="184"/>
      <c r="N825" s="185"/>
      <c r="O825" s="185"/>
      <c r="P825" s="185"/>
      <c r="Q825" s="185"/>
      <c r="R825" s="185"/>
      <c r="S825" s="185"/>
      <c r="T825" s="186"/>
      <c r="AT825" s="180" t="s">
        <v>237</v>
      </c>
      <c r="AU825" s="180" t="s">
        <v>88</v>
      </c>
      <c r="AV825" s="15" t="s">
        <v>213</v>
      </c>
      <c r="AW825" s="15" t="s">
        <v>33</v>
      </c>
      <c r="AX825" s="15" t="s">
        <v>86</v>
      </c>
      <c r="AY825" s="180" t="s">
        <v>207</v>
      </c>
    </row>
    <row r="826" spans="1:65" s="2" customFormat="1" ht="37.9" customHeight="1">
      <c r="A826" s="31"/>
      <c r="B826" s="148"/>
      <c r="C826" s="149" t="s">
        <v>691</v>
      </c>
      <c r="D826" s="149" t="s">
        <v>209</v>
      </c>
      <c r="E826" s="150" t="s">
        <v>4169</v>
      </c>
      <c r="F826" s="151" t="s">
        <v>4170</v>
      </c>
      <c r="G826" s="152" t="s">
        <v>301</v>
      </c>
      <c r="H826" s="153">
        <v>1</v>
      </c>
      <c r="I826" s="154"/>
      <c r="J826" s="155">
        <f>ROUND(I826*H826,2)</f>
        <v>0</v>
      </c>
      <c r="K826" s="156"/>
      <c r="L826" s="32"/>
      <c r="M826" s="157" t="s">
        <v>1</v>
      </c>
      <c r="N826" s="158" t="s">
        <v>44</v>
      </c>
      <c r="O826" s="57"/>
      <c r="P826" s="159">
        <f>O826*H826</f>
        <v>0</v>
      </c>
      <c r="Q826" s="159">
        <v>0</v>
      </c>
      <c r="R826" s="159">
        <f>Q826*H826</f>
        <v>0</v>
      </c>
      <c r="S826" s="159">
        <v>0</v>
      </c>
      <c r="T826" s="160">
        <f>S826*H826</f>
        <v>0</v>
      </c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R826" s="161" t="s">
        <v>245</v>
      </c>
      <c r="AT826" s="161" t="s">
        <v>209</v>
      </c>
      <c r="AU826" s="161" t="s">
        <v>88</v>
      </c>
      <c r="AY826" s="17" t="s">
        <v>207</v>
      </c>
      <c r="BE826" s="162">
        <f>IF(N826="základní",J826,0)</f>
        <v>0</v>
      </c>
      <c r="BF826" s="162">
        <f>IF(N826="snížená",J826,0)</f>
        <v>0</v>
      </c>
      <c r="BG826" s="162">
        <f>IF(N826="zákl. přenesená",J826,0)</f>
        <v>0</v>
      </c>
      <c r="BH826" s="162">
        <f>IF(N826="sníž. přenesená",J826,0)</f>
        <v>0</v>
      </c>
      <c r="BI826" s="162">
        <f>IF(N826="nulová",J826,0)</f>
        <v>0</v>
      </c>
      <c r="BJ826" s="17" t="s">
        <v>86</v>
      </c>
      <c r="BK826" s="162">
        <f>ROUND(I826*H826,2)</f>
        <v>0</v>
      </c>
      <c r="BL826" s="17" t="s">
        <v>245</v>
      </c>
      <c r="BM826" s="161" t="s">
        <v>1295</v>
      </c>
    </row>
    <row r="827" spans="1:65" s="13" customFormat="1" ht="11.25">
      <c r="B827" s="163"/>
      <c r="D827" s="164" t="s">
        <v>237</v>
      </c>
      <c r="E827" s="165" t="s">
        <v>1</v>
      </c>
      <c r="F827" s="166" t="s">
        <v>1363</v>
      </c>
      <c r="H827" s="167">
        <v>1</v>
      </c>
      <c r="I827" s="168"/>
      <c r="L827" s="163"/>
      <c r="M827" s="169"/>
      <c r="N827" s="170"/>
      <c r="O827" s="170"/>
      <c r="P827" s="170"/>
      <c r="Q827" s="170"/>
      <c r="R827" s="170"/>
      <c r="S827" s="170"/>
      <c r="T827" s="171"/>
      <c r="AT827" s="165" t="s">
        <v>237</v>
      </c>
      <c r="AU827" s="165" t="s">
        <v>88</v>
      </c>
      <c r="AV827" s="13" t="s">
        <v>88</v>
      </c>
      <c r="AW827" s="13" t="s">
        <v>33</v>
      </c>
      <c r="AX827" s="13" t="s">
        <v>79</v>
      </c>
      <c r="AY827" s="165" t="s">
        <v>207</v>
      </c>
    </row>
    <row r="828" spans="1:65" s="14" customFormat="1" ht="11.25">
      <c r="B828" s="172"/>
      <c r="D828" s="164" t="s">
        <v>237</v>
      </c>
      <c r="E828" s="173" t="s">
        <v>1</v>
      </c>
      <c r="F828" s="174" t="s">
        <v>3815</v>
      </c>
      <c r="H828" s="173" t="s">
        <v>1</v>
      </c>
      <c r="I828" s="175"/>
      <c r="L828" s="172"/>
      <c r="M828" s="176"/>
      <c r="N828" s="177"/>
      <c r="O828" s="177"/>
      <c r="P828" s="177"/>
      <c r="Q828" s="177"/>
      <c r="R828" s="177"/>
      <c r="S828" s="177"/>
      <c r="T828" s="178"/>
      <c r="AT828" s="173" t="s">
        <v>237</v>
      </c>
      <c r="AU828" s="173" t="s">
        <v>88</v>
      </c>
      <c r="AV828" s="14" t="s">
        <v>86</v>
      </c>
      <c r="AW828" s="14" t="s">
        <v>33</v>
      </c>
      <c r="AX828" s="14" t="s">
        <v>79</v>
      </c>
      <c r="AY828" s="173" t="s">
        <v>207</v>
      </c>
    </row>
    <row r="829" spans="1:65" s="15" customFormat="1" ht="11.25">
      <c r="B829" s="179"/>
      <c r="D829" s="164" t="s">
        <v>237</v>
      </c>
      <c r="E829" s="180" t="s">
        <v>1</v>
      </c>
      <c r="F829" s="181" t="s">
        <v>242</v>
      </c>
      <c r="H829" s="182">
        <v>1</v>
      </c>
      <c r="I829" s="183"/>
      <c r="L829" s="179"/>
      <c r="M829" s="184"/>
      <c r="N829" s="185"/>
      <c r="O829" s="185"/>
      <c r="P829" s="185"/>
      <c r="Q829" s="185"/>
      <c r="R829" s="185"/>
      <c r="S829" s="185"/>
      <c r="T829" s="186"/>
      <c r="AT829" s="180" t="s">
        <v>237</v>
      </c>
      <c r="AU829" s="180" t="s">
        <v>88</v>
      </c>
      <c r="AV829" s="15" t="s">
        <v>213</v>
      </c>
      <c r="AW829" s="15" t="s">
        <v>33</v>
      </c>
      <c r="AX829" s="15" t="s">
        <v>86</v>
      </c>
      <c r="AY829" s="180" t="s">
        <v>207</v>
      </c>
    </row>
    <row r="830" spans="1:65" s="2" customFormat="1" ht="37.9" customHeight="1">
      <c r="A830" s="31"/>
      <c r="B830" s="148"/>
      <c r="C830" s="149" t="s">
        <v>1298</v>
      </c>
      <c r="D830" s="149" t="s">
        <v>209</v>
      </c>
      <c r="E830" s="150" t="s">
        <v>4171</v>
      </c>
      <c r="F830" s="151" t="s">
        <v>4172</v>
      </c>
      <c r="G830" s="152" t="s">
        <v>301</v>
      </c>
      <c r="H830" s="153">
        <v>1</v>
      </c>
      <c r="I830" s="154"/>
      <c r="J830" s="155">
        <f>ROUND(I830*H830,2)</f>
        <v>0</v>
      </c>
      <c r="K830" s="156"/>
      <c r="L830" s="32"/>
      <c r="M830" s="157" t="s">
        <v>1</v>
      </c>
      <c r="N830" s="158" t="s">
        <v>44</v>
      </c>
      <c r="O830" s="57"/>
      <c r="P830" s="159">
        <f>O830*H830</f>
        <v>0</v>
      </c>
      <c r="Q830" s="159">
        <v>0</v>
      </c>
      <c r="R830" s="159">
        <f>Q830*H830</f>
        <v>0</v>
      </c>
      <c r="S830" s="159">
        <v>0</v>
      </c>
      <c r="T830" s="160">
        <f>S830*H830</f>
        <v>0</v>
      </c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R830" s="161" t="s">
        <v>245</v>
      </c>
      <c r="AT830" s="161" t="s">
        <v>209</v>
      </c>
      <c r="AU830" s="161" t="s">
        <v>88</v>
      </c>
      <c r="AY830" s="17" t="s">
        <v>207</v>
      </c>
      <c r="BE830" s="162">
        <f>IF(N830="základní",J830,0)</f>
        <v>0</v>
      </c>
      <c r="BF830" s="162">
        <f>IF(N830="snížená",J830,0)</f>
        <v>0</v>
      </c>
      <c r="BG830" s="162">
        <f>IF(N830="zákl. přenesená",J830,0)</f>
        <v>0</v>
      </c>
      <c r="BH830" s="162">
        <f>IF(N830="sníž. přenesená",J830,0)</f>
        <v>0</v>
      </c>
      <c r="BI830" s="162">
        <f>IF(N830="nulová",J830,0)</f>
        <v>0</v>
      </c>
      <c r="BJ830" s="17" t="s">
        <v>86</v>
      </c>
      <c r="BK830" s="162">
        <f>ROUND(I830*H830,2)</f>
        <v>0</v>
      </c>
      <c r="BL830" s="17" t="s">
        <v>245</v>
      </c>
      <c r="BM830" s="161" t="s">
        <v>1299</v>
      </c>
    </row>
    <row r="831" spans="1:65" s="13" customFormat="1" ht="11.25">
      <c r="B831" s="163"/>
      <c r="D831" s="164" t="s">
        <v>237</v>
      </c>
      <c r="E831" s="165" t="s">
        <v>1</v>
      </c>
      <c r="F831" s="166" t="s">
        <v>1363</v>
      </c>
      <c r="H831" s="167">
        <v>1</v>
      </c>
      <c r="I831" s="168"/>
      <c r="L831" s="163"/>
      <c r="M831" s="169"/>
      <c r="N831" s="170"/>
      <c r="O831" s="170"/>
      <c r="P831" s="170"/>
      <c r="Q831" s="170"/>
      <c r="R831" s="170"/>
      <c r="S831" s="170"/>
      <c r="T831" s="171"/>
      <c r="AT831" s="165" t="s">
        <v>237</v>
      </c>
      <c r="AU831" s="165" t="s">
        <v>88</v>
      </c>
      <c r="AV831" s="13" t="s">
        <v>88</v>
      </c>
      <c r="AW831" s="13" t="s">
        <v>33</v>
      </c>
      <c r="AX831" s="13" t="s">
        <v>79</v>
      </c>
      <c r="AY831" s="165" t="s">
        <v>207</v>
      </c>
    </row>
    <row r="832" spans="1:65" s="14" customFormat="1" ht="11.25">
      <c r="B832" s="172"/>
      <c r="D832" s="164" t="s">
        <v>237</v>
      </c>
      <c r="E832" s="173" t="s">
        <v>1</v>
      </c>
      <c r="F832" s="174" t="s">
        <v>3815</v>
      </c>
      <c r="H832" s="173" t="s">
        <v>1</v>
      </c>
      <c r="I832" s="175"/>
      <c r="L832" s="172"/>
      <c r="M832" s="176"/>
      <c r="N832" s="177"/>
      <c r="O832" s="177"/>
      <c r="P832" s="177"/>
      <c r="Q832" s="177"/>
      <c r="R832" s="177"/>
      <c r="S832" s="177"/>
      <c r="T832" s="178"/>
      <c r="AT832" s="173" t="s">
        <v>237</v>
      </c>
      <c r="AU832" s="173" t="s">
        <v>88</v>
      </c>
      <c r="AV832" s="14" t="s">
        <v>86</v>
      </c>
      <c r="AW832" s="14" t="s">
        <v>33</v>
      </c>
      <c r="AX832" s="14" t="s">
        <v>79</v>
      </c>
      <c r="AY832" s="173" t="s">
        <v>207</v>
      </c>
    </row>
    <row r="833" spans="1:65" s="15" customFormat="1" ht="11.25">
      <c r="B833" s="179"/>
      <c r="D833" s="164" t="s">
        <v>237</v>
      </c>
      <c r="E833" s="180" t="s">
        <v>1</v>
      </c>
      <c r="F833" s="181" t="s">
        <v>242</v>
      </c>
      <c r="H833" s="182">
        <v>1</v>
      </c>
      <c r="I833" s="183"/>
      <c r="L833" s="179"/>
      <c r="M833" s="184"/>
      <c r="N833" s="185"/>
      <c r="O833" s="185"/>
      <c r="P833" s="185"/>
      <c r="Q833" s="185"/>
      <c r="R833" s="185"/>
      <c r="S833" s="185"/>
      <c r="T833" s="186"/>
      <c r="AT833" s="180" t="s">
        <v>237</v>
      </c>
      <c r="AU833" s="180" t="s">
        <v>88</v>
      </c>
      <c r="AV833" s="15" t="s">
        <v>213</v>
      </c>
      <c r="AW833" s="15" t="s">
        <v>33</v>
      </c>
      <c r="AX833" s="15" t="s">
        <v>86</v>
      </c>
      <c r="AY833" s="180" t="s">
        <v>207</v>
      </c>
    </row>
    <row r="834" spans="1:65" s="2" customFormat="1" ht="37.9" customHeight="1">
      <c r="A834" s="31"/>
      <c r="B834" s="148"/>
      <c r="C834" s="149" t="s">
        <v>695</v>
      </c>
      <c r="D834" s="149" t="s">
        <v>209</v>
      </c>
      <c r="E834" s="150" t="s">
        <v>4173</v>
      </c>
      <c r="F834" s="151" t="s">
        <v>4174</v>
      </c>
      <c r="G834" s="152" t="s">
        <v>301</v>
      </c>
      <c r="H834" s="153">
        <v>1</v>
      </c>
      <c r="I834" s="154"/>
      <c r="J834" s="155">
        <f>ROUND(I834*H834,2)</f>
        <v>0</v>
      </c>
      <c r="K834" s="156"/>
      <c r="L834" s="32"/>
      <c r="M834" s="157" t="s">
        <v>1</v>
      </c>
      <c r="N834" s="158" t="s">
        <v>44</v>
      </c>
      <c r="O834" s="57"/>
      <c r="P834" s="159">
        <f>O834*H834</f>
        <v>0</v>
      </c>
      <c r="Q834" s="159">
        <v>0</v>
      </c>
      <c r="R834" s="159">
        <f>Q834*H834</f>
        <v>0</v>
      </c>
      <c r="S834" s="159">
        <v>0</v>
      </c>
      <c r="T834" s="160">
        <f>S834*H834</f>
        <v>0</v>
      </c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R834" s="161" t="s">
        <v>245</v>
      </c>
      <c r="AT834" s="161" t="s">
        <v>209</v>
      </c>
      <c r="AU834" s="161" t="s">
        <v>88</v>
      </c>
      <c r="AY834" s="17" t="s">
        <v>207</v>
      </c>
      <c r="BE834" s="162">
        <f>IF(N834="základní",J834,0)</f>
        <v>0</v>
      </c>
      <c r="BF834" s="162">
        <f>IF(N834="snížená",J834,0)</f>
        <v>0</v>
      </c>
      <c r="BG834" s="162">
        <f>IF(N834="zákl. přenesená",J834,0)</f>
        <v>0</v>
      </c>
      <c r="BH834" s="162">
        <f>IF(N834="sníž. přenesená",J834,0)</f>
        <v>0</v>
      </c>
      <c r="BI834" s="162">
        <f>IF(N834="nulová",J834,0)</f>
        <v>0</v>
      </c>
      <c r="BJ834" s="17" t="s">
        <v>86</v>
      </c>
      <c r="BK834" s="162">
        <f>ROUND(I834*H834,2)</f>
        <v>0</v>
      </c>
      <c r="BL834" s="17" t="s">
        <v>245</v>
      </c>
      <c r="BM834" s="161" t="s">
        <v>1305</v>
      </c>
    </row>
    <row r="835" spans="1:65" s="13" customFormat="1" ht="11.25">
      <c r="B835" s="163"/>
      <c r="D835" s="164" t="s">
        <v>237</v>
      </c>
      <c r="E835" s="165" t="s">
        <v>1</v>
      </c>
      <c r="F835" s="166" t="s">
        <v>1363</v>
      </c>
      <c r="H835" s="167">
        <v>1</v>
      </c>
      <c r="I835" s="168"/>
      <c r="L835" s="163"/>
      <c r="M835" s="169"/>
      <c r="N835" s="170"/>
      <c r="O835" s="170"/>
      <c r="P835" s="170"/>
      <c r="Q835" s="170"/>
      <c r="R835" s="170"/>
      <c r="S835" s="170"/>
      <c r="T835" s="171"/>
      <c r="AT835" s="165" t="s">
        <v>237</v>
      </c>
      <c r="AU835" s="165" t="s">
        <v>88</v>
      </c>
      <c r="AV835" s="13" t="s">
        <v>88</v>
      </c>
      <c r="AW835" s="13" t="s">
        <v>33</v>
      </c>
      <c r="AX835" s="13" t="s">
        <v>79</v>
      </c>
      <c r="AY835" s="165" t="s">
        <v>207</v>
      </c>
    </row>
    <row r="836" spans="1:65" s="14" customFormat="1" ht="11.25">
      <c r="B836" s="172"/>
      <c r="D836" s="164" t="s">
        <v>237</v>
      </c>
      <c r="E836" s="173" t="s">
        <v>1</v>
      </c>
      <c r="F836" s="174" t="s">
        <v>3815</v>
      </c>
      <c r="H836" s="173" t="s">
        <v>1</v>
      </c>
      <c r="I836" s="175"/>
      <c r="L836" s="172"/>
      <c r="M836" s="176"/>
      <c r="N836" s="177"/>
      <c r="O836" s="177"/>
      <c r="P836" s="177"/>
      <c r="Q836" s="177"/>
      <c r="R836" s="177"/>
      <c r="S836" s="177"/>
      <c r="T836" s="178"/>
      <c r="AT836" s="173" t="s">
        <v>237</v>
      </c>
      <c r="AU836" s="173" t="s">
        <v>88</v>
      </c>
      <c r="AV836" s="14" t="s">
        <v>86</v>
      </c>
      <c r="AW836" s="14" t="s">
        <v>33</v>
      </c>
      <c r="AX836" s="14" t="s">
        <v>79</v>
      </c>
      <c r="AY836" s="173" t="s">
        <v>207</v>
      </c>
    </row>
    <row r="837" spans="1:65" s="15" customFormat="1" ht="11.25">
      <c r="B837" s="179"/>
      <c r="D837" s="164" t="s">
        <v>237</v>
      </c>
      <c r="E837" s="180" t="s">
        <v>1</v>
      </c>
      <c r="F837" s="181" t="s">
        <v>242</v>
      </c>
      <c r="H837" s="182">
        <v>1</v>
      </c>
      <c r="I837" s="183"/>
      <c r="L837" s="179"/>
      <c r="M837" s="184"/>
      <c r="N837" s="185"/>
      <c r="O837" s="185"/>
      <c r="P837" s="185"/>
      <c r="Q837" s="185"/>
      <c r="R837" s="185"/>
      <c r="S837" s="185"/>
      <c r="T837" s="186"/>
      <c r="AT837" s="180" t="s">
        <v>237</v>
      </c>
      <c r="AU837" s="180" t="s">
        <v>88</v>
      </c>
      <c r="AV837" s="15" t="s">
        <v>213</v>
      </c>
      <c r="AW837" s="15" t="s">
        <v>33</v>
      </c>
      <c r="AX837" s="15" t="s">
        <v>86</v>
      </c>
      <c r="AY837" s="180" t="s">
        <v>207</v>
      </c>
    </row>
    <row r="838" spans="1:65" s="2" customFormat="1" ht="37.9" customHeight="1">
      <c r="A838" s="31"/>
      <c r="B838" s="148"/>
      <c r="C838" s="149" t="s">
        <v>1309</v>
      </c>
      <c r="D838" s="149" t="s">
        <v>209</v>
      </c>
      <c r="E838" s="150" t="s">
        <v>4175</v>
      </c>
      <c r="F838" s="151" t="s">
        <v>4176</v>
      </c>
      <c r="G838" s="152" t="s">
        <v>301</v>
      </c>
      <c r="H838" s="153">
        <v>1</v>
      </c>
      <c r="I838" s="154"/>
      <c r="J838" s="155">
        <f>ROUND(I838*H838,2)</f>
        <v>0</v>
      </c>
      <c r="K838" s="156"/>
      <c r="L838" s="32"/>
      <c r="M838" s="157" t="s">
        <v>1</v>
      </c>
      <c r="N838" s="158" t="s">
        <v>44</v>
      </c>
      <c r="O838" s="57"/>
      <c r="P838" s="159">
        <f>O838*H838</f>
        <v>0</v>
      </c>
      <c r="Q838" s="159">
        <v>0</v>
      </c>
      <c r="R838" s="159">
        <f>Q838*H838</f>
        <v>0</v>
      </c>
      <c r="S838" s="159">
        <v>0</v>
      </c>
      <c r="T838" s="160">
        <f>S838*H838</f>
        <v>0</v>
      </c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R838" s="161" t="s">
        <v>245</v>
      </c>
      <c r="AT838" s="161" t="s">
        <v>209</v>
      </c>
      <c r="AU838" s="161" t="s">
        <v>88</v>
      </c>
      <c r="AY838" s="17" t="s">
        <v>207</v>
      </c>
      <c r="BE838" s="162">
        <f>IF(N838="základní",J838,0)</f>
        <v>0</v>
      </c>
      <c r="BF838" s="162">
        <f>IF(N838="snížená",J838,0)</f>
        <v>0</v>
      </c>
      <c r="BG838" s="162">
        <f>IF(N838="zákl. přenesená",J838,0)</f>
        <v>0</v>
      </c>
      <c r="BH838" s="162">
        <f>IF(N838="sníž. přenesená",J838,0)</f>
        <v>0</v>
      </c>
      <c r="BI838" s="162">
        <f>IF(N838="nulová",J838,0)</f>
        <v>0</v>
      </c>
      <c r="BJ838" s="17" t="s">
        <v>86</v>
      </c>
      <c r="BK838" s="162">
        <f>ROUND(I838*H838,2)</f>
        <v>0</v>
      </c>
      <c r="BL838" s="17" t="s">
        <v>245</v>
      </c>
      <c r="BM838" s="161" t="s">
        <v>1310</v>
      </c>
    </row>
    <row r="839" spans="1:65" s="13" customFormat="1" ht="11.25">
      <c r="B839" s="163"/>
      <c r="D839" s="164" t="s">
        <v>237</v>
      </c>
      <c r="E839" s="165" t="s">
        <v>1</v>
      </c>
      <c r="F839" s="166" t="s">
        <v>1363</v>
      </c>
      <c r="H839" s="167">
        <v>1</v>
      </c>
      <c r="I839" s="168"/>
      <c r="L839" s="163"/>
      <c r="M839" s="169"/>
      <c r="N839" s="170"/>
      <c r="O839" s="170"/>
      <c r="P839" s="170"/>
      <c r="Q839" s="170"/>
      <c r="R839" s="170"/>
      <c r="S839" s="170"/>
      <c r="T839" s="171"/>
      <c r="AT839" s="165" t="s">
        <v>237</v>
      </c>
      <c r="AU839" s="165" t="s">
        <v>88</v>
      </c>
      <c r="AV839" s="13" t="s">
        <v>88</v>
      </c>
      <c r="AW839" s="13" t="s">
        <v>33</v>
      </c>
      <c r="AX839" s="13" t="s">
        <v>79</v>
      </c>
      <c r="AY839" s="165" t="s">
        <v>207</v>
      </c>
    </row>
    <row r="840" spans="1:65" s="14" customFormat="1" ht="11.25">
      <c r="B840" s="172"/>
      <c r="D840" s="164" t="s">
        <v>237</v>
      </c>
      <c r="E840" s="173" t="s">
        <v>1</v>
      </c>
      <c r="F840" s="174" t="s">
        <v>3815</v>
      </c>
      <c r="H840" s="173" t="s">
        <v>1</v>
      </c>
      <c r="I840" s="175"/>
      <c r="L840" s="172"/>
      <c r="M840" s="176"/>
      <c r="N840" s="177"/>
      <c r="O840" s="177"/>
      <c r="P840" s="177"/>
      <c r="Q840" s="177"/>
      <c r="R840" s="177"/>
      <c r="S840" s="177"/>
      <c r="T840" s="178"/>
      <c r="AT840" s="173" t="s">
        <v>237</v>
      </c>
      <c r="AU840" s="173" t="s">
        <v>88</v>
      </c>
      <c r="AV840" s="14" t="s">
        <v>86</v>
      </c>
      <c r="AW840" s="14" t="s">
        <v>33</v>
      </c>
      <c r="AX840" s="14" t="s">
        <v>79</v>
      </c>
      <c r="AY840" s="173" t="s">
        <v>207</v>
      </c>
    </row>
    <row r="841" spans="1:65" s="15" customFormat="1" ht="11.25">
      <c r="B841" s="179"/>
      <c r="D841" s="164" t="s">
        <v>237</v>
      </c>
      <c r="E841" s="180" t="s">
        <v>1</v>
      </c>
      <c r="F841" s="181" t="s">
        <v>242</v>
      </c>
      <c r="H841" s="182">
        <v>1</v>
      </c>
      <c r="I841" s="183"/>
      <c r="L841" s="179"/>
      <c r="M841" s="184"/>
      <c r="N841" s="185"/>
      <c r="O841" s="185"/>
      <c r="P841" s="185"/>
      <c r="Q841" s="185"/>
      <c r="R841" s="185"/>
      <c r="S841" s="185"/>
      <c r="T841" s="186"/>
      <c r="AT841" s="180" t="s">
        <v>237</v>
      </c>
      <c r="AU841" s="180" t="s">
        <v>88</v>
      </c>
      <c r="AV841" s="15" t="s">
        <v>213</v>
      </c>
      <c r="AW841" s="15" t="s">
        <v>33</v>
      </c>
      <c r="AX841" s="15" t="s">
        <v>86</v>
      </c>
      <c r="AY841" s="180" t="s">
        <v>207</v>
      </c>
    </row>
    <row r="842" spans="1:65" s="2" customFormat="1" ht="37.9" customHeight="1">
      <c r="A842" s="31"/>
      <c r="B842" s="148"/>
      <c r="C842" s="149" t="s">
        <v>699</v>
      </c>
      <c r="D842" s="149" t="s">
        <v>209</v>
      </c>
      <c r="E842" s="150" t="s">
        <v>4177</v>
      </c>
      <c r="F842" s="151" t="s">
        <v>4178</v>
      </c>
      <c r="G842" s="152" t="s">
        <v>301</v>
      </c>
      <c r="H842" s="153">
        <v>1</v>
      </c>
      <c r="I842" s="154"/>
      <c r="J842" s="155">
        <f>ROUND(I842*H842,2)</f>
        <v>0</v>
      </c>
      <c r="K842" s="156"/>
      <c r="L842" s="32"/>
      <c r="M842" s="157" t="s">
        <v>1</v>
      </c>
      <c r="N842" s="158" t="s">
        <v>44</v>
      </c>
      <c r="O842" s="57"/>
      <c r="P842" s="159">
        <f>O842*H842</f>
        <v>0</v>
      </c>
      <c r="Q842" s="159">
        <v>0</v>
      </c>
      <c r="R842" s="159">
        <f>Q842*H842</f>
        <v>0</v>
      </c>
      <c r="S842" s="159">
        <v>0</v>
      </c>
      <c r="T842" s="160">
        <f>S842*H842</f>
        <v>0</v>
      </c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R842" s="161" t="s">
        <v>245</v>
      </c>
      <c r="AT842" s="161" t="s">
        <v>209</v>
      </c>
      <c r="AU842" s="161" t="s">
        <v>88</v>
      </c>
      <c r="AY842" s="17" t="s">
        <v>207</v>
      </c>
      <c r="BE842" s="162">
        <f>IF(N842="základní",J842,0)</f>
        <v>0</v>
      </c>
      <c r="BF842" s="162">
        <f>IF(N842="snížená",J842,0)</f>
        <v>0</v>
      </c>
      <c r="BG842" s="162">
        <f>IF(N842="zákl. přenesená",J842,0)</f>
        <v>0</v>
      </c>
      <c r="BH842" s="162">
        <f>IF(N842="sníž. přenesená",J842,0)</f>
        <v>0</v>
      </c>
      <c r="BI842" s="162">
        <f>IF(N842="nulová",J842,0)</f>
        <v>0</v>
      </c>
      <c r="BJ842" s="17" t="s">
        <v>86</v>
      </c>
      <c r="BK842" s="162">
        <f>ROUND(I842*H842,2)</f>
        <v>0</v>
      </c>
      <c r="BL842" s="17" t="s">
        <v>245</v>
      </c>
      <c r="BM842" s="161" t="s">
        <v>1316</v>
      </c>
    </row>
    <row r="843" spans="1:65" s="13" customFormat="1" ht="11.25">
      <c r="B843" s="163"/>
      <c r="D843" s="164" t="s">
        <v>237</v>
      </c>
      <c r="E843" s="165" t="s">
        <v>1</v>
      </c>
      <c r="F843" s="166" t="s">
        <v>1363</v>
      </c>
      <c r="H843" s="167">
        <v>1</v>
      </c>
      <c r="I843" s="168"/>
      <c r="L843" s="163"/>
      <c r="M843" s="169"/>
      <c r="N843" s="170"/>
      <c r="O843" s="170"/>
      <c r="P843" s="170"/>
      <c r="Q843" s="170"/>
      <c r="R843" s="170"/>
      <c r="S843" s="170"/>
      <c r="T843" s="171"/>
      <c r="AT843" s="165" t="s">
        <v>237</v>
      </c>
      <c r="AU843" s="165" t="s">
        <v>88</v>
      </c>
      <c r="AV843" s="13" t="s">
        <v>88</v>
      </c>
      <c r="AW843" s="13" t="s">
        <v>33</v>
      </c>
      <c r="AX843" s="13" t="s">
        <v>79</v>
      </c>
      <c r="AY843" s="165" t="s">
        <v>207</v>
      </c>
    </row>
    <row r="844" spans="1:65" s="14" customFormat="1" ht="11.25">
      <c r="B844" s="172"/>
      <c r="D844" s="164" t="s">
        <v>237</v>
      </c>
      <c r="E844" s="173" t="s">
        <v>1</v>
      </c>
      <c r="F844" s="174" t="s">
        <v>3815</v>
      </c>
      <c r="H844" s="173" t="s">
        <v>1</v>
      </c>
      <c r="I844" s="175"/>
      <c r="L844" s="172"/>
      <c r="M844" s="176"/>
      <c r="N844" s="177"/>
      <c r="O844" s="177"/>
      <c r="P844" s="177"/>
      <c r="Q844" s="177"/>
      <c r="R844" s="177"/>
      <c r="S844" s="177"/>
      <c r="T844" s="178"/>
      <c r="AT844" s="173" t="s">
        <v>237</v>
      </c>
      <c r="AU844" s="173" t="s">
        <v>88</v>
      </c>
      <c r="AV844" s="14" t="s">
        <v>86</v>
      </c>
      <c r="AW844" s="14" t="s">
        <v>33</v>
      </c>
      <c r="AX844" s="14" t="s">
        <v>79</v>
      </c>
      <c r="AY844" s="173" t="s">
        <v>207</v>
      </c>
    </row>
    <row r="845" spans="1:65" s="15" customFormat="1" ht="11.25">
      <c r="B845" s="179"/>
      <c r="D845" s="164" t="s">
        <v>237</v>
      </c>
      <c r="E845" s="180" t="s">
        <v>1</v>
      </c>
      <c r="F845" s="181" t="s">
        <v>242</v>
      </c>
      <c r="H845" s="182">
        <v>1</v>
      </c>
      <c r="I845" s="183"/>
      <c r="L845" s="179"/>
      <c r="M845" s="184"/>
      <c r="N845" s="185"/>
      <c r="O845" s="185"/>
      <c r="P845" s="185"/>
      <c r="Q845" s="185"/>
      <c r="R845" s="185"/>
      <c r="S845" s="185"/>
      <c r="T845" s="186"/>
      <c r="AT845" s="180" t="s">
        <v>237</v>
      </c>
      <c r="AU845" s="180" t="s">
        <v>88</v>
      </c>
      <c r="AV845" s="15" t="s">
        <v>213</v>
      </c>
      <c r="AW845" s="15" t="s">
        <v>33</v>
      </c>
      <c r="AX845" s="15" t="s">
        <v>86</v>
      </c>
      <c r="AY845" s="180" t="s">
        <v>207</v>
      </c>
    </row>
    <row r="846" spans="1:65" s="2" customFormat="1" ht="37.9" customHeight="1">
      <c r="A846" s="31"/>
      <c r="B846" s="148"/>
      <c r="C846" s="149" t="s">
        <v>1322</v>
      </c>
      <c r="D846" s="149" t="s">
        <v>209</v>
      </c>
      <c r="E846" s="150" t="s">
        <v>4179</v>
      </c>
      <c r="F846" s="151" t="s">
        <v>4180</v>
      </c>
      <c r="G846" s="152" t="s">
        <v>301</v>
      </c>
      <c r="H846" s="153">
        <v>1</v>
      </c>
      <c r="I846" s="154"/>
      <c r="J846" s="155">
        <f>ROUND(I846*H846,2)</f>
        <v>0</v>
      </c>
      <c r="K846" s="156"/>
      <c r="L846" s="32"/>
      <c r="M846" s="157" t="s">
        <v>1</v>
      </c>
      <c r="N846" s="158" t="s">
        <v>44</v>
      </c>
      <c r="O846" s="57"/>
      <c r="P846" s="159">
        <f>O846*H846</f>
        <v>0</v>
      </c>
      <c r="Q846" s="159">
        <v>0</v>
      </c>
      <c r="R846" s="159">
        <f>Q846*H846</f>
        <v>0</v>
      </c>
      <c r="S846" s="159">
        <v>0</v>
      </c>
      <c r="T846" s="160">
        <f>S846*H846</f>
        <v>0</v>
      </c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R846" s="161" t="s">
        <v>245</v>
      </c>
      <c r="AT846" s="161" t="s">
        <v>209</v>
      </c>
      <c r="AU846" s="161" t="s">
        <v>88</v>
      </c>
      <c r="AY846" s="17" t="s">
        <v>207</v>
      </c>
      <c r="BE846" s="162">
        <f>IF(N846="základní",J846,0)</f>
        <v>0</v>
      </c>
      <c r="BF846" s="162">
        <f>IF(N846="snížená",J846,0)</f>
        <v>0</v>
      </c>
      <c r="BG846" s="162">
        <f>IF(N846="zákl. přenesená",J846,0)</f>
        <v>0</v>
      </c>
      <c r="BH846" s="162">
        <f>IF(N846="sníž. přenesená",J846,0)</f>
        <v>0</v>
      </c>
      <c r="BI846" s="162">
        <f>IF(N846="nulová",J846,0)</f>
        <v>0</v>
      </c>
      <c r="BJ846" s="17" t="s">
        <v>86</v>
      </c>
      <c r="BK846" s="162">
        <f>ROUND(I846*H846,2)</f>
        <v>0</v>
      </c>
      <c r="BL846" s="17" t="s">
        <v>245</v>
      </c>
      <c r="BM846" s="161" t="s">
        <v>1325</v>
      </c>
    </row>
    <row r="847" spans="1:65" s="13" customFormat="1" ht="11.25">
      <c r="B847" s="163"/>
      <c r="D847" s="164" t="s">
        <v>237</v>
      </c>
      <c r="E847" s="165" t="s">
        <v>1</v>
      </c>
      <c r="F847" s="166" t="s">
        <v>1363</v>
      </c>
      <c r="H847" s="167">
        <v>1</v>
      </c>
      <c r="I847" s="168"/>
      <c r="L847" s="163"/>
      <c r="M847" s="169"/>
      <c r="N847" s="170"/>
      <c r="O847" s="170"/>
      <c r="P847" s="170"/>
      <c r="Q847" s="170"/>
      <c r="R847" s="170"/>
      <c r="S847" s="170"/>
      <c r="T847" s="171"/>
      <c r="AT847" s="165" t="s">
        <v>237</v>
      </c>
      <c r="AU847" s="165" t="s">
        <v>88</v>
      </c>
      <c r="AV847" s="13" t="s">
        <v>88</v>
      </c>
      <c r="AW847" s="13" t="s">
        <v>33</v>
      </c>
      <c r="AX847" s="13" t="s">
        <v>79</v>
      </c>
      <c r="AY847" s="165" t="s">
        <v>207</v>
      </c>
    </row>
    <row r="848" spans="1:65" s="14" customFormat="1" ht="11.25">
      <c r="B848" s="172"/>
      <c r="D848" s="164" t="s">
        <v>237</v>
      </c>
      <c r="E848" s="173" t="s">
        <v>1</v>
      </c>
      <c r="F848" s="174" t="s">
        <v>3815</v>
      </c>
      <c r="H848" s="173" t="s">
        <v>1</v>
      </c>
      <c r="I848" s="175"/>
      <c r="L848" s="172"/>
      <c r="M848" s="176"/>
      <c r="N848" s="177"/>
      <c r="O848" s="177"/>
      <c r="P848" s="177"/>
      <c r="Q848" s="177"/>
      <c r="R848" s="177"/>
      <c r="S848" s="177"/>
      <c r="T848" s="178"/>
      <c r="AT848" s="173" t="s">
        <v>237</v>
      </c>
      <c r="AU848" s="173" t="s">
        <v>88</v>
      </c>
      <c r="AV848" s="14" t="s">
        <v>86</v>
      </c>
      <c r="AW848" s="14" t="s">
        <v>33</v>
      </c>
      <c r="AX848" s="14" t="s">
        <v>79</v>
      </c>
      <c r="AY848" s="173" t="s">
        <v>207</v>
      </c>
    </row>
    <row r="849" spans="1:65" s="15" customFormat="1" ht="11.25">
      <c r="B849" s="179"/>
      <c r="D849" s="164" t="s">
        <v>237</v>
      </c>
      <c r="E849" s="180" t="s">
        <v>1</v>
      </c>
      <c r="F849" s="181" t="s">
        <v>242</v>
      </c>
      <c r="H849" s="182">
        <v>1</v>
      </c>
      <c r="I849" s="183"/>
      <c r="L849" s="179"/>
      <c r="M849" s="184"/>
      <c r="N849" s="185"/>
      <c r="O849" s="185"/>
      <c r="P849" s="185"/>
      <c r="Q849" s="185"/>
      <c r="R849" s="185"/>
      <c r="S849" s="185"/>
      <c r="T849" s="186"/>
      <c r="AT849" s="180" t="s">
        <v>237</v>
      </c>
      <c r="AU849" s="180" t="s">
        <v>88</v>
      </c>
      <c r="AV849" s="15" t="s">
        <v>213</v>
      </c>
      <c r="AW849" s="15" t="s">
        <v>33</v>
      </c>
      <c r="AX849" s="15" t="s">
        <v>86</v>
      </c>
      <c r="AY849" s="180" t="s">
        <v>207</v>
      </c>
    </row>
    <row r="850" spans="1:65" s="2" customFormat="1" ht="37.9" customHeight="1">
      <c r="A850" s="31"/>
      <c r="B850" s="148"/>
      <c r="C850" s="149" t="s">
        <v>703</v>
      </c>
      <c r="D850" s="149" t="s">
        <v>209</v>
      </c>
      <c r="E850" s="150" t="s">
        <v>4181</v>
      </c>
      <c r="F850" s="151" t="s">
        <v>4182</v>
      </c>
      <c r="G850" s="152" t="s">
        <v>301</v>
      </c>
      <c r="H850" s="153">
        <v>1</v>
      </c>
      <c r="I850" s="154"/>
      <c r="J850" s="155">
        <f>ROUND(I850*H850,2)</f>
        <v>0</v>
      </c>
      <c r="K850" s="156"/>
      <c r="L850" s="32"/>
      <c r="M850" s="157" t="s">
        <v>1</v>
      </c>
      <c r="N850" s="158" t="s">
        <v>44</v>
      </c>
      <c r="O850" s="57"/>
      <c r="P850" s="159">
        <f>O850*H850</f>
        <v>0</v>
      </c>
      <c r="Q850" s="159">
        <v>0</v>
      </c>
      <c r="R850" s="159">
        <f>Q850*H850</f>
        <v>0</v>
      </c>
      <c r="S850" s="159">
        <v>0</v>
      </c>
      <c r="T850" s="160">
        <f>S850*H850</f>
        <v>0</v>
      </c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R850" s="161" t="s">
        <v>245</v>
      </c>
      <c r="AT850" s="161" t="s">
        <v>209</v>
      </c>
      <c r="AU850" s="161" t="s">
        <v>88</v>
      </c>
      <c r="AY850" s="17" t="s">
        <v>207</v>
      </c>
      <c r="BE850" s="162">
        <f>IF(N850="základní",J850,0)</f>
        <v>0</v>
      </c>
      <c r="BF850" s="162">
        <f>IF(N850="snížená",J850,0)</f>
        <v>0</v>
      </c>
      <c r="BG850" s="162">
        <f>IF(N850="zákl. přenesená",J850,0)</f>
        <v>0</v>
      </c>
      <c r="BH850" s="162">
        <f>IF(N850="sníž. přenesená",J850,0)</f>
        <v>0</v>
      </c>
      <c r="BI850" s="162">
        <f>IF(N850="nulová",J850,0)</f>
        <v>0</v>
      </c>
      <c r="BJ850" s="17" t="s">
        <v>86</v>
      </c>
      <c r="BK850" s="162">
        <f>ROUND(I850*H850,2)</f>
        <v>0</v>
      </c>
      <c r="BL850" s="17" t="s">
        <v>245</v>
      </c>
      <c r="BM850" s="161" t="s">
        <v>1332</v>
      </c>
    </row>
    <row r="851" spans="1:65" s="13" customFormat="1" ht="11.25">
      <c r="B851" s="163"/>
      <c r="D851" s="164" t="s">
        <v>237</v>
      </c>
      <c r="E851" s="165" t="s">
        <v>1</v>
      </c>
      <c r="F851" s="166" t="s">
        <v>1363</v>
      </c>
      <c r="H851" s="167">
        <v>1</v>
      </c>
      <c r="I851" s="168"/>
      <c r="L851" s="163"/>
      <c r="M851" s="169"/>
      <c r="N851" s="170"/>
      <c r="O851" s="170"/>
      <c r="P851" s="170"/>
      <c r="Q851" s="170"/>
      <c r="R851" s="170"/>
      <c r="S851" s="170"/>
      <c r="T851" s="171"/>
      <c r="AT851" s="165" t="s">
        <v>237</v>
      </c>
      <c r="AU851" s="165" t="s">
        <v>88</v>
      </c>
      <c r="AV851" s="13" t="s">
        <v>88</v>
      </c>
      <c r="AW851" s="13" t="s">
        <v>33</v>
      </c>
      <c r="AX851" s="13" t="s">
        <v>79</v>
      </c>
      <c r="AY851" s="165" t="s">
        <v>207</v>
      </c>
    </row>
    <row r="852" spans="1:65" s="14" customFormat="1" ht="11.25">
      <c r="B852" s="172"/>
      <c r="D852" s="164" t="s">
        <v>237</v>
      </c>
      <c r="E852" s="173" t="s">
        <v>1</v>
      </c>
      <c r="F852" s="174" t="s">
        <v>3815</v>
      </c>
      <c r="H852" s="173" t="s">
        <v>1</v>
      </c>
      <c r="I852" s="175"/>
      <c r="L852" s="172"/>
      <c r="M852" s="176"/>
      <c r="N852" s="177"/>
      <c r="O852" s="177"/>
      <c r="P852" s="177"/>
      <c r="Q852" s="177"/>
      <c r="R852" s="177"/>
      <c r="S852" s="177"/>
      <c r="T852" s="178"/>
      <c r="AT852" s="173" t="s">
        <v>237</v>
      </c>
      <c r="AU852" s="173" t="s">
        <v>88</v>
      </c>
      <c r="AV852" s="14" t="s">
        <v>86</v>
      </c>
      <c r="AW852" s="14" t="s">
        <v>33</v>
      </c>
      <c r="AX852" s="14" t="s">
        <v>79</v>
      </c>
      <c r="AY852" s="173" t="s">
        <v>207</v>
      </c>
    </row>
    <row r="853" spans="1:65" s="15" customFormat="1" ht="11.25">
      <c r="B853" s="179"/>
      <c r="D853" s="164" t="s">
        <v>237</v>
      </c>
      <c r="E853" s="180" t="s">
        <v>1</v>
      </c>
      <c r="F853" s="181" t="s">
        <v>242</v>
      </c>
      <c r="H853" s="182">
        <v>1</v>
      </c>
      <c r="I853" s="183"/>
      <c r="L853" s="179"/>
      <c r="M853" s="184"/>
      <c r="N853" s="185"/>
      <c r="O853" s="185"/>
      <c r="P853" s="185"/>
      <c r="Q853" s="185"/>
      <c r="R853" s="185"/>
      <c r="S853" s="185"/>
      <c r="T853" s="186"/>
      <c r="AT853" s="180" t="s">
        <v>237</v>
      </c>
      <c r="AU853" s="180" t="s">
        <v>88</v>
      </c>
      <c r="AV853" s="15" t="s">
        <v>213</v>
      </c>
      <c r="AW853" s="15" t="s">
        <v>33</v>
      </c>
      <c r="AX853" s="15" t="s">
        <v>86</v>
      </c>
      <c r="AY853" s="180" t="s">
        <v>207</v>
      </c>
    </row>
    <row r="854" spans="1:65" s="2" customFormat="1" ht="37.9" customHeight="1">
      <c r="A854" s="31"/>
      <c r="B854" s="148"/>
      <c r="C854" s="149" t="s">
        <v>1338</v>
      </c>
      <c r="D854" s="149" t="s">
        <v>209</v>
      </c>
      <c r="E854" s="150" t="s">
        <v>4183</v>
      </c>
      <c r="F854" s="151" t="s">
        <v>4184</v>
      </c>
      <c r="G854" s="152" t="s">
        <v>301</v>
      </c>
      <c r="H854" s="153">
        <v>1</v>
      </c>
      <c r="I854" s="154"/>
      <c r="J854" s="155">
        <f>ROUND(I854*H854,2)</f>
        <v>0</v>
      </c>
      <c r="K854" s="156"/>
      <c r="L854" s="32"/>
      <c r="M854" s="157" t="s">
        <v>1</v>
      </c>
      <c r="N854" s="158" t="s">
        <v>44</v>
      </c>
      <c r="O854" s="57"/>
      <c r="P854" s="159">
        <f>O854*H854</f>
        <v>0</v>
      </c>
      <c r="Q854" s="159">
        <v>0</v>
      </c>
      <c r="R854" s="159">
        <f>Q854*H854</f>
        <v>0</v>
      </c>
      <c r="S854" s="159">
        <v>0</v>
      </c>
      <c r="T854" s="160">
        <f>S854*H854</f>
        <v>0</v>
      </c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R854" s="161" t="s">
        <v>245</v>
      </c>
      <c r="AT854" s="161" t="s">
        <v>209</v>
      </c>
      <c r="AU854" s="161" t="s">
        <v>88</v>
      </c>
      <c r="AY854" s="17" t="s">
        <v>207</v>
      </c>
      <c r="BE854" s="162">
        <f>IF(N854="základní",J854,0)</f>
        <v>0</v>
      </c>
      <c r="BF854" s="162">
        <f>IF(N854="snížená",J854,0)</f>
        <v>0</v>
      </c>
      <c r="BG854" s="162">
        <f>IF(N854="zákl. přenesená",J854,0)</f>
        <v>0</v>
      </c>
      <c r="BH854" s="162">
        <f>IF(N854="sníž. přenesená",J854,0)</f>
        <v>0</v>
      </c>
      <c r="BI854" s="162">
        <f>IF(N854="nulová",J854,0)</f>
        <v>0</v>
      </c>
      <c r="BJ854" s="17" t="s">
        <v>86</v>
      </c>
      <c r="BK854" s="162">
        <f>ROUND(I854*H854,2)</f>
        <v>0</v>
      </c>
      <c r="BL854" s="17" t="s">
        <v>245</v>
      </c>
      <c r="BM854" s="161" t="s">
        <v>1341</v>
      </c>
    </row>
    <row r="855" spans="1:65" s="13" customFormat="1" ht="11.25">
      <c r="B855" s="163"/>
      <c r="D855" s="164" t="s">
        <v>237</v>
      </c>
      <c r="E855" s="165" t="s">
        <v>1</v>
      </c>
      <c r="F855" s="166" t="s">
        <v>1363</v>
      </c>
      <c r="H855" s="167">
        <v>1</v>
      </c>
      <c r="I855" s="168"/>
      <c r="L855" s="163"/>
      <c r="M855" s="169"/>
      <c r="N855" s="170"/>
      <c r="O855" s="170"/>
      <c r="P855" s="170"/>
      <c r="Q855" s="170"/>
      <c r="R855" s="170"/>
      <c r="S855" s="170"/>
      <c r="T855" s="171"/>
      <c r="AT855" s="165" t="s">
        <v>237</v>
      </c>
      <c r="AU855" s="165" t="s">
        <v>88</v>
      </c>
      <c r="AV855" s="13" t="s">
        <v>88</v>
      </c>
      <c r="AW855" s="13" t="s">
        <v>33</v>
      </c>
      <c r="AX855" s="13" t="s">
        <v>79</v>
      </c>
      <c r="AY855" s="165" t="s">
        <v>207</v>
      </c>
    </row>
    <row r="856" spans="1:65" s="14" customFormat="1" ht="11.25">
      <c r="B856" s="172"/>
      <c r="D856" s="164" t="s">
        <v>237</v>
      </c>
      <c r="E856" s="173" t="s">
        <v>1</v>
      </c>
      <c r="F856" s="174" t="s">
        <v>3815</v>
      </c>
      <c r="H856" s="173" t="s">
        <v>1</v>
      </c>
      <c r="I856" s="175"/>
      <c r="L856" s="172"/>
      <c r="M856" s="176"/>
      <c r="N856" s="177"/>
      <c r="O856" s="177"/>
      <c r="P856" s="177"/>
      <c r="Q856" s="177"/>
      <c r="R856" s="177"/>
      <c r="S856" s="177"/>
      <c r="T856" s="178"/>
      <c r="AT856" s="173" t="s">
        <v>237</v>
      </c>
      <c r="AU856" s="173" t="s">
        <v>88</v>
      </c>
      <c r="AV856" s="14" t="s">
        <v>86</v>
      </c>
      <c r="AW856" s="14" t="s">
        <v>33</v>
      </c>
      <c r="AX856" s="14" t="s">
        <v>79</v>
      </c>
      <c r="AY856" s="173" t="s">
        <v>207</v>
      </c>
    </row>
    <row r="857" spans="1:65" s="15" customFormat="1" ht="11.25">
      <c r="B857" s="179"/>
      <c r="D857" s="164" t="s">
        <v>237</v>
      </c>
      <c r="E857" s="180" t="s">
        <v>1</v>
      </c>
      <c r="F857" s="181" t="s">
        <v>242</v>
      </c>
      <c r="H857" s="182">
        <v>1</v>
      </c>
      <c r="I857" s="183"/>
      <c r="L857" s="179"/>
      <c r="M857" s="184"/>
      <c r="N857" s="185"/>
      <c r="O857" s="185"/>
      <c r="P857" s="185"/>
      <c r="Q857" s="185"/>
      <c r="R857" s="185"/>
      <c r="S857" s="185"/>
      <c r="T857" s="186"/>
      <c r="AT857" s="180" t="s">
        <v>237</v>
      </c>
      <c r="AU857" s="180" t="s">
        <v>88</v>
      </c>
      <c r="AV857" s="15" t="s">
        <v>213</v>
      </c>
      <c r="AW857" s="15" t="s">
        <v>33</v>
      </c>
      <c r="AX857" s="15" t="s">
        <v>86</v>
      </c>
      <c r="AY857" s="180" t="s">
        <v>207</v>
      </c>
    </row>
    <row r="858" spans="1:65" s="2" customFormat="1" ht="37.9" customHeight="1">
      <c r="A858" s="31"/>
      <c r="B858" s="148"/>
      <c r="C858" s="149" t="s">
        <v>706</v>
      </c>
      <c r="D858" s="149" t="s">
        <v>209</v>
      </c>
      <c r="E858" s="150" t="s">
        <v>4185</v>
      </c>
      <c r="F858" s="151" t="s">
        <v>4186</v>
      </c>
      <c r="G858" s="152" t="s">
        <v>301</v>
      </c>
      <c r="H858" s="153">
        <v>1</v>
      </c>
      <c r="I858" s="154"/>
      <c r="J858" s="155">
        <f>ROUND(I858*H858,2)</f>
        <v>0</v>
      </c>
      <c r="K858" s="156"/>
      <c r="L858" s="32"/>
      <c r="M858" s="157" t="s">
        <v>1</v>
      </c>
      <c r="N858" s="158" t="s">
        <v>44</v>
      </c>
      <c r="O858" s="57"/>
      <c r="P858" s="159">
        <f>O858*H858</f>
        <v>0</v>
      </c>
      <c r="Q858" s="159">
        <v>0</v>
      </c>
      <c r="R858" s="159">
        <f>Q858*H858</f>
        <v>0</v>
      </c>
      <c r="S858" s="159">
        <v>0</v>
      </c>
      <c r="T858" s="160">
        <f>S858*H858</f>
        <v>0</v>
      </c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R858" s="161" t="s">
        <v>245</v>
      </c>
      <c r="AT858" s="161" t="s">
        <v>209</v>
      </c>
      <c r="AU858" s="161" t="s">
        <v>88</v>
      </c>
      <c r="AY858" s="17" t="s">
        <v>207</v>
      </c>
      <c r="BE858" s="162">
        <f>IF(N858="základní",J858,0)</f>
        <v>0</v>
      </c>
      <c r="BF858" s="162">
        <f>IF(N858="snížená",J858,0)</f>
        <v>0</v>
      </c>
      <c r="BG858" s="162">
        <f>IF(N858="zákl. přenesená",J858,0)</f>
        <v>0</v>
      </c>
      <c r="BH858" s="162">
        <f>IF(N858="sníž. přenesená",J858,0)</f>
        <v>0</v>
      </c>
      <c r="BI858" s="162">
        <f>IF(N858="nulová",J858,0)</f>
        <v>0</v>
      </c>
      <c r="BJ858" s="17" t="s">
        <v>86</v>
      </c>
      <c r="BK858" s="162">
        <f>ROUND(I858*H858,2)</f>
        <v>0</v>
      </c>
      <c r="BL858" s="17" t="s">
        <v>245</v>
      </c>
      <c r="BM858" s="161" t="s">
        <v>1346</v>
      </c>
    </row>
    <row r="859" spans="1:65" s="13" customFormat="1" ht="11.25">
      <c r="B859" s="163"/>
      <c r="D859" s="164" t="s">
        <v>237</v>
      </c>
      <c r="E859" s="165" t="s">
        <v>1</v>
      </c>
      <c r="F859" s="166" t="s">
        <v>1363</v>
      </c>
      <c r="H859" s="167">
        <v>1</v>
      </c>
      <c r="I859" s="168"/>
      <c r="L859" s="163"/>
      <c r="M859" s="169"/>
      <c r="N859" s="170"/>
      <c r="O859" s="170"/>
      <c r="P859" s="170"/>
      <c r="Q859" s="170"/>
      <c r="R859" s="170"/>
      <c r="S859" s="170"/>
      <c r="T859" s="171"/>
      <c r="AT859" s="165" t="s">
        <v>237</v>
      </c>
      <c r="AU859" s="165" t="s">
        <v>88</v>
      </c>
      <c r="AV859" s="13" t="s">
        <v>88</v>
      </c>
      <c r="AW859" s="13" t="s">
        <v>33</v>
      </c>
      <c r="AX859" s="13" t="s">
        <v>79</v>
      </c>
      <c r="AY859" s="165" t="s">
        <v>207</v>
      </c>
    </row>
    <row r="860" spans="1:65" s="14" customFormat="1" ht="11.25">
      <c r="B860" s="172"/>
      <c r="D860" s="164" t="s">
        <v>237</v>
      </c>
      <c r="E860" s="173" t="s">
        <v>1</v>
      </c>
      <c r="F860" s="174" t="s">
        <v>3815</v>
      </c>
      <c r="H860" s="173" t="s">
        <v>1</v>
      </c>
      <c r="I860" s="175"/>
      <c r="L860" s="172"/>
      <c r="M860" s="176"/>
      <c r="N860" s="177"/>
      <c r="O860" s="177"/>
      <c r="P860" s="177"/>
      <c r="Q860" s="177"/>
      <c r="R860" s="177"/>
      <c r="S860" s="177"/>
      <c r="T860" s="178"/>
      <c r="AT860" s="173" t="s">
        <v>237</v>
      </c>
      <c r="AU860" s="173" t="s">
        <v>88</v>
      </c>
      <c r="AV860" s="14" t="s">
        <v>86</v>
      </c>
      <c r="AW860" s="14" t="s">
        <v>33</v>
      </c>
      <c r="AX860" s="14" t="s">
        <v>79</v>
      </c>
      <c r="AY860" s="173" t="s">
        <v>207</v>
      </c>
    </row>
    <row r="861" spans="1:65" s="15" customFormat="1" ht="11.25">
      <c r="B861" s="179"/>
      <c r="D861" s="164" t="s">
        <v>237</v>
      </c>
      <c r="E861" s="180" t="s">
        <v>1</v>
      </c>
      <c r="F861" s="181" t="s">
        <v>242</v>
      </c>
      <c r="H861" s="182">
        <v>1</v>
      </c>
      <c r="I861" s="183"/>
      <c r="L861" s="179"/>
      <c r="M861" s="184"/>
      <c r="N861" s="185"/>
      <c r="O861" s="185"/>
      <c r="P861" s="185"/>
      <c r="Q861" s="185"/>
      <c r="R861" s="185"/>
      <c r="S861" s="185"/>
      <c r="T861" s="186"/>
      <c r="AT861" s="180" t="s">
        <v>237</v>
      </c>
      <c r="AU861" s="180" t="s">
        <v>88</v>
      </c>
      <c r="AV861" s="15" t="s">
        <v>213</v>
      </c>
      <c r="AW861" s="15" t="s">
        <v>33</v>
      </c>
      <c r="AX861" s="15" t="s">
        <v>86</v>
      </c>
      <c r="AY861" s="180" t="s">
        <v>207</v>
      </c>
    </row>
    <row r="862" spans="1:65" s="2" customFormat="1" ht="37.9" customHeight="1">
      <c r="A862" s="31"/>
      <c r="B862" s="148"/>
      <c r="C862" s="149" t="s">
        <v>1348</v>
      </c>
      <c r="D862" s="149" t="s">
        <v>209</v>
      </c>
      <c r="E862" s="150" t="s">
        <v>4187</v>
      </c>
      <c r="F862" s="151" t="s">
        <v>4188</v>
      </c>
      <c r="G862" s="152" t="s">
        <v>301</v>
      </c>
      <c r="H862" s="153">
        <v>1</v>
      </c>
      <c r="I862" s="154"/>
      <c r="J862" s="155">
        <f>ROUND(I862*H862,2)</f>
        <v>0</v>
      </c>
      <c r="K862" s="156"/>
      <c r="L862" s="32"/>
      <c r="M862" s="157" t="s">
        <v>1</v>
      </c>
      <c r="N862" s="158" t="s">
        <v>44</v>
      </c>
      <c r="O862" s="57"/>
      <c r="P862" s="159">
        <f>O862*H862</f>
        <v>0</v>
      </c>
      <c r="Q862" s="159">
        <v>0</v>
      </c>
      <c r="R862" s="159">
        <f>Q862*H862</f>
        <v>0</v>
      </c>
      <c r="S862" s="159">
        <v>0</v>
      </c>
      <c r="T862" s="160">
        <f>S862*H862</f>
        <v>0</v>
      </c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R862" s="161" t="s">
        <v>245</v>
      </c>
      <c r="AT862" s="161" t="s">
        <v>209</v>
      </c>
      <c r="AU862" s="161" t="s">
        <v>88</v>
      </c>
      <c r="AY862" s="17" t="s">
        <v>207</v>
      </c>
      <c r="BE862" s="162">
        <f>IF(N862="základní",J862,0)</f>
        <v>0</v>
      </c>
      <c r="BF862" s="162">
        <f>IF(N862="snížená",J862,0)</f>
        <v>0</v>
      </c>
      <c r="BG862" s="162">
        <f>IF(N862="zákl. přenesená",J862,0)</f>
        <v>0</v>
      </c>
      <c r="BH862" s="162">
        <f>IF(N862="sníž. přenesená",J862,0)</f>
        <v>0</v>
      </c>
      <c r="BI862" s="162">
        <f>IF(N862="nulová",J862,0)</f>
        <v>0</v>
      </c>
      <c r="BJ862" s="17" t="s">
        <v>86</v>
      </c>
      <c r="BK862" s="162">
        <f>ROUND(I862*H862,2)</f>
        <v>0</v>
      </c>
      <c r="BL862" s="17" t="s">
        <v>245</v>
      </c>
      <c r="BM862" s="161" t="s">
        <v>1351</v>
      </c>
    </row>
    <row r="863" spans="1:65" s="13" customFormat="1" ht="11.25">
      <c r="B863" s="163"/>
      <c r="D863" s="164" t="s">
        <v>237</v>
      </c>
      <c r="E863" s="165" t="s">
        <v>1</v>
      </c>
      <c r="F863" s="166" t="s">
        <v>1363</v>
      </c>
      <c r="H863" s="167">
        <v>1</v>
      </c>
      <c r="I863" s="168"/>
      <c r="L863" s="163"/>
      <c r="M863" s="169"/>
      <c r="N863" s="170"/>
      <c r="O863" s="170"/>
      <c r="P863" s="170"/>
      <c r="Q863" s="170"/>
      <c r="R863" s="170"/>
      <c r="S863" s="170"/>
      <c r="T863" s="171"/>
      <c r="AT863" s="165" t="s">
        <v>237</v>
      </c>
      <c r="AU863" s="165" t="s">
        <v>88</v>
      </c>
      <c r="AV863" s="13" t="s">
        <v>88</v>
      </c>
      <c r="AW863" s="13" t="s">
        <v>33</v>
      </c>
      <c r="AX863" s="13" t="s">
        <v>79</v>
      </c>
      <c r="AY863" s="165" t="s">
        <v>207</v>
      </c>
    </row>
    <row r="864" spans="1:65" s="14" customFormat="1" ht="11.25">
      <c r="B864" s="172"/>
      <c r="D864" s="164" t="s">
        <v>237</v>
      </c>
      <c r="E864" s="173" t="s">
        <v>1</v>
      </c>
      <c r="F864" s="174" t="s">
        <v>3815</v>
      </c>
      <c r="H864" s="173" t="s">
        <v>1</v>
      </c>
      <c r="I864" s="175"/>
      <c r="L864" s="172"/>
      <c r="M864" s="176"/>
      <c r="N864" s="177"/>
      <c r="O864" s="177"/>
      <c r="P864" s="177"/>
      <c r="Q864" s="177"/>
      <c r="R864" s="177"/>
      <c r="S864" s="177"/>
      <c r="T864" s="178"/>
      <c r="AT864" s="173" t="s">
        <v>237</v>
      </c>
      <c r="AU864" s="173" t="s">
        <v>88</v>
      </c>
      <c r="AV864" s="14" t="s">
        <v>86</v>
      </c>
      <c r="AW864" s="14" t="s">
        <v>33</v>
      </c>
      <c r="AX864" s="14" t="s">
        <v>79</v>
      </c>
      <c r="AY864" s="173" t="s">
        <v>207</v>
      </c>
    </row>
    <row r="865" spans="1:65" s="15" customFormat="1" ht="11.25">
      <c r="B865" s="179"/>
      <c r="D865" s="164" t="s">
        <v>237</v>
      </c>
      <c r="E865" s="180" t="s">
        <v>1</v>
      </c>
      <c r="F865" s="181" t="s">
        <v>242</v>
      </c>
      <c r="H865" s="182">
        <v>1</v>
      </c>
      <c r="I865" s="183"/>
      <c r="L865" s="179"/>
      <c r="M865" s="184"/>
      <c r="N865" s="185"/>
      <c r="O865" s="185"/>
      <c r="P865" s="185"/>
      <c r="Q865" s="185"/>
      <c r="R865" s="185"/>
      <c r="S865" s="185"/>
      <c r="T865" s="186"/>
      <c r="AT865" s="180" t="s">
        <v>237</v>
      </c>
      <c r="AU865" s="180" t="s">
        <v>88</v>
      </c>
      <c r="AV865" s="15" t="s">
        <v>213</v>
      </c>
      <c r="AW865" s="15" t="s">
        <v>33</v>
      </c>
      <c r="AX865" s="15" t="s">
        <v>86</v>
      </c>
      <c r="AY865" s="180" t="s">
        <v>207</v>
      </c>
    </row>
    <row r="866" spans="1:65" s="2" customFormat="1" ht="37.9" customHeight="1">
      <c r="A866" s="31"/>
      <c r="B866" s="148"/>
      <c r="C866" s="149" t="s">
        <v>710</v>
      </c>
      <c r="D866" s="149" t="s">
        <v>209</v>
      </c>
      <c r="E866" s="150" t="s">
        <v>4189</v>
      </c>
      <c r="F866" s="151" t="s">
        <v>4190</v>
      </c>
      <c r="G866" s="152" t="s">
        <v>301</v>
      </c>
      <c r="H866" s="153">
        <v>1</v>
      </c>
      <c r="I866" s="154"/>
      <c r="J866" s="155">
        <f>ROUND(I866*H866,2)</f>
        <v>0</v>
      </c>
      <c r="K866" s="156"/>
      <c r="L866" s="32"/>
      <c r="M866" s="157" t="s">
        <v>1</v>
      </c>
      <c r="N866" s="158" t="s">
        <v>44</v>
      </c>
      <c r="O866" s="57"/>
      <c r="P866" s="159">
        <f>O866*H866</f>
        <v>0</v>
      </c>
      <c r="Q866" s="159">
        <v>0</v>
      </c>
      <c r="R866" s="159">
        <f>Q866*H866</f>
        <v>0</v>
      </c>
      <c r="S866" s="159">
        <v>0</v>
      </c>
      <c r="T866" s="160">
        <f>S866*H866</f>
        <v>0</v>
      </c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R866" s="161" t="s">
        <v>245</v>
      </c>
      <c r="AT866" s="161" t="s">
        <v>209</v>
      </c>
      <c r="AU866" s="161" t="s">
        <v>88</v>
      </c>
      <c r="AY866" s="17" t="s">
        <v>207</v>
      </c>
      <c r="BE866" s="162">
        <f>IF(N866="základní",J866,0)</f>
        <v>0</v>
      </c>
      <c r="BF866" s="162">
        <f>IF(N866="snížená",J866,0)</f>
        <v>0</v>
      </c>
      <c r="BG866" s="162">
        <f>IF(N866="zákl. přenesená",J866,0)</f>
        <v>0</v>
      </c>
      <c r="BH866" s="162">
        <f>IF(N866="sníž. přenesená",J866,0)</f>
        <v>0</v>
      </c>
      <c r="BI866" s="162">
        <f>IF(N866="nulová",J866,0)</f>
        <v>0</v>
      </c>
      <c r="BJ866" s="17" t="s">
        <v>86</v>
      </c>
      <c r="BK866" s="162">
        <f>ROUND(I866*H866,2)</f>
        <v>0</v>
      </c>
      <c r="BL866" s="17" t="s">
        <v>245</v>
      </c>
      <c r="BM866" s="161" t="s">
        <v>1356</v>
      </c>
    </row>
    <row r="867" spans="1:65" s="13" customFormat="1" ht="11.25">
      <c r="B867" s="163"/>
      <c r="D867" s="164" t="s">
        <v>237</v>
      </c>
      <c r="E867" s="165" t="s">
        <v>1</v>
      </c>
      <c r="F867" s="166" t="s">
        <v>1363</v>
      </c>
      <c r="H867" s="167">
        <v>1</v>
      </c>
      <c r="I867" s="168"/>
      <c r="L867" s="163"/>
      <c r="M867" s="169"/>
      <c r="N867" s="170"/>
      <c r="O867" s="170"/>
      <c r="P867" s="170"/>
      <c r="Q867" s="170"/>
      <c r="R867" s="170"/>
      <c r="S867" s="170"/>
      <c r="T867" s="171"/>
      <c r="AT867" s="165" t="s">
        <v>237</v>
      </c>
      <c r="AU867" s="165" t="s">
        <v>88</v>
      </c>
      <c r="AV867" s="13" t="s">
        <v>88</v>
      </c>
      <c r="AW867" s="13" t="s">
        <v>33</v>
      </c>
      <c r="AX867" s="13" t="s">
        <v>79</v>
      </c>
      <c r="AY867" s="165" t="s">
        <v>207</v>
      </c>
    </row>
    <row r="868" spans="1:65" s="14" customFormat="1" ht="11.25">
      <c r="B868" s="172"/>
      <c r="D868" s="164" t="s">
        <v>237</v>
      </c>
      <c r="E868" s="173" t="s">
        <v>1</v>
      </c>
      <c r="F868" s="174" t="s">
        <v>3815</v>
      </c>
      <c r="H868" s="173" t="s">
        <v>1</v>
      </c>
      <c r="I868" s="175"/>
      <c r="L868" s="172"/>
      <c r="M868" s="176"/>
      <c r="N868" s="177"/>
      <c r="O868" s="177"/>
      <c r="P868" s="177"/>
      <c r="Q868" s="177"/>
      <c r="R868" s="177"/>
      <c r="S868" s="177"/>
      <c r="T868" s="178"/>
      <c r="AT868" s="173" t="s">
        <v>237</v>
      </c>
      <c r="AU868" s="173" t="s">
        <v>88</v>
      </c>
      <c r="AV868" s="14" t="s">
        <v>86</v>
      </c>
      <c r="AW868" s="14" t="s">
        <v>33</v>
      </c>
      <c r="AX868" s="14" t="s">
        <v>79</v>
      </c>
      <c r="AY868" s="173" t="s">
        <v>207</v>
      </c>
    </row>
    <row r="869" spans="1:65" s="15" customFormat="1" ht="11.25">
      <c r="B869" s="179"/>
      <c r="D869" s="164" t="s">
        <v>237</v>
      </c>
      <c r="E869" s="180" t="s">
        <v>1</v>
      </c>
      <c r="F869" s="181" t="s">
        <v>242</v>
      </c>
      <c r="H869" s="182">
        <v>1</v>
      </c>
      <c r="I869" s="183"/>
      <c r="L869" s="179"/>
      <c r="M869" s="184"/>
      <c r="N869" s="185"/>
      <c r="O869" s="185"/>
      <c r="P869" s="185"/>
      <c r="Q869" s="185"/>
      <c r="R869" s="185"/>
      <c r="S869" s="185"/>
      <c r="T869" s="186"/>
      <c r="AT869" s="180" t="s">
        <v>237</v>
      </c>
      <c r="AU869" s="180" t="s">
        <v>88</v>
      </c>
      <c r="AV869" s="15" t="s">
        <v>213</v>
      </c>
      <c r="AW869" s="15" t="s">
        <v>33</v>
      </c>
      <c r="AX869" s="15" t="s">
        <v>86</v>
      </c>
      <c r="AY869" s="180" t="s">
        <v>207</v>
      </c>
    </row>
    <row r="870" spans="1:65" s="2" customFormat="1" ht="37.9" customHeight="1">
      <c r="A870" s="31"/>
      <c r="B870" s="148"/>
      <c r="C870" s="149" t="s">
        <v>1358</v>
      </c>
      <c r="D870" s="149" t="s">
        <v>209</v>
      </c>
      <c r="E870" s="150" t="s">
        <v>4191</v>
      </c>
      <c r="F870" s="151" t="s">
        <v>4192</v>
      </c>
      <c r="G870" s="152" t="s">
        <v>301</v>
      </c>
      <c r="H870" s="153">
        <v>1</v>
      </c>
      <c r="I870" s="154"/>
      <c r="J870" s="155">
        <f>ROUND(I870*H870,2)</f>
        <v>0</v>
      </c>
      <c r="K870" s="156"/>
      <c r="L870" s="32"/>
      <c r="M870" s="157" t="s">
        <v>1</v>
      </c>
      <c r="N870" s="158" t="s">
        <v>44</v>
      </c>
      <c r="O870" s="57"/>
      <c r="P870" s="159">
        <f>O870*H870</f>
        <v>0</v>
      </c>
      <c r="Q870" s="159">
        <v>0</v>
      </c>
      <c r="R870" s="159">
        <f>Q870*H870</f>
        <v>0</v>
      </c>
      <c r="S870" s="159">
        <v>0</v>
      </c>
      <c r="T870" s="160">
        <f>S870*H870</f>
        <v>0</v>
      </c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R870" s="161" t="s">
        <v>245</v>
      </c>
      <c r="AT870" s="161" t="s">
        <v>209</v>
      </c>
      <c r="AU870" s="161" t="s">
        <v>88</v>
      </c>
      <c r="AY870" s="17" t="s">
        <v>207</v>
      </c>
      <c r="BE870" s="162">
        <f>IF(N870="základní",J870,0)</f>
        <v>0</v>
      </c>
      <c r="BF870" s="162">
        <f>IF(N870="snížená",J870,0)</f>
        <v>0</v>
      </c>
      <c r="BG870" s="162">
        <f>IF(N870="zákl. přenesená",J870,0)</f>
        <v>0</v>
      </c>
      <c r="BH870" s="162">
        <f>IF(N870="sníž. přenesená",J870,0)</f>
        <v>0</v>
      </c>
      <c r="BI870" s="162">
        <f>IF(N870="nulová",J870,0)</f>
        <v>0</v>
      </c>
      <c r="BJ870" s="17" t="s">
        <v>86</v>
      </c>
      <c r="BK870" s="162">
        <f>ROUND(I870*H870,2)</f>
        <v>0</v>
      </c>
      <c r="BL870" s="17" t="s">
        <v>245</v>
      </c>
      <c r="BM870" s="161" t="s">
        <v>1361</v>
      </c>
    </row>
    <row r="871" spans="1:65" s="13" customFormat="1" ht="11.25">
      <c r="B871" s="163"/>
      <c r="D871" s="164" t="s">
        <v>237</v>
      </c>
      <c r="E871" s="165" t="s">
        <v>1</v>
      </c>
      <c r="F871" s="166" t="s">
        <v>1363</v>
      </c>
      <c r="H871" s="167">
        <v>1</v>
      </c>
      <c r="I871" s="168"/>
      <c r="L871" s="163"/>
      <c r="M871" s="169"/>
      <c r="N871" s="170"/>
      <c r="O871" s="170"/>
      <c r="P871" s="170"/>
      <c r="Q871" s="170"/>
      <c r="R871" s="170"/>
      <c r="S871" s="170"/>
      <c r="T871" s="171"/>
      <c r="AT871" s="165" t="s">
        <v>237</v>
      </c>
      <c r="AU871" s="165" t="s">
        <v>88</v>
      </c>
      <c r="AV871" s="13" t="s">
        <v>88</v>
      </c>
      <c r="AW871" s="13" t="s">
        <v>33</v>
      </c>
      <c r="AX871" s="13" t="s">
        <v>79</v>
      </c>
      <c r="AY871" s="165" t="s">
        <v>207</v>
      </c>
    </row>
    <row r="872" spans="1:65" s="14" customFormat="1" ht="11.25">
      <c r="B872" s="172"/>
      <c r="D872" s="164" t="s">
        <v>237</v>
      </c>
      <c r="E872" s="173" t="s">
        <v>1</v>
      </c>
      <c r="F872" s="174" t="s">
        <v>3815</v>
      </c>
      <c r="H872" s="173" t="s">
        <v>1</v>
      </c>
      <c r="I872" s="175"/>
      <c r="L872" s="172"/>
      <c r="M872" s="176"/>
      <c r="N872" s="177"/>
      <c r="O872" s="177"/>
      <c r="P872" s="177"/>
      <c r="Q872" s="177"/>
      <c r="R872" s="177"/>
      <c r="S872" s="177"/>
      <c r="T872" s="178"/>
      <c r="AT872" s="173" t="s">
        <v>237</v>
      </c>
      <c r="AU872" s="173" t="s">
        <v>88</v>
      </c>
      <c r="AV872" s="14" t="s">
        <v>86</v>
      </c>
      <c r="AW872" s="14" t="s">
        <v>33</v>
      </c>
      <c r="AX872" s="14" t="s">
        <v>79</v>
      </c>
      <c r="AY872" s="173" t="s">
        <v>207</v>
      </c>
    </row>
    <row r="873" spans="1:65" s="15" customFormat="1" ht="11.25">
      <c r="B873" s="179"/>
      <c r="D873" s="164" t="s">
        <v>237</v>
      </c>
      <c r="E873" s="180" t="s">
        <v>1</v>
      </c>
      <c r="F873" s="181" t="s">
        <v>242</v>
      </c>
      <c r="H873" s="182">
        <v>1</v>
      </c>
      <c r="I873" s="183"/>
      <c r="L873" s="179"/>
      <c r="M873" s="184"/>
      <c r="N873" s="185"/>
      <c r="O873" s="185"/>
      <c r="P873" s="185"/>
      <c r="Q873" s="185"/>
      <c r="R873" s="185"/>
      <c r="S873" s="185"/>
      <c r="T873" s="186"/>
      <c r="AT873" s="180" t="s">
        <v>237</v>
      </c>
      <c r="AU873" s="180" t="s">
        <v>88</v>
      </c>
      <c r="AV873" s="15" t="s">
        <v>213</v>
      </c>
      <c r="AW873" s="15" t="s">
        <v>33</v>
      </c>
      <c r="AX873" s="15" t="s">
        <v>86</v>
      </c>
      <c r="AY873" s="180" t="s">
        <v>207</v>
      </c>
    </row>
    <row r="874" spans="1:65" s="2" customFormat="1" ht="37.9" customHeight="1">
      <c r="A874" s="31"/>
      <c r="B874" s="148"/>
      <c r="C874" s="149" t="s">
        <v>715</v>
      </c>
      <c r="D874" s="149" t="s">
        <v>209</v>
      </c>
      <c r="E874" s="150" t="s">
        <v>4193</v>
      </c>
      <c r="F874" s="151" t="s">
        <v>4194</v>
      </c>
      <c r="G874" s="152" t="s">
        <v>301</v>
      </c>
      <c r="H874" s="153">
        <v>1</v>
      </c>
      <c r="I874" s="154"/>
      <c r="J874" s="155">
        <f>ROUND(I874*H874,2)</f>
        <v>0</v>
      </c>
      <c r="K874" s="156"/>
      <c r="L874" s="32"/>
      <c r="M874" s="157" t="s">
        <v>1</v>
      </c>
      <c r="N874" s="158" t="s">
        <v>44</v>
      </c>
      <c r="O874" s="57"/>
      <c r="P874" s="159">
        <f>O874*H874</f>
        <v>0</v>
      </c>
      <c r="Q874" s="159">
        <v>0</v>
      </c>
      <c r="R874" s="159">
        <f>Q874*H874</f>
        <v>0</v>
      </c>
      <c r="S874" s="159">
        <v>0</v>
      </c>
      <c r="T874" s="160">
        <f>S874*H874</f>
        <v>0</v>
      </c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R874" s="161" t="s">
        <v>245</v>
      </c>
      <c r="AT874" s="161" t="s">
        <v>209</v>
      </c>
      <c r="AU874" s="161" t="s">
        <v>88</v>
      </c>
      <c r="AY874" s="17" t="s">
        <v>207</v>
      </c>
      <c r="BE874" s="162">
        <f>IF(N874="základní",J874,0)</f>
        <v>0</v>
      </c>
      <c r="BF874" s="162">
        <f>IF(N874="snížená",J874,0)</f>
        <v>0</v>
      </c>
      <c r="BG874" s="162">
        <f>IF(N874="zákl. přenesená",J874,0)</f>
        <v>0</v>
      </c>
      <c r="BH874" s="162">
        <f>IF(N874="sníž. přenesená",J874,0)</f>
        <v>0</v>
      </c>
      <c r="BI874" s="162">
        <f>IF(N874="nulová",J874,0)</f>
        <v>0</v>
      </c>
      <c r="BJ874" s="17" t="s">
        <v>86</v>
      </c>
      <c r="BK874" s="162">
        <f>ROUND(I874*H874,2)</f>
        <v>0</v>
      </c>
      <c r="BL874" s="17" t="s">
        <v>245</v>
      </c>
      <c r="BM874" s="161" t="s">
        <v>1368</v>
      </c>
    </row>
    <row r="875" spans="1:65" s="13" customFormat="1" ht="11.25">
      <c r="B875" s="163"/>
      <c r="D875" s="164" t="s">
        <v>237</v>
      </c>
      <c r="E875" s="165" t="s">
        <v>1</v>
      </c>
      <c r="F875" s="166" t="s">
        <v>1363</v>
      </c>
      <c r="H875" s="167">
        <v>1</v>
      </c>
      <c r="I875" s="168"/>
      <c r="L875" s="163"/>
      <c r="M875" s="169"/>
      <c r="N875" s="170"/>
      <c r="O875" s="170"/>
      <c r="P875" s="170"/>
      <c r="Q875" s="170"/>
      <c r="R875" s="170"/>
      <c r="S875" s="170"/>
      <c r="T875" s="171"/>
      <c r="AT875" s="165" t="s">
        <v>237</v>
      </c>
      <c r="AU875" s="165" t="s">
        <v>88</v>
      </c>
      <c r="AV875" s="13" t="s">
        <v>88</v>
      </c>
      <c r="AW875" s="13" t="s">
        <v>33</v>
      </c>
      <c r="AX875" s="13" t="s">
        <v>79</v>
      </c>
      <c r="AY875" s="165" t="s">
        <v>207</v>
      </c>
    </row>
    <row r="876" spans="1:65" s="14" customFormat="1" ht="11.25">
      <c r="B876" s="172"/>
      <c r="D876" s="164" t="s">
        <v>237</v>
      </c>
      <c r="E876" s="173" t="s">
        <v>1</v>
      </c>
      <c r="F876" s="174" t="s">
        <v>3815</v>
      </c>
      <c r="H876" s="173" t="s">
        <v>1</v>
      </c>
      <c r="I876" s="175"/>
      <c r="L876" s="172"/>
      <c r="M876" s="176"/>
      <c r="N876" s="177"/>
      <c r="O876" s="177"/>
      <c r="P876" s="177"/>
      <c r="Q876" s="177"/>
      <c r="R876" s="177"/>
      <c r="S876" s="177"/>
      <c r="T876" s="178"/>
      <c r="AT876" s="173" t="s">
        <v>237</v>
      </c>
      <c r="AU876" s="173" t="s">
        <v>88</v>
      </c>
      <c r="AV876" s="14" t="s">
        <v>86</v>
      </c>
      <c r="AW876" s="14" t="s">
        <v>33</v>
      </c>
      <c r="AX876" s="14" t="s">
        <v>79</v>
      </c>
      <c r="AY876" s="173" t="s">
        <v>207</v>
      </c>
    </row>
    <row r="877" spans="1:65" s="15" customFormat="1" ht="11.25">
      <c r="B877" s="179"/>
      <c r="D877" s="164" t="s">
        <v>237</v>
      </c>
      <c r="E877" s="180" t="s">
        <v>1</v>
      </c>
      <c r="F877" s="181" t="s">
        <v>242</v>
      </c>
      <c r="H877" s="182">
        <v>1</v>
      </c>
      <c r="I877" s="183"/>
      <c r="L877" s="179"/>
      <c r="M877" s="184"/>
      <c r="N877" s="185"/>
      <c r="O877" s="185"/>
      <c r="P877" s="185"/>
      <c r="Q877" s="185"/>
      <c r="R877" s="185"/>
      <c r="S877" s="185"/>
      <c r="T877" s="186"/>
      <c r="AT877" s="180" t="s">
        <v>237</v>
      </c>
      <c r="AU877" s="180" t="s">
        <v>88</v>
      </c>
      <c r="AV877" s="15" t="s">
        <v>213</v>
      </c>
      <c r="AW877" s="15" t="s">
        <v>33</v>
      </c>
      <c r="AX877" s="15" t="s">
        <v>86</v>
      </c>
      <c r="AY877" s="180" t="s">
        <v>207</v>
      </c>
    </row>
    <row r="878" spans="1:65" s="2" customFormat="1" ht="37.9" customHeight="1">
      <c r="A878" s="31"/>
      <c r="B878" s="148"/>
      <c r="C878" s="149" t="s">
        <v>1372</v>
      </c>
      <c r="D878" s="149" t="s">
        <v>209</v>
      </c>
      <c r="E878" s="150" t="s">
        <v>4195</v>
      </c>
      <c r="F878" s="151" t="s">
        <v>4196</v>
      </c>
      <c r="G878" s="152" t="s">
        <v>301</v>
      </c>
      <c r="H878" s="153">
        <v>1</v>
      </c>
      <c r="I878" s="154"/>
      <c r="J878" s="155">
        <f>ROUND(I878*H878,2)</f>
        <v>0</v>
      </c>
      <c r="K878" s="156"/>
      <c r="L878" s="32"/>
      <c r="M878" s="157" t="s">
        <v>1</v>
      </c>
      <c r="N878" s="158" t="s">
        <v>44</v>
      </c>
      <c r="O878" s="57"/>
      <c r="P878" s="159">
        <f>O878*H878</f>
        <v>0</v>
      </c>
      <c r="Q878" s="159">
        <v>0</v>
      </c>
      <c r="R878" s="159">
        <f>Q878*H878</f>
        <v>0</v>
      </c>
      <c r="S878" s="159">
        <v>0</v>
      </c>
      <c r="T878" s="160">
        <f>S878*H878</f>
        <v>0</v>
      </c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R878" s="161" t="s">
        <v>245</v>
      </c>
      <c r="AT878" s="161" t="s">
        <v>209</v>
      </c>
      <c r="AU878" s="161" t="s">
        <v>88</v>
      </c>
      <c r="AY878" s="17" t="s">
        <v>207</v>
      </c>
      <c r="BE878" s="162">
        <f>IF(N878="základní",J878,0)</f>
        <v>0</v>
      </c>
      <c r="BF878" s="162">
        <f>IF(N878="snížená",J878,0)</f>
        <v>0</v>
      </c>
      <c r="BG878" s="162">
        <f>IF(N878="zákl. přenesená",J878,0)</f>
        <v>0</v>
      </c>
      <c r="BH878" s="162">
        <f>IF(N878="sníž. přenesená",J878,0)</f>
        <v>0</v>
      </c>
      <c r="BI878" s="162">
        <f>IF(N878="nulová",J878,0)</f>
        <v>0</v>
      </c>
      <c r="BJ878" s="17" t="s">
        <v>86</v>
      </c>
      <c r="BK878" s="162">
        <f>ROUND(I878*H878,2)</f>
        <v>0</v>
      </c>
      <c r="BL878" s="17" t="s">
        <v>245</v>
      </c>
      <c r="BM878" s="161" t="s">
        <v>1375</v>
      </c>
    </row>
    <row r="879" spans="1:65" s="13" customFormat="1" ht="11.25">
      <c r="B879" s="163"/>
      <c r="D879" s="164" t="s">
        <v>237</v>
      </c>
      <c r="E879" s="165" t="s">
        <v>1</v>
      </c>
      <c r="F879" s="166" t="s">
        <v>1363</v>
      </c>
      <c r="H879" s="167">
        <v>1</v>
      </c>
      <c r="I879" s="168"/>
      <c r="L879" s="163"/>
      <c r="M879" s="169"/>
      <c r="N879" s="170"/>
      <c r="O879" s="170"/>
      <c r="P879" s="170"/>
      <c r="Q879" s="170"/>
      <c r="R879" s="170"/>
      <c r="S879" s="170"/>
      <c r="T879" s="171"/>
      <c r="AT879" s="165" t="s">
        <v>237</v>
      </c>
      <c r="AU879" s="165" t="s">
        <v>88</v>
      </c>
      <c r="AV879" s="13" t="s">
        <v>88</v>
      </c>
      <c r="AW879" s="13" t="s">
        <v>33</v>
      </c>
      <c r="AX879" s="13" t="s">
        <v>79</v>
      </c>
      <c r="AY879" s="165" t="s">
        <v>207</v>
      </c>
    </row>
    <row r="880" spans="1:65" s="14" customFormat="1" ht="11.25">
      <c r="B880" s="172"/>
      <c r="D880" s="164" t="s">
        <v>237</v>
      </c>
      <c r="E880" s="173" t="s">
        <v>1</v>
      </c>
      <c r="F880" s="174" t="s">
        <v>3815</v>
      </c>
      <c r="H880" s="173" t="s">
        <v>1</v>
      </c>
      <c r="I880" s="175"/>
      <c r="L880" s="172"/>
      <c r="M880" s="176"/>
      <c r="N880" s="177"/>
      <c r="O880" s="177"/>
      <c r="P880" s="177"/>
      <c r="Q880" s="177"/>
      <c r="R880" s="177"/>
      <c r="S880" s="177"/>
      <c r="T880" s="178"/>
      <c r="AT880" s="173" t="s">
        <v>237</v>
      </c>
      <c r="AU880" s="173" t="s">
        <v>88</v>
      </c>
      <c r="AV880" s="14" t="s">
        <v>86</v>
      </c>
      <c r="AW880" s="14" t="s">
        <v>33</v>
      </c>
      <c r="AX880" s="14" t="s">
        <v>79</v>
      </c>
      <c r="AY880" s="173" t="s">
        <v>207</v>
      </c>
    </row>
    <row r="881" spans="1:65" s="15" customFormat="1" ht="11.25">
      <c r="B881" s="179"/>
      <c r="D881" s="164" t="s">
        <v>237</v>
      </c>
      <c r="E881" s="180" t="s">
        <v>1</v>
      </c>
      <c r="F881" s="181" t="s">
        <v>242</v>
      </c>
      <c r="H881" s="182">
        <v>1</v>
      </c>
      <c r="I881" s="183"/>
      <c r="L881" s="179"/>
      <c r="M881" s="184"/>
      <c r="N881" s="185"/>
      <c r="O881" s="185"/>
      <c r="P881" s="185"/>
      <c r="Q881" s="185"/>
      <c r="R881" s="185"/>
      <c r="S881" s="185"/>
      <c r="T881" s="186"/>
      <c r="AT881" s="180" t="s">
        <v>237</v>
      </c>
      <c r="AU881" s="180" t="s">
        <v>88</v>
      </c>
      <c r="AV881" s="15" t="s">
        <v>213</v>
      </c>
      <c r="AW881" s="15" t="s">
        <v>33</v>
      </c>
      <c r="AX881" s="15" t="s">
        <v>86</v>
      </c>
      <c r="AY881" s="180" t="s">
        <v>207</v>
      </c>
    </row>
    <row r="882" spans="1:65" s="2" customFormat="1" ht="37.9" customHeight="1">
      <c r="A882" s="31"/>
      <c r="B882" s="148"/>
      <c r="C882" s="149" t="s">
        <v>719</v>
      </c>
      <c r="D882" s="149" t="s">
        <v>209</v>
      </c>
      <c r="E882" s="150" t="s">
        <v>4197</v>
      </c>
      <c r="F882" s="151" t="s">
        <v>4198</v>
      </c>
      <c r="G882" s="152" t="s">
        <v>301</v>
      </c>
      <c r="H882" s="153">
        <v>1</v>
      </c>
      <c r="I882" s="154"/>
      <c r="J882" s="155">
        <f>ROUND(I882*H882,2)</f>
        <v>0</v>
      </c>
      <c r="K882" s="156"/>
      <c r="L882" s="32"/>
      <c r="M882" s="157" t="s">
        <v>1</v>
      </c>
      <c r="N882" s="158" t="s">
        <v>44</v>
      </c>
      <c r="O882" s="57"/>
      <c r="P882" s="159">
        <f>O882*H882</f>
        <v>0</v>
      </c>
      <c r="Q882" s="159">
        <v>0</v>
      </c>
      <c r="R882" s="159">
        <f>Q882*H882</f>
        <v>0</v>
      </c>
      <c r="S882" s="159">
        <v>0</v>
      </c>
      <c r="T882" s="160">
        <f>S882*H882</f>
        <v>0</v>
      </c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R882" s="161" t="s">
        <v>245</v>
      </c>
      <c r="AT882" s="161" t="s">
        <v>209</v>
      </c>
      <c r="AU882" s="161" t="s">
        <v>88</v>
      </c>
      <c r="AY882" s="17" t="s">
        <v>207</v>
      </c>
      <c r="BE882" s="162">
        <f>IF(N882="základní",J882,0)</f>
        <v>0</v>
      </c>
      <c r="BF882" s="162">
        <f>IF(N882="snížená",J882,0)</f>
        <v>0</v>
      </c>
      <c r="BG882" s="162">
        <f>IF(N882="zákl. přenesená",J882,0)</f>
        <v>0</v>
      </c>
      <c r="BH882" s="162">
        <f>IF(N882="sníž. přenesená",J882,0)</f>
        <v>0</v>
      </c>
      <c r="BI882" s="162">
        <f>IF(N882="nulová",J882,0)</f>
        <v>0</v>
      </c>
      <c r="BJ882" s="17" t="s">
        <v>86</v>
      </c>
      <c r="BK882" s="162">
        <f>ROUND(I882*H882,2)</f>
        <v>0</v>
      </c>
      <c r="BL882" s="17" t="s">
        <v>245</v>
      </c>
      <c r="BM882" s="161" t="s">
        <v>1386</v>
      </c>
    </row>
    <row r="883" spans="1:65" s="13" customFormat="1" ht="11.25">
      <c r="B883" s="163"/>
      <c r="D883" s="164" t="s">
        <v>237</v>
      </c>
      <c r="E883" s="165" t="s">
        <v>1</v>
      </c>
      <c r="F883" s="166" t="s">
        <v>1364</v>
      </c>
      <c r="H883" s="167">
        <v>1</v>
      </c>
      <c r="I883" s="168"/>
      <c r="L883" s="163"/>
      <c r="M883" s="169"/>
      <c r="N883" s="170"/>
      <c r="O883" s="170"/>
      <c r="P883" s="170"/>
      <c r="Q883" s="170"/>
      <c r="R883" s="170"/>
      <c r="S883" s="170"/>
      <c r="T883" s="171"/>
      <c r="AT883" s="165" t="s">
        <v>237</v>
      </c>
      <c r="AU883" s="165" t="s">
        <v>88</v>
      </c>
      <c r="AV883" s="13" t="s">
        <v>88</v>
      </c>
      <c r="AW883" s="13" t="s">
        <v>33</v>
      </c>
      <c r="AX883" s="13" t="s">
        <v>79</v>
      </c>
      <c r="AY883" s="165" t="s">
        <v>207</v>
      </c>
    </row>
    <row r="884" spans="1:65" s="14" customFormat="1" ht="11.25">
      <c r="B884" s="172"/>
      <c r="D884" s="164" t="s">
        <v>237</v>
      </c>
      <c r="E884" s="173" t="s">
        <v>1</v>
      </c>
      <c r="F884" s="174" t="s">
        <v>3815</v>
      </c>
      <c r="H884" s="173" t="s">
        <v>1</v>
      </c>
      <c r="I884" s="175"/>
      <c r="L884" s="172"/>
      <c r="M884" s="176"/>
      <c r="N884" s="177"/>
      <c r="O884" s="177"/>
      <c r="P884" s="177"/>
      <c r="Q884" s="177"/>
      <c r="R884" s="177"/>
      <c r="S884" s="177"/>
      <c r="T884" s="178"/>
      <c r="AT884" s="173" t="s">
        <v>237</v>
      </c>
      <c r="AU884" s="173" t="s">
        <v>88</v>
      </c>
      <c r="AV884" s="14" t="s">
        <v>86</v>
      </c>
      <c r="AW884" s="14" t="s">
        <v>33</v>
      </c>
      <c r="AX884" s="14" t="s">
        <v>79</v>
      </c>
      <c r="AY884" s="173" t="s">
        <v>207</v>
      </c>
    </row>
    <row r="885" spans="1:65" s="15" customFormat="1" ht="11.25">
      <c r="B885" s="179"/>
      <c r="D885" s="164" t="s">
        <v>237</v>
      </c>
      <c r="E885" s="180" t="s">
        <v>1</v>
      </c>
      <c r="F885" s="181" t="s">
        <v>242</v>
      </c>
      <c r="H885" s="182">
        <v>1</v>
      </c>
      <c r="I885" s="183"/>
      <c r="L885" s="179"/>
      <c r="M885" s="184"/>
      <c r="N885" s="185"/>
      <c r="O885" s="185"/>
      <c r="P885" s="185"/>
      <c r="Q885" s="185"/>
      <c r="R885" s="185"/>
      <c r="S885" s="185"/>
      <c r="T885" s="186"/>
      <c r="AT885" s="180" t="s">
        <v>237</v>
      </c>
      <c r="AU885" s="180" t="s">
        <v>88</v>
      </c>
      <c r="AV885" s="15" t="s">
        <v>213</v>
      </c>
      <c r="AW885" s="15" t="s">
        <v>33</v>
      </c>
      <c r="AX885" s="15" t="s">
        <v>86</v>
      </c>
      <c r="AY885" s="180" t="s">
        <v>207</v>
      </c>
    </row>
    <row r="886" spans="1:65" s="2" customFormat="1" ht="37.9" customHeight="1">
      <c r="A886" s="31"/>
      <c r="B886" s="148"/>
      <c r="C886" s="149" t="s">
        <v>1390</v>
      </c>
      <c r="D886" s="149" t="s">
        <v>209</v>
      </c>
      <c r="E886" s="150" t="s">
        <v>4199</v>
      </c>
      <c r="F886" s="151" t="s">
        <v>4200</v>
      </c>
      <c r="G886" s="152" t="s">
        <v>301</v>
      </c>
      <c r="H886" s="153">
        <v>1</v>
      </c>
      <c r="I886" s="154"/>
      <c r="J886" s="155">
        <f>ROUND(I886*H886,2)</f>
        <v>0</v>
      </c>
      <c r="K886" s="156"/>
      <c r="L886" s="32"/>
      <c r="M886" s="157" t="s">
        <v>1</v>
      </c>
      <c r="N886" s="158" t="s">
        <v>44</v>
      </c>
      <c r="O886" s="57"/>
      <c r="P886" s="159">
        <f>O886*H886</f>
        <v>0</v>
      </c>
      <c r="Q886" s="159">
        <v>0</v>
      </c>
      <c r="R886" s="159">
        <f>Q886*H886</f>
        <v>0</v>
      </c>
      <c r="S886" s="159">
        <v>0</v>
      </c>
      <c r="T886" s="160">
        <f>S886*H886</f>
        <v>0</v>
      </c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R886" s="161" t="s">
        <v>245</v>
      </c>
      <c r="AT886" s="161" t="s">
        <v>209</v>
      </c>
      <c r="AU886" s="161" t="s">
        <v>88</v>
      </c>
      <c r="AY886" s="17" t="s">
        <v>207</v>
      </c>
      <c r="BE886" s="162">
        <f>IF(N886="základní",J886,0)</f>
        <v>0</v>
      </c>
      <c r="BF886" s="162">
        <f>IF(N886="snížená",J886,0)</f>
        <v>0</v>
      </c>
      <c r="BG886" s="162">
        <f>IF(N886="zákl. přenesená",J886,0)</f>
        <v>0</v>
      </c>
      <c r="BH886" s="162">
        <f>IF(N886="sníž. přenesená",J886,0)</f>
        <v>0</v>
      </c>
      <c r="BI886" s="162">
        <f>IF(N886="nulová",J886,0)</f>
        <v>0</v>
      </c>
      <c r="BJ886" s="17" t="s">
        <v>86</v>
      </c>
      <c r="BK886" s="162">
        <f>ROUND(I886*H886,2)</f>
        <v>0</v>
      </c>
      <c r="BL886" s="17" t="s">
        <v>245</v>
      </c>
      <c r="BM886" s="161" t="s">
        <v>1393</v>
      </c>
    </row>
    <row r="887" spans="1:65" s="13" customFormat="1" ht="11.25">
      <c r="B887" s="163"/>
      <c r="D887" s="164" t="s">
        <v>237</v>
      </c>
      <c r="E887" s="165" t="s">
        <v>1</v>
      </c>
      <c r="F887" s="166" t="s">
        <v>1364</v>
      </c>
      <c r="H887" s="167">
        <v>1</v>
      </c>
      <c r="I887" s="168"/>
      <c r="L887" s="163"/>
      <c r="M887" s="169"/>
      <c r="N887" s="170"/>
      <c r="O887" s="170"/>
      <c r="P887" s="170"/>
      <c r="Q887" s="170"/>
      <c r="R887" s="170"/>
      <c r="S887" s="170"/>
      <c r="T887" s="171"/>
      <c r="AT887" s="165" t="s">
        <v>237</v>
      </c>
      <c r="AU887" s="165" t="s">
        <v>88</v>
      </c>
      <c r="AV887" s="13" t="s">
        <v>88</v>
      </c>
      <c r="AW887" s="13" t="s">
        <v>33</v>
      </c>
      <c r="AX887" s="13" t="s">
        <v>79</v>
      </c>
      <c r="AY887" s="165" t="s">
        <v>207</v>
      </c>
    </row>
    <row r="888" spans="1:65" s="14" customFormat="1" ht="11.25">
      <c r="B888" s="172"/>
      <c r="D888" s="164" t="s">
        <v>237</v>
      </c>
      <c r="E888" s="173" t="s">
        <v>1</v>
      </c>
      <c r="F888" s="174" t="s">
        <v>3815</v>
      </c>
      <c r="H888" s="173" t="s">
        <v>1</v>
      </c>
      <c r="I888" s="175"/>
      <c r="L888" s="172"/>
      <c r="M888" s="176"/>
      <c r="N888" s="177"/>
      <c r="O888" s="177"/>
      <c r="P888" s="177"/>
      <c r="Q888" s="177"/>
      <c r="R888" s="177"/>
      <c r="S888" s="177"/>
      <c r="T888" s="178"/>
      <c r="AT888" s="173" t="s">
        <v>237</v>
      </c>
      <c r="AU888" s="173" t="s">
        <v>88</v>
      </c>
      <c r="AV888" s="14" t="s">
        <v>86</v>
      </c>
      <c r="AW888" s="14" t="s">
        <v>33</v>
      </c>
      <c r="AX888" s="14" t="s">
        <v>79</v>
      </c>
      <c r="AY888" s="173" t="s">
        <v>207</v>
      </c>
    </row>
    <row r="889" spans="1:65" s="15" customFormat="1" ht="11.25">
      <c r="B889" s="179"/>
      <c r="D889" s="164" t="s">
        <v>237</v>
      </c>
      <c r="E889" s="180" t="s">
        <v>1</v>
      </c>
      <c r="F889" s="181" t="s">
        <v>242</v>
      </c>
      <c r="H889" s="182">
        <v>1</v>
      </c>
      <c r="I889" s="183"/>
      <c r="L889" s="179"/>
      <c r="M889" s="184"/>
      <c r="N889" s="185"/>
      <c r="O889" s="185"/>
      <c r="P889" s="185"/>
      <c r="Q889" s="185"/>
      <c r="R889" s="185"/>
      <c r="S889" s="185"/>
      <c r="T889" s="186"/>
      <c r="AT889" s="180" t="s">
        <v>237</v>
      </c>
      <c r="AU889" s="180" t="s">
        <v>88</v>
      </c>
      <c r="AV889" s="15" t="s">
        <v>213</v>
      </c>
      <c r="AW889" s="15" t="s">
        <v>33</v>
      </c>
      <c r="AX889" s="15" t="s">
        <v>86</v>
      </c>
      <c r="AY889" s="180" t="s">
        <v>207</v>
      </c>
    </row>
    <row r="890" spans="1:65" s="2" customFormat="1" ht="37.9" customHeight="1">
      <c r="A890" s="31"/>
      <c r="B890" s="148"/>
      <c r="C890" s="149" t="s">
        <v>734</v>
      </c>
      <c r="D890" s="149" t="s">
        <v>209</v>
      </c>
      <c r="E890" s="150" t="s">
        <v>4201</v>
      </c>
      <c r="F890" s="151" t="s">
        <v>4202</v>
      </c>
      <c r="G890" s="152" t="s">
        <v>301</v>
      </c>
      <c r="H890" s="153">
        <v>1</v>
      </c>
      <c r="I890" s="154"/>
      <c r="J890" s="155">
        <f>ROUND(I890*H890,2)</f>
        <v>0</v>
      </c>
      <c r="K890" s="156"/>
      <c r="L890" s="32"/>
      <c r="M890" s="157" t="s">
        <v>1</v>
      </c>
      <c r="N890" s="158" t="s">
        <v>44</v>
      </c>
      <c r="O890" s="57"/>
      <c r="P890" s="159">
        <f>O890*H890</f>
        <v>0</v>
      </c>
      <c r="Q890" s="159">
        <v>0</v>
      </c>
      <c r="R890" s="159">
        <f>Q890*H890</f>
        <v>0</v>
      </c>
      <c r="S890" s="159">
        <v>0</v>
      </c>
      <c r="T890" s="160">
        <f>S890*H890</f>
        <v>0</v>
      </c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R890" s="161" t="s">
        <v>245</v>
      </c>
      <c r="AT890" s="161" t="s">
        <v>209</v>
      </c>
      <c r="AU890" s="161" t="s">
        <v>88</v>
      </c>
      <c r="AY890" s="17" t="s">
        <v>207</v>
      </c>
      <c r="BE890" s="162">
        <f>IF(N890="základní",J890,0)</f>
        <v>0</v>
      </c>
      <c r="BF890" s="162">
        <f>IF(N890="snížená",J890,0)</f>
        <v>0</v>
      </c>
      <c r="BG890" s="162">
        <f>IF(N890="zákl. přenesená",J890,0)</f>
        <v>0</v>
      </c>
      <c r="BH890" s="162">
        <f>IF(N890="sníž. přenesená",J890,0)</f>
        <v>0</v>
      </c>
      <c r="BI890" s="162">
        <f>IF(N890="nulová",J890,0)</f>
        <v>0</v>
      </c>
      <c r="BJ890" s="17" t="s">
        <v>86</v>
      </c>
      <c r="BK890" s="162">
        <f>ROUND(I890*H890,2)</f>
        <v>0</v>
      </c>
      <c r="BL890" s="17" t="s">
        <v>245</v>
      </c>
      <c r="BM890" s="161" t="s">
        <v>1396</v>
      </c>
    </row>
    <row r="891" spans="1:65" s="13" customFormat="1" ht="11.25">
      <c r="B891" s="163"/>
      <c r="D891" s="164" t="s">
        <v>237</v>
      </c>
      <c r="E891" s="165" t="s">
        <v>1</v>
      </c>
      <c r="F891" s="166" t="s">
        <v>1364</v>
      </c>
      <c r="H891" s="167">
        <v>1</v>
      </c>
      <c r="I891" s="168"/>
      <c r="L891" s="163"/>
      <c r="M891" s="169"/>
      <c r="N891" s="170"/>
      <c r="O891" s="170"/>
      <c r="P891" s="170"/>
      <c r="Q891" s="170"/>
      <c r="R891" s="170"/>
      <c r="S891" s="170"/>
      <c r="T891" s="171"/>
      <c r="AT891" s="165" t="s">
        <v>237</v>
      </c>
      <c r="AU891" s="165" t="s">
        <v>88</v>
      </c>
      <c r="AV891" s="13" t="s">
        <v>88</v>
      </c>
      <c r="AW891" s="13" t="s">
        <v>33</v>
      </c>
      <c r="AX891" s="13" t="s">
        <v>79</v>
      </c>
      <c r="AY891" s="165" t="s">
        <v>207</v>
      </c>
    </row>
    <row r="892" spans="1:65" s="14" customFormat="1" ht="11.25">
      <c r="B892" s="172"/>
      <c r="D892" s="164" t="s">
        <v>237</v>
      </c>
      <c r="E892" s="173" t="s">
        <v>1</v>
      </c>
      <c r="F892" s="174" t="s">
        <v>3815</v>
      </c>
      <c r="H892" s="173" t="s">
        <v>1</v>
      </c>
      <c r="I892" s="175"/>
      <c r="L892" s="172"/>
      <c r="M892" s="176"/>
      <c r="N892" s="177"/>
      <c r="O892" s="177"/>
      <c r="P892" s="177"/>
      <c r="Q892" s="177"/>
      <c r="R892" s="177"/>
      <c r="S892" s="177"/>
      <c r="T892" s="178"/>
      <c r="AT892" s="173" t="s">
        <v>237</v>
      </c>
      <c r="AU892" s="173" t="s">
        <v>88</v>
      </c>
      <c r="AV892" s="14" t="s">
        <v>86</v>
      </c>
      <c r="AW892" s="14" t="s">
        <v>33</v>
      </c>
      <c r="AX892" s="14" t="s">
        <v>79</v>
      </c>
      <c r="AY892" s="173" t="s">
        <v>207</v>
      </c>
    </row>
    <row r="893" spans="1:65" s="15" customFormat="1" ht="11.25">
      <c r="B893" s="179"/>
      <c r="D893" s="164" t="s">
        <v>237</v>
      </c>
      <c r="E893" s="180" t="s">
        <v>1</v>
      </c>
      <c r="F893" s="181" t="s">
        <v>242</v>
      </c>
      <c r="H893" s="182">
        <v>1</v>
      </c>
      <c r="I893" s="183"/>
      <c r="L893" s="179"/>
      <c r="M893" s="184"/>
      <c r="N893" s="185"/>
      <c r="O893" s="185"/>
      <c r="P893" s="185"/>
      <c r="Q893" s="185"/>
      <c r="R893" s="185"/>
      <c r="S893" s="185"/>
      <c r="T893" s="186"/>
      <c r="AT893" s="180" t="s">
        <v>237</v>
      </c>
      <c r="AU893" s="180" t="s">
        <v>88</v>
      </c>
      <c r="AV893" s="15" t="s">
        <v>213</v>
      </c>
      <c r="AW893" s="15" t="s">
        <v>33</v>
      </c>
      <c r="AX893" s="15" t="s">
        <v>86</v>
      </c>
      <c r="AY893" s="180" t="s">
        <v>207</v>
      </c>
    </row>
    <row r="894" spans="1:65" s="2" customFormat="1" ht="37.9" customHeight="1">
      <c r="A894" s="31"/>
      <c r="B894" s="148"/>
      <c r="C894" s="149" t="s">
        <v>1403</v>
      </c>
      <c r="D894" s="149" t="s">
        <v>209</v>
      </c>
      <c r="E894" s="150" t="s">
        <v>4203</v>
      </c>
      <c r="F894" s="151" t="s">
        <v>4204</v>
      </c>
      <c r="G894" s="152" t="s">
        <v>301</v>
      </c>
      <c r="H894" s="153">
        <v>1</v>
      </c>
      <c r="I894" s="154"/>
      <c r="J894" s="155">
        <f>ROUND(I894*H894,2)</f>
        <v>0</v>
      </c>
      <c r="K894" s="156"/>
      <c r="L894" s="32"/>
      <c r="M894" s="157" t="s">
        <v>1</v>
      </c>
      <c r="N894" s="158" t="s">
        <v>44</v>
      </c>
      <c r="O894" s="57"/>
      <c r="P894" s="159">
        <f>O894*H894</f>
        <v>0</v>
      </c>
      <c r="Q894" s="159">
        <v>0</v>
      </c>
      <c r="R894" s="159">
        <f>Q894*H894</f>
        <v>0</v>
      </c>
      <c r="S894" s="159">
        <v>0</v>
      </c>
      <c r="T894" s="160">
        <f>S894*H894</f>
        <v>0</v>
      </c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R894" s="161" t="s">
        <v>245</v>
      </c>
      <c r="AT894" s="161" t="s">
        <v>209</v>
      </c>
      <c r="AU894" s="161" t="s">
        <v>88</v>
      </c>
      <c r="AY894" s="17" t="s">
        <v>207</v>
      </c>
      <c r="BE894" s="162">
        <f>IF(N894="základní",J894,0)</f>
        <v>0</v>
      </c>
      <c r="BF894" s="162">
        <f>IF(N894="snížená",J894,0)</f>
        <v>0</v>
      </c>
      <c r="BG894" s="162">
        <f>IF(N894="zákl. přenesená",J894,0)</f>
        <v>0</v>
      </c>
      <c r="BH894" s="162">
        <f>IF(N894="sníž. přenesená",J894,0)</f>
        <v>0</v>
      </c>
      <c r="BI894" s="162">
        <f>IF(N894="nulová",J894,0)</f>
        <v>0</v>
      </c>
      <c r="BJ894" s="17" t="s">
        <v>86</v>
      </c>
      <c r="BK894" s="162">
        <f>ROUND(I894*H894,2)</f>
        <v>0</v>
      </c>
      <c r="BL894" s="17" t="s">
        <v>245</v>
      </c>
      <c r="BM894" s="161" t="s">
        <v>1406</v>
      </c>
    </row>
    <row r="895" spans="1:65" s="13" customFormat="1" ht="11.25">
      <c r="B895" s="163"/>
      <c r="D895" s="164" t="s">
        <v>237</v>
      </c>
      <c r="E895" s="165" t="s">
        <v>1</v>
      </c>
      <c r="F895" s="166" t="s">
        <v>1364</v>
      </c>
      <c r="H895" s="167">
        <v>1</v>
      </c>
      <c r="I895" s="168"/>
      <c r="L895" s="163"/>
      <c r="M895" s="169"/>
      <c r="N895" s="170"/>
      <c r="O895" s="170"/>
      <c r="P895" s="170"/>
      <c r="Q895" s="170"/>
      <c r="R895" s="170"/>
      <c r="S895" s="170"/>
      <c r="T895" s="171"/>
      <c r="AT895" s="165" t="s">
        <v>237</v>
      </c>
      <c r="AU895" s="165" t="s">
        <v>88</v>
      </c>
      <c r="AV895" s="13" t="s">
        <v>88</v>
      </c>
      <c r="AW895" s="13" t="s">
        <v>33</v>
      </c>
      <c r="AX895" s="13" t="s">
        <v>79</v>
      </c>
      <c r="AY895" s="165" t="s">
        <v>207</v>
      </c>
    </row>
    <row r="896" spans="1:65" s="14" customFormat="1" ht="11.25">
      <c r="B896" s="172"/>
      <c r="D896" s="164" t="s">
        <v>237</v>
      </c>
      <c r="E896" s="173" t="s">
        <v>1</v>
      </c>
      <c r="F896" s="174" t="s">
        <v>3815</v>
      </c>
      <c r="H896" s="173" t="s">
        <v>1</v>
      </c>
      <c r="I896" s="175"/>
      <c r="L896" s="172"/>
      <c r="M896" s="176"/>
      <c r="N896" s="177"/>
      <c r="O896" s="177"/>
      <c r="P896" s="177"/>
      <c r="Q896" s="177"/>
      <c r="R896" s="177"/>
      <c r="S896" s="177"/>
      <c r="T896" s="178"/>
      <c r="AT896" s="173" t="s">
        <v>237</v>
      </c>
      <c r="AU896" s="173" t="s">
        <v>88</v>
      </c>
      <c r="AV896" s="14" t="s">
        <v>86</v>
      </c>
      <c r="AW896" s="14" t="s">
        <v>33</v>
      </c>
      <c r="AX896" s="14" t="s">
        <v>79</v>
      </c>
      <c r="AY896" s="173" t="s">
        <v>207</v>
      </c>
    </row>
    <row r="897" spans="1:65" s="15" customFormat="1" ht="11.25">
      <c r="B897" s="179"/>
      <c r="D897" s="164" t="s">
        <v>237</v>
      </c>
      <c r="E897" s="180" t="s">
        <v>1</v>
      </c>
      <c r="F897" s="181" t="s">
        <v>242</v>
      </c>
      <c r="H897" s="182">
        <v>1</v>
      </c>
      <c r="I897" s="183"/>
      <c r="L897" s="179"/>
      <c r="M897" s="184"/>
      <c r="N897" s="185"/>
      <c r="O897" s="185"/>
      <c r="P897" s="185"/>
      <c r="Q897" s="185"/>
      <c r="R897" s="185"/>
      <c r="S897" s="185"/>
      <c r="T897" s="186"/>
      <c r="AT897" s="180" t="s">
        <v>237</v>
      </c>
      <c r="AU897" s="180" t="s">
        <v>88</v>
      </c>
      <c r="AV897" s="15" t="s">
        <v>213</v>
      </c>
      <c r="AW897" s="15" t="s">
        <v>33</v>
      </c>
      <c r="AX897" s="15" t="s">
        <v>86</v>
      </c>
      <c r="AY897" s="180" t="s">
        <v>207</v>
      </c>
    </row>
    <row r="898" spans="1:65" s="2" customFormat="1" ht="37.9" customHeight="1">
      <c r="A898" s="31"/>
      <c r="B898" s="148"/>
      <c r="C898" s="149" t="s">
        <v>740</v>
      </c>
      <c r="D898" s="149" t="s">
        <v>209</v>
      </c>
      <c r="E898" s="150" t="s">
        <v>4205</v>
      </c>
      <c r="F898" s="151" t="s">
        <v>4206</v>
      </c>
      <c r="G898" s="152" t="s">
        <v>301</v>
      </c>
      <c r="H898" s="153">
        <v>1</v>
      </c>
      <c r="I898" s="154"/>
      <c r="J898" s="155">
        <f>ROUND(I898*H898,2)</f>
        <v>0</v>
      </c>
      <c r="K898" s="156"/>
      <c r="L898" s="32"/>
      <c r="M898" s="157" t="s">
        <v>1</v>
      </c>
      <c r="N898" s="158" t="s">
        <v>44</v>
      </c>
      <c r="O898" s="57"/>
      <c r="P898" s="159">
        <f>O898*H898</f>
        <v>0</v>
      </c>
      <c r="Q898" s="159">
        <v>0</v>
      </c>
      <c r="R898" s="159">
        <f>Q898*H898</f>
        <v>0</v>
      </c>
      <c r="S898" s="159">
        <v>0</v>
      </c>
      <c r="T898" s="160">
        <f>S898*H898</f>
        <v>0</v>
      </c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R898" s="161" t="s">
        <v>245</v>
      </c>
      <c r="AT898" s="161" t="s">
        <v>209</v>
      </c>
      <c r="AU898" s="161" t="s">
        <v>88</v>
      </c>
      <c r="AY898" s="17" t="s">
        <v>207</v>
      </c>
      <c r="BE898" s="162">
        <f>IF(N898="základní",J898,0)</f>
        <v>0</v>
      </c>
      <c r="BF898" s="162">
        <f>IF(N898="snížená",J898,0)</f>
        <v>0</v>
      </c>
      <c r="BG898" s="162">
        <f>IF(N898="zákl. přenesená",J898,0)</f>
        <v>0</v>
      </c>
      <c r="BH898" s="162">
        <f>IF(N898="sníž. přenesená",J898,0)</f>
        <v>0</v>
      </c>
      <c r="BI898" s="162">
        <f>IF(N898="nulová",J898,0)</f>
        <v>0</v>
      </c>
      <c r="BJ898" s="17" t="s">
        <v>86</v>
      </c>
      <c r="BK898" s="162">
        <f>ROUND(I898*H898,2)</f>
        <v>0</v>
      </c>
      <c r="BL898" s="17" t="s">
        <v>245</v>
      </c>
      <c r="BM898" s="161" t="s">
        <v>1409</v>
      </c>
    </row>
    <row r="899" spans="1:65" s="13" customFormat="1" ht="11.25">
      <c r="B899" s="163"/>
      <c r="D899" s="164" t="s">
        <v>237</v>
      </c>
      <c r="E899" s="165" t="s">
        <v>1</v>
      </c>
      <c r="F899" s="166" t="s">
        <v>1364</v>
      </c>
      <c r="H899" s="167">
        <v>1</v>
      </c>
      <c r="I899" s="168"/>
      <c r="L899" s="163"/>
      <c r="M899" s="169"/>
      <c r="N899" s="170"/>
      <c r="O899" s="170"/>
      <c r="P899" s="170"/>
      <c r="Q899" s="170"/>
      <c r="R899" s="170"/>
      <c r="S899" s="170"/>
      <c r="T899" s="171"/>
      <c r="AT899" s="165" t="s">
        <v>237</v>
      </c>
      <c r="AU899" s="165" t="s">
        <v>88</v>
      </c>
      <c r="AV899" s="13" t="s">
        <v>88</v>
      </c>
      <c r="AW899" s="13" t="s">
        <v>33</v>
      </c>
      <c r="AX899" s="13" t="s">
        <v>79</v>
      </c>
      <c r="AY899" s="165" t="s">
        <v>207</v>
      </c>
    </row>
    <row r="900" spans="1:65" s="14" customFormat="1" ht="11.25">
      <c r="B900" s="172"/>
      <c r="D900" s="164" t="s">
        <v>237</v>
      </c>
      <c r="E900" s="173" t="s">
        <v>1</v>
      </c>
      <c r="F900" s="174" t="s">
        <v>3815</v>
      </c>
      <c r="H900" s="173" t="s">
        <v>1</v>
      </c>
      <c r="I900" s="175"/>
      <c r="L900" s="172"/>
      <c r="M900" s="176"/>
      <c r="N900" s="177"/>
      <c r="O900" s="177"/>
      <c r="P900" s="177"/>
      <c r="Q900" s="177"/>
      <c r="R900" s="177"/>
      <c r="S900" s="177"/>
      <c r="T900" s="178"/>
      <c r="AT900" s="173" t="s">
        <v>237</v>
      </c>
      <c r="AU900" s="173" t="s">
        <v>88</v>
      </c>
      <c r="AV900" s="14" t="s">
        <v>86</v>
      </c>
      <c r="AW900" s="14" t="s">
        <v>33</v>
      </c>
      <c r="AX900" s="14" t="s">
        <v>79</v>
      </c>
      <c r="AY900" s="173" t="s">
        <v>207</v>
      </c>
    </row>
    <row r="901" spans="1:65" s="15" customFormat="1" ht="11.25">
      <c r="B901" s="179"/>
      <c r="D901" s="164" t="s">
        <v>237</v>
      </c>
      <c r="E901" s="180" t="s">
        <v>1</v>
      </c>
      <c r="F901" s="181" t="s">
        <v>242</v>
      </c>
      <c r="H901" s="182">
        <v>1</v>
      </c>
      <c r="I901" s="183"/>
      <c r="L901" s="179"/>
      <c r="M901" s="184"/>
      <c r="N901" s="185"/>
      <c r="O901" s="185"/>
      <c r="P901" s="185"/>
      <c r="Q901" s="185"/>
      <c r="R901" s="185"/>
      <c r="S901" s="185"/>
      <c r="T901" s="186"/>
      <c r="AT901" s="180" t="s">
        <v>237</v>
      </c>
      <c r="AU901" s="180" t="s">
        <v>88</v>
      </c>
      <c r="AV901" s="15" t="s">
        <v>213</v>
      </c>
      <c r="AW901" s="15" t="s">
        <v>33</v>
      </c>
      <c r="AX901" s="15" t="s">
        <v>86</v>
      </c>
      <c r="AY901" s="180" t="s">
        <v>207</v>
      </c>
    </row>
    <row r="902" spans="1:65" s="2" customFormat="1" ht="37.9" customHeight="1">
      <c r="A902" s="31"/>
      <c r="B902" s="148"/>
      <c r="C902" s="149" t="s">
        <v>1410</v>
      </c>
      <c r="D902" s="149" t="s">
        <v>209</v>
      </c>
      <c r="E902" s="150" t="s">
        <v>4207</v>
      </c>
      <c r="F902" s="151" t="s">
        <v>4208</v>
      </c>
      <c r="G902" s="152" t="s">
        <v>301</v>
      </c>
      <c r="H902" s="153">
        <v>1</v>
      </c>
      <c r="I902" s="154"/>
      <c r="J902" s="155">
        <f>ROUND(I902*H902,2)</f>
        <v>0</v>
      </c>
      <c r="K902" s="156"/>
      <c r="L902" s="32"/>
      <c r="M902" s="157" t="s">
        <v>1</v>
      </c>
      <c r="N902" s="158" t="s">
        <v>44</v>
      </c>
      <c r="O902" s="57"/>
      <c r="P902" s="159">
        <f>O902*H902</f>
        <v>0</v>
      </c>
      <c r="Q902" s="159">
        <v>0</v>
      </c>
      <c r="R902" s="159">
        <f>Q902*H902</f>
        <v>0</v>
      </c>
      <c r="S902" s="159">
        <v>0</v>
      </c>
      <c r="T902" s="160">
        <f>S902*H902</f>
        <v>0</v>
      </c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R902" s="161" t="s">
        <v>245</v>
      </c>
      <c r="AT902" s="161" t="s">
        <v>209</v>
      </c>
      <c r="AU902" s="161" t="s">
        <v>88</v>
      </c>
      <c r="AY902" s="17" t="s">
        <v>207</v>
      </c>
      <c r="BE902" s="162">
        <f>IF(N902="základní",J902,0)</f>
        <v>0</v>
      </c>
      <c r="BF902" s="162">
        <f>IF(N902="snížená",J902,0)</f>
        <v>0</v>
      </c>
      <c r="BG902" s="162">
        <f>IF(N902="zákl. přenesená",J902,0)</f>
        <v>0</v>
      </c>
      <c r="BH902" s="162">
        <f>IF(N902="sníž. přenesená",J902,0)</f>
        <v>0</v>
      </c>
      <c r="BI902" s="162">
        <f>IF(N902="nulová",J902,0)</f>
        <v>0</v>
      </c>
      <c r="BJ902" s="17" t="s">
        <v>86</v>
      </c>
      <c r="BK902" s="162">
        <f>ROUND(I902*H902,2)</f>
        <v>0</v>
      </c>
      <c r="BL902" s="17" t="s">
        <v>245</v>
      </c>
      <c r="BM902" s="161" t="s">
        <v>1413</v>
      </c>
    </row>
    <row r="903" spans="1:65" s="13" customFormat="1" ht="11.25">
      <c r="B903" s="163"/>
      <c r="D903" s="164" t="s">
        <v>237</v>
      </c>
      <c r="E903" s="165" t="s">
        <v>1</v>
      </c>
      <c r="F903" s="166" t="s">
        <v>1364</v>
      </c>
      <c r="H903" s="167">
        <v>1</v>
      </c>
      <c r="I903" s="168"/>
      <c r="L903" s="163"/>
      <c r="M903" s="169"/>
      <c r="N903" s="170"/>
      <c r="O903" s="170"/>
      <c r="P903" s="170"/>
      <c r="Q903" s="170"/>
      <c r="R903" s="170"/>
      <c r="S903" s="170"/>
      <c r="T903" s="171"/>
      <c r="AT903" s="165" t="s">
        <v>237</v>
      </c>
      <c r="AU903" s="165" t="s">
        <v>88</v>
      </c>
      <c r="AV903" s="13" t="s">
        <v>88</v>
      </c>
      <c r="AW903" s="13" t="s">
        <v>33</v>
      </c>
      <c r="AX903" s="13" t="s">
        <v>79</v>
      </c>
      <c r="AY903" s="165" t="s">
        <v>207</v>
      </c>
    </row>
    <row r="904" spans="1:65" s="14" customFormat="1" ht="11.25">
      <c r="B904" s="172"/>
      <c r="D904" s="164" t="s">
        <v>237</v>
      </c>
      <c r="E904" s="173" t="s">
        <v>1</v>
      </c>
      <c r="F904" s="174" t="s">
        <v>3815</v>
      </c>
      <c r="H904" s="173" t="s">
        <v>1</v>
      </c>
      <c r="I904" s="175"/>
      <c r="L904" s="172"/>
      <c r="M904" s="176"/>
      <c r="N904" s="177"/>
      <c r="O904" s="177"/>
      <c r="P904" s="177"/>
      <c r="Q904" s="177"/>
      <c r="R904" s="177"/>
      <c r="S904" s="177"/>
      <c r="T904" s="178"/>
      <c r="AT904" s="173" t="s">
        <v>237</v>
      </c>
      <c r="AU904" s="173" t="s">
        <v>88</v>
      </c>
      <c r="AV904" s="14" t="s">
        <v>86</v>
      </c>
      <c r="AW904" s="14" t="s">
        <v>33</v>
      </c>
      <c r="AX904" s="14" t="s">
        <v>79</v>
      </c>
      <c r="AY904" s="173" t="s">
        <v>207</v>
      </c>
    </row>
    <row r="905" spans="1:65" s="15" customFormat="1" ht="11.25">
      <c r="B905" s="179"/>
      <c r="D905" s="164" t="s">
        <v>237</v>
      </c>
      <c r="E905" s="180" t="s">
        <v>1</v>
      </c>
      <c r="F905" s="181" t="s">
        <v>242</v>
      </c>
      <c r="H905" s="182">
        <v>1</v>
      </c>
      <c r="I905" s="183"/>
      <c r="L905" s="179"/>
      <c r="M905" s="184"/>
      <c r="N905" s="185"/>
      <c r="O905" s="185"/>
      <c r="P905" s="185"/>
      <c r="Q905" s="185"/>
      <c r="R905" s="185"/>
      <c r="S905" s="185"/>
      <c r="T905" s="186"/>
      <c r="AT905" s="180" t="s">
        <v>237</v>
      </c>
      <c r="AU905" s="180" t="s">
        <v>88</v>
      </c>
      <c r="AV905" s="15" t="s">
        <v>213</v>
      </c>
      <c r="AW905" s="15" t="s">
        <v>33</v>
      </c>
      <c r="AX905" s="15" t="s">
        <v>86</v>
      </c>
      <c r="AY905" s="180" t="s">
        <v>207</v>
      </c>
    </row>
    <row r="906" spans="1:65" s="2" customFormat="1" ht="37.9" customHeight="1">
      <c r="A906" s="31"/>
      <c r="B906" s="148"/>
      <c r="C906" s="149" t="s">
        <v>743</v>
      </c>
      <c r="D906" s="149" t="s">
        <v>209</v>
      </c>
      <c r="E906" s="150" t="s">
        <v>4209</v>
      </c>
      <c r="F906" s="151" t="s">
        <v>4210</v>
      </c>
      <c r="G906" s="152" t="s">
        <v>301</v>
      </c>
      <c r="H906" s="153">
        <v>1</v>
      </c>
      <c r="I906" s="154"/>
      <c r="J906" s="155">
        <f>ROUND(I906*H906,2)</f>
        <v>0</v>
      </c>
      <c r="K906" s="156"/>
      <c r="L906" s="32"/>
      <c r="M906" s="157" t="s">
        <v>1</v>
      </c>
      <c r="N906" s="158" t="s">
        <v>44</v>
      </c>
      <c r="O906" s="57"/>
      <c r="P906" s="159">
        <f>O906*H906</f>
        <v>0</v>
      </c>
      <c r="Q906" s="159">
        <v>0</v>
      </c>
      <c r="R906" s="159">
        <f>Q906*H906</f>
        <v>0</v>
      </c>
      <c r="S906" s="159">
        <v>0</v>
      </c>
      <c r="T906" s="160">
        <f>S906*H906</f>
        <v>0</v>
      </c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R906" s="161" t="s">
        <v>245</v>
      </c>
      <c r="AT906" s="161" t="s">
        <v>209</v>
      </c>
      <c r="AU906" s="161" t="s">
        <v>88</v>
      </c>
      <c r="AY906" s="17" t="s">
        <v>207</v>
      </c>
      <c r="BE906" s="162">
        <f>IF(N906="základní",J906,0)</f>
        <v>0</v>
      </c>
      <c r="BF906" s="162">
        <f>IF(N906="snížená",J906,0)</f>
        <v>0</v>
      </c>
      <c r="BG906" s="162">
        <f>IF(N906="zákl. přenesená",J906,0)</f>
        <v>0</v>
      </c>
      <c r="BH906" s="162">
        <f>IF(N906="sníž. přenesená",J906,0)</f>
        <v>0</v>
      </c>
      <c r="BI906" s="162">
        <f>IF(N906="nulová",J906,0)</f>
        <v>0</v>
      </c>
      <c r="BJ906" s="17" t="s">
        <v>86</v>
      </c>
      <c r="BK906" s="162">
        <f>ROUND(I906*H906,2)</f>
        <v>0</v>
      </c>
      <c r="BL906" s="17" t="s">
        <v>245</v>
      </c>
      <c r="BM906" s="161" t="s">
        <v>1415</v>
      </c>
    </row>
    <row r="907" spans="1:65" s="13" customFormat="1" ht="11.25">
      <c r="B907" s="163"/>
      <c r="D907" s="164" t="s">
        <v>237</v>
      </c>
      <c r="E907" s="165" t="s">
        <v>1</v>
      </c>
      <c r="F907" s="166" t="s">
        <v>1364</v>
      </c>
      <c r="H907" s="167">
        <v>1</v>
      </c>
      <c r="I907" s="168"/>
      <c r="L907" s="163"/>
      <c r="M907" s="169"/>
      <c r="N907" s="170"/>
      <c r="O907" s="170"/>
      <c r="P907" s="170"/>
      <c r="Q907" s="170"/>
      <c r="R907" s="170"/>
      <c r="S907" s="170"/>
      <c r="T907" s="171"/>
      <c r="AT907" s="165" t="s">
        <v>237</v>
      </c>
      <c r="AU907" s="165" t="s">
        <v>88</v>
      </c>
      <c r="AV907" s="13" t="s">
        <v>88</v>
      </c>
      <c r="AW907" s="13" t="s">
        <v>33</v>
      </c>
      <c r="AX907" s="13" t="s">
        <v>79</v>
      </c>
      <c r="AY907" s="165" t="s">
        <v>207</v>
      </c>
    </row>
    <row r="908" spans="1:65" s="14" customFormat="1" ht="11.25">
      <c r="B908" s="172"/>
      <c r="D908" s="164" t="s">
        <v>237</v>
      </c>
      <c r="E908" s="173" t="s">
        <v>1</v>
      </c>
      <c r="F908" s="174" t="s">
        <v>3815</v>
      </c>
      <c r="H908" s="173" t="s">
        <v>1</v>
      </c>
      <c r="I908" s="175"/>
      <c r="L908" s="172"/>
      <c r="M908" s="176"/>
      <c r="N908" s="177"/>
      <c r="O908" s="177"/>
      <c r="P908" s="177"/>
      <c r="Q908" s="177"/>
      <c r="R908" s="177"/>
      <c r="S908" s="177"/>
      <c r="T908" s="178"/>
      <c r="AT908" s="173" t="s">
        <v>237</v>
      </c>
      <c r="AU908" s="173" t="s">
        <v>88</v>
      </c>
      <c r="AV908" s="14" t="s">
        <v>86</v>
      </c>
      <c r="AW908" s="14" t="s">
        <v>33</v>
      </c>
      <c r="AX908" s="14" t="s">
        <v>79</v>
      </c>
      <c r="AY908" s="173" t="s">
        <v>207</v>
      </c>
    </row>
    <row r="909" spans="1:65" s="15" customFormat="1" ht="11.25">
      <c r="B909" s="179"/>
      <c r="D909" s="164" t="s">
        <v>237</v>
      </c>
      <c r="E909" s="180" t="s">
        <v>1</v>
      </c>
      <c r="F909" s="181" t="s">
        <v>242</v>
      </c>
      <c r="H909" s="182">
        <v>1</v>
      </c>
      <c r="I909" s="183"/>
      <c r="L909" s="179"/>
      <c r="M909" s="184"/>
      <c r="N909" s="185"/>
      <c r="O909" s="185"/>
      <c r="P909" s="185"/>
      <c r="Q909" s="185"/>
      <c r="R909" s="185"/>
      <c r="S909" s="185"/>
      <c r="T909" s="186"/>
      <c r="AT909" s="180" t="s">
        <v>237</v>
      </c>
      <c r="AU909" s="180" t="s">
        <v>88</v>
      </c>
      <c r="AV909" s="15" t="s">
        <v>213</v>
      </c>
      <c r="AW909" s="15" t="s">
        <v>33</v>
      </c>
      <c r="AX909" s="15" t="s">
        <v>86</v>
      </c>
      <c r="AY909" s="180" t="s">
        <v>207</v>
      </c>
    </row>
    <row r="910" spans="1:65" s="2" customFormat="1" ht="37.9" customHeight="1">
      <c r="A910" s="31"/>
      <c r="B910" s="148"/>
      <c r="C910" s="149" t="s">
        <v>1417</v>
      </c>
      <c r="D910" s="149" t="s">
        <v>209</v>
      </c>
      <c r="E910" s="150" t="s">
        <v>4211</v>
      </c>
      <c r="F910" s="151" t="s">
        <v>4212</v>
      </c>
      <c r="G910" s="152" t="s">
        <v>301</v>
      </c>
      <c r="H910" s="153">
        <v>1</v>
      </c>
      <c r="I910" s="154"/>
      <c r="J910" s="155">
        <f>ROUND(I910*H910,2)</f>
        <v>0</v>
      </c>
      <c r="K910" s="156"/>
      <c r="L910" s="32"/>
      <c r="M910" s="157" t="s">
        <v>1</v>
      </c>
      <c r="N910" s="158" t="s">
        <v>44</v>
      </c>
      <c r="O910" s="57"/>
      <c r="P910" s="159">
        <f>O910*H910</f>
        <v>0</v>
      </c>
      <c r="Q910" s="159">
        <v>0</v>
      </c>
      <c r="R910" s="159">
        <f>Q910*H910</f>
        <v>0</v>
      </c>
      <c r="S910" s="159">
        <v>0</v>
      </c>
      <c r="T910" s="160">
        <f>S910*H910</f>
        <v>0</v>
      </c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R910" s="161" t="s">
        <v>245</v>
      </c>
      <c r="AT910" s="161" t="s">
        <v>209</v>
      </c>
      <c r="AU910" s="161" t="s">
        <v>88</v>
      </c>
      <c r="AY910" s="17" t="s">
        <v>207</v>
      </c>
      <c r="BE910" s="162">
        <f>IF(N910="základní",J910,0)</f>
        <v>0</v>
      </c>
      <c r="BF910" s="162">
        <f>IF(N910="snížená",J910,0)</f>
        <v>0</v>
      </c>
      <c r="BG910" s="162">
        <f>IF(N910="zákl. přenesená",J910,0)</f>
        <v>0</v>
      </c>
      <c r="BH910" s="162">
        <f>IF(N910="sníž. přenesená",J910,0)</f>
        <v>0</v>
      </c>
      <c r="BI910" s="162">
        <f>IF(N910="nulová",J910,0)</f>
        <v>0</v>
      </c>
      <c r="BJ910" s="17" t="s">
        <v>86</v>
      </c>
      <c r="BK910" s="162">
        <f>ROUND(I910*H910,2)</f>
        <v>0</v>
      </c>
      <c r="BL910" s="17" t="s">
        <v>245</v>
      </c>
      <c r="BM910" s="161" t="s">
        <v>1420</v>
      </c>
    </row>
    <row r="911" spans="1:65" s="13" customFormat="1" ht="11.25">
      <c r="B911" s="163"/>
      <c r="D911" s="164" t="s">
        <v>237</v>
      </c>
      <c r="E911" s="165" t="s">
        <v>1</v>
      </c>
      <c r="F911" s="166" t="s">
        <v>1365</v>
      </c>
      <c r="H911" s="167">
        <v>1</v>
      </c>
      <c r="I911" s="168"/>
      <c r="L911" s="163"/>
      <c r="M911" s="169"/>
      <c r="N911" s="170"/>
      <c r="O911" s="170"/>
      <c r="P911" s="170"/>
      <c r="Q911" s="170"/>
      <c r="R911" s="170"/>
      <c r="S911" s="170"/>
      <c r="T911" s="171"/>
      <c r="AT911" s="165" t="s">
        <v>237</v>
      </c>
      <c r="AU911" s="165" t="s">
        <v>88</v>
      </c>
      <c r="AV911" s="13" t="s">
        <v>88</v>
      </c>
      <c r="AW911" s="13" t="s">
        <v>33</v>
      </c>
      <c r="AX911" s="13" t="s">
        <v>79</v>
      </c>
      <c r="AY911" s="165" t="s">
        <v>207</v>
      </c>
    </row>
    <row r="912" spans="1:65" s="14" customFormat="1" ht="11.25">
      <c r="B912" s="172"/>
      <c r="D912" s="164" t="s">
        <v>237</v>
      </c>
      <c r="E912" s="173" t="s">
        <v>1</v>
      </c>
      <c r="F912" s="174" t="s">
        <v>3815</v>
      </c>
      <c r="H912" s="173" t="s">
        <v>1</v>
      </c>
      <c r="I912" s="175"/>
      <c r="L912" s="172"/>
      <c r="M912" s="176"/>
      <c r="N912" s="177"/>
      <c r="O912" s="177"/>
      <c r="P912" s="177"/>
      <c r="Q912" s="177"/>
      <c r="R912" s="177"/>
      <c r="S912" s="177"/>
      <c r="T912" s="178"/>
      <c r="AT912" s="173" t="s">
        <v>237</v>
      </c>
      <c r="AU912" s="173" t="s">
        <v>88</v>
      </c>
      <c r="AV912" s="14" t="s">
        <v>86</v>
      </c>
      <c r="AW912" s="14" t="s">
        <v>33</v>
      </c>
      <c r="AX912" s="14" t="s">
        <v>79</v>
      </c>
      <c r="AY912" s="173" t="s">
        <v>207</v>
      </c>
    </row>
    <row r="913" spans="1:65" s="15" customFormat="1" ht="11.25">
      <c r="B913" s="179"/>
      <c r="D913" s="164" t="s">
        <v>237</v>
      </c>
      <c r="E913" s="180" t="s">
        <v>1</v>
      </c>
      <c r="F913" s="181" t="s">
        <v>242</v>
      </c>
      <c r="H913" s="182">
        <v>1</v>
      </c>
      <c r="I913" s="183"/>
      <c r="L913" s="179"/>
      <c r="M913" s="184"/>
      <c r="N913" s="185"/>
      <c r="O913" s="185"/>
      <c r="P913" s="185"/>
      <c r="Q913" s="185"/>
      <c r="R913" s="185"/>
      <c r="S913" s="185"/>
      <c r="T913" s="186"/>
      <c r="AT913" s="180" t="s">
        <v>237</v>
      </c>
      <c r="AU913" s="180" t="s">
        <v>88</v>
      </c>
      <c r="AV913" s="15" t="s">
        <v>213</v>
      </c>
      <c r="AW913" s="15" t="s">
        <v>33</v>
      </c>
      <c r="AX913" s="15" t="s">
        <v>86</v>
      </c>
      <c r="AY913" s="180" t="s">
        <v>207</v>
      </c>
    </row>
    <row r="914" spans="1:65" s="2" customFormat="1" ht="37.9" customHeight="1">
      <c r="A914" s="31"/>
      <c r="B914" s="148"/>
      <c r="C914" s="149" t="s">
        <v>766</v>
      </c>
      <c r="D914" s="149" t="s">
        <v>209</v>
      </c>
      <c r="E914" s="150" t="s">
        <v>4213</v>
      </c>
      <c r="F914" s="151" t="s">
        <v>4214</v>
      </c>
      <c r="G914" s="152" t="s">
        <v>301</v>
      </c>
      <c r="H914" s="153">
        <v>1</v>
      </c>
      <c r="I914" s="154"/>
      <c r="J914" s="155">
        <f>ROUND(I914*H914,2)</f>
        <v>0</v>
      </c>
      <c r="K914" s="156"/>
      <c r="L914" s="32"/>
      <c r="M914" s="157" t="s">
        <v>1</v>
      </c>
      <c r="N914" s="158" t="s">
        <v>44</v>
      </c>
      <c r="O914" s="57"/>
      <c r="P914" s="159">
        <f>O914*H914</f>
        <v>0</v>
      </c>
      <c r="Q914" s="159">
        <v>0</v>
      </c>
      <c r="R914" s="159">
        <f>Q914*H914</f>
        <v>0</v>
      </c>
      <c r="S914" s="159">
        <v>0</v>
      </c>
      <c r="T914" s="160">
        <f>S914*H914</f>
        <v>0</v>
      </c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R914" s="161" t="s">
        <v>245</v>
      </c>
      <c r="AT914" s="161" t="s">
        <v>209</v>
      </c>
      <c r="AU914" s="161" t="s">
        <v>88</v>
      </c>
      <c r="AY914" s="17" t="s">
        <v>207</v>
      </c>
      <c r="BE914" s="162">
        <f>IF(N914="základní",J914,0)</f>
        <v>0</v>
      </c>
      <c r="BF914" s="162">
        <f>IF(N914="snížená",J914,0)</f>
        <v>0</v>
      </c>
      <c r="BG914" s="162">
        <f>IF(N914="zákl. přenesená",J914,0)</f>
        <v>0</v>
      </c>
      <c r="BH914" s="162">
        <f>IF(N914="sníž. přenesená",J914,0)</f>
        <v>0</v>
      </c>
      <c r="BI914" s="162">
        <f>IF(N914="nulová",J914,0)</f>
        <v>0</v>
      </c>
      <c r="BJ914" s="17" t="s">
        <v>86</v>
      </c>
      <c r="BK914" s="162">
        <f>ROUND(I914*H914,2)</f>
        <v>0</v>
      </c>
      <c r="BL914" s="17" t="s">
        <v>245</v>
      </c>
      <c r="BM914" s="161" t="s">
        <v>1421</v>
      </c>
    </row>
    <row r="915" spans="1:65" s="13" customFormat="1" ht="11.25">
      <c r="B915" s="163"/>
      <c r="D915" s="164" t="s">
        <v>237</v>
      </c>
      <c r="E915" s="165" t="s">
        <v>1</v>
      </c>
      <c r="F915" s="166" t="s">
        <v>1365</v>
      </c>
      <c r="H915" s="167">
        <v>1</v>
      </c>
      <c r="I915" s="168"/>
      <c r="L915" s="163"/>
      <c r="M915" s="169"/>
      <c r="N915" s="170"/>
      <c r="O915" s="170"/>
      <c r="P915" s="170"/>
      <c r="Q915" s="170"/>
      <c r="R915" s="170"/>
      <c r="S915" s="170"/>
      <c r="T915" s="171"/>
      <c r="AT915" s="165" t="s">
        <v>237</v>
      </c>
      <c r="AU915" s="165" t="s">
        <v>88</v>
      </c>
      <c r="AV915" s="13" t="s">
        <v>88</v>
      </c>
      <c r="AW915" s="13" t="s">
        <v>33</v>
      </c>
      <c r="AX915" s="13" t="s">
        <v>79</v>
      </c>
      <c r="AY915" s="165" t="s">
        <v>207</v>
      </c>
    </row>
    <row r="916" spans="1:65" s="14" customFormat="1" ht="11.25">
      <c r="B916" s="172"/>
      <c r="D916" s="164" t="s">
        <v>237</v>
      </c>
      <c r="E916" s="173" t="s">
        <v>1</v>
      </c>
      <c r="F916" s="174" t="s">
        <v>3815</v>
      </c>
      <c r="H916" s="173" t="s">
        <v>1</v>
      </c>
      <c r="I916" s="175"/>
      <c r="L916" s="172"/>
      <c r="M916" s="176"/>
      <c r="N916" s="177"/>
      <c r="O916" s="177"/>
      <c r="P916" s="177"/>
      <c r="Q916" s="177"/>
      <c r="R916" s="177"/>
      <c r="S916" s="177"/>
      <c r="T916" s="178"/>
      <c r="AT916" s="173" t="s">
        <v>237</v>
      </c>
      <c r="AU916" s="173" t="s">
        <v>88</v>
      </c>
      <c r="AV916" s="14" t="s">
        <v>86</v>
      </c>
      <c r="AW916" s="14" t="s">
        <v>33</v>
      </c>
      <c r="AX916" s="14" t="s">
        <v>79</v>
      </c>
      <c r="AY916" s="173" t="s">
        <v>207</v>
      </c>
    </row>
    <row r="917" spans="1:65" s="15" customFormat="1" ht="11.25">
      <c r="B917" s="179"/>
      <c r="D917" s="164" t="s">
        <v>237</v>
      </c>
      <c r="E917" s="180" t="s">
        <v>1</v>
      </c>
      <c r="F917" s="181" t="s">
        <v>242</v>
      </c>
      <c r="H917" s="182">
        <v>1</v>
      </c>
      <c r="I917" s="183"/>
      <c r="L917" s="179"/>
      <c r="M917" s="184"/>
      <c r="N917" s="185"/>
      <c r="O917" s="185"/>
      <c r="P917" s="185"/>
      <c r="Q917" s="185"/>
      <c r="R917" s="185"/>
      <c r="S917" s="185"/>
      <c r="T917" s="186"/>
      <c r="AT917" s="180" t="s">
        <v>237</v>
      </c>
      <c r="AU917" s="180" t="s">
        <v>88</v>
      </c>
      <c r="AV917" s="15" t="s">
        <v>213</v>
      </c>
      <c r="AW917" s="15" t="s">
        <v>33</v>
      </c>
      <c r="AX917" s="15" t="s">
        <v>86</v>
      </c>
      <c r="AY917" s="180" t="s">
        <v>207</v>
      </c>
    </row>
    <row r="918" spans="1:65" s="2" customFormat="1" ht="37.9" customHeight="1">
      <c r="A918" s="31"/>
      <c r="B918" s="148"/>
      <c r="C918" s="149" t="s">
        <v>1424</v>
      </c>
      <c r="D918" s="149" t="s">
        <v>209</v>
      </c>
      <c r="E918" s="150" t="s">
        <v>4215</v>
      </c>
      <c r="F918" s="151" t="s">
        <v>4216</v>
      </c>
      <c r="G918" s="152" t="s">
        <v>301</v>
      </c>
      <c r="H918" s="153">
        <v>1</v>
      </c>
      <c r="I918" s="154"/>
      <c r="J918" s="155">
        <f>ROUND(I918*H918,2)</f>
        <v>0</v>
      </c>
      <c r="K918" s="156"/>
      <c r="L918" s="32"/>
      <c r="M918" s="157" t="s">
        <v>1</v>
      </c>
      <c r="N918" s="158" t="s">
        <v>44</v>
      </c>
      <c r="O918" s="57"/>
      <c r="P918" s="159">
        <f>O918*H918</f>
        <v>0</v>
      </c>
      <c r="Q918" s="159">
        <v>0</v>
      </c>
      <c r="R918" s="159">
        <f>Q918*H918</f>
        <v>0</v>
      </c>
      <c r="S918" s="159">
        <v>0</v>
      </c>
      <c r="T918" s="160">
        <f>S918*H918</f>
        <v>0</v>
      </c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R918" s="161" t="s">
        <v>245</v>
      </c>
      <c r="AT918" s="161" t="s">
        <v>209</v>
      </c>
      <c r="AU918" s="161" t="s">
        <v>88</v>
      </c>
      <c r="AY918" s="17" t="s">
        <v>207</v>
      </c>
      <c r="BE918" s="162">
        <f>IF(N918="základní",J918,0)</f>
        <v>0</v>
      </c>
      <c r="BF918" s="162">
        <f>IF(N918="snížená",J918,0)</f>
        <v>0</v>
      </c>
      <c r="BG918" s="162">
        <f>IF(N918="zákl. přenesená",J918,0)</f>
        <v>0</v>
      </c>
      <c r="BH918" s="162">
        <f>IF(N918="sníž. přenesená",J918,0)</f>
        <v>0</v>
      </c>
      <c r="BI918" s="162">
        <f>IF(N918="nulová",J918,0)</f>
        <v>0</v>
      </c>
      <c r="BJ918" s="17" t="s">
        <v>86</v>
      </c>
      <c r="BK918" s="162">
        <f>ROUND(I918*H918,2)</f>
        <v>0</v>
      </c>
      <c r="BL918" s="17" t="s">
        <v>245</v>
      </c>
      <c r="BM918" s="161" t="s">
        <v>1427</v>
      </c>
    </row>
    <row r="919" spans="1:65" s="13" customFormat="1" ht="11.25">
      <c r="B919" s="163"/>
      <c r="D919" s="164" t="s">
        <v>237</v>
      </c>
      <c r="E919" s="165" t="s">
        <v>1</v>
      </c>
      <c r="F919" s="166" t="s">
        <v>1365</v>
      </c>
      <c r="H919" s="167">
        <v>1</v>
      </c>
      <c r="I919" s="168"/>
      <c r="L919" s="163"/>
      <c r="M919" s="169"/>
      <c r="N919" s="170"/>
      <c r="O919" s="170"/>
      <c r="P919" s="170"/>
      <c r="Q919" s="170"/>
      <c r="R919" s="170"/>
      <c r="S919" s="170"/>
      <c r="T919" s="171"/>
      <c r="AT919" s="165" t="s">
        <v>237</v>
      </c>
      <c r="AU919" s="165" t="s">
        <v>88</v>
      </c>
      <c r="AV919" s="13" t="s">
        <v>88</v>
      </c>
      <c r="AW919" s="13" t="s">
        <v>33</v>
      </c>
      <c r="AX919" s="13" t="s">
        <v>79</v>
      </c>
      <c r="AY919" s="165" t="s">
        <v>207</v>
      </c>
    </row>
    <row r="920" spans="1:65" s="14" customFormat="1" ht="11.25">
      <c r="B920" s="172"/>
      <c r="D920" s="164" t="s">
        <v>237</v>
      </c>
      <c r="E920" s="173" t="s">
        <v>1</v>
      </c>
      <c r="F920" s="174" t="s">
        <v>3815</v>
      </c>
      <c r="H920" s="173" t="s">
        <v>1</v>
      </c>
      <c r="I920" s="175"/>
      <c r="L920" s="172"/>
      <c r="M920" s="176"/>
      <c r="N920" s="177"/>
      <c r="O920" s="177"/>
      <c r="P920" s="177"/>
      <c r="Q920" s="177"/>
      <c r="R920" s="177"/>
      <c r="S920" s="177"/>
      <c r="T920" s="178"/>
      <c r="AT920" s="173" t="s">
        <v>237</v>
      </c>
      <c r="AU920" s="173" t="s">
        <v>88</v>
      </c>
      <c r="AV920" s="14" t="s">
        <v>86</v>
      </c>
      <c r="AW920" s="14" t="s">
        <v>33</v>
      </c>
      <c r="AX920" s="14" t="s">
        <v>79</v>
      </c>
      <c r="AY920" s="173" t="s">
        <v>207</v>
      </c>
    </row>
    <row r="921" spans="1:65" s="15" customFormat="1" ht="11.25">
      <c r="B921" s="179"/>
      <c r="D921" s="164" t="s">
        <v>237</v>
      </c>
      <c r="E921" s="180" t="s">
        <v>1</v>
      </c>
      <c r="F921" s="181" t="s">
        <v>242</v>
      </c>
      <c r="H921" s="182">
        <v>1</v>
      </c>
      <c r="I921" s="183"/>
      <c r="L921" s="179"/>
      <c r="M921" s="184"/>
      <c r="N921" s="185"/>
      <c r="O921" s="185"/>
      <c r="P921" s="185"/>
      <c r="Q921" s="185"/>
      <c r="R921" s="185"/>
      <c r="S921" s="185"/>
      <c r="T921" s="186"/>
      <c r="AT921" s="180" t="s">
        <v>237</v>
      </c>
      <c r="AU921" s="180" t="s">
        <v>88</v>
      </c>
      <c r="AV921" s="15" t="s">
        <v>213</v>
      </c>
      <c r="AW921" s="15" t="s">
        <v>33</v>
      </c>
      <c r="AX921" s="15" t="s">
        <v>86</v>
      </c>
      <c r="AY921" s="180" t="s">
        <v>207</v>
      </c>
    </row>
    <row r="922" spans="1:65" s="2" customFormat="1" ht="37.9" customHeight="1">
      <c r="A922" s="31"/>
      <c r="B922" s="148"/>
      <c r="C922" s="149" t="s">
        <v>772</v>
      </c>
      <c r="D922" s="149" t="s">
        <v>209</v>
      </c>
      <c r="E922" s="150" t="s">
        <v>4217</v>
      </c>
      <c r="F922" s="151" t="s">
        <v>4218</v>
      </c>
      <c r="G922" s="152" t="s">
        <v>301</v>
      </c>
      <c r="H922" s="153">
        <v>1</v>
      </c>
      <c r="I922" s="154"/>
      <c r="J922" s="155">
        <f>ROUND(I922*H922,2)</f>
        <v>0</v>
      </c>
      <c r="K922" s="156"/>
      <c r="L922" s="32"/>
      <c r="M922" s="157" t="s">
        <v>1</v>
      </c>
      <c r="N922" s="158" t="s">
        <v>44</v>
      </c>
      <c r="O922" s="57"/>
      <c r="P922" s="159">
        <f>O922*H922</f>
        <v>0</v>
      </c>
      <c r="Q922" s="159">
        <v>0</v>
      </c>
      <c r="R922" s="159">
        <f>Q922*H922</f>
        <v>0</v>
      </c>
      <c r="S922" s="159">
        <v>0</v>
      </c>
      <c r="T922" s="160">
        <f>S922*H922</f>
        <v>0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R922" s="161" t="s">
        <v>245</v>
      </c>
      <c r="AT922" s="161" t="s">
        <v>209</v>
      </c>
      <c r="AU922" s="161" t="s">
        <v>88</v>
      </c>
      <c r="AY922" s="17" t="s">
        <v>207</v>
      </c>
      <c r="BE922" s="162">
        <f>IF(N922="základní",J922,0)</f>
        <v>0</v>
      </c>
      <c r="BF922" s="162">
        <f>IF(N922="snížená",J922,0)</f>
        <v>0</v>
      </c>
      <c r="BG922" s="162">
        <f>IF(N922="zákl. přenesená",J922,0)</f>
        <v>0</v>
      </c>
      <c r="BH922" s="162">
        <f>IF(N922="sníž. přenesená",J922,0)</f>
        <v>0</v>
      </c>
      <c r="BI922" s="162">
        <f>IF(N922="nulová",J922,0)</f>
        <v>0</v>
      </c>
      <c r="BJ922" s="17" t="s">
        <v>86</v>
      </c>
      <c r="BK922" s="162">
        <f>ROUND(I922*H922,2)</f>
        <v>0</v>
      </c>
      <c r="BL922" s="17" t="s">
        <v>245</v>
      </c>
      <c r="BM922" s="161" t="s">
        <v>1434</v>
      </c>
    </row>
    <row r="923" spans="1:65" s="13" customFormat="1" ht="11.25">
      <c r="B923" s="163"/>
      <c r="D923" s="164" t="s">
        <v>237</v>
      </c>
      <c r="E923" s="165" t="s">
        <v>1</v>
      </c>
      <c r="F923" s="166" t="s">
        <v>1365</v>
      </c>
      <c r="H923" s="167">
        <v>1</v>
      </c>
      <c r="I923" s="168"/>
      <c r="L923" s="163"/>
      <c r="M923" s="169"/>
      <c r="N923" s="170"/>
      <c r="O923" s="170"/>
      <c r="P923" s="170"/>
      <c r="Q923" s="170"/>
      <c r="R923" s="170"/>
      <c r="S923" s="170"/>
      <c r="T923" s="171"/>
      <c r="AT923" s="165" t="s">
        <v>237</v>
      </c>
      <c r="AU923" s="165" t="s">
        <v>88</v>
      </c>
      <c r="AV923" s="13" t="s">
        <v>88</v>
      </c>
      <c r="AW923" s="13" t="s">
        <v>33</v>
      </c>
      <c r="AX923" s="13" t="s">
        <v>79</v>
      </c>
      <c r="AY923" s="165" t="s">
        <v>207</v>
      </c>
    </row>
    <row r="924" spans="1:65" s="14" customFormat="1" ht="11.25">
      <c r="B924" s="172"/>
      <c r="D924" s="164" t="s">
        <v>237</v>
      </c>
      <c r="E924" s="173" t="s">
        <v>1</v>
      </c>
      <c r="F924" s="174" t="s">
        <v>3815</v>
      </c>
      <c r="H924" s="173" t="s">
        <v>1</v>
      </c>
      <c r="I924" s="175"/>
      <c r="L924" s="172"/>
      <c r="M924" s="176"/>
      <c r="N924" s="177"/>
      <c r="O924" s="177"/>
      <c r="P924" s="177"/>
      <c r="Q924" s="177"/>
      <c r="R924" s="177"/>
      <c r="S924" s="177"/>
      <c r="T924" s="178"/>
      <c r="AT924" s="173" t="s">
        <v>237</v>
      </c>
      <c r="AU924" s="173" t="s">
        <v>88</v>
      </c>
      <c r="AV924" s="14" t="s">
        <v>86</v>
      </c>
      <c r="AW924" s="14" t="s">
        <v>33</v>
      </c>
      <c r="AX924" s="14" t="s">
        <v>79</v>
      </c>
      <c r="AY924" s="173" t="s">
        <v>207</v>
      </c>
    </row>
    <row r="925" spans="1:65" s="15" customFormat="1" ht="11.25">
      <c r="B925" s="179"/>
      <c r="D925" s="164" t="s">
        <v>237</v>
      </c>
      <c r="E925" s="180" t="s">
        <v>1</v>
      </c>
      <c r="F925" s="181" t="s">
        <v>242</v>
      </c>
      <c r="H925" s="182">
        <v>1</v>
      </c>
      <c r="I925" s="183"/>
      <c r="L925" s="179"/>
      <c r="M925" s="184"/>
      <c r="N925" s="185"/>
      <c r="O925" s="185"/>
      <c r="P925" s="185"/>
      <c r="Q925" s="185"/>
      <c r="R925" s="185"/>
      <c r="S925" s="185"/>
      <c r="T925" s="186"/>
      <c r="AT925" s="180" t="s">
        <v>237</v>
      </c>
      <c r="AU925" s="180" t="s">
        <v>88</v>
      </c>
      <c r="AV925" s="15" t="s">
        <v>213</v>
      </c>
      <c r="AW925" s="15" t="s">
        <v>33</v>
      </c>
      <c r="AX925" s="15" t="s">
        <v>86</v>
      </c>
      <c r="AY925" s="180" t="s">
        <v>207</v>
      </c>
    </row>
    <row r="926" spans="1:65" s="2" customFormat="1" ht="37.9" customHeight="1">
      <c r="A926" s="31"/>
      <c r="B926" s="148"/>
      <c r="C926" s="149" t="s">
        <v>1435</v>
      </c>
      <c r="D926" s="149" t="s">
        <v>209</v>
      </c>
      <c r="E926" s="150" t="s">
        <v>4219</v>
      </c>
      <c r="F926" s="151" t="s">
        <v>4220</v>
      </c>
      <c r="G926" s="152" t="s">
        <v>301</v>
      </c>
      <c r="H926" s="153">
        <v>1</v>
      </c>
      <c r="I926" s="154"/>
      <c r="J926" s="155">
        <f>ROUND(I926*H926,2)</f>
        <v>0</v>
      </c>
      <c r="K926" s="156"/>
      <c r="L926" s="32"/>
      <c r="M926" s="157" t="s">
        <v>1</v>
      </c>
      <c r="N926" s="158" t="s">
        <v>44</v>
      </c>
      <c r="O926" s="57"/>
      <c r="P926" s="159">
        <f>O926*H926</f>
        <v>0</v>
      </c>
      <c r="Q926" s="159">
        <v>0</v>
      </c>
      <c r="R926" s="159">
        <f>Q926*H926</f>
        <v>0</v>
      </c>
      <c r="S926" s="159">
        <v>0</v>
      </c>
      <c r="T926" s="160">
        <f>S926*H926</f>
        <v>0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R926" s="161" t="s">
        <v>245</v>
      </c>
      <c r="AT926" s="161" t="s">
        <v>209</v>
      </c>
      <c r="AU926" s="161" t="s">
        <v>88</v>
      </c>
      <c r="AY926" s="17" t="s">
        <v>207</v>
      </c>
      <c r="BE926" s="162">
        <f>IF(N926="základní",J926,0)</f>
        <v>0</v>
      </c>
      <c r="BF926" s="162">
        <f>IF(N926="snížená",J926,0)</f>
        <v>0</v>
      </c>
      <c r="BG926" s="162">
        <f>IF(N926="zákl. přenesená",J926,0)</f>
        <v>0</v>
      </c>
      <c r="BH926" s="162">
        <f>IF(N926="sníž. přenesená",J926,0)</f>
        <v>0</v>
      </c>
      <c r="BI926" s="162">
        <f>IF(N926="nulová",J926,0)</f>
        <v>0</v>
      </c>
      <c r="BJ926" s="17" t="s">
        <v>86</v>
      </c>
      <c r="BK926" s="162">
        <f>ROUND(I926*H926,2)</f>
        <v>0</v>
      </c>
      <c r="BL926" s="17" t="s">
        <v>245</v>
      </c>
      <c r="BM926" s="161" t="s">
        <v>1438</v>
      </c>
    </row>
    <row r="927" spans="1:65" s="13" customFormat="1" ht="11.25">
      <c r="B927" s="163"/>
      <c r="D927" s="164" t="s">
        <v>237</v>
      </c>
      <c r="E927" s="165" t="s">
        <v>1</v>
      </c>
      <c r="F927" s="166" t="s">
        <v>1365</v>
      </c>
      <c r="H927" s="167">
        <v>1</v>
      </c>
      <c r="I927" s="168"/>
      <c r="L927" s="163"/>
      <c r="M927" s="169"/>
      <c r="N927" s="170"/>
      <c r="O927" s="170"/>
      <c r="P927" s="170"/>
      <c r="Q927" s="170"/>
      <c r="R927" s="170"/>
      <c r="S927" s="170"/>
      <c r="T927" s="171"/>
      <c r="AT927" s="165" t="s">
        <v>237</v>
      </c>
      <c r="AU927" s="165" t="s">
        <v>88</v>
      </c>
      <c r="AV927" s="13" t="s">
        <v>88</v>
      </c>
      <c r="AW927" s="13" t="s">
        <v>33</v>
      </c>
      <c r="AX927" s="13" t="s">
        <v>79</v>
      </c>
      <c r="AY927" s="165" t="s">
        <v>207</v>
      </c>
    </row>
    <row r="928" spans="1:65" s="14" customFormat="1" ht="11.25">
      <c r="B928" s="172"/>
      <c r="D928" s="164" t="s">
        <v>237</v>
      </c>
      <c r="E928" s="173" t="s">
        <v>1</v>
      </c>
      <c r="F928" s="174" t="s">
        <v>3815</v>
      </c>
      <c r="H928" s="173" t="s">
        <v>1</v>
      </c>
      <c r="I928" s="175"/>
      <c r="L928" s="172"/>
      <c r="M928" s="176"/>
      <c r="N928" s="177"/>
      <c r="O928" s="177"/>
      <c r="P928" s="177"/>
      <c r="Q928" s="177"/>
      <c r="R928" s="177"/>
      <c r="S928" s="177"/>
      <c r="T928" s="178"/>
      <c r="AT928" s="173" t="s">
        <v>237</v>
      </c>
      <c r="AU928" s="173" t="s">
        <v>88</v>
      </c>
      <c r="AV928" s="14" t="s">
        <v>86</v>
      </c>
      <c r="AW928" s="14" t="s">
        <v>33</v>
      </c>
      <c r="AX928" s="14" t="s">
        <v>79</v>
      </c>
      <c r="AY928" s="173" t="s">
        <v>207</v>
      </c>
    </row>
    <row r="929" spans="1:65" s="15" customFormat="1" ht="11.25">
      <c r="B929" s="179"/>
      <c r="D929" s="164" t="s">
        <v>237</v>
      </c>
      <c r="E929" s="180" t="s">
        <v>1</v>
      </c>
      <c r="F929" s="181" t="s">
        <v>242</v>
      </c>
      <c r="H929" s="182">
        <v>1</v>
      </c>
      <c r="I929" s="183"/>
      <c r="L929" s="179"/>
      <c r="M929" s="184"/>
      <c r="N929" s="185"/>
      <c r="O929" s="185"/>
      <c r="P929" s="185"/>
      <c r="Q929" s="185"/>
      <c r="R929" s="185"/>
      <c r="S929" s="185"/>
      <c r="T929" s="186"/>
      <c r="AT929" s="180" t="s">
        <v>237</v>
      </c>
      <c r="AU929" s="180" t="s">
        <v>88</v>
      </c>
      <c r="AV929" s="15" t="s">
        <v>213</v>
      </c>
      <c r="AW929" s="15" t="s">
        <v>33</v>
      </c>
      <c r="AX929" s="15" t="s">
        <v>86</v>
      </c>
      <c r="AY929" s="180" t="s">
        <v>207</v>
      </c>
    </row>
    <row r="930" spans="1:65" s="2" customFormat="1" ht="37.9" customHeight="1">
      <c r="A930" s="31"/>
      <c r="B930" s="148"/>
      <c r="C930" s="149" t="s">
        <v>782</v>
      </c>
      <c r="D930" s="149" t="s">
        <v>209</v>
      </c>
      <c r="E930" s="150" t="s">
        <v>4221</v>
      </c>
      <c r="F930" s="151" t="s">
        <v>4222</v>
      </c>
      <c r="G930" s="152" t="s">
        <v>301</v>
      </c>
      <c r="H930" s="153">
        <v>1</v>
      </c>
      <c r="I930" s="154"/>
      <c r="J930" s="155">
        <f>ROUND(I930*H930,2)</f>
        <v>0</v>
      </c>
      <c r="K930" s="156"/>
      <c r="L930" s="32"/>
      <c r="M930" s="157" t="s">
        <v>1</v>
      </c>
      <c r="N930" s="158" t="s">
        <v>44</v>
      </c>
      <c r="O930" s="57"/>
      <c r="P930" s="159">
        <f>O930*H930</f>
        <v>0</v>
      </c>
      <c r="Q930" s="159">
        <v>0</v>
      </c>
      <c r="R930" s="159">
        <f>Q930*H930</f>
        <v>0</v>
      </c>
      <c r="S930" s="159">
        <v>0</v>
      </c>
      <c r="T930" s="160">
        <f>S930*H930</f>
        <v>0</v>
      </c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R930" s="161" t="s">
        <v>245</v>
      </c>
      <c r="AT930" s="161" t="s">
        <v>209</v>
      </c>
      <c r="AU930" s="161" t="s">
        <v>88</v>
      </c>
      <c r="AY930" s="17" t="s">
        <v>207</v>
      </c>
      <c r="BE930" s="162">
        <f>IF(N930="základní",J930,0)</f>
        <v>0</v>
      </c>
      <c r="BF930" s="162">
        <f>IF(N930="snížená",J930,0)</f>
        <v>0</v>
      </c>
      <c r="BG930" s="162">
        <f>IF(N930="zákl. přenesená",J930,0)</f>
        <v>0</v>
      </c>
      <c r="BH930" s="162">
        <f>IF(N930="sníž. přenesená",J930,0)</f>
        <v>0</v>
      </c>
      <c r="BI930" s="162">
        <f>IF(N930="nulová",J930,0)</f>
        <v>0</v>
      </c>
      <c r="BJ930" s="17" t="s">
        <v>86</v>
      </c>
      <c r="BK930" s="162">
        <f>ROUND(I930*H930,2)</f>
        <v>0</v>
      </c>
      <c r="BL930" s="17" t="s">
        <v>245</v>
      </c>
      <c r="BM930" s="161" t="s">
        <v>1441</v>
      </c>
    </row>
    <row r="931" spans="1:65" s="13" customFormat="1" ht="11.25">
      <c r="B931" s="163"/>
      <c r="D931" s="164" t="s">
        <v>237</v>
      </c>
      <c r="E931" s="165" t="s">
        <v>1</v>
      </c>
      <c r="F931" s="166" t="s">
        <v>1365</v>
      </c>
      <c r="H931" s="167">
        <v>1</v>
      </c>
      <c r="I931" s="168"/>
      <c r="L931" s="163"/>
      <c r="M931" s="169"/>
      <c r="N931" s="170"/>
      <c r="O931" s="170"/>
      <c r="P931" s="170"/>
      <c r="Q931" s="170"/>
      <c r="R931" s="170"/>
      <c r="S931" s="170"/>
      <c r="T931" s="171"/>
      <c r="AT931" s="165" t="s">
        <v>237</v>
      </c>
      <c r="AU931" s="165" t="s">
        <v>88</v>
      </c>
      <c r="AV931" s="13" t="s">
        <v>88</v>
      </c>
      <c r="AW931" s="13" t="s">
        <v>33</v>
      </c>
      <c r="AX931" s="13" t="s">
        <v>79</v>
      </c>
      <c r="AY931" s="165" t="s">
        <v>207</v>
      </c>
    </row>
    <row r="932" spans="1:65" s="14" customFormat="1" ht="11.25">
      <c r="B932" s="172"/>
      <c r="D932" s="164" t="s">
        <v>237</v>
      </c>
      <c r="E932" s="173" t="s">
        <v>1</v>
      </c>
      <c r="F932" s="174" t="s">
        <v>3815</v>
      </c>
      <c r="H932" s="173" t="s">
        <v>1</v>
      </c>
      <c r="I932" s="175"/>
      <c r="L932" s="172"/>
      <c r="M932" s="176"/>
      <c r="N932" s="177"/>
      <c r="O932" s="177"/>
      <c r="P932" s="177"/>
      <c r="Q932" s="177"/>
      <c r="R932" s="177"/>
      <c r="S932" s="177"/>
      <c r="T932" s="178"/>
      <c r="AT932" s="173" t="s">
        <v>237</v>
      </c>
      <c r="AU932" s="173" t="s">
        <v>88</v>
      </c>
      <c r="AV932" s="14" t="s">
        <v>86</v>
      </c>
      <c r="AW932" s="14" t="s">
        <v>33</v>
      </c>
      <c r="AX932" s="14" t="s">
        <v>79</v>
      </c>
      <c r="AY932" s="173" t="s">
        <v>207</v>
      </c>
    </row>
    <row r="933" spans="1:65" s="15" customFormat="1" ht="11.25">
      <c r="B933" s="179"/>
      <c r="D933" s="164" t="s">
        <v>237</v>
      </c>
      <c r="E933" s="180" t="s">
        <v>1</v>
      </c>
      <c r="F933" s="181" t="s">
        <v>242</v>
      </c>
      <c r="H933" s="182">
        <v>1</v>
      </c>
      <c r="I933" s="183"/>
      <c r="L933" s="179"/>
      <c r="M933" s="184"/>
      <c r="N933" s="185"/>
      <c r="O933" s="185"/>
      <c r="P933" s="185"/>
      <c r="Q933" s="185"/>
      <c r="R933" s="185"/>
      <c r="S933" s="185"/>
      <c r="T933" s="186"/>
      <c r="AT933" s="180" t="s">
        <v>237</v>
      </c>
      <c r="AU933" s="180" t="s">
        <v>88</v>
      </c>
      <c r="AV933" s="15" t="s">
        <v>213</v>
      </c>
      <c r="AW933" s="15" t="s">
        <v>33</v>
      </c>
      <c r="AX933" s="15" t="s">
        <v>86</v>
      </c>
      <c r="AY933" s="180" t="s">
        <v>207</v>
      </c>
    </row>
    <row r="934" spans="1:65" s="2" customFormat="1" ht="37.9" customHeight="1">
      <c r="A934" s="31"/>
      <c r="B934" s="148"/>
      <c r="C934" s="149" t="s">
        <v>1444</v>
      </c>
      <c r="D934" s="149" t="s">
        <v>209</v>
      </c>
      <c r="E934" s="150" t="s">
        <v>4223</v>
      </c>
      <c r="F934" s="151" t="s">
        <v>4224</v>
      </c>
      <c r="G934" s="152" t="s">
        <v>301</v>
      </c>
      <c r="H934" s="153">
        <v>1</v>
      </c>
      <c r="I934" s="154"/>
      <c r="J934" s="155">
        <f>ROUND(I934*H934,2)</f>
        <v>0</v>
      </c>
      <c r="K934" s="156"/>
      <c r="L934" s="32"/>
      <c r="M934" s="157" t="s">
        <v>1</v>
      </c>
      <c r="N934" s="158" t="s">
        <v>44</v>
      </c>
      <c r="O934" s="57"/>
      <c r="P934" s="159">
        <f>O934*H934</f>
        <v>0</v>
      </c>
      <c r="Q934" s="159">
        <v>0</v>
      </c>
      <c r="R934" s="159">
        <f>Q934*H934</f>
        <v>0</v>
      </c>
      <c r="S934" s="159">
        <v>0</v>
      </c>
      <c r="T934" s="160">
        <f>S934*H934</f>
        <v>0</v>
      </c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R934" s="161" t="s">
        <v>245</v>
      </c>
      <c r="AT934" s="161" t="s">
        <v>209</v>
      </c>
      <c r="AU934" s="161" t="s">
        <v>88</v>
      </c>
      <c r="AY934" s="17" t="s">
        <v>207</v>
      </c>
      <c r="BE934" s="162">
        <f>IF(N934="základní",J934,0)</f>
        <v>0</v>
      </c>
      <c r="BF934" s="162">
        <f>IF(N934="snížená",J934,0)</f>
        <v>0</v>
      </c>
      <c r="BG934" s="162">
        <f>IF(N934="zákl. přenesená",J934,0)</f>
        <v>0</v>
      </c>
      <c r="BH934" s="162">
        <f>IF(N934="sníž. přenesená",J934,0)</f>
        <v>0</v>
      </c>
      <c r="BI934" s="162">
        <f>IF(N934="nulová",J934,0)</f>
        <v>0</v>
      </c>
      <c r="BJ934" s="17" t="s">
        <v>86</v>
      </c>
      <c r="BK934" s="162">
        <f>ROUND(I934*H934,2)</f>
        <v>0</v>
      </c>
      <c r="BL934" s="17" t="s">
        <v>245</v>
      </c>
      <c r="BM934" s="161" t="s">
        <v>1447</v>
      </c>
    </row>
    <row r="935" spans="1:65" s="13" customFormat="1" ht="11.25">
      <c r="B935" s="163"/>
      <c r="D935" s="164" t="s">
        <v>237</v>
      </c>
      <c r="E935" s="165" t="s">
        <v>1</v>
      </c>
      <c r="F935" s="166" t="s">
        <v>1365</v>
      </c>
      <c r="H935" s="167">
        <v>1</v>
      </c>
      <c r="I935" s="168"/>
      <c r="L935" s="163"/>
      <c r="M935" s="169"/>
      <c r="N935" s="170"/>
      <c r="O935" s="170"/>
      <c r="P935" s="170"/>
      <c r="Q935" s="170"/>
      <c r="R935" s="170"/>
      <c r="S935" s="170"/>
      <c r="T935" s="171"/>
      <c r="AT935" s="165" t="s">
        <v>237</v>
      </c>
      <c r="AU935" s="165" t="s">
        <v>88</v>
      </c>
      <c r="AV935" s="13" t="s">
        <v>88</v>
      </c>
      <c r="AW935" s="13" t="s">
        <v>33</v>
      </c>
      <c r="AX935" s="13" t="s">
        <v>79</v>
      </c>
      <c r="AY935" s="165" t="s">
        <v>207</v>
      </c>
    </row>
    <row r="936" spans="1:65" s="14" customFormat="1" ht="11.25">
      <c r="B936" s="172"/>
      <c r="D936" s="164" t="s">
        <v>237</v>
      </c>
      <c r="E936" s="173" t="s">
        <v>1</v>
      </c>
      <c r="F936" s="174" t="s">
        <v>3815</v>
      </c>
      <c r="H936" s="173" t="s">
        <v>1</v>
      </c>
      <c r="I936" s="175"/>
      <c r="L936" s="172"/>
      <c r="M936" s="176"/>
      <c r="N936" s="177"/>
      <c r="O936" s="177"/>
      <c r="P936" s="177"/>
      <c r="Q936" s="177"/>
      <c r="R936" s="177"/>
      <c r="S936" s="177"/>
      <c r="T936" s="178"/>
      <c r="AT936" s="173" t="s">
        <v>237</v>
      </c>
      <c r="AU936" s="173" t="s">
        <v>88</v>
      </c>
      <c r="AV936" s="14" t="s">
        <v>86</v>
      </c>
      <c r="AW936" s="14" t="s">
        <v>33</v>
      </c>
      <c r="AX936" s="14" t="s">
        <v>79</v>
      </c>
      <c r="AY936" s="173" t="s">
        <v>207</v>
      </c>
    </row>
    <row r="937" spans="1:65" s="15" customFormat="1" ht="11.25">
      <c r="B937" s="179"/>
      <c r="D937" s="164" t="s">
        <v>237</v>
      </c>
      <c r="E937" s="180" t="s">
        <v>1</v>
      </c>
      <c r="F937" s="181" t="s">
        <v>242</v>
      </c>
      <c r="H937" s="182">
        <v>1</v>
      </c>
      <c r="I937" s="183"/>
      <c r="L937" s="179"/>
      <c r="M937" s="184"/>
      <c r="N937" s="185"/>
      <c r="O937" s="185"/>
      <c r="P937" s="185"/>
      <c r="Q937" s="185"/>
      <c r="R937" s="185"/>
      <c r="S937" s="185"/>
      <c r="T937" s="186"/>
      <c r="AT937" s="180" t="s">
        <v>237</v>
      </c>
      <c r="AU937" s="180" t="s">
        <v>88</v>
      </c>
      <c r="AV937" s="15" t="s">
        <v>213</v>
      </c>
      <c r="AW937" s="15" t="s">
        <v>33</v>
      </c>
      <c r="AX937" s="15" t="s">
        <v>86</v>
      </c>
      <c r="AY937" s="180" t="s">
        <v>207</v>
      </c>
    </row>
    <row r="938" spans="1:65" s="2" customFormat="1" ht="37.9" customHeight="1">
      <c r="A938" s="31"/>
      <c r="B938" s="148"/>
      <c r="C938" s="149" t="s">
        <v>789</v>
      </c>
      <c r="D938" s="149" t="s">
        <v>209</v>
      </c>
      <c r="E938" s="150" t="s">
        <v>4225</v>
      </c>
      <c r="F938" s="151" t="s">
        <v>4226</v>
      </c>
      <c r="G938" s="152" t="s">
        <v>301</v>
      </c>
      <c r="H938" s="153">
        <v>1</v>
      </c>
      <c r="I938" s="154"/>
      <c r="J938" s="155">
        <f>ROUND(I938*H938,2)</f>
        <v>0</v>
      </c>
      <c r="K938" s="156"/>
      <c r="L938" s="32"/>
      <c r="M938" s="157" t="s">
        <v>1</v>
      </c>
      <c r="N938" s="158" t="s">
        <v>44</v>
      </c>
      <c r="O938" s="57"/>
      <c r="P938" s="159">
        <f>O938*H938</f>
        <v>0</v>
      </c>
      <c r="Q938" s="159">
        <v>0</v>
      </c>
      <c r="R938" s="159">
        <f>Q938*H938</f>
        <v>0</v>
      </c>
      <c r="S938" s="159">
        <v>0</v>
      </c>
      <c r="T938" s="160">
        <f>S938*H938</f>
        <v>0</v>
      </c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R938" s="161" t="s">
        <v>245</v>
      </c>
      <c r="AT938" s="161" t="s">
        <v>209</v>
      </c>
      <c r="AU938" s="161" t="s">
        <v>88</v>
      </c>
      <c r="AY938" s="17" t="s">
        <v>207</v>
      </c>
      <c r="BE938" s="162">
        <f>IF(N938="základní",J938,0)</f>
        <v>0</v>
      </c>
      <c r="BF938" s="162">
        <f>IF(N938="snížená",J938,0)</f>
        <v>0</v>
      </c>
      <c r="BG938" s="162">
        <f>IF(N938="zákl. přenesená",J938,0)</f>
        <v>0</v>
      </c>
      <c r="BH938" s="162">
        <f>IF(N938="sníž. přenesená",J938,0)</f>
        <v>0</v>
      </c>
      <c r="BI938" s="162">
        <f>IF(N938="nulová",J938,0)</f>
        <v>0</v>
      </c>
      <c r="BJ938" s="17" t="s">
        <v>86</v>
      </c>
      <c r="BK938" s="162">
        <f>ROUND(I938*H938,2)</f>
        <v>0</v>
      </c>
      <c r="BL938" s="17" t="s">
        <v>245</v>
      </c>
      <c r="BM938" s="161" t="s">
        <v>1450</v>
      </c>
    </row>
    <row r="939" spans="1:65" s="13" customFormat="1" ht="11.25">
      <c r="B939" s="163"/>
      <c r="D939" s="164" t="s">
        <v>237</v>
      </c>
      <c r="E939" s="165" t="s">
        <v>1</v>
      </c>
      <c r="F939" s="166" t="s">
        <v>1365</v>
      </c>
      <c r="H939" s="167">
        <v>1</v>
      </c>
      <c r="I939" s="168"/>
      <c r="L939" s="163"/>
      <c r="M939" s="169"/>
      <c r="N939" s="170"/>
      <c r="O939" s="170"/>
      <c r="P939" s="170"/>
      <c r="Q939" s="170"/>
      <c r="R939" s="170"/>
      <c r="S939" s="170"/>
      <c r="T939" s="171"/>
      <c r="AT939" s="165" t="s">
        <v>237</v>
      </c>
      <c r="AU939" s="165" t="s">
        <v>88</v>
      </c>
      <c r="AV939" s="13" t="s">
        <v>88</v>
      </c>
      <c r="AW939" s="13" t="s">
        <v>33</v>
      </c>
      <c r="AX939" s="13" t="s">
        <v>79</v>
      </c>
      <c r="AY939" s="165" t="s">
        <v>207</v>
      </c>
    </row>
    <row r="940" spans="1:65" s="14" customFormat="1" ht="11.25">
      <c r="B940" s="172"/>
      <c r="D940" s="164" t="s">
        <v>237</v>
      </c>
      <c r="E940" s="173" t="s">
        <v>1</v>
      </c>
      <c r="F940" s="174" t="s">
        <v>3815</v>
      </c>
      <c r="H940" s="173" t="s">
        <v>1</v>
      </c>
      <c r="I940" s="175"/>
      <c r="L940" s="172"/>
      <c r="M940" s="176"/>
      <c r="N940" s="177"/>
      <c r="O940" s="177"/>
      <c r="P940" s="177"/>
      <c r="Q940" s="177"/>
      <c r="R940" s="177"/>
      <c r="S940" s="177"/>
      <c r="T940" s="178"/>
      <c r="AT940" s="173" t="s">
        <v>237</v>
      </c>
      <c r="AU940" s="173" t="s">
        <v>88</v>
      </c>
      <c r="AV940" s="14" t="s">
        <v>86</v>
      </c>
      <c r="AW940" s="14" t="s">
        <v>33</v>
      </c>
      <c r="AX940" s="14" t="s">
        <v>79</v>
      </c>
      <c r="AY940" s="173" t="s">
        <v>207</v>
      </c>
    </row>
    <row r="941" spans="1:65" s="15" customFormat="1" ht="11.25">
      <c r="B941" s="179"/>
      <c r="D941" s="164" t="s">
        <v>237</v>
      </c>
      <c r="E941" s="180" t="s">
        <v>1</v>
      </c>
      <c r="F941" s="181" t="s">
        <v>242</v>
      </c>
      <c r="H941" s="182">
        <v>1</v>
      </c>
      <c r="I941" s="183"/>
      <c r="L941" s="179"/>
      <c r="M941" s="184"/>
      <c r="N941" s="185"/>
      <c r="O941" s="185"/>
      <c r="P941" s="185"/>
      <c r="Q941" s="185"/>
      <c r="R941" s="185"/>
      <c r="S941" s="185"/>
      <c r="T941" s="186"/>
      <c r="AT941" s="180" t="s">
        <v>237</v>
      </c>
      <c r="AU941" s="180" t="s">
        <v>88</v>
      </c>
      <c r="AV941" s="15" t="s">
        <v>213</v>
      </c>
      <c r="AW941" s="15" t="s">
        <v>33</v>
      </c>
      <c r="AX941" s="15" t="s">
        <v>86</v>
      </c>
      <c r="AY941" s="180" t="s">
        <v>207</v>
      </c>
    </row>
    <row r="942" spans="1:65" s="2" customFormat="1" ht="37.9" customHeight="1">
      <c r="A942" s="31"/>
      <c r="B942" s="148"/>
      <c r="C942" s="149" t="s">
        <v>1453</v>
      </c>
      <c r="D942" s="149" t="s">
        <v>209</v>
      </c>
      <c r="E942" s="150" t="s">
        <v>4227</v>
      </c>
      <c r="F942" s="151" t="s">
        <v>4228</v>
      </c>
      <c r="G942" s="152" t="s">
        <v>301</v>
      </c>
      <c r="H942" s="153">
        <v>1</v>
      </c>
      <c r="I942" s="154"/>
      <c r="J942" s="155">
        <f>ROUND(I942*H942,2)</f>
        <v>0</v>
      </c>
      <c r="K942" s="156"/>
      <c r="L942" s="32"/>
      <c r="M942" s="157" t="s">
        <v>1</v>
      </c>
      <c r="N942" s="158" t="s">
        <v>44</v>
      </c>
      <c r="O942" s="57"/>
      <c r="P942" s="159">
        <f>O942*H942</f>
        <v>0</v>
      </c>
      <c r="Q942" s="159">
        <v>0</v>
      </c>
      <c r="R942" s="159">
        <f>Q942*H942</f>
        <v>0</v>
      </c>
      <c r="S942" s="159">
        <v>0</v>
      </c>
      <c r="T942" s="160">
        <f>S942*H942</f>
        <v>0</v>
      </c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R942" s="161" t="s">
        <v>245</v>
      </c>
      <c r="AT942" s="161" t="s">
        <v>209</v>
      </c>
      <c r="AU942" s="161" t="s">
        <v>88</v>
      </c>
      <c r="AY942" s="17" t="s">
        <v>207</v>
      </c>
      <c r="BE942" s="162">
        <f>IF(N942="základní",J942,0)</f>
        <v>0</v>
      </c>
      <c r="BF942" s="162">
        <f>IF(N942="snížená",J942,0)</f>
        <v>0</v>
      </c>
      <c r="BG942" s="162">
        <f>IF(N942="zákl. přenesená",J942,0)</f>
        <v>0</v>
      </c>
      <c r="BH942" s="162">
        <f>IF(N942="sníž. přenesená",J942,0)</f>
        <v>0</v>
      </c>
      <c r="BI942" s="162">
        <f>IF(N942="nulová",J942,0)</f>
        <v>0</v>
      </c>
      <c r="BJ942" s="17" t="s">
        <v>86</v>
      </c>
      <c r="BK942" s="162">
        <f>ROUND(I942*H942,2)</f>
        <v>0</v>
      </c>
      <c r="BL942" s="17" t="s">
        <v>245</v>
      </c>
      <c r="BM942" s="161" t="s">
        <v>1456</v>
      </c>
    </row>
    <row r="943" spans="1:65" s="13" customFormat="1" ht="11.25">
      <c r="B943" s="163"/>
      <c r="D943" s="164" t="s">
        <v>237</v>
      </c>
      <c r="E943" s="165" t="s">
        <v>1</v>
      </c>
      <c r="F943" s="166" t="s">
        <v>1365</v>
      </c>
      <c r="H943" s="167">
        <v>1</v>
      </c>
      <c r="I943" s="168"/>
      <c r="L943" s="163"/>
      <c r="M943" s="169"/>
      <c r="N943" s="170"/>
      <c r="O943" s="170"/>
      <c r="P943" s="170"/>
      <c r="Q943" s="170"/>
      <c r="R943" s="170"/>
      <c r="S943" s="170"/>
      <c r="T943" s="171"/>
      <c r="AT943" s="165" t="s">
        <v>237</v>
      </c>
      <c r="AU943" s="165" t="s">
        <v>88</v>
      </c>
      <c r="AV943" s="13" t="s">
        <v>88</v>
      </c>
      <c r="AW943" s="13" t="s">
        <v>33</v>
      </c>
      <c r="AX943" s="13" t="s">
        <v>79</v>
      </c>
      <c r="AY943" s="165" t="s">
        <v>207</v>
      </c>
    </row>
    <row r="944" spans="1:65" s="14" customFormat="1" ht="11.25">
      <c r="B944" s="172"/>
      <c r="D944" s="164" t="s">
        <v>237</v>
      </c>
      <c r="E944" s="173" t="s">
        <v>1</v>
      </c>
      <c r="F944" s="174" t="s">
        <v>3815</v>
      </c>
      <c r="H944" s="173" t="s">
        <v>1</v>
      </c>
      <c r="I944" s="175"/>
      <c r="L944" s="172"/>
      <c r="M944" s="176"/>
      <c r="N944" s="177"/>
      <c r="O944" s="177"/>
      <c r="P944" s="177"/>
      <c r="Q944" s="177"/>
      <c r="R944" s="177"/>
      <c r="S944" s="177"/>
      <c r="T944" s="178"/>
      <c r="AT944" s="173" t="s">
        <v>237</v>
      </c>
      <c r="AU944" s="173" t="s">
        <v>88</v>
      </c>
      <c r="AV944" s="14" t="s">
        <v>86</v>
      </c>
      <c r="AW944" s="14" t="s">
        <v>33</v>
      </c>
      <c r="AX944" s="14" t="s">
        <v>79</v>
      </c>
      <c r="AY944" s="173" t="s">
        <v>207</v>
      </c>
    </row>
    <row r="945" spans="1:65" s="15" customFormat="1" ht="11.25">
      <c r="B945" s="179"/>
      <c r="D945" s="164" t="s">
        <v>237</v>
      </c>
      <c r="E945" s="180" t="s">
        <v>1</v>
      </c>
      <c r="F945" s="181" t="s">
        <v>242</v>
      </c>
      <c r="H945" s="182">
        <v>1</v>
      </c>
      <c r="I945" s="183"/>
      <c r="L945" s="179"/>
      <c r="M945" s="184"/>
      <c r="N945" s="185"/>
      <c r="O945" s="185"/>
      <c r="P945" s="185"/>
      <c r="Q945" s="185"/>
      <c r="R945" s="185"/>
      <c r="S945" s="185"/>
      <c r="T945" s="186"/>
      <c r="AT945" s="180" t="s">
        <v>237</v>
      </c>
      <c r="AU945" s="180" t="s">
        <v>88</v>
      </c>
      <c r="AV945" s="15" t="s">
        <v>213</v>
      </c>
      <c r="AW945" s="15" t="s">
        <v>33</v>
      </c>
      <c r="AX945" s="15" t="s">
        <v>86</v>
      </c>
      <c r="AY945" s="180" t="s">
        <v>207</v>
      </c>
    </row>
    <row r="946" spans="1:65" s="2" customFormat="1" ht="37.9" customHeight="1">
      <c r="A946" s="31"/>
      <c r="B946" s="148"/>
      <c r="C946" s="149" t="s">
        <v>796</v>
      </c>
      <c r="D946" s="149" t="s">
        <v>209</v>
      </c>
      <c r="E946" s="150" t="s">
        <v>4229</v>
      </c>
      <c r="F946" s="151" t="s">
        <v>4230</v>
      </c>
      <c r="G946" s="152" t="s">
        <v>301</v>
      </c>
      <c r="H946" s="153">
        <v>1</v>
      </c>
      <c r="I946" s="154"/>
      <c r="J946" s="155">
        <f>ROUND(I946*H946,2)</f>
        <v>0</v>
      </c>
      <c r="K946" s="156"/>
      <c r="L946" s="32"/>
      <c r="M946" s="157" t="s">
        <v>1</v>
      </c>
      <c r="N946" s="158" t="s">
        <v>44</v>
      </c>
      <c r="O946" s="57"/>
      <c r="P946" s="159">
        <f>O946*H946</f>
        <v>0</v>
      </c>
      <c r="Q946" s="159">
        <v>0</v>
      </c>
      <c r="R946" s="159">
        <f>Q946*H946</f>
        <v>0</v>
      </c>
      <c r="S946" s="159">
        <v>0</v>
      </c>
      <c r="T946" s="160">
        <f>S946*H946</f>
        <v>0</v>
      </c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R946" s="161" t="s">
        <v>245</v>
      </c>
      <c r="AT946" s="161" t="s">
        <v>209</v>
      </c>
      <c r="AU946" s="161" t="s">
        <v>88</v>
      </c>
      <c r="AY946" s="17" t="s">
        <v>207</v>
      </c>
      <c r="BE946" s="162">
        <f>IF(N946="základní",J946,0)</f>
        <v>0</v>
      </c>
      <c r="BF946" s="162">
        <f>IF(N946="snížená",J946,0)</f>
        <v>0</v>
      </c>
      <c r="BG946" s="162">
        <f>IF(N946="zákl. přenesená",J946,0)</f>
        <v>0</v>
      </c>
      <c r="BH946" s="162">
        <f>IF(N946="sníž. přenesená",J946,0)</f>
        <v>0</v>
      </c>
      <c r="BI946" s="162">
        <f>IF(N946="nulová",J946,0)</f>
        <v>0</v>
      </c>
      <c r="BJ946" s="17" t="s">
        <v>86</v>
      </c>
      <c r="BK946" s="162">
        <f>ROUND(I946*H946,2)</f>
        <v>0</v>
      </c>
      <c r="BL946" s="17" t="s">
        <v>245</v>
      </c>
      <c r="BM946" s="161" t="s">
        <v>1457</v>
      </c>
    </row>
    <row r="947" spans="1:65" s="13" customFormat="1" ht="11.25">
      <c r="B947" s="163"/>
      <c r="D947" s="164" t="s">
        <v>237</v>
      </c>
      <c r="E947" s="165" t="s">
        <v>1</v>
      </c>
      <c r="F947" s="166" t="s">
        <v>1365</v>
      </c>
      <c r="H947" s="167">
        <v>1</v>
      </c>
      <c r="I947" s="168"/>
      <c r="L947" s="163"/>
      <c r="M947" s="169"/>
      <c r="N947" s="170"/>
      <c r="O947" s="170"/>
      <c r="P947" s="170"/>
      <c r="Q947" s="170"/>
      <c r="R947" s="170"/>
      <c r="S947" s="170"/>
      <c r="T947" s="171"/>
      <c r="AT947" s="165" t="s">
        <v>237</v>
      </c>
      <c r="AU947" s="165" t="s">
        <v>88</v>
      </c>
      <c r="AV947" s="13" t="s">
        <v>88</v>
      </c>
      <c r="AW947" s="13" t="s">
        <v>33</v>
      </c>
      <c r="AX947" s="13" t="s">
        <v>79</v>
      </c>
      <c r="AY947" s="165" t="s">
        <v>207</v>
      </c>
    </row>
    <row r="948" spans="1:65" s="14" customFormat="1" ht="11.25">
      <c r="B948" s="172"/>
      <c r="D948" s="164" t="s">
        <v>237</v>
      </c>
      <c r="E948" s="173" t="s">
        <v>1</v>
      </c>
      <c r="F948" s="174" t="s">
        <v>3815</v>
      </c>
      <c r="H948" s="173" t="s">
        <v>1</v>
      </c>
      <c r="I948" s="175"/>
      <c r="L948" s="172"/>
      <c r="M948" s="176"/>
      <c r="N948" s="177"/>
      <c r="O948" s="177"/>
      <c r="P948" s="177"/>
      <c r="Q948" s="177"/>
      <c r="R948" s="177"/>
      <c r="S948" s="177"/>
      <c r="T948" s="178"/>
      <c r="AT948" s="173" t="s">
        <v>237</v>
      </c>
      <c r="AU948" s="173" t="s">
        <v>88</v>
      </c>
      <c r="AV948" s="14" t="s">
        <v>86</v>
      </c>
      <c r="AW948" s="14" t="s">
        <v>33</v>
      </c>
      <c r="AX948" s="14" t="s">
        <v>79</v>
      </c>
      <c r="AY948" s="173" t="s">
        <v>207</v>
      </c>
    </row>
    <row r="949" spans="1:65" s="15" customFormat="1" ht="11.25">
      <c r="B949" s="179"/>
      <c r="D949" s="164" t="s">
        <v>237</v>
      </c>
      <c r="E949" s="180" t="s">
        <v>1</v>
      </c>
      <c r="F949" s="181" t="s">
        <v>242</v>
      </c>
      <c r="H949" s="182">
        <v>1</v>
      </c>
      <c r="I949" s="183"/>
      <c r="L949" s="179"/>
      <c r="M949" s="184"/>
      <c r="N949" s="185"/>
      <c r="O949" s="185"/>
      <c r="P949" s="185"/>
      <c r="Q949" s="185"/>
      <c r="R949" s="185"/>
      <c r="S949" s="185"/>
      <c r="T949" s="186"/>
      <c r="AT949" s="180" t="s">
        <v>237</v>
      </c>
      <c r="AU949" s="180" t="s">
        <v>88</v>
      </c>
      <c r="AV949" s="15" t="s">
        <v>213</v>
      </c>
      <c r="AW949" s="15" t="s">
        <v>33</v>
      </c>
      <c r="AX949" s="15" t="s">
        <v>86</v>
      </c>
      <c r="AY949" s="180" t="s">
        <v>207</v>
      </c>
    </row>
    <row r="950" spans="1:65" s="2" customFormat="1" ht="37.9" customHeight="1">
      <c r="A950" s="31"/>
      <c r="B950" s="148"/>
      <c r="C950" s="149" t="s">
        <v>1460</v>
      </c>
      <c r="D950" s="149" t="s">
        <v>209</v>
      </c>
      <c r="E950" s="150" t="s">
        <v>4231</v>
      </c>
      <c r="F950" s="151" t="s">
        <v>4232</v>
      </c>
      <c r="G950" s="152" t="s">
        <v>301</v>
      </c>
      <c r="H950" s="153">
        <v>1</v>
      </c>
      <c r="I950" s="154"/>
      <c r="J950" s="155">
        <f>ROUND(I950*H950,2)</f>
        <v>0</v>
      </c>
      <c r="K950" s="156"/>
      <c r="L950" s="32"/>
      <c r="M950" s="157" t="s">
        <v>1</v>
      </c>
      <c r="N950" s="158" t="s">
        <v>44</v>
      </c>
      <c r="O950" s="57"/>
      <c r="P950" s="159">
        <f>O950*H950</f>
        <v>0</v>
      </c>
      <c r="Q950" s="159">
        <v>0</v>
      </c>
      <c r="R950" s="159">
        <f>Q950*H950</f>
        <v>0</v>
      </c>
      <c r="S950" s="159">
        <v>0</v>
      </c>
      <c r="T950" s="160">
        <f>S950*H950</f>
        <v>0</v>
      </c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R950" s="161" t="s">
        <v>245</v>
      </c>
      <c r="AT950" s="161" t="s">
        <v>209</v>
      </c>
      <c r="AU950" s="161" t="s">
        <v>88</v>
      </c>
      <c r="AY950" s="17" t="s">
        <v>207</v>
      </c>
      <c r="BE950" s="162">
        <f>IF(N950="základní",J950,0)</f>
        <v>0</v>
      </c>
      <c r="BF950" s="162">
        <f>IF(N950="snížená",J950,0)</f>
        <v>0</v>
      </c>
      <c r="BG950" s="162">
        <f>IF(N950="zákl. přenesená",J950,0)</f>
        <v>0</v>
      </c>
      <c r="BH950" s="162">
        <f>IF(N950="sníž. přenesená",J950,0)</f>
        <v>0</v>
      </c>
      <c r="BI950" s="162">
        <f>IF(N950="nulová",J950,0)</f>
        <v>0</v>
      </c>
      <c r="BJ950" s="17" t="s">
        <v>86</v>
      </c>
      <c r="BK950" s="162">
        <f>ROUND(I950*H950,2)</f>
        <v>0</v>
      </c>
      <c r="BL950" s="17" t="s">
        <v>245</v>
      </c>
      <c r="BM950" s="161" t="s">
        <v>1463</v>
      </c>
    </row>
    <row r="951" spans="1:65" s="13" customFormat="1" ht="11.25">
      <c r="B951" s="163"/>
      <c r="D951" s="164" t="s">
        <v>237</v>
      </c>
      <c r="E951" s="165" t="s">
        <v>1</v>
      </c>
      <c r="F951" s="166" t="s">
        <v>1365</v>
      </c>
      <c r="H951" s="167">
        <v>1</v>
      </c>
      <c r="I951" s="168"/>
      <c r="L951" s="163"/>
      <c r="M951" s="169"/>
      <c r="N951" s="170"/>
      <c r="O951" s="170"/>
      <c r="P951" s="170"/>
      <c r="Q951" s="170"/>
      <c r="R951" s="170"/>
      <c r="S951" s="170"/>
      <c r="T951" s="171"/>
      <c r="AT951" s="165" t="s">
        <v>237</v>
      </c>
      <c r="AU951" s="165" t="s">
        <v>88</v>
      </c>
      <c r="AV951" s="13" t="s">
        <v>88</v>
      </c>
      <c r="AW951" s="13" t="s">
        <v>33</v>
      </c>
      <c r="AX951" s="13" t="s">
        <v>79</v>
      </c>
      <c r="AY951" s="165" t="s">
        <v>207</v>
      </c>
    </row>
    <row r="952" spans="1:65" s="14" customFormat="1" ht="11.25">
      <c r="B952" s="172"/>
      <c r="D952" s="164" t="s">
        <v>237</v>
      </c>
      <c r="E952" s="173" t="s">
        <v>1</v>
      </c>
      <c r="F952" s="174" t="s">
        <v>3815</v>
      </c>
      <c r="H952" s="173" t="s">
        <v>1</v>
      </c>
      <c r="I952" s="175"/>
      <c r="L952" s="172"/>
      <c r="M952" s="176"/>
      <c r="N952" s="177"/>
      <c r="O952" s="177"/>
      <c r="P952" s="177"/>
      <c r="Q952" s="177"/>
      <c r="R952" s="177"/>
      <c r="S952" s="177"/>
      <c r="T952" s="178"/>
      <c r="AT952" s="173" t="s">
        <v>237</v>
      </c>
      <c r="AU952" s="173" t="s">
        <v>88</v>
      </c>
      <c r="AV952" s="14" t="s">
        <v>86</v>
      </c>
      <c r="AW952" s="14" t="s">
        <v>33</v>
      </c>
      <c r="AX952" s="14" t="s">
        <v>79</v>
      </c>
      <c r="AY952" s="173" t="s">
        <v>207</v>
      </c>
    </row>
    <row r="953" spans="1:65" s="15" customFormat="1" ht="11.25">
      <c r="B953" s="179"/>
      <c r="D953" s="164" t="s">
        <v>237</v>
      </c>
      <c r="E953" s="180" t="s">
        <v>1</v>
      </c>
      <c r="F953" s="181" t="s">
        <v>242</v>
      </c>
      <c r="H953" s="182">
        <v>1</v>
      </c>
      <c r="I953" s="183"/>
      <c r="L953" s="179"/>
      <c r="M953" s="184"/>
      <c r="N953" s="185"/>
      <c r="O953" s="185"/>
      <c r="P953" s="185"/>
      <c r="Q953" s="185"/>
      <c r="R953" s="185"/>
      <c r="S953" s="185"/>
      <c r="T953" s="186"/>
      <c r="AT953" s="180" t="s">
        <v>237</v>
      </c>
      <c r="AU953" s="180" t="s">
        <v>88</v>
      </c>
      <c r="AV953" s="15" t="s">
        <v>213</v>
      </c>
      <c r="AW953" s="15" t="s">
        <v>33</v>
      </c>
      <c r="AX953" s="15" t="s">
        <v>86</v>
      </c>
      <c r="AY953" s="180" t="s">
        <v>207</v>
      </c>
    </row>
    <row r="954" spans="1:65" s="2" customFormat="1" ht="37.9" customHeight="1">
      <c r="A954" s="31"/>
      <c r="B954" s="148"/>
      <c r="C954" s="149" t="s">
        <v>801</v>
      </c>
      <c r="D954" s="149" t="s">
        <v>209</v>
      </c>
      <c r="E954" s="150" t="s">
        <v>4233</v>
      </c>
      <c r="F954" s="151" t="s">
        <v>4234</v>
      </c>
      <c r="G954" s="152" t="s">
        <v>301</v>
      </c>
      <c r="H954" s="153">
        <v>1</v>
      </c>
      <c r="I954" s="154"/>
      <c r="J954" s="155">
        <f>ROUND(I954*H954,2)</f>
        <v>0</v>
      </c>
      <c r="K954" s="156"/>
      <c r="L954" s="32"/>
      <c r="M954" s="157" t="s">
        <v>1</v>
      </c>
      <c r="N954" s="158" t="s">
        <v>44</v>
      </c>
      <c r="O954" s="57"/>
      <c r="P954" s="159">
        <f>O954*H954</f>
        <v>0</v>
      </c>
      <c r="Q954" s="159">
        <v>0</v>
      </c>
      <c r="R954" s="159">
        <f>Q954*H954</f>
        <v>0</v>
      </c>
      <c r="S954" s="159">
        <v>0</v>
      </c>
      <c r="T954" s="160">
        <f>S954*H954</f>
        <v>0</v>
      </c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R954" s="161" t="s">
        <v>245</v>
      </c>
      <c r="AT954" s="161" t="s">
        <v>209</v>
      </c>
      <c r="AU954" s="161" t="s">
        <v>88</v>
      </c>
      <c r="AY954" s="17" t="s">
        <v>207</v>
      </c>
      <c r="BE954" s="162">
        <f>IF(N954="základní",J954,0)</f>
        <v>0</v>
      </c>
      <c r="BF954" s="162">
        <f>IF(N954="snížená",J954,0)</f>
        <v>0</v>
      </c>
      <c r="BG954" s="162">
        <f>IF(N954="zákl. přenesená",J954,0)</f>
        <v>0</v>
      </c>
      <c r="BH954" s="162">
        <f>IF(N954="sníž. přenesená",J954,0)</f>
        <v>0</v>
      </c>
      <c r="BI954" s="162">
        <f>IF(N954="nulová",J954,0)</f>
        <v>0</v>
      </c>
      <c r="BJ954" s="17" t="s">
        <v>86</v>
      </c>
      <c r="BK954" s="162">
        <f>ROUND(I954*H954,2)</f>
        <v>0</v>
      </c>
      <c r="BL954" s="17" t="s">
        <v>245</v>
      </c>
      <c r="BM954" s="161" t="s">
        <v>1466</v>
      </c>
    </row>
    <row r="955" spans="1:65" s="13" customFormat="1" ht="11.25">
      <c r="B955" s="163"/>
      <c r="D955" s="164" t="s">
        <v>237</v>
      </c>
      <c r="E955" s="165" t="s">
        <v>1</v>
      </c>
      <c r="F955" s="166" t="s">
        <v>1365</v>
      </c>
      <c r="H955" s="167">
        <v>1</v>
      </c>
      <c r="I955" s="168"/>
      <c r="L955" s="163"/>
      <c r="M955" s="169"/>
      <c r="N955" s="170"/>
      <c r="O955" s="170"/>
      <c r="P955" s="170"/>
      <c r="Q955" s="170"/>
      <c r="R955" s="170"/>
      <c r="S955" s="170"/>
      <c r="T955" s="171"/>
      <c r="AT955" s="165" t="s">
        <v>237</v>
      </c>
      <c r="AU955" s="165" t="s">
        <v>88</v>
      </c>
      <c r="AV955" s="13" t="s">
        <v>88</v>
      </c>
      <c r="AW955" s="13" t="s">
        <v>33</v>
      </c>
      <c r="AX955" s="13" t="s">
        <v>79</v>
      </c>
      <c r="AY955" s="165" t="s">
        <v>207</v>
      </c>
    </row>
    <row r="956" spans="1:65" s="14" customFormat="1" ht="11.25">
      <c r="B956" s="172"/>
      <c r="D956" s="164" t="s">
        <v>237</v>
      </c>
      <c r="E956" s="173" t="s">
        <v>1</v>
      </c>
      <c r="F956" s="174" t="s">
        <v>3815</v>
      </c>
      <c r="H956" s="173" t="s">
        <v>1</v>
      </c>
      <c r="I956" s="175"/>
      <c r="L956" s="172"/>
      <c r="M956" s="176"/>
      <c r="N956" s="177"/>
      <c r="O956" s="177"/>
      <c r="P956" s="177"/>
      <c r="Q956" s="177"/>
      <c r="R956" s="177"/>
      <c r="S956" s="177"/>
      <c r="T956" s="178"/>
      <c r="AT956" s="173" t="s">
        <v>237</v>
      </c>
      <c r="AU956" s="173" t="s">
        <v>88</v>
      </c>
      <c r="AV956" s="14" t="s">
        <v>86</v>
      </c>
      <c r="AW956" s="14" t="s">
        <v>33</v>
      </c>
      <c r="AX956" s="14" t="s">
        <v>79</v>
      </c>
      <c r="AY956" s="173" t="s">
        <v>207</v>
      </c>
    </row>
    <row r="957" spans="1:65" s="15" customFormat="1" ht="11.25">
      <c r="B957" s="179"/>
      <c r="D957" s="164" t="s">
        <v>237</v>
      </c>
      <c r="E957" s="180" t="s">
        <v>1</v>
      </c>
      <c r="F957" s="181" t="s">
        <v>242</v>
      </c>
      <c r="H957" s="182">
        <v>1</v>
      </c>
      <c r="I957" s="183"/>
      <c r="L957" s="179"/>
      <c r="M957" s="184"/>
      <c r="N957" s="185"/>
      <c r="O957" s="185"/>
      <c r="P957" s="185"/>
      <c r="Q957" s="185"/>
      <c r="R957" s="185"/>
      <c r="S957" s="185"/>
      <c r="T957" s="186"/>
      <c r="AT957" s="180" t="s">
        <v>237</v>
      </c>
      <c r="AU957" s="180" t="s">
        <v>88</v>
      </c>
      <c r="AV957" s="15" t="s">
        <v>213</v>
      </c>
      <c r="AW957" s="15" t="s">
        <v>33</v>
      </c>
      <c r="AX957" s="15" t="s">
        <v>86</v>
      </c>
      <c r="AY957" s="180" t="s">
        <v>207</v>
      </c>
    </row>
    <row r="958" spans="1:65" s="2" customFormat="1" ht="37.9" customHeight="1">
      <c r="A958" s="31"/>
      <c r="B958" s="148"/>
      <c r="C958" s="149" t="s">
        <v>1469</v>
      </c>
      <c r="D958" s="149" t="s">
        <v>209</v>
      </c>
      <c r="E958" s="150" t="s">
        <v>4235</v>
      </c>
      <c r="F958" s="151" t="s">
        <v>4236</v>
      </c>
      <c r="G958" s="152" t="s">
        <v>301</v>
      </c>
      <c r="H958" s="153">
        <v>1</v>
      </c>
      <c r="I958" s="154"/>
      <c r="J958" s="155">
        <f>ROUND(I958*H958,2)</f>
        <v>0</v>
      </c>
      <c r="K958" s="156"/>
      <c r="L958" s="32"/>
      <c r="M958" s="157" t="s">
        <v>1</v>
      </c>
      <c r="N958" s="158" t="s">
        <v>44</v>
      </c>
      <c r="O958" s="57"/>
      <c r="P958" s="159">
        <f>O958*H958</f>
        <v>0</v>
      </c>
      <c r="Q958" s="159">
        <v>0</v>
      </c>
      <c r="R958" s="159">
        <f>Q958*H958</f>
        <v>0</v>
      </c>
      <c r="S958" s="159">
        <v>0</v>
      </c>
      <c r="T958" s="160">
        <f>S958*H958</f>
        <v>0</v>
      </c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R958" s="161" t="s">
        <v>245</v>
      </c>
      <c r="AT958" s="161" t="s">
        <v>209</v>
      </c>
      <c r="AU958" s="161" t="s">
        <v>88</v>
      </c>
      <c r="AY958" s="17" t="s">
        <v>207</v>
      </c>
      <c r="BE958" s="162">
        <f>IF(N958="základní",J958,0)</f>
        <v>0</v>
      </c>
      <c r="BF958" s="162">
        <f>IF(N958="snížená",J958,0)</f>
        <v>0</v>
      </c>
      <c r="BG958" s="162">
        <f>IF(N958="zákl. přenesená",J958,0)</f>
        <v>0</v>
      </c>
      <c r="BH958" s="162">
        <f>IF(N958="sníž. přenesená",J958,0)</f>
        <v>0</v>
      </c>
      <c r="BI958" s="162">
        <f>IF(N958="nulová",J958,0)</f>
        <v>0</v>
      </c>
      <c r="BJ958" s="17" t="s">
        <v>86</v>
      </c>
      <c r="BK958" s="162">
        <f>ROUND(I958*H958,2)</f>
        <v>0</v>
      </c>
      <c r="BL958" s="17" t="s">
        <v>245</v>
      </c>
      <c r="BM958" s="161" t="s">
        <v>1472</v>
      </c>
    </row>
    <row r="959" spans="1:65" s="13" customFormat="1" ht="11.25">
      <c r="B959" s="163"/>
      <c r="D959" s="164" t="s">
        <v>237</v>
      </c>
      <c r="E959" s="165" t="s">
        <v>1</v>
      </c>
      <c r="F959" s="166" t="s">
        <v>1365</v>
      </c>
      <c r="H959" s="167">
        <v>1</v>
      </c>
      <c r="I959" s="168"/>
      <c r="L959" s="163"/>
      <c r="M959" s="169"/>
      <c r="N959" s="170"/>
      <c r="O959" s="170"/>
      <c r="P959" s="170"/>
      <c r="Q959" s="170"/>
      <c r="R959" s="170"/>
      <c r="S959" s="170"/>
      <c r="T959" s="171"/>
      <c r="AT959" s="165" t="s">
        <v>237</v>
      </c>
      <c r="AU959" s="165" t="s">
        <v>88</v>
      </c>
      <c r="AV959" s="13" t="s">
        <v>88</v>
      </c>
      <c r="AW959" s="13" t="s">
        <v>33</v>
      </c>
      <c r="AX959" s="13" t="s">
        <v>79</v>
      </c>
      <c r="AY959" s="165" t="s">
        <v>207</v>
      </c>
    </row>
    <row r="960" spans="1:65" s="14" customFormat="1" ht="11.25">
      <c r="B960" s="172"/>
      <c r="D960" s="164" t="s">
        <v>237</v>
      </c>
      <c r="E960" s="173" t="s">
        <v>1</v>
      </c>
      <c r="F960" s="174" t="s">
        <v>3815</v>
      </c>
      <c r="H960" s="173" t="s">
        <v>1</v>
      </c>
      <c r="I960" s="175"/>
      <c r="L960" s="172"/>
      <c r="M960" s="176"/>
      <c r="N960" s="177"/>
      <c r="O960" s="177"/>
      <c r="P960" s="177"/>
      <c r="Q960" s="177"/>
      <c r="R960" s="177"/>
      <c r="S960" s="177"/>
      <c r="T960" s="178"/>
      <c r="AT960" s="173" t="s">
        <v>237</v>
      </c>
      <c r="AU960" s="173" t="s">
        <v>88</v>
      </c>
      <c r="AV960" s="14" t="s">
        <v>86</v>
      </c>
      <c r="AW960" s="14" t="s">
        <v>33</v>
      </c>
      <c r="AX960" s="14" t="s">
        <v>79</v>
      </c>
      <c r="AY960" s="173" t="s">
        <v>207</v>
      </c>
    </row>
    <row r="961" spans="1:65" s="15" customFormat="1" ht="11.25">
      <c r="B961" s="179"/>
      <c r="D961" s="164" t="s">
        <v>237</v>
      </c>
      <c r="E961" s="180" t="s">
        <v>1</v>
      </c>
      <c r="F961" s="181" t="s">
        <v>242</v>
      </c>
      <c r="H961" s="182">
        <v>1</v>
      </c>
      <c r="I961" s="183"/>
      <c r="L961" s="179"/>
      <c r="M961" s="184"/>
      <c r="N961" s="185"/>
      <c r="O961" s="185"/>
      <c r="P961" s="185"/>
      <c r="Q961" s="185"/>
      <c r="R961" s="185"/>
      <c r="S961" s="185"/>
      <c r="T961" s="186"/>
      <c r="AT961" s="180" t="s">
        <v>237</v>
      </c>
      <c r="AU961" s="180" t="s">
        <v>88</v>
      </c>
      <c r="AV961" s="15" t="s">
        <v>213</v>
      </c>
      <c r="AW961" s="15" t="s">
        <v>33</v>
      </c>
      <c r="AX961" s="15" t="s">
        <v>86</v>
      </c>
      <c r="AY961" s="180" t="s">
        <v>207</v>
      </c>
    </row>
    <row r="962" spans="1:65" s="2" customFormat="1" ht="37.9" customHeight="1">
      <c r="A962" s="31"/>
      <c r="B962" s="148"/>
      <c r="C962" s="149" t="s">
        <v>806</v>
      </c>
      <c r="D962" s="149" t="s">
        <v>209</v>
      </c>
      <c r="E962" s="150" t="s">
        <v>4237</v>
      </c>
      <c r="F962" s="151" t="s">
        <v>4238</v>
      </c>
      <c r="G962" s="152" t="s">
        <v>301</v>
      </c>
      <c r="H962" s="153">
        <v>1</v>
      </c>
      <c r="I962" s="154"/>
      <c r="J962" s="155">
        <f>ROUND(I962*H962,2)</f>
        <v>0</v>
      </c>
      <c r="K962" s="156"/>
      <c r="L962" s="32"/>
      <c r="M962" s="157" t="s">
        <v>1</v>
      </c>
      <c r="N962" s="158" t="s">
        <v>44</v>
      </c>
      <c r="O962" s="57"/>
      <c r="P962" s="159">
        <f>O962*H962</f>
        <v>0</v>
      </c>
      <c r="Q962" s="159">
        <v>0</v>
      </c>
      <c r="R962" s="159">
        <f>Q962*H962</f>
        <v>0</v>
      </c>
      <c r="S962" s="159">
        <v>0</v>
      </c>
      <c r="T962" s="160">
        <f>S962*H962</f>
        <v>0</v>
      </c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R962" s="161" t="s">
        <v>245</v>
      </c>
      <c r="AT962" s="161" t="s">
        <v>209</v>
      </c>
      <c r="AU962" s="161" t="s">
        <v>88</v>
      </c>
      <c r="AY962" s="17" t="s">
        <v>207</v>
      </c>
      <c r="BE962" s="162">
        <f>IF(N962="základní",J962,0)</f>
        <v>0</v>
      </c>
      <c r="BF962" s="162">
        <f>IF(N962="snížená",J962,0)</f>
        <v>0</v>
      </c>
      <c r="BG962" s="162">
        <f>IF(N962="zákl. přenesená",J962,0)</f>
        <v>0</v>
      </c>
      <c r="BH962" s="162">
        <f>IF(N962="sníž. přenesená",J962,0)</f>
        <v>0</v>
      </c>
      <c r="BI962" s="162">
        <f>IF(N962="nulová",J962,0)</f>
        <v>0</v>
      </c>
      <c r="BJ962" s="17" t="s">
        <v>86</v>
      </c>
      <c r="BK962" s="162">
        <f>ROUND(I962*H962,2)</f>
        <v>0</v>
      </c>
      <c r="BL962" s="17" t="s">
        <v>245</v>
      </c>
      <c r="BM962" s="161" t="s">
        <v>1477</v>
      </c>
    </row>
    <row r="963" spans="1:65" s="13" customFormat="1" ht="11.25">
      <c r="B963" s="163"/>
      <c r="D963" s="164" t="s">
        <v>237</v>
      </c>
      <c r="E963" s="165" t="s">
        <v>1</v>
      </c>
      <c r="F963" s="166" t="s">
        <v>1365</v>
      </c>
      <c r="H963" s="167">
        <v>1</v>
      </c>
      <c r="I963" s="168"/>
      <c r="L963" s="163"/>
      <c r="M963" s="169"/>
      <c r="N963" s="170"/>
      <c r="O963" s="170"/>
      <c r="P963" s="170"/>
      <c r="Q963" s="170"/>
      <c r="R963" s="170"/>
      <c r="S963" s="170"/>
      <c r="T963" s="171"/>
      <c r="AT963" s="165" t="s">
        <v>237</v>
      </c>
      <c r="AU963" s="165" t="s">
        <v>88</v>
      </c>
      <c r="AV963" s="13" t="s">
        <v>88</v>
      </c>
      <c r="AW963" s="13" t="s">
        <v>33</v>
      </c>
      <c r="AX963" s="13" t="s">
        <v>79</v>
      </c>
      <c r="AY963" s="165" t="s">
        <v>207</v>
      </c>
    </row>
    <row r="964" spans="1:65" s="14" customFormat="1" ht="11.25">
      <c r="B964" s="172"/>
      <c r="D964" s="164" t="s">
        <v>237</v>
      </c>
      <c r="E964" s="173" t="s">
        <v>1</v>
      </c>
      <c r="F964" s="174" t="s">
        <v>3815</v>
      </c>
      <c r="H964" s="173" t="s">
        <v>1</v>
      </c>
      <c r="I964" s="175"/>
      <c r="L964" s="172"/>
      <c r="M964" s="176"/>
      <c r="N964" s="177"/>
      <c r="O964" s="177"/>
      <c r="P964" s="177"/>
      <c r="Q964" s="177"/>
      <c r="R964" s="177"/>
      <c r="S964" s="177"/>
      <c r="T964" s="178"/>
      <c r="AT964" s="173" t="s">
        <v>237</v>
      </c>
      <c r="AU964" s="173" t="s">
        <v>88</v>
      </c>
      <c r="AV964" s="14" t="s">
        <v>86</v>
      </c>
      <c r="AW964" s="14" t="s">
        <v>33</v>
      </c>
      <c r="AX964" s="14" t="s">
        <v>79</v>
      </c>
      <c r="AY964" s="173" t="s">
        <v>207</v>
      </c>
    </row>
    <row r="965" spans="1:65" s="15" customFormat="1" ht="11.25">
      <c r="B965" s="179"/>
      <c r="D965" s="164" t="s">
        <v>237</v>
      </c>
      <c r="E965" s="180" t="s">
        <v>1</v>
      </c>
      <c r="F965" s="181" t="s">
        <v>242</v>
      </c>
      <c r="H965" s="182">
        <v>1</v>
      </c>
      <c r="I965" s="183"/>
      <c r="L965" s="179"/>
      <c r="M965" s="184"/>
      <c r="N965" s="185"/>
      <c r="O965" s="185"/>
      <c r="P965" s="185"/>
      <c r="Q965" s="185"/>
      <c r="R965" s="185"/>
      <c r="S965" s="185"/>
      <c r="T965" s="186"/>
      <c r="AT965" s="180" t="s">
        <v>237</v>
      </c>
      <c r="AU965" s="180" t="s">
        <v>88</v>
      </c>
      <c r="AV965" s="15" t="s">
        <v>213</v>
      </c>
      <c r="AW965" s="15" t="s">
        <v>33</v>
      </c>
      <c r="AX965" s="15" t="s">
        <v>86</v>
      </c>
      <c r="AY965" s="180" t="s">
        <v>207</v>
      </c>
    </row>
    <row r="966" spans="1:65" s="2" customFormat="1" ht="37.9" customHeight="1">
      <c r="A966" s="31"/>
      <c r="B966" s="148"/>
      <c r="C966" s="149" t="s">
        <v>1480</v>
      </c>
      <c r="D966" s="149" t="s">
        <v>209</v>
      </c>
      <c r="E966" s="150" t="s">
        <v>4239</v>
      </c>
      <c r="F966" s="151" t="s">
        <v>4240</v>
      </c>
      <c r="G966" s="152" t="s">
        <v>301</v>
      </c>
      <c r="H966" s="153">
        <v>1</v>
      </c>
      <c r="I966" s="154"/>
      <c r="J966" s="155">
        <f>ROUND(I966*H966,2)</f>
        <v>0</v>
      </c>
      <c r="K966" s="156"/>
      <c r="L966" s="32"/>
      <c r="M966" s="157" t="s">
        <v>1</v>
      </c>
      <c r="N966" s="158" t="s">
        <v>44</v>
      </c>
      <c r="O966" s="57"/>
      <c r="P966" s="159">
        <f>O966*H966</f>
        <v>0</v>
      </c>
      <c r="Q966" s="159">
        <v>0</v>
      </c>
      <c r="R966" s="159">
        <f>Q966*H966</f>
        <v>0</v>
      </c>
      <c r="S966" s="159">
        <v>0</v>
      </c>
      <c r="T966" s="160">
        <f>S966*H966</f>
        <v>0</v>
      </c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R966" s="161" t="s">
        <v>245</v>
      </c>
      <c r="AT966" s="161" t="s">
        <v>209</v>
      </c>
      <c r="AU966" s="161" t="s">
        <v>88</v>
      </c>
      <c r="AY966" s="17" t="s">
        <v>207</v>
      </c>
      <c r="BE966" s="162">
        <f>IF(N966="základní",J966,0)</f>
        <v>0</v>
      </c>
      <c r="BF966" s="162">
        <f>IF(N966="snížená",J966,0)</f>
        <v>0</v>
      </c>
      <c r="BG966" s="162">
        <f>IF(N966="zákl. přenesená",J966,0)</f>
        <v>0</v>
      </c>
      <c r="BH966" s="162">
        <f>IF(N966="sníž. přenesená",J966,0)</f>
        <v>0</v>
      </c>
      <c r="BI966" s="162">
        <f>IF(N966="nulová",J966,0)</f>
        <v>0</v>
      </c>
      <c r="BJ966" s="17" t="s">
        <v>86</v>
      </c>
      <c r="BK966" s="162">
        <f>ROUND(I966*H966,2)</f>
        <v>0</v>
      </c>
      <c r="BL966" s="17" t="s">
        <v>245</v>
      </c>
      <c r="BM966" s="161" t="s">
        <v>1483</v>
      </c>
    </row>
    <row r="967" spans="1:65" s="13" customFormat="1" ht="11.25">
      <c r="B967" s="163"/>
      <c r="D967" s="164" t="s">
        <v>237</v>
      </c>
      <c r="E967" s="165" t="s">
        <v>1</v>
      </c>
      <c r="F967" s="166" t="s">
        <v>1365</v>
      </c>
      <c r="H967" s="167">
        <v>1</v>
      </c>
      <c r="I967" s="168"/>
      <c r="L967" s="163"/>
      <c r="M967" s="169"/>
      <c r="N967" s="170"/>
      <c r="O967" s="170"/>
      <c r="P967" s="170"/>
      <c r="Q967" s="170"/>
      <c r="R967" s="170"/>
      <c r="S967" s="170"/>
      <c r="T967" s="171"/>
      <c r="AT967" s="165" t="s">
        <v>237</v>
      </c>
      <c r="AU967" s="165" t="s">
        <v>88</v>
      </c>
      <c r="AV967" s="13" t="s">
        <v>88</v>
      </c>
      <c r="AW967" s="13" t="s">
        <v>33</v>
      </c>
      <c r="AX967" s="13" t="s">
        <v>79</v>
      </c>
      <c r="AY967" s="165" t="s">
        <v>207</v>
      </c>
    </row>
    <row r="968" spans="1:65" s="14" customFormat="1" ht="11.25">
      <c r="B968" s="172"/>
      <c r="D968" s="164" t="s">
        <v>237</v>
      </c>
      <c r="E968" s="173" t="s">
        <v>1</v>
      </c>
      <c r="F968" s="174" t="s">
        <v>3815</v>
      </c>
      <c r="H968" s="173" t="s">
        <v>1</v>
      </c>
      <c r="I968" s="175"/>
      <c r="L968" s="172"/>
      <c r="M968" s="176"/>
      <c r="N968" s="177"/>
      <c r="O968" s="177"/>
      <c r="P968" s="177"/>
      <c r="Q968" s="177"/>
      <c r="R968" s="177"/>
      <c r="S968" s="177"/>
      <c r="T968" s="178"/>
      <c r="AT968" s="173" t="s">
        <v>237</v>
      </c>
      <c r="AU968" s="173" t="s">
        <v>88</v>
      </c>
      <c r="AV968" s="14" t="s">
        <v>86</v>
      </c>
      <c r="AW968" s="14" t="s">
        <v>33</v>
      </c>
      <c r="AX968" s="14" t="s">
        <v>79</v>
      </c>
      <c r="AY968" s="173" t="s">
        <v>207</v>
      </c>
    </row>
    <row r="969" spans="1:65" s="15" customFormat="1" ht="11.25">
      <c r="B969" s="179"/>
      <c r="D969" s="164" t="s">
        <v>237</v>
      </c>
      <c r="E969" s="180" t="s">
        <v>1</v>
      </c>
      <c r="F969" s="181" t="s">
        <v>242</v>
      </c>
      <c r="H969" s="182">
        <v>1</v>
      </c>
      <c r="I969" s="183"/>
      <c r="L969" s="179"/>
      <c r="M969" s="184"/>
      <c r="N969" s="185"/>
      <c r="O969" s="185"/>
      <c r="P969" s="185"/>
      <c r="Q969" s="185"/>
      <c r="R969" s="185"/>
      <c r="S969" s="185"/>
      <c r="T969" s="186"/>
      <c r="AT969" s="180" t="s">
        <v>237</v>
      </c>
      <c r="AU969" s="180" t="s">
        <v>88</v>
      </c>
      <c r="AV969" s="15" t="s">
        <v>213</v>
      </c>
      <c r="AW969" s="15" t="s">
        <v>33</v>
      </c>
      <c r="AX969" s="15" t="s">
        <v>86</v>
      </c>
      <c r="AY969" s="180" t="s">
        <v>207</v>
      </c>
    </row>
    <row r="970" spans="1:65" s="2" customFormat="1" ht="37.9" customHeight="1">
      <c r="A970" s="31"/>
      <c r="B970" s="148"/>
      <c r="C970" s="149" t="s">
        <v>809</v>
      </c>
      <c r="D970" s="149" t="s">
        <v>209</v>
      </c>
      <c r="E970" s="150" t="s">
        <v>4241</v>
      </c>
      <c r="F970" s="151" t="s">
        <v>4242</v>
      </c>
      <c r="G970" s="152" t="s">
        <v>301</v>
      </c>
      <c r="H970" s="153">
        <v>1</v>
      </c>
      <c r="I970" s="154"/>
      <c r="J970" s="155">
        <f>ROUND(I970*H970,2)</f>
        <v>0</v>
      </c>
      <c r="K970" s="156"/>
      <c r="L970" s="32"/>
      <c r="M970" s="157" t="s">
        <v>1</v>
      </c>
      <c r="N970" s="158" t="s">
        <v>44</v>
      </c>
      <c r="O970" s="57"/>
      <c r="P970" s="159">
        <f>O970*H970</f>
        <v>0</v>
      </c>
      <c r="Q970" s="159">
        <v>0</v>
      </c>
      <c r="R970" s="159">
        <f>Q970*H970</f>
        <v>0</v>
      </c>
      <c r="S970" s="159">
        <v>0</v>
      </c>
      <c r="T970" s="160">
        <f>S970*H970</f>
        <v>0</v>
      </c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R970" s="161" t="s">
        <v>245</v>
      </c>
      <c r="AT970" s="161" t="s">
        <v>209</v>
      </c>
      <c r="AU970" s="161" t="s">
        <v>88</v>
      </c>
      <c r="AY970" s="17" t="s">
        <v>207</v>
      </c>
      <c r="BE970" s="162">
        <f>IF(N970="základní",J970,0)</f>
        <v>0</v>
      </c>
      <c r="BF970" s="162">
        <f>IF(N970="snížená",J970,0)</f>
        <v>0</v>
      </c>
      <c r="BG970" s="162">
        <f>IF(N970="zákl. přenesená",J970,0)</f>
        <v>0</v>
      </c>
      <c r="BH970" s="162">
        <f>IF(N970="sníž. přenesená",J970,0)</f>
        <v>0</v>
      </c>
      <c r="BI970" s="162">
        <f>IF(N970="nulová",J970,0)</f>
        <v>0</v>
      </c>
      <c r="BJ970" s="17" t="s">
        <v>86</v>
      </c>
      <c r="BK970" s="162">
        <f>ROUND(I970*H970,2)</f>
        <v>0</v>
      </c>
      <c r="BL970" s="17" t="s">
        <v>245</v>
      </c>
      <c r="BM970" s="161" t="s">
        <v>1488</v>
      </c>
    </row>
    <row r="971" spans="1:65" s="13" customFormat="1" ht="11.25">
      <c r="B971" s="163"/>
      <c r="D971" s="164" t="s">
        <v>237</v>
      </c>
      <c r="E971" s="165" t="s">
        <v>1</v>
      </c>
      <c r="F971" s="166" t="s">
        <v>1365</v>
      </c>
      <c r="H971" s="167">
        <v>1</v>
      </c>
      <c r="I971" s="168"/>
      <c r="L971" s="163"/>
      <c r="M971" s="169"/>
      <c r="N971" s="170"/>
      <c r="O971" s="170"/>
      <c r="P971" s="170"/>
      <c r="Q971" s="170"/>
      <c r="R971" s="170"/>
      <c r="S971" s="170"/>
      <c r="T971" s="171"/>
      <c r="AT971" s="165" t="s">
        <v>237</v>
      </c>
      <c r="AU971" s="165" t="s">
        <v>88</v>
      </c>
      <c r="AV971" s="13" t="s">
        <v>88</v>
      </c>
      <c r="AW971" s="13" t="s">
        <v>33</v>
      </c>
      <c r="AX971" s="13" t="s">
        <v>79</v>
      </c>
      <c r="AY971" s="165" t="s">
        <v>207</v>
      </c>
    </row>
    <row r="972" spans="1:65" s="14" customFormat="1" ht="11.25">
      <c r="B972" s="172"/>
      <c r="D972" s="164" t="s">
        <v>237</v>
      </c>
      <c r="E972" s="173" t="s">
        <v>1</v>
      </c>
      <c r="F972" s="174" t="s">
        <v>3815</v>
      </c>
      <c r="H972" s="173" t="s">
        <v>1</v>
      </c>
      <c r="I972" s="175"/>
      <c r="L972" s="172"/>
      <c r="M972" s="176"/>
      <c r="N972" s="177"/>
      <c r="O972" s="177"/>
      <c r="P972" s="177"/>
      <c r="Q972" s="177"/>
      <c r="R972" s="177"/>
      <c r="S972" s="177"/>
      <c r="T972" s="178"/>
      <c r="AT972" s="173" t="s">
        <v>237</v>
      </c>
      <c r="AU972" s="173" t="s">
        <v>88</v>
      </c>
      <c r="AV972" s="14" t="s">
        <v>86</v>
      </c>
      <c r="AW972" s="14" t="s">
        <v>33</v>
      </c>
      <c r="AX972" s="14" t="s">
        <v>79</v>
      </c>
      <c r="AY972" s="173" t="s">
        <v>207</v>
      </c>
    </row>
    <row r="973" spans="1:65" s="15" customFormat="1" ht="11.25">
      <c r="B973" s="179"/>
      <c r="D973" s="164" t="s">
        <v>237</v>
      </c>
      <c r="E973" s="180" t="s">
        <v>1</v>
      </c>
      <c r="F973" s="181" t="s">
        <v>242</v>
      </c>
      <c r="H973" s="182">
        <v>1</v>
      </c>
      <c r="I973" s="183"/>
      <c r="L973" s="179"/>
      <c r="M973" s="184"/>
      <c r="N973" s="185"/>
      <c r="O973" s="185"/>
      <c r="P973" s="185"/>
      <c r="Q973" s="185"/>
      <c r="R973" s="185"/>
      <c r="S973" s="185"/>
      <c r="T973" s="186"/>
      <c r="AT973" s="180" t="s">
        <v>237</v>
      </c>
      <c r="AU973" s="180" t="s">
        <v>88</v>
      </c>
      <c r="AV973" s="15" t="s">
        <v>213</v>
      </c>
      <c r="AW973" s="15" t="s">
        <v>33</v>
      </c>
      <c r="AX973" s="15" t="s">
        <v>86</v>
      </c>
      <c r="AY973" s="180" t="s">
        <v>207</v>
      </c>
    </row>
    <row r="974" spans="1:65" s="2" customFormat="1" ht="37.9" customHeight="1">
      <c r="A974" s="31"/>
      <c r="B974" s="148"/>
      <c r="C974" s="149" t="s">
        <v>1490</v>
      </c>
      <c r="D974" s="149" t="s">
        <v>209</v>
      </c>
      <c r="E974" s="150" t="s">
        <v>4243</v>
      </c>
      <c r="F974" s="151" t="s">
        <v>4244</v>
      </c>
      <c r="G974" s="152" t="s">
        <v>301</v>
      </c>
      <c r="H974" s="153">
        <v>1</v>
      </c>
      <c r="I974" s="154"/>
      <c r="J974" s="155">
        <f>ROUND(I974*H974,2)</f>
        <v>0</v>
      </c>
      <c r="K974" s="156"/>
      <c r="L974" s="32"/>
      <c r="M974" s="157" t="s">
        <v>1</v>
      </c>
      <c r="N974" s="158" t="s">
        <v>44</v>
      </c>
      <c r="O974" s="57"/>
      <c r="P974" s="159">
        <f>O974*H974</f>
        <v>0</v>
      </c>
      <c r="Q974" s="159">
        <v>0</v>
      </c>
      <c r="R974" s="159">
        <f>Q974*H974</f>
        <v>0</v>
      </c>
      <c r="S974" s="159">
        <v>0</v>
      </c>
      <c r="T974" s="160">
        <f>S974*H974</f>
        <v>0</v>
      </c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R974" s="161" t="s">
        <v>245</v>
      </c>
      <c r="AT974" s="161" t="s">
        <v>209</v>
      </c>
      <c r="AU974" s="161" t="s">
        <v>88</v>
      </c>
      <c r="AY974" s="17" t="s">
        <v>207</v>
      </c>
      <c r="BE974" s="162">
        <f>IF(N974="základní",J974,0)</f>
        <v>0</v>
      </c>
      <c r="BF974" s="162">
        <f>IF(N974="snížená",J974,0)</f>
        <v>0</v>
      </c>
      <c r="BG974" s="162">
        <f>IF(N974="zákl. přenesená",J974,0)</f>
        <v>0</v>
      </c>
      <c r="BH974" s="162">
        <f>IF(N974="sníž. přenesená",J974,0)</f>
        <v>0</v>
      </c>
      <c r="BI974" s="162">
        <f>IF(N974="nulová",J974,0)</f>
        <v>0</v>
      </c>
      <c r="BJ974" s="17" t="s">
        <v>86</v>
      </c>
      <c r="BK974" s="162">
        <f>ROUND(I974*H974,2)</f>
        <v>0</v>
      </c>
      <c r="BL974" s="17" t="s">
        <v>245</v>
      </c>
      <c r="BM974" s="161" t="s">
        <v>1493</v>
      </c>
    </row>
    <row r="975" spans="1:65" s="13" customFormat="1" ht="11.25">
      <c r="B975" s="163"/>
      <c r="D975" s="164" t="s">
        <v>237</v>
      </c>
      <c r="E975" s="165" t="s">
        <v>1</v>
      </c>
      <c r="F975" s="166" t="s">
        <v>1365</v>
      </c>
      <c r="H975" s="167">
        <v>1</v>
      </c>
      <c r="I975" s="168"/>
      <c r="L975" s="163"/>
      <c r="M975" s="169"/>
      <c r="N975" s="170"/>
      <c r="O975" s="170"/>
      <c r="P975" s="170"/>
      <c r="Q975" s="170"/>
      <c r="R975" s="170"/>
      <c r="S975" s="170"/>
      <c r="T975" s="171"/>
      <c r="AT975" s="165" t="s">
        <v>237</v>
      </c>
      <c r="AU975" s="165" t="s">
        <v>88</v>
      </c>
      <c r="AV975" s="13" t="s">
        <v>88</v>
      </c>
      <c r="AW975" s="13" t="s">
        <v>33</v>
      </c>
      <c r="AX975" s="13" t="s">
        <v>79</v>
      </c>
      <c r="AY975" s="165" t="s">
        <v>207</v>
      </c>
    </row>
    <row r="976" spans="1:65" s="14" customFormat="1" ht="11.25">
      <c r="B976" s="172"/>
      <c r="D976" s="164" t="s">
        <v>237</v>
      </c>
      <c r="E976" s="173" t="s">
        <v>1</v>
      </c>
      <c r="F976" s="174" t="s">
        <v>3815</v>
      </c>
      <c r="H976" s="173" t="s">
        <v>1</v>
      </c>
      <c r="I976" s="175"/>
      <c r="L976" s="172"/>
      <c r="M976" s="176"/>
      <c r="N976" s="177"/>
      <c r="O976" s="177"/>
      <c r="P976" s="177"/>
      <c r="Q976" s="177"/>
      <c r="R976" s="177"/>
      <c r="S976" s="177"/>
      <c r="T976" s="178"/>
      <c r="AT976" s="173" t="s">
        <v>237</v>
      </c>
      <c r="AU976" s="173" t="s">
        <v>88</v>
      </c>
      <c r="AV976" s="14" t="s">
        <v>86</v>
      </c>
      <c r="AW976" s="14" t="s">
        <v>33</v>
      </c>
      <c r="AX976" s="14" t="s">
        <v>79</v>
      </c>
      <c r="AY976" s="173" t="s">
        <v>207</v>
      </c>
    </row>
    <row r="977" spans="1:65" s="15" customFormat="1" ht="11.25">
      <c r="B977" s="179"/>
      <c r="D977" s="164" t="s">
        <v>237</v>
      </c>
      <c r="E977" s="180" t="s">
        <v>1</v>
      </c>
      <c r="F977" s="181" t="s">
        <v>242</v>
      </c>
      <c r="H977" s="182">
        <v>1</v>
      </c>
      <c r="I977" s="183"/>
      <c r="L977" s="179"/>
      <c r="M977" s="184"/>
      <c r="N977" s="185"/>
      <c r="O977" s="185"/>
      <c r="P977" s="185"/>
      <c r="Q977" s="185"/>
      <c r="R977" s="185"/>
      <c r="S977" s="185"/>
      <c r="T977" s="186"/>
      <c r="AT977" s="180" t="s">
        <v>237</v>
      </c>
      <c r="AU977" s="180" t="s">
        <v>88</v>
      </c>
      <c r="AV977" s="15" t="s">
        <v>213</v>
      </c>
      <c r="AW977" s="15" t="s">
        <v>33</v>
      </c>
      <c r="AX977" s="15" t="s">
        <v>86</v>
      </c>
      <c r="AY977" s="180" t="s">
        <v>207</v>
      </c>
    </row>
    <row r="978" spans="1:65" s="2" customFormat="1" ht="37.9" customHeight="1">
      <c r="A978" s="31"/>
      <c r="B978" s="148"/>
      <c r="C978" s="149" t="s">
        <v>813</v>
      </c>
      <c r="D978" s="149" t="s">
        <v>209</v>
      </c>
      <c r="E978" s="150" t="s">
        <v>4245</v>
      </c>
      <c r="F978" s="151" t="s">
        <v>4246</v>
      </c>
      <c r="G978" s="152" t="s">
        <v>301</v>
      </c>
      <c r="H978" s="153">
        <v>1</v>
      </c>
      <c r="I978" s="154"/>
      <c r="J978" s="155">
        <f>ROUND(I978*H978,2)</f>
        <v>0</v>
      </c>
      <c r="K978" s="156"/>
      <c r="L978" s="32"/>
      <c r="M978" s="157" t="s">
        <v>1</v>
      </c>
      <c r="N978" s="158" t="s">
        <v>44</v>
      </c>
      <c r="O978" s="57"/>
      <c r="P978" s="159">
        <f>O978*H978</f>
        <v>0</v>
      </c>
      <c r="Q978" s="159">
        <v>0</v>
      </c>
      <c r="R978" s="159">
        <f>Q978*H978</f>
        <v>0</v>
      </c>
      <c r="S978" s="159">
        <v>0</v>
      </c>
      <c r="T978" s="160">
        <f>S978*H978</f>
        <v>0</v>
      </c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R978" s="161" t="s">
        <v>245</v>
      </c>
      <c r="AT978" s="161" t="s">
        <v>209</v>
      </c>
      <c r="AU978" s="161" t="s">
        <v>88</v>
      </c>
      <c r="AY978" s="17" t="s">
        <v>207</v>
      </c>
      <c r="BE978" s="162">
        <f>IF(N978="základní",J978,0)</f>
        <v>0</v>
      </c>
      <c r="BF978" s="162">
        <f>IF(N978="snížená",J978,0)</f>
        <v>0</v>
      </c>
      <c r="BG978" s="162">
        <f>IF(N978="zákl. přenesená",J978,0)</f>
        <v>0</v>
      </c>
      <c r="BH978" s="162">
        <f>IF(N978="sníž. přenesená",J978,0)</f>
        <v>0</v>
      </c>
      <c r="BI978" s="162">
        <f>IF(N978="nulová",J978,0)</f>
        <v>0</v>
      </c>
      <c r="BJ978" s="17" t="s">
        <v>86</v>
      </c>
      <c r="BK978" s="162">
        <f>ROUND(I978*H978,2)</f>
        <v>0</v>
      </c>
      <c r="BL978" s="17" t="s">
        <v>245</v>
      </c>
      <c r="BM978" s="161" t="s">
        <v>1497</v>
      </c>
    </row>
    <row r="979" spans="1:65" s="13" customFormat="1" ht="11.25">
      <c r="B979" s="163"/>
      <c r="D979" s="164" t="s">
        <v>237</v>
      </c>
      <c r="E979" s="165" t="s">
        <v>1</v>
      </c>
      <c r="F979" s="166" t="s">
        <v>1365</v>
      </c>
      <c r="H979" s="167">
        <v>1</v>
      </c>
      <c r="I979" s="168"/>
      <c r="L979" s="163"/>
      <c r="M979" s="169"/>
      <c r="N979" s="170"/>
      <c r="O979" s="170"/>
      <c r="P979" s="170"/>
      <c r="Q979" s="170"/>
      <c r="R979" s="170"/>
      <c r="S979" s="170"/>
      <c r="T979" s="171"/>
      <c r="AT979" s="165" t="s">
        <v>237</v>
      </c>
      <c r="AU979" s="165" t="s">
        <v>88</v>
      </c>
      <c r="AV979" s="13" t="s">
        <v>88</v>
      </c>
      <c r="AW979" s="13" t="s">
        <v>33</v>
      </c>
      <c r="AX979" s="13" t="s">
        <v>79</v>
      </c>
      <c r="AY979" s="165" t="s">
        <v>207</v>
      </c>
    </row>
    <row r="980" spans="1:65" s="14" customFormat="1" ht="11.25">
      <c r="B980" s="172"/>
      <c r="D980" s="164" t="s">
        <v>237</v>
      </c>
      <c r="E980" s="173" t="s">
        <v>1</v>
      </c>
      <c r="F980" s="174" t="s">
        <v>3815</v>
      </c>
      <c r="H980" s="173" t="s">
        <v>1</v>
      </c>
      <c r="I980" s="175"/>
      <c r="L980" s="172"/>
      <c r="M980" s="176"/>
      <c r="N980" s="177"/>
      <c r="O980" s="177"/>
      <c r="P980" s="177"/>
      <c r="Q980" s="177"/>
      <c r="R980" s="177"/>
      <c r="S980" s="177"/>
      <c r="T980" s="178"/>
      <c r="AT980" s="173" t="s">
        <v>237</v>
      </c>
      <c r="AU980" s="173" t="s">
        <v>88</v>
      </c>
      <c r="AV980" s="14" t="s">
        <v>86</v>
      </c>
      <c r="AW980" s="14" t="s">
        <v>33</v>
      </c>
      <c r="AX980" s="14" t="s">
        <v>79</v>
      </c>
      <c r="AY980" s="173" t="s">
        <v>207</v>
      </c>
    </row>
    <row r="981" spans="1:65" s="15" customFormat="1" ht="11.25">
      <c r="B981" s="179"/>
      <c r="D981" s="164" t="s">
        <v>237</v>
      </c>
      <c r="E981" s="180" t="s">
        <v>1</v>
      </c>
      <c r="F981" s="181" t="s">
        <v>242</v>
      </c>
      <c r="H981" s="182">
        <v>1</v>
      </c>
      <c r="I981" s="183"/>
      <c r="L981" s="179"/>
      <c r="M981" s="184"/>
      <c r="N981" s="185"/>
      <c r="O981" s="185"/>
      <c r="P981" s="185"/>
      <c r="Q981" s="185"/>
      <c r="R981" s="185"/>
      <c r="S981" s="185"/>
      <c r="T981" s="186"/>
      <c r="AT981" s="180" t="s">
        <v>237</v>
      </c>
      <c r="AU981" s="180" t="s">
        <v>88</v>
      </c>
      <c r="AV981" s="15" t="s">
        <v>213</v>
      </c>
      <c r="AW981" s="15" t="s">
        <v>33</v>
      </c>
      <c r="AX981" s="15" t="s">
        <v>86</v>
      </c>
      <c r="AY981" s="180" t="s">
        <v>207</v>
      </c>
    </row>
    <row r="982" spans="1:65" s="2" customFormat="1" ht="37.9" customHeight="1">
      <c r="A982" s="31"/>
      <c r="B982" s="148"/>
      <c r="C982" s="149" t="s">
        <v>1501</v>
      </c>
      <c r="D982" s="149" t="s">
        <v>209</v>
      </c>
      <c r="E982" s="150" t="s">
        <v>4247</v>
      </c>
      <c r="F982" s="151" t="s">
        <v>4248</v>
      </c>
      <c r="G982" s="152" t="s">
        <v>301</v>
      </c>
      <c r="H982" s="153">
        <v>1</v>
      </c>
      <c r="I982" s="154"/>
      <c r="J982" s="155">
        <f>ROUND(I982*H982,2)</f>
        <v>0</v>
      </c>
      <c r="K982" s="156"/>
      <c r="L982" s="32"/>
      <c r="M982" s="157" t="s">
        <v>1</v>
      </c>
      <c r="N982" s="158" t="s">
        <v>44</v>
      </c>
      <c r="O982" s="57"/>
      <c r="P982" s="159">
        <f>O982*H982</f>
        <v>0</v>
      </c>
      <c r="Q982" s="159">
        <v>0</v>
      </c>
      <c r="R982" s="159">
        <f>Q982*H982</f>
        <v>0</v>
      </c>
      <c r="S982" s="159">
        <v>0</v>
      </c>
      <c r="T982" s="160">
        <f>S982*H982</f>
        <v>0</v>
      </c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R982" s="161" t="s">
        <v>245</v>
      </c>
      <c r="AT982" s="161" t="s">
        <v>209</v>
      </c>
      <c r="AU982" s="161" t="s">
        <v>88</v>
      </c>
      <c r="AY982" s="17" t="s">
        <v>207</v>
      </c>
      <c r="BE982" s="162">
        <f>IF(N982="základní",J982,0)</f>
        <v>0</v>
      </c>
      <c r="BF982" s="162">
        <f>IF(N982="snížená",J982,0)</f>
        <v>0</v>
      </c>
      <c r="BG982" s="162">
        <f>IF(N982="zákl. přenesená",J982,0)</f>
        <v>0</v>
      </c>
      <c r="BH982" s="162">
        <f>IF(N982="sníž. přenesená",J982,0)</f>
        <v>0</v>
      </c>
      <c r="BI982" s="162">
        <f>IF(N982="nulová",J982,0)</f>
        <v>0</v>
      </c>
      <c r="BJ982" s="17" t="s">
        <v>86</v>
      </c>
      <c r="BK982" s="162">
        <f>ROUND(I982*H982,2)</f>
        <v>0</v>
      </c>
      <c r="BL982" s="17" t="s">
        <v>245</v>
      </c>
      <c r="BM982" s="161" t="s">
        <v>1502</v>
      </c>
    </row>
    <row r="983" spans="1:65" s="13" customFormat="1" ht="11.25">
      <c r="B983" s="163"/>
      <c r="D983" s="164" t="s">
        <v>237</v>
      </c>
      <c r="E983" s="165" t="s">
        <v>1</v>
      </c>
      <c r="F983" s="166" t="s">
        <v>1365</v>
      </c>
      <c r="H983" s="167">
        <v>1</v>
      </c>
      <c r="I983" s="168"/>
      <c r="L983" s="163"/>
      <c r="M983" s="169"/>
      <c r="N983" s="170"/>
      <c r="O983" s="170"/>
      <c r="P983" s="170"/>
      <c r="Q983" s="170"/>
      <c r="R983" s="170"/>
      <c r="S983" s="170"/>
      <c r="T983" s="171"/>
      <c r="AT983" s="165" t="s">
        <v>237</v>
      </c>
      <c r="AU983" s="165" t="s">
        <v>88</v>
      </c>
      <c r="AV983" s="13" t="s">
        <v>88</v>
      </c>
      <c r="AW983" s="13" t="s">
        <v>33</v>
      </c>
      <c r="AX983" s="13" t="s">
        <v>79</v>
      </c>
      <c r="AY983" s="165" t="s">
        <v>207</v>
      </c>
    </row>
    <row r="984" spans="1:65" s="14" customFormat="1" ht="11.25">
      <c r="B984" s="172"/>
      <c r="D984" s="164" t="s">
        <v>237</v>
      </c>
      <c r="E984" s="173" t="s">
        <v>1</v>
      </c>
      <c r="F984" s="174" t="s">
        <v>3815</v>
      </c>
      <c r="H984" s="173" t="s">
        <v>1</v>
      </c>
      <c r="I984" s="175"/>
      <c r="L984" s="172"/>
      <c r="M984" s="176"/>
      <c r="N984" s="177"/>
      <c r="O984" s="177"/>
      <c r="P984" s="177"/>
      <c r="Q984" s="177"/>
      <c r="R984" s="177"/>
      <c r="S984" s="177"/>
      <c r="T984" s="178"/>
      <c r="AT984" s="173" t="s">
        <v>237</v>
      </c>
      <c r="AU984" s="173" t="s">
        <v>88</v>
      </c>
      <c r="AV984" s="14" t="s">
        <v>86</v>
      </c>
      <c r="AW984" s="14" t="s">
        <v>33</v>
      </c>
      <c r="AX984" s="14" t="s">
        <v>79</v>
      </c>
      <c r="AY984" s="173" t="s">
        <v>207</v>
      </c>
    </row>
    <row r="985" spans="1:65" s="15" customFormat="1" ht="11.25">
      <c r="B985" s="179"/>
      <c r="D985" s="164" t="s">
        <v>237</v>
      </c>
      <c r="E985" s="180" t="s">
        <v>1</v>
      </c>
      <c r="F985" s="181" t="s">
        <v>242</v>
      </c>
      <c r="H985" s="182">
        <v>1</v>
      </c>
      <c r="I985" s="183"/>
      <c r="L985" s="179"/>
      <c r="M985" s="184"/>
      <c r="N985" s="185"/>
      <c r="O985" s="185"/>
      <c r="P985" s="185"/>
      <c r="Q985" s="185"/>
      <c r="R985" s="185"/>
      <c r="S985" s="185"/>
      <c r="T985" s="186"/>
      <c r="AT985" s="180" t="s">
        <v>237</v>
      </c>
      <c r="AU985" s="180" t="s">
        <v>88</v>
      </c>
      <c r="AV985" s="15" t="s">
        <v>213</v>
      </c>
      <c r="AW985" s="15" t="s">
        <v>33</v>
      </c>
      <c r="AX985" s="15" t="s">
        <v>86</v>
      </c>
      <c r="AY985" s="180" t="s">
        <v>207</v>
      </c>
    </row>
    <row r="986" spans="1:65" s="2" customFormat="1" ht="37.9" customHeight="1">
      <c r="A986" s="31"/>
      <c r="B986" s="148"/>
      <c r="C986" s="149" t="s">
        <v>816</v>
      </c>
      <c r="D986" s="149" t="s">
        <v>209</v>
      </c>
      <c r="E986" s="150" t="s">
        <v>4249</v>
      </c>
      <c r="F986" s="151" t="s">
        <v>4250</v>
      </c>
      <c r="G986" s="152" t="s">
        <v>301</v>
      </c>
      <c r="H986" s="153">
        <v>1</v>
      </c>
      <c r="I986" s="154"/>
      <c r="J986" s="155">
        <f>ROUND(I986*H986,2)</f>
        <v>0</v>
      </c>
      <c r="K986" s="156"/>
      <c r="L986" s="32"/>
      <c r="M986" s="157" t="s">
        <v>1</v>
      </c>
      <c r="N986" s="158" t="s">
        <v>44</v>
      </c>
      <c r="O986" s="57"/>
      <c r="P986" s="159">
        <f>O986*H986</f>
        <v>0</v>
      </c>
      <c r="Q986" s="159">
        <v>0</v>
      </c>
      <c r="R986" s="159">
        <f>Q986*H986</f>
        <v>0</v>
      </c>
      <c r="S986" s="159">
        <v>0</v>
      </c>
      <c r="T986" s="160">
        <f>S986*H986</f>
        <v>0</v>
      </c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R986" s="161" t="s">
        <v>245</v>
      </c>
      <c r="AT986" s="161" t="s">
        <v>209</v>
      </c>
      <c r="AU986" s="161" t="s">
        <v>88</v>
      </c>
      <c r="AY986" s="17" t="s">
        <v>207</v>
      </c>
      <c r="BE986" s="162">
        <f>IF(N986="základní",J986,0)</f>
        <v>0</v>
      </c>
      <c r="BF986" s="162">
        <f>IF(N986="snížená",J986,0)</f>
        <v>0</v>
      </c>
      <c r="BG986" s="162">
        <f>IF(N986="zákl. přenesená",J986,0)</f>
        <v>0</v>
      </c>
      <c r="BH986" s="162">
        <f>IF(N986="sníž. přenesená",J986,0)</f>
        <v>0</v>
      </c>
      <c r="BI986" s="162">
        <f>IF(N986="nulová",J986,0)</f>
        <v>0</v>
      </c>
      <c r="BJ986" s="17" t="s">
        <v>86</v>
      </c>
      <c r="BK986" s="162">
        <f>ROUND(I986*H986,2)</f>
        <v>0</v>
      </c>
      <c r="BL986" s="17" t="s">
        <v>245</v>
      </c>
      <c r="BM986" s="161" t="s">
        <v>1507</v>
      </c>
    </row>
    <row r="987" spans="1:65" s="13" customFormat="1" ht="11.25">
      <c r="B987" s="163"/>
      <c r="D987" s="164" t="s">
        <v>237</v>
      </c>
      <c r="E987" s="165" t="s">
        <v>1</v>
      </c>
      <c r="F987" s="166" t="s">
        <v>1365</v>
      </c>
      <c r="H987" s="167">
        <v>1</v>
      </c>
      <c r="I987" s="168"/>
      <c r="L987" s="163"/>
      <c r="M987" s="169"/>
      <c r="N987" s="170"/>
      <c r="O987" s="170"/>
      <c r="P987" s="170"/>
      <c r="Q987" s="170"/>
      <c r="R987" s="170"/>
      <c r="S987" s="170"/>
      <c r="T987" s="171"/>
      <c r="AT987" s="165" t="s">
        <v>237</v>
      </c>
      <c r="AU987" s="165" t="s">
        <v>88</v>
      </c>
      <c r="AV987" s="13" t="s">
        <v>88</v>
      </c>
      <c r="AW987" s="13" t="s">
        <v>33</v>
      </c>
      <c r="AX987" s="13" t="s">
        <v>79</v>
      </c>
      <c r="AY987" s="165" t="s">
        <v>207</v>
      </c>
    </row>
    <row r="988" spans="1:65" s="14" customFormat="1" ht="11.25">
      <c r="B988" s="172"/>
      <c r="D988" s="164" t="s">
        <v>237</v>
      </c>
      <c r="E988" s="173" t="s">
        <v>1</v>
      </c>
      <c r="F988" s="174" t="s">
        <v>3815</v>
      </c>
      <c r="H988" s="173" t="s">
        <v>1</v>
      </c>
      <c r="I988" s="175"/>
      <c r="L988" s="172"/>
      <c r="M988" s="176"/>
      <c r="N988" s="177"/>
      <c r="O988" s="177"/>
      <c r="P988" s="177"/>
      <c r="Q988" s="177"/>
      <c r="R988" s="177"/>
      <c r="S988" s="177"/>
      <c r="T988" s="178"/>
      <c r="AT988" s="173" t="s">
        <v>237</v>
      </c>
      <c r="AU988" s="173" t="s">
        <v>88</v>
      </c>
      <c r="AV988" s="14" t="s">
        <v>86</v>
      </c>
      <c r="AW988" s="14" t="s">
        <v>33</v>
      </c>
      <c r="AX988" s="14" t="s">
        <v>79</v>
      </c>
      <c r="AY988" s="173" t="s">
        <v>207</v>
      </c>
    </row>
    <row r="989" spans="1:65" s="15" customFormat="1" ht="11.25">
      <c r="B989" s="179"/>
      <c r="D989" s="164" t="s">
        <v>237</v>
      </c>
      <c r="E989" s="180" t="s">
        <v>1</v>
      </c>
      <c r="F989" s="181" t="s">
        <v>242</v>
      </c>
      <c r="H989" s="182">
        <v>1</v>
      </c>
      <c r="I989" s="183"/>
      <c r="L989" s="179"/>
      <c r="M989" s="184"/>
      <c r="N989" s="185"/>
      <c r="O989" s="185"/>
      <c r="P989" s="185"/>
      <c r="Q989" s="185"/>
      <c r="R989" s="185"/>
      <c r="S989" s="185"/>
      <c r="T989" s="186"/>
      <c r="AT989" s="180" t="s">
        <v>237</v>
      </c>
      <c r="AU989" s="180" t="s">
        <v>88</v>
      </c>
      <c r="AV989" s="15" t="s">
        <v>213</v>
      </c>
      <c r="AW989" s="15" t="s">
        <v>33</v>
      </c>
      <c r="AX989" s="15" t="s">
        <v>86</v>
      </c>
      <c r="AY989" s="180" t="s">
        <v>207</v>
      </c>
    </row>
    <row r="990" spans="1:65" s="2" customFormat="1" ht="37.9" customHeight="1">
      <c r="A990" s="31"/>
      <c r="B990" s="148"/>
      <c r="C990" s="149" t="s">
        <v>1510</v>
      </c>
      <c r="D990" s="149" t="s">
        <v>209</v>
      </c>
      <c r="E990" s="150" t="s">
        <v>4251</v>
      </c>
      <c r="F990" s="151" t="s">
        <v>4252</v>
      </c>
      <c r="G990" s="152" t="s">
        <v>301</v>
      </c>
      <c r="H990" s="153">
        <v>1</v>
      </c>
      <c r="I990" s="154"/>
      <c r="J990" s="155">
        <f>ROUND(I990*H990,2)</f>
        <v>0</v>
      </c>
      <c r="K990" s="156"/>
      <c r="L990" s="32"/>
      <c r="M990" s="157" t="s">
        <v>1</v>
      </c>
      <c r="N990" s="158" t="s">
        <v>44</v>
      </c>
      <c r="O990" s="57"/>
      <c r="P990" s="159">
        <f>O990*H990</f>
        <v>0</v>
      </c>
      <c r="Q990" s="159">
        <v>0</v>
      </c>
      <c r="R990" s="159">
        <f>Q990*H990</f>
        <v>0</v>
      </c>
      <c r="S990" s="159">
        <v>0</v>
      </c>
      <c r="T990" s="160">
        <f>S990*H990</f>
        <v>0</v>
      </c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R990" s="161" t="s">
        <v>245</v>
      </c>
      <c r="AT990" s="161" t="s">
        <v>209</v>
      </c>
      <c r="AU990" s="161" t="s">
        <v>88</v>
      </c>
      <c r="AY990" s="17" t="s">
        <v>207</v>
      </c>
      <c r="BE990" s="162">
        <f>IF(N990="základní",J990,0)</f>
        <v>0</v>
      </c>
      <c r="BF990" s="162">
        <f>IF(N990="snížená",J990,0)</f>
        <v>0</v>
      </c>
      <c r="BG990" s="162">
        <f>IF(N990="zákl. přenesená",J990,0)</f>
        <v>0</v>
      </c>
      <c r="BH990" s="162">
        <f>IF(N990="sníž. přenesená",J990,0)</f>
        <v>0</v>
      </c>
      <c r="BI990" s="162">
        <f>IF(N990="nulová",J990,0)</f>
        <v>0</v>
      </c>
      <c r="BJ990" s="17" t="s">
        <v>86</v>
      </c>
      <c r="BK990" s="162">
        <f>ROUND(I990*H990,2)</f>
        <v>0</v>
      </c>
      <c r="BL990" s="17" t="s">
        <v>245</v>
      </c>
      <c r="BM990" s="161" t="s">
        <v>1513</v>
      </c>
    </row>
    <row r="991" spans="1:65" s="13" customFormat="1" ht="11.25">
      <c r="B991" s="163"/>
      <c r="D991" s="164" t="s">
        <v>237</v>
      </c>
      <c r="E991" s="165" t="s">
        <v>1</v>
      </c>
      <c r="F991" s="166" t="s">
        <v>1365</v>
      </c>
      <c r="H991" s="167">
        <v>1</v>
      </c>
      <c r="I991" s="168"/>
      <c r="L991" s="163"/>
      <c r="M991" s="169"/>
      <c r="N991" s="170"/>
      <c r="O991" s="170"/>
      <c r="P991" s="170"/>
      <c r="Q991" s="170"/>
      <c r="R991" s="170"/>
      <c r="S991" s="170"/>
      <c r="T991" s="171"/>
      <c r="AT991" s="165" t="s">
        <v>237</v>
      </c>
      <c r="AU991" s="165" t="s">
        <v>88</v>
      </c>
      <c r="AV991" s="13" t="s">
        <v>88</v>
      </c>
      <c r="AW991" s="13" t="s">
        <v>33</v>
      </c>
      <c r="AX991" s="13" t="s">
        <v>79</v>
      </c>
      <c r="AY991" s="165" t="s">
        <v>207</v>
      </c>
    </row>
    <row r="992" spans="1:65" s="14" customFormat="1" ht="11.25">
      <c r="B992" s="172"/>
      <c r="D992" s="164" t="s">
        <v>237</v>
      </c>
      <c r="E992" s="173" t="s">
        <v>1</v>
      </c>
      <c r="F992" s="174" t="s">
        <v>3815</v>
      </c>
      <c r="H992" s="173" t="s">
        <v>1</v>
      </c>
      <c r="I992" s="175"/>
      <c r="L992" s="172"/>
      <c r="M992" s="176"/>
      <c r="N992" s="177"/>
      <c r="O992" s="177"/>
      <c r="P992" s="177"/>
      <c r="Q992" s="177"/>
      <c r="R992" s="177"/>
      <c r="S992" s="177"/>
      <c r="T992" s="178"/>
      <c r="AT992" s="173" t="s">
        <v>237</v>
      </c>
      <c r="AU992" s="173" t="s">
        <v>88</v>
      </c>
      <c r="AV992" s="14" t="s">
        <v>86</v>
      </c>
      <c r="AW992" s="14" t="s">
        <v>33</v>
      </c>
      <c r="AX992" s="14" t="s">
        <v>79</v>
      </c>
      <c r="AY992" s="173" t="s">
        <v>207</v>
      </c>
    </row>
    <row r="993" spans="1:65" s="15" customFormat="1" ht="11.25">
      <c r="B993" s="179"/>
      <c r="D993" s="164" t="s">
        <v>237</v>
      </c>
      <c r="E993" s="180" t="s">
        <v>1</v>
      </c>
      <c r="F993" s="181" t="s">
        <v>242</v>
      </c>
      <c r="H993" s="182">
        <v>1</v>
      </c>
      <c r="I993" s="183"/>
      <c r="L993" s="179"/>
      <c r="M993" s="184"/>
      <c r="N993" s="185"/>
      <c r="O993" s="185"/>
      <c r="P993" s="185"/>
      <c r="Q993" s="185"/>
      <c r="R993" s="185"/>
      <c r="S993" s="185"/>
      <c r="T993" s="186"/>
      <c r="AT993" s="180" t="s">
        <v>237</v>
      </c>
      <c r="AU993" s="180" t="s">
        <v>88</v>
      </c>
      <c r="AV993" s="15" t="s">
        <v>213</v>
      </c>
      <c r="AW993" s="15" t="s">
        <v>33</v>
      </c>
      <c r="AX993" s="15" t="s">
        <v>86</v>
      </c>
      <c r="AY993" s="180" t="s">
        <v>207</v>
      </c>
    </row>
    <row r="994" spans="1:65" s="2" customFormat="1" ht="37.9" customHeight="1">
      <c r="A994" s="31"/>
      <c r="B994" s="148"/>
      <c r="C994" s="149" t="s">
        <v>822</v>
      </c>
      <c r="D994" s="149" t="s">
        <v>209</v>
      </c>
      <c r="E994" s="150" t="s">
        <v>4253</v>
      </c>
      <c r="F994" s="151" t="s">
        <v>4254</v>
      </c>
      <c r="G994" s="152" t="s">
        <v>301</v>
      </c>
      <c r="H994" s="153">
        <v>1</v>
      </c>
      <c r="I994" s="154"/>
      <c r="J994" s="155">
        <f>ROUND(I994*H994,2)</f>
        <v>0</v>
      </c>
      <c r="K994" s="156"/>
      <c r="L994" s="32"/>
      <c r="M994" s="157" t="s">
        <v>1</v>
      </c>
      <c r="N994" s="158" t="s">
        <v>44</v>
      </c>
      <c r="O994" s="57"/>
      <c r="P994" s="159">
        <f>O994*H994</f>
        <v>0</v>
      </c>
      <c r="Q994" s="159">
        <v>0</v>
      </c>
      <c r="R994" s="159">
        <f>Q994*H994</f>
        <v>0</v>
      </c>
      <c r="S994" s="159">
        <v>0</v>
      </c>
      <c r="T994" s="160">
        <f>S994*H994</f>
        <v>0</v>
      </c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R994" s="161" t="s">
        <v>245</v>
      </c>
      <c r="AT994" s="161" t="s">
        <v>209</v>
      </c>
      <c r="AU994" s="161" t="s">
        <v>88</v>
      </c>
      <c r="AY994" s="17" t="s">
        <v>207</v>
      </c>
      <c r="BE994" s="162">
        <f>IF(N994="základní",J994,0)</f>
        <v>0</v>
      </c>
      <c r="BF994" s="162">
        <f>IF(N994="snížená",J994,0)</f>
        <v>0</v>
      </c>
      <c r="BG994" s="162">
        <f>IF(N994="zákl. přenesená",J994,0)</f>
        <v>0</v>
      </c>
      <c r="BH994" s="162">
        <f>IF(N994="sníž. přenesená",J994,0)</f>
        <v>0</v>
      </c>
      <c r="BI994" s="162">
        <f>IF(N994="nulová",J994,0)</f>
        <v>0</v>
      </c>
      <c r="BJ994" s="17" t="s">
        <v>86</v>
      </c>
      <c r="BK994" s="162">
        <f>ROUND(I994*H994,2)</f>
        <v>0</v>
      </c>
      <c r="BL994" s="17" t="s">
        <v>245</v>
      </c>
      <c r="BM994" s="161" t="s">
        <v>1519</v>
      </c>
    </row>
    <row r="995" spans="1:65" s="13" customFormat="1" ht="11.25">
      <c r="B995" s="163"/>
      <c r="D995" s="164" t="s">
        <v>237</v>
      </c>
      <c r="E995" s="165" t="s">
        <v>1</v>
      </c>
      <c r="F995" s="166" t="s">
        <v>1365</v>
      </c>
      <c r="H995" s="167">
        <v>1</v>
      </c>
      <c r="I995" s="168"/>
      <c r="L995" s="163"/>
      <c r="M995" s="169"/>
      <c r="N995" s="170"/>
      <c r="O995" s="170"/>
      <c r="P995" s="170"/>
      <c r="Q995" s="170"/>
      <c r="R995" s="170"/>
      <c r="S995" s="170"/>
      <c r="T995" s="171"/>
      <c r="AT995" s="165" t="s">
        <v>237</v>
      </c>
      <c r="AU995" s="165" t="s">
        <v>88</v>
      </c>
      <c r="AV995" s="13" t="s">
        <v>88</v>
      </c>
      <c r="AW995" s="13" t="s">
        <v>33</v>
      </c>
      <c r="AX995" s="13" t="s">
        <v>79</v>
      </c>
      <c r="AY995" s="165" t="s">
        <v>207</v>
      </c>
    </row>
    <row r="996" spans="1:65" s="14" customFormat="1" ht="11.25">
      <c r="B996" s="172"/>
      <c r="D996" s="164" t="s">
        <v>237</v>
      </c>
      <c r="E996" s="173" t="s">
        <v>1</v>
      </c>
      <c r="F996" s="174" t="s">
        <v>3815</v>
      </c>
      <c r="H996" s="173" t="s">
        <v>1</v>
      </c>
      <c r="I996" s="175"/>
      <c r="L996" s="172"/>
      <c r="M996" s="176"/>
      <c r="N996" s="177"/>
      <c r="O996" s="177"/>
      <c r="P996" s="177"/>
      <c r="Q996" s="177"/>
      <c r="R996" s="177"/>
      <c r="S996" s="177"/>
      <c r="T996" s="178"/>
      <c r="AT996" s="173" t="s">
        <v>237</v>
      </c>
      <c r="AU996" s="173" t="s">
        <v>88</v>
      </c>
      <c r="AV996" s="14" t="s">
        <v>86</v>
      </c>
      <c r="AW996" s="14" t="s">
        <v>33</v>
      </c>
      <c r="AX996" s="14" t="s">
        <v>79</v>
      </c>
      <c r="AY996" s="173" t="s">
        <v>207</v>
      </c>
    </row>
    <row r="997" spans="1:65" s="15" customFormat="1" ht="11.25">
      <c r="B997" s="179"/>
      <c r="D997" s="164" t="s">
        <v>237</v>
      </c>
      <c r="E997" s="180" t="s">
        <v>1</v>
      </c>
      <c r="F997" s="181" t="s">
        <v>242</v>
      </c>
      <c r="H997" s="182">
        <v>1</v>
      </c>
      <c r="I997" s="183"/>
      <c r="L997" s="179"/>
      <c r="M997" s="184"/>
      <c r="N997" s="185"/>
      <c r="O997" s="185"/>
      <c r="P997" s="185"/>
      <c r="Q997" s="185"/>
      <c r="R997" s="185"/>
      <c r="S997" s="185"/>
      <c r="T997" s="186"/>
      <c r="AT997" s="180" t="s">
        <v>237</v>
      </c>
      <c r="AU997" s="180" t="s">
        <v>88</v>
      </c>
      <c r="AV997" s="15" t="s">
        <v>213</v>
      </c>
      <c r="AW997" s="15" t="s">
        <v>33</v>
      </c>
      <c r="AX997" s="15" t="s">
        <v>86</v>
      </c>
      <c r="AY997" s="180" t="s">
        <v>207</v>
      </c>
    </row>
    <row r="998" spans="1:65" s="2" customFormat="1" ht="37.9" customHeight="1">
      <c r="A998" s="31"/>
      <c r="B998" s="148"/>
      <c r="C998" s="149" t="s">
        <v>1521</v>
      </c>
      <c r="D998" s="149" t="s">
        <v>209</v>
      </c>
      <c r="E998" s="150" t="s">
        <v>4255</v>
      </c>
      <c r="F998" s="151" t="s">
        <v>4256</v>
      </c>
      <c r="G998" s="152" t="s">
        <v>301</v>
      </c>
      <c r="H998" s="153">
        <v>1</v>
      </c>
      <c r="I998" s="154"/>
      <c r="J998" s="155">
        <f>ROUND(I998*H998,2)</f>
        <v>0</v>
      </c>
      <c r="K998" s="156"/>
      <c r="L998" s="32"/>
      <c r="M998" s="157" t="s">
        <v>1</v>
      </c>
      <c r="N998" s="158" t="s">
        <v>44</v>
      </c>
      <c r="O998" s="57"/>
      <c r="P998" s="159">
        <f>O998*H998</f>
        <v>0</v>
      </c>
      <c r="Q998" s="159">
        <v>0</v>
      </c>
      <c r="R998" s="159">
        <f>Q998*H998</f>
        <v>0</v>
      </c>
      <c r="S998" s="159">
        <v>0</v>
      </c>
      <c r="T998" s="160">
        <f>S998*H998</f>
        <v>0</v>
      </c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R998" s="161" t="s">
        <v>245</v>
      </c>
      <c r="AT998" s="161" t="s">
        <v>209</v>
      </c>
      <c r="AU998" s="161" t="s">
        <v>88</v>
      </c>
      <c r="AY998" s="17" t="s">
        <v>207</v>
      </c>
      <c r="BE998" s="162">
        <f>IF(N998="základní",J998,0)</f>
        <v>0</v>
      </c>
      <c r="BF998" s="162">
        <f>IF(N998="snížená",J998,0)</f>
        <v>0</v>
      </c>
      <c r="BG998" s="162">
        <f>IF(N998="zákl. přenesená",J998,0)</f>
        <v>0</v>
      </c>
      <c r="BH998" s="162">
        <f>IF(N998="sníž. přenesená",J998,0)</f>
        <v>0</v>
      </c>
      <c r="BI998" s="162">
        <f>IF(N998="nulová",J998,0)</f>
        <v>0</v>
      </c>
      <c r="BJ998" s="17" t="s">
        <v>86</v>
      </c>
      <c r="BK998" s="162">
        <f>ROUND(I998*H998,2)</f>
        <v>0</v>
      </c>
      <c r="BL998" s="17" t="s">
        <v>245</v>
      </c>
      <c r="BM998" s="161" t="s">
        <v>1524</v>
      </c>
    </row>
    <row r="999" spans="1:65" s="13" customFormat="1" ht="11.25">
      <c r="B999" s="163"/>
      <c r="D999" s="164" t="s">
        <v>237</v>
      </c>
      <c r="E999" s="165" t="s">
        <v>1</v>
      </c>
      <c r="F999" s="166" t="s">
        <v>1365</v>
      </c>
      <c r="H999" s="167">
        <v>1</v>
      </c>
      <c r="I999" s="168"/>
      <c r="L999" s="163"/>
      <c r="M999" s="169"/>
      <c r="N999" s="170"/>
      <c r="O999" s="170"/>
      <c r="P999" s="170"/>
      <c r="Q999" s="170"/>
      <c r="R999" s="170"/>
      <c r="S999" s="170"/>
      <c r="T999" s="171"/>
      <c r="AT999" s="165" t="s">
        <v>237</v>
      </c>
      <c r="AU999" s="165" t="s">
        <v>88</v>
      </c>
      <c r="AV999" s="13" t="s">
        <v>88</v>
      </c>
      <c r="AW999" s="13" t="s">
        <v>33</v>
      </c>
      <c r="AX999" s="13" t="s">
        <v>79</v>
      </c>
      <c r="AY999" s="165" t="s">
        <v>207</v>
      </c>
    </row>
    <row r="1000" spans="1:65" s="14" customFormat="1" ht="11.25">
      <c r="B1000" s="172"/>
      <c r="D1000" s="164" t="s">
        <v>237</v>
      </c>
      <c r="E1000" s="173" t="s">
        <v>1</v>
      </c>
      <c r="F1000" s="174" t="s">
        <v>3815</v>
      </c>
      <c r="H1000" s="173" t="s">
        <v>1</v>
      </c>
      <c r="I1000" s="175"/>
      <c r="L1000" s="172"/>
      <c r="M1000" s="176"/>
      <c r="N1000" s="177"/>
      <c r="O1000" s="177"/>
      <c r="P1000" s="177"/>
      <c r="Q1000" s="177"/>
      <c r="R1000" s="177"/>
      <c r="S1000" s="177"/>
      <c r="T1000" s="178"/>
      <c r="AT1000" s="173" t="s">
        <v>237</v>
      </c>
      <c r="AU1000" s="173" t="s">
        <v>88</v>
      </c>
      <c r="AV1000" s="14" t="s">
        <v>86</v>
      </c>
      <c r="AW1000" s="14" t="s">
        <v>33</v>
      </c>
      <c r="AX1000" s="14" t="s">
        <v>79</v>
      </c>
      <c r="AY1000" s="173" t="s">
        <v>207</v>
      </c>
    </row>
    <row r="1001" spans="1:65" s="15" customFormat="1" ht="11.25">
      <c r="B1001" s="179"/>
      <c r="D1001" s="164" t="s">
        <v>237</v>
      </c>
      <c r="E1001" s="180" t="s">
        <v>1</v>
      </c>
      <c r="F1001" s="181" t="s">
        <v>242</v>
      </c>
      <c r="H1001" s="182">
        <v>1</v>
      </c>
      <c r="I1001" s="183"/>
      <c r="L1001" s="179"/>
      <c r="M1001" s="184"/>
      <c r="N1001" s="185"/>
      <c r="O1001" s="185"/>
      <c r="P1001" s="185"/>
      <c r="Q1001" s="185"/>
      <c r="R1001" s="185"/>
      <c r="S1001" s="185"/>
      <c r="T1001" s="186"/>
      <c r="AT1001" s="180" t="s">
        <v>237</v>
      </c>
      <c r="AU1001" s="180" t="s">
        <v>88</v>
      </c>
      <c r="AV1001" s="15" t="s">
        <v>213</v>
      </c>
      <c r="AW1001" s="15" t="s">
        <v>33</v>
      </c>
      <c r="AX1001" s="15" t="s">
        <v>86</v>
      </c>
      <c r="AY1001" s="180" t="s">
        <v>207</v>
      </c>
    </row>
    <row r="1002" spans="1:65" s="2" customFormat="1" ht="37.9" customHeight="1">
      <c r="A1002" s="31"/>
      <c r="B1002" s="148"/>
      <c r="C1002" s="149" t="s">
        <v>825</v>
      </c>
      <c r="D1002" s="149" t="s">
        <v>209</v>
      </c>
      <c r="E1002" s="150" t="s">
        <v>4257</v>
      </c>
      <c r="F1002" s="151" t="s">
        <v>4258</v>
      </c>
      <c r="G1002" s="152" t="s">
        <v>301</v>
      </c>
      <c r="H1002" s="153">
        <v>1</v>
      </c>
      <c r="I1002" s="154"/>
      <c r="J1002" s="155">
        <f>ROUND(I1002*H1002,2)</f>
        <v>0</v>
      </c>
      <c r="K1002" s="156"/>
      <c r="L1002" s="32"/>
      <c r="M1002" s="157" t="s">
        <v>1</v>
      </c>
      <c r="N1002" s="158" t="s">
        <v>44</v>
      </c>
      <c r="O1002" s="57"/>
      <c r="P1002" s="159">
        <f>O1002*H1002</f>
        <v>0</v>
      </c>
      <c r="Q1002" s="159">
        <v>0</v>
      </c>
      <c r="R1002" s="159">
        <f>Q1002*H1002</f>
        <v>0</v>
      </c>
      <c r="S1002" s="159">
        <v>0</v>
      </c>
      <c r="T1002" s="160">
        <f>S1002*H1002</f>
        <v>0</v>
      </c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R1002" s="161" t="s">
        <v>245</v>
      </c>
      <c r="AT1002" s="161" t="s">
        <v>209</v>
      </c>
      <c r="AU1002" s="161" t="s">
        <v>88</v>
      </c>
      <c r="AY1002" s="17" t="s">
        <v>207</v>
      </c>
      <c r="BE1002" s="162">
        <f>IF(N1002="základní",J1002,0)</f>
        <v>0</v>
      </c>
      <c r="BF1002" s="162">
        <f>IF(N1002="snížená",J1002,0)</f>
        <v>0</v>
      </c>
      <c r="BG1002" s="162">
        <f>IF(N1002="zákl. přenesená",J1002,0)</f>
        <v>0</v>
      </c>
      <c r="BH1002" s="162">
        <f>IF(N1002="sníž. přenesená",J1002,0)</f>
        <v>0</v>
      </c>
      <c r="BI1002" s="162">
        <f>IF(N1002="nulová",J1002,0)</f>
        <v>0</v>
      </c>
      <c r="BJ1002" s="17" t="s">
        <v>86</v>
      </c>
      <c r="BK1002" s="162">
        <f>ROUND(I1002*H1002,2)</f>
        <v>0</v>
      </c>
      <c r="BL1002" s="17" t="s">
        <v>245</v>
      </c>
      <c r="BM1002" s="161" t="s">
        <v>1532</v>
      </c>
    </row>
    <row r="1003" spans="1:65" s="13" customFormat="1" ht="11.25">
      <c r="B1003" s="163"/>
      <c r="D1003" s="164" t="s">
        <v>237</v>
      </c>
      <c r="E1003" s="165" t="s">
        <v>1</v>
      </c>
      <c r="F1003" s="166" t="s">
        <v>1365</v>
      </c>
      <c r="H1003" s="167">
        <v>1</v>
      </c>
      <c r="I1003" s="168"/>
      <c r="L1003" s="163"/>
      <c r="M1003" s="169"/>
      <c r="N1003" s="170"/>
      <c r="O1003" s="170"/>
      <c r="P1003" s="170"/>
      <c r="Q1003" s="170"/>
      <c r="R1003" s="170"/>
      <c r="S1003" s="170"/>
      <c r="T1003" s="171"/>
      <c r="AT1003" s="165" t="s">
        <v>237</v>
      </c>
      <c r="AU1003" s="165" t="s">
        <v>88</v>
      </c>
      <c r="AV1003" s="13" t="s">
        <v>88</v>
      </c>
      <c r="AW1003" s="13" t="s">
        <v>33</v>
      </c>
      <c r="AX1003" s="13" t="s">
        <v>79</v>
      </c>
      <c r="AY1003" s="165" t="s">
        <v>207</v>
      </c>
    </row>
    <row r="1004" spans="1:65" s="14" customFormat="1" ht="11.25">
      <c r="B1004" s="172"/>
      <c r="D1004" s="164" t="s">
        <v>237</v>
      </c>
      <c r="E1004" s="173" t="s">
        <v>1</v>
      </c>
      <c r="F1004" s="174" t="s">
        <v>3815</v>
      </c>
      <c r="H1004" s="173" t="s">
        <v>1</v>
      </c>
      <c r="I1004" s="175"/>
      <c r="L1004" s="172"/>
      <c r="M1004" s="176"/>
      <c r="N1004" s="177"/>
      <c r="O1004" s="177"/>
      <c r="P1004" s="177"/>
      <c r="Q1004" s="177"/>
      <c r="R1004" s="177"/>
      <c r="S1004" s="177"/>
      <c r="T1004" s="178"/>
      <c r="AT1004" s="173" t="s">
        <v>237</v>
      </c>
      <c r="AU1004" s="173" t="s">
        <v>88</v>
      </c>
      <c r="AV1004" s="14" t="s">
        <v>86</v>
      </c>
      <c r="AW1004" s="14" t="s">
        <v>33</v>
      </c>
      <c r="AX1004" s="14" t="s">
        <v>79</v>
      </c>
      <c r="AY1004" s="173" t="s">
        <v>207</v>
      </c>
    </row>
    <row r="1005" spans="1:65" s="15" customFormat="1" ht="11.25">
      <c r="B1005" s="179"/>
      <c r="D1005" s="164" t="s">
        <v>237</v>
      </c>
      <c r="E1005" s="180" t="s">
        <v>1</v>
      </c>
      <c r="F1005" s="181" t="s">
        <v>242</v>
      </c>
      <c r="H1005" s="182">
        <v>1</v>
      </c>
      <c r="I1005" s="183"/>
      <c r="L1005" s="179"/>
      <c r="M1005" s="184"/>
      <c r="N1005" s="185"/>
      <c r="O1005" s="185"/>
      <c r="P1005" s="185"/>
      <c r="Q1005" s="185"/>
      <c r="R1005" s="185"/>
      <c r="S1005" s="185"/>
      <c r="T1005" s="186"/>
      <c r="AT1005" s="180" t="s">
        <v>237</v>
      </c>
      <c r="AU1005" s="180" t="s">
        <v>88</v>
      </c>
      <c r="AV1005" s="15" t="s">
        <v>213</v>
      </c>
      <c r="AW1005" s="15" t="s">
        <v>33</v>
      </c>
      <c r="AX1005" s="15" t="s">
        <v>86</v>
      </c>
      <c r="AY1005" s="180" t="s">
        <v>207</v>
      </c>
    </row>
    <row r="1006" spans="1:65" s="2" customFormat="1" ht="37.9" customHeight="1">
      <c r="A1006" s="31"/>
      <c r="B1006" s="148"/>
      <c r="C1006" s="149" t="s">
        <v>1537</v>
      </c>
      <c r="D1006" s="149" t="s">
        <v>209</v>
      </c>
      <c r="E1006" s="150" t="s">
        <v>4259</v>
      </c>
      <c r="F1006" s="151" t="s">
        <v>4260</v>
      </c>
      <c r="G1006" s="152" t="s">
        <v>301</v>
      </c>
      <c r="H1006" s="153">
        <v>1</v>
      </c>
      <c r="I1006" s="154"/>
      <c r="J1006" s="155">
        <f>ROUND(I1006*H1006,2)</f>
        <v>0</v>
      </c>
      <c r="K1006" s="156"/>
      <c r="L1006" s="32"/>
      <c r="M1006" s="157" t="s">
        <v>1</v>
      </c>
      <c r="N1006" s="158" t="s">
        <v>44</v>
      </c>
      <c r="O1006" s="57"/>
      <c r="P1006" s="159">
        <f>O1006*H1006</f>
        <v>0</v>
      </c>
      <c r="Q1006" s="159">
        <v>0</v>
      </c>
      <c r="R1006" s="159">
        <f>Q1006*H1006</f>
        <v>0</v>
      </c>
      <c r="S1006" s="159">
        <v>0</v>
      </c>
      <c r="T1006" s="160">
        <f>S1006*H1006</f>
        <v>0</v>
      </c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R1006" s="161" t="s">
        <v>245</v>
      </c>
      <c r="AT1006" s="161" t="s">
        <v>209</v>
      </c>
      <c r="AU1006" s="161" t="s">
        <v>88</v>
      </c>
      <c r="AY1006" s="17" t="s">
        <v>207</v>
      </c>
      <c r="BE1006" s="162">
        <f>IF(N1006="základní",J1006,0)</f>
        <v>0</v>
      </c>
      <c r="BF1006" s="162">
        <f>IF(N1006="snížená",J1006,0)</f>
        <v>0</v>
      </c>
      <c r="BG1006" s="162">
        <f>IF(N1006="zákl. přenesená",J1006,0)</f>
        <v>0</v>
      </c>
      <c r="BH1006" s="162">
        <f>IF(N1006="sníž. přenesená",J1006,0)</f>
        <v>0</v>
      </c>
      <c r="BI1006" s="162">
        <f>IF(N1006="nulová",J1006,0)</f>
        <v>0</v>
      </c>
      <c r="BJ1006" s="17" t="s">
        <v>86</v>
      </c>
      <c r="BK1006" s="162">
        <f>ROUND(I1006*H1006,2)</f>
        <v>0</v>
      </c>
      <c r="BL1006" s="17" t="s">
        <v>245</v>
      </c>
      <c r="BM1006" s="161" t="s">
        <v>1538</v>
      </c>
    </row>
    <row r="1007" spans="1:65" s="13" customFormat="1" ht="11.25">
      <c r="B1007" s="163"/>
      <c r="D1007" s="164" t="s">
        <v>237</v>
      </c>
      <c r="E1007" s="165" t="s">
        <v>1</v>
      </c>
      <c r="F1007" s="166" t="s">
        <v>1365</v>
      </c>
      <c r="H1007" s="167">
        <v>1</v>
      </c>
      <c r="I1007" s="168"/>
      <c r="L1007" s="163"/>
      <c r="M1007" s="169"/>
      <c r="N1007" s="170"/>
      <c r="O1007" s="170"/>
      <c r="P1007" s="170"/>
      <c r="Q1007" s="170"/>
      <c r="R1007" s="170"/>
      <c r="S1007" s="170"/>
      <c r="T1007" s="171"/>
      <c r="AT1007" s="165" t="s">
        <v>237</v>
      </c>
      <c r="AU1007" s="165" t="s">
        <v>88</v>
      </c>
      <c r="AV1007" s="13" t="s">
        <v>88</v>
      </c>
      <c r="AW1007" s="13" t="s">
        <v>33</v>
      </c>
      <c r="AX1007" s="13" t="s">
        <v>79</v>
      </c>
      <c r="AY1007" s="165" t="s">
        <v>207</v>
      </c>
    </row>
    <row r="1008" spans="1:65" s="14" customFormat="1" ht="11.25">
      <c r="B1008" s="172"/>
      <c r="D1008" s="164" t="s">
        <v>237</v>
      </c>
      <c r="E1008" s="173" t="s">
        <v>1</v>
      </c>
      <c r="F1008" s="174" t="s">
        <v>3815</v>
      </c>
      <c r="H1008" s="173" t="s">
        <v>1</v>
      </c>
      <c r="I1008" s="175"/>
      <c r="L1008" s="172"/>
      <c r="M1008" s="176"/>
      <c r="N1008" s="177"/>
      <c r="O1008" s="177"/>
      <c r="P1008" s="177"/>
      <c r="Q1008" s="177"/>
      <c r="R1008" s="177"/>
      <c r="S1008" s="177"/>
      <c r="T1008" s="178"/>
      <c r="AT1008" s="173" t="s">
        <v>237</v>
      </c>
      <c r="AU1008" s="173" t="s">
        <v>88</v>
      </c>
      <c r="AV1008" s="14" t="s">
        <v>86</v>
      </c>
      <c r="AW1008" s="14" t="s">
        <v>33</v>
      </c>
      <c r="AX1008" s="14" t="s">
        <v>79</v>
      </c>
      <c r="AY1008" s="173" t="s">
        <v>207</v>
      </c>
    </row>
    <row r="1009" spans="1:65" s="15" customFormat="1" ht="11.25">
      <c r="B1009" s="179"/>
      <c r="D1009" s="164" t="s">
        <v>237</v>
      </c>
      <c r="E1009" s="180" t="s">
        <v>1</v>
      </c>
      <c r="F1009" s="181" t="s">
        <v>242</v>
      </c>
      <c r="H1009" s="182">
        <v>1</v>
      </c>
      <c r="I1009" s="183"/>
      <c r="L1009" s="179"/>
      <c r="M1009" s="184"/>
      <c r="N1009" s="185"/>
      <c r="O1009" s="185"/>
      <c r="P1009" s="185"/>
      <c r="Q1009" s="185"/>
      <c r="R1009" s="185"/>
      <c r="S1009" s="185"/>
      <c r="T1009" s="186"/>
      <c r="AT1009" s="180" t="s">
        <v>237</v>
      </c>
      <c r="AU1009" s="180" t="s">
        <v>88</v>
      </c>
      <c r="AV1009" s="15" t="s">
        <v>213</v>
      </c>
      <c r="AW1009" s="15" t="s">
        <v>33</v>
      </c>
      <c r="AX1009" s="15" t="s">
        <v>86</v>
      </c>
      <c r="AY1009" s="180" t="s">
        <v>207</v>
      </c>
    </row>
    <row r="1010" spans="1:65" s="2" customFormat="1" ht="37.9" customHeight="1">
      <c r="A1010" s="31"/>
      <c r="B1010" s="148"/>
      <c r="C1010" s="149" t="s">
        <v>843</v>
      </c>
      <c r="D1010" s="149" t="s">
        <v>209</v>
      </c>
      <c r="E1010" s="150" t="s">
        <v>4261</v>
      </c>
      <c r="F1010" s="151" t="s">
        <v>4262</v>
      </c>
      <c r="G1010" s="152" t="s">
        <v>301</v>
      </c>
      <c r="H1010" s="153">
        <v>1</v>
      </c>
      <c r="I1010" s="154"/>
      <c r="J1010" s="155">
        <f>ROUND(I1010*H1010,2)</f>
        <v>0</v>
      </c>
      <c r="K1010" s="156"/>
      <c r="L1010" s="32"/>
      <c r="M1010" s="157" t="s">
        <v>1</v>
      </c>
      <c r="N1010" s="158" t="s">
        <v>44</v>
      </c>
      <c r="O1010" s="57"/>
      <c r="P1010" s="159">
        <f>O1010*H1010</f>
        <v>0</v>
      </c>
      <c r="Q1010" s="159">
        <v>0</v>
      </c>
      <c r="R1010" s="159">
        <f>Q1010*H1010</f>
        <v>0</v>
      </c>
      <c r="S1010" s="159">
        <v>0</v>
      </c>
      <c r="T1010" s="160">
        <f>S1010*H1010</f>
        <v>0</v>
      </c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R1010" s="161" t="s">
        <v>245</v>
      </c>
      <c r="AT1010" s="161" t="s">
        <v>209</v>
      </c>
      <c r="AU1010" s="161" t="s">
        <v>88</v>
      </c>
      <c r="AY1010" s="17" t="s">
        <v>207</v>
      </c>
      <c r="BE1010" s="162">
        <f>IF(N1010="základní",J1010,0)</f>
        <v>0</v>
      </c>
      <c r="BF1010" s="162">
        <f>IF(N1010="snížená",J1010,0)</f>
        <v>0</v>
      </c>
      <c r="BG1010" s="162">
        <f>IF(N1010="zákl. přenesená",J1010,0)</f>
        <v>0</v>
      </c>
      <c r="BH1010" s="162">
        <f>IF(N1010="sníž. přenesená",J1010,0)</f>
        <v>0</v>
      </c>
      <c r="BI1010" s="162">
        <f>IF(N1010="nulová",J1010,0)</f>
        <v>0</v>
      </c>
      <c r="BJ1010" s="17" t="s">
        <v>86</v>
      </c>
      <c r="BK1010" s="162">
        <f>ROUND(I1010*H1010,2)</f>
        <v>0</v>
      </c>
      <c r="BL1010" s="17" t="s">
        <v>245</v>
      </c>
      <c r="BM1010" s="161" t="s">
        <v>1543</v>
      </c>
    </row>
    <row r="1011" spans="1:65" s="13" customFormat="1" ht="11.25">
      <c r="B1011" s="163"/>
      <c r="D1011" s="164" t="s">
        <v>237</v>
      </c>
      <c r="E1011" s="165" t="s">
        <v>1</v>
      </c>
      <c r="F1011" s="166" t="s">
        <v>1365</v>
      </c>
      <c r="H1011" s="167">
        <v>1</v>
      </c>
      <c r="I1011" s="168"/>
      <c r="L1011" s="163"/>
      <c r="M1011" s="169"/>
      <c r="N1011" s="170"/>
      <c r="O1011" s="170"/>
      <c r="P1011" s="170"/>
      <c r="Q1011" s="170"/>
      <c r="R1011" s="170"/>
      <c r="S1011" s="170"/>
      <c r="T1011" s="171"/>
      <c r="AT1011" s="165" t="s">
        <v>237</v>
      </c>
      <c r="AU1011" s="165" t="s">
        <v>88</v>
      </c>
      <c r="AV1011" s="13" t="s">
        <v>88</v>
      </c>
      <c r="AW1011" s="13" t="s">
        <v>33</v>
      </c>
      <c r="AX1011" s="13" t="s">
        <v>79</v>
      </c>
      <c r="AY1011" s="165" t="s">
        <v>207</v>
      </c>
    </row>
    <row r="1012" spans="1:65" s="14" customFormat="1" ht="11.25">
      <c r="B1012" s="172"/>
      <c r="D1012" s="164" t="s">
        <v>237</v>
      </c>
      <c r="E1012" s="173" t="s">
        <v>1</v>
      </c>
      <c r="F1012" s="174" t="s">
        <v>3815</v>
      </c>
      <c r="H1012" s="173" t="s">
        <v>1</v>
      </c>
      <c r="I1012" s="175"/>
      <c r="L1012" s="172"/>
      <c r="M1012" s="176"/>
      <c r="N1012" s="177"/>
      <c r="O1012" s="177"/>
      <c r="P1012" s="177"/>
      <c r="Q1012" s="177"/>
      <c r="R1012" s="177"/>
      <c r="S1012" s="177"/>
      <c r="T1012" s="178"/>
      <c r="AT1012" s="173" t="s">
        <v>237</v>
      </c>
      <c r="AU1012" s="173" t="s">
        <v>88</v>
      </c>
      <c r="AV1012" s="14" t="s">
        <v>86</v>
      </c>
      <c r="AW1012" s="14" t="s">
        <v>33</v>
      </c>
      <c r="AX1012" s="14" t="s">
        <v>79</v>
      </c>
      <c r="AY1012" s="173" t="s">
        <v>207</v>
      </c>
    </row>
    <row r="1013" spans="1:65" s="15" customFormat="1" ht="11.25">
      <c r="B1013" s="179"/>
      <c r="D1013" s="164" t="s">
        <v>237</v>
      </c>
      <c r="E1013" s="180" t="s">
        <v>1</v>
      </c>
      <c r="F1013" s="181" t="s">
        <v>242</v>
      </c>
      <c r="H1013" s="182">
        <v>1</v>
      </c>
      <c r="I1013" s="183"/>
      <c r="L1013" s="179"/>
      <c r="M1013" s="184"/>
      <c r="N1013" s="185"/>
      <c r="O1013" s="185"/>
      <c r="P1013" s="185"/>
      <c r="Q1013" s="185"/>
      <c r="R1013" s="185"/>
      <c r="S1013" s="185"/>
      <c r="T1013" s="186"/>
      <c r="AT1013" s="180" t="s">
        <v>237</v>
      </c>
      <c r="AU1013" s="180" t="s">
        <v>88</v>
      </c>
      <c r="AV1013" s="15" t="s">
        <v>213</v>
      </c>
      <c r="AW1013" s="15" t="s">
        <v>33</v>
      </c>
      <c r="AX1013" s="15" t="s">
        <v>86</v>
      </c>
      <c r="AY1013" s="180" t="s">
        <v>207</v>
      </c>
    </row>
    <row r="1014" spans="1:65" s="2" customFormat="1" ht="37.9" customHeight="1">
      <c r="A1014" s="31"/>
      <c r="B1014" s="148"/>
      <c r="C1014" s="149" t="s">
        <v>1548</v>
      </c>
      <c r="D1014" s="149" t="s">
        <v>209</v>
      </c>
      <c r="E1014" s="150" t="s">
        <v>4263</v>
      </c>
      <c r="F1014" s="151" t="s">
        <v>4264</v>
      </c>
      <c r="G1014" s="152" t="s">
        <v>301</v>
      </c>
      <c r="H1014" s="153">
        <v>1</v>
      </c>
      <c r="I1014" s="154"/>
      <c r="J1014" s="155">
        <f>ROUND(I1014*H1014,2)</f>
        <v>0</v>
      </c>
      <c r="K1014" s="156"/>
      <c r="L1014" s="32"/>
      <c r="M1014" s="157" t="s">
        <v>1</v>
      </c>
      <c r="N1014" s="158" t="s">
        <v>44</v>
      </c>
      <c r="O1014" s="57"/>
      <c r="P1014" s="159">
        <f>O1014*H1014</f>
        <v>0</v>
      </c>
      <c r="Q1014" s="159">
        <v>0</v>
      </c>
      <c r="R1014" s="159">
        <f>Q1014*H1014</f>
        <v>0</v>
      </c>
      <c r="S1014" s="159">
        <v>0</v>
      </c>
      <c r="T1014" s="160">
        <f>S1014*H1014</f>
        <v>0</v>
      </c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R1014" s="161" t="s">
        <v>245</v>
      </c>
      <c r="AT1014" s="161" t="s">
        <v>209</v>
      </c>
      <c r="AU1014" s="161" t="s">
        <v>88</v>
      </c>
      <c r="AY1014" s="17" t="s">
        <v>207</v>
      </c>
      <c r="BE1014" s="162">
        <f>IF(N1014="základní",J1014,0)</f>
        <v>0</v>
      </c>
      <c r="BF1014" s="162">
        <f>IF(N1014="snížená",J1014,0)</f>
        <v>0</v>
      </c>
      <c r="BG1014" s="162">
        <f>IF(N1014="zákl. přenesená",J1014,0)</f>
        <v>0</v>
      </c>
      <c r="BH1014" s="162">
        <f>IF(N1014="sníž. přenesená",J1014,0)</f>
        <v>0</v>
      </c>
      <c r="BI1014" s="162">
        <f>IF(N1014="nulová",J1014,0)</f>
        <v>0</v>
      </c>
      <c r="BJ1014" s="17" t="s">
        <v>86</v>
      </c>
      <c r="BK1014" s="162">
        <f>ROUND(I1014*H1014,2)</f>
        <v>0</v>
      </c>
      <c r="BL1014" s="17" t="s">
        <v>245</v>
      </c>
      <c r="BM1014" s="161" t="s">
        <v>1551</v>
      </c>
    </row>
    <row r="1015" spans="1:65" s="13" customFormat="1" ht="11.25">
      <c r="B1015" s="163"/>
      <c r="D1015" s="164" t="s">
        <v>237</v>
      </c>
      <c r="E1015" s="165" t="s">
        <v>1</v>
      </c>
      <c r="F1015" s="166" t="s">
        <v>1365</v>
      </c>
      <c r="H1015" s="167">
        <v>1</v>
      </c>
      <c r="I1015" s="168"/>
      <c r="L1015" s="163"/>
      <c r="M1015" s="169"/>
      <c r="N1015" s="170"/>
      <c r="O1015" s="170"/>
      <c r="P1015" s="170"/>
      <c r="Q1015" s="170"/>
      <c r="R1015" s="170"/>
      <c r="S1015" s="170"/>
      <c r="T1015" s="171"/>
      <c r="AT1015" s="165" t="s">
        <v>237</v>
      </c>
      <c r="AU1015" s="165" t="s">
        <v>88</v>
      </c>
      <c r="AV1015" s="13" t="s">
        <v>88</v>
      </c>
      <c r="AW1015" s="13" t="s">
        <v>33</v>
      </c>
      <c r="AX1015" s="13" t="s">
        <v>79</v>
      </c>
      <c r="AY1015" s="165" t="s">
        <v>207</v>
      </c>
    </row>
    <row r="1016" spans="1:65" s="14" customFormat="1" ht="11.25">
      <c r="B1016" s="172"/>
      <c r="D1016" s="164" t="s">
        <v>237</v>
      </c>
      <c r="E1016" s="173" t="s">
        <v>1</v>
      </c>
      <c r="F1016" s="174" t="s">
        <v>3815</v>
      </c>
      <c r="H1016" s="173" t="s">
        <v>1</v>
      </c>
      <c r="I1016" s="175"/>
      <c r="L1016" s="172"/>
      <c r="M1016" s="176"/>
      <c r="N1016" s="177"/>
      <c r="O1016" s="177"/>
      <c r="P1016" s="177"/>
      <c r="Q1016" s="177"/>
      <c r="R1016" s="177"/>
      <c r="S1016" s="177"/>
      <c r="T1016" s="178"/>
      <c r="AT1016" s="173" t="s">
        <v>237</v>
      </c>
      <c r="AU1016" s="173" t="s">
        <v>88</v>
      </c>
      <c r="AV1016" s="14" t="s">
        <v>86</v>
      </c>
      <c r="AW1016" s="14" t="s">
        <v>33</v>
      </c>
      <c r="AX1016" s="14" t="s">
        <v>79</v>
      </c>
      <c r="AY1016" s="173" t="s">
        <v>207</v>
      </c>
    </row>
    <row r="1017" spans="1:65" s="15" customFormat="1" ht="11.25">
      <c r="B1017" s="179"/>
      <c r="D1017" s="164" t="s">
        <v>237</v>
      </c>
      <c r="E1017" s="180" t="s">
        <v>1</v>
      </c>
      <c r="F1017" s="181" t="s">
        <v>242</v>
      </c>
      <c r="H1017" s="182">
        <v>1</v>
      </c>
      <c r="I1017" s="183"/>
      <c r="L1017" s="179"/>
      <c r="M1017" s="184"/>
      <c r="N1017" s="185"/>
      <c r="O1017" s="185"/>
      <c r="P1017" s="185"/>
      <c r="Q1017" s="185"/>
      <c r="R1017" s="185"/>
      <c r="S1017" s="185"/>
      <c r="T1017" s="186"/>
      <c r="AT1017" s="180" t="s">
        <v>237</v>
      </c>
      <c r="AU1017" s="180" t="s">
        <v>88</v>
      </c>
      <c r="AV1017" s="15" t="s">
        <v>213</v>
      </c>
      <c r="AW1017" s="15" t="s">
        <v>33</v>
      </c>
      <c r="AX1017" s="15" t="s">
        <v>86</v>
      </c>
      <c r="AY1017" s="180" t="s">
        <v>207</v>
      </c>
    </row>
    <row r="1018" spans="1:65" s="2" customFormat="1" ht="37.9" customHeight="1">
      <c r="A1018" s="31"/>
      <c r="B1018" s="148"/>
      <c r="C1018" s="149" t="s">
        <v>857</v>
      </c>
      <c r="D1018" s="149" t="s">
        <v>209</v>
      </c>
      <c r="E1018" s="150" t="s">
        <v>4265</v>
      </c>
      <c r="F1018" s="151" t="s">
        <v>4266</v>
      </c>
      <c r="G1018" s="152" t="s">
        <v>301</v>
      </c>
      <c r="H1018" s="153">
        <v>1</v>
      </c>
      <c r="I1018" s="154"/>
      <c r="J1018" s="155">
        <f>ROUND(I1018*H1018,2)</f>
        <v>0</v>
      </c>
      <c r="K1018" s="156"/>
      <c r="L1018" s="32"/>
      <c r="M1018" s="157" t="s">
        <v>1</v>
      </c>
      <c r="N1018" s="158" t="s">
        <v>44</v>
      </c>
      <c r="O1018" s="57"/>
      <c r="P1018" s="159">
        <f>O1018*H1018</f>
        <v>0</v>
      </c>
      <c r="Q1018" s="159">
        <v>0</v>
      </c>
      <c r="R1018" s="159">
        <f>Q1018*H1018</f>
        <v>0</v>
      </c>
      <c r="S1018" s="159">
        <v>0</v>
      </c>
      <c r="T1018" s="160">
        <f>S1018*H1018</f>
        <v>0</v>
      </c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R1018" s="161" t="s">
        <v>245</v>
      </c>
      <c r="AT1018" s="161" t="s">
        <v>209</v>
      </c>
      <c r="AU1018" s="161" t="s">
        <v>88</v>
      </c>
      <c r="AY1018" s="17" t="s">
        <v>207</v>
      </c>
      <c r="BE1018" s="162">
        <f>IF(N1018="základní",J1018,0)</f>
        <v>0</v>
      </c>
      <c r="BF1018" s="162">
        <f>IF(N1018="snížená",J1018,0)</f>
        <v>0</v>
      </c>
      <c r="BG1018" s="162">
        <f>IF(N1018="zákl. přenesená",J1018,0)</f>
        <v>0</v>
      </c>
      <c r="BH1018" s="162">
        <f>IF(N1018="sníž. přenesená",J1018,0)</f>
        <v>0</v>
      </c>
      <c r="BI1018" s="162">
        <f>IF(N1018="nulová",J1018,0)</f>
        <v>0</v>
      </c>
      <c r="BJ1018" s="17" t="s">
        <v>86</v>
      </c>
      <c r="BK1018" s="162">
        <f>ROUND(I1018*H1018,2)</f>
        <v>0</v>
      </c>
      <c r="BL1018" s="17" t="s">
        <v>245</v>
      </c>
      <c r="BM1018" s="161" t="s">
        <v>1555</v>
      </c>
    </row>
    <row r="1019" spans="1:65" s="13" customFormat="1" ht="11.25">
      <c r="B1019" s="163"/>
      <c r="D1019" s="164" t="s">
        <v>237</v>
      </c>
      <c r="E1019" s="165" t="s">
        <v>1</v>
      </c>
      <c r="F1019" s="166" t="s">
        <v>1365</v>
      </c>
      <c r="H1019" s="167">
        <v>1</v>
      </c>
      <c r="I1019" s="168"/>
      <c r="L1019" s="163"/>
      <c r="M1019" s="169"/>
      <c r="N1019" s="170"/>
      <c r="O1019" s="170"/>
      <c r="P1019" s="170"/>
      <c r="Q1019" s="170"/>
      <c r="R1019" s="170"/>
      <c r="S1019" s="170"/>
      <c r="T1019" s="171"/>
      <c r="AT1019" s="165" t="s">
        <v>237</v>
      </c>
      <c r="AU1019" s="165" t="s">
        <v>88</v>
      </c>
      <c r="AV1019" s="13" t="s">
        <v>88</v>
      </c>
      <c r="AW1019" s="13" t="s">
        <v>33</v>
      </c>
      <c r="AX1019" s="13" t="s">
        <v>79</v>
      </c>
      <c r="AY1019" s="165" t="s">
        <v>207</v>
      </c>
    </row>
    <row r="1020" spans="1:65" s="14" customFormat="1" ht="11.25">
      <c r="B1020" s="172"/>
      <c r="D1020" s="164" t="s">
        <v>237</v>
      </c>
      <c r="E1020" s="173" t="s">
        <v>1</v>
      </c>
      <c r="F1020" s="174" t="s">
        <v>3815</v>
      </c>
      <c r="H1020" s="173" t="s">
        <v>1</v>
      </c>
      <c r="I1020" s="175"/>
      <c r="L1020" s="172"/>
      <c r="M1020" s="176"/>
      <c r="N1020" s="177"/>
      <c r="O1020" s="177"/>
      <c r="P1020" s="177"/>
      <c r="Q1020" s="177"/>
      <c r="R1020" s="177"/>
      <c r="S1020" s="177"/>
      <c r="T1020" s="178"/>
      <c r="AT1020" s="173" t="s">
        <v>237</v>
      </c>
      <c r="AU1020" s="173" t="s">
        <v>88</v>
      </c>
      <c r="AV1020" s="14" t="s">
        <v>86</v>
      </c>
      <c r="AW1020" s="14" t="s">
        <v>33</v>
      </c>
      <c r="AX1020" s="14" t="s">
        <v>79</v>
      </c>
      <c r="AY1020" s="173" t="s">
        <v>207</v>
      </c>
    </row>
    <row r="1021" spans="1:65" s="15" customFormat="1" ht="11.25">
      <c r="B1021" s="179"/>
      <c r="D1021" s="164" t="s">
        <v>237</v>
      </c>
      <c r="E1021" s="180" t="s">
        <v>1</v>
      </c>
      <c r="F1021" s="181" t="s">
        <v>242</v>
      </c>
      <c r="H1021" s="182">
        <v>1</v>
      </c>
      <c r="I1021" s="183"/>
      <c r="L1021" s="179"/>
      <c r="M1021" s="184"/>
      <c r="N1021" s="185"/>
      <c r="O1021" s="185"/>
      <c r="P1021" s="185"/>
      <c r="Q1021" s="185"/>
      <c r="R1021" s="185"/>
      <c r="S1021" s="185"/>
      <c r="T1021" s="186"/>
      <c r="AT1021" s="180" t="s">
        <v>237</v>
      </c>
      <c r="AU1021" s="180" t="s">
        <v>88</v>
      </c>
      <c r="AV1021" s="15" t="s">
        <v>213</v>
      </c>
      <c r="AW1021" s="15" t="s">
        <v>33</v>
      </c>
      <c r="AX1021" s="15" t="s">
        <v>86</v>
      </c>
      <c r="AY1021" s="180" t="s">
        <v>207</v>
      </c>
    </row>
    <row r="1022" spans="1:65" s="2" customFormat="1" ht="37.9" customHeight="1">
      <c r="A1022" s="31"/>
      <c r="B1022" s="148"/>
      <c r="C1022" s="149" t="s">
        <v>1557</v>
      </c>
      <c r="D1022" s="149" t="s">
        <v>209</v>
      </c>
      <c r="E1022" s="150" t="s">
        <v>4267</v>
      </c>
      <c r="F1022" s="151" t="s">
        <v>4268</v>
      </c>
      <c r="G1022" s="152" t="s">
        <v>301</v>
      </c>
      <c r="H1022" s="153">
        <v>1</v>
      </c>
      <c r="I1022" s="154"/>
      <c r="J1022" s="155">
        <f>ROUND(I1022*H1022,2)</f>
        <v>0</v>
      </c>
      <c r="K1022" s="156"/>
      <c r="L1022" s="32"/>
      <c r="M1022" s="157" t="s">
        <v>1</v>
      </c>
      <c r="N1022" s="158" t="s">
        <v>44</v>
      </c>
      <c r="O1022" s="57"/>
      <c r="P1022" s="159">
        <f>O1022*H1022</f>
        <v>0</v>
      </c>
      <c r="Q1022" s="159">
        <v>0</v>
      </c>
      <c r="R1022" s="159">
        <f>Q1022*H1022</f>
        <v>0</v>
      </c>
      <c r="S1022" s="159">
        <v>0</v>
      </c>
      <c r="T1022" s="160">
        <f>S1022*H1022</f>
        <v>0</v>
      </c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R1022" s="161" t="s">
        <v>245</v>
      </c>
      <c r="AT1022" s="161" t="s">
        <v>209</v>
      </c>
      <c r="AU1022" s="161" t="s">
        <v>88</v>
      </c>
      <c r="AY1022" s="17" t="s">
        <v>207</v>
      </c>
      <c r="BE1022" s="162">
        <f>IF(N1022="základní",J1022,0)</f>
        <v>0</v>
      </c>
      <c r="BF1022" s="162">
        <f>IF(N1022="snížená",J1022,0)</f>
        <v>0</v>
      </c>
      <c r="BG1022" s="162">
        <f>IF(N1022="zákl. přenesená",J1022,0)</f>
        <v>0</v>
      </c>
      <c r="BH1022" s="162">
        <f>IF(N1022="sníž. přenesená",J1022,0)</f>
        <v>0</v>
      </c>
      <c r="BI1022" s="162">
        <f>IF(N1022="nulová",J1022,0)</f>
        <v>0</v>
      </c>
      <c r="BJ1022" s="17" t="s">
        <v>86</v>
      </c>
      <c r="BK1022" s="162">
        <f>ROUND(I1022*H1022,2)</f>
        <v>0</v>
      </c>
      <c r="BL1022" s="17" t="s">
        <v>245</v>
      </c>
      <c r="BM1022" s="161" t="s">
        <v>1560</v>
      </c>
    </row>
    <row r="1023" spans="1:65" s="13" customFormat="1" ht="11.25">
      <c r="B1023" s="163"/>
      <c r="D1023" s="164" t="s">
        <v>237</v>
      </c>
      <c r="E1023" s="165" t="s">
        <v>1</v>
      </c>
      <c r="F1023" s="166" t="s">
        <v>1365</v>
      </c>
      <c r="H1023" s="167">
        <v>1</v>
      </c>
      <c r="I1023" s="168"/>
      <c r="L1023" s="163"/>
      <c r="M1023" s="169"/>
      <c r="N1023" s="170"/>
      <c r="O1023" s="170"/>
      <c r="P1023" s="170"/>
      <c r="Q1023" s="170"/>
      <c r="R1023" s="170"/>
      <c r="S1023" s="170"/>
      <c r="T1023" s="171"/>
      <c r="AT1023" s="165" t="s">
        <v>237</v>
      </c>
      <c r="AU1023" s="165" t="s">
        <v>88</v>
      </c>
      <c r="AV1023" s="13" t="s">
        <v>88</v>
      </c>
      <c r="AW1023" s="13" t="s">
        <v>33</v>
      </c>
      <c r="AX1023" s="13" t="s">
        <v>79</v>
      </c>
      <c r="AY1023" s="165" t="s">
        <v>207</v>
      </c>
    </row>
    <row r="1024" spans="1:65" s="14" customFormat="1" ht="11.25">
      <c r="B1024" s="172"/>
      <c r="D1024" s="164" t="s">
        <v>237</v>
      </c>
      <c r="E1024" s="173" t="s">
        <v>1</v>
      </c>
      <c r="F1024" s="174" t="s">
        <v>3815</v>
      </c>
      <c r="H1024" s="173" t="s">
        <v>1</v>
      </c>
      <c r="I1024" s="175"/>
      <c r="L1024" s="172"/>
      <c r="M1024" s="176"/>
      <c r="N1024" s="177"/>
      <c r="O1024" s="177"/>
      <c r="P1024" s="177"/>
      <c r="Q1024" s="177"/>
      <c r="R1024" s="177"/>
      <c r="S1024" s="177"/>
      <c r="T1024" s="178"/>
      <c r="AT1024" s="173" t="s">
        <v>237</v>
      </c>
      <c r="AU1024" s="173" t="s">
        <v>88</v>
      </c>
      <c r="AV1024" s="14" t="s">
        <v>86</v>
      </c>
      <c r="AW1024" s="14" t="s">
        <v>33</v>
      </c>
      <c r="AX1024" s="14" t="s">
        <v>79</v>
      </c>
      <c r="AY1024" s="173" t="s">
        <v>207</v>
      </c>
    </row>
    <row r="1025" spans="1:65" s="15" customFormat="1" ht="11.25">
      <c r="B1025" s="179"/>
      <c r="D1025" s="164" t="s">
        <v>237</v>
      </c>
      <c r="E1025" s="180" t="s">
        <v>1</v>
      </c>
      <c r="F1025" s="181" t="s">
        <v>242</v>
      </c>
      <c r="H1025" s="182">
        <v>1</v>
      </c>
      <c r="I1025" s="183"/>
      <c r="L1025" s="179"/>
      <c r="M1025" s="184"/>
      <c r="N1025" s="185"/>
      <c r="O1025" s="185"/>
      <c r="P1025" s="185"/>
      <c r="Q1025" s="185"/>
      <c r="R1025" s="185"/>
      <c r="S1025" s="185"/>
      <c r="T1025" s="186"/>
      <c r="AT1025" s="180" t="s">
        <v>237</v>
      </c>
      <c r="AU1025" s="180" t="s">
        <v>88</v>
      </c>
      <c r="AV1025" s="15" t="s">
        <v>213</v>
      </c>
      <c r="AW1025" s="15" t="s">
        <v>33</v>
      </c>
      <c r="AX1025" s="15" t="s">
        <v>86</v>
      </c>
      <c r="AY1025" s="180" t="s">
        <v>207</v>
      </c>
    </row>
    <row r="1026" spans="1:65" s="2" customFormat="1" ht="37.9" customHeight="1">
      <c r="A1026" s="31"/>
      <c r="B1026" s="148"/>
      <c r="C1026" s="149" t="s">
        <v>888</v>
      </c>
      <c r="D1026" s="149" t="s">
        <v>209</v>
      </c>
      <c r="E1026" s="150" t="s">
        <v>4269</v>
      </c>
      <c r="F1026" s="151" t="s">
        <v>4270</v>
      </c>
      <c r="G1026" s="152" t="s">
        <v>301</v>
      </c>
      <c r="H1026" s="153">
        <v>1</v>
      </c>
      <c r="I1026" s="154"/>
      <c r="J1026" s="155">
        <f>ROUND(I1026*H1026,2)</f>
        <v>0</v>
      </c>
      <c r="K1026" s="156"/>
      <c r="L1026" s="32"/>
      <c r="M1026" s="157" t="s">
        <v>1</v>
      </c>
      <c r="N1026" s="158" t="s">
        <v>44</v>
      </c>
      <c r="O1026" s="57"/>
      <c r="P1026" s="159">
        <f>O1026*H1026</f>
        <v>0</v>
      </c>
      <c r="Q1026" s="159">
        <v>0</v>
      </c>
      <c r="R1026" s="159">
        <f>Q1026*H1026</f>
        <v>0</v>
      </c>
      <c r="S1026" s="159">
        <v>0</v>
      </c>
      <c r="T1026" s="160">
        <f>S1026*H1026</f>
        <v>0</v>
      </c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R1026" s="161" t="s">
        <v>245</v>
      </c>
      <c r="AT1026" s="161" t="s">
        <v>209</v>
      </c>
      <c r="AU1026" s="161" t="s">
        <v>88</v>
      </c>
      <c r="AY1026" s="17" t="s">
        <v>207</v>
      </c>
      <c r="BE1026" s="162">
        <f>IF(N1026="základní",J1026,0)</f>
        <v>0</v>
      </c>
      <c r="BF1026" s="162">
        <f>IF(N1026="snížená",J1026,0)</f>
        <v>0</v>
      </c>
      <c r="BG1026" s="162">
        <f>IF(N1026="zákl. přenesená",J1026,0)</f>
        <v>0</v>
      </c>
      <c r="BH1026" s="162">
        <f>IF(N1026="sníž. přenesená",J1026,0)</f>
        <v>0</v>
      </c>
      <c r="BI1026" s="162">
        <f>IF(N1026="nulová",J1026,0)</f>
        <v>0</v>
      </c>
      <c r="BJ1026" s="17" t="s">
        <v>86</v>
      </c>
      <c r="BK1026" s="162">
        <f>ROUND(I1026*H1026,2)</f>
        <v>0</v>
      </c>
      <c r="BL1026" s="17" t="s">
        <v>245</v>
      </c>
      <c r="BM1026" s="161" t="s">
        <v>1563</v>
      </c>
    </row>
    <row r="1027" spans="1:65" s="13" customFormat="1" ht="11.25">
      <c r="B1027" s="163"/>
      <c r="D1027" s="164" t="s">
        <v>237</v>
      </c>
      <c r="E1027" s="165" t="s">
        <v>1</v>
      </c>
      <c r="F1027" s="166" t="s">
        <v>1365</v>
      </c>
      <c r="H1027" s="167">
        <v>1</v>
      </c>
      <c r="I1027" s="168"/>
      <c r="L1027" s="163"/>
      <c r="M1027" s="169"/>
      <c r="N1027" s="170"/>
      <c r="O1027" s="170"/>
      <c r="P1027" s="170"/>
      <c r="Q1027" s="170"/>
      <c r="R1027" s="170"/>
      <c r="S1027" s="170"/>
      <c r="T1027" s="171"/>
      <c r="AT1027" s="165" t="s">
        <v>237</v>
      </c>
      <c r="AU1027" s="165" t="s">
        <v>88</v>
      </c>
      <c r="AV1027" s="13" t="s">
        <v>88</v>
      </c>
      <c r="AW1027" s="13" t="s">
        <v>33</v>
      </c>
      <c r="AX1027" s="13" t="s">
        <v>79</v>
      </c>
      <c r="AY1027" s="165" t="s">
        <v>207</v>
      </c>
    </row>
    <row r="1028" spans="1:65" s="14" customFormat="1" ht="11.25">
      <c r="B1028" s="172"/>
      <c r="D1028" s="164" t="s">
        <v>237</v>
      </c>
      <c r="E1028" s="173" t="s">
        <v>1</v>
      </c>
      <c r="F1028" s="174" t="s">
        <v>3815</v>
      </c>
      <c r="H1028" s="173" t="s">
        <v>1</v>
      </c>
      <c r="I1028" s="175"/>
      <c r="L1028" s="172"/>
      <c r="M1028" s="176"/>
      <c r="N1028" s="177"/>
      <c r="O1028" s="177"/>
      <c r="P1028" s="177"/>
      <c r="Q1028" s="177"/>
      <c r="R1028" s="177"/>
      <c r="S1028" s="177"/>
      <c r="T1028" s="178"/>
      <c r="AT1028" s="173" t="s">
        <v>237</v>
      </c>
      <c r="AU1028" s="173" t="s">
        <v>88</v>
      </c>
      <c r="AV1028" s="14" t="s">
        <v>86</v>
      </c>
      <c r="AW1028" s="14" t="s">
        <v>33</v>
      </c>
      <c r="AX1028" s="14" t="s">
        <v>79</v>
      </c>
      <c r="AY1028" s="173" t="s">
        <v>207</v>
      </c>
    </row>
    <row r="1029" spans="1:65" s="15" customFormat="1" ht="11.25">
      <c r="B1029" s="179"/>
      <c r="D1029" s="164" t="s">
        <v>237</v>
      </c>
      <c r="E1029" s="180" t="s">
        <v>1</v>
      </c>
      <c r="F1029" s="181" t="s">
        <v>242</v>
      </c>
      <c r="H1029" s="182">
        <v>1</v>
      </c>
      <c r="I1029" s="183"/>
      <c r="L1029" s="179"/>
      <c r="M1029" s="184"/>
      <c r="N1029" s="185"/>
      <c r="O1029" s="185"/>
      <c r="P1029" s="185"/>
      <c r="Q1029" s="185"/>
      <c r="R1029" s="185"/>
      <c r="S1029" s="185"/>
      <c r="T1029" s="186"/>
      <c r="AT1029" s="180" t="s">
        <v>237</v>
      </c>
      <c r="AU1029" s="180" t="s">
        <v>88</v>
      </c>
      <c r="AV1029" s="15" t="s">
        <v>213</v>
      </c>
      <c r="AW1029" s="15" t="s">
        <v>33</v>
      </c>
      <c r="AX1029" s="15" t="s">
        <v>86</v>
      </c>
      <c r="AY1029" s="180" t="s">
        <v>207</v>
      </c>
    </row>
    <row r="1030" spans="1:65" s="2" customFormat="1" ht="44.25" customHeight="1">
      <c r="A1030" s="31"/>
      <c r="B1030" s="148"/>
      <c r="C1030" s="149" t="s">
        <v>1574</v>
      </c>
      <c r="D1030" s="149" t="s">
        <v>209</v>
      </c>
      <c r="E1030" s="150" t="s">
        <v>4271</v>
      </c>
      <c r="F1030" s="151" t="s">
        <v>4272</v>
      </c>
      <c r="G1030" s="152" t="s">
        <v>301</v>
      </c>
      <c r="H1030" s="153">
        <v>1</v>
      </c>
      <c r="I1030" s="154"/>
      <c r="J1030" s="155">
        <f>ROUND(I1030*H1030,2)</f>
        <v>0</v>
      </c>
      <c r="K1030" s="156"/>
      <c r="L1030" s="32"/>
      <c r="M1030" s="157" t="s">
        <v>1</v>
      </c>
      <c r="N1030" s="158" t="s">
        <v>44</v>
      </c>
      <c r="O1030" s="57"/>
      <c r="P1030" s="159">
        <f>O1030*H1030</f>
        <v>0</v>
      </c>
      <c r="Q1030" s="159">
        <v>0</v>
      </c>
      <c r="R1030" s="159">
        <f>Q1030*H1030</f>
        <v>0</v>
      </c>
      <c r="S1030" s="159">
        <v>0</v>
      </c>
      <c r="T1030" s="160">
        <f>S1030*H1030</f>
        <v>0</v>
      </c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R1030" s="161" t="s">
        <v>245</v>
      </c>
      <c r="AT1030" s="161" t="s">
        <v>209</v>
      </c>
      <c r="AU1030" s="161" t="s">
        <v>88</v>
      </c>
      <c r="AY1030" s="17" t="s">
        <v>207</v>
      </c>
      <c r="BE1030" s="162">
        <f>IF(N1030="základní",J1030,0)</f>
        <v>0</v>
      </c>
      <c r="BF1030" s="162">
        <f>IF(N1030="snížená",J1030,0)</f>
        <v>0</v>
      </c>
      <c r="BG1030" s="162">
        <f>IF(N1030="zákl. přenesená",J1030,0)</f>
        <v>0</v>
      </c>
      <c r="BH1030" s="162">
        <f>IF(N1030="sníž. přenesená",J1030,0)</f>
        <v>0</v>
      </c>
      <c r="BI1030" s="162">
        <f>IF(N1030="nulová",J1030,0)</f>
        <v>0</v>
      </c>
      <c r="BJ1030" s="17" t="s">
        <v>86</v>
      </c>
      <c r="BK1030" s="162">
        <f>ROUND(I1030*H1030,2)</f>
        <v>0</v>
      </c>
      <c r="BL1030" s="17" t="s">
        <v>245</v>
      </c>
      <c r="BM1030" s="161" t="s">
        <v>1577</v>
      </c>
    </row>
    <row r="1031" spans="1:65" s="13" customFormat="1" ht="11.25">
      <c r="B1031" s="163"/>
      <c r="D1031" s="164" t="s">
        <v>237</v>
      </c>
      <c r="E1031" s="165" t="s">
        <v>1</v>
      </c>
      <c r="F1031" s="166" t="s">
        <v>1365</v>
      </c>
      <c r="H1031" s="167">
        <v>1</v>
      </c>
      <c r="I1031" s="168"/>
      <c r="L1031" s="163"/>
      <c r="M1031" s="169"/>
      <c r="N1031" s="170"/>
      <c r="O1031" s="170"/>
      <c r="P1031" s="170"/>
      <c r="Q1031" s="170"/>
      <c r="R1031" s="170"/>
      <c r="S1031" s="170"/>
      <c r="T1031" s="171"/>
      <c r="AT1031" s="165" t="s">
        <v>237</v>
      </c>
      <c r="AU1031" s="165" t="s">
        <v>88</v>
      </c>
      <c r="AV1031" s="13" t="s">
        <v>88</v>
      </c>
      <c r="AW1031" s="13" t="s">
        <v>33</v>
      </c>
      <c r="AX1031" s="13" t="s">
        <v>79</v>
      </c>
      <c r="AY1031" s="165" t="s">
        <v>207</v>
      </c>
    </row>
    <row r="1032" spans="1:65" s="14" customFormat="1" ht="11.25">
      <c r="B1032" s="172"/>
      <c r="D1032" s="164" t="s">
        <v>237</v>
      </c>
      <c r="E1032" s="173" t="s">
        <v>1</v>
      </c>
      <c r="F1032" s="174" t="s">
        <v>3815</v>
      </c>
      <c r="H1032" s="173" t="s">
        <v>1</v>
      </c>
      <c r="I1032" s="175"/>
      <c r="L1032" s="172"/>
      <c r="M1032" s="176"/>
      <c r="N1032" s="177"/>
      <c r="O1032" s="177"/>
      <c r="P1032" s="177"/>
      <c r="Q1032" s="177"/>
      <c r="R1032" s="177"/>
      <c r="S1032" s="177"/>
      <c r="T1032" s="178"/>
      <c r="AT1032" s="173" t="s">
        <v>237</v>
      </c>
      <c r="AU1032" s="173" t="s">
        <v>88</v>
      </c>
      <c r="AV1032" s="14" t="s">
        <v>86</v>
      </c>
      <c r="AW1032" s="14" t="s">
        <v>33</v>
      </c>
      <c r="AX1032" s="14" t="s">
        <v>79</v>
      </c>
      <c r="AY1032" s="173" t="s">
        <v>207</v>
      </c>
    </row>
    <row r="1033" spans="1:65" s="15" customFormat="1" ht="11.25">
      <c r="B1033" s="179"/>
      <c r="D1033" s="164" t="s">
        <v>237</v>
      </c>
      <c r="E1033" s="180" t="s">
        <v>1</v>
      </c>
      <c r="F1033" s="181" t="s">
        <v>242</v>
      </c>
      <c r="H1033" s="182">
        <v>1</v>
      </c>
      <c r="I1033" s="183"/>
      <c r="L1033" s="179"/>
      <c r="M1033" s="184"/>
      <c r="N1033" s="185"/>
      <c r="O1033" s="185"/>
      <c r="P1033" s="185"/>
      <c r="Q1033" s="185"/>
      <c r="R1033" s="185"/>
      <c r="S1033" s="185"/>
      <c r="T1033" s="186"/>
      <c r="AT1033" s="180" t="s">
        <v>237</v>
      </c>
      <c r="AU1033" s="180" t="s">
        <v>88</v>
      </c>
      <c r="AV1033" s="15" t="s">
        <v>213</v>
      </c>
      <c r="AW1033" s="15" t="s">
        <v>33</v>
      </c>
      <c r="AX1033" s="15" t="s">
        <v>86</v>
      </c>
      <c r="AY1033" s="180" t="s">
        <v>207</v>
      </c>
    </row>
    <row r="1034" spans="1:65" s="2" customFormat="1" ht="37.9" customHeight="1">
      <c r="A1034" s="31"/>
      <c r="B1034" s="148"/>
      <c r="C1034" s="149" t="s">
        <v>898</v>
      </c>
      <c r="D1034" s="149" t="s">
        <v>209</v>
      </c>
      <c r="E1034" s="150" t="s">
        <v>4273</v>
      </c>
      <c r="F1034" s="151" t="s">
        <v>4274</v>
      </c>
      <c r="G1034" s="152" t="s">
        <v>301</v>
      </c>
      <c r="H1034" s="153">
        <v>1</v>
      </c>
      <c r="I1034" s="154"/>
      <c r="J1034" s="155">
        <f>ROUND(I1034*H1034,2)</f>
        <v>0</v>
      </c>
      <c r="K1034" s="156"/>
      <c r="L1034" s="32"/>
      <c r="M1034" s="157" t="s">
        <v>1</v>
      </c>
      <c r="N1034" s="158" t="s">
        <v>44</v>
      </c>
      <c r="O1034" s="57"/>
      <c r="P1034" s="159">
        <f>O1034*H1034</f>
        <v>0</v>
      </c>
      <c r="Q1034" s="159">
        <v>0</v>
      </c>
      <c r="R1034" s="159">
        <f>Q1034*H1034</f>
        <v>0</v>
      </c>
      <c r="S1034" s="159">
        <v>0</v>
      </c>
      <c r="T1034" s="160">
        <f>S1034*H1034</f>
        <v>0</v>
      </c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R1034" s="161" t="s">
        <v>245</v>
      </c>
      <c r="AT1034" s="161" t="s">
        <v>209</v>
      </c>
      <c r="AU1034" s="161" t="s">
        <v>88</v>
      </c>
      <c r="AY1034" s="17" t="s">
        <v>207</v>
      </c>
      <c r="BE1034" s="162">
        <f>IF(N1034="základní",J1034,0)</f>
        <v>0</v>
      </c>
      <c r="BF1034" s="162">
        <f>IF(N1034="snížená",J1034,0)</f>
        <v>0</v>
      </c>
      <c r="BG1034" s="162">
        <f>IF(N1034="zákl. přenesená",J1034,0)</f>
        <v>0</v>
      </c>
      <c r="BH1034" s="162">
        <f>IF(N1034="sníž. přenesená",J1034,0)</f>
        <v>0</v>
      </c>
      <c r="BI1034" s="162">
        <f>IF(N1034="nulová",J1034,0)</f>
        <v>0</v>
      </c>
      <c r="BJ1034" s="17" t="s">
        <v>86</v>
      </c>
      <c r="BK1034" s="162">
        <f>ROUND(I1034*H1034,2)</f>
        <v>0</v>
      </c>
      <c r="BL1034" s="17" t="s">
        <v>245</v>
      </c>
      <c r="BM1034" s="161" t="s">
        <v>1581</v>
      </c>
    </row>
    <row r="1035" spans="1:65" s="13" customFormat="1" ht="11.25">
      <c r="B1035" s="163"/>
      <c r="D1035" s="164" t="s">
        <v>237</v>
      </c>
      <c r="E1035" s="165" t="s">
        <v>1</v>
      </c>
      <c r="F1035" s="166" t="s">
        <v>1365</v>
      </c>
      <c r="H1035" s="167">
        <v>1</v>
      </c>
      <c r="I1035" s="168"/>
      <c r="L1035" s="163"/>
      <c r="M1035" s="169"/>
      <c r="N1035" s="170"/>
      <c r="O1035" s="170"/>
      <c r="P1035" s="170"/>
      <c r="Q1035" s="170"/>
      <c r="R1035" s="170"/>
      <c r="S1035" s="170"/>
      <c r="T1035" s="171"/>
      <c r="AT1035" s="165" t="s">
        <v>237</v>
      </c>
      <c r="AU1035" s="165" t="s">
        <v>88</v>
      </c>
      <c r="AV1035" s="13" t="s">
        <v>88</v>
      </c>
      <c r="AW1035" s="13" t="s">
        <v>33</v>
      </c>
      <c r="AX1035" s="13" t="s">
        <v>79</v>
      </c>
      <c r="AY1035" s="165" t="s">
        <v>207</v>
      </c>
    </row>
    <row r="1036" spans="1:65" s="14" customFormat="1" ht="11.25">
      <c r="B1036" s="172"/>
      <c r="D1036" s="164" t="s">
        <v>237</v>
      </c>
      <c r="E1036" s="173" t="s">
        <v>1</v>
      </c>
      <c r="F1036" s="174" t="s">
        <v>3815</v>
      </c>
      <c r="H1036" s="173" t="s">
        <v>1</v>
      </c>
      <c r="I1036" s="175"/>
      <c r="L1036" s="172"/>
      <c r="M1036" s="176"/>
      <c r="N1036" s="177"/>
      <c r="O1036" s="177"/>
      <c r="P1036" s="177"/>
      <c r="Q1036" s="177"/>
      <c r="R1036" s="177"/>
      <c r="S1036" s="177"/>
      <c r="T1036" s="178"/>
      <c r="AT1036" s="173" t="s">
        <v>237</v>
      </c>
      <c r="AU1036" s="173" t="s">
        <v>88</v>
      </c>
      <c r="AV1036" s="14" t="s">
        <v>86</v>
      </c>
      <c r="AW1036" s="14" t="s">
        <v>33</v>
      </c>
      <c r="AX1036" s="14" t="s">
        <v>79</v>
      </c>
      <c r="AY1036" s="173" t="s">
        <v>207</v>
      </c>
    </row>
    <row r="1037" spans="1:65" s="15" customFormat="1" ht="11.25">
      <c r="B1037" s="179"/>
      <c r="D1037" s="164" t="s">
        <v>237</v>
      </c>
      <c r="E1037" s="180" t="s">
        <v>1</v>
      </c>
      <c r="F1037" s="181" t="s">
        <v>242</v>
      </c>
      <c r="H1037" s="182">
        <v>1</v>
      </c>
      <c r="I1037" s="183"/>
      <c r="L1037" s="179"/>
      <c r="M1037" s="184"/>
      <c r="N1037" s="185"/>
      <c r="O1037" s="185"/>
      <c r="P1037" s="185"/>
      <c r="Q1037" s="185"/>
      <c r="R1037" s="185"/>
      <c r="S1037" s="185"/>
      <c r="T1037" s="186"/>
      <c r="AT1037" s="180" t="s">
        <v>237</v>
      </c>
      <c r="AU1037" s="180" t="s">
        <v>88</v>
      </c>
      <c r="AV1037" s="15" t="s">
        <v>213</v>
      </c>
      <c r="AW1037" s="15" t="s">
        <v>33</v>
      </c>
      <c r="AX1037" s="15" t="s">
        <v>86</v>
      </c>
      <c r="AY1037" s="180" t="s">
        <v>207</v>
      </c>
    </row>
    <row r="1038" spans="1:65" s="2" customFormat="1" ht="37.9" customHeight="1">
      <c r="A1038" s="31"/>
      <c r="B1038" s="148"/>
      <c r="C1038" s="149" t="s">
        <v>1586</v>
      </c>
      <c r="D1038" s="149" t="s">
        <v>209</v>
      </c>
      <c r="E1038" s="150" t="s">
        <v>4275</v>
      </c>
      <c r="F1038" s="151" t="s">
        <v>4276</v>
      </c>
      <c r="G1038" s="152" t="s">
        <v>301</v>
      </c>
      <c r="H1038" s="153">
        <v>1</v>
      </c>
      <c r="I1038" s="154"/>
      <c r="J1038" s="155">
        <f>ROUND(I1038*H1038,2)</f>
        <v>0</v>
      </c>
      <c r="K1038" s="156"/>
      <c r="L1038" s="32"/>
      <c r="M1038" s="157" t="s">
        <v>1</v>
      </c>
      <c r="N1038" s="158" t="s">
        <v>44</v>
      </c>
      <c r="O1038" s="57"/>
      <c r="P1038" s="159">
        <f>O1038*H1038</f>
        <v>0</v>
      </c>
      <c r="Q1038" s="159">
        <v>0</v>
      </c>
      <c r="R1038" s="159">
        <f>Q1038*H1038</f>
        <v>0</v>
      </c>
      <c r="S1038" s="159">
        <v>0</v>
      </c>
      <c r="T1038" s="160">
        <f>S1038*H1038</f>
        <v>0</v>
      </c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R1038" s="161" t="s">
        <v>245</v>
      </c>
      <c r="AT1038" s="161" t="s">
        <v>209</v>
      </c>
      <c r="AU1038" s="161" t="s">
        <v>88</v>
      </c>
      <c r="AY1038" s="17" t="s">
        <v>207</v>
      </c>
      <c r="BE1038" s="162">
        <f>IF(N1038="základní",J1038,0)</f>
        <v>0</v>
      </c>
      <c r="BF1038" s="162">
        <f>IF(N1038="snížená",J1038,0)</f>
        <v>0</v>
      </c>
      <c r="BG1038" s="162">
        <f>IF(N1038="zákl. přenesená",J1038,0)</f>
        <v>0</v>
      </c>
      <c r="BH1038" s="162">
        <f>IF(N1038="sníž. přenesená",J1038,0)</f>
        <v>0</v>
      </c>
      <c r="BI1038" s="162">
        <f>IF(N1038="nulová",J1038,0)</f>
        <v>0</v>
      </c>
      <c r="BJ1038" s="17" t="s">
        <v>86</v>
      </c>
      <c r="BK1038" s="162">
        <f>ROUND(I1038*H1038,2)</f>
        <v>0</v>
      </c>
      <c r="BL1038" s="17" t="s">
        <v>245</v>
      </c>
      <c r="BM1038" s="161" t="s">
        <v>1589</v>
      </c>
    </row>
    <row r="1039" spans="1:65" s="13" customFormat="1" ht="11.25">
      <c r="B1039" s="163"/>
      <c r="D1039" s="164" t="s">
        <v>237</v>
      </c>
      <c r="E1039" s="165" t="s">
        <v>1</v>
      </c>
      <c r="F1039" s="166" t="s">
        <v>1365</v>
      </c>
      <c r="H1039" s="167">
        <v>1</v>
      </c>
      <c r="I1039" s="168"/>
      <c r="L1039" s="163"/>
      <c r="M1039" s="169"/>
      <c r="N1039" s="170"/>
      <c r="O1039" s="170"/>
      <c r="P1039" s="170"/>
      <c r="Q1039" s="170"/>
      <c r="R1039" s="170"/>
      <c r="S1039" s="170"/>
      <c r="T1039" s="171"/>
      <c r="AT1039" s="165" t="s">
        <v>237</v>
      </c>
      <c r="AU1039" s="165" t="s">
        <v>88</v>
      </c>
      <c r="AV1039" s="13" t="s">
        <v>88</v>
      </c>
      <c r="AW1039" s="13" t="s">
        <v>33</v>
      </c>
      <c r="AX1039" s="13" t="s">
        <v>79</v>
      </c>
      <c r="AY1039" s="165" t="s">
        <v>207</v>
      </c>
    </row>
    <row r="1040" spans="1:65" s="14" customFormat="1" ht="11.25">
      <c r="B1040" s="172"/>
      <c r="D1040" s="164" t="s">
        <v>237</v>
      </c>
      <c r="E1040" s="173" t="s">
        <v>1</v>
      </c>
      <c r="F1040" s="174" t="s">
        <v>3815</v>
      </c>
      <c r="H1040" s="173" t="s">
        <v>1</v>
      </c>
      <c r="I1040" s="175"/>
      <c r="L1040" s="172"/>
      <c r="M1040" s="176"/>
      <c r="N1040" s="177"/>
      <c r="O1040" s="177"/>
      <c r="P1040" s="177"/>
      <c r="Q1040" s="177"/>
      <c r="R1040" s="177"/>
      <c r="S1040" s="177"/>
      <c r="T1040" s="178"/>
      <c r="AT1040" s="173" t="s">
        <v>237</v>
      </c>
      <c r="AU1040" s="173" t="s">
        <v>88</v>
      </c>
      <c r="AV1040" s="14" t="s">
        <v>86</v>
      </c>
      <c r="AW1040" s="14" t="s">
        <v>33</v>
      </c>
      <c r="AX1040" s="14" t="s">
        <v>79</v>
      </c>
      <c r="AY1040" s="173" t="s">
        <v>207</v>
      </c>
    </row>
    <row r="1041" spans="1:65" s="15" customFormat="1" ht="11.25">
      <c r="B1041" s="179"/>
      <c r="D1041" s="164" t="s">
        <v>237</v>
      </c>
      <c r="E1041" s="180" t="s">
        <v>1</v>
      </c>
      <c r="F1041" s="181" t="s">
        <v>242</v>
      </c>
      <c r="H1041" s="182">
        <v>1</v>
      </c>
      <c r="I1041" s="183"/>
      <c r="L1041" s="179"/>
      <c r="M1041" s="184"/>
      <c r="N1041" s="185"/>
      <c r="O1041" s="185"/>
      <c r="P1041" s="185"/>
      <c r="Q1041" s="185"/>
      <c r="R1041" s="185"/>
      <c r="S1041" s="185"/>
      <c r="T1041" s="186"/>
      <c r="AT1041" s="180" t="s">
        <v>237</v>
      </c>
      <c r="AU1041" s="180" t="s">
        <v>88</v>
      </c>
      <c r="AV1041" s="15" t="s">
        <v>213</v>
      </c>
      <c r="AW1041" s="15" t="s">
        <v>33</v>
      </c>
      <c r="AX1041" s="15" t="s">
        <v>86</v>
      </c>
      <c r="AY1041" s="180" t="s">
        <v>207</v>
      </c>
    </row>
    <row r="1042" spans="1:65" s="2" customFormat="1" ht="44.25" customHeight="1">
      <c r="A1042" s="31"/>
      <c r="B1042" s="148"/>
      <c r="C1042" s="149" t="s">
        <v>919</v>
      </c>
      <c r="D1042" s="149" t="s">
        <v>209</v>
      </c>
      <c r="E1042" s="150" t="s">
        <v>4277</v>
      </c>
      <c r="F1042" s="151" t="s">
        <v>4278</v>
      </c>
      <c r="G1042" s="152" t="s">
        <v>301</v>
      </c>
      <c r="H1042" s="153">
        <v>1</v>
      </c>
      <c r="I1042" s="154"/>
      <c r="J1042" s="155">
        <f>ROUND(I1042*H1042,2)</f>
        <v>0</v>
      </c>
      <c r="K1042" s="156"/>
      <c r="L1042" s="32"/>
      <c r="M1042" s="157" t="s">
        <v>1</v>
      </c>
      <c r="N1042" s="158" t="s">
        <v>44</v>
      </c>
      <c r="O1042" s="57"/>
      <c r="P1042" s="159">
        <f>O1042*H1042</f>
        <v>0</v>
      </c>
      <c r="Q1042" s="159">
        <v>0</v>
      </c>
      <c r="R1042" s="159">
        <f>Q1042*H1042</f>
        <v>0</v>
      </c>
      <c r="S1042" s="159">
        <v>0</v>
      </c>
      <c r="T1042" s="160">
        <f>S1042*H1042</f>
        <v>0</v>
      </c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R1042" s="161" t="s">
        <v>245</v>
      </c>
      <c r="AT1042" s="161" t="s">
        <v>209</v>
      </c>
      <c r="AU1042" s="161" t="s">
        <v>88</v>
      </c>
      <c r="AY1042" s="17" t="s">
        <v>207</v>
      </c>
      <c r="BE1042" s="162">
        <f>IF(N1042="základní",J1042,0)</f>
        <v>0</v>
      </c>
      <c r="BF1042" s="162">
        <f>IF(N1042="snížená",J1042,0)</f>
        <v>0</v>
      </c>
      <c r="BG1042" s="162">
        <f>IF(N1042="zákl. přenesená",J1042,0)</f>
        <v>0</v>
      </c>
      <c r="BH1042" s="162">
        <f>IF(N1042="sníž. přenesená",J1042,0)</f>
        <v>0</v>
      </c>
      <c r="BI1042" s="162">
        <f>IF(N1042="nulová",J1042,0)</f>
        <v>0</v>
      </c>
      <c r="BJ1042" s="17" t="s">
        <v>86</v>
      </c>
      <c r="BK1042" s="162">
        <f>ROUND(I1042*H1042,2)</f>
        <v>0</v>
      </c>
      <c r="BL1042" s="17" t="s">
        <v>245</v>
      </c>
      <c r="BM1042" s="161" t="s">
        <v>1593</v>
      </c>
    </row>
    <row r="1043" spans="1:65" s="13" customFormat="1" ht="11.25">
      <c r="B1043" s="163"/>
      <c r="D1043" s="164" t="s">
        <v>237</v>
      </c>
      <c r="E1043" s="165" t="s">
        <v>1</v>
      </c>
      <c r="F1043" s="166" t="s">
        <v>1365</v>
      </c>
      <c r="H1043" s="167">
        <v>1</v>
      </c>
      <c r="I1043" s="168"/>
      <c r="L1043" s="163"/>
      <c r="M1043" s="169"/>
      <c r="N1043" s="170"/>
      <c r="O1043" s="170"/>
      <c r="P1043" s="170"/>
      <c r="Q1043" s="170"/>
      <c r="R1043" s="170"/>
      <c r="S1043" s="170"/>
      <c r="T1043" s="171"/>
      <c r="AT1043" s="165" t="s">
        <v>237</v>
      </c>
      <c r="AU1043" s="165" t="s">
        <v>88</v>
      </c>
      <c r="AV1043" s="13" t="s">
        <v>88</v>
      </c>
      <c r="AW1043" s="13" t="s">
        <v>33</v>
      </c>
      <c r="AX1043" s="13" t="s">
        <v>79</v>
      </c>
      <c r="AY1043" s="165" t="s">
        <v>207</v>
      </c>
    </row>
    <row r="1044" spans="1:65" s="14" customFormat="1" ht="11.25">
      <c r="B1044" s="172"/>
      <c r="D1044" s="164" t="s">
        <v>237</v>
      </c>
      <c r="E1044" s="173" t="s">
        <v>1</v>
      </c>
      <c r="F1044" s="174" t="s">
        <v>3815</v>
      </c>
      <c r="H1044" s="173" t="s">
        <v>1</v>
      </c>
      <c r="I1044" s="175"/>
      <c r="L1044" s="172"/>
      <c r="M1044" s="176"/>
      <c r="N1044" s="177"/>
      <c r="O1044" s="177"/>
      <c r="P1044" s="177"/>
      <c r="Q1044" s="177"/>
      <c r="R1044" s="177"/>
      <c r="S1044" s="177"/>
      <c r="T1044" s="178"/>
      <c r="AT1044" s="173" t="s">
        <v>237</v>
      </c>
      <c r="AU1044" s="173" t="s">
        <v>88</v>
      </c>
      <c r="AV1044" s="14" t="s">
        <v>86</v>
      </c>
      <c r="AW1044" s="14" t="s">
        <v>33</v>
      </c>
      <c r="AX1044" s="14" t="s">
        <v>79</v>
      </c>
      <c r="AY1044" s="173" t="s">
        <v>207</v>
      </c>
    </row>
    <row r="1045" spans="1:65" s="15" customFormat="1" ht="11.25">
      <c r="B1045" s="179"/>
      <c r="D1045" s="164" t="s">
        <v>237</v>
      </c>
      <c r="E1045" s="180" t="s">
        <v>1</v>
      </c>
      <c r="F1045" s="181" t="s">
        <v>242</v>
      </c>
      <c r="H1045" s="182">
        <v>1</v>
      </c>
      <c r="I1045" s="183"/>
      <c r="L1045" s="179"/>
      <c r="M1045" s="184"/>
      <c r="N1045" s="185"/>
      <c r="O1045" s="185"/>
      <c r="P1045" s="185"/>
      <c r="Q1045" s="185"/>
      <c r="R1045" s="185"/>
      <c r="S1045" s="185"/>
      <c r="T1045" s="186"/>
      <c r="AT1045" s="180" t="s">
        <v>237</v>
      </c>
      <c r="AU1045" s="180" t="s">
        <v>88</v>
      </c>
      <c r="AV1045" s="15" t="s">
        <v>213</v>
      </c>
      <c r="AW1045" s="15" t="s">
        <v>33</v>
      </c>
      <c r="AX1045" s="15" t="s">
        <v>86</v>
      </c>
      <c r="AY1045" s="180" t="s">
        <v>207</v>
      </c>
    </row>
    <row r="1046" spans="1:65" s="2" customFormat="1" ht="44.25" customHeight="1">
      <c r="A1046" s="31"/>
      <c r="B1046" s="148"/>
      <c r="C1046" s="149" t="s">
        <v>1598</v>
      </c>
      <c r="D1046" s="149" t="s">
        <v>209</v>
      </c>
      <c r="E1046" s="150" t="s">
        <v>4279</v>
      </c>
      <c r="F1046" s="151" t="s">
        <v>4280</v>
      </c>
      <c r="G1046" s="152" t="s">
        <v>301</v>
      </c>
      <c r="H1046" s="153">
        <v>1</v>
      </c>
      <c r="I1046" s="154"/>
      <c r="J1046" s="155">
        <f>ROUND(I1046*H1046,2)</f>
        <v>0</v>
      </c>
      <c r="K1046" s="156"/>
      <c r="L1046" s="32"/>
      <c r="M1046" s="157" t="s">
        <v>1</v>
      </c>
      <c r="N1046" s="158" t="s">
        <v>44</v>
      </c>
      <c r="O1046" s="57"/>
      <c r="P1046" s="159">
        <f>O1046*H1046</f>
        <v>0</v>
      </c>
      <c r="Q1046" s="159">
        <v>0</v>
      </c>
      <c r="R1046" s="159">
        <f>Q1046*H1046</f>
        <v>0</v>
      </c>
      <c r="S1046" s="159">
        <v>0</v>
      </c>
      <c r="T1046" s="160">
        <f>S1046*H1046</f>
        <v>0</v>
      </c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R1046" s="161" t="s">
        <v>245</v>
      </c>
      <c r="AT1046" s="161" t="s">
        <v>209</v>
      </c>
      <c r="AU1046" s="161" t="s">
        <v>88</v>
      </c>
      <c r="AY1046" s="17" t="s">
        <v>207</v>
      </c>
      <c r="BE1046" s="162">
        <f>IF(N1046="základní",J1046,0)</f>
        <v>0</v>
      </c>
      <c r="BF1046" s="162">
        <f>IF(N1046="snížená",J1046,0)</f>
        <v>0</v>
      </c>
      <c r="BG1046" s="162">
        <f>IF(N1046="zákl. přenesená",J1046,0)</f>
        <v>0</v>
      </c>
      <c r="BH1046" s="162">
        <f>IF(N1046="sníž. přenesená",J1046,0)</f>
        <v>0</v>
      </c>
      <c r="BI1046" s="162">
        <f>IF(N1046="nulová",J1046,0)</f>
        <v>0</v>
      </c>
      <c r="BJ1046" s="17" t="s">
        <v>86</v>
      </c>
      <c r="BK1046" s="162">
        <f>ROUND(I1046*H1046,2)</f>
        <v>0</v>
      </c>
      <c r="BL1046" s="17" t="s">
        <v>245</v>
      </c>
      <c r="BM1046" s="161" t="s">
        <v>1601</v>
      </c>
    </row>
    <row r="1047" spans="1:65" s="13" customFormat="1" ht="11.25">
      <c r="B1047" s="163"/>
      <c r="D1047" s="164" t="s">
        <v>237</v>
      </c>
      <c r="E1047" s="165" t="s">
        <v>1</v>
      </c>
      <c r="F1047" s="166" t="s">
        <v>1365</v>
      </c>
      <c r="H1047" s="167">
        <v>1</v>
      </c>
      <c r="I1047" s="168"/>
      <c r="L1047" s="163"/>
      <c r="M1047" s="169"/>
      <c r="N1047" s="170"/>
      <c r="O1047" s="170"/>
      <c r="P1047" s="170"/>
      <c r="Q1047" s="170"/>
      <c r="R1047" s="170"/>
      <c r="S1047" s="170"/>
      <c r="T1047" s="171"/>
      <c r="AT1047" s="165" t="s">
        <v>237</v>
      </c>
      <c r="AU1047" s="165" t="s">
        <v>88</v>
      </c>
      <c r="AV1047" s="13" t="s">
        <v>88</v>
      </c>
      <c r="AW1047" s="13" t="s">
        <v>33</v>
      </c>
      <c r="AX1047" s="13" t="s">
        <v>79</v>
      </c>
      <c r="AY1047" s="165" t="s">
        <v>207</v>
      </c>
    </row>
    <row r="1048" spans="1:65" s="14" customFormat="1" ht="11.25">
      <c r="B1048" s="172"/>
      <c r="D1048" s="164" t="s">
        <v>237</v>
      </c>
      <c r="E1048" s="173" t="s">
        <v>1</v>
      </c>
      <c r="F1048" s="174" t="s">
        <v>3815</v>
      </c>
      <c r="H1048" s="173" t="s">
        <v>1</v>
      </c>
      <c r="I1048" s="175"/>
      <c r="L1048" s="172"/>
      <c r="M1048" s="176"/>
      <c r="N1048" s="177"/>
      <c r="O1048" s="177"/>
      <c r="P1048" s="177"/>
      <c r="Q1048" s="177"/>
      <c r="R1048" s="177"/>
      <c r="S1048" s="177"/>
      <c r="T1048" s="178"/>
      <c r="AT1048" s="173" t="s">
        <v>237</v>
      </c>
      <c r="AU1048" s="173" t="s">
        <v>88</v>
      </c>
      <c r="AV1048" s="14" t="s">
        <v>86</v>
      </c>
      <c r="AW1048" s="14" t="s">
        <v>33</v>
      </c>
      <c r="AX1048" s="14" t="s">
        <v>79</v>
      </c>
      <c r="AY1048" s="173" t="s">
        <v>207</v>
      </c>
    </row>
    <row r="1049" spans="1:65" s="15" customFormat="1" ht="11.25">
      <c r="B1049" s="179"/>
      <c r="D1049" s="164" t="s">
        <v>237</v>
      </c>
      <c r="E1049" s="180" t="s">
        <v>1</v>
      </c>
      <c r="F1049" s="181" t="s">
        <v>242</v>
      </c>
      <c r="H1049" s="182">
        <v>1</v>
      </c>
      <c r="I1049" s="183"/>
      <c r="L1049" s="179"/>
      <c r="M1049" s="184"/>
      <c r="N1049" s="185"/>
      <c r="O1049" s="185"/>
      <c r="P1049" s="185"/>
      <c r="Q1049" s="185"/>
      <c r="R1049" s="185"/>
      <c r="S1049" s="185"/>
      <c r="T1049" s="186"/>
      <c r="AT1049" s="180" t="s">
        <v>237</v>
      </c>
      <c r="AU1049" s="180" t="s">
        <v>88</v>
      </c>
      <c r="AV1049" s="15" t="s">
        <v>213</v>
      </c>
      <c r="AW1049" s="15" t="s">
        <v>33</v>
      </c>
      <c r="AX1049" s="15" t="s">
        <v>86</v>
      </c>
      <c r="AY1049" s="180" t="s">
        <v>207</v>
      </c>
    </row>
    <row r="1050" spans="1:65" s="2" customFormat="1" ht="37.9" customHeight="1">
      <c r="A1050" s="31"/>
      <c r="B1050" s="148"/>
      <c r="C1050" s="149" t="s">
        <v>923</v>
      </c>
      <c r="D1050" s="149" t="s">
        <v>209</v>
      </c>
      <c r="E1050" s="150" t="s">
        <v>4281</v>
      </c>
      <c r="F1050" s="151" t="s">
        <v>4282</v>
      </c>
      <c r="G1050" s="152" t="s">
        <v>301</v>
      </c>
      <c r="H1050" s="153">
        <v>1</v>
      </c>
      <c r="I1050" s="154"/>
      <c r="J1050" s="155">
        <f>ROUND(I1050*H1050,2)</f>
        <v>0</v>
      </c>
      <c r="K1050" s="156"/>
      <c r="L1050" s="32"/>
      <c r="M1050" s="157" t="s">
        <v>1</v>
      </c>
      <c r="N1050" s="158" t="s">
        <v>44</v>
      </c>
      <c r="O1050" s="57"/>
      <c r="P1050" s="159">
        <f>O1050*H1050</f>
        <v>0</v>
      </c>
      <c r="Q1050" s="159">
        <v>0</v>
      </c>
      <c r="R1050" s="159">
        <f>Q1050*H1050</f>
        <v>0</v>
      </c>
      <c r="S1050" s="159">
        <v>0</v>
      </c>
      <c r="T1050" s="160">
        <f>S1050*H1050</f>
        <v>0</v>
      </c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R1050" s="161" t="s">
        <v>245</v>
      </c>
      <c r="AT1050" s="161" t="s">
        <v>209</v>
      </c>
      <c r="AU1050" s="161" t="s">
        <v>88</v>
      </c>
      <c r="AY1050" s="17" t="s">
        <v>207</v>
      </c>
      <c r="BE1050" s="162">
        <f>IF(N1050="základní",J1050,0)</f>
        <v>0</v>
      </c>
      <c r="BF1050" s="162">
        <f>IF(N1050="snížená",J1050,0)</f>
        <v>0</v>
      </c>
      <c r="BG1050" s="162">
        <f>IF(N1050="zákl. přenesená",J1050,0)</f>
        <v>0</v>
      </c>
      <c r="BH1050" s="162">
        <f>IF(N1050="sníž. přenesená",J1050,0)</f>
        <v>0</v>
      </c>
      <c r="BI1050" s="162">
        <f>IF(N1050="nulová",J1050,0)</f>
        <v>0</v>
      </c>
      <c r="BJ1050" s="17" t="s">
        <v>86</v>
      </c>
      <c r="BK1050" s="162">
        <f>ROUND(I1050*H1050,2)</f>
        <v>0</v>
      </c>
      <c r="BL1050" s="17" t="s">
        <v>245</v>
      </c>
      <c r="BM1050" s="161" t="s">
        <v>1607</v>
      </c>
    </row>
    <row r="1051" spans="1:65" s="13" customFormat="1" ht="11.25">
      <c r="B1051" s="163"/>
      <c r="D1051" s="164" t="s">
        <v>237</v>
      </c>
      <c r="E1051" s="165" t="s">
        <v>1</v>
      </c>
      <c r="F1051" s="166" t="s">
        <v>1365</v>
      </c>
      <c r="H1051" s="167">
        <v>1</v>
      </c>
      <c r="I1051" s="168"/>
      <c r="L1051" s="163"/>
      <c r="M1051" s="169"/>
      <c r="N1051" s="170"/>
      <c r="O1051" s="170"/>
      <c r="P1051" s="170"/>
      <c r="Q1051" s="170"/>
      <c r="R1051" s="170"/>
      <c r="S1051" s="170"/>
      <c r="T1051" s="171"/>
      <c r="AT1051" s="165" t="s">
        <v>237</v>
      </c>
      <c r="AU1051" s="165" t="s">
        <v>88</v>
      </c>
      <c r="AV1051" s="13" t="s">
        <v>88</v>
      </c>
      <c r="AW1051" s="13" t="s">
        <v>33</v>
      </c>
      <c r="AX1051" s="13" t="s">
        <v>79</v>
      </c>
      <c r="AY1051" s="165" t="s">
        <v>207</v>
      </c>
    </row>
    <row r="1052" spans="1:65" s="14" customFormat="1" ht="11.25">
      <c r="B1052" s="172"/>
      <c r="D1052" s="164" t="s">
        <v>237</v>
      </c>
      <c r="E1052" s="173" t="s">
        <v>1</v>
      </c>
      <c r="F1052" s="174" t="s">
        <v>3815</v>
      </c>
      <c r="H1052" s="173" t="s">
        <v>1</v>
      </c>
      <c r="I1052" s="175"/>
      <c r="L1052" s="172"/>
      <c r="M1052" s="176"/>
      <c r="N1052" s="177"/>
      <c r="O1052" s="177"/>
      <c r="P1052" s="177"/>
      <c r="Q1052" s="177"/>
      <c r="R1052" s="177"/>
      <c r="S1052" s="177"/>
      <c r="T1052" s="178"/>
      <c r="AT1052" s="173" t="s">
        <v>237</v>
      </c>
      <c r="AU1052" s="173" t="s">
        <v>88</v>
      </c>
      <c r="AV1052" s="14" t="s">
        <v>86</v>
      </c>
      <c r="AW1052" s="14" t="s">
        <v>33</v>
      </c>
      <c r="AX1052" s="14" t="s">
        <v>79</v>
      </c>
      <c r="AY1052" s="173" t="s">
        <v>207</v>
      </c>
    </row>
    <row r="1053" spans="1:65" s="15" customFormat="1" ht="11.25">
      <c r="B1053" s="179"/>
      <c r="D1053" s="164" t="s">
        <v>237</v>
      </c>
      <c r="E1053" s="180" t="s">
        <v>1</v>
      </c>
      <c r="F1053" s="181" t="s">
        <v>242</v>
      </c>
      <c r="H1053" s="182">
        <v>1</v>
      </c>
      <c r="I1053" s="183"/>
      <c r="L1053" s="179"/>
      <c r="M1053" s="184"/>
      <c r="N1053" s="185"/>
      <c r="O1053" s="185"/>
      <c r="P1053" s="185"/>
      <c r="Q1053" s="185"/>
      <c r="R1053" s="185"/>
      <c r="S1053" s="185"/>
      <c r="T1053" s="186"/>
      <c r="AT1053" s="180" t="s">
        <v>237</v>
      </c>
      <c r="AU1053" s="180" t="s">
        <v>88</v>
      </c>
      <c r="AV1053" s="15" t="s">
        <v>213</v>
      </c>
      <c r="AW1053" s="15" t="s">
        <v>33</v>
      </c>
      <c r="AX1053" s="15" t="s">
        <v>86</v>
      </c>
      <c r="AY1053" s="180" t="s">
        <v>207</v>
      </c>
    </row>
    <row r="1054" spans="1:65" s="2" customFormat="1" ht="37.9" customHeight="1">
      <c r="A1054" s="31"/>
      <c r="B1054" s="148"/>
      <c r="C1054" s="149" t="s">
        <v>1611</v>
      </c>
      <c r="D1054" s="149" t="s">
        <v>209</v>
      </c>
      <c r="E1054" s="150" t="s">
        <v>4283</v>
      </c>
      <c r="F1054" s="151" t="s">
        <v>4284</v>
      </c>
      <c r="G1054" s="152" t="s">
        <v>301</v>
      </c>
      <c r="H1054" s="153">
        <v>1</v>
      </c>
      <c r="I1054" s="154"/>
      <c r="J1054" s="155">
        <f>ROUND(I1054*H1054,2)</f>
        <v>0</v>
      </c>
      <c r="K1054" s="156"/>
      <c r="L1054" s="32"/>
      <c r="M1054" s="157" t="s">
        <v>1</v>
      </c>
      <c r="N1054" s="158" t="s">
        <v>44</v>
      </c>
      <c r="O1054" s="57"/>
      <c r="P1054" s="159">
        <f>O1054*H1054</f>
        <v>0</v>
      </c>
      <c r="Q1054" s="159">
        <v>0</v>
      </c>
      <c r="R1054" s="159">
        <f>Q1054*H1054</f>
        <v>0</v>
      </c>
      <c r="S1054" s="159">
        <v>0</v>
      </c>
      <c r="T1054" s="160">
        <f>S1054*H1054</f>
        <v>0</v>
      </c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R1054" s="161" t="s">
        <v>245</v>
      </c>
      <c r="AT1054" s="161" t="s">
        <v>209</v>
      </c>
      <c r="AU1054" s="161" t="s">
        <v>88</v>
      </c>
      <c r="AY1054" s="17" t="s">
        <v>207</v>
      </c>
      <c r="BE1054" s="162">
        <f>IF(N1054="základní",J1054,0)</f>
        <v>0</v>
      </c>
      <c r="BF1054" s="162">
        <f>IF(N1054="snížená",J1054,0)</f>
        <v>0</v>
      </c>
      <c r="BG1054" s="162">
        <f>IF(N1054="zákl. přenesená",J1054,0)</f>
        <v>0</v>
      </c>
      <c r="BH1054" s="162">
        <f>IF(N1054="sníž. přenesená",J1054,0)</f>
        <v>0</v>
      </c>
      <c r="BI1054" s="162">
        <f>IF(N1054="nulová",J1054,0)</f>
        <v>0</v>
      </c>
      <c r="BJ1054" s="17" t="s">
        <v>86</v>
      </c>
      <c r="BK1054" s="162">
        <f>ROUND(I1054*H1054,2)</f>
        <v>0</v>
      </c>
      <c r="BL1054" s="17" t="s">
        <v>245</v>
      </c>
      <c r="BM1054" s="161" t="s">
        <v>1614</v>
      </c>
    </row>
    <row r="1055" spans="1:65" s="13" customFormat="1" ht="11.25">
      <c r="B1055" s="163"/>
      <c r="D1055" s="164" t="s">
        <v>237</v>
      </c>
      <c r="E1055" s="165" t="s">
        <v>1</v>
      </c>
      <c r="F1055" s="166" t="s">
        <v>1365</v>
      </c>
      <c r="H1055" s="167">
        <v>1</v>
      </c>
      <c r="I1055" s="168"/>
      <c r="L1055" s="163"/>
      <c r="M1055" s="169"/>
      <c r="N1055" s="170"/>
      <c r="O1055" s="170"/>
      <c r="P1055" s="170"/>
      <c r="Q1055" s="170"/>
      <c r="R1055" s="170"/>
      <c r="S1055" s="170"/>
      <c r="T1055" s="171"/>
      <c r="AT1055" s="165" t="s">
        <v>237</v>
      </c>
      <c r="AU1055" s="165" t="s">
        <v>88</v>
      </c>
      <c r="AV1055" s="13" t="s">
        <v>88</v>
      </c>
      <c r="AW1055" s="13" t="s">
        <v>33</v>
      </c>
      <c r="AX1055" s="13" t="s">
        <v>79</v>
      </c>
      <c r="AY1055" s="165" t="s">
        <v>207</v>
      </c>
    </row>
    <row r="1056" spans="1:65" s="14" customFormat="1" ht="11.25">
      <c r="B1056" s="172"/>
      <c r="D1056" s="164" t="s">
        <v>237</v>
      </c>
      <c r="E1056" s="173" t="s">
        <v>1</v>
      </c>
      <c r="F1056" s="174" t="s">
        <v>3815</v>
      </c>
      <c r="H1056" s="173" t="s">
        <v>1</v>
      </c>
      <c r="I1056" s="175"/>
      <c r="L1056" s="172"/>
      <c r="M1056" s="176"/>
      <c r="N1056" s="177"/>
      <c r="O1056" s="177"/>
      <c r="P1056" s="177"/>
      <c r="Q1056" s="177"/>
      <c r="R1056" s="177"/>
      <c r="S1056" s="177"/>
      <c r="T1056" s="178"/>
      <c r="AT1056" s="173" t="s">
        <v>237</v>
      </c>
      <c r="AU1056" s="173" t="s">
        <v>88</v>
      </c>
      <c r="AV1056" s="14" t="s">
        <v>86</v>
      </c>
      <c r="AW1056" s="14" t="s">
        <v>33</v>
      </c>
      <c r="AX1056" s="14" t="s">
        <v>79</v>
      </c>
      <c r="AY1056" s="173" t="s">
        <v>207</v>
      </c>
    </row>
    <row r="1057" spans="1:65" s="15" customFormat="1" ht="11.25">
      <c r="B1057" s="179"/>
      <c r="D1057" s="164" t="s">
        <v>237</v>
      </c>
      <c r="E1057" s="180" t="s">
        <v>1</v>
      </c>
      <c r="F1057" s="181" t="s">
        <v>242</v>
      </c>
      <c r="H1057" s="182">
        <v>1</v>
      </c>
      <c r="I1057" s="183"/>
      <c r="L1057" s="179"/>
      <c r="M1057" s="184"/>
      <c r="N1057" s="185"/>
      <c r="O1057" s="185"/>
      <c r="P1057" s="185"/>
      <c r="Q1057" s="185"/>
      <c r="R1057" s="185"/>
      <c r="S1057" s="185"/>
      <c r="T1057" s="186"/>
      <c r="AT1057" s="180" t="s">
        <v>237</v>
      </c>
      <c r="AU1057" s="180" t="s">
        <v>88</v>
      </c>
      <c r="AV1057" s="15" t="s">
        <v>213</v>
      </c>
      <c r="AW1057" s="15" t="s">
        <v>33</v>
      </c>
      <c r="AX1057" s="15" t="s">
        <v>86</v>
      </c>
      <c r="AY1057" s="180" t="s">
        <v>207</v>
      </c>
    </row>
    <row r="1058" spans="1:65" s="2" customFormat="1" ht="37.9" customHeight="1">
      <c r="A1058" s="31"/>
      <c r="B1058" s="148"/>
      <c r="C1058" s="149" t="s">
        <v>927</v>
      </c>
      <c r="D1058" s="149" t="s">
        <v>209</v>
      </c>
      <c r="E1058" s="150" t="s">
        <v>4285</v>
      </c>
      <c r="F1058" s="151" t="s">
        <v>4286</v>
      </c>
      <c r="G1058" s="152" t="s">
        <v>301</v>
      </c>
      <c r="H1058" s="153">
        <v>1</v>
      </c>
      <c r="I1058" s="154"/>
      <c r="J1058" s="155">
        <f>ROUND(I1058*H1058,2)</f>
        <v>0</v>
      </c>
      <c r="K1058" s="156"/>
      <c r="L1058" s="32"/>
      <c r="M1058" s="157" t="s">
        <v>1</v>
      </c>
      <c r="N1058" s="158" t="s">
        <v>44</v>
      </c>
      <c r="O1058" s="57"/>
      <c r="P1058" s="159">
        <f>O1058*H1058</f>
        <v>0</v>
      </c>
      <c r="Q1058" s="159">
        <v>0</v>
      </c>
      <c r="R1058" s="159">
        <f>Q1058*H1058</f>
        <v>0</v>
      </c>
      <c r="S1058" s="159">
        <v>0</v>
      </c>
      <c r="T1058" s="160">
        <f>S1058*H1058</f>
        <v>0</v>
      </c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R1058" s="161" t="s">
        <v>245</v>
      </c>
      <c r="AT1058" s="161" t="s">
        <v>209</v>
      </c>
      <c r="AU1058" s="161" t="s">
        <v>88</v>
      </c>
      <c r="AY1058" s="17" t="s">
        <v>207</v>
      </c>
      <c r="BE1058" s="162">
        <f>IF(N1058="základní",J1058,0)</f>
        <v>0</v>
      </c>
      <c r="BF1058" s="162">
        <f>IF(N1058="snížená",J1058,0)</f>
        <v>0</v>
      </c>
      <c r="BG1058" s="162">
        <f>IF(N1058="zákl. přenesená",J1058,0)</f>
        <v>0</v>
      </c>
      <c r="BH1058" s="162">
        <f>IF(N1058="sníž. přenesená",J1058,0)</f>
        <v>0</v>
      </c>
      <c r="BI1058" s="162">
        <f>IF(N1058="nulová",J1058,0)</f>
        <v>0</v>
      </c>
      <c r="BJ1058" s="17" t="s">
        <v>86</v>
      </c>
      <c r="BK1058" s="162">
        <f>ROUND(I1058*H1058,2)</f>
        <v>0</v>
      </c>
      <c r="BL1058" s="17" t="s">
        <v>245</v>
      </c>
      <c r="BM1058" s="161" t="s">
        <v>1615</v>
      </c>
    </row>
    <row r="1059" spans="1:65" s="13" customFormat="1" ht="11.25">
      <c r="B1059" s="163"/>
      <c r="D1059" s="164" t="s">
        <v>237</v>
      </c>
      <c r="E1059" s="165" t="s">
        <v>1</v>
      </c>
      <c r="F1059" s="166" t="s">
        <v>1365</v>
      </c>
      <c r="H1059" s="167">
        <v>1</v>
      </c>
      <c r="I1059" s="168"/>
      <c r="L1059" s="163"/>
      <c r="M1059" s="169"/>
      <c r="N1059" s="170"/>
      <c r="O1059" s="170"/>
      <c r="P1059" s="170"/>
      <c r="Q1059" s="170"/>
      <c r="R1059" s="170"/>
      <c r="S1059" s="170"/>
      <c r="T1059" s="171"/>
      <c r="AT1059" s="165" t="s">
        <v>237</v>
      </c>
      <c r="AU1059" s="165" t="s">
        <v>88</v>
      </c>
      <c r="AV1059" s="13" t="s">
        <v>88</v>
      </c>
      <c r="AW1059" s="13" t="s">
        <v>33</v>
      </c>
      <c r="AX1059" s="13" t="s">
        <v>79</v>
      </c>
      <c r="AY1059" s="165" t="s">
        <v>207</v>
      </c>
    </row>
    <row r="1060" spans="1:65" s="14" customFormat="1" ht="11.25">
      <c r="B1060" s="172"/>
      <c r="D1060" s="164" t="s">
        <v>237</v>
      </c>
      <c r="E1060" s="173" t="s">
        <v>1</v>
      </c>
      <c r="F1060" s="174" t="s">
        <v>3815</v>
      </c>
      <c r="H1060" s="173" t="s">
        <v>1</v>
      </c>
      <c r="I1060" s="175"/>
      <c r="L1060" s="172"/>
      <c r="M1060" s="176"/>
      <c r="N1060" s="177"/>
      <c r="O1060" s="177"/>
      <c r="P1060" s="177"/>
      <c r="Q1060" s="177"/>
      <c r="R1060" s="177"/>
      <c r="S1060" s="177"/>
      <c r="T1060" s="178"/>
      <c r="AT1060" s="173" t="s">
        <v>237</v>
      </c>
      <c r="AU1060" s="173" t="s">
        <v>88</v>
      </c>
      <c r="AV1060" s="14" t="s">
        <v>86</v>
      </c>
      <c r="AW1060" s="14" t="s">
        <v>33</v>
      </c>
      <c r="AX1060" s="14" t="s">
        <v>79</v>
      </c>
      <c r="AY1060" s="173" t="s">
        <v>207</v>
      </c>
    </row>
    <row r="1061" spans="1:65" s="15" customFormat="1" ht="11.25">
      <c r="B1061" s="179"/>
      <c r="D1061" s="164" t="s">
        <v>237</v>
      </c>
      <c r="E1061" s="180" t="s">
        <v>1</v>
      </c>
      <c r="F1061" s="181" t="s">
        <v>242</v>
      </c>
      <c r="H1061" s="182">
        <v>1</v>
      </c>
      <c r="I1061" s="183"/>
      <c r="L1061" s="179"/>
      <c r="M1061" s="184"/>
      <c r="N1061" s="185"/>
      <c r="O1061" s="185"/>
      <c r="P1061" s="185"/>
      <c r="Q1061" s="185"/>
      <c r="R1061" s="185"/>
      <c r="S1061" s="185"/>
      <c r="T1061" s="186"/>
      <c r="AT1061" s="180" t="s">
        <v>237</v>
      </c>
      <c r="AU1061" s="180" t="s">
        <v>88</v>
      </c>
      <c r="AV1061" s="15" t="s">
        <v>213</v>
      </c>
      <c r="AW1061" s="15" t="s">
        <v>33</v>
      </c>
      <c r="AX1061" s="15" t="s">
        <v>86</v>
      </c>
      <c r="AY1061" s="180" t="s">
        <v>207</v>
      </c>
    </row>
    <row r="1062" spans="1:65" s="2" customFormat="1" ht="37.9" customHeight="1">
      <c r="A1062" s="31"/>
      <c r="B1062" s="148"/>
      <c r="C1062" s="149" t="s">
        <v>1618</v>
      </c>
      <c r="D1062" s="149" t="s">
        <v>209</v>
      </c>
      <c r="E1062" s="150" t="s">
        <v>4287</v>
      </c>
      <c r="F1062" s="151" t="s">
        <v>4288</v>
      </c>
      <c r="G1062" s="152" t="s">
        <v>301</v>
      </c>
      <c r="H1062" s="153">
        <v>1</v>
      </c>
      <c r="I1062" s="154"/>
      <c r="J1062" s="155">
        <f>ROUND(I1062*H1062,2)</f>
        <v>0</v>
      </c>
      <c r="K1062" s="156"/>
      <c r="L1062" s="32"/>
      <c r="M1062" s="157" t="s">
        <v>1</v>
      </c>
      <c r="N1062" s="158" t="s">
        <v>44</v>
      </c>
      <c r="O1062" s="57"/>
      <c r="P1062" s="159">
        <f>O1062*H1062</f>
        <v>0</v>
      </c>
      <c r="Q1062" s="159">
        <v>0</v>
      </c>
      <c r="R1062" s="159">
        <f>Q1062*H1062</f>
        <v>0</v>
      </c>
      <c r="S1062" s="159">
        <v>0</v>
      </c>
      <c r="T1062" s="160">
        <f>S1062*H1062</f>
        <v>0</v>
      </c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R1062" s="161" t="s">
        <v>245</v>
      </c>
      <c r="AT1062" s="161" t="s">
        <v>209</v>
      </c>
      <c r="AU1062" s="161" t="s">
        <v>88</v>
      </c>
      <c r="AY1062" s="17" t="s">
        <v>207</v>
      </c>
      <c r="BE1062" s="162">
        <f>IF(N1062="základní",J1062,0)</f>
        <v>0</v>
      </c>
      <c r="BF1062" s="162">
        <f>IF(N1062="snížená",J1062,0)</f>
        <v>0</v>
      </c>
      <c r="BG1062" s="162">
        <f>IF(N1062="zákl. přenesená",J1062,0)</f>
        <v>0</v>
      </c>
      <c r="BH1062" s="162">
        <f>IF(N1062="sníž. přenesená",J1062,0)</f>
        <v>0</v>
      </c>
      <c r="BI1062" s="162">
        <f>IF(N1062="nulová",J1062,0)</f>
        <v>0</v>
      </c>
      <c r="BJ1062" s="17" t="s">
        <v>86</v>
      </c>
      <c r="BK1062" s="162">
        <f>ROUND(I1062*H1062,2)</f>
        <v>0</v>
      </c>
      <c r="BL1062" s="17" t="s">
        <v>245</v>
      </c>
      <c r="BM1062" s="161" t="s">
        <v>1621</v>
      </c>
    </row>
    <row r="1063" spans="1:65" s="13" customFormat="1" ht="11.25">
      <c r="B1063" s="163"/>
      <c r="D1063" s="164" t="s">
        <v>237</v>
      </c>
      <c r="E1063" s="165" t="s">
        <v>1</v>
      </c>
      <c r="F1063" s="166" t="s">
        <v>1365</v>
      </c>
      <c r="H1063" s="167">
        <v>1</v>
      </c>
      <c r="I1063" s="168"/>
      <c r="L1063" s="163"/>
      <c r="M1063" s="169"/>
      <c r="N1063" s="170"/>
      <c r="O1063" s="170"/>
      <c r="P1063" s="170"/>
      <c r="Q1063" s="170"/>
      <c r="R1063" s="170"/>
      <c r="S1063" s="170"/>
      <c r="T1063" s="171"/>
      <c r="AT1063" s="165" t="s">
        <v>237</v>
      </c>
      <c r="AU1063" s="165" t="s">
        <v>88</v>
      </c>
      <c r="AV1063" s="13" t="s">
        <v>88</v>
      </c>
      <c r="AW1063" s="13" t="s">
        <v>33</v>
      </c>
      <c r="AX1063" s="13" t="s">
        <v>79</v>
      </c>
      <c r="AY1063" s="165" t="s">
        <v>207</v>
      </c>
    </row>
    <row r="1064" spans="1:65" s="14" customFormat="1" ht="11.25">
      <c r="B1064" s="172"/>
      <c r="D1064" s="164" t="s">
        <v>237</v>
      </c>
      <c r="E1064" s="173" t="s">
        <v>1</v>
      </c>
      <c r="F1064" s="174" t="s">
        <v>3815</v>
      </c>
      <c r="H1064" s="173" t="s">
        <v>1</v>
      </c>
      <c r="I1064" s="175"/>
      <c r="L1064" s="172"/>
      <c r="M1064" s="176"/>
      <c r="N1064" s="177"/>
      <c r="O1064" s="177"/>
      <c r="P1064" s="177"/>
      <c r="Q1064" s="177"/>
      <c r="R1064" s="177"/>
      <c r="S1064" s="177"/>
      <c r="T1064" s="178"/>
      <c r="AT1064" s="173" t="s">
        <v>237</v>
      </c>
      <c r="AU1064" s="173" t="s">
        <v>88</v>
      </c>
      <c r="AV1064" s="14" t="s">
        <v>86</v>
      </c>
      <c r="AW1064" s="14" t="s">
        <v>33</v>
      </c>
      <c r="AX1064" s="14" t="s">
        <v>79</v>
      </c>
      <c r="AY1064" s="173" t="s">
        <v>207</v>
      </c>
    </row>
    <row r="1065" spans="1:65" s="15" customFormat="1" ht="11.25">
      <c r="B1065" s="179"/>
      <c r="D1065" s="164" t="s">
        <v>237</v>
      </c>
      <c r="E1065" s="180" t="s">
        <v>1</v>
      </c>
      <c r="F1065" s="181" t="s">
        <v>242</v>
      </c>
      <c r="H1065" s="182">
        <v>1</v>
      </c>
      <c r="I1065" s="183"/>
      <c r="L1065" s="179"/>
      <c r="M1065" s="184"/>
      <c r="N1065" s="185"/>
      <c r="O1065" s="185"/>
      <c r="P1065" s="185"/>
      <c r="Q1065" s="185"/>
      <c r="R1065" s="185"/>
      <c r="S1065" s="185"/>
      <c r="T1065" s="186"/>
      <c r="AT1065" s="180" t="s">
        <v>237</v>
      </c>
      <c r="AU1065" s="180" t="s">
        <v>88</v>
      </c>
      <c r="AV1065" s="15" t="s">
        <v>213</v>
      </c>
      <c r="AW1065" s="15" t="s">
        <v>33</v>
      </c>
      <c r="AX1065" s="15" t="s">
        <v>86</v>
      </c>
      <c r="AY1065" s="180" t="s">
        <v>207</v>
      </c>
    </row>
    <row r="1066" spans="1:65" s="2" customFormat="1" ht="37.9" customHeight="1">
      <c r="A1066" s="31"/>
      <c r="B1066" s="148"/>
      <c r="C1066" s="149" t="s">
        <v>932</v>
      </c>
      <c r="D1066" s="149" t="s">
        <v>209</v>
      </c>
      <c r="E1066" s="150" t="s">
        <v>4289</v>
      </c>
      <c r="F1066" s="151" t="s">
        <v>4290</v>
      </c>
      <c r="G1066" s="152" t="s">
        <v>301</v>
      </c>
      <c r="H1066" s="153">
        <v>1</v>
      </c>
      <c r="I1066" s="154"/>
      <c r="J1066" s="155">
        <f>ROUND(I1066*H1066,2)</f>
        <v>0</v>
      </c>
      <c r="K1066" s="156"/>
      <c r="L1066" s="32"/>
      <c r="M1066" s="157" t="s">
        <v>1</v>
      </c>
      <c r="N1066" s="158" t="s">
        <v>44</v>
      </c>
      <c r="O1066" s="57"/>
      <c r="P1066" s="159">
        <f>O1066*H1066</f>
        <v>0</v>
      </c>
      <c r="Q1066" s="159">
        <v>0</v>
      </c>
      <c r="R1066" s="159">
        <f>Q1066*H1066</f>
        <v>0</v>
      </c>
      <c r="S1066" s="159">
        <v>0</v>
      </c>
      <c r="T1066" s="160">
        <f>S1066*H1066</f>
        <v>0</v>
      </c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R1066" s="161" t="s">
        <v>245</v>
      </c>
      <c r="AT1066" s="161" t="s">
        <v>209</v>
      </c>
      <c r="AU1066" s="161" t="s">
        <v>88</v>
      </c>
      <c r="AY1066" s="17" t="s">
        <v>207</v>
      </c>
      <c r="BE1066" s="162">
        <f>IF(N1066="základní",J1066,0)</f>
        <v>0</v>
      </c>
      <c r="BF1066" s="162">
        <f>IF(N1066="snížená",J1066,0)</f>
        <v>0</v>
      </c>
      <c r="BG1066" s="162">
        <f>IF(N1066="zákl. přenesená",J1066,0)</f>
        <v>0</v>
      </c>
      <c r="BH1066" s="162">
        <f>IF(N1066="sníž. přenesená",J1066,0)</f>
        <v>0</v>
      </c>
      <c r="BI1066" s="162">
        <f>IF(N1066="nulová",J1066,0)</f>
        <v>0</v>
      </c>
      <c r="BJ1066" s="17" t="s">
        <v>86</v>
      </c>
      <c r="BK1066" s="162">
        <f>ROUND(I1066*H1066,2)</f>
        <v>0</v>
      </c>
      <c r="BL1066" s="17" t="s">
        <v>245</v>
      </c>
      <c r="BM1066" s="161" t="s">
        <v>1630</v>
      </c>
    </row>
    <row r="1067" spans="1:65" s="13" customFormat="1" ht="11.25">
      <c r="B1067" s="163"/>
      <c r="D1067" s="164" t="s">
        <v>237</v>
      </c>
      <c r="E1067" s="165" t="s">
        <v>1</v>
      </c>
      <c r="F1067" s="166" t="s">
        <v>1365</v>
      </c>
      <c r="H1067" s="167">
        <v>1</v>
      </c>
      <c r="I1067" s="168"/>
      <c r="L1067" s="163"/>
      <c r="M1067" s="169"/>
      <c r="N1067" s="170"/>
      <c r="O1067" s="170"/>
      <c r="P1067" s="170"/>
      <c r="Q1067" s="170"/>
      <c r="R1067" s="170"/>
      <c r="S1067" s="170"/>
      <c r="T1067" s="171"/>
      <c r="AT1067" s="165" t="s">
        <v>237</v>
      </c>
      <c r="AU1067" s="165" t="s">
        <v>88</v>
      </c>
      <c r="AV1067" s="13" t="s">
        <v>88</v>
      </c>
      <c r="AW1067" s="13" t="s">
        <v>33</v>
      </c>
      <c r="AX1067" s="13" t="s">
        <v>79</v>
      </c>
      <c r="AY1067" s="165" t="s">
        <v>207</v>
      </c>
    </row>
    <row r="1068" spans="1:65" s="14" customFormat="1" ht="11.25">
      <c r="B1068" s="172"/>
      <c r="D1068" s="164" t="s">
        <v>237</v>
      </c>
      <c r="E1068" s="173" t="s">
        <v>1</v>
      </c>
      <c r="F1068" s="174" t="s">
        <v>3815</v>
      </c>
      <c r="H1068" s="173" t="s">
        <v>1</v>
      </c>
      <c r="I1068" s="175"/>
      <c r="L1068" s="172"/>
      <c r="M1068" s="176"/>
      <c r="N1068" s="177"/>
      <c r="O1068" s="177"/>
      <c r="P1068" s="177"/>
      <c r="Q1068" s="177"/>
      <c r="R1068" s="177"/>
      <c r="S1068" s="177"/>
      <c r="T1068" s="178"/>
      <c r="AT1068" s="173" t="s">
        <v>237</v>
      </c>
      <c r="AU1068" s="173" t="s">
        <v>88</v>
      </c>
      <c r="AV1068" s="14" t="s">
        <v>86</v>
      </c>
      <c r="AW1068" s="14" t="s">
        <v>33</v>
      </c>
      <c r="AX1068" s="14" t="s">
        <v>79</v>
      </c>
      <c r="AY1068" s="173" t="s">
        <v>207</v>
      </c>
    </row>
    <row r="1069" spans="1:65" s="15" customFormat="1" ht="11.25">
      <c r="B1069" s="179"/>
      <c r="D1069" s="164" t="s">
        <v>237</v>
      </c>
      <c r="E1069" s="180" t="s">
        <v>1</v>
      </c>
      <c r="F1069" s="181" t="s">
        <v>242</v>
      </c>
      <c r="H1069" s="182">
        <v>1</v>
      </c>
      <c r="I1069" s="183"/>
      <c r="L1069" s="179"/>
      <c r="M1069" s="184"/>
      <c r="N1069" s="185"/>
      <c r="O1069" s="185"/>
      <c r="P1069" s="185"/>
      <c r="Q1069" s="185"/>
      <c r="R1069" s="185"/>
      <c r="S1069" s="185"/>
      <c r="T1069" s="186"/>
      <c r="AT1069" s="180" t="s">
        <v>237</v>
      </c>
      <c r="AU1069" s="180" t="s">
        <v>88</v>
      </c>
      <c r="AV1069" s="15" t="s">
        <v>213</v>
      </c>
      <c r="AW1069" s="15" t="s">
        <v>33</v>
      </c>
      <c r="AX1069" s="15" t="s">
        <v>86</v>
      </c>
      <c r="AY1069" s="180" t="s">
        <v>207</v>
      </c>
    </row>
    <row r="1070" spans="1:65" s="2" customFormat="1" ht="44.25" customHeight="1">
      <c r="A1070" s="31"/>
      <c r="B1070" s="148"/>
      <c r="C1070" s="149" t="s">
        <v>1633</v>
      </c>
      <c r="D1070" s="149" t="s">
        <v>209</v>
      </c>
      <c r="E1070" s="150" t="s">
        <v>4291</v>
      </c>
      <c r="F1070" s="151" t="s">
        <v>4292</v>
      </c>
      <c r="G1070" s="152" t="s">
        <v>301</v>
      </c>
      <c r="H1070" s="153">
        <v>1</v>
      </c>
      <c r="I1070" s="154"/>
      <c r="J1070" s="155">
        <f>ROUND(I1070*H1070,2)</f>
        <v>0</v>
      </c>
      <c r="K1070" s="156"/>
      <c r="L1070" s="32"/>
      <c r="M1070" s="157" t="s">
        <v>1</v>
      </c>
      <c r="N1070" s="158" t="s">
        <v>44</v>
      </c>
      <c r="O1070" s="57"/>
      <c r="P1070" s="159">
        <f>O1070*H1070</f>
        <v>0</v>
      </c>
      <c r="Q1070" s="159">
        <v>0</v>
      </c>
      <c r="R1070" s="159">
        <f>Q1070*H1070</f>
        <v>0</v>
      </c>
      <c r="S1070" s="159">
        <v>0</v>
      </c>
      <c r="T1070" s="160">
        <f>S1070*H1070</f>
        <v>0</v>
      </c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R1070" s="161" t="s">
        <v>245</v>
      </c>
      <c r="AT1070" s="161" t="s">
        <v>209</v>
      </c>
      <c r="AU1070" s="161" t="s">
        <v>88</v>
      </c>
      <c r="AY1070" s="17" t="s">
        <v>207</v>
      </c>
      <c r="BE1070" s="162">
        <f>IF(N1070="základní",J1070,0)</f>
        <v>0</v>
      </c>
      <c r="BF1070" s="162">
        <f>IF(N1070="snížená",J1070,0)</f>
        <v>0</v>
      </c>
      <c r="BG1070" s="162">
        <f>IF(N1070="zákl. přenesená",J1070,0)</f>
        <v>0</v>
      </c>
      <c r="BH1070" s="162">
        <f>IF(N1070="sníž. přenesená",J1070,0)</f>
        <v>0</v>
      </c>
      <c r="BI1070" s="162">
        <f>IF(N1070="nulová",J1070,0)</f>
        <v>0</v>
      </c>
      <c r="BJ1070" s="17" t="s">
        <v>86</v>
      </c>
      <c r="BK1070" s="162">
        <f>ROUND(I1070*H1070,2)</f>
        <v>0</v>
      </c>
      <c r="BL1070" s="17" t="s">
        <v>245</v>
      </c>
      <c r="BM1070" s="161" t="s">
        <v>1637</v>
      </c>
    </row>
    <row r="1071" spans="1:65" s="13" customFormat="1" ht="11.25">
      <c r="B1071" s="163"/>
      <c r="D1071" s="164" t="s">
        <v>237</v>
      </c>
      <c r="E1071" s="165" t="s">
        <v>1</v>
      </c>
      <c r="F1071" s="166" t="s">
        <v>1365</v>
      </c>
      <c r="H1071" s="167">
        <v>1</v>
      </c>
      <c r="I1071" s="168"/>
      <c r="L1071" s="163"/>
      <c r="M1071" s="169"/>
      <c r="N1071" s="170"/>
      <c r="O1071" s="170"/>
      <c r="P1071" s="170"/>
      <c r="Q1071" s="170"/>
      <c r="R1071" s="170"/>
      <c r="S1071" s="170"/>
      <c r="T1071" s="171"/>
      <c r="AT1071" s="165" t="s">
        <v>237</v>
      </c>
      <c r="AU1071" s="165" t="s">
        <v>88</v>
      </c>
      <c r="AV1071" s="13" t="s">
        <v>88</v>
      </c>
      <c r="AW1071" s="13" t="s">
        <v>33</v>
      </c>
      <c r="AX1071" s="13" t="s">
        <v>79</v>
      </c>
      <c r="AY1071" s="165" t="s">
        <v>207</v>
      </c>
    </row>
    <row r="1072" spans="1:65" s="14" customFormat="1" ht="11.25">
      <c r="B1072" s="172"/>
      <c r="D1072" s="164" t="s">
        <v>237</v>
      </c>
      <c r="E1072" s="173" t="s">
        <v>1</v>
      </c>
      <c r="F1072" s="174" t="s">
        <v>3815</v>
      </c>
      <c r="H1072" s="173" t="s">
        <v>1</v>
      </c>
      <c r="I1072" s="175"/>
      <c r="L1072" s="172"/>
      <c r="M1072" s="176"/>
      <c r="N1072" s="177"/>
      <c r="O1072" s="177"/>
      <c r="P1072" s="177"/>
      <c r="Q1072" s="177"/>
      <c r="R1072" s="177"/>
      <c r="S1072" s="177"/>
      <c r="T1072" s="178"/>
      <c r="AT1072" s="173" t="s">
        <v>237</v>
      </c>
      <c r="AU1072" s="173" t="s">
        <v>88</v>
      </c>
      <c r="AV1072" s="14" t="s">
        <v>86</v>
      </c>
      <c r="AW1072" s="14" t="s">
        <v>33</v>
      </c>
      <c r="AX1072" s="14" t="s">
        <v>79</v>
      </c>
      <c r="AY1072" s="173" t="s">
        <v>207</v>
      </c>
    </row>
    <row r="1073" spans="1:65" s="15" customFormat="1" ht="11.25">
      <c r="B1073" s="179"/>
      <c r="D1073" s="164" t="s">
        <v>237</v>
      </c>
      <c r="E1073" s="180" t="s">
        <v>1</v>
      </c>
      <c r="F1073" s="181" t="s">
        <v>242</v>
      </c>
      <c r="H1073" s="182">
        <v>1</v>
      </c>
      <c r="I1073" s="183"/>
      <c r="L1073" s="179"/>
      <c r="M1073" s="184"/>
      <c r="N1073" s="185"/>
      <c r="O1073" s="185"/>
      <c r="P1073" s="185"/>
      <c r="Q1073" s="185"/>
      <c r="R1073" s="185"/>
      <c r="S1073" s="185"/>
      <c r="T1073" s="186"/>
      <c r="AT1073" s="180" t="s">
        <v>237</v>
      </c>
      <c r="AU1073" s="180" t="s">
        <v>88</v>
      </c>
      <c r="AV1073" s="15" t="s">
        <v>213</v>
      </c>
      <c r="AW1073" s="15" t="s">
        <v>33</v>
      </c>
      <c r="AX1073" s="15" t="s">
        <v>86</v>
      </c>
      <c r="AY1073" s="180" t="s">
        <v>207</v>
      </c>
    </row>
    <row r="1074" spans="1:65" s="2" customFormat="1" ht="44.25" customHeight="1">
      <c r="A1074" s="31"/>
      <c r="B1074" s="148"/>
      <c r="C1074" s="149" t="s">
        <v>936</v>
      </c>
      <c r="D1074" s="149" t="s">
        <v>209</v>
      </c>
      <c r="E1074" s="150" t="s">
        <v>4293</v>
      </c>
      <c r="F1074" s="151" t="s">
        <v>4294</v>
      </c>
      <c r="G1074" s="152" t="s">
        <v>301</v>
      </c>
      <c r="H1074" s="153">
        <v>1</v>
      </c>
      <c r="I1074" s="154"/>
      <c r="J1074" s="155">
        <f>ROUND(I1074*H1074,2)</f>
        <v>0</v>
      </c>
      <c r="K1074" s="156"/>
      <c r="L1074" s="32"/>
      <c r="M1074" s="157" t="s">
        <v>1</v>
      </c>
      <c r="N1074" s="158" t="s">
        <v>44</v>
      </c>
      <c r="O1074" s="57"/>
      <c r="P1074" s="159">
        <f>O1074*H1074</f>
        <v>0</v>
      </c>
      <c r="Q1074" s="159">
        <v>0</v>
      </c>
      <c r="R1074" s="159">
        <f>Q1074*H1074</f>
        <v>0</v>
      </c>
      <c r="S1074" s="159">
        <v>0</v>
      </c>
      <c r="T1074" s="160">
        <f>S1074*H1074</f>
        <v>0</v>
      </c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R1074" s="161" t="s">
        <v>245</v>
      </c>
      <c r="AT1074" s="161" t="s">
        <v>209</v>
      </c>
      <c r="AU1074" s="161" t="s">
        <v>88</v>
      </c>
      <c r="AY1074" s="17" t="s">
        <v>207</v>
      </c>
      <c r="BE1074" s="162">
        <f>IF(N1074="základní",J1074,0)</f>
        <v>0</v>
      </c>
      <c r="BF1074" s="162">
        <f>IF(N1074="snížená",J1074,0)</f>
        <v>0</v>
      </c>
      <c r="BG1074" s="162">
        <f>IF(N1074="zákl. přenesená",J1074,0)</f>
        <v>0</v>
      </c>
      <c r="BH1074" s="162">
        <f>IF(N1074="sníž. přenesená",J1074,0)</f>
        <v>0</v>
      </c>
      <c r="BI1074" s="162">
        <f>IF(N1074="nulová",J1074,0)</f>
        <v>0</v>
      </c>
      <c r="BJ1074" s="17" t="s">
        <v>86</v>
      </c>
      <c r="BK1074" s="162">
        <f>ROUND(I1074*H1074,2)</f>
        <v>0</v>
      </c>
      <c r="BL1074" s="17" t="s">
        <v>245</v>
      </c>
      <c r="BM1074" s="161" t="s">
        <v>1638</v>
      </c>
    </row>
    <row r="1075" spans="1:65" s="13" customFormat="1" ht="11.25">
      <c r="B1075" s="163"/>
      <c r="D1075" s="164" t="s">
        <v>237</v>
      </c>
      <c r="E1075" s="165" t="s">
        <v>1</v>
      </c>
      <c r="F1075" s="166" t="s">
        <v>1343</v>
      </c>
      <c r="H1075" s="167">
        <v>1</v>
      </c>
      <c r="I1075" s="168"/>
      <c r="L1075" s="163"/>
      <c r="M1075" s="169"/>
      <c r="N1075" s="170"/>
      <c r="O1075" s="170"/>
      <c r="P1075" s="170"/>
      <c r="Q1075" s="170"/>
      <c r="R1075" s="170"/>
      <c r="S1075" s="170"/>
      <c r="T1075" s="171"/>
      <c r="AT1075" s="165" t="s">
        <v>237</v>
      </c>
      <c r="AU1075" s="165" t="s">
        <v>88</v>
      </c>
      <c r="AV1075" s="13" t="s">
        <v>88</v>
      </c>
      <c r="AW1075" s="13" t="s">
        <v>33</v>
      </c>
      <c r="AX1075" s="13" t="s">
        <v>79</v>
      </c>
      <c r="AY1075" s="165" t="s">
        <v>207</v>
      </c>
    </row>
    <row r="1076" spans="1:65" s="14" customFormat="1" ht="22.5">
      <c r="B1076" s="172"/>
      <c r="D1076" s="164" t="s">
        <v>237</v>
      </c>
      <c r="E1076" s="173" t="s">
        <v>1</v>
      </c>
      <c r="F1076" s="174" t="s">
        <v>4295</v>
      </c>
      <c r="H1076" s="173" t="s">
        <v>1</v>
      </c>
      <c r="I1076" s="175"/>
      <c r="L1076" s="172"/>
      <c r="M1076" s="176"/>
      <c r="N1076" s="177"/>
      <c r="O1076" s="177"/>
      <c r="P1076" s="177"/>
      <c r="Q1076" s="177"/>
      <c r="R1076" s="177"/>
      <c r="S1076" s="177"/>
      <c r="T1076" s="178"/>
      <c r="AT1076" s="173" t="s">
        <v>237</v>
      </c>
      <c r="AU1076" s="173" t="s">
        <v>88</v>
      </c>
      <c r="AV1076" s="14" t="s">
        <v>86</v>
      </c>
      <c r="AW1076" s="14" t="s">
        <v>33</v>
      </c>
      <c r="AX1076" s="14" t="s">
        <v>79</v>
      </c>
      <c r="AY1076" s="173" t="s">
        <v>207</v>
      </c>
    </row>
    <row r="1077" spans="1:65" s="15" customFormat="1" ht="11.25">
      <c r="B1077" s="179"/>
      <c r="D1077" s="164" t="s">
        <v>237</v>
      </c>
      <c r="E1077" s="180" t="s">
        <v>1</v>
      </c>
      <c r="F1077" s="181" t="s">
        <v>242</v>
      </c>
      <c r="H1077" s="182">
        <v>1</v>
      </c>
      <c r="I1077" s="183"/>
      <c r="L1077" s="179"/>
      <c r="M1077" s="184"/>
      <c r="N1077" s="185"/>
      <c r="O1077" s="185"/>
      <c r="P1077" s="185"/>
      <c r="Q1077" s="185"/>
      <c r="R1077" s="185"/>
      <c r="S1077" s="185"/>
      <c r="T1077" s="186"/>
      <c r="AT1077" s="180" t="s">
        <v>237</v>
      </c>
      <c r="AU1077" s="180" t="s">
        <v>88</v>
      </c>
      <c r="AV1077" s="15" t="s">
        <v>213</v>
      </c>
      <c r="AW1077" s="15" t="s">
        <v>33</v>
      </c>
      <c r="AX1077" s="15" t="s">
        <v>86</v>
      </c>
      <c r="AY1077" s="180" t="s">
        <v>207</v>
      </c>
    </row>
    <row r="1078" spans="1:65" s="2" customFormat="1" ht="24.2" customHeight="1">
      <c r="A1078" s="31"/>
      <c r="B1078" s="148"/>
      <c r="C1078" s="149" t="s">
        <v>1641</v>
      </c>
      <c r="D1078" s="149" t="s">
        <v>209</v>
      </c>
      <c r="E1078" s="150" t="s">
        <v>4296</v>
      </c>
      <c r="F1078" s="151" t="s">
        <v>4297</v>
      </c>
      <c r="G1078" s="152" t="s">
        <v>662</v>
      </c>
      <c r="H1078" s="153">
        <v>1</v>
      </c>
      <c r="I1078" s="154"/>
      <c r="J1078" s="155">
        <f>ROUND(I1078*H1078,2)</f>
        <v>0</v>
      </c>
      <c r="K1078" s="156"/>
      <c r="L1078" s="32"/>
      <c r="M1078" s="157" t="s">
        <v>1</v>
      </c>
      <c r="N1078" s="158" t="s">
        <v>44</v>
      </c>
      <c r="O1078" s="57"/>
      <c r="P1078" s="159">
        <f>O1078*H1078</f>
        <v>0</v>
      </c>
      <c r="Q1078" s="159">
        <v>0</v>
      </c>
      <c r="R1078" s="159">
        <f>Q1078*H1078</f>
        <v>0</v>
      </c>
      <c r="S1078" s="159">
        <v>0</v>
      </c>
      <c r="T1078" s="160">
        <f>S1078*H1078</f>
        <v>0</v>
      </c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R1078" s="161" t="s">
        <v>245</v>
      </c>
      <c r="AT1078" s="161" t="s">
        <v>209</v>
      </c>
      <c r="AU1078" s="161" t="s">
        <v>88</v>
      </c>
      <c r="AY1078" s="17" t="s">
        <v>207</v>
      </c>
      <c r="BE1078" s="162">
        <f>IF(N1078="základní",J1078,0)</f>
        <v>0</v>
      </c>
      <c r="BF1078" s="162">
        <f>IF(N1078="snížená",J1078,0)</f>
        <v>0</v>
      </c>
      <c r="BG1078" s="162">
        <f>IF(N1078="zákl. přenesená",J1078,0)</f>
        <v>0</v>
      </c>
      <c r="BH1078" s="162">
        <f>IF(N1078="sníž. přenesená",J1078,0)</f>
        <v>0</v>
      </c>
      <c r="BI1078" s="162">
        <f>IF(N1078="nulová",J1078,0)</f>
        <v>0</v>
      </c>
      <c r="BJ1078" s="17" t="s">
        <v>86</v>
      </c>
      <c r="BK1078" s="162">
        <f>ROUND(I1078*H1078,2)</f>
        <v>0</v>
      </c>
      <c r="BL1078" s="17" t="s">
        <v>245</v>
      </c>
      <c r="BM1078" s="161" t="s">
        <v>1644</v>
      </c>
    </row>
    <row r="1079" spans="1:65" s="2" customFormat="1" ht="24.2" customHeight="1">
      <c r="A1079" s="31"/>
      <c r="B1079" s="148"/>
      <c r="C1079" s="149" t="s">
        <v>939</v>
      </c>
      <c r="D1079" s="149" t="s">
        <v>209</v>
      </c>
      <c r="E1079" s="150" t="s">
        <v>3214</v>
      </c>
      <c r="F1079" s="151" t="s">
        <v>3215</v>
      </c>
      <c r="G1079" s="152" t="s">
        <v>1636</v>
      </c>
      <c r="H1079" s="187"/>
      <c r="I1079" s="154"/>
      <c r="J1079" s="155">
        <f>ROUND(I1079*H1079,2)</f>
        <v>0</v>
      </c>
      <c r="K1079" s="156"/>
      <c r="L1079" s="32"/>
      <c r="M1079" s="157" t="s">
        <v>1</v>
      </c>
      <c r="N1079" s="158" t="s">
        <v>44</v>
      </c>
      <c r="O1079" s="57"/>
      <c r="P1079" s="159">
        <f>O1079*H1079</f>
        <v>0</v>
      </c>
      <c r="Q1079" s="159">
        <v>0</v>
      </c>
      <c r="R1079" s="159">
        <f>Q1079*H1079</f>
        <v>0</v>
      </c>
      <c r="S1079" s="159">
        <v>0</v>
      </c>
      <c r="T1079" s="160">
        <f>S1079*H1079</f>
        <v>0</v>
      </c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R1079" s="161" t="s">
        <v>245</v>
      </c>
      <c r="AT1079" s="161" t="s">
        <v>209</v>
      </c>
      <c r="AU1079" s="161" t="s">
        <v>88</v>
      </c>
      <c r="AY1079" s="17" t="s">
        <v>207</v>
      </c>
      <c r="BE1079" s="162">
        <f>IF(N1079="základní",J1079,0)</f>
        <v>0</v>
      </c>
      <c r="BF1079" s="162">
        <f>IF(N1079="snížená",J1079,0)</f>
        <v>0</v>
      </c>
      <c r="BG1079" s="162">
        <f>IF(N1079="zákl. přenesená",J1079,0)</f>
        <v>0</v>
      </c>
      <c r="BH1079" s="162">
        <f>IF(N1079="sníž. přenesená",J1079,0)</f>
        <v>0</v>
      </c>
      <c r="BI1079" s="162">
        <f>IF(N1079="nulová",J1079,0)</f>
        <v>0</v>
      </c>
      <c r="BJ1079" s="17" t="s">
        <v>86</v>
      </c>
      <c r="BK1079" s="162">
        <f>ROUND(I1079*H1079,2)</f>
        <v>0</v>
      </c>
      <c r="BL1079" s="17" t="s">
        <v>245</v>
      </c>
      <c r="BM1079" s="161" t="s">
        <v>1651</v>
      </c>
    </row>
    <row r="1080" spans="1:65" s="2" customFormat="1" ht="16.5" customHeight="1">
      <c r="A1080" s="31"/>
      <c r="B1080" s="148"/>
      <c r="C1080" s="149" t="s">
        <v>1655</v>
      </c>
      <c r="D1080" s="149" t="s">
        <v>209</v>
      </c>
      <c r="E1080" s="150" t="s">
        <v>3218</v>
      </c>
      <c r="F1080" s="151" t="s">
        <v>3219</v>
      </c>
      <c r="G1080" s="152" t="s">
        <v>212</v>
      </c>
      <c r="H1080" s="153">
        <v>40</v>
      </c>
      <c r="I1080" s="154"/>
      <c r="J1080" s="155">
        <f>ROUND(I1080*H1080,2)</f>
        <v>0</v>
      </c>
      <c r="K1080" s="156"/>
      <c r="L1080" s="32"/>
      <c r="M1080" s="157" t="s">
        <v>1</v>
      </c>
      <c r="N1080" s="158" t="s">
        <v>44</v>
      </c>
      <c r="O1080" s="57"/>
      <c r="P1080" s="159">
        <f>O1080*H1080</f>
        <v>0</v>
      </c>
      <c r="Q1080" s="159">
        <v>0</v>
      </c>
      <c r="R1080" s="159">
        <f>Q1080*H1080</f>
        <v>0</v>
      </c>
      <c r="S1080" s="159">
        <v>0</v>
      </c>
      <c r="T1080" s="160">
        <f>S1080*H1080</f>
        <v>0</v>
      </c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R1080" s="161" t="s">
        <v>245</v>
      </c>
      <c r="AT1080" s="161" t="s">
        <v>209</v>
      </c>
      <c r="AU1080" s="161" t="s">
        <v>88</v>
      </c>
      <c r="AY1080" s="17" t="s">
        <v>207</v>
      </c>
      <c r="BE1080" s="162">
        <f>IF(N1080="základní",J1080,0)</f>
        <v>0</v>
      </c>
      <c r="BF1080" s="162">
        <f>IF(N1080="snížená",J1080,0)</f>
        <v>0</v>
      </c>
      <c r="BG1080" s="162">
        <f>IF(N1080="zákl. přenesená",J1080,0)</f>
        <v>0</v>
      </c>
      <c r="BH1080" s="162">
        <f>IF(N1080="sníž. přenesená",J1080,0)</f>
        <v>0</v>
      </c>
      <c r="BI1080" s="162">
        <f>IF(N1080="nulová",J1080,0)</f>
        <v>0</v>
      </c>
      <c r="BJ1080" s="17" t="s">
        <v>86</v>
      </c>
      <c r="BK1080" s="162">
        <f>ROUND(I1080*H1080,2)</f>
        <v>0</v>
      </c>
      <c r="BL1080" s="17" t="s">
        <v>245</v>
      </c>
      <c r="BM1080" s="161" t="s">
        <v>1658</v>
      </c>
    </row>
    <row r="1081" spans="1:65" s="13" customFormat="1" ht="22.5">
      <c r="B1081" s="163"/>
      <c r="D1081" s="164" t="s">
        <v>237</v>
      </c>
      <c r="E1081" s="165" t="s">
        <v>1</v>
      </c>
      <c r="F1081" s="166" t="s">
        <v>4298</v>
      </c>
      <c r="H1081" s="167">
        <v>40</v>
      </c>
      <c r="I1081" s="168"/>
      <c r="L1081" s="163"/>
      <c r="M1081" s="169"/>
      <c r="N1081" s="170"/>
      <c r="O1081" s="170"/>
      <c r="P1081" s="170"/>
      <c r="Q1081" s="170"/>
      <c r="R1081" s="170"/>
      <c r="S1081" s="170"/>
      <c r="T1081" s="171"/>
      <c r="AT1081" s="165" t="s">
        <v>237</v>
      </c>
      <c r="AU1081" s="165" t="s">
        <v>88</v>
      </c>
      <c r="AV1081" s="13" t="s">
        <v>88</v>
      </c>
      <c r="AW1081" s="13" t="s">
        <v>33</v>
      </c>
      <c r="AX1081" s="13" t="s">
        <v>79</v>
      </c>
      <c r="AY1081" s="165" t="s">
        <v>207</v>
      </c>
    </row>
    <row r="1082" spans="1:65" s="14" customFormat="1" ht="11.25">
      <c r="B1082" s="172"/>
      <c r="D1082" s="164" t="s">
        <v>237</v>
      </c>
      <c r="E1082" s="173" t="s">
        <v>1</v>
      </c>
      <c r="F1082" s="174" t="s">
        <v>2822</v>
      </c>
      <c r="H1082" s="173" t="s">
        <v>1</v>
      </c>
      <c r="I1082" s="175"/>
      <c r="L1082" s="172"/>
      <c r="M1082" s="176"/>
      <c r="N1082" s="177"/>
      <c r="O1082" s="177"/>
      <c r="P1082" s="177"/>
      <c r="Q1082" s="177"/>
      <c r="R1082" s="177"/>
      <c r="S1082" s="177"/>
      <c r="T1082" s="178"/>
      <c r="AT1082" s="173" t="s">
        <v>237</v>
      </c>
      <c r="AU1082" s="173" t="s">
        <v>88</v>
      </c>
      <c r="AV1082" s="14" t="s">
        <v>86</v>
      </c>
      <c r="AW1082" s="14" t="s">
        <v>33</v>
      </c>
      <c r="AX1082" s="14" t="s">
        <v>79</v>
      </c>
      <c r="AY1082" s="173" t="s">
        <v>207</v>
      </c>
    </row>
    <row r="1083" spans="1:65" s="15" customFormat="1" ht="11.25">
      <c r="B1083" s="179"/>
      <c r="D1083" s="164" t="s">
        <v>237</v>
      </c>
      <c r="E1083" s="180" t="s">
        <v>1</v>
      </c>
      <c r="F1083" s="181" t="s">
        <v>242</v>
      </c>
      <c r="H1083" s="182">
        <v>40</v>
      </c>
      <c r="I1083" s="183"/>
      <c r="L1083" s="179"/>
      <c r="M1083" s="188"/>
      <c r="N1083" s="189"/>
      <c r="O1083" s="189"/>
      <c r="P1083" s="189"/>
      <c r="Q1083" s="189"/>
      <c r="R1083" s="189"/>
      <c r="S1083" s="189"/>
      <c r="T1083" s="190"/>
      <c r="AT1083" s="180" t="s">
        <v>237</v>
      </c>
      <c r="AU1083" s="180" t="s">
        <v>88</v>
      </c>
      <c r="AV1083" s="15" t="s">
        <v>213</v>
      </c>
      <c r="AW1083" s="15" t="s">
        <v>33</v>
      </c>
      <c r="AX1083" s="15" t="s">
        <v>86</v>
      </c>
      <c r="AY1083" s="180" t="s">
        <v>207</v>
      </c>
    </row>
    <row r="1084" spans="1:65" s="2" customFormat="1" ht="6.95" customHeight="1">
      <c r="A1084" s="31"/>
      <c r="B1084" s="46"/>
      <c r="C1084" s="47"/>
      <c r="D1084" s="47"/>
      <c r="E1084" s="47"/>
      <c r="F1084" s="47"/>
      <c r="G1084" s="47"/>
      <c r="H1084" s="47"/>
      <c r="I1084" s="47"/>
      <c r="J1084" s="47"/>
      <c r="K1084" s="47"/>
      <c r="L1084" s="32"/>
      <c r="M1084" s="31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</row>
  </sheetData>
  <autoFilter ref="C121:K1083" xr:uid="{00000000-0009-0000-0000-000003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48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102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4299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ROUND((SUM(BE122:BE483)),  2)</f>
        <v>0</v>
      </c>
      <c r="G35" s="31"/>
      <c r="H35" s="31"/>
      <c r="I35" s="104">
        <v>0.21</v>
      </c>
      <c r="J35" s="103">
        <f>ROUND(((SUM(BE122:BE483))*I35),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ROUND((SUM(BF122:BF483)),  2)</f>
        <v>0</v>
      </c>
      <c r="G36" s="31"/>
      <c r="H36" s="31"/>
      <c r="I36" s="104">
        <v>0.15</v>
      </c>
      <c r="J36" s="103">
        <f>ROUND(((SUM(BF122:BF483))*I36),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ROUND((SUM(BG122:BG483)),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ROUND((SUM(BH122:BH483)),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ROUND((SUM(BI122:BI483)),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Objekt4 - SO D.1.1.c.02.Výpis oken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J123</f>
        <v>0</v>
      </c>
      <c r="L99" s="116"/>
    </row>
    <row r="100" spans="1:47" s="10" customFormat="1" ht="19.899999999999999" customHeight="1">
      <c r="B100" s="120"/>
      <c r="D100" s="121" t="s">
        <v>184</v>
      </c>
      <c r="E100" s="122"/>
      <c r="F100" s="122"/>
      <c r="G100" s="122"/>
      <c r="H100" s="122"/>
      <c r="I100" s="122"/>
      <c r="J100" s="123">
        <f>J124</f>
        <v>0</v>
      </c>
      <c r="L100" s="120"/>
    </row>
    <row r="101" spans="1:47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47" s="2" customFormat="1" ht="6.95" customHeight="1">
      <c r="A102" s="31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6" spans="1:47" s="2" customFormat="1" ht="6.95" customHeight="1">
      <c r="A106" s="31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24.95" customHeight="1">
      <c r="A107" s="31"/>
      <c r="B107" s="32"/>
      <c r="C107" s="21" t="s">
        <v>192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12" customHeight="1">
      <c r="A109" s="31"/>
      <c r="B109" s="32"/>
      <c r="C109" s="27" t="s">
        <v>16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6.5" customHeight="1">
      <c r="A110" s="31"/>
      <c r="B110" s="32"/>
      <c r="C110" s="31"/>
      <c r="D110" s="31"/>
      <c r="E110" s="237" t="str">
        <f>E7</f>
        <v>ZU - rekonstrukce objektu Klatovská 51/ Chodské náměstí 1</v>
      </c>
      <c r="F110" s="238"/>
      <c r="G110" s="238"/>
      <c r="H110" s="238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1" customFormat="1" ht="12" customHeight="1">
      <c r="B111" s="20"/>
      <c r="C111" s="27" t="s">
        <v>155</v>
      </c>
      <c r="L111" s="20"/>
    </row>
    <row r="112" spans="1:47" s="2" customFormat="1" ht="16.5" customHeight="1">
      <c r="A112" s="31"/>
      <c r="B112" s="32"/>
      <c r="C112" s="31"/>
      <c r="D112" s="31"/>
      <c r="E112" s="237" t="s">
        <v>156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2" customHeight="1">
      <c r="A113" s="31"/>
      <c r="B113" s="32"/>
      <c r="C113" s="27" t="s">
        <v>157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6.5" customHeight="1">
      <c r="A114" s="31"/>
      <c r="B114" s="32"/>
      <c r="C114" s="31"/>
      <c r="D114" s="31"/>
      <c r="E114" s="196" t="str">
        <f>E11</f>
        <v>Objekt4 - SO D.1.1.c.02.Výpis oken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20</v>
      </c>
      <c r="D116" s="31"/>
      <c r="E116" s="31"/>
      <c r="F116" s="25" t="str">
        <f>F14</f>
        <v>Plzeň</v>
      </c>
      <c r="G116" s="31"/>
      <c r="H116" s="31"/>
      <c r="I116" s="27" t="s">
        <v>22</v>
      </c>
      <c r="J116" s="54" t="str">
        <f>IF(J14="","",J14)</f>
        <v>17. 11. 2022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5.2" customHeight="1">
      <c r="A118" s="31"/>
      <c r="B118" s="32"/>
      <c r="C118" s="27" t="s">
        <v>24</v>
      </c>
      <c r="D118" s="31"/>
      <c r="E118" s="31"/>
      <c r="F118" s="25" t="str">
        <f>E17</f>
        <v>Západočeská univerzita v Plzni</v>
      </c>
      <c r="G118" s="31"/>
      <c r="H118" s="31"/>
      <c r="I118" s="27" t="s">
        <v>31</v>
      </c>
      <c r="J118" s="29" t="str">
        <f>E23</f>
        <v xml:space="preserve"> 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30</v>
      </c>
      <c r="D119" s="31"/>
      <c r="E119" s="31"/>
      <c r="F119" s="25">
        <f>IF(E20="","",E20)</f>
        <v>0</v>
      </c>
      <c r="G119" s="31"/>
      <c r="H119" s="31"/>
      <c r="I119" s="27" t="s">
        <v>34</v>
      </c>
      <c r="J119" s="29" t="str">
        <f>E26</f>
        <v>BAUING KV, s.r.o.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0.3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11" customFormat="1" ht="29.25" customHeight="1">
      <c r="A121" s="124"/>
      <c r="B121" s="125"/>
      <c r="C121" s="126" t="s">
        <v>193</v>
      </c>
      <c r="D121" s="127" t="s">
        <v>64</v>
      </c>
      <c r="E121" s="127" t="s">
        <v>60</v>
      </c>
      <c r="F121" s="127" t="s">
        <v>61</v>
      </c>
      <c r="G121" s="127" t="s">
        <v>194</v>
      </c>
      <c r="H121" s="127" t="s">
        <v>195</v>
      </c>
      <c r="I121" s="127" t="s">
        <v>196</v>
      </c>
      <c r="J121" s="128" t="s">
        <v>161</v>
      </c>
      <c r="K121" s="129" t="s">
        <v>197</v>
      </c>
      <c r="L121" s="130"/>
      <c r="M121" s="61" t="s">
        <v>1</v>
      </c>
      <c r="N121" s="62" t="s">
        <v>43</v>
      </c>
      <c r="O121" s="62" t="s">
        <v>198</v>
      </c>
      <c r="P121" s="62" t="s">
        <v>199</v>
      </c>
      <c r="Q121" s="62" t="s">
        <v>200</v>
      </c>
      <c r="R121" s="62" t="s">
        <v>201</v>
      </c>
      <c r="S121" s="62" t="s">
        <v>202</v>
      </c>
      <c r="T121" s="63" t="s">
        <v>203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</row>
    <row r="122" spans="1:65" s="2" customFormat="1" ht="22.9" customHeight="1">
      <c r="A122" s="31"/>
      <c r="B122" s="32"/>
      <c r="C122" s="68" t="s">
        <v>204</v>
      </c>
      <c r="D122" s="31"/>
      <c r="E122" s="31"/>
      <c r="F122" s="31"/>
      <c r="G122" s="31"/>
      <c r="H122" s="31"/>
      <c r="I122" s="31"/>
      <c r="J122" s="131">
        <f>BK122</f>
        <v>0</v>
      </c>
      <c r="K122" s="31"/>
      <c r="L122" s="32"/>
      <c r="M122" s="64"/>
      <c r="N122" s="55"/>
      <c r="O122" s="65"/>
      <c r="P122" s="132">
        <f>P123</f>
        <v>0</v>
      </c>
      <c r="Q122" s="65"/>
      <c r="R122" s="132">
        <f>R123</f>
        <v>0</v>
      </c>
      <c r="S122" s="65"/>
      <c r="T122" s="133">
        <f>T123</f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T122" s="17" t="s">
        <v>78</v>
      </c>
      <c r="AU122" s="17" t="s">
        <v>163</v>
      </c>
      <c r="BK122" s="134">
        <f>BK123</f>
        <v>0</v>
      </c>
    </row>
    <row r="123" spans="1:65" s="12" customFormat="1" ht="25.9" customHeight="1">
      <c r="B123" s="135"/>
      <c r="D123" s="136" t="s">
        <v>78</v>
      </c>
      <c r="E123" s="137" t="s">
        <v>1240</v>
      </c>
      <c r="F123" s="137" t="s">
        <v>1241</v>
      </c>
      <c r="I123" s="138"/>
      <c r="J123" s="139">
        <f>BK123</f>
        <v>0</v>
      </c>
      <c r="L123" s="135"/>
      <c r="M123" s="140"/>
      <c r="N123" s="141"/>
      <c r="O123" s="141"/>
      <c r="P123" s="142">
        <f>P124</f>
        <v>0</v>
      </c>
      <c r="Q123" s="141"/>
      <c r="R123" s="142">
        <f>R124</f>
        <v>0</v>
      </c>
      <c r="S123" s="141"/>
      <c r="T123" s="143">
        <f>T124</f>
        <v>0</v>
      </c>
      <c r="AR123" s="136" t="s">
        <v>88</v>
      </c>
      <c r="AT123" s="144" t="s">
        <v>78</v>
      </c>
      <c r="AU123" s="144" t="s">
        <v>79</v>
      </c>
      <c r="AY123" s="136" t="s">
        <v>207</v>
      </c>
      <c r="BK123" s="145">
        <f>BK124</f>
        <v>0</v>
      </c>
    </row>
    <row r="124" spans="1:65" s="12" customFormat="1" ht="22.9" customHeight="1">
      <c r="B124" s="135"/>
      <c r="D124" s="136" t="s">
        <v>78</v>
      </c>
      <c r="E124" s="146" t="s">
        <v>1639</v>
      </c>
      <c r="F124" s="146" t="s">
        <v>1640</v>
      </c>
      <c r="I124" s="138"/>
      <c r="J124" s="147">
        <f>BK124</f>
        <v>0</v>
      </c>
      <c r="L124" s="135"/>
      <c r="M124" s="140"/>
      <c r="N124" s="141"/>
      <c r="O124" s="141"/>
      <c r="P124" s="142">
        <f>SUM(P125:P483)</f>
        <v>0</v>
      </c>
      <c r="Q124" s="141"/>
      <c r="R124" s="142">
        <f>SUM(R125:R483)</f>
        <v>0</v>
      </c>
      <c r="S124" s="141"/>
      <c r="T124" s="143">
        <f>SUM(T125:T483)</f>
        <v>0</v>
      </c>
      <c r="AR124" s="136" t="s">
        <v>88</v>
      </c>
      <c r="AT124" s="144" t="s">
        <v>78</v>
      </c>
      <c r="AU124" s="144" t="s">
        <v>86</v>
      </c>
      <c r="AY124" s="136" t="s">
        <v>207</v>
      </c>
      <c r="BK124" s="145">
        <f>SUM(BK125:BK483)</f>
        <v>0</v>
      </c>
    </row>
    <row r="125" spans="1:65" s="2" customFormat="1" ht="24.2" customHeight="1">
      <c r="A125" s="31"/>
      <c r="B125" s="148"/>
      <c r="C125" s="149" t="s">
        <v>86</v>
      </c>
      <c r="D125" s="149" t="s">
        <v>209</v>
      </c>
      <c r="E125" s="150" t="s">
        <v>4300</v>
      </c>
      <c r="F125" s="151" t="s">
        <v>4301</v>
      </c>
      <c r="G125" s="152" t="s">
        <v>301</v>
      </c>
      <c r="H125" s="153">
        <v>14</v>
      </c>
      <c r="I125" s="154"/>
      <c r="J125" s="155">
        <f>ROUND(I125*H125,2)</f>
        <v>0</v>
      </c>
      <c r="K125" s="156"/>
      <c r="L125" s="32"/>
      <c r="M125" s="157" t="s">
        <v>1</v>
      </c>
      <c r="N125" s="158" t="s">
        <v>44</v>
      </c>
      <c r="O125" s="57"/>
      <c r="P125" s="159">
        <f>O125*H125</f>
        <v>0</v>
      </c>
      <c r="Q125" s="159">
        <v>0</v>
      </c>
      <c r="R125" s="159">
        <f>Q125*H125</f>
        <v>0</v>
      </c>
      <c r="S125" s="159">
        <v>0</v>
      </c>
      <c r="T125" s="160">
        <f>S125*H125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245</v>
      </c>
      <c r="AT125" s="161" t="s">
        <v>209</v>
      </c>
      <c r="AU125" s="161" t="s">
        <v>88</v>
      </c>
      <c r="AY125" s="17" t="s">
        <v>207</v>
      </c>
      <c r="BE125" s="162">
        <f>IF(N125="základní",J125,0)</f>
        <v>0</v>
      </c>
      <c r="BF125" s="162">
        <f>IF(N125="snížená",J125,0)</f>
        <v>0</v>
      </c>
      <c r="BG125" s="162">
        <f>IF(N125="zákl. přenesená",J125,0)</f>
        <v>0</v>
      </c>
      <c r="BH125" s="162">
        <f>IF(N125="sníž. přenesená",J125,0)</f>
        <v>0</v>
      </c>
      <c r="BI125" s="162">
        <f>IF(N125="nulová",J125,0)</f>
        <v>0</v>
      </c>
      <c r="BJ125" s="17" t="s">
        <v>86</v>
      </c>
      <c r="BK125" s="162">
        <f>ROUND(I125*H125,2)</f>
        <v>0</v>
      </c>
      <c r="BL125" s="17" t="s">
        <v>245</v>
      </c>
      <c r="BM125" s="161" t="s">
        <v>88</v>
      </c>
    </row>
    <row r="126" spans="1:65" s="13" customFormat="1" ht="11.25">
      <c r="B126" s="163"/>
      <c r="D126" s="164" t="s">
        <v>237</v>
      </c>
      <c r="E126" s="165" t="s">
        <v>1</v>
      </c>
      <c r="F126" s="166" t="s">
        <v>4302</v>
      </c>
      <c r="H126" s="167">
        <v>14</v>
      </c>
      <c r="I126" s="168"/>
      <c r="L126" s="163"/>
      <c r="M126" s="169"/>
      <c r="N126" s="170"/>
      <c r="O126" s="170"/>
      <c r="P126" s="170"/>
      <c r="Q126" s="170"/>
      <c r="R126" s="170"/>
      <c r="S126" s="170"/>
      <c r="T126" s="171"/>
      <c r="AT126" s="165" t="s">
        <v>237</v>
      </c>
      <c r="AU126" s="165" t="s">
        <v>88</v>
      </c>
      <c r="AV126" s="13" t="s">
        <v>88</v>
      </c>
      <c r="AW126" s="13" t="s">
        <v>33</v>
      </c>
      <c r="AX126" s="13" t="s">
        <v>79</v>
      </c>
      <c r="AY126" s="165" t="s">
        <v>207</v>
      </c>
    </row>
    <row r="127" spans="1:65" s="14" customFormat="1" ht="22.5">
      <c r="B127" s="172"/>
      <c r="D127" s="164" t="s">
        <v>237</v>
      </c>
      <c r="E127" s="173" t="s">
        <v>1</v>
      </c>
      <c r="F127" s="174" t="s">
        <v>4303</v>
      </c>
      <c r="H127" s="173" t="s">
        <v>1</v>
      </c>
      <c r="I127" s="175"/>
      <c r="L127" s="172"/>
      <c r="M127" s="176"/>
      <c r="N127" s="177"/>
      <c r="O127" s="177"/>
      <c r="P127" s="177"/>
      <c r="Q127" s="177"/>
      <c r="R127" s="177"/>
      <c r="S127" s="177"/>
      <c r="T127" s="178"/>
      <c r="AT127" s="173" t="s">
        <v>237</v>
      </c>
      <c r="AU127" s="173" t="s">
        <v>88</v>
      </c>
      <c r="AV127" s="14" t="s">
        <v>86</v>
      </c>
      <c r="AW127" s="14" t="s">
        <v>33</v>
      </c>
      <c r="AX127" s="14" t="s">
        <v>79</v>
      </c>
      <c r="AY127" s="173" t="s">
        <v>207</v>
      </c>
    </row>
    <row r="128" spans="1:65" s="15" customFormat="1" ht="11.25">
      <c r="B128" s="179"/>
      <c r="D128" s="164" t="s">
        <v>237</v>
      </c>
      <c r="E128" s="180" t="s">
        <v>1</v>
      </c>
      <c r="F128" s="181" t="s">
        <v>242</v>
      </c>
      <c r="H128" s="182">
        <v>14</v>
      </c>
      <c r="I128" s="183"/>
      <c r="L128" s="179"/>
      <c r="M128" s="184"/>
      <c r="N128" s="185"/>
      <c r="O128" s="185"/>
      <c r="P128" s="185"/>
      <c r="Q128" s="185"/>
      <c r="R128" s="185"/>
      <c r="S128" s="185"/>
      <c r="T128" s="186"/>
      <c r="AT128" s="180" t="s">
        <v>237</v>
      </c>
      <c r="AU128" s="180" t="s">
        <v>88</v>
      </c>
      <c r="AV128" s="15" t="s">
        <v>213</v>
      </c>
      <c r="AW128" s="15" t="s">
        <v>33</v>
      </c>
      <c r="AX128" s="15" t="s">
        <v>86</v>
      </c>
      <c r="AY128" s="180" t="s">
        <v>207</v>
      </c>
    </row>
    <row r="129" spans="1:65" s="2" customFormat="1" ht="24.2" customHeight="1">
      <c r="A129" s="31"/>
      <c r="B129" s="148"/>
      <c r="C129" s="149" t="s">
        <v>88</v>
      </c>
      <c r="D129" s="149" t="s">
        <v>209</v>
      </c>
      <c r="E129" s="150" t="s">
        <v>4304</v>
      </c>
      <c r="F129" s="151" t="s">
        <v>4305</v>
      </c>
      <c r="G129" s="152" t="s">
        <v>301</v>
      </c>
      <c r="H129" s="153">
        <v>1</v>
      </c>
      <c r="I129" s="154"/>
      <c r="J129" s="155">
        <f>ROUND(I129*H129,2)</f>
        <v>0</v>
      </c>
      <c r="K129" s="156"/>
      <c r="L129" s="32"/>
      <c r="M129" s="157" t="s">
        <v>1</v>
      </c>
      <c r="N129" s="158" t="s">
        <v>44</v>
      </c>
      <c r="O129" s="57"/>
      <c r="P129" s="159">
        <f>O129*H129</f>
        <v>0</v>
      </c>
      <c r="Q129" s="159">
        <v>0</v>
      </c>
      <c r="R129" s="159">
        <f>Q129*H129</f>
        <v>0</v>
      </c>
      <c r="S129" s="159">
        <v>0</v>
      </c>
      <c r="T129" s="160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61" t="s">
        <v>245</v>
      </c>
      <c r="AT129" s="161" t="s">
        <v>209</v>
      </c>
      <c r="AU129" s="161" t="s">
        <v>88</v>
      </c>
      <c r="AY129" s="17" t="s">
        <v>207</v>
      </c>
      <c r="BE129" s="162">
        <f>IF(N129="základní",J129,0)</f>
        <v>0</v>
      </c>
      <c r="BF129" s="162">
        <f>IF(N129="snížená",J129,0)</f>
        <v>0</v>
      </c>
      <c r="BG129" s="162">
        <f>IF(N129="zákl. přenesená",J129,0)</f>
        <v>0</v>
      </c>
      <c r="BH129" s="162">
        <f>IF(N129="sníž. přenesená",J129,0)</f>
        <v>0</v>
      </c>
      <c r="BI129" s="162">
        <f>IF(N129="nulová",J129,0)</f>
        <v>0</v>
      </c>
      <c r="BJ129" s="17" t="s">
        <v>86</v>
      </c>
      <c r="BK129" s="162">
        <f>ROUND(I129*H129,2)</f>
        <v>0</v>
      </c>
      <c r="BL129" s="17" t="s">
        <v>245</v>
      </c>
      <c r="BM129" s="161" t="s">
        <v>213</v>
      </c>
    </row>
    <row r="130" spans="1:65" s="13" customFormat="1" ht="11.25">
      <c r="B130" s="163"/>
      <c r="D130" s="164" t="s">
        <v>237</v>
      </c>
      <c r="E130" s="165" t="s">
        <v>1</v>
      </c>
      <c r="F130" s="166" t="s">
        <v>1342</v>
      </c>
      <c r="H130" s="167">
        <v>1</v>
      </c>
      <c r="I130" s="168"/>
      <c r="L130" s="163"/>
      <c r="M130" s="169"/>
      <c r="N130" s="170"/>
      <c r="O130" s="170"/>
      <c r="P130" s="170"/>
      <c r="Q130" s="170"/>
      <c r="R130" s="170"/>
      <c r="S130" s="170"/>
      <c r="T130" s="171"/>
      <c r="AT130" s="165" t="s">
        <v>237</v>
      </c>
      <c r="AU130" s="165" t="s">
        <v>88</v>
      </c>
      <c r="AV130" s="13" t="s">
        <v>88</v>
      </c>
      <c r="AW130" s="13" t="s">
        <v>33</v>
      </c>
      <c r="AX130" s="13" t="s">
        <v>79</v>
      </c>
      <c r="AY130" s="165" t="s">
        <v>207</v>
      </c>
    </row>
    <row r="131" spans="1:65" s="14" customFormat="1" ht="22.5">
      <c r="B131" s="172"/>
      <c r="D131" s="164" t="s">
        <v>237</v>
      </c>
      <c r="E131" s="173" t="s">
        <v>1</v>
      </c>
      <c r="F131" s="174" t="s">
        <v>4303</v>
      </c>
      <c r="H131" s="173" t="s">
        <v>1</v>
      </c>
      <c r="I131" s="175"/>
      <c r="L131" s="172"/>
      <c r="M131" s="176"/>
      <c r="N131" s="177"/>
      <c r="O131" s="177"/>
      <c r="P131" s="177"/>
      <c r="Q131" s="177"/>
      <c r="R131" s="177"/>
      <c r="S131" s="177"/>
      <c r="T131" s="178"/>
      <c r="AT131" s="173" t="s">
        <v>237</v>
      </c>
      <c r="AU131" s="173" t="s">
        <v>88</v>
      </c>
      <c r="AV131" s="14" t="s">
        <v>86</v>
      </c>
      <c r="AW131" s="14" t="s">
        <v>33</v>
      </c>
      <c r="AX131" s="14" t="s">
        <v>79</v>
      </c>
      <c r="AY131" s="173" t="s">
        <v>207</v>
      </c>
    </row>
    <row r="132" spans="1:65" s="15" customFormat="1" ht="11.25">
      <c r="B132" s="179"/>
      <c r="D132" s="164" t="s">
        <v>237</v>
      </c>
      <c r="E132" s="180" t="s">
        <v>1</v>
      </c>
      <c r="F132" s="181" t="s">
        <v>242</v>
      </c>
      <c r="H132" s="182">
        <v>1</v>
      </c>
      <c r="I132" s="183"/>
      <c r="L132" s="179"/>
      <c r="M132" s="184"/>
      <c r="N132" s="185"/>
      <c r="O132" s="185"/>
      <c r="P132" s="185"/>
      <c r="Q132" s="185"/>
      <c r="R132" s="185"/>
      <c r="S132" s="185"/>
      <c r="T132" s="186"/>
      <c r="AT132" s="180" t="s">
        <v>237</v>
      </c>
      <c r="AU132" s="180" t="s">
        <v>88</v>
      </c>
      <c r="AV132" s="15" t="s">
        <v>213</v>
      </c>
      <c r="AW132" s="15" t="s">
        <v>33</v>
      </c>
      <c r="AX132" s="15" t="s">
        <v>86</v>
      </c>
      <c r="AY132" s="180" t="s">
        <v>207</v>
      </c>
    </row>
    <row r="133" spans="1:65" s="2" customFormat="1" ht="24.2" customHeight="1">
      <c r="A133" s="31"/>
      <c r="B133" s="148"/>
      <c r="C133" s="149" t="s">
        <v>217</v>
      </c>
      <c r="D133" s="149" t="s">
        <v>209</v>
      </c>
      <c r="E133" s="150" t="s">
        <v>4306</v>
      </c>
      <c r="F133" s="151" t="s">
        <v>4307</v>
      </c>
      <c r="G133" s="152" t="s">
        <v>301</v>
      </c>
      <c r="H133" s="153">
        <v>3</v>
      </c>
      <c r="I133" s="154"/>
      <c r="J133" s="155">
        <f>ROUND(I133*H133,2)</f>
        <v>0</v>
      </c>
      <c r="K133" s="156"/>
      <c r="L133" s="32"/>
      <c r="M133" s="157" t="s">
        <v>1</v>
      </c>
      <c r="N133" s="158" t="s">
        <v>44</v>
      </c>
      <c r="O133" s="57"/>
      <c r="P133" s="159">
        <f>O133*H133</f>
        <v>0</v>
      </c>
      <c r="Q133" s="159">
        <v>0</v>
      </c>
      <c r="R133" s="159">
        <f>Q133*H133</f>
        <v>0</v>
      </c>
      <c r="S133" s="159">
        <v>0</v>
      </c>
      <c r="T133" s="160">
        <f>S133*H133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245</v>
      </c>
      <c r="AT133" s="161" t="s">
        <v>209</v>
      </c>
      <c r="AU133" s="161" t="s">
        <v>88</v>
      </c>
      <c r="AY133" s="17" t="s">
        <v>207</v>
      </c>
      <c r="BE133" s="162">
        <f>IF(N133="základní",J133,0)</f>
        <v>0</v>
      </c>
      <c r="BF133" s="162">
        <f>IF(N133="snížená",J133,0)</f>
        <v>0</v>
      </c>
      <c r="BG133" s="162">
        <f>IF(N133="zákl. přenesená",J133,0)</f>
        <v>0</v>
      </c>
      <c r="BH133" s="162">
        <f>IF(N133="sníž. přenesená",J133,0)</f>
        <v>0</v>
      </c>
      <c r="BI133" s="162">
        <f>IF(N133="nulová",J133,0)</f>
        <v>0</v>
      </c>
      <c r="BJ133" s="17" t="s">
        <v>86</v>
      </c>
      <c r="BK133" s="162">
        <f>ROUND(I133*H133,2)</f>
        <v>0</v>
      </c>
      <c r="BL133" s="17" t="s">
        <v>245</v>
      </c>
      <c r="BM133" s="161" t="s">
        <v>221</v>
      </c>
    </row>
    <row r="134" spans="1:65" s="13" customFormat="1" ht="11.25">
      <c r="B134" s="163"/>
      <c r="D134" s="164" t="s">
        <v>237</v>
      </c>
      <c r="E134" s="165" t="s">
        <v>1</v>
      </c>
      <c r="F134" s="166" t="s">
        <v>4308</v>
      </c>
      <c r="H134" s="167">
        <v>3</v>
      </c>
      <c r="I134" s="168"/>
      <c r="L134" s="163"/>
      <c r="M134" s="169"/>
      <c r="N134" s="170"/>
      <c r="O134" s="170"/>
      <c r="P134" s="170"/>
      <c r="Q134" s="170"/>
      <c r="R134" s="170"/>
      <c r="S134" s="170"/>
      <c r="T134" s="171"/>
      <c r="AT134" s="165" t="s">
        <v>237</v>
      </c>
      <c r="AU134" s="165" t="s">
        <v>88</v>
      </c>
      <c r="AV134" s="13" t="s">
        <v>88</v>
      </c>
      <c r="AW134" s="13" t="s">
        <v>33</v>
      </c>
      <c r="AX134" s="13" t="s">
        <v>79</v>
      </c>
      <c r="AY134" s="165" t="s">
        <v>207</v>
      </c>
    </row>
    <row r="135" spans="1:65" s="14" customFormat="1" ht="22.5">
      <c r="B135" s="172"/>
      <c r="D135" s="164" t="s">
        <v>237</v>
      </c>
      <c r="E135" s="173" t="s">
        <v>1</v>
      </c>
      <c r="F135" s="174" t="s">
        <v>4309</v>
      </c>
      <c r="H135" s="173" t="s">
        <v>1</v>
      </c>
      <c r="I135" s="175"/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237</v>
      </c>
      <c r="AU135" s="173" t="s">
        <v>88</v>
      </c>
      <c r="AV135" s="14" t="s">
        <v>86</v>
      </c>
      <c r="AW135" s="14" t="s">
        <v>33</v>
      </c>
      <c r="AX135" s="14" t="s">
        <v>79</v>
      </c>
      <c r="AY135" s="173" t="s">
        <v>207</v>
      </c>
    </row>
    <row r="136" spans="1:65" s="15" customFormat="1" ht="11.25">
      <c r="B136" s="179"/>
      <c r="D136" s="164" t="s">
        <v>237</v>
      </c>
      <c r="E136" s="180" t="s">
        <v>1</v>
      </c>
      <c r="F136" s="181" t="s">
        <v>242</v>
      </c>
      <c r="H136" s="182">
        <v>3</v>
      </c>
      <c r="I136" s="183"/>
      <c r="L136" s="179"/>
      <c r="M136" s="184"/>
      <c r="N136" s="185"/>
      <c r="O136" s="185"/>
      <c r="P136" s="185"/>
      <c r="Q136" s="185"/>
      <c r="R136" s="185"/>
      <c r="S136" s="185"/>
      <c r="T136" s="186"/>
      <c r="AT136" s="180" t="s">
        <v>237</v>
      </c>
      <c r="AU136" s="180" t="s">
        <v>88</v>
      </c>
      <c r="AV136" s="15" t="s">
        <v>213</v>
      </c>
      <c r="AW136" s="15" t="s">
        <v>33</v>
      </c>
      <c r="AX136" s="15" t="s">
        <v>86</v>
      </c>
      <c r="AY136" s="180" t="s">
        <v>207</v>
      </c>
    </row>
    <row r="137" spans="1:65" s="2" customFormat="1" ht="24.2" customHeight="1">
      <c r="A137" s="31"/>
      <c r="B137" s="148"/>
      <c r="C137" s="149" t="s">
        <v>213</v>
      </c>
      <c r="D137" s="149" t="s">
        <v>209</v>
      </c>
      <c r="E137" s="150" t="s">
        <v>4310</v>
      </c>
      <c r="F137" s="151" t="s">
        <v>4311</v>
      </c>
      <c r="G137" s="152" t="s">
        <v>301</v>
      </c>
      <c r="H137" s="153">
        <v>1</v>
      </c>
      <c r="I137" s="154"/>
      <c r="J137" s="155">
        <f>ROUND(I137*H137,2)</f>
        <v>0</v>
      </c>
      <c r="K137" s="156"/>
      <c r="L137" s="32"/>
      <c r="M137" s="157" t="s">
        <v>1</v>
      </c>
      <c r="N137" s="158" t="s">
        <v>44</v>
      </c>
      <c r="O137" s="57"/>
      <c r="P137" s="159">
        <f>O137*H137</f>
        <v>0</v>
      </c>
      <c r="Q137" s="159">
        <v>0</v>
      </c>
      <c r="R137" s="159">
        <f>Q137*H137</f>
        <v>0</v>
      </c>
      <c r="S137" s="159">
        <v>0</v>
      </c>
      <c r="T137" s="160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245</v>
      </c>
      <c r="AT137" s="161" t="s">
        <v>209</v>
      </c>
      <c r="AU137" s="161" t="s">
        <v>88</v>
      </c>
      <c r="AY137" s="17" t="s">
        <v>207</v>
      </c>
      <c r="BE137" s="162">
        <f>IF(N137="základní",J137,0)</f>
        <v>0</v>
      </c>
      <c r="BF137" s="162">
        <f>IF(N137="snížená",J137,0)</f>
        <v>0</v>
      </c>
      <c r="BG137" s="162">
        <f>IF(N137="zákl. přenesená",J137,0)</f>
        <v>0</v>
      </c>
      <c r="BH137" s="162">
        <f>IF(N137="sníž. přenesená",J137,0)</f>
        <v>0</v>
      </c>
      <c r="BI137" s="162">
        <f>IF(N137="nulová",J137,0)</f>
        <v>0</v>
      </c>
      <c r="BJ137" s="17" t="s">
        <v>86</v>
      </c>
      <c r="BK137" s="162">
        <f>ROUND(I137*H137,2)</f>
        <v>0</v>
      </c>
      <c r="BL137" s="17" t="s">
        <v>245</v>
      </c>
      <c r="BM137" s="161" t="s">
        <v>224</v>
      </c>
    </row>
    <row r="138" spans="1:65" s="13" customFormat="1" ht="11.25">
      <c r="B138" s="163"/>
      <c r="D138" s="164" t="s">
        <v>237</v>
      </c>
      <c r="E138" s="165" t="s">
        <v>1</v>
      </c>
      <c r="F138" s="166" t="s">
        <v>1343</v>
      </c>
      <c r="H138" s="167">
        <v>1</v>
      </c>
      <c r="I138" s="168"/>
      <c r="L138" s="163"/>
      <c r="M138" s="169"/>
      <c r="N138" s="170"/>
      <c r="O138" s="170"/>
      <c r="P138" s="170"/>
      <c r="Q138" s="170"/>
      <c r="R138" s="170"/>
      <c r="S138" s="170"/>
      <c r="T138" s="171"/>
      <c r="AT138" s="165" t="s">
        <v>237</v>
      </c>
      <c r="AU138" s="165" t="s">
        <v>88</v>
      </c>
      <c r="AV138" s="13" t="s">
        <v>88</v>
      </c>
      <c r="AW138" s="13" t="s">
        <v>33</v>
      </c>
      <c r="AX138" s="13" t="s">
        <v>79</v>
      </c>
      <c r="AY138" s="165" t="s">
        <v>207</v>
      </c>
    </row>
    <row r="139" spans="1:65" s="14" customFormat="1" ht="22.5">
      <c r="B139" s="172"/>
      <c r="D139" s="164" t="s">
        <v>237</v>
      </c>
      <c r="E139" s="173" t="s">
        <v>1</v>
      </c>
      <c r="F139" s="174" t="s">
        <v>4312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88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5" customFormat="1" ht="11.25">
      <c r="B140" s="179"/>
      <c r="D140" s="164" t="s">
        <v>237</v>
      </c>
      <c r="E140" s="180" t="s">
        <v>1</v>
      </c>
      <c r="F140" s="181" t="s">
        <v>242</v>
      </c>
      <c r="H140" s="182">
        <v>1</v>
      </c>
      <c r="I140" s="183"/>
      <c r="L140" s="179"/>
      <c r="M140" s="184"/>
      <c r="N140" s="185"/>
      <c r="O140" s="185"/>
      <c r="P140" s="185"/>
      <c r="Q140" s="185"/>
      <c r="R140" s="185"/>
      <c r="S140" s="185"/>
      <c r="T140" s="186"/>
      <c r="AT140" s="180" t="s">
        <v>237</v>
      </c>
      <c r="AU140" s="180" t="s">
        <v>88</v>
      </c>
      <c r="AV140" s="15" t="s">
        <v>213</v>
      </c>
      <c r="AW140" s="15" t="s">
        <v>33</v>
      </c>
      <c r="AX140" s="15" t="s">
        <v>86</v>
      </c>
      <c r="AY140" s="180" t="s">
        <v>207</v>
      </c>
    </row>
    <row r="141" spans="1:65" s="2" customFormat="1" ht="24.2" customHeight="1">
      <c r="A141" s="31"/>
      <c r="B141" s="148"/>
      <c r="C141" s="149" t="s">
        <v>225</v>
      </c>
      <c r="D141" s="149" t="s">
        <v>209</v>
      </c>
      <c r="E141" s="150" t="s">
        <v>4313</v>
      </c>
      <c r="F141" s="151" t="s">
        <v>4314</v>
      </c>
      <c r="G141" s="152" t="s">
        <v>301</v>
      </c>
      <c r="H141" s="153">
        <v>1</v>
      </c>
      <c r="I141" s="154"/>
      <c r="J141" s="155">
        <f>ROUND(I141*H141,2)</f>
        <v>0</v>
      </c>
      <c r="K141" s="156"/>
      <c r="L141" s="32"/>
      <c r="M141" s="157" t="s">
        <v>1</v>
      </c>
      <c r="N141" s="158" t="s">
        <v>44</v>
      </c>
      <c r="O141" s="57"/>
      <c r="P141" s="159">
        <f>O141*H141</f>
        <v>0</v>
      </c>
      <c r="Q141" s="159">
        <v>0</v>
      </c>
      <c r="R141" s="159">
        <f>Q141*H141</f>
        <v>0</v>
      </c>
      <c r="S141" s="159">
        <v>0</v>
      </c>
      <c r="T141" s="160">
        <f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245</v>
      </c>
      <c r="AT141" s="161" t="s">
        <v>209</v>
      </c>
      <c r="AU141" s="161" t="s">
        <v>88</v>
      </c>
      <c r="AY141" s="17" t="s">
        <v>207</v>
      </c>
      <c r="BE141" s="162">
        <f>IF(N141="základní",J141,0)</f>
        <v>0</v>
      </c>
      <c r="BF141" s="162">
        <f>IF(N141="snížená",J141,0)</f>
        <v>0</v>
      </c>
      <c r="BG141" s="162">
        <f>IF(N141="zákl. přenesená",J141,0)</f>
        <v>0</v>
      </c>
      <c r="BH141" s="162">
        <f>IF(N141="sníž. přenesená",J141,0)</f>
        <v>0</v>
      </c>
      <c r="BI141" s="162">
        <f>IF(N141="nulová",J141,0)</f>
        <v>0</v>
      </c>
      <c r="BJ141" s="17" t="s">
        <v>86</v>
      </c>
      <c r="BK141" s="162">
        <f>ROUND(I141*H141,2)</f>
        <v>0</v>
      </c>
      <c r="BL141" s="17" t="s">
        <v>245</v>
      </c>
      <c r="BM141" s="161" t="s">
        <v>228</v>
      </c>
    </row>
    <row r="142" spans="1:65" s="13" customFormat="1" ht="11.25">
      <c r="B142" s="163"/>
      <c r="D142" s="164" t="s">
        <v>237</v>
      </c>
      <c r="E142" s="165" t="s">
        <v>1</v>
      </c>
      <c r="F142" s="166" t="s">
        <v>1363</v>
      </c>
      <c r="H142" s="167">
        <v>1</v>
      </c>
      <c r="I142" s="168"/>
      <c r="L142" s="163"/>
      <c r="M142" s="169"/>
      <c r="N142" s="170"/>
      <c r="O142" s="170"/>
      <c r="P142" s="170"/>
      <c r="Q142" s="170"/>
      <c r="R142" s="170"/>
      <c r="S142" s="170"/>
      <c r="T142" s="171"/>
      <c r="AT142" s="165" t="s">
        <v>237</v>
      </c>
      <c r="AU142" s="165" t="s">
        <v>88</v>
      </c>
      <c r="AV142" s="13" t="s">
        <v>88</v>
      </c>
      <c r="AW142" s="13" t="s">
        <v>33</v>
      </c>
      <c r="AX142" s="13" t="s">
        <v>79</v>
      </c>
      <c r="AY142" s="165" t="s">
        <v>207</v>
      </c>
    </row>
    <row r="143" spans="1:65" s="14" customFormat="1" ht="22.5">
      <c r="B143" s="172"/>
      <c r="D143" s="164" t="s">
        <v>237</v>
      </c>
      <c r="E143" s="173" t="s">
        <v>1</v>
      </c>
      <c r="F143" s="174" t="s">
        <v>4312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5" customFormat="1" ht="11.25">
      <c r="B144" s="179"/>
      <c r="D144" s="164" t="s">
        <v>237</v>
      </c>
      <c r="E144" s="180" t="s">
        <v>1</v>
      </c>
      <c r="F144" s="181" t="s">
        <v>242</v>
      </c>
      <c r="H144" s="182">
        <v>1</v>
      </c>
      <c r="I144" s="183"/>
      <c r="L144" s="179"/>
      <c r="M144" s="184"/>
      <c r="N144" s="185"/>
      <c r="O144" s="185"/>
      <c r="P144" s="185"/>
      <c r="Q144" s="185"/>
      <c r="R144" s="185"/>
      <c r="S144" s="185"/>
      <c r="T144" s="186"/>
      <c r="AT144" s="180" t="s">
        <v>237</v>
      </c>
      <c r="AU144" s="180" t="s">
        <v>88</v>
      </c>
      <c r="AV144" s="15" t="s">
        <v>213</v>
      </c>
      <c r="AW144" s="15" t="s">
        <v>33</v>
      </c>
      <c r="AX144" s="15" t="s">
        <v>86</v>
      </c>
      <c r="AY144" s="180" t="s">
        <v>207</v>
      </c>
    </row>
    <row r="145" spans="1:65" s="2" customFormat="1" ht="24.2" customHeight="1">
      <c r="A145" s="31"/>
      <c r="B145" s="148"/>
      <c r="C145" s="149" t="s">
        <v>221</v>
      </c>
      <c r="D145" s="149" t="s">
        <v>209</v>
      </c>
      <c r="E145" s="150" t="s">
        <v>4315</v>
      </c>
      <c r="F145" s="151" t="s">
        <v>4316</v>
      </c>
      <c r="G145" s="152" t="s">
        <v>301</v>
      </c>
      <c r="H145" s="153">
        <v>1</v>
      </c>
      <c r="I145" s="154"/>
      <c r="J145" s="155">
        <f>ROUND(I145*H145,2)</f>
        <v>0</v>
      </c>
      <c r="K145" s="156"/>
      <c r="L145" s="32"/>
      <c r="M145" s="157" t="s">
        <v>1</v>
      </c>
      <c r="N145" s="158" t="s">
        <v>44</v>
      </c>
      <c r="O145" s="57"/>
      <c r="P145" s="159">
        <f>O145*H145</f>
        <v>0</v>
      </c>
      <c r="Q145" s="159">
        <v>0</v>
      </c>
      <c r="R145" s="159">
        <f>Q145*H145</f>
        <v>0</v>
      </c>
      <c r="S145" s="159">
        <v>0</v>
      </c>
      <c r="T145" s="160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245</v>
      </c>
      <c r="AT145" s="161" t="s">
        <v>209</v>
      </c>
      <c r="AU145" s="161" t="s">
        <v>88</v>
      </c>
      <c r="AY145" s="17" t="s">
        <v>207</v>
      </c>
      <c r="BE145" s="162">
        <f>IF(N145="základní",J145,0)</f>
        <v>0</v>
      </c>
      <c r="BF145" s="162">
        <f>IF(N145="snížená",J145,0)</f>
        <v>0</v>
      </c>
      <c r="BG145" s="162">
        <f>IF(N145="zákl. přenesená",J145,0)</f>
        <v>0</v>
      </c>
      <c r="BH145" s="162">
        <f>IF(N145="sníž. přenesená",J145,0)</f>
        <v>0</v>
      </c>
      <c r="BI145" s="162">
        <f>IF(N145="nulová",J145,0)</f>
        <v>0</v>
      </c>
      <c r="BJ145" s="17" t="s">
        <v>86</v>
      </c>
      <c r="BK145" s="162">
        <f>ROUND(I145*H145,2)</f>
        <v>0</v>
      </c>
      <c r="BL145" s="17" t="s">
        <v>245</v>
      </c>
      <c r="BM145" s="161" t="s">
        <v>231</v>
      </c>
    </row>
    <row r="146" spans="1:65" s="13" customFormat="1" ht="11.25">
      <c r="B146" s="163"/>
      <c r="D146" s="164" t="s">
        <v>237</v>
      </c>
      <c r="E146" s="165" t="s">
        <v>1</v>
      </c>
      <c r="F146" s="166" t="s">
        <v>1364</v>
      </c>
      <c r="H146" s="167">
        <v>1</v>
      </c>
      <c r="I146" s="168"/>
      <c r="L146" s="163"/>
      <c r="M146" s="169"/>
      <c r="N146" s="170"/>
      <c r="O146" s="170"/>
      <c r="P146" s="170"/>
      <c r="Q146" s="170"/>
      <c r="R146" s="170"/>
      <c r="S146" s="170"/>
      <c r="T146" s="171"/>
      <c r="AT146" s="165" t="s">
        <v>237</v>
      </c>
      <c r="AU146" s="165" t="s">
        <v>88</v>
      </c>
      <c r="AV146" s="13" t="s">
        <v>88</v>
      </c>
      <c r="AW146" s="13" t="s">
        <v>33</v>
      </c>
      <c r="AX146" s="13" t="s">
        <v>79</v>
      </c>
      <c r="AY146" s="165" t="s">
        <v>207</v>
      </c>
    </row>
    <row r="147" spans="1:65" s="14" customFormat="1" ht="22.5">
      <c r="B147" s="172"/>
      <c r="D147" s="164" t="s">
        <v>237</v>
      </c>
      <c r="E147" s="173" t="s">
        <v>1</v>
      </c>
      <c r="F147" s="174" t="s">
        <v>4312</v>
      </c>
      <c r="H147" s="173" t="s">
        <v>1</v>
      </c>
      <c r="I147" s="175"/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237</v>
      </c>
      <c r="AU147" s="173" t="s">
        <v>88</v>
      </c>
      <c r="AV147" s="14" t="s">
        <v>86</v>
      </c>
      <c r="AW147" s="14" t="s">
        <v>33</v>
      </c>
      <c r="AX147" s="14" t="s">
        <v>79</v>
      </c>
      <c r="AY147" s="173" t="s">
        <v>207</v>
      </c>
    </row>
    <row r="148" spans="1:65" s="15" customFormat="1" ht="11.25">
      <c r="B148" s="179"/>
      <c r="D148" s="164" t="s">
        <v>237</v>
      </c>
      <c r="E148" s="180" t="s">
        <v>1</v>
      </c>
      <c r="F148" s="181" t="s">
        <v>242</v>
      </c>
      <c r="H148" s="182">
        <v>1</v>
      </c>
      <c r="I148" s="183"/>
      <c r="L148" s="179"/>
      <c r="M148" s="184"/>
      <c r="N148" s="185"/>
      <c r="O148" s="185"/>
      <c r="P148" s="185"/>
      <c r="Q148" s="185"/>
      <c r="R148" s="185"/>
      <c r="S148" s="185"/>
      <c r="T148" s="186"/>
      <c r="AT148" s="180" t="s">
        <v>237</v>
      </c>
      <c r="AU148" s="180" t="s">
        <v>88</v>
      </c>
      <c r="AV148" s="15" t="s">
        <v>213</v>
      </c>
      <c r="AW148" s="15" t="s">
        <v>33</v>
      </c>
      <c r="AX148" s="15" t="s">
        <v>86</v>
      </c>
      <c r="AY148" s="180" t="s">
        <v>207</v>
      </c>
    </row>
    <row r="149" spans="1:65" s="2" customFormat="1" ht="24.2" customHeight="1">
      <c r="A149" s="31"/>
      <c r="B149" s="148"/>
      <c r="C149" s="149" t="s">
        <v>232</v>
      </c>
      <c r="D149" s="149" t="s">
        <v>209</v>
      </c>
      <c r="E149" s="150" t="s">
        <v>4317</v>
      </c>
      <c r="F149" s="151" t="s">
        <v>4318</v>
      </c>
      <c r="G149" s="152" t="s">
        <v>301</v>
      </c>
      <c r="H149" s="153">
        <v>2</v>
      </c>
      <c r="I149" s="154"/>
      <c r="J149" s="155">
        <f>ROUND(I149*H149,2)</f>
        <v>0</v>
      </c>
      <c r="K149" s="156"/>
      <c r="L149" s="32"/>
      <c r="M149" s="157" t="s">
        <v>1</v>
      </c>
      <c r="N149" s="158" t="s">
        <v>44</v>
      </c>
      <c r="O149" s="57"/>
      <c r="P149" s="159">
        <f>O149*H149</f>
        <v>0</v>
      </c>
      <c r="Q149" s="159">
        <v>0</v>
      </c>
      <c r="R149" s="159">
        <f>Q149*H149</f>
        <v>0</v>
      </c>
      <c r="S149" s="159">
        <v>0</v>
      </c>
      <c r="T149" s="160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61" t="s">
        <v>245</v>
      </c>
      <c r="AT149" s="161" t="s">
        <v>209</v>
      </c>
      <c r="AU149" s="161" t="s">
        <v>88</v>
      </c>
      <c r="AY149" s="17" t="s">
        <v>207</v>
      </c>
      <c r="BE149" s="162">
        <f>IF(N149="základní",J149,0)</f>
        <v>0</v>
      </c>
      <c r="BF149" s="162">
        <f>IF(N149="snížená",J149,0)</f>
        <v>0</v>
      </c>
      <c r="BG149" s="162">
        <f>IF(N149="zákl. přenesená",J149,0)</f>
        <v>0</v>
      </c>
      <c r="BH149" s="162">
        <f>IF(N149="sníž. přenesená",J149,0)</f>
        <v>0</v>
      </c>
      <c r="BI149" s="162">
        <f>IF(N149="nulová",J149,0)</f>
        <v>0</v>
      </c>
      <c r="BJ149" s="17" t="s">
        <v>86</v>
      </c>
      <c r="BK149" s="162">
        <f>ROUND(I149*H149,2)</f>
        <v>0</v>
      </c>
      <c r="BL149" s="17" t="s">
        <v>245</v>
      </c>
      <c r="BM149" s="161" t="s">
        <v>236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4319</v>
      </c>
      <c r="H150" s="167">
        <v>2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88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4" customFormat="1" ht="22.5">
      <c r="B151" s="172"/>
      <c r="D151" s="164" t="s">
        <v>237</v>
      </c>
      <c r="E151" s="173" t="s">
        <v>1</v>
      </c>
      <c r="F151" s="174" t="s">
        <v>4312</v>
      </c>
      <c r="H151" s="173" t="s">
        <v>1</v>
      </c>
      <c r="I151" s="175"/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237</v>
      </c>
      <c r="AU151" s="173" t="s">
        <v>88</v>
      </c>
      <c r="AV151" s="14" t="s">
        <v>86</v>
      </c>
      <c r="AW151" s="14" t="s">
        <v>33</v>
      </c>
      <c r="AX151" s="14" t="s">
        <v>79</v>
      </c>
      <c r="AY151" s="173" t="s">
        <v>207</v>
      </c>
    </row>
    <row r="152" spans="1:65" s="15" customFormat="1" ht="11.25">
      <c r="B152" s="179"/>
      <c r="D152" s="164" t="s">
        <v>237</v>
      </c>
      <c r="E152" s="180" t="s">
        <v>1</v>
      </c>
      <c r="F152" s="181" t="s">
        <v>242</v>
      </c>
      <c r="H152" s="182">
        <v>2</v>
      </c>
      <c r="I152" s="183"/>
      <c r="L152" s="179"/>
      <c r="M152" s="184"/>
      <c r="N152" s="185"/>
      <c r="O152" s="185"/>
      <c r="P152" s="185"/>
      <c r="Q152" s="185"/>
      <c r="R152" s="185"/>
      <c r="S152" s="185"/>
      <c r="T152" s="186"/>
      <c r="AT152" s="180" t="s">
        <v>237</v>
      </c>
      <c r="AU152" s="180" t="s">
        <v>88</v>
      </c>
      <c r="AV152" s="15" t="s">
        <v>213</v>
      </c>
      <c r="AW152" s="15" t="s">
        <v>33</v>
      </c>
      <c r="AX152" s="15" t="s">
        <v>86</v>
      </c>
      <c r="AY152" s="180" t="s">
        <v>207</v>
      </c>
    </row>
    <row r="153" spans="1:65" s="2" customFormat="1" ht="24.2" customHeight="1">
      <c r="A153" s="31"/>
      <c r="B153" s="148"/>
      <c r="C153" s="149" t="s">
        <v>224</v>
      </c>
      <c r="D153" s="149" t="s">
        <v>209</v>
      </c>
      <c r="E153" s="150" t="s">
        <v>4320</v>
      </c>
      <c r="F153" s="151" t="s">
        <v>4321</v>
      </c>
      <c r="G153" s="152" t="s">
        <v>301</v>
      </c>
      <c r="H153" s="153">
        <v>2</v>
      </c>
      <c r="I153" s="154"/>
      <c r="J153" s="155">
        <f>ROUND(I153*H153,2)</f>
        <v>0</v>
      </c>
      <c r="K153" s="156"/>
      <c r="L153" s="32"/>
      <c r="M153" s="157" t="s">
        <v>1</v>
      </c>
      <c r="N153" s="158" t="s">
        <v>44</v>
      </c>
      <c r="O153" s="57"/>
      <c r="P153" s="159">
        <f>O153*H153</f>
        <v>0</v>
      </c>
      <c r="Q153" s="159">
        <v>0</v>
      </c>
      <c r="R153" s="159">
        <f>Q153*H153</f>
        <v>0</v>
      </c>
      <c r="S153" s="159">
        <v>0</v>
      </c>
      <c r="T153" s="160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245</v>
      </c>
      <c r="AT153" s="161" t="s">
        <v>209</v>
      </c>
      <c r="AU153" s="161" t="s">
        <v>88</v>
      </c>
      <c r="AY153" s="17" t="s">
        <v>207</v>
      </c>
      <c r="BE153" s="162">
        <f>IF(N153="základní",J153,0)</f>
        <v>0</v>
      </c>
      <c r="BF153" s="162">
        <f>IF(N153="snížená",J153,0)</f>
        <v>0</v>
      </c>
      <c r="BG153" s="162">
        <f>IF(N153="zákl. přenesená",J153,0)</f>
        <v>0</v>
      </c>
      <c r="BH153" s="162">
        <f>IF(N153="sníž. přenesená",J153,0)</f>
        <v>0</v>
      </c>
      <c r="BI153" s="162">
        <f>IF(N153="nulová",J153,0)</f>
        <v>0</v>
      </c>
      <c r="BJ153" s="17" t="s">
        <v>86</v>
      </c>
      <c r="BK153" s="162">
        <f>ROUND(I153*H153,2)</f>
        <v>0</v>
      </c>
      <c r="BL153" s="17" t="s">
        <v>245</v>
      </c>
      <c r="BM153" s="161" t="s">
        <v>245</v>
      </c>
    </row>
    <row r="154" spans="1:65" s="13" customFormat="1" ht="11.25">
      <c r="B154" s="163"/>
      <c r="D154" s="164" t="s">
        <v>237</v>
      </c>
      <c r="E154" s="165" t="s">
        <v>1</v>
      </c>
      <c r="F154" s="166" t="s">
        <v>4319</v>
      </c>
      <c r="H154" s="167">
        <v>2</v>
      </c>
      <c r="I154" s="168"/>
      <c r="L154" s="163"/>
      <c r="M154" s="169"/>
      <c r="N154" s="170"/>
      <c r="O154" s="170"/>
      <c r="P154" s="170"/>
      <c r="Q154" s="170"/>
      <c r="R154" s="170"/>
      <c r="S154" s="170"/>
      <c r="T154" s="171"/>
      <c r="AT154" s="165" t="s">
        <v>237</v>
      </c>
      <c r="AU154" s="165" t="s">
        <v>88</v>
      </c>
      <c r="AV154" s="13" t="s">
        <v>88</v>
      </c>
      <c r="AW154" s="13" t="s">
        <v>33</v>
      </c>
      <c r="AX154" s="13" t="s">
        <v>79</v>
      </c>
      <c r="AY154" s="165" t="s">
        <v>207</v>
      </c>
    </row>
    <row r="155" spans="1:65" s="14" customFormat="1" ht="22.5">
      <c r="B155" s="172"/>
      <c r="D155" s="164" t="s">
        <v>237</v>
      </c>
      <c r="E155" s="173" t="s">
        <v>1</v>
      </c>
      <c r="F155" s="174" t="s">
        <v>4312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5" customFormat="1" ht="11.25">
      <c r="B156" s="179"/>
      <c r="D156" s="164" t="s">
        <v>237</v>
      </c>
      <c r="E156" s="180" t="s">
        <v>1</v>
      </c>
      <c r="F156" s="181" t="s">
        <v>242</v>
      </c>
      <c r="H156" s="182">
        <v>2</v>
      </c>
      <c r="I156" s="183"/>
      <c r="L156" s="179"/>
      <c r="M156" s="184"/>
      <c r="N156" s="185"/>
      <c r="O156" s="185"/>
      <c r="P156" s="185"/>
      <c r="Q156" s="185"/>
      <c r="R156" s="185"/>
      <c r="S156" s="185"/>
      <c r="T156" s="186"/>
      <c r="AT156" s="180" t="s">
        <v>237</v>
      </c>
      <c r="AU156" s="180" t="s">
        <v>88</v>
      </c>
      <c r="AV156" s="15" t="s">
        <v>213</v>
      </c>
      <c r="AW156" s="15" t="s">
        <v>33</v>
      </c>
      <c r="AX156" s="15" t="s">
        <v>86</v>
      </c>
      <c r="AY156" s="180" t="s">
        <v>207</v>
      </c>
    </row>
    <row r="157" spans="1:65" s="2" customFormat="1" ht="24.2" customHeight="1">
      <c r="A157" s="31"/>
      <c r="B157" s="148"/>
      <c r="C157" s="149" t="s">
        <v>246</v>
      </c>
      <c r="D157" s="149" t="s">
        <v>209</v>
      </c>
      <c r="E157" s="150" t="s">
        <v>4322</v>
      </c>
      <c r="F157" s="151" t="s">
        <v>4323</v>
      </c>
      <c r="G157" s="152" t="s">
        <v>301</v>
      </c>
      <c r="H157" s="153">
        <v>7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245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245</v>
      </c>
      <c r="BM157" s="161" t="s">
        <v>249</v>
      </c>
    </row>
    <row r="158" spans="1:65" s="13" customFormat="1" ht="11.25">
      <c r="B158" s="163"/>
      <c r="D158" s="164" t="s">
        <v>237</v>
      </c>
      <c r="E158" s="165" t="s">
        <v>1</v>
      </c>
      <c r="F158" s="166" t="s">
        <v>4324</v>
      </c>
      <c r="H158" s="167">
        <v>7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4" customFormat="1" ht="22.5">
      <c r="B159" s="172"/>
      <c r="D159" s="164" t="s">
        <v>237</v>
      </c>
      <c r="E159" s="173" t="s">
        <v>1</v>
      </c>
      <c r="F159" s="174" t="s">
        <v>4312</v>
      </c>
      <c r="H159" s="173" t="s">
        <v>1</v>
      </c>
      <c r="I159" s="175"/>
      <c r="L159" s="172"/>
      <c r="M159" s="176"/>
      <c r="N159" s="177"/>
      <c r="O159" s="177"/>
      <c r="P159" s="177"/>
      <c r="Q159" s="177"/>
      <c r="R159" s="177"/>
      <c r="S159" s="177"/>
      <c r="T159" s="178"/>
      <c r="AT159" s="173" t="s">
        <v>237</v>
      </c>
      <c r="AU159" s="173" t="s">
        <v>88</v>
      </c>
      <c r="AV159" s="14" t="s">
        <v>86</v>
      </c>
      <c r="AW159" s="14" t="s">
        <v>33</v>
      </c>
      <c r="AX159" s="14" t="s">
        <v>79</v>
      </c>
      <c r="AY159" s="173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7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24.2" customHeight="1">
      <c r="A161" s="31"/>
      <c r="B161" s="148"/>
      <c r="C161" s="149" t="s">
        <v>228</v>
      </c>
      <c r="D161" s="149" t="s">
        <v>209</v>
      </c>
      <c r="E161" s="150" t="s">
        <v>4325</v>
      </c>
      <c r="F161" s="151" t="s">
        <v>4326</v>
      </c>
      <c r="G161" s="152" t="s">
        <v>301</v>
      </c>
      <c r="H161" s="153">
        <v>4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253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4327</v>
      </c>
      <c r="H162" s="167">
        <v>4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4" customFormat="1" ht="22.5">
      <c r="B163" s="172"/>
      <c r="D163" s="164" t="s">
        <v>237</v>
      </c>
      <c r="E163" s="173" t="s">
        <v>1</v>
      </c>
      <c r="F163" s="174" t="s">
        <v>4312</v>
      </c>
      <c r="H163" s="173" t="s">
        <v>1</v>
      </c>
      <c r="I163" s="175"/>
      <c r="L163" s="172"/>
      <c r="M163" s="176"/>
      <c r="N163" s="177"/>
      <c r="O163" s="177"/>
      <c r="P163" s="177"/>
      <c r="Q163" s="177"/>
      <c r="R163" s="177"/>
      <c r="S163" s="177"/>
      <c r="T163" s="178"/>
      <c r="AT163" s="173" t="s">
        <v>237</v>
      </c>
      <c r="AU163" s="173" t="s">
        <v>88</v>
      </c>
      <c r="AV163" s="14" t="s">
        <v>86</v>
      </c>
      <c r="AW163" s="14" t="s">
        <v>33</v>
      </c>
      <c r="AX163" s="14" t="s">
        <v>79</v>
      </c>
      <c r="AY163" s="173" t="s">
        <v>207</v>
      </c>
    </row>
    <row r="164" spans="1:65" s="15" customFormat="1" ht="11.25">
      <c r="B164" s="179"/>
      <c r="D164" s="164" t="s">
        <v>237</v>
      </c>
      <c r="E164" s="180" t="s">
        <v>1</v>
      </c>
      <c r="F164" s="181" t="s">
        <v>242</v>
      </c>
      <c r="H164" s="182">
        <v>4</v>
      </c>
      <c r="I164" s="183"/>
      <c r="L164" s="179"/>
      <c r="M164" s="184"/>
      <c r="N164" s="185"/>
      <c r="O164" s="185"/>
      <c r="P164" s="185"/>
      <c r="Q164" s="185"/>
      <c r="R164" s="185"/>
      <c r="S164" s="185"/>
      <c r="T164" s="186"/>
      <c r="AT164" s="180" t="s">
        <v>237</v>
      </c>
      <c r="AU164" s="180" t="s">
        <v>88</v>
      </c>
      <c r="AV164" s="15" t="s">
        <v>213</v>
      </c>
      <c r="AW164" s="15" t="s">
        <v>33</v>
      </c>
      <c r="AX164" s="15" t="s">
        <v>86</v>
      </c>
      <c r="AY164" s="180" t="s">
        <v>207</v>
      </c>
    </row>
    <row r="165" spans="1:65" s="2" customFormat="1" ht="24.2" customHeight="1">
      <c r="A165" s="31"/>
      <c r="B165" s="148"/>
      <c r="C165" s="149" t="s">
        <v>254</v>
      </c>
      <c r="D165" s="149" t="s">
        <v>209</v>
      </c>
      <c r="E165" s="150" t="s">
        <v>4328</v>
      </c>
      <c r="F165" s="151" t="s">
        <v>4329</v>
      </c>
      <c r="G165" s="152" t="s">
        <v>301</v>
      </c>
      <c r="H165" s="153">
        <v>1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245</v>
      </c>
      <c r="AT165" s="161" t="s">
        <v>209</v>
      </c>
      <c r="AU165" s="161" t="s">
        <v>88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245</v>
      </c>
      <c r="BM165" s="161" t="s">
        <v>257</v>
      </c>
    </row>
    <row r="166" spans="1:65" s="13" customFormat="1" ht="11.25">
      <c r="B166" s="163"/>
      <c r="D166" s="164" t="s">
        <v>237</v>
      </c>
      <c r="E166" s="165" t="s">
        <v>1</v>
      </c>
      <c r="F166" s="166" t="s">
        <v>1342</v>
      </c>
      <c r="H166" s="167">
        <v>1</v>
      </c>
      <c r="I166" s="168"/>
      <c r="L166" s="163"/>
      <c r="M166" s="169"/>
      <c r="N166" s="170"/>
      <c r="O166" s="170"/>
      <c r="P166" s="170"/>
      <c r="Q166" s="170"/>
      <c r="R166" s="170"/>
      <c r="S166" s="170"/>
      <c r="T166" s="171"/>
      <c r="AT166" s="165" t="s">
        <v>237</v>
      </c>
      <c r="AU166" s="165" t="s">
        <v>88</v>
      </c>
      <c r="AV166" s="13" t="s">
        <v>88</v>
      </c>
      <c r="AW166" s="13" t="s">
        <v>33</v>
      </c>
      <c r="AX166" s="13" t="s">
        <v>79</v>
      </c>
      <c r="AY166" s="165" t="s">
        <v>207</v>
      </c>
    </row>
    <row r="167" spans="1:65" s="14" customFormat="1" ht="22.5">
      <c r="B167" s="172"/>
      <c r="D167" s="164" t="s">
        <v>237</v>
      </c>
      <c r="E167" s="173" t="s">
        <v>1</v>
      </c>
      <c r="F167" s="174" t="s">
        <v>4312</v>
      </c>
      <c r="H167" s="173" t="s">
        <v>1</v>
      </c>
      <c r="I167" s="175"/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237</v>
      </c>
      <c r="AU167" s="173" t="s">
        <v>88</v>
      </c>
      <c r="AV167" s="14" t="s">
        <v>86</v>
      </c>
      <c r="AW167" s="14" t="s">
        <v>33</v>
      </c>
      <c r="AX167" s="14" t="s">
        <v>79</v>
      </c>
      <c r="AY167" s="173" t="s">
        <v>207</v>
      </c>
    </row>
    <row r="168" spans="1:65" s="15" customFormat="1" ht="11.25">
      <c r="B168" s="179"/>
      <c r="D168" s="164" t="s">
        <v>237</v>
      </c>
      <c r="E168" s="180" t="s">
        <v>1</v>
      </c>
      <c r="F168" s="181" t="s">
        <v>242</v>
      </c>
      <c r="H168" s="182">
        <v>1</v>
      </c>
      <c r="I168" s="183"/>
      <c r="L168" s="179"/>
      <c r="M168" s="184"/>
      <c r="N168" s="185"/>
      <c r="O168" s="185"/>
      <c r="P168" s="185"/>
      <c r="Q168" s="185"/>
      <c r="R168" s="185"/>
      <c r="S168" s="185"/>
      <c r="T168" s="186"/>
      <c r="AT168" s="180" t="s">
        <v>237</v>
      </c>
      <c r="AU168" s="180" t="s">
        <v>88</v>
      </c>
      <c r="AV168" s="15" t="s">
        <v>213</v>
      </c>
      <c r="AW168" s="15" t="s">
        <v>33</v>
      </c>
      <c r="AX168" s="15" t="s">
        <v>86</v>
      </c>
      <c r="AY168" s="180" t="s">
        <v>207</v>
      </c>
    </row>
    <row r="169" spans="1:65" s="2" customFormat="1" ht="24.2" customHeight="1">
      <c r="A169" s="31"/>
      <c r="B169" s="148"/>
      <c r="C169" s="149" t="s">
        <v>231</v>
      </c>
      <c r="D169" s="149" t="s">
        <v>209</v>
      </c>
      <c r="E169" s="150" t="s">
        <v>4330</v>
      </c>
      <c r="F169" s="151" t="s">
        <v>4331</v>
      </c>
      <c r="G169" s="152" t="s">
        <v>301</v>
      </c>
      <c r="H169" s="153">
        <v>2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245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245</v>
      </c>
      <c r="BM169" s="161" t="s">
        <v>260</v>
      </c>
    </row>
    <row r="170" spans="1:65" s="13" customFormat="1" ht="11.25">
      <c r="B170" s="163"/>
      <c r="D170" s="164" t="s">
        <v>237</v>
      </c>
      <c r="E170" s="165" t="s">
        <v>1</v>
      </c>
      <c r="F170" s="166" t="s">
        <v>4319</v>
      </c>
      <c r="H170" s="167">
        <v>2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4" customFormat="1" ht="22.5">
      <c r="B171" s="172"/>
      <c r="D171" s="164" t="s">
        <v>237</v>
      </c>
      <c r="E171" s="173" t="s">
        <v>1</v>
      </c>
      <c r="F171" s="174" t="s">
        <v>4312</v>
      </c>
      <c r="H171" s="173" t="s">
        <v>1</v>
      </c>
      <c r="I171" s="175"/>
      <c r="L171" s="172"/>
      <c r="M171" s="176"/>
      <c r="N171" s="177"/>
      <c r="O171" s="177"/>
      <c r="P171" s="177"/>
      <c r="Q171" s="177"/>
      <c r="R171" s="177"/>
      <c r="S171" s="177"/>
      <c r="T171" s="178"/>
      <c r="AT171" s="173" t="s">
        <v>237</v>
      </c>
      <c r="AU171" s="173" t="s">
        <v>88</v>
      </c>
      <c r="AV171" s="14" t="s">
        <v>86</v>
      </c>
      <c r="AW171" s="14" t="s">
        <v>33</v>
      </c>
      <c r="AX171" s="14" t="s">
        <v>79</v>
      </c>
      <c r="AY171" s="173" t="s">
        <v>207</v>
      </c>
    </row>
    <row r="172" spans="1:65" s="15" customFormat="1" ht="11.25">
      <c r="B172" s="179"/>
      <c r="D172" s="164" t="s">
        <v>237</v>
      </c>
      <c r="E172" s="180" t="s">
        <v>1</v>
      </c>
      <c r="F172" s="181" t="s">
        <v>242</v>
      </c>
      <c r="H172" s="182">
        <v>2</v>
      </c>
      <c r="I172" s="183"/>
      <c r="L172" s="179"/>
      <c r="M172" s="184"/>
      <c r="N172" s="185"/>
      <c r="O172" s="185"/>
      <c r="P172" s="185"/>
      <c r="Q172" s="185"/>
      <c r="R172" s="185"/>
      <c r="S172" s="185"/>
      <c r="T172" s="186"/>
      <c r="AT172" s="180" t="s">
        <v>237</v>
      </c>
      <c r="AU172" s="180" t="s">
        <v>88</v>
      </c>
      <c r="AV172" s="15" t="s">
        <v>213</v>
      </c>
      <c r="AW172" s="15" t="s">
        <v>33</v>
      </c>
      <c r="AX172" s="15" t="s">
        <v>86</v>
      </c>
      <c r="AY172" s="180" t="s">
        <v>207</v>
      </c>
    </row>
    <row r="173" spans="1:65" s="2" customFormat="1" ht="24.2" customHeight="1">
      <c r="A173" s="31"/>
      <c r="B173" s="148"/>
      <c r="C173" s="149" t="s">
        <v>262</v>
      </c>
      <c r="D173" s="149" t="s">
        <v>209</v>
      </c>
      <c r="E173" s="150" t="s">
        <v>4332</v>
      </c>
      <c r="F173" s="151" t="s">
        <v>4333</v>
      </c>
      <c r="G173" s="152" t="s">
        <v>301</v>
      </c>
      <c r="H173" s="153">
        <v>2</v>
      </c>
      <c r="I173" s="154"/>
      <c r="J173" s="155">
        <f>ROUND(I173*H173,2)</f>
        <v>0</v>
      </c>
      <c r="K173" s="156"/>
      <c r="L173" s="32"/>
      <c r="M173" s="157" t="s">
        <v>1</v>
      </c>
      <c r="N173" s="158" t="s">
        <v>44</v>
      </c>
      <c r="O173" s="57"/>
      <c r="P173" s="159">
        <f>O173*H173</f>
        <v>0</v>
      </c>
      <c r="Q173" s="159">
        <v>0</v>
      </c>
      <c r="R173" s="159">
        <f>Q173*H173</f>
        <v>0</v>
      </c>
      <c r="S173" s="159">
        <v>0</v>
      </c>
      <c r="T173" s="160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61" t="s">
        <v>245</v>
      </c>
      <c r="AT173" s="161" t="s">
        <v>209</v>
      </c>
      <c r="AU173" s="161" t="s">
        <v>88</v>
      </c>
      <c r="AY173" s="17" t="s">
        <v>207</v>
      </c>
      <c r="BE173" s="162">
        <f>IF(N173="základní",J173,0)</f>
        <v>0</v>
      </c>
      <c r="BF173" s="162">
        <f>IF(N173="snížená",J173,0)</f>
        <v>0</v>
      </c>
      <c r="BG173" s="162">
        <f>IF(N173="zákl. přenesená",J173,0)</f>
        <v>0</v>
      </c>
      <c r="BH173" s="162">
        <f>IF(N173="sníž. přenesená",J173,0)</f>
        <v>0</v>
      </c>
      <c r="BI173" s="162">
        <f>IF(N173="nulová",J173,0)</f>
        <v>0</v>
      </c>
      <c r="BJ173" s="17" t="s">
        <v>86</v>
      </c>
      <c r="BK173" s="162">
        <f>ROUND(I173*H173,2)</f>
        <v>0</v>
      </c>
      <c r="BL173" s="17" t="s">
        <v>245</v>
      </c>
      <c r="BM173" s="161" t="s">
        <v>265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4334</v>
      </c>
      <c r="H174" s="167">
        <v>2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4" customFormat="1" ht="22.5">
      <c r="B175" s="172"/>
      <c r="D175" s="164" t="s">
        <v>237</v>
      </c>
      <c r="E175" s="173" t="s">
        <v>1</v>
      </c>
      <c r="F175" s="174" t="s">
        <v>4312</v>
      </c>
      <c r="H175" s="173" t="s">
        <v>1</v>
      </c>
      <c r="I175" s="175"/>
      <c r="L175" s="172"/>
      <c r="M175" s="176"/>
      <c r="N175" s="177"/>
      <c r="O175" s="177"/>
      <c r="P175" s="177"/>
      <c r="Q175" s="177"/>
      <c r="R175" s="177"/>
      <c r="S175" s="177"/>
      <c r="T175" s="178"/>
      <c r="AT175" s="173" t="s">
        <v>237</v>
      </c>
      <c r="AU175" s="173" t="s">
        <v>88</v>
      </c>
      <c r="AV175" s="14" t="s">
        <v>86</v>
      </c>
      <c r="AW175" s="14" t="s">
        <v>33</v>
      </c>
      <c r="AX175" s="14" t="s">
        <v>79</v>
      </c>
      <c r="AY175" s="173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2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24.2" customHeight="1">
      <c r="A177" s="31"/>
      <c r="B177" s="148"/>
      <c r="C177" s="149" t="s">
        <v>236</v>
      </c>
      <c r="D177" s="149" t="s">
        <v>209</v>
      </c>
      <c r="E177" s="150" t="s">
        <v>4335</v>
      </c>
      <c r="F177" s="151" t="s">
        <v>4336</v>
      </c>
      <c r="G177" s="152" t="s">
        <v>301</v>
      </c>
      <c r="H177" s="153">
        <v>2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245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245</v>
      </c>
      <c r="BM177" s="161" t="s">
        <v>271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4334</v>
      </c>
      <c r="H178" s="167">
        <v>2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4" customFormat="1" ht="22.5">
      <c r="B179" s="172"/>
      <c r="D179" s="164" t="s">
        <v>237</v>
      </c>
      <c r="E179" s="173" t="s">
        <v>1</v>
      </c>
      <c r="F179" s="174" t="s">
        <v>4312</v>
      </c>
      <c r="H179" s="173" t="s">
        <v>1</v>
      </c>
      <c r="I179" s="175"/>
      <c r="L179" s="172"/>
      <c r="M179" s="176"/>
      <c r="N179" s="177"/>
      <c r="O179" s="177"/>
      <c r="P179" s="177"/>
      <c r="Q179" s="177"/>
      <c r="R179" s="177"/>
      <c r="S179" s="177"/>
      <c r="T179" s="178"/>
      <c r="AT179" s="173" t="s">
        <v>237</v>
      </c>
      <c r="AU179" s="173" t="s">
        <v>88</v>
      </c>
      <c r="AV179" s="14" t="s">
        <v>86</v>
      </c>
      <c r="AW179" s="14" t="s">
        <v>33</v>
      </c>
      <c r="AX179" s="14" t="s">
        <v>79</v>
      </c>
      <c r="AY179" s="173" t="s">
        <v>207</v>
      </c>
    </row>
    <row r="180" spans="1:65" s="15" customFormat="1" ht="11.25">
      <c r="B180" s="179"/>
      <c r="D180" s="164" t="s">
        <v>237</v>
      </c>
      <c r="E180" s="180" t="s">
        <v>1</v>
      </c>
      <c r="F180" s="181" t="s">
        <v>242</v>
      </c>
      <c r="H180" s="182">
        <v>2</v>
      </c>
      <c r="I180" s="183"/>
      <c r="L180" s="179"/>
      <c r="M180" s="184"/>
      <c r="N180" s="185"/>
      <c r="O180" s="185"/>
      <c r="P180" s="185"/>
      <c r="Q180" s="185"/>
      <c r="R180" s="185"/>
      <c r="S180" s="185"/>
      <c r="T180" s="186"/>
      <c r="AT180" s="180" t="s">
        <v>237</v>
      </c>
      <c r="AU180" s="180" t="s">
        <v>88</v>
      </c>
      <c r="AV180" s="15" t="s">
        <v>213</v>
      </c>
      <c r="AW180" s="15" t="s">
        <v>33</v>
      </c>
      <c r="AX180" s="15" t="s">
        <v>86</v>
      </c>
      <c r="AY180" s="180" t="s">
        <v>207</v>
      </c>
    </row>
    <row r="181" spans="1:65" s="2" customFormat="1" ht="24.2" customHeight="1">
      <c r="A181" s="31"/>
      <c r="B181" s="148"/>
      <c r="C181" s="149" t="s">
        <v>8</v>
      </c>
      <c r="D181" s="149" t="s">
        <v>209</v>
      </c>
      <c r="E181" s="150" t="s">
        <v>4337</v>
      </c>
      <c r="F181" s="151" t="s">
        <v>4338</v>
      </c>
      <c r="G181" s="152" t="s">
        <v>301</v>
      </c>
      <c r="H181" s="153">
        <v>3</v>
      </c>
      <c r="I181" s="154"/>
      <c r="J181" s="155">
        <f>ROUND(I181*H181,2)</f>
        <v>0</v>
      </c>
      <c r="K181" s="156"/>
      <c r="L181" s="32"/>
      <c r="M181" s="157" t="s">
        <v>1</v>
      </c>
      <c r="N181" s="158" t="s">
        <v>44</v>
      </c>
      <c r="O181" s="57"/>
      <c r="P181" s="159">
        <f>O181*H181</f>
        <v>0</v>
      </c>
      <c r="Q181" s="159">
        <v>0</v>
      </c>
      <c r="R181" s="159">
        <f>Q181*H181</f>
        <v>0</v>
      </c>
      <c r="S181" s="159">
        <v>0</v>
      </c>
      <c r="T181" s="160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61" t="s">
        <v>245</v>
      </c>
      <c r="AT181" s="161" t="s">
        <v>209</v>
      </c>
      <c r="AU181" s="161" t="s">
        <v>88</v>
      </c>
      <c r="AY181" s="17" t="s">
        <v>207</v>
      </c>
      <c r="BE181" s="162">
        <f>IF(N181="základní",J181,0)</f>
        <v>0</v>
      </c>
      <c r="BF181" s="162">
        <f>IF(N181="snížená",J181,0)</f>
        <v>0</v>
      </c>
      <c r="BG181" s="162">
        <f>IF(N181="zákl. přenesená",J181,0)</f>
        <v>0</v>
      </c>
      <c r="BH181" s="162">
        <f>IF(N181="sníž. přenesená",J181,0)</f>
        <v>0</v>
      </c>
      <c r="BI181" s="162">
        <f>IF(N181="nulová",J181,0)</f>
        <v>0</v>
      </c>
      <c r="BJ181" s="17" t="s">
        <v>86</v>
      </c>
      <c r="BK181" s="162">
        <f>ROUND(I181*H181,2)</f>
        <v>0</v>
      </c>
      <c r="BL181" s="17" t="s">
        <v>245</v>
      </c>
      <c r="BM181" s="161" t="s">
        <v>275</v>
      </c>
    </row>
    <row r="182" spans="1:65" s="13" customFormat="1" ht="11.25">
      <c r="B182" s="163"/>
      <c r="D182" s="164" t="s">
        <v>237</v>
      </c>
      <c r="E182" s="165" t="s">
        <v>1</v>
      </c>
      <c r="F182" s="166" t="s">
        <v>1362</v>
      </c>
      <c r="H182" s="167">
        <v>3</v>
      </c>
      <c r="I182" s="168"/>
      <c r="L182" s="163"/>
      <c r="M182" s="169"/>
      <c r="N182" s="170"/>
      <c r="O182" s="170"/>
      <c r="P182" s="170"/>
      <c r="Q182" s="170"/>
      <c r="R182" s="170"/>
      <c r="S182" s="170"/>
      <c r="T182" s="171"/>
      <c r="AT182" s="165" t="s">
        <v>237</v>
      </c>
      <c r="AU182" s="165" t="s">
        <v>88</v>
      </c>
      <c r="AV182" s="13" t="s">
        <v>88</v>
      </c>
      <c r="AW182" s="13" t="s">
        <v>33</v>
      </c>
      <c r="AX182" s="13" t="s">
        <v>79</v>
      </c>
      <c r="AY182" s="165" t="s">
        <v>207</v>
      </c>
    </row>
    <row r="183" spans="1:65" s="14" customFormat="1" ht="22.5">
      <c r="B183" s="172"/>
      <c r="D183" s="164" t="s">
        <v>237</v>
      </c>
      <c r="E183" s="173" t="s">
        <v>1</v>
      </c>
      <c r="F183" s="174" t="s">
        <v>4312</v>
      </c>
      <c r="H183" s="173" t="s">
        <v>1</v>
      </c>
      <c r="I183" s="175"/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237</v>
      </c>
      <c r="AU183" s="173" t="s">
        <v>88</v>
      </c>
      <c r="AV183" s="14" t="s">
        <v>86</v>
      </c>
      <c r="AW183" s="14" t="s">
        <v>33</v>
      </c>
      <c r="AX183" s="14" t="s">
        <v>79</v>
      </c>
      <c r="AY183" s="173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3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24.2" customHeight="1">
      <c r="A185" s="31"/>
      <c r="B185" s="148"/>
      <c r="C185" s="149" t="s">
        <v>245</v>
      </c>
      <c r="D185" s="149" t="s">
        <v>209</v>
      </c>
      <c r="E185" s="150" t="s">
        <v>4339</v>
      </c>
      <c r="F185" s="151" t="s">
        <v>4340</v>
      </c>
      <c r="G185" s="152" t="s">
        <v>301</v>
      </c>
      <c r="H185" s="153">
        <v>12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245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245</v>
      </c>
      <c r="BM185" s="161" t="s">
        <v>279</v>
      </c>
    </row>
    <row r="186" spans="1:65" s="13" customFormat="1" ht="11.25">
      <c r="B186" s="163"/>
      <c r="D186" s="164" t="s">
        <v>237</v>
      </c>
      <c r="E186" s="165" t="s">
        <v>1</v>
      </c>
      <c r="F186" s="166" t="s">
        <v>4341</v>
      </c>
      <c r="H186" s="167">
        <v>12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4" customFormat="1" ht="22.5">
      <c r="B187" s="172"/>
      <c r="D187" s="164" t="s">
        <v>237</v>
      </c>
      <c r="E187" s="173" t="s">
        <v>1</v>
      </c>
      <c r="F187" s="174" t="s">
        <v>4312</v>
      </c>
      <c r="H187" s="173" t="s">
        <v>1</v>
      </c>
      <c r="I187" s="175"/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237</v>
      </c>
      <c r="AU187" s="173" t="s">
        <v>88</v>
      </c>
      <c r="AV187" s="14" t="s">
        <v>86</v>
      </c>
      <c r="AW187" s="14" t="s">
        <v>33</v>
      </c>
      <c r="AX187" s="14" t="s">
        <v>79</v>
      </c>
      <c r="AY187" s="173" t="s">
        <v>207</v>
      </c>
    </row>
    <row r="188" spans="1:65" s="15" customFormat="1" ht="11.25">
      <c r="B188" s="179"/>
      <c r="D188" s="164" t="s">
        <v>237</v>
      </c>
      <c r="E188" s="180" t="s">
        <v>1</v>
      </c>
      <c r="F188" s="181" t="s">
        <v>242</v>
      </c>
      <c r="H188" s="182">
        <v>12</v>
      </c>
      <c r="I188" s="183"/>
      <c r="L188" s="179"/>
      <c r="M188" s="184"/>
      <c r="N188" s="185"/>
      <c r="O188" s="185"/>
      <c r="P188" s="185"/>
      <c r="Q188" s="185"/>
      <c r="R188" s="185"/>
      <c r="S188" s="185"/>
      <c r="T188" s="186"/>
      <c r="AT188" s="180" t="s">
        <v>237</v>
      </c>
      <c r="AU188" s="180" t="s">
        <v>88</v>
      </c>
      <c r="AV188" s="15" t="s">
        <v>213</v>
      </c>
      <c r="AW188" s="15" t="s">
        <v>33</v>
      </c>
      <c r="AX188" s="15" t="s">
        <v>86</v>
      </c>
      <c r="AY188" s="180" t="s">
        <v>207</v>
      </c>
    </row>
    <row r="189" spans="1:65" s="2" customFormat="1" ht="24.2" customHeight="1">
      <c r="A189" s="31"/>
      <c r="B189" s="148"/>
      <c r="C189" s="149" t="s">
        <v>285</v>
      </c>
      <c r="D189" s="149" t="s">
        <v>209</v>
      </c>
      <c r="E189" s="150" t="s">
        <v>4342</v>
      </c>
      <c r="F189" s="151" t="s">
        <v>4343</v>
      </c>
      <c r="G189" s="152" t="s">
        <v>301</v>
      </c>
      <c r="H189" s="153">
        <v>3</v>
      </c>
      <c r="I189" s="154"/>
      <c r="J189" s="155">
        <f>ROUND(I189*H189,2)</f>
        <v>0</v>
      </c>
      <c r="K189" s="156"/>
      <c r="L189" s="32"/>
      <c r="M189" s="157" t="s">
        <v>1</v>
      </c>
      <c r="N189" s="158" t="s">
        <v>44</v>
      </c>
      <c r="O189" s="57"/>
      <c r="P189" s="159">
        <f>O189*H189</f>
        <v>0</v>
      </c>
      <c r="Q189" s="159">
        <v>0</v>
      </c>
      <c r="R189" s="159">
        <f>Q189*H189</f>
        <v>0</v>
      </c>
      <c r="S189" s="159">
        <v>0</v>
      </c>
      <c r="T189" s="160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61" t="s">
        <v>245</v>
      </c>
      <c r="AT189" s="161" t="s">
        <v>209</v>
      </c>
      <c r="AU189" s="161" t="s">
        <v>88</v>
      </c>
      <c r="AY189" s="17" t="s">
        <v>207</v>
      </c>
      <c r="BE189" s="162">
        <f>IF(N189="základní",J189,0)</f>
        <v>0</v>
      </c>
      <c r="BF189" s="162">
        <f>IF(N189="snížená",J189,0)</f>
        <v>0</v>
      </c>
      <c r="BG189" s="162">
        <f>IF(N189="zákl. přenesená",J189,0)</f>
        <v>0</v>
      </c>
      <c r="BH189" s="162">
        <f>IF(N189="sníž. přenesená",J189,0)</f>
        <v>0</v>
      </c>
      <c r="BI189" s="162">
        <f>IF(N189="nulová",J189,0)</f>
        <v>0</v>
      </c>
      <c r="BJ189" s="17" t="s">
        <v>86</v>
      </c>
      <c r="BK189" s="162">
        <f>ROUND(I189*H189,2)</f>
        <v>0</v>
      </c>
      <c r="BL189" s="17" t="s">
        <v>245</v>
      </c>
      <c r="BM189" s="161" t="s">
        <v>289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1362</v>
      </c>
      <c r="H190" s="167">
        <v>3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4" customFormat="1" ht="22.5">
      <c r="B191" s="172"/>
      <c r="D191" s="164" t="s">
        <v>237</v>
      </c>
      <c r="E191" s="173" t="s">
        <v>1</v>
      </c>
      <c r="F191" s="174" t="s">
        <v>4312</v>
      </c>
      <c r="H191" s="173" t="s">
        <v>1</v>
      </c>
      <c r="I191" s="175"/>
      <c r="L191" s="172"/>
      <c r="M191" s="176"/>
      <c r="N191" s="177"/>
      <c r="O191" s="177"/>
      <c r="P191" s="177"/>
      <c r="Q191" s="177"/>
      <c r="R191" s="177"/>
      <c r="S191" s="177"/>
      <c r="T191" s="178"/>
      <c r="AT191" s="173" t="s">
        <v>237</v>
      </c>
      <c r="AU191" s="173" t="s">
        <v>88</v>
      </c>
      <c r="AV191" s="14" t="s">
        <v>86</v>
      </c>
      <c r="AW191" s="14" t="s">
        <v>33</v>
      </c>
      <c r="AX191" s="14" t="s">
        <v>79</v>
      </c>
      <c r="AY191" s="173" t="s">
        <v>207</v>
      </c>
    </row>
    <row r="192" spans="1:65" s="15" customFormat="1" ht="11.25">
      <c r="B192" s="179"/>
      <c r="D192" s="164" t="s">
        <v>237</v>
      </c>
      <c r="E192" s="180" t="s">
        <v>1</v>
      </c>
      <c r="F192" s="181" t="s">
        <v>242</v>
      </c>
      <c r="H192" s="182">
        <v>3</v>
      </c>
      <c r="I192" s="183"/>
      <c r="L192" s="179"/>
      <c r="M192" s="184"/>
      <c r="N192" s="185"/>
      <c r="O192" s="185"/>
      <c r="P192" s="185"/>
      <c r="Q192" s="185"/>
      <c r="R192" s="185"/>
      <c r="S192" s="185"/>
      <c r="T192" s="186"/>
      <c r="AT192" s="180" t="s">
        <v>237</v>
      </c>
      <c r="AU192" s="180" t="s">
        <v>88</v>
      </c>
      <c r="AV192" s="15" t="s">
        <v>213</v>
      </c>
      <c r="AW192" s="15" t="s">
        <v>33</v>
      </c>
      <c r="AX192" s="15" t="s">
        <v>86</v>
      </c>
      <c r="AY192" s="180" t="s">
        <v>207</v>
      </c>
    </row>
    <row r="193" spans="1:65" s="2" customFormat="1" ht="24.2" customHeight="1">
      <c r="A193" s="31"/>
      <c r="B193" s="148"/>
      <c r="C193" s="149" t="s">
        <v>249</v>
      </c>
      <c r="D193" s="149" t="s">
        <v>209</v>
      </c>
      <c r="E193" s="150" t="s">
        <v>4344</v>
      </c>
      <c r="F193" s="151" t="s">
        <v>4345</v>
      </c>
      <c r="G193" s="152" t="s">
        <v>301</v>
      </c>
      <c r="H193" s="153">
        <v>1</v>
      </c>
      <c r="I193" s="154"/>
      <c r="J193" s="155">
        <f>ROUND(I193*H193,2)</f>
        <v>0</v>
      </c>
      <c r="K193" s="156"/>
      <c r="L193" s="32"/>
      <c r="M193" s="157" t="s">
        <v>1</v>
      </c>
      <c r="N193" s="158" t="s">
        <v>44</v>
      </c>
      <c r="O193" s="57"/>
      <c r="P193" s="159">
        <f>O193*H193</f>
        <v>0</v>
      </c>
      <c r="Q193" s="159">
        <v>0</v>
      </c>
      <c r="R193" s="159">
        <f>Q193*H193</f>
        <v>0</v>
      </c>
      <c r="S193" s="159">
        <v>0</v>
      </c>
      <c r="T193" s="160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61" t="s">
        <v>245</v>
      </c>
      <c r="AT193" s="161" t="s">
        <v>209</v>
      </c>
      <c r="AU193" s="161" t="s">
        <v>88</v>
      </c>
      <c r="AY193" s="17" t="s">
        <v>207</v>
      </c>
      <c r="BE193" s="162">
        <f>IF(N193="základní",J193,0)</f>
        <v>0</v>
      </c>
      <c r="BF193" s="162">
        <f>IF(N193="snížená",J193,0)</f>
        <v>0</v>
      </c>
      <c r="BG193" s="162">
        <f>IF(N193="zákl. přenesená",J193,0)</f>
        <v>0</v>
      </c>
      <c r="BH193" s="162">
        <f>IF(N193="sníž. přenesená",J193,0)</f>
        <v>0</v>
      </c>
      <c r="BI193" s="162">
        <f>IF(N193="nulová",J193,0)</f>
        <v>0</v>
      </c>
      <c r="BJ193" s="17" t="s">
        <v>86</v>
      </c>
      <c r="BK193" s="162">
        <f>ROUND(I193*H193,2)</f>
        <v>0</v>
      </c>
      <c r="BL193" s="17" t="s">
        <v>245</v>
      </c>
      <c r="BM193" s="161" t="s">
        <v>293</v>
      </c>
    </row>
    <row r="194" spans="1:65" s="13" customFormat="1" ht="11.25">
      <c r="B194" s="163"/>
      <c r="D194" s="164" t="s">
        <v>237</v>
      </c>
      <c r="E194" s="165" t="s">
        <v>1</v>
      </c>
      <c r="F194" s="166" t="s">
        <v>1343</v>
      </c>
      <c r="H194" s="167">
        <v>1</v>
      </c>
      <c r="I194" s="168"/>
      <c r="L194" s="163"/>
      <c r="M194" s="169"/>
      <c r="N194" s="170"/>
      <c r="O194" s="170"/>
      <c r="P194" s="170"/>
      <c r="Q194" s="170"/>
      <c r="R194" s="170"/>
      <c r="S194" s="170"/>
      <c r="T194" s="171"/>
      <c r="AT194" s="165" t="s">
        <v>237</v>
      </c>
      <c r="AU194" s="165" t="s">
        <v>88</v>
      </c>
      <c r="AV194" s="13" t="s">
        <v>88</v>
      </c>
      <c r="AW194" s="13" t="s">
        <v>33</v>
      </c>
      <c r="AX194" s="13" t="s">
        <v>79</v>
      </c>
      <c r="AY194" s="165" t="s">
        <v>207</v>
      </c>
    </row>
    <row r="195" spans="1:65" s="14" customFormat="1" ht="22.5">
      <c r="B195" s="172"/>
      <c r="D195" s="164" t="s">
        <v>237</v>
      </c>
      <c r="E195" s="173" t="s">
        <v>1</v>
      </c>
      <c r="F195" s="174" t="s">
        <v>4312</v>
      </c>
      <c r="H195" s="173" t="s">
        <v>1</v>
      </c>
      <c r="I195" s="175"/>
      <c r="L195" s="172"/>
      <c r="M195" s="176"/>
      <c r="N195" s="177"/>
      <c r="O195" s="177"/>
      <c r="P195" s="177"/>
      <c r="Q195" s="177"/>
      <c r="R195" s="177"/>
      <c r="S195" s="177"/>
      <c r="T195" s="178"/>
      <c r="AT195" s="173" t="s">
        <v>237</v>
      </c>
      <c r="AU195" s="173" t="s">
        <v>88</v>
      </c>
      <c r="AV195" s="14" t="s">
        <v>86</v>
      </c>
      <c r="AW195" s="14" t="s">
        <v>33</v>
      </c>
      <c r="AX195" s="14" t="s">
        <v>79</v>
      </c>
      <c r="AY195" s="173" t="s">
        <v>207</v>
      </c>
    </row>
    <row r="196" spans="1:65" s="15" customFormat="1" ht="11.25">
      <c r="B196" s="179"/>
      <c r="D196" s="164" t="s">
        <v>237</v>
      </c>
      <c r="E196" s="180" t="s">
        <v>1</v>
      </c>
      <c r="F196" s="181" t="s">
        <v>242</v>
      </c>
      <c r="H196" s="182">
        <v>1</v>
      </c>
      <c r="I196" s="183"/>
      <c r="L196" s="179"/>
      <c r="M196" s="184"/>
      <c r="N196" s="185"/>
      <c r="O196" s="185"/>
      <c r="P196" s="185"/>
      <c r="Q196" s="185"/>
      <c r="R196" s="185"/>
      <c r="S196" s="185"/>
      <c r="T196" s="186"/>
      <c r="AT196" s="180" t="s">
        <v>237</v>
      </c>
      <c r="AU196" s="180" t="s">
        <v>88</v>
      </c>
      <c r="AV196" s="15" t="s">
        <v>213</v>
      </c>
      <c r="AW196" s="15" t="s">
        <v>33</v>
      </c>
      <c r="AX196" s="15" t="s">
        <v>86</v>
      </c>
      <c r="AY196" s="180" t="s">
        <v>207</v>
      </c>
    </row>
    <row r="197" spans="1:65" s="2" customFormat="1" ht="24.2" customHeight="1">
      <c r="A197" s="31"/>
      <c r="B197" s="148"/>
      <c r="C197" s="149" t="s">
        <v>294</v>
      </c>
      <c r="D197" s="149" t="s">
        <v>209</v>
      </c>
      <c r="E197" s="150" t="s">
        <v>4346</v>
      </c>
      <c r="F197" s="151" t="s">
        <v>4347</v>
      </c>
      <c r="G197" s="152" t="s">
        <v>301</v>
      </c>
      <c r="H197" s="153">
        <v>2</v>
      </c>
      <c r="I197" s="154"/>
      <c r="J197" s="155">
        <f>ROUND(I197*H197,2)</f>
        <v>0</v>
      </c>
      <c r="K197" s="156"/>
      <c r="L197" s="32"/>
      <c r="M197" s="157" t="s">
        <v>1</v>
      </c>
      <c r="N197" s="158" t="s">
        <v>44</v>
      </c>
      <c r="O197" s="57"/>
      <c r="P197" s="159">
        <f>O197*H197</f>
        <v>0</v>
      </c>
      <c r="Q197" s="159">
        <v>0</v>
      </c>
      <c r="R197" s="159">
        <f>Q197*H197</f>
        <v>0</v>
      </c>
      <c r="S197" s="159">
        <v>0</v>
      </c>
      <c r="T197" s="160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61" t="s">
        <v>245</v>
      </c>
      <c r="AT197" s="161" t="s">
        <v>209</v>
      </c>
      <c r="AU197" s="161" t="s">
        <v>88</v>
      </c>
      <c r="AY197" s="17" t="s">
        <v>207</v>
      </c>
      <c r="BE197" s="162">
        <f>IF(N197="základní",J197,0)</f>
        <v>0</v>
      </c>
      <c r="BF197" s="162">
        <f>IF(N197="snížená",J197,0)</f>
        <v>0</v>
      </c>
      <c r="BG197" s="162">
        <f>IF(N197="zákl. přenesená",J197,0)</f>
        <v>0</v>
      </c>
      <c r="BH197" s="162">
        <f>IF(N197="sníž. přenesená",J197,0)</f>
        <v>0</v>
      </c>
      <c r="BI197" s="162">
        <f>IF(N197="nulová",J197,0)</f>
        <v>0</v>
      </c>
      <c r="BJ197" s="17" t="s">
        <v>86</v>
      </c>
      <c r="BK197" s="162">
        <f>ROUND(I197*H197,2)</f>
        <v>0</v>
      </c>
      <c r="BL197" s="17" t="s">
        <v>245</v>
      </c>
      <c r="BM197" s="161" t="s">
        <v>297</v>
      </c>
    </row>
    <row r="198" spans="1:65" s="13" customFormat="1" ht="11.25">
      <c r="B198" s="163"/>
      <c r="D198" s="164" t="s">
        <v>237</v>
      </c>
      <c r="E198" s="165" t="s">
        <v>1</v>
      </c>
      <c r="F198" s="166" t="s">
        <v>4334</v>
      </c>
      <c r="H198" s="167">
        <v>2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4" customFormat="1" ht="22.5">
      <c r="B199" s="172"/>
      <c r="D199" s="164" t="s">
        <v>237</v>
      </c>
      <c r="E199" s="173" t="s">
        <v>1</v>
      </c>
      <c r="F199" s="174" t="s">
        <v>4312</v>
      </c>
      <c r="H199" s="173" t="s">
        <v>1</v>
      </c>
      <c r="I199" s="175"/>
      <c r="L199" s="172"/>
      <c r="M199" s="176"/>
      <c r="N199" s="177"/>
      <c r="O199" s="177"/>
      <c r="P199" s="177"/>
      <c r="Q199" s="177"/>
      <c r="R199" s="177"/>
      <c r="S199" s="177"/>
      <c r="T199" s="178"/>
      <c r="AT199" s="173" t="s">
        <v>237</v>
      </c>
      <c r="AU199" s="173" t="s">
        <v>88</v>
      </c>
      <c r="AV199" s="14" t="s">
        <v>86</v>
      </c>
      <c r="AW199" s="14" t="s">
        <v>33</v>
      </c>
      <c r="AX199" s="14" t="s">
        <v>79</v>
      </c>
      <c r="AY199" s="173" t="s">
        <v>207</v>
      </c>
    </row>
    <row r="200" spans="1:65" s="15" customFormat="1" ht="11.25">
      <c r="B200" s="179"/>
      <c r="D200" s="164" t="s">
        <v>237</v>
      </c>
      <c r="E200" s="180" t="s">
        <v>1</v>
      </c>
      <c r="F200" s="181" t="s">
        <v>242</v>
      </c>
      <c r="H200" s="182">
        <v>2</v>
      </c>
      <c r="I200" s="183"/>
      <c r="L200" s="179"/>
      <c r="M200" s="184"/>
      <c r="N200" s="185"/>
      <c r="O200" s="185"/>
      <c r="P200" s="185"/>
      <c r="Q200" s="185"/>
      <c r="R200" s="185"/>
      <c r="S200" s="185"/>
      <c r="T200" s="186"/>
      <c r="AT200" s="180" t="s">
        <v>237</v>
      </c>
      <c r="AU200" s="180" t="s">
        <v>88</v>
      </c>
      <c r="AV200" s="15" t="s">
        <v>213</v>
      </c>
      <c r="AW200" s="15" t="s">
        <v>33</v>
      </c>
      <c r="AX200" s="15" t="s">
        <v>86</v>
      </c>
      <c r="AY200" s="180" t="s">
        <v>207</v>
      </c>
    </row>
    <row r="201" spans="1:65" s="2" customFormat="1" ht="24.2" customHeight="1">
      <c r="A201" s="31"/>
      <c r="B201" s="148"/>
      <c r="C201" s="149" t="s">
        <v>253</v>
      </c>
      <c r="D201" s="149" t="s">
        <v>209</v>
      </c>
      <c r="E201" s="150" t="s">
        <v>4348</v>
      </c>
      <c r="F201" s="151" t="s">
        <v>4349</v>
      </c>
      <c r="G201" s="152" t="s">
        <v>301</v>
      </c>
      <c r="H201" s="153">
        <v>2</v>
      </c>
      <c r="I201" s="154"/>
      <c r="J201" s="155">
        <f>ROUND(I201*H201,2)</f>
        <v>0</v>
      </c>
      <c r="K201" s="156"/>
      <c r="L201" s="32"/>
      <c r="M201" s="157" t="s">
        <v>1</v>
      </c>
      <c r="N201" s="158" t="s">
        <v>44</v>
      </c>
      <c r="O201" s="57"/>
      <c r="P201" s="159">
        <f>O201*H201</f>
        <v>0</v>
      </c>
      <c r="Q201" s="159">
        <v>0</v>
      </c>
      <c r="R201" s="159">
        <f>Q201*H201</f>
        <v>0</v>
      </c>
      <c r="S201" s="159">
        <v>0</v>
      </c>
      <c r="T201" s="160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61" t="s">
        <v>245</v>
      </c>
      <c r="AT201" s="161" t="s">
        <v>209</v>
      </c>
      <c r="AU201" s="161" t="s">
        <v>88</v>
      </c>
      <c r="AY201" s="17" t="s">
        <v>207</v>
      </c>
      <c r="BE201" s="162">
        <f>IF(N201="základní",J201,0)</f>
        <v>0</v>
      </c>
      <c r="BF201" s="162">
        <f>IF(N201="snížená",J201,0)</f>
        <v>0</v>
      </c>
      <c r="BG201" s="162">
        <f>IF(N201="zákl. přenesená",J201,0)</f>
        <v>0</v>
      </c>
      <c r="BH201" s="162">
        <f>IF(N201="sníž. přenesená",J201,0)</f>
        <v>0</v>
      </c>
      <c r="BI201" s="162">
        <f>IF(N201="nulová",J201,0)</f>
        <v>0</v>
      </c>
      <c r="BJ201" s="17" t="s">
        <v>86</v>
      </c>
      <c r="BK201" s="162">
        <f>ROUND(I201*H201,2)</f>
        <v>0</v>
      </c>
      <c r="BL201" s="17" t="s">
        <v>245</v>
      </c>
      <c r="BM201" s="161" t="s">
        <v>302</v>
      </c>
    </row>
    <row r="202" spans="1:65" s="13" customFormat="1" ht="11.25">
      <c r="B202" s="163"/>
      <c r="D202" s="164" t="s">
        <v>237</v>
      </c>
      <c r="E202" s="165" t="s">
        <v>1</v>
      </c>
      <c r="F202" s="166" t="s">
        <v>4334</v>
      </c>
      <c r="H202" s="167">
        <v>2</v>
      </c>
      <c r="I202" s="168"/>
      <c r="L202" s="163"/>
      <c r="M202" s="169"/>
      <c r="N202" s="170"/>
      <c r="O202" s="170"/>
      <c r="P202" s="170"/>
      <c r="Q202" s="170"/>
      <c r="R202" s="170"/>
      <c r="S202" s="170"/>
      <c r="T202" s="171"/>
      <c r="AT202" s="165" t="s">
        <v>237</v>
      </c>
      <c r="AU202" s="165" t="s">
        <v>88</v>
      </c>
      <c r="AV202" s="13" t="s">
        <v>88</v>
      </c>
      <c r="AW202" s="13" t="s">
        <v>33</v>
      </c>
      <c r="AX202" s="13" t="s">
        <v>79</v>
      </c>
      <c r="AY202" s="165" t="s">
        <v>207</v>
      </c>
    </row>
    <row r="203" spans="1:65" s="14" customFormat="1" ht="22.5">
      <c r="B203" s="172"/>
      <c r="D203" s="164" t="s">
        <v>237</v>
      </c>
      <c r="E203" s="173" t="s">
        <v>1</v>
      </c>
      <c r="F203" s="174" t="s">
        <v>4350</v>
      </c>
      <c r="H203" s="173" t="s">
        <v>1</v>
      </c>
      <c r="I203" s="175"/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237</v>
      </c>
      <c r="AU203" s="173" t="s">
        <v>88</v>
      </c>
      <c r="AV203" s="14" t="s">
        <v>86</v>
      </c>
      <c r="AW203" s="14" t="s">
        <v>33</v>
      </c>
      <c r="AX203" s="14" t="s">
        <v>79</v>
      </c>
      <c r="AY203" s="173" t="s">
        <v>207</v>
      </c>
    </row>
    <row r="204" spans="1:65" s="15" customFormat="1" ht="11.25">
      <c r="B204" s="179"/>
      <c r="D204" s="164" t="s">
        <v>237</v>
      </c>
      <c r="E204" s="180" t="s">
        <v>1</v>
      </c>
      <c r="F204" s="181" t="s">
        <v>242</v>
      </c>
      <c r="H204" s="182">
        <v>2</v>
      </c>
      <c r="I204" s="183"/>
      <c r="L204" s="179"/>
      <c r="M204" s="184"/>
      <c r="N204" s="185"/>
      <c r="O204" s="185"/>
      <c r="P204" s="185"/>
      <c r="Q204" s="185"/>
      <c r="R204" s="185"/>
      <c r="S204" s="185"/>
      <c r="T204" s="186"/>
      <c r="AT204" s="180" t="s">
        <v>237</v>
      </c>
      <c r="AU204" s="180" t="s">
        <v>88</v>
      </c>
      <c r="AV204" s="15" t="s">
        <v>213</v>
      </c>
      <c r="AW204" s="15" t="s">
        <v>33</v>
      </c>
      <c r="AX204" s="15" t="s">
        <v>86</v>
      </c>
      <c r="AY204" s="180" t="s">
        <v>207</v>
      </c>
    </row>
    <row r="205" spans="1:65" s="2" customFormat="1" ht="24.2" customHeight="1">
      <c r="A205" s="31"/>
      <c r="B205" s="148"/>
      <c r="C205" s="149" t="s">
        <v>7</v>
      </c>
      <c r="D205" s="149" t="s">
        <v>209</v>
      </c>
      <c r="E205" s="150" t="s">
        <v>4351</v>
      </c>
      <c r="F205" s="151" t="s">
        <v>4352</v>
      </c>
      <c r="G205" s="152" t="s">
        <v>301</v>
      </c>
      <c r="H205" s="153">
        <v>5</v>
      </c>
      <c r="I205" s="154"/>
      <c r="J205" s="155">
        <f>ROUND(I205*H205,2)</f>
        <v>0</v>
      </c>
      <c r="K205" s="156"/>
      <c r="L205" s="32"/>
      <c r="M205" s="157" t="s">
        <v>1</v>
      </c>
      <c r="N205" s="158" t="s">
        <v>44</v>
      </c>
      <c r="O205" s="57"/>
      <c r="P205" s="159">
        <f>O205*H205</f>
        <v>0</v>
      </c>
      <c r="Q205" s="159">
        <v>0</v>
      </c>
      <c r="R205" s="159">
        <f>Q205*H205</f>
        <v>0</v>
      </c>
      <c r="S205" s="159">
        <v>0</v>
      </c>
      <c r="T205" s="160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61" t="s">
        <v>245</v>
      </c>
      <c r="AT205" s="161" t="s">
        <v>209</v>
      </c>
      <c r="AU205" s="161" t="s">
        <v>88</v>
      </c>
      <c r="AY205" s="17" t="s">
        <v>207</v>
      </c>
      <c r="BE205" s="162">
        <f>IF(N205="základní",J205,0)</f>
        <v>0</v>
      </c>
      <c r="BF205" s="162">
        <f>IF(N205="snížená",J205,0)</f>
        <v>0</v>
      </c>
      <c r="BG205" s="162">
        <f>IF(N205="zákl. přenesená",J205,0)</f>
        <v>0</v>
      </c>
      <c r="BH205" s="162">
        <f>IF(N205="sníž. přenesená",J205,0)</f>
        <v>0</v>
      </c>
      <c r="BI205" s="162">
        <f>IF(N205="nulová",J205,0)</f>
        <v>0</v>
      </c>
      <c r="BJ205" s="17" t="s">
        <v>86</v>
      </c>
      <c r="BK205" s="162">
        <f>ROUND(I205*H205,2)</f>
        <v>0</v>
      </c>
      <c r="BL205" s="17" t="s">
        <v>245</v>
      </c>
      <c r="BM205" s="161" t="s">
        <v>314</v>
      </c>
    </row>
    <row r="206" spans="1:65" s="13" customFormat="1" ht="11.25">
      <c r="B206" s="163"/>
      <c r="D206" s="164" t="s">
        <v>237</v>
      </c>
      <c r="E206" s="165" t="s">
        <v>1</v>
      </c>
      <c r="F206" s="166" t="s">
        <v>4353</v>
      </c>
      <c r="H206" s="167">
        <v>5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4" customFormat="1" ht="22.5">
      <c r="B207" s="172"/>
      <c r="D207" s="164" t="s">
        <v>237</v>
      </c>
      <c r="E207" s="173" t="s">
        <v>1</v>
      </c>
      <c r="F207" s="174" t="s">
        <v>4354</v>
      </c>
      <c r="H207" s="173" t="s">
        <v>1</v>
      </c>
      <c r="I207" s="175"/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237</v>
      </c>
      <c r="AU207" s="173" t="s">
        <v>88</v>
      </c>
      <c r="AV207" s="14" t="s">
        <v>86</v>
      </c>
      <c r="AW207" s="14" t="s">
        <v>33</v>
      </c>
      <c r="AX207" s="14" t="s">
        <v>79</v>
      </c>
      <c r="AY207" s="173" t="s">
        <v>207</v>
      </c>
    </row>
    <row r="208" spans="1:65" s="15" customFormat="1" ht="11.25">
      <c r="B208" s="179"/>
      <c r="D208" s="164" t="s">
        <v>237</v>
      </c>
      <c r="E208" s="180" t="s">
        <v>1</v>
      </c>
      <c r="F208" s="181" t="s">
        <v>242</v>
      </c>
      <c r="H208" s="182">
        <v>5</v>
      </c>
      <c r="I208" s="183"/>
      <c r="L208" s="179"/>
      <c r="M208" s="184"/>
      <c r="N208" s="185"/>
      <c r="O208" s="185"/>
      <c r="P208" s="185"/>
      <c r="Q208" s="185"/>
      <c r="R208" s="185"/>
      <c r="S208" s="185"/>
      <c r="T208" s="186"/>
      <c r="AT208" s="180" t="s">
        <v>237</v>
      </c>
      <c r="AU208" s="180" t="s">
        <v>88</v>
      </c>
      <c r="AV208" s="15" t="s">
        <v>213</v>
      </c>
      <c r="AW208" s="15" t="s">
        <v>33</v>
      </c>
      <c r="AX208" s="15" t="s">
        <v>86</v>
      </c>
      <c r="AY208" s="180" t="s">
        <v>207</v>
      </c>
    </row>
    <row r="209" spans="1:65" s="2" customFormat="1" ht="24.2" customHeight="1">
      <c r="A209" s="31"/>
      <c r="B209" s="148"/>
      <c r="C209" s="149" t="s">
        <v>257</v>
      </c>
      <c r="D209" s="149" t="s">
        <v>209</v>
      </c>
      <c r="E209" s="150" t="s">
        <v>4355</v>
      </c>
      <c r="F209" s="151" t="s">
        <v>4356</v>
      </c>
      <c r="G209" s="152" t="s">
        <v>301</v>
      </c>
      <c r="H209" s="153">
        <v>1</v>
      </c>
      <c r="I209" s="154"/>
      <c r="J209" s="155">
        <f>ROUND(I209*H209,2)</f>
        <v>0</v>
      </c>
      <c r="K209" s="156"/>
      <c r="L209" s="32"/>
      <c r="M209" s="157" t="s">
        <v>1</v>
      </c>
      <c r="N209" s="158" t="s">
        <v>44</v>
      </c>
      <c r="O209" s="57"/>
      <c r="P209" s="159">
        <f>O209*H209</f>
        <v>0</v>
      </c>
      <c r="Q209" s="159">
        <v>0</v>
      </c>
      <c r="R209" s="159">
        <f>Q209*H209</f>
        <v>0</v>
      </c>
      <c r="S209" s="159">
        <v>0</v>
      </c>
      <c r="T209" s="160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61" t="s">
        <v>245</v>
      </c>
      <c r="AT209" s="161" t="s">
        <v>209</v>
      </c>
      <c r="AU209" s="161" t="s">
        <v>88</v>
      </c>
      <c r="AY209" s="17" t="s">
        <v>207</v>
      </c>
      <c r="BE209" s="162">
        <f>IF(N209="základní",J209,0)</f>
        <v>0</v>
      </c>
      <c r="BF209" s="162">
        <f>IF(N209="snížená",J209,0)</f>
        <v>0</v>
      </c>
      <c r="BG209" s="162">
        <f>IF(N209="zákl. přenesená",J209,0)</f>
        <v>0</v>
      </c>
      <c r="BH209" s="162">
        <f>IF(N209="sníž. přenesená",J209,0)</f>
        <v>0</v>
      </c>
      <c r="BI209" s="162">
        <f>IF(N209="nulová",J209,0)</f>
        <v>0</v>
      </c>
      <c r="BJ209" s="17" t="s">
        <v>86</v>
      </c>
      <c r="BK209" s="162">
        <f>ROUND(I209*H209,2)</f>
        <v>0</v>
      </c>
      <c r="BL209" s="17" t="s">
        <v>245</v>
      </c>
      <c r="BM209" s="161" t="s">
        <v>318</v>
      </c>
    </row>
    <row r="210" spans="1:65" s="13" customFormat="1" ht="11.25">
      <c r="B210" s="163"/>
      <c r="D210" s="164" t="s">
        <v>237</v>
      </c>
      <c r="E210" s="165" t="s">
        <v>1</v>
      </c>
      <c r="F210" s="166" t="s">
        <v>1343</v>
      </c>
      <c r="H210" s="167">
        <v>1</v>
      </c>
      <c r="I210" s="168"/>
      <c r="L210" s="163"/>
      <c r="M210" s="169"/>
      <c r="N210" s="170"/>
      <c r="O210" s="170"/>
      <c r="P210" s="170"/>
      <c r="Q210" s="170"/>
      <c r="R210" s="170"/>
      <c r="S210" s="170"/>
      <c r="T210" s="171"/>
      <c r="AT210" s="165" t="s">
        <v>237</v>
      </c>
      <c r="AU210" s="165" t="s">
        <v>88</v>
      </c>
      <c r="AV210" s="13" t="s">
        <v>88</v>
      </c>
      <c r="AW210" s="13" t="s">
        <v>33</v>
      </c>
      <c r="AX210" s="13" t="s">
        <v>79</v>
      </c>
      <c r="AY210" s="165" t="s">
        <v>207</v>
      </c>
    </row>
    <row r="211" spans="1:65" s="14" customFormat="1" ht="22.5">
      <c r="B211" s="172"/>
      <c r="D211" s="164" t="s">
        <v>237</v>
      </c>
      <c r="E211" s="173" t="s">
        <v>1</v>
      </c>
      <c r="F211" s="174" t="s">
        <v>4312</v>
      </c>
      <c r="H211" s="173" t="s">
        <v>1</v>
      </c>
      <c r="I211" s="175"/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237</v>
      </c>
      <c r="AU211" s="173" t="s">
        <v>88</v>
      </c>
      <c r="AV211" s="14" t="s">
        <v>86</v>
      </c>
      <c r="AW211" s="14" t="s">
        <v>33</v>
      </c>
      <c r="AX211" s="14" t="s">
        <v>79</v>
      </c>
      <c r="AY211" s="173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1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24.2" customHeight="1">
      <c r="A213" s="31"/>
      <c r="B213" s="148"/>
      <c r="C213" s="149" t="s">
        <v>320</v>
      </c>
      <c r="D213" s="149" t="s">
        <v>209</v>
      </c>
      <c r="E213" s="150" t="s">
        <v>4357</v>
      </c>
      <c r="F213" s="151" t="s">
        <v>4358</v>
      </c>
      <c r="G213" s="152" t="s">
        <v>301</v>
      </c>
      <c r="H213" s="153">
        <v>6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245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245</v>
      </c>
      <c r="BM213" s="161" t="s">
        <v>323</v>
      </c>
    </row>
    <row r="214" spans="1:65" s="13" customFormat="1" ht="11.25">
      <c r="B214" s="163"/>
      <c r="D214" s="164" t="s">
        <v>237</v>
      </c>
      <c r="E214" s="165" t="s">
        <v>1</v>
      </c>
      <c r="F214" s="166" t="s">
        <v>4359</v>
      </c>
      <c r="H214" s="167">
        <v>6</v>
      </c>
      <c r="I214" s="168"/>
      <c r="L214" s="163"/>
      <c r="M214" s="169"/>
      <c r="N214" s="170"/>
      <c r="O214" s="170"/>
      <c r="P214" s="170"/>
      <c r="Q214" s="170"/>
      <c r="R214" s="170"/>
      <c r="S214" s="170"/>
      <c r="T214" s="171"/>
      <c r="AT214" s="165" t="s">
        <v>237</v>
      </c>
      <c r="AU214" s="165" t="s">
        <v>88</v>
      </c>
      <c r="AV214" s="13" t="s">
        <v>88</v>
      </c>
      <c r="AW214" s="13" t="s">
        <v>33</v>
      </c>
      <c r="AX214" s="13" t="s">
        <v>79</v>
      </c>
      <c r="AY214" s="165" t="s">
        <v>207</v>
      </c>
    </row>
    <row r="215" spans="1:65" s="14" customFormat="1" ht="22.5">
      <c r="B215" s="172"/>
      <c r="D215" s="164" t="s">
        <v>237</v>
      </c>
      <c r="E215" s="173" t="s">
        <v>1</v>
      </c>
      <c r="F215" s="174" t="s">
        <v>4354</v>
      </c>
      <c r="H215" s="173" t="s">
        <v>1</v>
      </c>
      <c r="I215" s="175"/>
      <c r="L215" s="172"/>
      <c r="M215" s="176"/>
      <c r="N215" s="177"/>
      <c r="O215" s="177"/>
      <c r="P215" s="177"/>
      <c r="Q215" s="177"/>
      <c r="R215" s="177"/>
      <c r="S215" s="177"/>
      <c r="T215" s="178"/>
      <c r="AT215" s="173" t="s">
        <v>237</v>
      </c>
      <c r="AU215" s="173" t="s">
        <v>88</v>
      </c>
      <c r="AV215" s="14" t="s">
        <v>86</v>
      </c>
      <c r="AW215" s="14" t="s">
        <v>33</v>
      </c>
      <c r="AX215" s="14" t="s">
        <v>79</v>
      </c>
      <c r="AY215" s="173" t="s">
        <v>207</v>
      </c>
    </row>
    <row r="216" spans="1:65" s="15" customFormat="1" ht="11.25">
      <c r="B216" s="179"/>
      <c r="D216" s="164" t="s">
        <v>237</v>
      </c>
      <c r="E216" s="180" t="s">
        <v>1</v>
      </c>
      <c r="F216" s="181" t="s">
        <v>242</v>
      </c>
      <c r="H216" s="182">
        <v>6</v>
      </c>
      <c r="I216" s="183"/>
      <c r="L216" s="179"/>
      <c r="M216" s="184"/>
      <c r="N216" s="185"/>
      <c r="O216" s="185"/>
      <c r="P216" s="185"/>
      <c r="Q216" s="185"/>
      <c r="R216" s="185"/>
      <c r="S216" s="185"/>
      <c r="T216" s="186"/>
      <c r="AT216" s="180" t="s">
        <v>237</v>
      </c>
      <c r="AU216" s="180" t="s">
        <v>88</v>
      </c>
      <c r="AV216" s="15" t="s">
        <v>213</v>
      </c>
      <c r="AW216" s="15" t="s">
        <v>33</v>
      </c>
      <c r="AX216" s="15" t="s">
        <v>86</v>
      </c>
      <c r="AY216" s="180" t="s">
        <v>207</v>
      </c>
    </row>
    <row r="217" spans="1:65" s="2" customFormat="1" ht="24.2" customHeight="1">
      <c r="A217" s="31"/>
      <c r="B217" s="148"/>
      <c r="C217" s="149" t="s">
        <v>260</v>
      </c>
      <c r="D217" s="149" t="s">
        <v>209</v>
      </c>
      <c r="E217" s="150" t="s">
        <v>4360</v>
      </c>
      <c r="F217" s="151" t="s">
        <v>4361</v>
      </c>
      <c r="G217" s="152" t="s">
        <v>301</v>
      </c>
      <c r="H217" s="153">
        <v>2</v>
      </c>
      <c r="I217" s="154"/>
      <c r="J217" s="155">
        <f>ROUND(I217*H217,2)</f>
        <v>0</v>
      </c>
      <c r="K217" s="156"/>
      <c r="L217" s="32"/>
      <c r="M217" s="157" t="s">
        <v>1</v>
      </c>
      <c r="N217" s="158" t="s">
        <v>44</v>
      </c>
      <c r="O217" s="57"/>
      <c r="P217" s="159">
        <f>O217*H217</f>
        <v>0</v>
      </c>
      <c r="Q217" s="159">
        <v>0</v>
      </c>
      <c r="R217" s="159">
        <f>Q217*H217</f>
        <v>0</v>
      </c>
      <c r="S217" s="159">
        <v>0</v>
      </c>
      <c r="T217" s="160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61" t="s">
        <v>245</v>
      </c>
      <c r="AT217" s="161" t="s">
        <v>209</v>
      </c>
      <c r="AU217" s="161" t="s">
        <v>88</v>
      </c>
      <c r="AY217" s="17" t="s">
        <v>207</v>
      </c>
      <c r="BE217" s="162">
        <f>IF(N217="základní",J217,0)</f>
        <v>0</v>
      </c>
      <c r="BF217" s="162">
        <f>IF(N217="snížená",J217,0)</f>
        <v>0</v>
      </c>
      <c r="BG217" s="162">
        <f>IF(N217="zákl. přenesená",J217,0)</f>
        <v>0</v>
      </c>
      <c r="BH217" s="162">
        <f>IF(N217="sníž. přenesená",J217,0)</f>
        <v>0</v>
      </c>
      <c r="BI217" s="162">
        <f>IF(N217="nulová",J217,0)</f>
        <v>0</v>
      </c>
      <c r="BJ217" s="17" t="s">
        <v>86</v>
      </c>
      <c r="BK217" s="162">
        <f>ROUND(I217*H217,2)</f>
        <v>0</v>
      </c>
      <c r="BL217" s="17" t="s">
        <v>245</v>
      </c>
      <c r="BM217" s="161" t="s">
        <v>326</v>
      </c>
    </row>
    <row r="218" spans="1:65" s="13" customFormat="1" ht="11.25">
      <c r="B218" s="163"/>
      <c r="D218" s="164" t="s">
        <v>237</v>
      </c>
      <c r="E218" s="165" t="s">
        <v>1</v>
      </c>
      <c r="F218" s="166" t="s">
        <v>4334</v>
      </c>
      <c r="H218" s="167">
        <v>2</v>
      </c>
      <c r="I218" s="168"/>
      <c r="L218" s="163"/>
      <c r="M218" s="169"/>
      <c r="N218" s="170"/>
      <c r="O218" s="170"/>
      <c r="P218" s="170"/>
      <c r="Q218" s="170"/>
      <c r="R218" s="170"/>
      <c r="S218" s="170"/>
      <c r="T218" s="171"/>
      <c r="AT218" s="165" t="s">
        <v>237</v>
      </c>
      <c r="AU218" s="165" t="s">
        <v>88</v>
      </c>
      <c r="AV218" s="13" t="s">
        <v>88</v>
      </c>
      <c r="AW218" s="13" t="s">
        <v>33</v>
      </c>
      <c r="AX218" s="13" t="s">
        <v>79</v>
      </c>
      <c r="AY218" s="165" t="s">
        <v>207</v>
      </c>
    </row>
    <row r="219" spans="1:65" s="14" customFormat="1" ht="22.5">
      <c r="B219" s="172"/>
      <c r="D219" s="164" t="s">
        <v>237</v>
      </c>
      <c r="E219" s="173" t="s">
        <v>1</v>
      </c>
      <c r="F219" s="174" t="s">
        <v>4354</v>
      </c>
      <c r="H219" s="173" t="s">
        <v>1</v>
      </c>
      <c r="I219" s="175"/>
      <c r="L219" s="172"/>
      <c r="M219" s="176"/>
      <c r="N219" s="177"/>
      <c r="O219" s="177"/>
      <c r="P219" s="177"/>
      <c r="Q219" s="177"/>
      <c r="R219" s="177"/>
      <c r="S219" s="177"/>
      <c r="T219" s="178"/>
      <c r="AT219" s="173" t="s">
        <v>237</v>
      </c>
      <c r="AU219" s="173" t="s">
        <v>88</v>
      </c>
      <c r="AV219" s="14" t="s">
        <v>86</v>
      </c>
      <c r="AW219" s="14" t="s">
        <v>33</v>
      </c>
      <c r="AX219" s="14" t="s">
        <v>79</v>
      </c>
      <c r="AY219" s="173" t="s">
        <v>207</v>
      </c>
    </row>
    <row r="220" spans="1:65" s="15" customFormat="1" ht="11.25">
      <c r="B220" s="179"/>
      <c r="D220" s="164" t="s">
        <v>237</v>
      </c>
      <c r="E220" s="180" t="s">
        <v>1</v>
      </c>
      <c r="F220" s="181" t="s">
        <v>242</v>
      </c>
      <c r="H220" s="182">
        <v>2</v>
      </c>
      <c r="I220" s="183"/>
      <c r="L220" s="179"/>
      <c r="M220" s="184"/>
      <c r="N220" s="185"/>
      <c r="O220" s="185"/>
      <c r="P220" s="185"/>
      <c r="Q220" s="185"/>
      <c r="R220" s="185"/>
      <c r="S220" s="185"/>
      <c r="T220" s="186"/>
      <c r="AT220" s="180" t="s">
        <v>237</v>
      </c>
      <c r="AU220" s="180" t="s">
        <v>88</v>
      </c>
      <c r="AV220" s="15" t="s">
        <v>213</v>
      </c>
      <c r="AW220" s="15" t="s">
        <v>33</v>
      </c>
      <c r="AX220" s="15" t="s">
        <v>86</v>
      </c>
      <c r="AY220" s="180" t="s">
        <v>207</v>
      </c>
    </row>
    <row r="221" spans="1:65" s="2" customFormat="1" ht="24.2" customHeight="1">
      <c r="A221" s="31"/>
      <c r="B221" s="148"/>
      <c r="C221" s="149" t="s">
        <v>327</v>
      </c>
      <c r="D221" s="149" t="s">
        <v>209</v>
      </c>
      <c r="E221" s="150" t="s">
        <v>4362</v>
      </c>
      <c r="F221" s="151" t="s">
        <v>4363</v>
      </c>
      <c r="G221" s="152" t="s">
        <v>301</v>
      </c>
      <c r="H221" s="153">
        <v>2</v>
      </c>
      <c r="I221" s="154"/>
      <c r="J221" s="155">
        <f>ROUND(I221*H221,2)</f>
        <v>0</v>
      </c>
      <c r="K221" s="156"/>
      <c r="L221" s="32"/>
      <c r="M221" s="157" t="s">
        <v>1</v>
      </c>
      <c r="N221" s="158" t="s">
        <v>44</v>
      </c>
      <c r="O221" s="57"/>
      <c r="P221" s="159">
        <f>O221*H221</f>
        <v>0</v>
      </c>
      <c r="Q221" s="159">
        <v>0</v>
      </c>
      <c r="R221" s="159">
        <f>Q221*H221</f>
        <v>0</v>
      </c>
      <c r="S221" s="159">
        <v>0</v>
      </c>
      <c r="T221" s="160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61" t="s">
        <v>245</v>
      </c>
      <c r="AT221" s="161" t="s">
        <v>209</v>
      </c>
      <c r="AU221" s="161" t="s">
        <v>88</v>
      </c>
      <c r="AY221" s="17" t="s">
        <v>207</v>
      </c>
      <c r="BE221" s="162">
        <f>IF(N221="základní",J221,0)</f>
        <v>0</v>
      </c>
      <c r="BF221" s="162">
        <f>IF(N221="snížená",J221,0)</f>
        <v>0</v>
      </c>
      <c r="BG221" s="162">
        <f>IF(N221="zákl. přenesená",J221,0)</f>
        <v>0</v>
      </c>
      <c r="BH221" s="162">
        <f>IF(N221="sníž. přenesená",J221,0)</f>
        <v>0</v>
      </c>
      <c r="BI221" s="162">
        <f>IF(N221="nulová",J221,0)</f>
        <v>0</v>
      </c>
      <c r="BJ221" s="17" t="s">
        <v>86</v>
      </c>
      <c r="BK221" s="162">
        <f>ROUND(I221*H221,2)</f>
        <v>0</v>
      </c>
      <c r="BL221" s="17" t="s">
        <v>245</v>
      </c>
      <c r="BM221" s="161" t="s">
        <v>330</v>
      </c>
    </row>
    <row r="222" spans="1:65" s="13" customFormat="1" ht="11.25">
      <c r="B222" s="163"/>
      <c r="D222" s="164" t="s">
        <v>237</v>
      </c>
      <c r="E222" s="165" t="s">
        <v>1</v>
      </c>
      <c r="F222" s="166" t="s">
        <v>4334</v>
      </c>
      <c r="H222" s="167">
        <v>2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4" customFormat="1" ht="22.5">
      <c r="B223" s="172"/>
      <c r="D223" s="164" t="s">
        <v>237</v>
      </c>
      <c r="E223" s="173" t="s">
        <v>1</v>
      </c>
      <c r="F223" s="174" t="s">
        <v>4312</v>
      </c>
      <c r="H223" s="173" t="s">
        <v>1</v>
      </c>
      <c r="I223" s="175"/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237</v>
      </c>
      <c r="AU223" s="173" t="s">
        <v>88</v>
      </c>
      <c r="AV223" s="14" t="s">
        <v>86</v>
      </c>
      <c r="AW223" s="14" t="s">
        <v>33</v>
      </c>
      <c r="AX223" s="14" t="s">
        <v>79</v>
      </c>
      <c r="AY223" s="173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2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2" customFormat="1" ht="24.2" customHeight="1">
      <c r="A225" s="31"/>
      <c r="B225" s="148"/>
      <c r="C225" s="149" t="s">
        <v>265</v>
      </c>
      <c r="D225" s="149" t="s">
        <v>209</v>
      </c>
      <c r="E225" s="150" t="s">
        <v>4364</v>
      </c>
      <c r="F225" s="151" t="s">
        <v>4365</v>
      </c>
      <c r="G225" s="152" t="s">
        <v>301</v>
      </c>
      <c r="H225" s="153">
        <v>8</v>
      </c>
      <c r="I225" s="154"/>
      <c r="J225" s="155">
        <f>ROUND(I225*H225,2)</f>
        <v>0</v>
      </c>
      <c r="K225" s="156"/>
      <c r="L225" s="32"/>
      <c r="M225" s="157" t="s">
        <v>1</v>
      </c>
      <c r="N225" s="158" t="s">
        <v>44</v>
      </c>
      <c r="O225" s="57"/>
      <c r="P225" s="159">
        <f>O225*H225</f>
        <v>0</v>
      </c>
      <c r="Q225" s="159">
        <v>0</v>
      </c>
      <c r="R225" s="159">
        <f>Q225*H225</f>
        <v>0</v>
      </c>
      <c r="S225" s="159">
        <v>0</v>
      </c>
      <c r="T225" s="160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61" t="s">
        <v>245</v>
      </c>
      <c r="AT225" s="161" t="s">
        <v>209</v>
      </c>
      <c r="AU225" s="161" t="s">
        <v>88</v>
      </c>
      <c r="AY225" s="17" t="s">
        <v>207</v>
      </c>
      <c r="BE225" s="162">
        <f>IF(N225="základní",J225,0)</f>
        <v>0</v>
      </c>
      <c r="BF225" s="162">
        <f>IF(N225="snížená",J225,0)</f>
        <v>0</v>
      </c>
      <c r="BG225" s="162">
        <f>IF(N225="zákl. přenesená",J225,0)</f>
        <v>0</v>
      </c>
      <c r="BH225" s="162">
        <f>IF(N225="sníž. přenesená",J225,0)</f>
        <v>0</v>
      </c>
      <c r="BI225" s="162">
        <f>IF(N225="nulová",J225,0)</f>
        <v>0</v>
      </c>
      <c r="BJ225" s="17" t="s">
        <v>86</v>
      </c>
      <c r="BK225" s="162">
        <f>ROUND(I225*H225,2)</f>
        <v>0</v>
      </c>
      <c r="BL225" s="17" t="s">
        <v>245</v>
      </c>
      <c r="BM225" s="161" t="s">
        <v>333</v>
      </c>
    </row>
    <row r="226" spans="1:65" s="13" customFormat="1" ht="11.25">
      <c r="B226" s="163"/>
      <c r="D226" s="164" t="s">
        <v>237</v>
      </c>
      <c r="E226" s="165" t="s">
        <v>1</v>
      </c>
      <c r="F226" s="166" t="s">
        <v>4366</v>
      </c>
      <c r="H226" s="167">
        <v>8</v>
      </c>
      <c r="I226" s="168"/>
      <c r="L226" s="163"/>
      <c r="M226" s="169"/>
      <c r="N226" s="170"/>
      <c r="O226" s="170"/>
      <c r="P226" s="170"/>
      <c r="Q226" s="170"/>
      <c r="R226" s="170"/>
      <c r="S226" s="170"/>
      <c r="T226" s="171"/>
      <c r="AT226" s="165" t="s">
        <v>237</v>
      </c>
      <c r="AU226" s="165" t="s">
        <v>88</v>
      </c>
      <c r="AV226" s="13" t="s">
        <v>88</v>
      </c>
      <c r="AW226" s="13" t="s">
        <v>33</v>
      </c>
      <c r="AX226" s="13" t="s">
        <v>79</v>
      </c>
      <c r="AY226" s="165" t="s">
        <v>207</v>
      </c>
    </row>
    <row r="227" spans="1:65" s="14" customFormat="1" ht="22.5">
      <c r="B227" s="172"/>
      <c r="D227" s="164" t="s">
        <v>237</v>
      </c>
      <c r="E227" s="173" t="s">
        <v>1</v>
      </c>
      <c r="F227" s="174" t="s">
        <v>4312</v>
      </c>
      <c r="H227" s="173" t="s">
        <v>1</v>
      </c>
      <c r="I227" s="175"/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237</v>
      </c>
      <c r="AU227" s="173" t="s">
        <v>88</v>
      </c>
      <c r="AV227" s="14" t="s">
        <v>86</v>
      </c>
      <c r="AW227" s="14" t="s">
        <v>33</v>
      </c>
      <c r="AX227" s="14" t="s">
        <v>79</v>
      </c>
      <c r="AY227" s="173" t="s">
        <v>207</v>
      </c>
    </row>
    <row r="228" spans="1:65" s="15" customFormat="1" ht="11.25">
      <c r="B228" s="179"/>
      <c r="D228" s="164" t="s">
        <v>237</v>
      </c>
      <c r="E228" s="180" t="s">
        <v>1</v>
      </c>
      <c r="F228" s="181" t="s">
        <v>242</v>
      </c>
      <c r="H228" s="182">
        <v>8</v>
      </c>
      <c r="I228" s="183"/>
      <c r="L228" s="179"/>
      <c r="M228" s="184"/>
      <c r="N228" s="185"/>
      <c r="O228" s="185"/>
      <c r="P228" s="185"/>
      <c r="Q228" s="185"/>
      <c r="R228" s="185"/>
      <c r="S228" s="185"/>
      <c r="T228" s="186"/>
      <c r="AT228" s="180" t="s">
        <v>237</v>
      </c>
      <c r="AU228" s="180" t="s">
        <v>88</v>
      </c>
      <c r="AV228" s="15" t="s">
        <v>213</v>
      </c>
      <c r="AW228" s="15" t="s">
        <v>33</v>
      </c>
      <c r="AX228" s="15" t="s">
        <v>86</v>
      </c>
      <c r="AY228" s="180" t="s">
        <v>207</v>
      </c>
    </row>
    <row r="229" spans="1:65" s="2" customFormat="1" ht="24.2" customHeight="1">
      <c r="A229" s="31"/>
      <c r="B229" s="148"/>
      <c r="C229" s="149" t="s">
        <v>335</v>
      </c>
      <c r="D229" s="149" t="s">
        <v>209</v>
      </c>
      <c r="E229" s="150" t="s">
        <v>4367</v>
      </c>
      <c r="F229" s="151" t="s">
        <v>4368</v>
      </c>
      <c r="G229" s="152" t="s">
        <v>301</v>
      </c>
      <c r="H229" s="153">
        <v>4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245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245</v>
      </c>
      <c r="BM229" s="161" t="s">
        <v>338</v>
      </c>
    </row>
    <row r="230" spans="1:65" s="13" customFormat="1" ht="11.25">
      <c r="B230" s="163"/>
      <c r="D230" s="164" t="s">
        <v>237</v>
      </c>
      <c r="E230" s="165" t="s">
        <v>1</v>
      </c>
      <c r="F230" s="166" t="s">
        <v>4369</v>
      </c>
      <c r="H230" s="167">
        <v>4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4" customFormat="1" ht="22.5">
      <c r="B231" s="172"/>
      <c r="D231" s="164" t="s">
        <v>237</v>
      </c>
      <c r="E231" s="173" t="s">
        <v>1</v>
      </c>
      <c r="F231" s="174" t="s">
        <v>4312</v>
      </c>
      <c r="H231" s="173" t="s">
        <v>1</v>
      </c>
      <c r="I231" s="175"/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237</v>
      </c>
      <c r="AU231" s="173" t="s">
        <v>88</v>
      </c>
      <c r="AV231" s="14" t="s">
        <v>86</v>
      </c>
      <c r="AW231" s="14" t="s">
        <v>33</v>
      </c>
      <c r="AX231" s="14" t="s">
        <v>79</v>
      </c>
      <c r="AY231" s="173" t="s">
        <v>207</v>
      </c>
    </row>
    <row r="232" spans="1:65" s="15" customFormat="1" ht="11.25">
      <c r="B232" s="179"/>
      <c r="D232" s="164" t="s">
        <v>237</v>
      </c>
      <c r="E232" s="180" t="s">
        <v>1</v>
      </c>
      <c r="F232" s="181" t="s">
        <v>242</v>
      </c>
      <c r="H232" s="182">
        <v>4</v>
      </c>
      <c r="I232" s="183"/>
      <c r="L232" s="179"/>
      <c r="M232" s="184"/>
      <c r="N232" s="185"/>
      <c r="O232" s="185"/>
      <c r="P232" s="185"/>
      <c r="Q232" s="185"/>
      <c r="R232" s="185"/>
      <c r="S232" s="185"/>
      <c r="T232" s="186"/>
      <c r="AT232" s="180" t="s">
        <v>237</v>
      </c>
      <c r="AU232" s="180" t="s">
        <v>88</v>
      </c>
      <c r="AV232" s="15" t="s">
        <v>213</v>
      </c>
      <c r="AW232" s="15" t="s">
        <v>33</v>
      </c>
      <c r="AX232" s="15" t="s">
        <v>86</v>
      </c>
      <c r="AY232" s="180" t="s">
        <v>207</v>
      </c>
    </row>
    <row r="233" spans="1:65" s="2" customFormat="1" ht="24.2" customHeight="1">
      <c r="A233" s="31"/>
      <c r="B233" s="148"/>
      <c r="C233" s="149" t="s">
        <v>271</v>
      </c>
      <c r="D233" s="149" t="s">
        <v>209</v>
      </c>
      <c r="E233" s="150" t="s">
        <v>4370</v>
      </c>
      <c r="F233" s="151" t="s">
        <v>4371</v>
      </c>
      <c r="G233" s="152" t="s">
        <v>301</v>
      </c>
      <c r="H233" s="153">
        <v>1</v>
      </c>
      <c r="I233" s="154"/>
      <c r="J233" s="155">
        <f>ROUND(I233*H233,2)</f>
        <v>0</v>
      </c>
      <c r="K233" s="156"/>
      <c r="L233" s="32"/>
      <c r="M233" s="157" t="s">
        <v>1</v>
      </c>
      <c r="N233" s="158" t="s">
        <v>44</v>
      </c>
      <c r="O233" s="57"/>
      <c r="P233" s="159">
        <f>O233*H233</f>
        <v>0</v>
      </c>
      <c r="Q233" s="159">
        <v>0</v>
      </c>
      <c r="R233" s="159">
        <f>Q233*H233</f>
        <v>0</v>
      </c>
      <c r="S233" s="159">
        <v>0</v>
      </c>
      <c r="T233" s="160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61" t="s">
        <v>245</v>
      </c>
      <c r="AT233" s="161" t="s">
        <v>209</v>
      </c>
      <c r="AU233" s="161" t="s">
        <v>88</v>
      </c>
      <c r="AY233" s="17" t="s">
        <v>207</v>
      </c>
      <c r="BE233" s="162">
        <f>IF(N233="základní",J233,0)</f>
        <v>0</v>
      </c>
      <c r="BF233" s="162">
        <f>IF(N233="snížená",J233,0)</f>
        <v>0</v>
      </c>
      <c r="BG233" s="162">
        <f>IF(N233="zákl. přenesená",J233,0)</f>
        <v>0</v>
      </c>
      <c r="BH233" s="162">
        <f>IF(N233="sníž. přenesená",J233,0)</f>
        <v>0</v>
      </c>
      <c r="BI233" s="162">
        <f>IF(N233="nulová",J233,0)</f>
        <v>0</v>
      </c>
      <c r="BJ233" s="17" t="s">
        <v>86</v>
      </c>
      <c r="BK233" s="162">
        <f>ROUND(I233*H233,2)</f>
        <v>0</v>
      </c>
      <c r="BL233" s="17" t="s">
        <v>245</v>
      </c>
      <c r="BM233" s="161" t="s">
        <v>341</v>
      </c>
    </row>
    <row r="234" spans="1:65" s="13" customFormat="1" ht="11.25">
      <c r="B234" s="163"/>
      <c r="D234" s="164" t="s">
        <v>237</v>
      </c>
      <c r="E234" s="165" t="s">
        <v>1</v>
      </c>
      <c r="F234" s="166" t="s">
        <v>1343</v>
      </c>
      <c r="H234" s="167">
        <v>1</v>
      </c>
      <c r="I234" s="168"/>
      <c r="L234" s="163"/>
      <c r="M234" s="169"/>
      <c r="N234" s="170"/>
      <c r="O234" s="170"/>
      <c r="P234" s="170"/>
      <c r="Q234" s="170"/>
      <c r="R234" s="170"/>
      <c r="S234" s="170"/>
      <c r="T234" s="171"/>
      <c r="AT234" s="165" t="s">
        <v>237</v>
      </c>
      <c r="AU234" s="165" t="s">
        <v>88</v>
      </c>
      <c r="AV234" s="13" t="s">
        <v>88</v>
      </c>
      <c r="AW234" s="13" t="s">
        <v>33</v>
      </c>
      <c r="AX234" s="13" t="s">
        <v>79</v>
      </c>
      <c r="AY234" s="165" t="s">
        <v>207</v>
      </c>
    </row>
    <row r="235" spans="1:65" s="14" customFormat="1" ht="22.5">
      <c r="B235" s="172"/>
      <c r="D235" s="164" t="s">
        <v>237</v>
      </c>
      <c r="E235" s="173" t="s">
        <v>1</v>
      </c>
      <c r="F235" s="174" t="s">
        <v>4312</v>
      </c>
      <c r="H235" s="173" t="s">
        <v>1</v>
      </c>
      <c r="I235" s="175"/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237</v>
      </c>
      <c r="AU235" s="173" t="s">
        <v>88</v>
      </c>
      <c r="AV235" s="14" t="s">
        <v>86</v>
      </c>
      <c r="AW235" s="14" t="s">
        <v>33</v>
      </c>
      <c r="AX235" s="14" t="s">
        <v>79</v>
      </c>
      <c r="AY235" s="173" t="s">
        <v>207</v>
      </c>
    </row>
    <row r="236" spans="1:65" s="15" customFormat="1" ht="11.25">
      <c r="B236" s="179"/>
      <c r="D236" s="164" t="s">
        <v>237</v>
      </c>
      <c r="E236" s="180" t="s">
        <v>1</v>
      </c>
      <c r="F236" s="181" t="s">
        <v>242</v>
      </c>
      <c r="H236" s="182">
        <v>1</v>
      </c>
      <c r="I236" s="183"/>
      <c r="L236" s="179"/>
      <c r="M236" s="184"/>
      <c r="N236" s="185"/>
      <c r="O236" s="185"/>
      <c r="P236" s="185"/>
      <c r="Q236" s="185"/>
      <c r="R236" s="185"/>
      <c r="S236" s="185"/>
      <c r="T236" s="186"/>
      <c r="AT236" s="180" t="s">
        <v>237</v>
      </c>
      <c r="AU236" s="180" t="s">
        <v>88</v>
      </c>
      <c r="AV236" s="15" t="s">
        <v>213</v>
      </c>
      <c r="AW236" s="15" t="s">
        <v>33</v>
      </c>
      <c r="AX236" s="15" t="s">
        <v>86</v>
      </c>
      <c r="AY236" s="180" t="s">
        <v>207</v>
      </c>
    </row>
    <row r="237" spans="1:65" s="2" customFormat="1" ht="24.2" customHeight="1">
      <c r="A237" s="31"/>
      <c r="B237" s="148"/>
      <c r="C237" s="149" t="s">
        <v>342</v>
      </c>
      <c r="D237" s="149" t="s">
        <v>209</v>
      </c>
      <c r="E237" s="150" t="s">
        <v>4372</v>
      </c>
      <c r="F237" s="151" t="s">
        <v>4373</v>
      </c>
      <c r="G237" s="152" t="s">
        <v>301</v>
      </c>
      <c r="H237" s="153">
        <v>2</v>
      </c>
      <c r="I237" s="154"/>
      <c r="J237" s="155">
        <f>ROUND(I237*H237,2)</f>
        <v>0</v>
      </c>
      <c r="K237" s="156"/>
      <c r="L237" s="32"/>
      <c r="M237" s="157" t="s">
        <v>1</v>
      </c>
      <c r="N237" s="158" t="s">
        <v>44</v>
      </c>
      <c r="O237" s="57"/>
      <c r="P237" s="159">
        <f>O237*H237</f>
        <v>0</v>
      </c>
      <c r="Q237" s="159">
        <v>0</v>
      </c>
      <c r="R237" s="159">
        <f>Q237*H237</f>
        <v>0</v>
      </c>
      <c r="S237" s="159">
        <v>0</v>
      </c>
      <c r="T237" s="160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61" t="s">
        <v>245</v>
      </c>
      <c r="AT237" s="161" t="s">
        <v>209</v>
      </c>
      <c r="AU237" s="161" t="s">
        <v>88</v>
      </c>
      <c r="AY237" s="17" t="s">
        <v>207</v>
      </c>
      <c r="BE237" s="162">
        <f>IF(N237="základní",J237,0)</f>
        <v>0</v>
      </c>
      <c r="BF237" s="162">
        <f>IF(N237="snížená",J237,0)</f>
        <v>0</v>
      </c>
      <c r="BG237" s="162">
        <f>IF(N237="zákl. přenesená",J237,0)</f>
        <v>0</v>
      </c>
      <c r="BH237" s="162">
        <f>IF(N237="sníž. přenesená",J237,0)</f>
        <v>0</v>
      </c>
      <c r="BI237" s="162">
        <f>IF(N237="nulová",J237,0)</f>
        <v>0</v>
      </c>
      <c r="BJ237" s="17" t="s">
        <v>86</v>
      </c>
      <c r="BK237" s="162">
        <f>ROUND(I237*H237,2)</f>
        <v>0</v>
      </c>
      <c r="BL237" s="17" t="s">
        <v>245</v>
      </c>
      <c r="BM237" s="161" t="s">
        <v>345</v>
      </c>
    </row>
    <row r="238" spans="1:65" s="13" customFormat="1" ht="11.25">
      <c r="B238" s="163"/>
      <c r="D238" s="164" t="s">
        <v>237</v>
      </c>
      <c r="E238" s="165" t="s">
        <v>1</v>
      </c>
      <c r="F238" s="166" t="s">
        <v>4334</v>
      </c>
      <c r="H238" s="167">
        <v>2</v>
      </c>
      <c r="I238" s="168"/>
      <c r="L238" s="163"/>
      <c r="M238" s="169"/>
      <c r="N238" s="170"/>
      <c r="O238" s="170"/>
      <c r="P238" s="170"/>
      <c r="Q238" s="170"/>
      <c r="R238" s="170"/>
      <c r="S238" s="170"/>
      <c r="T238" s="171"/>
      <c r="AT238" s="165" t="s">
        <v>237</v>
      </c>
      <c r="AU238" s="165" t="s">
        <v>88</v>
      </c>
      <c r="AV238" s="13" t="s">
        <v>88</v>
      </c>
      <c r="AW238" s="13" t="s">
        <v>33</v>
      </c>
      <c r="AX238" s="13" t="s">
        <v>79</v>
      </c>
      <c r="AY238" s="165" t="s">
        <v>207</v>
      </c>
    </row>
    <row r="239" spans="1:65" s="14" customFormat="1" ht="22.5">
      <c r="B239" s="172"/>
      <c r="D239" s="164" t="s">
        <v>237</v>
      </c>
      <c r="E239" s="173" t="s">
        <v>1</v>
      </c>
      <c r="F239" s="174" t="s">
        <v>4312</v>
      </c>
      <c r="H239" s="173" t="s">
        <v>1</v>
      </c>
      <c r="I239" s="175"/>
      <c r="L239" s="172"/>
      <c r="M239" s="176"/>
      <c r="N239" s="177"/>
      <c r="O239" s="177"/>
      <c r="P239" s="177"/>
      <c r="Q239" s="177"/>
      <c r="R239" s="177"/>
      <c r="S239" s="177"/>
      <c r="T239" s="178"/>
      <c r="AT239" s="173" t="s">
        <v>237</v>
      </c>
      <c r="AU239" s="173" t="s">
        <v>88</v>
      </c>
      <c r="AV239" s="14" t="s">
        <v>86</v>
      </c>
      <c r="AW239" s="14" t="s">
        <v>33</v>
      </c>
      <c r="AX239" s="14" t="s">
        <v>79</v>
      </c>
      <c r="AY239" s="173" t="s">
        <v>207</v>
      </c>
    </row>
    <row r="240" spans="1:65" s="15" customFormat="1" ht="11.25">
      <c r="B240" s="179"/>
      <c r="D240" s="164" t="s">
        <v>237</v>
      </c>
      <c r="E240" s="180" t="s">
        <v>1</v>
      </c>
      <c r="F240" s="181" t="s">
        <v>242</v>
      </c>
      <c r="H240" s="182">
        <v>2</v>
      </c>
      <c r="I240" s="183"/>
      <c r="L240" s="179"/>
      <c r="M240" s="184"/>
      <c r="N240" s="185"/>
      <c r="O240" s="185"/>
      <c r="P240" s="185"/>
      <c r="Q240" s="185"/>
      <c r="R240" s="185"/>
      <c r="S240" s="185"/>
      <c r="T240" s="186"/>
      <c r="AT240" s="180" t="s">
        <v>237</v>
      </c>
      <c r="AU240" s="180" t="s">
        <v>88</v>
      </c>
      <c r="AV240" s="15" t="s">
        <v>213</v>
      </c>
      <c r="AW240" s="15" t="s">
        <v>33</v>
      </c>
      <c r="AX240" s="15" t="s">
        <v>86</v>
      </c>
      <c r="AY240" s="180" t="s">
        <v>207</v>
      </c>
    </row>
    <row r="241" spans="1:65" s="2" customFormat="1" ht="24.2" customHeight="1">
      <c r="A241" s="31"/>
      <c r="B241" s="148"/>
      <c r="C241" s="149" t="s">
        <v>275</v>
      </c>
      <c r="D241" s="149" t="s">
        <v>209</v>
      </c>
      <c r="E241" s="150" t="s">
        <v>4374</v>
      </c>
      <c r="F241" s="151" t="s">
        <v>4375</v>
      </c>
      <c r="G241" s="152" t="s">
        <v>301</v>
      </c>
      <c r="H241" s="153">
        <v>4</v>
      </c>
      <c r="I241" s="154"/>
      <c r="J241" s="155">
        <f>ROUND(I241*H241,2)</f>
        <v>0</v>
      </c>
      <c r="K241" s="156"/>
      <c r="L241" s="32"/>
      <c r="M241" s="157" t="s">
        <v>1</v>
      </c>
      <c r="N241" s="158" t="s">
        <v>44</v>
      </c>
      <c r="O241" s="57"/>
      <c r="P241" s="159">
        <f>O241*H241</f>
        <v>0</v>
      </c>
      <c r="Q241" s="159">
        <v>0</v>
      </c>
      <c r="R241" s="159">
        <f>Q241*H241</f>
        <v>0</v>
      </c>
      <c r="S241" s="159">
        <v>0</v>
      </c>
      <c r="T241" s="160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61" t="s">
        <v>245</v>
      </c>
      <c r="AT241" s="161" t="s">
        <v>209</v>
      </c>
      <c r="AU241" s="161" t="s">
        <v>88</v>
      </c>
      <c r="AY241" s="17" t="s">
        <v>207</v>
      </c>
      <c r="BE241" s="162">
        <f>IF(N241="základní",J241,0)</f>
        <v>0</v>
      </c>
      <c r="BF241" s="162">
        <f>IF(N241="snížená",J241,0)</f>
        <v>0</v>
      </c>
      <c r="BG241" s="162">
        <f>IF(N241="zákl. přenesená",J241,0)</f>
        <v>0</v>
      </c>
      <c r="BH241" s="162">
        <f>IF(N241="sníž. přenesená",J241,0)</f>
        <v>0</v>
      </c>
      <c r="BI241" s="162">
        <f>IF(N241="nulová",J241,0)</f>
        <v>0</v>
      </c>
      <c r="BJ241" s="17" t="s">
        <v>86</v>
      </c>
      <c r="BK241" s="162">
        <f>ROUND(I241*H241,2)</f>
        <v>0</v>
      </c>
      <c r="BL241" s="17" t="s">
        <v>245</v>
      </c>
      <c r="BM241" s="161" t="s">
        <v>349</v>
      </c>
    </row>
    <row r="242" spans="1:65" s="13" customFormat="1" ht="11.25">
      <c r="B242" s="163"/>
      <c r="D242" s="164" t="s">
        <v>237</v>
      </c>
      <c r="E242" s="165" t="s">
        <v>1</v>
      </c>
      <c r="F242" s="166" t="s">
        <v>4376</v>
      </c>
      <c r="H242" s="167">
        <v>4</v>
      </c>
      <c r="I242" s="168"/>
      <c r="L242" s="163"/>
      <c r="M242" s="169"/>
      <c r="N242" s="170"/>
      <c r="O242" s="170"/>
      <c r="P242" s="170"/>
      <c r="Q242" s="170"/>
      <c r="R242" s="170"/>
      <c r="S242" s="170"/>
      <c r="T242" s="171"/>
      <c r="AT242" s="165" t="s">
        <v>237</v>
      </c>
      <c r="AU242" s="165" t="s">
        <v>88</v>
      </c>
      <c r="AV242" s="13" t="s">
        <v>88</v>
      </c>
      <c r="AW242" s="13" t="s">
        <v>33</v>
      </c>
      <c r="AX242" s="13" t="s">
        <v>79</v>
      </c>
      <c r="AY242" s="165" t="s">
        <v>207</v>
      </c>
    </row>
    <row r="243" spans="1:65" s="14" customFormat="1" ht="22.5">
      <c r="B243" s="172"/>
      <c r="D243" s="164" t="s">
        <v>237</v>
      </c>
      <c r="E243" s="173" t="s">
        <v>1</v>
      </c>
      <c r="F243" s="174" t="s">
        <v>4312</v>
      </c>
      <c r="H243" s="173" t="s">
        <v>1</v>
      </c>
      <c r="I243" s="175"/>
      <c r="L243" s="172"/>
      <c r="M243" s="176"/>
      <c r="N243" s="177"/>
      <c r="O243" s="177"/>
      <c r="P243" s="177"/>
      <c r="Q243" s="177"/>
      <c r="R243" s="177"/>
      <c r="S243" s="177"/>
      <c r="T243" s="178"/>
      <c r="AT243" s="173" t="s">
        <v>237</v>
      </c>
      <c r="AU243" s="173" t="s">
        <v>88</v>
      </c>
      <c r="AV243" s="14" t="s">
        <v>86</v>
      </c>
      <c r="AW243" s="14" t="s">
        <v>33</v>
      </c>
      <c r="AX243" s="14" t="s">
        <v>79</v>
      </c>
      <c r="AY243" s="173" t="s">
        <v>207</v>
      </c>
    </row>
    <row r="244" spans="1:65" s="15" customFormat="1" ht="11.25">
      <c r="B244" s="179"/>
      <c r="D244" s="164" t="s">
        <v>237</v>
      </c>
      <c r="E244" s="180" t="s">
        <v>1</v>
      </c>
      <c r="F244" s="181" t="s">
        <v>242</v>
      </c>
      <c r="H244" s="182">
        <v>4</v>
      </c>
      <c r="I244" s="183"/>
      <c r="L244" s="179"/>
      <c r="M244" s="184"/>
      <c r="N244" s="185"/>
      <c r="O244" s="185"/>
      <c r="P244" s="185"/>
      <c r="Q244" s="185"/>
      <c r="R244" s="185"/>
      <c r="S244" s="185"/>
      <c r="T244" s="186"/>
      <c r="AT244" s="180" t="s">
        <v>237</v>
      </c>
      <c r="AU244" s="180" t="s">
        <v>88</v>
      </c>
      <c r="AV244" s="15" t="s">
        <v>213</v>
      </c>
      <c r="AW244" s="15" t="s">
        <v>33</v>
      </c>
      <c r="AX244" s="15" t="s">
        <v>86</v>
      </c>
      <c r="AY244" s="180" t="s">
        <v>207</v>
      </c>
    </row>
    <row r="245" spans="1:65" s="2" customFormat="1" ht="24.2" customHeight="1">
      <c r="A245" s="31"/>
      <c r="B245" s="148"/>
      <c r="C245" s="149" t="s">
        <v>350</v>
      </c>
      <c r="D245" s="149" t="s">
        <v>209</v>
      </c>
      <c r="E245" s="150" t="s">
        <v>4377</v>
      </c>
      <c r="F245" s="151" t="s">
        <v>4378</v>
      </c>
      <c r="G245" s="152" t="s">
        <v>301</v>
      </c>
      <c r="H245" s="153">
        <v>1</v>
      </c>
      <c r="I245" s="154"/>
      <c r="J245" s="155">
        <f>ROUND(I245*H245,2)</f>
        <v>0</v>
      </c>
      <c r="K245" s="156"/>
      <c r="L245" s="32"/>
      <c r="M245" s="157" t="s">
        <v>1</v>
      </c>
      <c r="N245" s="158" t="s">
        <v>44</v>
      </c>
      <c r="O245" s="57"/>
      <c r="P245" s="159">
        <f>O245*H245</f>
        <v>0</v>
      </c>
      <c r="Q245" s="159">
        <v>0</v>
      </c>
      <c r="R245" s="159">
        <f>Q245*H245</f>
        <v>0</v>
      </c>
      <c r="S245" s="159">
        <v>0</v>
      </c>
      <c r="T245" s="160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61" t="s">
        <v>245</v>
      </c>
      <c r="AT245" s="161" t="s">
        <v>209</v>
      </c>
      <c r="AU245" s="161" t="s">
        <v>88</v>
      </c>
      <c r="AY245" s="17" t="s">
        <v>207</v>
      </c>
      <c r="BE245" s="162">
        <f>IF(N245="základní",J245,0)</f>
        <v>0</v>
      </c>
      <c r="BF245" s="162">
        <f>IF(N245="snížená",J245,0)</f>
        <v>0</v>
      </c>
      <c r="BG245" s="162">
        <f>IF(N245="zákl. přenesená",J245,0)</f>
        <v>0</v>
      </c>
      <c r="BH245" s="162">
        <f>IF(N245="sníž. přenesená",J245,0)</f>
        <v>0</v>
      </c>
      <c r="BI245" s="162">
        <f>IF(N245="nulová",J245,0)</f>
        <v>0</v>
      </c>
      <c r="BJ245" s="17" t="s">
        <v>86</v>
      </c>
      <c r="BK245" s="162">
        <f>ROUND(I245*H245,2)</f>
        <v>0</v>
      </c>
      <c r="BL245" s="17" t="s">
        <v>245</v>
      </c>
      <c r="BM245" s="161" t="s">
        <v>353</v>
      </c>
    </row>
    <row r="246" spans="1:65" s="13" customFormat="1" ht="11.25">
      <c r="B246" s="163"/>
      <c r="D246" s="164" t="s">
        <v>237</v>
      </c>
      <c r="E246" s="165" t="s">
        <v>1</v>
      </c>
      <c r="F246" s="166" t="s">
        <v>1363</v>
      </c>
      <c r="H246" s="167">
        <v>1</v>
      </c>
      <c r="I246" s="168"/>
      <c r="L246" s="163"/>
      <c r="M246" s="169"/>
      <c r="N246" s="170"/>
      <c r="O246" s="170"/>
      <c r="P246" s="170"/>
      <c r="Q246" s="170"/>
      <c r="R246" s="170"/>
      <c r="S246" s="170"/>
      <c r="T246" s="171"/>
      <c r="AT246" s="165" t="s">
        <v>237</v>
      </c>
      <c r="AU246" s="165" t="s">
        <v>88</v>
      </c>
      <c r="AV246" s="13" t="s">
        <v>88</v>
      </c>
      <c r="AW246" s="13" t="s">
        <v>33</v>
      </c>
      <c r="AX246" s="13" t="s">
        <v>79</v>
      </c>
      <c r="AY246" s="165" t="s">
        <v>207</v>
      </c>
    </row>
    <row r="247" spans="1:65" s="14" customFormat="1" ht="22.5">
      <c r="B247" s="172"/>
      <c r="D247" s="164" t="s">
        <v>237</v>
      </c>
      <c r="E247" s="173" t="s">
        <v>1</v>
      </c>
      <c r="F247" s="174" t="s">
        <v>4312</v>
      </c>
      <c r="H247" s="173" t="s">
        <v>1</v>
      </c>
      <c r="I247" s="175"/>
      <c r="L247" s="172"/>
      <c r="M247" s="176"/>
      <c r="N247" s="177"/>
      <c r="O247" s="177"/>
      <c r="P247" s="177"/>
      <c r="Q247" s="177"/>
      <c r="R247" s="177"/>
      <c r="S247" s="177"/>
      <c r="T247" s="178"/>
      <c r="AT247" s="173" t="s">
        <v>237</v>
      </c>
      <c r="AU247" s="173" t="s">
        <v>88</v>
      </c>
      <c r="AV247" s="14" t="s">
        <v>86</v>
      </c>
      <c r="AW247" s="14" t="s">
        <v>33</v>
      </c>
      <c r="AX247" s="14" t="s">
        <v>79</v>
      </c>
      <c r="AY247" s="173" t="s">
        <v>207</v>
      </c>
    </row>
    <row r="248" spans="1:65" s="15" customFormat="1" ht="11.25">
      <c r="B248" s="179"/>
      <c r="D248" s="164" t="s">
        <v>237</v>
      </c>
      <c r="E248" s="180" t="s">
        <v>1</v>
      </c>
      <c r="F248" s="181" t="s">
        <v>242</v>
      </c>
      <c r="H248" s="182">
        <v>1</v>
      </c>
      <c r="I248" s="183"/>
      <c r="L248" s="179"/>
      <c r="M248" s="184"/>
      <c r="N248" s="185"/>
      <c r="O248" s="185"/>
      <c r="P248" s="185"/>
      <c r="Q248" s="185"/>
      <c r="R248" s="185"/>
      <c r="S248" s="185"/>
      <c r="T248" s="186"/>
      <c r="AT248" s="180" t="s">
        <v>237</v>
      </c>
      <c r="AU248" s="180" t="s">
        <v>88</v>
      </c>
      <c r="AV248" s="15" t="s">
        <v>213</v>
      </c>
      <c r="AW248" s="15" t="s">
        <v>33</v>
      </c>
      <c r="AX248" s="15" t="s">
        <v>86</v>
      </c>
      <c r="AY248" s="180" t="s">
        <v>207</v>
      </c>
    </row>
    <row r="249" spans="1:65" s="2" customFormat="1" ht="24.2" customHeight="1">
      <c r="A249" s="31"/>
      <c r="B249" s="148"/>
      <c r="C249" s="149" t="s">
        <v>279</v>
      </c>
      <c r="D249" s="149" t="s">
        <v>209</v>
      </c>
      <c r="E249" s="150" t="s">
        <v>4379</v>
      </c>
      <c r="F249" s="151" t="s">
        <v>4380</v>
      </c>
      <c r="G249" s="152" t="s">
        <v>301</v>
      </c>
      <c r="H249" s="153">
        <v>3</v>
      </c>
      <c r="I249" s="154"/>
      <c r="J249" s="155">
        <f>ROUND(I249*H249,2)</f>
        <v>0</v>
      </c>
      <c r="K249" s="156"/>
      <c r="L249" s="32"/>
      <c r="M249" s="157" t="s">
        <v>1</v>
      </c>
      <c r="N249" s="158" t="s">
        <v>44</v>
      </c>
      <c r="O249" s="57"/>
      <c r="P249" s="159">
        <f>O249*H249</f>
        <v>0</v>
      </c>
      <c r="Q249" s="159">
        <v>0</v>
      </c>
      <c r="R249" s="159">
        <f>Q249*H249</f>
        <v>0</v>
      </c>
      <c r="S249" s="159">
        <v>0</v>
      </c>
      <c r="T249" s="160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61" t="s">
        <v>245</v>
      </c>
      <c r="AT249" s="161" t="s">
        <v>209</v>
      </c>
      <c r="AU249" s="161" t="s">
        <v>88</v>
      </c>
      <c r="AY249" s="17" t="s">
        <v>207</v>
      </c>
      <c r="BE249" s="162">
        <f>IF(N249="základní",J249,0)</f>
        <v>0</v>
      </c>
      <c r="BF249" s="162">
        <f>IF(N249="snížená",J249,0)</f>
        <v>0</v>
      </c>
      <c r="BG249" s="162">
        <f>IF(N249="zákl. přenesená",J249,0)</f>
        <v>0</v>
      </c>
      <c r="BH249" s="162">
        <f>IF(N249="sníž. přenesená",J249,0)</f>
        <v>0</v>
      </c>
      <c r="BI249" s="162">
        <f>IF(N249="nulová",J249,0)</f>
        <v>0</v>
      </c>
      <c r="BJ249" s="17" t="s">
        <v>86</v>
      </c>
      <c r="BK249" s="162">
        <f>ROUND(I249*H249,2)</f>
        <v>0</v>
      </c>
      <c r="BL249" s="17" t="s">
        <v>245</v>
      </c>
      <c r="BM249" s="161" t="s">
        <v>356</v>
      </c>
    </row>
    <row r="250" spans="1:65" s="13" customFormat="1" ht="11.25">
      <c r="B250" s="163"/>
      <c r="D250" s="164" t="s">
        <v>237</v>
      </c>
      <c r="E250" s="165" t="s">
        <v>1</v>
      </c>
      <c r="F250" s="166" t="s">
        <v>4381</v>
      </c>
      <c r="H250" s="167">
        <v>3</v>
      </c>
      <c r="I250" s="168"/>
      <c r="L250" s="163"/>
      <c r="M250" s="169"/>
      <c r="N250" s="170"/>
      <c r="O250" s="170"/>
      <c r="P250" s="170"/>
      <c r="Q250" s="170"/>
      <c r="R250" s="170"/>
      <c r="S250" s="170"/>
      <c r="T250" s="171"/>
      <c r="AT250" s="165" t="s">
        <v>237</v>
      </c>
      <c r="AU250" s="165" t="s">
        <v>88</v>
      </c>
      <c r="AV250" s="13" t="s">
        <v>88</v>
      </c>
      <c r="AW250" s="13" t="s">
        <v>33</v>
      </c>
      <c r="AX250" s="13" t="s">
        <v>79</v>
      </c>
      <c r="AY250" s="165" t="s">
        <v>207</v>
      </c>
    </row>
    <row r="251" spans="1:65" s="14" customFormat="1" ht="22.5">
      <c r="B251" s="172"/>
      <c r="D251" s="164" t="s">
        <v>237</v>
      </c>
      <c r="E251" s="173" t="s">
        <v>1</v>
      </c>
      <c r="F251" s="174" t="s">
        <v>4312</v>
      </c>
      <c r="H251" s="173" t="s">
        <v>1</v>
      </c>
      <c r="I251" s="175"/>
      <c r="L251" s="172"/>
      <c r="M251" s="176"/>
      <c r="N251" s="177"/>
      <c r="O251" s="177"/>
      <c r="P251" s="177"/>
      <c r="Q251" s="177"/>
      <c r="R251" s="177"/>
      <c r="S251" s="177"/>
      <c r="T251" s="178"/>
      <c r="AT251" s="173" t="s">
        <v>237</v>
      </c>
      <c r="AU251" s="173" t="s">
        <v>88</v>
      </c>
      <c r="AV251" s="14" t="s">
        <v>86</v>
      </c>
      <c r="AW251" s="14" t="s">
        <v>33</v>
      </c>
      <c r="AX251" s="14" t="s">
        <v>79</v>
      </c>
      <c r="AY251" s="173" t="s">
        <v>207</v>
      </c>
    </row>
    <row r="252" spans="1:65" s="15" customFormat="1" ht="11.25">
      <c r="B252" s="179"/>
      <c r="D252" s="164" t="s">
        <v>237</v>
      </c>
      <c r="E252" s="180" t="s">
        <v>1</v>
      </c>
      <c r="F252" s="181" t="s">
        <v>242</v>
      </c>
      <c r="H252" s="182">
        <v>3</v>
      </c>
      <c r="I252" s="183"/>
      <c r="L252" s="179"/>
      <c r="M252" s="184"/>
      <c r="N252" s="185"/>
      <c r="O252" s="185"/>
      <c r="P252" s="185"/>
      <c r="Q252" s="185"/>
      <c r="R252" s="185"/>
      <c r="S252" s="185"/>
      <c r="T252" s="186"/>
      <c r="AT252" s="180" t="s">
        <v>237</v>
      </c>
      <c r="AU252" s="180" t="s">
        <v>88</v>
      </c>
      <c r="AV252" s="15" t="s">
        <v>213</v>
      </c>
      <c r="AW252" s="15" t="s">
        <v>33</v>
      </c>
      <c r="AX252" s="15" t="s">
        <v>86</v>
      </c>
      <c r="AY252" s="180" t="s">
        <v>207</v>
      </c>
    </row>
    <row r="253" spans="1:65" s="2" customFormat="1" ht="24.2" customHeight="1">
      <c r="A253" s="31"/>
      <c r="B253" s="148"/>
      <c r="C253" s="149" t="s">
        <v>358</v>
      </c>
      <c r="D253" s="149" t="s">
        <v>209</v>
      </c>
      <c r="E253" s="150" t="s">
        <v>4382</v>
      </c>
      <c r="F253" s="151" t="s">
        <v>4383</v>
      </c>
      <c r="G253" s="152" t="s">
        <v>301</v>
      </c>
      <c r="H253" s="153">
        <v>1</v>
      </c>
      <c r="I253" s="154"/>
      <c r="J253" s="155">
        <f>ROUND(I253*H253,2)</f>
        <v>0</v>
      </c>
      <c r="K253" s="156"/>
      <c r="L253" s="32"/>
      <c r="M253" s="157" t="s">
        <v>1</v>
      </c>
      <c r="N253" s="158" t="s">
        <v>44</v>
      </c>
      <c r="O253" s="57"/>
      <c r="P253" s="159">
        <f>O253*H253</f>
        <v>0</v>
      </c>
      <c r="Q253" s="159">
        <v>0</v>
      </c>
      <c r="R253" s="159">
        <f>Q253*H253</f>
        <v>0</v>
      </c>
      <c r="S253" s="159">
        <v>0</v>
      </c>
      <c r="T253" s="160">
        <f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61" t="s">
        <v>245</v>
      </c>
      <c r="AT253" s="161" t="s">
        <v>209</v>
      </c>
      <c r="AU253" s="161" t="s">
        <v>88</v>
      </c>
      <c r="AY253" s="17" t="s">
        <v>207</v>
      </c>
      <c r="BE253" s="162">
        <f>IF(N253="základní",J253,0)</f>
        <v>0</v>
      </c>
      <c r="BF253" s="162">
        <f>IF(N253="snížená",J253,0)</f>
        <v>0</v>
      </c>
      <c r="BG253" s="162">
        <f>IF(N253="zákl. přenesená",J253,0)</f>
        <v>0</v>
      </c>
      <c r="BH253" s="162">
        <f>IF(N253="sníž. přenesená",J253,0)</f>
        <v>0</v>
      </c>
      <c r="BI253" s="162">
        <f>IF(N253="nulová",J253,0)</f>
        <v>0</v>
      </c>
      <c r="BJ253" s="17" t="s">
        <v>86</v>
      </c>
      <c r="BK253" s="162">
        <f>ROUND(I253*H253,2)</f>
        <v>0</v>
      </c>
      <c r="BL253" s="17" t="s">
        <v>245</v>
      </c>
      <c r="BM253" s="161" t="s">
        <v>361</v>
      </c>
    </row>
    <row r="254" spans="1:65" s="13" customFormat="1" ht="11.25">
      <c r="B254" s="163"/>
      <c r="D254" s="164" t="s">
        <v>237</v>
      </c>
      <c r="E254" s="165" t="s">
        <v>1</v>
      </c>
      <c r="F254" s="166" t="s">
        <v>1363</v>
      </c>
      <c r="H254" s="167">
        <v>1</v>
      </c>
      <c r="I254" s="168"/>
      <c r="L254" s="163"/>
      <c r="M254" s="169"/>
      <c r="N254" s="170"/>
      <c r="O254" s="170"/>
      <c r="P254" s="170"/>
      <c r="Q254" s="170"/>
      <c r="R254" s="170"/>
      <c r="S254" s="170"/>
      <c r="T254" s="171"/>
      <c r="AT254" s="165" t="s">
        <v>237</v>
      </c>
      <c r="AU254" s="165" t="s">
        <v>88</v>
      </c>
      <c r="AV254" s="13" t="s">
        <v>88</v>
      </c>
      <c r="AW254" s="13" t="s">
        <v>33</v>
      </c>
      <c r="AX254" s="13" t="s">
        <v>79</v>
      </c>
      <c r="AY254" s="165" t="s">
        <v>207</v>
      </c>
    </row>
    <row r="255" spans="1:65" s="14" customFormat="1" ht="22.5">
      <c r="B255" s="172"/>
      <c r="D255" s="164" t="s">
        <v>237</v>
      </c>
      <c r="E255" s="173" t="s">
        <v>1</v>
      </c>
      <c r="F255" s="174" t="s">
        <v>4312</v>
      </c>
      <c r="H255" s="173" t="s">
        <v>1</v>
      </c>
      <c r="I255" s="175"/>
      <c r="L255" s="172"/>
      <c r="M255" s="176"/>
      <c r="N255" s="177"/>
      <c r="O255" s="177"/>
      <c r="P255" s="177"/>
      <c r="Q255" s="177"/>
      <c r="R255" s="177"/>
      <c r="S255" s="177"/>
      <c r="T255" s="178"/>
      <c r="AT255" s="173" t="s">
        <v>237</v>
      </c>
      <c r="AU255" s="173" t="s">
        <v>88</v>
      </c>
      <c r="AV255" s="14" t="s">
        <v>86</v>
      </c>
      <c r="AW255" s="14" t="s">
        <v>33</v>
      </c>
      <c r="AX255" s="14" t="s">
        <v>79</v>
      </c>
      <c r="AY255" s="173" t="s">
        <v>207</v>
      </c>
    </row>
    <row r="256" spans="1:65" s="15" customFormat="1" ht="11.25">
      <c r="B256" s="179"/>
      <c r="D256" s="164" t="s">
        <v>237</v>
      </c>
      <c r="E256" s="180" t="s">
        <v>1</v>
      </c>
      <c r="F256" s="181" t="s">
        <v>242</v>
      </c>
      <c r="H256" s="182">
        <v>1</v>
      </c>
      <c r="I256" s="183"/>
      <c r="L256" s="179"/>
      <c r="M256" s="184"/>
      <c r="N256" s="185"/>
      <c r="O256" s="185"/>
      <c r="P256" s="185"/>
      <c r="Q256" s="185"/>
      <c r="R256" s="185"/>
      <c r="S256" s="185"/>
      <c r="T256" s="186"/>
      <c r="AT256" s="180" t="s">
        <v>237</v>
      </c>
      <c r="AU256" s="180" t="s">
        <v>88</v>
      </c>
      <c r="AV256" s="15" t="s">
        <v>213</v>
      </c>
      <c r="AW256" s="15" t="s">
        <v>33</v>
      </c>
      <c r="AX256" s="15" t="s">
        <v>86</v>
      </c>
      <c r="AY256" s="180" t="s">
        <v>207</v>
      </c>
    </row>
    <row r="257" spans="1:65" s="2" customFormat="1" ht="24.2" customHeight="1">
      <c r="A257" s="31"/>
      <c r="B257" s="148"/>
      <c r="C257" s="149" t="s">
        <v>289</v>
      </c>
      <c r="D257" s="149" t="s">
        <v>209</v>
      </c>
      <c r="E257" s="150" t="s">
        <v>4384</v>
      </c>
      <c r="F257" s="151" t="s">
        <v>4385</v>
      </c>
      <c r="G257" s="152" t="s">
        <v>301</v>
      </c>
      <c r="H257" s="153">
        <v>2</v>
      </c>
      <c r="I257" s="154"/>
      <c r="J257" s="155">
        <f>ROUND(I257*H257,2)</f>
        <v>0</v>
      </c>
      <c r="K257" s="156"/>
      <c r="L257" s="32"/>
      <c r="M257" s="157" t="s">
        <v>1</v>
      </c>
      <c r="N257" s="158" t="s">
        <v>44</v>
      </c>
      <c r="O257" s="57"/>
      <c r="P257" s="159">
        <f>O257*H257</f>
        <v>0</v>
      </c>
      <c r="Q257" s="159">
        <v>0</v>
      </c>
      <c r="R257" s="159">
        <f>Q257*H257</f>
        <v>0</v>
      </c>
      <c r="S257" s="159">
        <v>0</v>
      </c>
      <c r="T257" s="160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61" t="s">
        <v>245</v>
      </c>
      <c r="AT257" s="161" t="s">
        <v>209</v>
      </c>
      <c r="AU257" s="161" t="s">
        <v>88</v>
      </c>
      <c r="AY257" s="17" t="s">
        <v>207</v>
      </c>
      <c r="BE257" s="162">
        <f>IF(N257="základní",J257,0)</f>
        <v>0</v>
      </c>
      <c r="BF257" s="162">
        <f>IF(N257="snížená",J257,0)</f>
        <v>0</v>
      </c>
      <c r="BG257" s="162">
        <f>IF(N257="zákl. přenesená",J257,0)</f>
        <v>0</v>
      </c>
      <c r="BH257" s="162">
        <f>IF(N257="sníž. přenesená",J257,0)</f>
        <v>0</v>
      </c>
      <c r="BI257" s="162">
        <f>IF(N257="nulová",J257,0)</f>
        <v>0</v>
      </c>
      <c r="BJ257" s="17" t="s">
        <v>86</v>
      </c>
      <c r="BK257" s="162">
        <f>ROUND(I257*H257,2)</f>
        <v>0</v>
      </c>
      <c r="BL257" s="17" t="s">
        <v>245</v>
      </c>
      <c r="BM257" s="161" t="s">
        <v>364</v>
      </c>
    </row>
    <row r="258" spans="1:65" s="13" customFormat="1" ht="11.25">
      <c r="B258" s="163"/>
      <c r="D258" s="164" t="s">
        <v>237</v>
      </c>
      <c r="E258" s="165" t="s">
        <v>1</v>
      </c>
      <c r="F258" s="166" t="s">
        <v>4386</v>
      </c>
      <c r="H258" s="167">
        <v>2</v>
      </c>
      <c r="I258" s="168"/>
      <c r="L258" s="163"/>
      <c r="M258" s="169"/>
      <c r="N258" s="170"/>
      <c r="O258" s="170"/>
      <c r="P258" s="170"/>
      <c r="Q258" s="170"/>
      <c r="R258" s="170"/>
      <c r="S258" s="170"/>
      <c r="T258" s="171"/>
      <c r="AT258" s="165" t="s">
        <v>237</v>
      </c>
      <c r="AU258" s="165" t="s">
        <v>88</v>
      </c>
      <c r="AV258" s="13" t="s">
        <v>88</v>
      </c>
      <c r="AW258" s="13" t="s">
        <v>33</v>
      </c>
      <c r="AX258" s="13" t="s">
        <v>79</v>
      </c>
      <c r="AY258" s="165" t="s">
        <v>207</v>
      </c>
    </row>
    <row r="259" spans="1:65" s="14" customFormat="1" ht="22.5">
      <c r="B259" s="172"/>
      <c r="D259" s="164" t="s">
        <v>237</v>
      </c>
      <c r="E259" s="173" t="s">
        <v>1</v>
      </c>
      <c r="F259" s="174" t="s">
        <v>4312</v>
      </c>
      <c r="H259" s="173" t="s">
        <v>1</v>
      </c>
      <c r="I259" s="175"/>
      <c r="L259" s="172"/>
      <c r="M259" s="176"/>
      <c r="N259" s="177"/>
      <c r="O259" s="177"/>
      <c r="P259" s="177"/>
      <c r="Q259" s="177"/>
      <c r="R259" s="177"/>
      <c r="S259" s="177"/>
      <c r="T259" s="178"/>
      <c r="AT259" s="173" t="s">
        <v>237</v>
      </c>
      <c r="AU259" s="173" t="s">
        <v>88</v>
      </c>
      <c r="AV259" s="14" t="s">
        <v>86</v>
      </c>
      <c r="AW259" s="14" t="s">
        <v>33</v>
      </c>
      <c r="AX259" s="14" t="s">
        <v>79</v>
      </c>
      <c r="AY259" s="173" t="s">
        <v>207</v>
      </c>
    </row>
    <row r="260" spans="1:65" s="15" customFormat="1" ht="11.25">
      <c r="B260" s="179"/>
      <c r="D260" s="164" t="s">
        <v>237</v>
      </c>
      <c r="E260" s="180" t="s">
        <v>1</v>
      </c>
      <c r="F260" s="181" t="s">
        <v>242</v>
      </c>
      <c r="H260" s="182">
        <v>2</v>
      </c>
      <c r="I260" s="183"/>
      <c r="L260" s="179"/>
      <c r="M260" s="184"/>
      <c r="N260" s="185"/>
      <c r="O260" s="185"/>
      <c r="P260" s="185"/>
      <c r="Q260" s="185"/>
      <c r="R260" s="185"/>
      <c r="S260" s="185"/>
      <c r="T260" s="186"/>
      <c r="AT260" s="180" t="s">
        <v>237</v>
      </c>
      <c r="AU260" s="180" t="s">
        <v>88</v>
      </c>
      <c r="AV260" s="15" t="s">
        <v>213</v>
      </c>
      <c r="AW260" s="15" t="s">
        <v>33</v>
      </c>
      <c r="AX260" s="15" t="s">
        <v>86</v>
      </c>
      <c r="AY260" s="180" t="s">
        <v>207</v>
      </c>
    </row>
    <row r="261" spans="1:65" s="2" customFormat="1" ht="24.2" customHeight="1">
      <c r="A261" s="31"/>
      <c r="B261" s="148"/>
      <c r="C261" s="149" t="s">
        <v>365</v>
      </c>
      <c r="D261" s="149" t="s">
        <v>209</v>
      </c>
      <c r="E261" s="150" t="s">
        <v>4387</v>
      </c>
      <c r="F261" s="151" t="s">
        <v>4388</v>
      </c>
      <c r="G261" s="152" t="s">
        <v>301</v>
      </c>
      <c r="H261" s="153">
        <v>3</v>
      </c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245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245</v>
      </c>
      <c r="BM261" s="161" t="s">
        <v>368</v>
      </c>
    </row>
    <row r="262" spans="1:65" s="13" customFormat="1" ht="11.25">
      <c r="B262" s="163"/>
      <c r="D262" s="164" t="s">
        <v>237</v>
      </c>
      <c r="E262" s="165" t="s">
        <v>1</v>
      </c>
      <c r="F262" s="166" t="s">
        <v>4381</v>
      </c>
      <c r="H262" s="167">
        <v>3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4" customFormat="1" ht="22.5">
      <c r="B263" s="172"/>
      <c r="D263" s="164" t="s">
        <v>237</v>
      </c>
      <c r="E263" s="173" t="s">
        <v>1</v>
      </c>
      <c r="F263" s="174" t="s">
        <v>4312</v>
      </c>
      <c r="H263" s="173" t="s">
        <v>1</v>
      </c>
      <c r="I263" s="175"/>
      <c r="L263" s="172"/>
      <c r="M263" s="176"/>
      <c r="N263" s="177"/>
      <c r="O263" s="177"/>
      <c r="P263" s="177"/>
      <c r="Q263" s="177"/>
      <c r="R263" s="177"/>
      <c r="S263" s="177"/>
      <c r="T263" s="178"/>
      <c r="AT263" s="173" t="s">
        <v>237</v>
      </c>
      <c r="AU263" s="173" t="s">
        <v>88</v>
      </c>
      <c r="AV263" s="14" t="s">
        <v>86</v>
      </c>
      <c r="AW263" s="14" t="s">
        <v>33</v>
      </c>
      <c r="AX263" s="14" t="s">
        <v>79</v>
      </c>
      <c r="AY263" s="173" t="s">
        <v>207</v>
      </c>
    </row>
    <row r="264" spans="1:65" s="15" customFormat="1" ht="11.25">
      <c r="B264" s="179"/>
      <c r="D264" s="164" t="s">
        <v>237</v>
      </c>
      <c r="E264" s="180" t="s">
        <v>1</v>
      </c>
      <c r="F264" s="181" t="s">
        <v>242</v>
      </c>
      <c r="H264" s="182">
        <v>3</v>
      </c>
      <c r="I264" s="183"/>
      <c r="L264" s="179"/>
      <c r="M264" s="184"/>
      <c r="N264" s="185"/>
      <c r="O264" s="185"/>
      <c r="P264" s="185"/>
      <c r="Q264" s="185"/>
      <c r="R264" s="185"/>
      <c r="S264" s="185"/>
      <c r="T264" s="186"/>
      <c r="AT264" s="180" t="s">
        <v>237</v>
      </c>
      <c r="AU264" s="180" t="s">
        <v>88</v>
      </c>
      <c r="AV264" s="15" t="s">
        <v>213</v>
      </c>
      <c r="AW264" s="15" t="s">
        <v>33</v>
      </c>
      <c r="AX264" s="15" t="s">
        <v>86</v>
      </c>
      <c r="AY264" s="180" t="s">
        <v>207</v>
      </c>
    </row>
    <row r="265" spans="1:65" s="2" customFormat="1" ht="24.2" customHeight="1">
      <c r="A265" s="31"/>
      <c r="B265" s="148"/>
      <c r="C265" s="149" t="s">
        <v>293</v>
      </c>
      <c r="D265" s="149" t="s">
        <v>209</v>
      </c>
      <c r="E265" s="150" t="s">
        <v>4389</v>
      </c>
      <c r="F265" s="151" t="s">
        <v>4390</v>
      </c>
      <c r="G265" s="152" t="s">
        <v>301</v>
      </c>
      <c r="H265" s="153">
        <v>6</v>
      </c>
      <c r="I265" s="154"/>
      <c r="J265" s="155">
        <f>ROUND(I265*H265,2)</f>
        <v>0</v>
      </c>
      <c r="K265" s="156"/>
      <c r="L265" s="32"/>
      <c r="M265" s="157" t="s">
        <v>1</v>
      </c>
      <c r="N265" s="158" t="s">
        <v>44</v>
      </c>
      <c r="O265" s="57"/>
      <c r="P265" s="159">
        <f>O265*H265</f>
        <v>0</v>
      </c>
      <c r="Q265" s="159">
        <v>0</v>
      </c>
      <c r="R265" s="159">
        <f>Q265*H265</f>
        <v>0</v>
      </c>
      <c r="S265" s="159">
        <v>0</v>
      </c>
      <c r="T265" s="160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61" t="s">
        <v>245</v>
      </c>
      <c r="AT265" s="161" t="s">
        <v>209</v>
      </c>
      <c r="AU265" s="161" t="s">
        <v>88</v>
      </c>
      <c r="AY265" s="17" t="s">
        <v>207</v>
      </c>
      <c r="BE265" s="162">
        <f>IF(N265="základní",J265,0)</f>
        <v>0</v>
      </c>
      <c r="BF265" s="162">
        <f>IF(N265="snížená",J265,0)</f>
        <v>0</v>
      </c>
      <c r="BG265" s="162">
        <f>IF(N265="zákl. přenesená",J265,0)</f>
        <v>0</v>
      </c>
      <c r="BH265" s="162">
        <f>IF(N265="sníž. přenesená",J265,0)</f>
        <v>0</v>
      </c>
      <c r="BI265" s="162">
        <f>IF(N265="nulová",J265,0)</f>
        <v>0</v>
      </c>
      <c r="BJ265" s="17" t="s">
        <v>86</v>
      </c>
      <c r="BK265" s="162">
        <f>ROUND(I265*H265,2)</f>
        <v>0</v>
      </c>
      <c r="BL265" s="17" t="s">
        <v>245</v>
      </c>
      <c r="BM265" s="161" t="s">
        <v>371</v>
      </c>
    </row>
    <row r="266" spans="1:65" s="13" customFormat="1" ht="11.25">
      <c r="B266" s="163"/>
      <c r="D266" s="164" t="s">
        <v>237</v>
      </c>
      <c r="E266" s="165" t="s">
        <v>1</v>
      </c>
      <c r="F266" s="166" t="s">
        <v>4391</v>
      </c>
      <c r="H266" s="167">
        <v>6</v>
      </c>
      <c r="I266" s="168"/>
      <c r="L266" s="163"/>
      <c r="M266" s="169"/>
      <c r="N266" s="170"/>
      <c r="O266" s="170"/>
      <c r="P266" s="170"/>
      <c r="Q266" s="170"/>
      <c r="R266" s="170"/>
      <c r="S266" s="170"/>
      <c r="T266" s="171"/>
      <c r="AT266" s="165" t="s">
        <v>237</v>
      </c>
      <c r="AU266" s="165" t="s">
        <v>88</v>
      </c>
      <c r="AV266" s="13" t="s">
        <v>88</v>
      </c>
      <c r="AW266" s="13" t="s">
        <v>33</v>
      </c>
      <c r="AX266" s="13" t="s">
        <v>79</v>
      </c>
      <c r="AY266" s="165" t="s">
        <v>207</v>
      </c>
    </row>
    <row r="267" spans="1:65" s="14" customFormat="1" ht="22.5">
      <c r="B267" s="172"/>
      <c r="D267" s="164" t="s">
        <v>237</v>
      </c>
      <c r="E267" s="173" t="s">
        <v>1</v>
      </c>
      <c r="F267" s="174" t="s">
        <v>4312</v>
      </c>
      <c r="H267" s="173" t="s">
        <v>1</v>
      </c>
      <c r="I267" s="175"/>
      <c r="L267" s="172"/>
      <c r="M267" s="176"/>
      <c r="N267" s="177"/>
      <c r="O267" s="177"/>
      <c r="P267" s="177"/>
      <c r="Q267" s="177"/>
      <c r="R267" s="177"/>
      <c r="S267" s="177"/>
      <c r="T267" s="178"/>
      <c r="AT267" s="173" t="s">
        <v>237</v>
      </c>
      <c r="AU267" s="173" t="s">
        <v>88</v>
      </c>
      <c r="AV267" s="14" t="s">
        <v>86</v>
      </c>
      <c r="AW267" s="14" t="s">
        <v>33</v>
      </c>
      <c r="AX267" s="14" t="s">
        <v>79</v>
      </c>
      <c r="AY267" s="173" t="s">
        <v>207</v>
      </c>
    </row>
    <row r="268" spans="1:65" s="15" customFormat="1" ht="11.25">
      <c r="B268" s="179"/>
      <c r="D268" s="164" t="s">
        <v>237</v>
      </c>
      <c r="E268" s="180" t="s">
        <v>1</v>
      </c>
      <c r="F268" s="181" t="s">
        <v>242</v>
      </c>
      <c r="H268" s="182">
        <v>6</v>
      </c>
      <c r="I268" s="183"/>
      <c r="L268" s="179"/>
      <c r="M268" s="184"/>
      <c r="N268" s="185"/>
      <c r="O268" s="185"/>
      <c r="P268" s="185"/>
      <c r="Q268" s="185"/>
      <c r="R268" s="185"/>
      <c r="S268" s="185"/>
      <c r="T268" s="186"/>
      <c r="AT268" s="180" t="s">
        <v>237</v>
      </c>
      <c r="AU268" s="180" t="s">
        <v>88</v>
      </c>
      <c r="AV268" s="15" t="s">
        <v>213</v>
      </c>
      <c r="AW268" s="15" t="s">
        <v>33</v>
      </c>
      <c r="AX268" s="15" t="s">
        <v>86</v>
      </c>
      <c r="AY268" s="180" t="s">
        <v>207</v>
      </c>
    </row>
    <row r="269" spans="1:65" s="2" customFormat="1" ht="24.2" customHeight="1">
      <c r="A269" s="31"/>
      <c r="B269" s="148"/>
      <c r="C269" s="149" t="s">
        <v>372</v>
      </c>
      <c r="D269" s="149" t="s">
        <v>209</v>
      </c>
      <c r="E269" s="150" t="s">
        <v>4392</v>
      </c>
      <c r="F269" s="151" t="s">
        <v>4393</v>
      </c>
      <c r="G269" s="152" t="s">
        <v>301</v>
      </c>
      <c r="H269" s="153">
        <v>3</v>
      </c>
      <c r="I269" s="154"/>
      <c r="J269" s="155">
        <f>ROUND(I269*H269,2)</f>
        <v>0</v>
      </c>
      <c r="K269" s="156"/>
      <c r="L269" s="32"/>
      <c r="M269" s="157" t="s">
        <v>1</v>
      </c>
      <c r="N269" s="158" t="s">
        <v>44</v>
      </c>
      <c r="O269" s="57"/>
      <c r="P269" s="159">
        <f>O269*H269</f>
        <v>0</v>
      </c>
      <c r="Q269" s="159">
        <v>0</v>
      </c>
      <c r="R269" s="159">
        <f>Q269*H269</f>
        <v>0</v>
      </c>
      <c r="S269" s="159">
        <v>0</v>
      </c>
      <c r="T269" s="160">
        <f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61" t="s">
        <v>245</v>
      </c>
      <c r="AT269" s="161" t="s">
        <v>209</v>
      </c>
      <c r="AU269" s="161" t="s">
        <v>88</v>
      </c>
      <c r="AY269" s="17" t="s">
        <v>207</v>
      </c>
      <c r="BE269" s="162">
        <f>IF(N269="základní",J269,0)</f>
        <v>0</v>
      </c>
      <c r="BF269" s="162">
        <f>IF(N269="snížená",J269,0)</f>
        <v>0</v>
      </c>
      <c r="BG269" s="162">
        <f>IF(N269="zákl. přenesená",J269,0)</f>
        <v>0</v>
      </c>
      <c r="BH269" s="162">
        <f>IF(N269="sníž. přenesená",J269,0)</f>
        <v>0</v>
      </c>
      <c r="BI269" s="162">
        <f>IF(N269="nulová",J269,0)</f>
        <v>0</v>
      </c>
      <c r="BJ269" s="17" t="s">
        <v>86</v>
      </c>
      <c r="BK269" s="162">
        <f>ROUND(I269*H269,2)</f>
        <v>0</v>
      </c>
      <c r="BL269" s="17" t="s">
        <v>245</v>
      </c>
      <c r="BM269" s="161" t="s">
        <v>375</v>
      </c>
    </row>
    <row r="270" spans="1:65" s="13" customFormat="1" ht="11.25">
      <c r="B270" s="163"/>
      <c r="D270" s="164" t="s">
        <v>237</v>
      </c>
      <c r="E270" s="165" t="s">
        <v>1</v>
      </c>
      <c r="F270" s="166" t="s">
        <v>4381</v>
      </c>
      <c r="H270" s="167">
        <v>3</v>
      </c>
      <c r="I270" s="168"/>
      <c r="L270" s="163"/>
      <c r="M270" s="169"/>
      <c r="N270" s="170"/>
      <c r="O270" s="170"/>
      <c r="P270" s="170"/>
      <c r="Q270" s="170"/>
      <c r="R270" s="170"/>
      <c r="S270" s="170"/>
      <c r="T270" s="171"/>
      <c r="AT270" s="165" t="s">
        <v>237</v>
      </c>
      <c r="AU270" s="165" t="s">
        <v>88</v>
      </c>
      <c r="AV270" s="13" t="s">
        <v>88</v>
      </c>
      <c r="AW270" s="13" t="s">
        <v>33</v>
      </c>
      <c r="AX270" s="13" t="s">
        <v>79</v>
      </c>
      <c r="AY270" s="165" t="s">
        <v>207</v>
      </c>
    </row>
    <row r="271" spans="1:65" s="14" customFormat="1" ht="22.5">
      <c r="B271" s="172"/>
      <c r="D271" s="164" t="s">
        <v>237</v>
      </c>
      <c r="E271" s="173" t="s">
        <v>1</v>
      </c>
      <c r="F271" s="174" t="s">
        <v>4312</v>
      </c>
      <c r="H271" s="173" t="s">
        <v>1</v>
      </c>
      <c r="I271" s="175"/>
      <c r="L271" s="172"/>
      <c r="M271" s="176"/>
      <c r="N271" s="177"/>
      <c r="O271" s="177"/>
      <c r="P271" s="177"/>
      <c r="Q271" s="177"/>
      <c r="R271" s="177"/>
      <c r="S271" s="177"/>
      <c r="T271" s="178"/>
      <c r="AT271" s="173" t="s">
        <v>237</v>
      </c>
      <c r="AU271" s="173" t="s">
        <v>88</v>
      </c>
      <c r="AV271" s="14" t="s">
        <v>86</v>
      </c>
      <c r="AW271" s="14" t="s">
        <v>33</v>
      </c>
      <c r="AX271" s="14" t="s">
        <v>79</v>
      </c>
      <c r="AY271" s="173" t="s">
        <v>207</v>
      </c>
    </row>
    <row r="272" spans="1:65" s="15" customFormat="1" ht="11.25">
      <c r="B272" s="179"/>
      <c r="D272" s="164" t="s">
        <v>237</v>
      </c>
      <c r="E272" s="180" t="s">
        <v>1</v>
      </c>
      <c r="F272" s="181" t="s">
        <v>242</v>
      </c>
      <c r="H272" s="182">
        <v>3</v>
      </c>
      <c r="I272" s="183"/>
      <c r="L272" s="179"/>
      <c r="M272" s="184"/>
      <c r="N272" s="185"/>
      <c r="O272" s="185"/>
      <c r="P272" s="185"/>
      <c r="Q272" s="185"/>
      <c r="R272" s="185"/>
      <c r="S272" s="185"/>
      <c r="T272" s="186"/>
      <c r="AT272" s="180" t="s">
        <v>237</v>
      </c>
      <c r="AU272" s="180" t="s">
        <v>88</v>
      </c>
      <c r="AV272" s="15" t="s">
        <v>213</v>
      </c>
      <c r="AW272" s="15" t="s">
        <v>33</v>
      </c>
      <c r="AX272" s="15" t="s">
        <v>86</v>
      </c>
      <c r="AY272" s="180" t="s">
        <v>207</v>
      </c>
    </row>
    <row r="273" spans="1:65" s="2" customFormat="1" ht="24.2" customHeight="1">
      <c r="A273" s="31"/>
      <c r="B273" s="148"/>
      <c r="C273" s="149" t="s">
        <v>297</v>
      </c>
      <c r="D273" s="149" t="s">
        <v>209</v>
      </c>
      <c r="E273" s="150" t="s">
        <v>4394</v>
      </c>
      <c r="F273" s="151" t="s">
        <v>4395</v>
      </c>
      <c r="G273" s="152" t="s">
        <v>301</v>
      </c>
      <c r="H273" s="153">
        <v>6</v>
      </c>
      <c r="I273" s="154"/>
      <c r="J273" s="155">
        <f>ROUND(I273*H273,2)</f>
        <v>0</v>
      </c>
      <c r="K273" s="156"/>
      <c r="L273" s="32"/>
      <c r="M273" s="157" t="s">
        <v>1</v>
      </c>
      <c r="N273" s="158" t="s">
        <v>44</v>
      </c>
      <c r="O273" s="57"/>
      <c r="P273" s="159">
        <f>O273*H273</f>
        <v>0</v>
      </c>
      <c r="Q273" s="159">
        <v>0</v>
      </c>
      <c r="R273" s="159">
        <f>Q273*H273</f>
        <v>0</v>
      </c>
      <c r="S273" s="159">
        <v>0</v>
      </c>
      <c r="T273" s="160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245</v>
      </c>
      <c r="AT273" s="161" t="s">
        <v>209</v>
      </c>
      <c r="AU273" s="161" t="s">
        <v>88</v>
      </c>
      <c r="AY273" s="17" t="s">
        <v>207</v>
      </c>
      <c r="BE273" s="162">
        <f>IF(N273="základní",J273,0)</f>
        <v>0</v>
      </c>
      <c r="BF273" s="162">
        <f>IF(N273="snížená",J273,0)</f>
        <v>0</v>
      </c>
      <c r="BG273" s="162">
        <f>IF(N273="zákl. přenesená",J273,0)</f>
        <v>0</v>
      </c>
      <c r="BH273" s="162">
        <f>IF(N273="sníž. přenesená",J273,0)</f>
        <v>0</v>
      </c>
      <c r="BI273" s="162">
        <f>IF(N273="nulová",J273,0)</f>
        <v>0</v>
      </c>
      <c r="BJ273" s="17" t="s">
        <v>86</v>
      </c>
      <c r="BK273" s="162">
        <f>ROUND(I273*H273,2)</f>
        <v>0</v>
      </c>
      <c r="BL273" s="17" t="s">
        <v>245</v>
      </c>
      <c r="BM273" s="161" t="s">
        <v>378</v>
      </c>
    </row>
    <row r="274" spans="1:65" s="13" customFormat="1" ht="11.25">
      <c r="B274" s="163"/>
      <c r="D274" s="164" t="s">
        <v>237</v>
      </c>
      <c r="E274" s="165" t="s">
        <v>1</v>
      </c>
      <c r="F274" s="166" t="s">
        <v>4391</v>
      </c>
      <c r="H274" s="167">
        <v>6</v>
      </c>
      <c r="I274" s="168"/>
      <c r="L274" s="163"/>
      <c r="M274" s="169"/>
      <c r="N274" s="170"/>
      <c r="O274" s="170"/>
      <c r="P274" s="170"/>
      <c r="Q274" s="170"/>
      <c r="R274" s="170"/>
      <c r="S274" s="170"/>
      <c r="T274" s="171"/>
      <c r="AT274" s="165" t="s">
        <v>237</v>
      </c>
      <c r="AU274" s="165" t="s">
        <v>88</v>
      </c>
      <c r="AV274" s="13" t="s">
        <v>88</v>
      </c>
      <c r="AW274" s="13" t="s">
        <v>33</v>
      </c>
      <c r="AX274" s="13" t="s">
        <v>79</v>
      </c>
      <c r="AY274" s="165" t="s">
        <v>207</v>
      </c>
    </row>
    <row r="275" spans="1:65" s="14" customFormat="1" ht="22.5">
      <c r="B275" s="172"/>
      <c r="D275" s="164" t="s">
        <v>237</v>
      </c>
      <c r="E275" s="173" t="s">
        <v>1</v>
      </c>
      <c r="F275" s="174" t="s">
        <v>4312</v>
      </c>
      <c r="H275" s="173" t="s">
        <v>1</v>
      </c>
      <c r="I275" s="175"/>
      <c r="L275" s="172"/>
      <c r="M275" s="176"/>
      <c r="N275" s="177"/>
      <c r="O275" s="177"/>
      <c r="P275" s="177"/>
      <c r="Q275" s="177"/>
      <c r="R275" s="177"/>
      <c r="S275" s="177"/>
      <c r="T275" s="178"/>
      <c r="AT275" s="173" t="s">
        <v>237</v>
      </c>
      <c r="AU275" s="173" t="s">
        <v>88</v>
      </c>
      <c r="AV275" s="14" t="s">
        <v>86</v>
      </c>
      <c r="AW275" s="14" t="s">
        <v>33</v>
      </c>
      <c r="AX275" s="14" t="s">
        <v>79</v>
      </c>
      <c r="AY275" s="173" t="s">
        <v>207</v>
      </c>
    </row>
    <row r="276" spans="1:65" s="15" customFormat="1" ht="11.25">
      <c r="B276" s="179"/>
      <c r="D276" s="164" t="s">
        <v>237</v>
      </c>
      <c r="E276" s="180" t="s">
        <v>1</v>
      </c>
      <c r="F276" s="181" t="s">
        <v>242</v>
      </c>
      <c r="H276" s="182">
        <v>6</v>
      </c>
      <c r="I276" s="183"/>
      <c r="L276" s="179"/>
      <c r="M276" s="184"/>
      <c r="N276" s="185"/>
      <c r="O276" s="185"/>
      <c r="P276" s="185"/>
      <c r="Q276" s="185"/>
      <c r="R276" s="185"/>
      <c r="S276" s="185"/>
      <c r="T276" s="186"/>
      <c r="AT276" s="180" t="s">
        <v>237</v>
      </c>
      <c r="AU276" s="180" t="s">
        <v>88</v>
      </c>
      <c r="AV276" s="15" t="s">
        <v>213</v>
      </c>
      <c r="AW276" s="15" t="s">
        <v>33</v>
      </c>
      <c r="AX276" s="15" t="s">
        <v>86</v>
      </c>
      <c r="AY276" s="180" t="s">
        <v>207</v>
      </c>
    </row>
    <row r="277" spans="1:65" s="2" customFormat="1" ht="24.2" customHeight="1">
      <c r="A277" s="31"/>
      <c r="B277" s="148"/>
      <c r="C277" s="149" t="s">
        <v>379</v>
      </c>
      <c r="D277" s="149" t="s">
        <v>209</v>
      </c>
      <c r="E277" s="150" t="s">
        <v>4396</v>
      </c>
      <c r="F277" s="151" t="s">
        <v>4397</v>
      </c>
      <c r="G277" s="152" t="s">
        <v>301</v>
      </c>
      <c r="H277" s="153">
        <v>10</v>
      </c>
      <c r="I277" s="154"/>
      <c r="J277" s="155">
        <f>ROUND(I277*H277,2)</f>
        <v>0</v>
      </c>
      <c r="K277" s="156"/>
      <c r="L277" s="32"/>
      <c r="M277" s="157" t="s">
        <v>1</v>
      </c>
      <c r="N277" s="158" t="s">
        <v>44</v>
      </c>
      <c r="O277" s="57"/>
      <c r="P277" s="159">
        <f>O277*H277</f>
        <v>0</v>
      </c>
      <c r="Q277" s="159">
        <v>0</v>
      </c>
      <c r="R277" s="159">
        <f>Q277*H277</f>
        <v>0</v>
      </c>
      <c r="S277" s="159">
        <v>0</v>
      </c>
      <c r="T277" s="160">
        <f>S277*H277</f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61" t="s">
        <v>245</v>
      </c>
      <c r="AT277" s="161" t="s">
        <v>209</v>
      </c>
      <c r="AU277" s="161" t="s">
        <v>88</v>
      </c>
      <c r="AY277" s="17" t="s">
        <v>207</v>
      </c>
      <c r="BE277" s="162">
        <f>IF(N277="základní",J277,0)</f>
        <v>0</v>
      </c>
      <c r="BF277" s="162">
        <f>IF(N277="snížená",J277,0)</f>
        <v>0</v>
      </c>
      <c r="BG277" s="162">
        <f>IF(N277="zákl. přenesená",J277,0)</f>
        <v>0</v>
      </c>
      <c r="BH277" s="162">
        <f>IF(N277="sníž. přenesená",J277,0)</f>
        <v>0</v>
      </c>
      <c r="BI277" s="162">
        <f>IF(N277="nulová",J277,0)</f>
        <v>0</v>
      </c>
      <c r="BJ277" s="17" t="s">
        <v>86</v>
      </c>
      <c r="BK277" s="162">
        <f>ROUND(I277*H277,2)</f>
        <v>0</v>
      </c>
      <c r="BL277" s="17" t="s">
        <v>245</v>
      </c>
      <c r="BM277" s="161" t="s">
        <v>382</v>
      </c>
    </row>
    <row r="278" spans="1:65" s="13" customFormat="1" ht="11.25">
      <c r="B278" s="163"/>
      <c r="D278" s="164" t="s">
        <v>237</v>
      </c>
      <c r="E278" s="165" t="s">
        <v>1</v>
      </c>
      <c r="F278" s="166" t="s">
        <v>4398</v>
      </c>
      <c r="H278" s="167">
        <v>10</v>
      </c>
      <c r="I278" s="168"/>
      <c r="L278" s="163"/>
      <c r="M278" s="169"/>
      <c r="N278" s="170"/>
      <c r="O278" s="170"/>
      <c r="P278" s="170"/>
      <c r="Q278" s="170"/>
      <c r="R278" s="170"/>
      <c r="S278" s="170"/>
      <c r="T278" s="171"/>
      <c r="AT278" s="165" t="s">
        <v>237</v>
      </c>
      <c r="AU278" s="165" t="s">
        <v>88</v>
      </c>
      <c r="AV278" s="13" t="s">
        <v>88</v>
      </c>
      <c r="AW278" s="13" t="s">
        <v>33</v>
      </c>
      <c r="AX278" s="13" t="s">
        <v>79</v>
      </c>
      <c r="AY278" s="165" t="s">
        <v>207</v>
      </c>
    </row>
    <row r="279" spans="1:65" s="14" customFormat="1" ht="22.5">
      <c r="B279" s="172"/>
      <c r="D279" s="164" t="s">
        <v>237</v>
      </c>
      <c r="E279" s="173" t="s">
        <v>1</v>
      </c>
      <c r="F279" s="174" t="s">
        <v>4312</v>
      </c>
      <c r="H279" s="173" t="s">
        <v>1</v>
      </c>
      <c r="I279" s="175"/>
      <c r="L279" s="172"/>
      <c r="M279" s="176"/>
      <c r="N279" s="177"/>
      <c r="O279" s="177"/>
      <c r="P279" s="177"/>
      <c r="Q279" s="177"/>
      <c r="R279" s="177"/>
      <c r="S279" s="177"/>
      <c r="T279" s="178"/>
      <c r="AT279" s="173" t="s">
        <v>237</v>
      </c>
      <c r="AU279" s="173" t="s">
        <v>88</v>
      </c>
      <c r="AV279" s="14" t="s">
        <v>86</v>
      </c>
      <c r="AW279" s="14" t="s">
        <v>33</v>
      </c>
      <c r="AX279" s="14" t="s">
        <v>79</v>
      </c>
      <c r="AY279" s="173" t="s">
        <v>207</v>
      </c>
    </row>
    <row r="280" spans="1:65" s="15" customFormat="1" ht="11.25">
      <c r="B280" s="179"/>
      <c r="D280" s="164" t="s">
        <v>237</v>
      </c>
      <c r="E280" s="180" t="s">
        <v>1</v>
      </c>
      <c r="F280" s="181" t="s">
        <v>242</v>
      </c>
      <c r="H280" s="182">
        <v>10</v>
      </c>
      <c r="I280" s="183"/>
      <c r="L280" s="179"/>
      <c r="M280" s="184"/>
      <c r="N280" s="185"/>
      <c r="O280" s="185"/>
      <c r="P280" s="185"/>
      <c r="Q280" s="185"/>
      <c r="R280" s="185"/>
      <c r="S280" s="185"/>
      <c r="T280" s="186"/>
      <c r="AT280" s="180" t="s">
        <v>237</v>
      </c>
      <c r="AU280" s="180" t="s">
        <v>88</v>
      </c>
      <c r="AV280" s="15" t="s">
        <v>213</v>
      </c>
      <c r="AW280" s="15" t="s">
        <v>33</v>
      </c>
      <c r="AX280" s="15" t="s">
        <v>86</v>
      </c>
      <c r="AY280" s="180" t="s">
        <v>207</v>
      </c>
    </row>
    <row r="281" spans="1:65" s="2" customFormat="1" ht="24.2" customHeight="1">
      <c r="A281" s="31"/>
      <c r="B281" s="148"/>
      <c r="C281" s="149" t="s">
        <v>302</v>
      </c>
      <c r="D281" s="149" t="s">
        <v>209</v>
      </c>
      <c r="E281" s="150" t="s">
        <v>4399</v>
      </c>
      <c r="F281" s="151" t="s">
        <v>4400</v>
      </c>
      <c r="G281" s="152" t="s">
        <v>301</v>
      </c>
      <c r="H281" s="153">
        <v>2</v>
      </c>
      <c r="I281" s="154"/>
      <c r="J281" s="155">
        <f>ROUND(I281*H281,2)</f>
        <v>0</v>
      </c>
      <c r="K281" s="156"/>
      <c r="L281" s="32"/>
      <c r="M281" s="157" t="s">
        <v>1</v>
      </c>
      <c r="N281" s="158" t="s">
        <v>44</v>
      </c>
      <c r="O281" s="57"/>
      <c r="P281" s="159">
        <f>O281*H281</f>
        <v>0</v>
      </c>
      <c r="Q281" s="159">
        <v>0</v>
      </c>
      <c r="R281" s="159">
        <f>Q281*H281</f>
        <v>0</v>
      </c>
      <c r="S281" s="159">
        <v>0</v>
      </c>
      <c r="T281" s="160">
        <f>S281*H281</f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61" t="s">
        <v>245</v>
      </c>
      <c r="AT281" s="161" t="s">
        <v>209</v>
      </c>
      <c r="AU281" s="161" t="s">
        <v>88</v>
      </c>
      <c r="AY281" s="17" t="s">
        <v>207</v>
      </c>
      <c r="BE281" s="162">
        <f>IF(N281="základní",J281,0)</f>
        <v>0</v>
      </c>
      <c r="BF281" s="162">
        <f>IF(N281="snížená",J281,0)</f>
        <v>0</v>
      </c>
      <c r="BG281" s="162">
        <f>IF(N281="zákl. přenesená",J281,0)</f>
        <v>0</v>
      </c>
      <c r="BH281" s="162">
        <f>IF(N281="sníž. přenesená",J281,0)</f>
        <v>0</v>
      </c>
      <c r="BI281" s="162">
        <f>IF(N281="nulová",J281,0)</f>
        <v>0</v>
      </c>
      <c r="BJ281" s="17" t="s">
        <v>86</v>
      </c>
      <c r="BK281" s="162">
        <f>ROUND(I281*H281,2)</f>
        <v>0</v>
      </c>
      <c r="BL281" s="17" t="s">
        <v>245</v>
      </c>
      <c r="BM281" s="161" t="s">
        <v>386</v>
      </c>
    </row>
    <row r="282" spans="1:65" s="13" customFormat="1" ht="11.25">
      <c r="B282" s="163"/>
      <c r="D282" s="164" t="s">
        <v>237</v>
      </c>
      <c r="E282" s="165" t="s">
        <v>1</v>
      </c>
      <c r="F282" s="166" t="s">
        <v>4386</v>
      </c>
      <c r="H282" s="167">
        <v>2</v>
      </c>
      <c r="I282" s="168"/>
      <c r="L282" s="163"/>
      <c r="M282" s="169"/>
      <c r="N282" s="170"/>
      <c r="O282" s="170"/>
      <c r="P282" s="170"/>
      <c r="Q282" s="170"/>
      <c r="R282" s="170"/>
      <c r="S282" s="170"/>
      <c r="T282" s="171"/>
      <c r="AT282" s="165" t="s">
        <v>237</v>
      </c>
      <c r="AU282" s="165" t="s">
        <v>88</v>
      </c>
      <c r="AV282" s="13" t="s">
        <v>88</v>
      </c>
      <c r="AW282" s="13" t="s">
        <v>33</v>
      </c>
      <c r="AX282" s="13" t="s">
        <v>79</v>
      </c>
      <c r="AY282" s="165" t="s">
        <v>207</v>
      </c>
    </row>
    <row r="283" spans="1:65" s="14" customFormat="1" ht="22.5">
      <c r="B283" s="172"/>
      <c r="D283" s="164" t="s">
        <v>237</v>
      </c>
      <c r="E283" s="173" t="s">
        <v>1</v>
      </c>
      <c r="F283" s="174" t="s">
        <v>4312</v>
      </c>
      <c r="H283" s="173" t="s">
        <v>1</v>
      </c>
      <c r="I283" s="175"/>
      <c r="L283" s="172"/>
      <c r="M283" s="176"/>
      <c r="N283" s="177"/>
      <c r="O283" s="177"/>
      <c r="P283" s="177"/>
      <c r="Q283" s="177"/>
      <c r="R283" s="177"/>
      <c r="S283" s="177"/>
      <c r="T283" s="178"/>
      <c r="AT283" s="173" t="s">
        <v>237</v>
      </c>
      <c r="AU283" s="173" t="s">
        <v>88</v>
      </c>
      <c r="AV283" s="14" t="s">
        <v>86</v>
      </c>
      <c r="AW283" s="14" t="s">
        <v>33</v>
      </c>
      <c r="AX283" s="14" t="s">
        <v>79</v>
      </c>
      <c r="AY283" s="173" t="s">
        <v>207</v>
      </c>
    </row>
    <row r="284" spans="1:65" s="15" customFormat="1" ht="11.25">
      <c r="B284" s="179"/>
      <c r="D284" s="164" t="s">
        <v>237</v>
      </c>
      <c r="E284" s="180" t="s">
        <v>1</v>
      </c>
      <c r="F284" s="181" t="s">
        <v>242</v>
      </c>
      <c r="H284" s="182">
        <v>2</v>
      </c>
      <c r="I284" s="183"/>
      <c r="L284" s="179"/>
      <c r="M284" s="184"/>
      <c r="N284" s="185"/>
      <c r="O284" s="185"/>
      <c r="P284" s="185"/>
      <c r="Q284" s="185"/>
      <c r="R284" s="185"/>
      <c r="S284" s="185"/>
      <c r="T284" s="186"/>
      <c r="AT284" s="180" t="s">
        <v>237</v>
      </c>
      <c r="AU284" s="180" t="s">
        <v>88</v>
      </c>
      <c r="AV284" s="15" t="s">
        <v>213</v>
      </c>
      <c r="AW284" s="15" t="s">
        <v>33</v>
      </c>
      <c r="AX284" s="15" t="s">
        <v>86</v>
      </c>
      <c r="AY284" s="180" t="s">
        <v>207</v>
      </c>
    </row>
    <row r="285" spans="1:65" s="2" customFormat="1" ht="24.2" customHeight="1">
      <c r="A285" s="31"/>
      <c r="B285" s="148"/>
      <c r="C285" s="149" t="s">
        <v>387</v>
      </c>
      <c r="D285" s="149" t="s">
        <v>209</v>
      </c>
      <c r="E285" s="150" t="s">
        <v>4401</v>
      </c>
      <c r="F285" s="151" t="s">
        <v>4402</v>
      </c>
      <c r="G285" s="152" t="s">
        <v>301</v>
      </c>
      <c r="H285" s="153">
        <v>4</v>
      </c>
      <c r="I285" s="154"/>
      <c r="J285" s="155">
        <f>ROUND(I285*H285,2)</f>
        <v>0</v>
      </c>
      <c r="K285" s="156"/>
      <c r="L285" s="32"/>
      <c r="M285" s="157" t="s">
        <v>1</v>
      </c>
      <c r="N285" s="158" t="s">
        <v>44</v>
      </c>
      <c r="O285" s="57"/>
      <c r="P285" s="159">
        <f>O285*H285</f>
        <v>0</v>
      </c>
      <c r="Q285" s="159">
        <v>0</v>
      </c>
      <c r="R285" s="159">
        <f>Q285*H285</f>
        <v>0</v>
      </c>
      <c r="S285" s="159">
        <v>0</v>
      </c>
      <c r="T285" s="160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61" t="s">
        <v>245</v>
      </c>
      <c r="AT285" s="161" t="s">
        <v>209</v>
      </c>
      <c r="AU285" s="161" t="s">
        <v>88</v>
      </c>
      <c r="AY285" s="17" t="s">
        <v>207</v>
      </c>
      <c r="BE285" s="162">
        <f>IF(N285="základní",J285,0)</f>
        <v>0</v>
      </c>
      <c r="BF285" s="162">
        <f>IF(N285="snížená",J285,0)</f>
        <v>0</v>
      </c>
      <c r="BG285" s="162">
        <f>IF(N285="zákl. přenesená",J285,0)</f>
        <v>0</v>
      </c>
      <c r="BH285" s="162">
        <f>IF(N285="sníž. přenesená",J285,0)</f>
        <v>0</v>
      </c>
      <c r="BI285" s="162">
        <f>IF(N285="nulová",J285,0)</f>
        <v>0</v>
      </c>
      <c r="BJ285" s="17" t="s">
        <v>86</v>
      </c>
      <c r="BK285" s="162">
        <f>ROUND(I285*H285,2)</f>
        <v>0</v>
      </c>
      <c r="BL285" s="17" t="s">
        <v>245</v>
      </c>
      <c r="BM285" s="161" t="s">
        <v>390</v>
      </c>
    </row>
    <row r="286" spans="1:65" s="13" customFormat="1" ht="11.25">
      <c r="B286" s="163"/>
      <c r="D286" s="164" t="s">
        <v>237</v>
      </c>
      <c r="E286" s="165" t="s">
        <v>1</v>
      </c>
      <c r="F286" s="166" t="s">
        <v>4403</v>
      </c>
      <c r="H286" s="167">
        <v>4</v>
      </c>
      <c r="I286" s="168"/>
      <c r="L286" s="163"/>
      <c r="M286" s="169"/>
      <c r="N286" s="170"/>
      <c r="O286" s="170"/>
      <c r="P286" s="170"/>
      <c r="Q286" s="170"/>
      <c r="R286" s="170"/>
      <c r="S286" s="170"/>
      <c r="T286" s="171"/>
      <c r="AT286" s="165" t="s">
        <v>237</v>
      </c>
      <c r="AU286" s="165" t="s">
        <v>88</v>
      </c>
      <c r="AV286" s="13" t="s">
        <v>88</v>
      </c>
      <c r="AW286" s="13" t="s">
        <v>33</v>
      </c>
      <c r="AX286" s="13" t="s">
        <v>79</v>
      </c>
      <c r="AY286" s="165" t="s">
        <v>207</v>
      </c>
    </row>
    <row r="287" spans="1:65" s="14" customFormat="1" ht="22.5">
      <c r="B287" s="172"/>
      <c r="D287" s="164" t="s">
        <v>237</v>
      </c>
      <c r="E287" s="173" t="s">
        <v>1</v>
      </c>
      <c r="F287" s="174" t="s">
        <v>4312</v>
      </c>
      <c r="H287" s="173" t="s">
        <v>1</v>
      </c>
      <c r="I287" s="175"/>
      <c r="L287" s="172"/>
      <c r="M287" s="176"/>
      <c r="N287" s="177"/>
      <c r="O287" s="177"/>
      <c r="P287" s="177"/>
      <c r="Q287" s="177"/>
      <c r="R287" s="177"/>
      <c r="S287" s="177"/>
      <c r="T287" s="178"/>
      <c r="AT287" s="173" t="s">
        <v>237</v>
      </c>
      <c r="AU287" s="173" t="s">
        <v>88</v>
      </c>
      <c r="AV287" s="14" t="s">
        <v>86</v>
      </c>
      <c r="AW287" s="14" t="s">
        <v>33</v>
      </c>
      <c r="AX287" s="14" t="s">
        <v>79</v>
      </c>
      <c r="AY287" s="173" t="s">
        <v>207</v>
      </c>
    </row>
    <row r="288" spans="1:65" s="15" customFormat="1" ht="11.25">
      <c r="B288" s="179"/>
      <c r="D288" s="164" t="s">
        <v>237</v>
      </c>
      <c r="E288" s="180" t="s">
        <v>1</v>
      </c>
      <c r="F288" s="181" t="s">
        <v>242</v>
      </c>
      <c r="H288" s="182">
        <v>4</v>
      </c>
      <c r="I288" s="183"/>
      <c r="L288" s="179"/>
      <c r="M288" s="184"/>
      <c r="N288" s="185"/>
      <c r="O288" s="185"/>
      <c r="P288" s="185"/>
      <c r="Q288" s="185"/>
      <c r="R288" s="185"/>
      <c r="S288" s="185"/>
      <c r="T288" s="186"/>
      <c r="AT288" s="180" t="s">
        <v>237</v>
      </c>
      <c r="AU288" s="180" t="s">
        <v>88</v>
      </c>
      <c r="AV288" s="15" t="s">
        <v>213</v>
      </c>
      <c r="AW288" s="15" t="s">
        <v>33</v>
      </c>
      <c r="AX288" s="15" t="s">
        <v>86</v>
      </c>
      <c r="AY288" s="180" t="s">
        <v>207</v>
      </c>
    </row>
    <row r="289" spans="1:65" s="2" customFormat="1" ht="24.2" customHeight="1">
      <c r="A289" s="31"/>
      <c r="B289" s="148"/>
      <c r="C289" s="149" t="s">
        <v>314</v>
      </c>
      <c r="D289" s="149" t="s">
        <v>209</v>
      </c>
      <c r="E289" s="150" t="s">
        <v>4404</v>
      </c>
      <c r="F289" s="151" t="s">
        <v>4405</v>
      </c>
      <c r="G289" s="152" t="s">
        <v>301</v>
      </c>
      <c r="H289" s="153">
        <v>1</v>
      </c>
      <c r="I289" s="154"/>
      <c r="J289" s="155">
        <f>ROUND(I289*H289,2)</f>
        <v>0</v>
      </c>
      <c r="K289" s="156"/>
      <c r="L289" s="32"/>
      <c r="M289" s="157" t="s">
        <v>1</v>
      </c>
      <c r="N289" s="158" t="s">
        <v>44</v>
      </c>
      <c r="O289" s="57"/>
      <c r="P289" s="159">
        <f>O289*H289</f>
        <v>0</v>
      </c>
      <c r="Q289" s="159">
        <v>0</v>
      </c>
      <c r="R289" s="159">
        <f>Q289*H289</f>
        <v>0</v>
      </c>
      <c r="S289" s="159">
        <v>0</v>
      </c>
      <c r="T289" s="160">
        <f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61" t="s">
        <v>245</v>
      </c>
      <c r="AT289" s="161" t="s">
        <v>209</v>
      </c>
      <c r="AU289" s="161" t="s">
        <v>88</v>
      </c>
      <c r="AY289" s="17" t="s">
        <v>207</v>
      </c>
      <c r="BE289" s="162">
        <f>IF(N289="základní",J289,0)</f>
        <v>0</v>
      </c>
      <c r="BF289" s="162">
        <f>IF(N289="snížená",J289,0)</f>
        <v>0</v>
      </c>
      <c r="BG289" s="162">
        <f>IF(N289="zákl. přenesená",J289,0)</f>
        <v>0</v>
      </c>
      <c r="BH289" s="162">
        <f>IF(N289="sníž. přenesená",J289,0)</f>
        <v>0</v>
      </c>
      <c r="BI289" s="162">
        <f>IF(N289="nulová",J289,0)</f>
        <v>0</v>
      </c>
      <c r="BJ289" s="17" t="s">
        <v>86</v>
      </c>
      <c r="BK289" s="162">
        <f>ROUND(I289*H289,2)</f>
        <v>0</v>
      </c>
      <c r="BL289" s="17" t="s">
        <v>245</v>
      </c>
      <c r="BM289" s="161" t="s">
        <v>393</v>
      </c>
    </row>
    <row r="290" spans="1:65" s="13" customFormat="1" ht="11.25">
      <c r="B290" s="163"/>
      <c r="D290" s="164" t="s">
        <v>237</v>
      </c>
      <c r="E290" s="165" t="s">
        <v>1</v>
      </c>
      <c r="F290" s="166" t="s">
        <v>1363</v>
      </c>
      <c r="H290" s="167">
        <v>1</v>
      </c>
      <c r="I290" s="168"/>
      <c r="L290" s="163"/>
      <c r="M290" s="169"/>
      <c r="N290" s="170"/>
      <c r="O290" s="170"/>
      <c r="P290" s="170"/>
      <c r="Q290" s="170"/>
      <c r="R290" s="170"/>
      <c r="S290" s="170"/>
      <c r="T290" s="171"/>
      <c r="AT290" s="165" t="s">
        <v>237</v>
      </c>
      <c r="AU290" s="165" t="s">
        <v>88</v>
      </c>
      <c r="AV290" s="13" t="s">
        <v>88</v>
      </c>
      <c r="AW290" s="13" t="s">
        <v>33</v>
      </c>
      <c r="AX290" s="13" t="s">
        <v>79</v>
      </c>
      <c r="AY290" s="165" t="s">
        <v>207</v>
      </c>
    </row>
    <row r="291" spans="1:65" s="14" customFormat="1" ht="22.5">
      <c r="B291" s="172"/>
      <c r="D291" s="164" t="s">
        <v>237</v>
      </c>
      <c r="E291" s="173" t="s">
        <v>1</v>
      </c>
      <c r="F291" s="174" t="s">
        <v>4312</v>
      </c>
      <c r="H291" s="173" t="s">
        <v>1</v>
      </c>
      <c r="I291" s="175"/>
      <c r="L291" s="172"/>
      <c r="M291" s="176"/>
      <c r="N291" s="177"/>
      <c r="O291" s="177"/>
      <c r="P291" s="177"/>
      <c r="Q291" s="177"/>
      <c r="R291" s="177"/>
      <c r="S291" s="177"/>
      <c r="T291" s="178"/>
      <c r="AT291" s="173" t="s">
        <v>237</v>
      </c>
      <c r="AU291" s="173" t="s">
        <v>88</v>
      </c>
      <c r="AV291" s="14" t="s">
        <v>86</v>
      </c>
      <c r="AW291" s="14" t="s">
        <v>33</v>
      </c>
      <c r="AX291" s="14" t="s">
        <v>79</v>
      </c>
      <c r="AY291" s="173" t="s">
        <v>207</v>
      </c>
    </row>
    <row r="292" spans="1:65" s="15" customFormat="1" ht="11.25">
      <c r="B292" s="179"/>
      <c r="D292" s="164" t="s">
        <v>237</v>
      </c>
      <c r="E292" s="180" t="s">
        <v>1</v>
      </c>
      <c r="F292" s="181" t="s">
        <v>242</v>
      </c>
      <c r="H292" s="182">
        <v>1</v>
      </c>
      <c r="I292" s="183"/>
      <c r="L292" s="179"/>
      <c r="M292" s="184"/>
      <c r="N292" s="185"/>
      <c r="O292" s="185"/>
      <c r="P292" s="185"/>
      <c r="Q292" s="185"/>
      <c r="R292" s="185"/>
      <c r="S292" s="185"/>
      <c r="T292" s="186"/>
      <c r="AT292" s="180" t="s">
        <v>237</v>
      </c>
      <c r="AU292" s="180" t="s">
        <v>88</v>
      </c>
      <c r="AV292" s="15" t="s">
        <v>213</v>
      </c>
      <c r="AW292" s="15" t="s">
        <v>33</v>
      </c>
      <c r="AX292" s="15" t="s">
        <v>86</v>
      </c>
      <c r="AY292" s="180" t="s">
        <v>207</v>
      </c>
    </row>
    <row r="293" spans="1:65" s="2" customFormat="1" ht="24.2" customHeight="1">
      <c r="A293" s="31"/>
      <c r="B293" s="148"/>
      <c r="C293" s="149" t="s">
        <v>394</v>
      </c>
      <c r="D293" s="149" t="s">
        <v>209</v>
      </c>
      <c r="E293" s="150" t="s">
        <v>4406</v>
      </c>
      <c r="F293" s="151" t="s">
        <v>4407</v>
      </c>
      <c r="G293" s="152" t="s">
        <v>301</v>
      </c>
      <c r="H293" s="153">
        <v>2</v>
      </c>
      <c r="I293" s="154"/>
      <c r="J293" s="155">
        <f>ROUND(I293*H293,2)</f>
        <v>0</v>
      </c>
      <c r="K293" s="156"/>
      <c r="L293" s="32"/>
      <c r="M293" s="157" t="s">
        <v>1</v>
      </c>
      <c r="N293" s="158" t="s">
        <v>44</v>
      </c>
      <c r="O293" s="57"/>
      <c r="P293" s="159">
        <f>O293*H293</f>
        <v>0</v>
      </c>
      <c r="Q293" s="159">
        <v>0</v>
      </c>
      <c r="R293" s="159">
        <f>Q293*H293</f>
        <v>0</v>
      </c>
      <c r="S293" s="159">
        <v>0</v>
      </c>
      <c r="T293" s="160">
        <f>S293*H293</f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61" t="s">
        <v>245</v>
      </c>
      <c r="AT293" s="161" t="s">
        <v>209</v>
      </c>
      <c r="AU293" s="161" t="s">
        <v>88</v>
      </c>
      <c r="AY293" s="17" t="s">
        <v>207</v>
      </c>
      <c r="BE293" s="162">
        <f>IF(N293="základní",J293,0)</f>
        <v>0</v>
      </c>
      <c r="BF293" s="162">
        <f>IF(N293="snížená",J293,0)</f>
        <v>0</v>
      </c>
      <c r="BG293" s="162">
        <f>IF(N293="zákl. přenesená",J293,0)</f>
        <v>0</v>
      </c>
      <c r="BH293" s="162">
        <f>IF(N293="sníž. přenesená",J293,0)</f>
        <v>0</v>
      </c>
      <c r="BI293" s="162">
        <f>IF(N293="nulová",J293,0)</f>
        <v>0</v>
      </c>
      <c r="BJ293" s="17" t="s">
        <v>86</v>
      </c>
      <c r="BK293" s="162">
        <f>ROUND(I293*H293,2)</f>
        <v>0</v>
      </c>
      <c r="BL293" s="17" t="s">
        <v>245</v>
      </c>
      <c r="BM293" s="161" t="s">
        <v>397</v>
      </c>
    </row>
    <row r="294" spans="1:65" s="13" customFormat="1" ht="11.25">
      <c r="B294" s="163"/>
      <c r="D294" s="164" t="s">
        <v>237</v>
      </c>
      <c r="E294" s="165" t="s">
        <v>1</v>
      </c>
      <c r="F294" s="166" t="s">
        <v>4386</v>
      </c>
      <c r="H294" s="167">
        <v>2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4" customFormat="1" ht="22.5">
      <c r="B295" s="172"/>
      <c r="D295" s="164" t="s">
        <v>237</v>
      </c>
      <c r="E295" s="173" t="s">
        <v>1</v>
      </c>
      <c r="F295" s="174" t="s">
        <v>4312</v>
      </c>
      <c r="H295" s="173" t="s">
        <v>1</v>
      </c>
      <c r="I295" s="175"/>
      <c r="L295" s="172"/>
      <c r="M295" s="176"/>
      <c r="N295" s="177"/>
      <c r="O295" s="177"/>
      <c r="P295" s="177"/>
      <c r="Q295" s="177"/>
      <c r="R295" s="177"/>
      <c r="S295" s="177"/>
      <c r="T295" s="178"/>
      <c r="AT295" s="173" t="s">
        <v>237</v>
      </c>
      <c r="AU295" s="173" t="s">
        <v>88</v>
      </c>
      <c r="AV295" s="14" t="s">
        <v>86</v>
      </c>
      <c r="AW295" s="14" t="s">
        <v>33</v>
      </c>
      <c r="AX295" s="14" t="s">
        <v>79</v>
      </c>
      <c r="AY295" s="173" t="s">
        <v>207</v>
      </c>
    </row>
    <row r="296" spans="1:65" s="15" customFormat="1" ht="11.25">
      <c r="B296" s="179"/>
      <c r="D296" s="164" t="s">
        <v>237</v>
      </c>
      <c r="E296" s="180" t="s">
        <v>1</v>
      </c>
      <c r="F296" s="181" t="s">
        <v>242</v>
      </c>
      <c r="H296" s="182">
        <v>2</v>
      </c>
      <c r="I296" s="183"/>
      <c r="L296" s="179"/>
      <c r="M296" s="184"/>
      <c r="N296" s="185"/>
      <c r="O296" s="185"/>
      <c r="P296" s="185"/>
      <c r="Q296" s="185"/>
      <c r="R296" s="185"/>
      <c r="S296" s="185"/>
      <c r="T296" s="186"/>
      <c r="AT296" s="180" t="s">
        <v>237</v>
      </c>
      <c r="AU296" s="180" t="s">
        <v>88</v>
      </c>
      <c r="AV296" s="15" t="s">
        <v>213</v>
      </c>
      <c r="AW296" s="15" t="s">
        <v>33</v>
      </c>
      <c r="AX296" s="15" t="s">
        <v>86</v>
      </c>
      <c r="AY296" s="180" t="s">
        <v>207</v>
      </c>
    </row>
    <row r="297" spans="1:65" s="2" customFormat="1" ht="24.2" customHeight="1">
      <c r="A297" s="31"/>
      <c r="B297" s="148"/>
      <c r="C297" s="149" t="s">
        <v>318</v>
      </c>
      <c r="D297" s="149" t="s">
        <v>209</v>
      </c>
      <c r="E297" s="150" t="s">
        <v>4408</v>
      </c>
      <c r="F297" s="151" t="s">
        <v>4409</v>
      </c>
      <c r="G297" s="152" t="s">
        <v>301</v>
      </c>
      <c r="H297" s="153">
        <v>1</v>
      </c>
      <c r="I297" s="154"/>
      <c r="J297" s="155">
        <f>ROUND(I297*H297,2)</f>
        <v>0</v>
      </c>
      <c r="K297" s="156"/>
      <c r="L297" s="32"/>
      <c r="M297" s="157" t="s">
        <v>1</v>
      </c>
      <c r="N297" s="158" t="s">
        <v>44</v>
      </c>
      <c r="O297" s="57"/>
      <c r="P297" s="159">
        <f>O297*H297</f>
        <v>0</v>
      </c>
      <c r="Q297" s="159">
        <v>0</v>
      </c>
      <c r="R297" s="159">
        <f>Q297*H297</f>
        <v>0</v>
      </c>
      <c r="S297" s="159">
        <v>0</v>
      </c>
      <c r="T297" s="160">
        <f>S297*H297</f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61" t="s">
        <v>245</v>
      </c>
      <c r="AT297" s="161" t="s">
        <v>209</v>
      </c>
      <c r="AU297" s="161" t="s">
        <v>88</v>
      </c>
      <c r="AY297" s="17" t="s">
        <v>207</v>
      </c>
      <c r="BE297" s="162">
        <f>IF(N297="základní",J297,0)</f>
        <v>0</v>
      </c>
      <c r="BF297" s="162">
        <f>IF(N297="snížená",J297,0)</f>
        <v>0</v>
      </c>
      <c r="BG297" s="162">
        <f>IF(N297="zákl. přenesená",J297,0)</f>
        <v>0</v>
      </c>
      <c r="BH297" s="162">
        <f>IF(N297="sníž. přenesená",J297,0)</f>
        <v>0</v>
      </c>
      <c r="BI297" s="162">
        <f>IF(N297="nulová",J297,0)</f>
        <v>0</v>
      </c>
      <c r="BJ297" s="17" t="s">
        <v>86</v>
      </c>
      <c r="BK297" s="162">
        <f>ROUND(I297*H297,2)</f>
        <v>0</v>
      </c>
      <c r="BL297" s="17" t="s">
        <v>245</v>
      </c>
      <c r="BM297" s="161" t="s">
        <v>400</v>
      </c>
    </row>
    <row r="298" spans="1:65" s="13" customFormat="1" ht="11.25">
      <c r="B298" s="163"/>
      <c r="D298" s="164" t="s">
        <v>237</v>
      </c>
      <c r="E298" s="165" t="s">
        <v>1</v>
      </c>
      <c r="F298" s="166" t="s">
        <v>1363</v>
      </c>
      <c r="H298" s="167">
        <v>1</v>
      </c>
      <c r="I298" s="168"/>
      <c r="L298" s="163"/>
      <c r="M298" s="169"/>
      <c r="N298" s="170"/>
      <c r="O298" s="170"/>
      <c r="P298" s="170"/>
      <c r="Q298" s="170"/>
      <c r="R298" s="170"/>
      <c r="S298" s="170"/>
      <c r="T298" s="171"/>
      <c r="AT298" s="165" t="s">
        <v>237</v>
      </c>
      <c r="AU298" s="165" t="s">
        <v>88</v>
      </c>
      <c r="AV298" s="13" t="s">
        <v>88</v>
      </c>
      <c r="AW298" s="13" t="s">
        <v>33</v>
      </c>
      <c r="AX298" s="13" t="s">
        <v>79</v>
      </c>
      <c r="AY298" s="165" t="s">
        <v>207</v>
      </c>
    </row>
    <row r="299" spans="1:65" s="14" customFormat="1" ht="22.5">
      <c r="B299" s="172"/>
      <c r="D299" s="164" t="s">
        <v>237</v>
      </c>
      <c r="E299" s="173" t="s">
        <v>1</v>
      </c>
      <c r="F299" s="174" t="s">
        <v>4312</v>
      </c>
      <c r="H299" s="173" t="s">
        <v>1</v>
      </c>
      <c r="I299" s="175"/>
      <c r="L299" s="172"/>
      <c r="M299" s="176"/>
      <c r="N299" s="177"/>
      <c r="O299" s="177"/>
      <c r="P299" s="177"/>
      <c r="Q299" s="177"/>
      <c r="R299" s="177"/>
      <c r="S299" s="177"/>
      <c r="T299" s="178"/>
      <c r="AT299" s="173" t="s">
        <v>237</v>
      </c>
      <c r="AU299" s="173" t="s">
        <v>88</v>
      </c>
      <c r="AV299" s="14" t="s">
        <v>86</v>
      </c>
      <c r="AW299" s="14" t="s">
        <v>33</v>
      </c>
      <c r="AX299" s="14" t="s">
        <v>79</v>
      </c>
      <c r="AY299" s="173" t="s">
        <v>207</v>
      </c>
    </row>
    <row r="300" spans="1:65" s="15" customFormat="1" ht="11.25">
      <c r="B300" s="179"/>
      <c r="D300" s="164" t="s">
        <v>237</v>
      </c>
      <c r="E300" s="180" t="s">
        <v>1</v>
      </c>
      <c r="F300" s="181" t="s">
        <v>242</v>
      </c>
      <c r="H300" s="182">
        <v>1</v>
      </c>
      <c r="I300" s="183"/>
      <c r="L300" s="179"/>
      <c r="M300" s="184"/>
      <c r="N300" s="185"/>
      <c r="O300" s="185"/>
      <c r="P300" s="185"/>
      <c r="Q300" s="185"/>
      <c r="R300" s="185"/>
      <c r="S300" s="185"/>
      <c r="T300" s="186"/>
      <c r="AT300" s="180" t="s">
        <v>237</v>
      </c>
      <c r="AU300" s="180" t="s">
        <v>88</v>
      </c>
      <c r="AV300" s="15" t="s">
        <v>213</v>
      </c>
      <c r="AW300" s="15" t="s">
        <v>33</v>
      </c>
      <c r="AX300" s="15" t="s">
        <v>86</v>
      </c>
      <c r="AY300" s="180" t="s">
        <v>207</v>
      </c>
    </row>
    <row r="301" spans="1:65" s="2" customFormat="1" ht="24.2" customHeight="1">
      <c r="A301" s="31"/>
      <c r="B301" s="148"/>
      <c r="C301" s="149" t="s">
        <v>402</v>
      </c>
      <c r="D301" s="149" t="s">
        <v>209</v>
      </c>
      <c r="E301" s="150" t="s">
        <v>4410</v>
      </c>
      <c r="F301" s="151" t="s">
        <v>4411</v>
      </c>
      <c r="G301" s="152" t="s">
        <v>301</v>
      </c>
      <c r="H301" s="153">
        <v>1</v>
      </c>
      <c r="I301" s="154"/>
      <c r="J301" s="155">
        <f>ROUND(I301*H301,2)</f>
        <v>0</v>
      </c>
      <c r="K301" s="156"/>
      <c r="L301" s="32"/>
      <c r="M301" s="157" t="s">
        <v>1</v>
      </c>
      <c r="N301" s="158" t="s">
        <v>44</v>
      </c>
      <c r="O301" s="57"/>
      <c r="P301" s="159">
        <f>O301*H301</f>
        <v>0</v>
      </c>
      <c r="Q301" s="159">
        <v>0</v>
      </c>
      <c r="R301" s="159">
        <f>Q301*H301</f>
        <v>0</v>
      </c>
      <c r="S301" s="159">
        <v>0</v>
      </c>
      <c r="T301" s="160">
        <f>S301*H301</f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61" t="s">
        <v>245</v>
      </c>
      <c r="AT301" s="161" t="s">
        <v>209</v>
      </c>
      <c r="AU301" s="161" t="s">
        <v>88</v>
      </c>
      <c r="AY301" s="17" t="s">
        <v>207</v>
      </c>
      <c r="BE301" s="162">
        <f>IF(N301="základní",J301,0)</f>
        <v>0</v>
      </c>
      <c r="BF301" s="162">
        <f>IF(N301="snížená",J301,0)</f>
        <v>0</v>
      </c>
      <c r="BG301" s="162">
        <f>IF(N301="zákl. přenesená",J301,0)</f>
        <v>0</v>
      </c>
      <c r="BH301" s="162">
        <f>IF(N301="sníž. přenesená",J301,0)</f>
        <v>0</v>
      </c>
      <c r="BI301" s="162">
        <f>IF(N301="nulová",J301,0)</f>
        <v>0</v>
      </c>
      <c r="BJ301" s="17" t="s">
        <v>86</v>
      </c>
      <c r="BK301" s="162">
        <f>ROUND(I301*H301,2)</f>
        <v>0</v>
      </c>
      <c r="BL301" s="17" t="s">
        <v>245</v>
      </c>
      <c r="BM301" s="161" t="s">
        <v>405</v>
      </c>
    </row>
    <row r="302" spans="1:65" s="13" customFormat="1" ht="11.25">
      <c r="B302" s="163"/>
      <c r="D302" s="164" t="s">
        <v>237</v>
      </c>
      <c r="E302" s="165" t="s">
        <v>1</v>
      </c>
      <c r="F302" s="166" t="s">
        <v>1363</v>
      </c>
      <c r="H302" s="167">
        <v>1</v>
      </c>
      <c r="I302" s="168"/>
      <c r="L302" s="163"/>
      <c r="M302" s="169"/>
      <c r="N302" s="170"/>
      <c r="O302" s="170"/>
      <c r="P302" s="170"/>
      <c r="Q302" s="170"/>
      <c r="R302" s="170"/>
      <c r="S302" s="170"/>
      <c r="T302" s="171"/>
      <c r="AT302" s="165" t="s">
        <v>237</v>
      </c>
      <c r="AU302" s="165" t="s">
        <v>88</v>
      </c>
      <c r="AV302" s="13" t="s">
        <v>88</v>
      </c>
      <c r="AW302" s="13" t="s">
        <v>33</v>
      </c>
      <c r="AX302" s="13" t="s">
        <v>79</v>
      </c>
      <c r="AY302" s="165" t="s">
        <v>207</v>
      </c>
    </row>
    <row r="303" spans="1:65" s="14" customFormat="1" ht="22.5">
      <c r="B303" s="172"/>
      <c r="D303" s="164" t="s">
        <v>237</v>
      </c>
      <c r="E303" s="173" t="s">
        <v>1</v>
      </c>
      <c r="F303" s="174" t="s">
        <v>4412</v>
      </c>
      <c r="H303" s="173" t="s">
        <v>1</v>
      </c>
      <c r="I303" s="175"/>
      <c r="L303" s="172"/>
      <c r="M303" s="176"/>
      <c r="N303" s="177"/>
      <c r="O303" s="177"/>
      <c r="P303" s="177"/>
      <c r="Q303" s="177"/>
      <c r="R303" s="177"/>
      <c r="S303" s="177"/>
      <c r="T303" s="178"/>
      <c r="AT303" s="173" t="s">
        <v>237</v>
      </c>
      <c r="AU303" s="173" t="s">
        <v>88</v>
      </c>
      <c r="AV303" s="14" t="s">
        <v>86</v>
      </c>
      <c r="AW303" s="14" t="s">
        <v>33</v>
      </c>
      <c r="AX303" s="14" t="s">
        <v>79</v>
      </c>
      <c r="AY303" s="173" t="s">
        <v>207</v>
      </c>
    </row>
    <row r="304" spans="1:65" s="15" customFormat="1" ht="11.25">
      <c r="B304" s="179"/>
      <c r="D304" s="164" t="s">
        <v>237</v>
      </c>
      <c r="E304" s="180" t="s">
        <v>1</v>
      </c>
      <c r="F304" s="181" t="s">
        <v>242</v>
      </c>
      <c r="H304" s="182">
        <v>1</v>
      </c>
      <c r="I304" s="183"/>
      <c r="L304" s="179"/>
      <c r="M304" s="184"/>
      <c r="N304" s="185"/>
      <c r="O304" s="185"/>
      <c r="P304" s="185"/>
      <c r="Q304" s="185"/>
      <c r="R304" s="185"/>
      <c r="S304" s="185"/>
      <c r="T304" s="186"/>
      <c r="AT304" s="180" t="s">
        <v>237</v>
      </c>
      <c r="AU304" s="180" t="s">
        <v>88</v>
      </c>
      <c r="AV304" s="15" t="s">
        <v>213</v>
      </c>
      <c r="AW304" s="15" t="s">
        <v>33</v>
      </c>
      <c r="AX304" s="15" t="s">
        <v>86</v>
      </c>
      <c r="AY304" s="180" t="s">
        <v>207</v>
      </c>
    </row>
    <row r="305" spans="1:65" s="2" customFormat="1" ht="24.2" customHeight="1">
      <c r="A305" s="31"/>
      <c r="B305" s="148"/>
      <c r="C305" s="149" t="s">
        <v>323</v>
      </c>
      <c r="D305" s="149" t="s">
        <v>209</v>
      </c>
      <c r="E305" s="150" t="s">
        <v>4413</v>
      </c>
      <c r="F305" s="151" t="s">
        <v>4414</v>
      </c>
      <c r="G305" s="152" t="s">
        <v>301</v>
      </c>
      <c r="H305" s="153">
        <v>3</v>
      </c>
      <c r="I305" s="154"/>
      <c r="J305" s="155">
        <f>ROUND(I305*H305,2)</f>
        <v>0</v>
      </c>
      <c r="K305" s="156"/>
      <c r="L305" s="32"/>
      <c r="M305" s="157" t="s">
        <v>1</v>
      </c>
      <c r="N305" s="158" t="s">
        <v>44</v>
      </c>
      <c r="O305" s="57"/>
      <c r="P305" s="159">
        <f>O305*H305</f>
        <v>0</v>
      </c>
      <c r="Q305" s="159">
        <v>0</v>
      </c>
      <c r="R305" s="159">
        <f>Q305*H305</f>
        <v>0</v>
      </c>
      <c r="S305" s="159">
        <v>0</v>
      </c>
      <c r="T305" s="160">
        <f>S305*H305</f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61" t="s">
        <v>245</v>
      </c>
      <c r="AT305" s="161" t="s">
        <v>209</v>
      </c>
      <c r="AU305" s="161" t="s">
        <v>88</v>
      </c>
      <c r="AY305" s="17" t="s">
        <v>207</v>
      </c>
      <c r="BE305" s="162">
        <f>IF(N305="základní",J305,0)</f>
        <v>0</v>
      </c>
      <c r="BF305" s="162">
        <f>IF(N305="snížená",J305,0)</f>
        <v>0</v>
      </c>
      <c r="BG305" s="162">
        <f>IF(N305="zákl. přenesená",J305,0)</f>
        <v>0</v>
      </c>
      <c r="BH305" s="162">
        <f>IF(N305="sníž. přenesená",J305,0)</f>
        <v>0</v>
      </c>
      <c r="BI305" s="162">
        <f>IF(N305="nulová",J305,0)</f>
        <v>0</v>
      </c>
      <c r="BJ305" s="17" t="s">
        <v>86</v>
      </c>
      <c r="BK305" s="162">
        <f>ROUND(I305*H305,2)</f>
        <v>0</v>
      </c>
      <c r="BL305" s="17" t="s">
        <v>245</v>
      </c>
      <c r="BM305" s="161" t="s">
        <v>410</v>
      </c>
    </row>
    <row r="306" spans="1:65" s="13" customFormat="1" ht="11.25">
      <c r="B306" s="163"/>
      <c r="D306" s="164" t="s">
        <v>237</v>
      </c>
      <c r="E306" s="165" t="s">
        <v>1</v>
      </c>
      <c r="F306" s="166" t="s">
        <v>4415</v>
      </c>
      <c r="H306" s="167">
        <v>3</v>
      </c>
      <c r="I306" s="168"/>
      <c r="L306" s="163"/>
      <c r="M306" s="169"/>
      <c r="N306" s="170"/>
      <c r="O306" s="170"/>
      <c r="P306" s="170"/>
      <c r="Q306" s="170"/>
      <c r="R306" s="170"/>
      <c r="S306" s="170"/>
      <c r="T306" s="171"/>
      <c r="AT306" s="165" t="s">
        <v>237</v>
      </c>
      <c r="AU306" s="165" t="s">
        <v>88</v>
      </c>
      <c r="AV306" s="13" t="s">
        <v>88</v>
      </c>
      <c r="AW306" s="13" t="s">
        <v>33</v>
      </c>
      <c r="AX306" s="13" t="s">
        <v>79</v>
      </c>
      <c r="AY306" s="165" t="s">
        <v>207</v>
      </c>
    </row>
    <row r="307" spans="1:65" s="14" customFormat="1" ht="22.5">
      <c r="B307" s="172"/>
      <c r="D307" s="164" t="s">
        <v>237</v>
      </c>
      <c r="E307" s="173" t="s">
        <v>1</v>
      </c>
      <c r="F307" s="174" t="s">
        <v>4312</v>
      </c>
      <c r="H307" s="173" t="s">
        <v>1</v>
      </c>
      <c r="I307" s="175"/>
      <c r="L307" s="172"/>
      <c r="M307" s="176"/>
      <c r="N307" s="177"/>
      <c r="O307" s="177"/>
      <c r="P307" s="177"/>
      <c r="Q307" s="177"/>
      <c r="R307" s="177"/>
      <c r="S307" s="177"/>
      <c r="T307" s="178"/>
      <c r="AT307" s="173" t="s">
        <v>237</v>
      </c>
      <c r="AU307" s="173" t="s">
        <v>88</v>
      </c>
      <c r="AV307" s="14" t="s">
        <v>86</v>
      </c>
      <c r="AW307" s="14" t="s">
        <v>33</v>
      </c>
      <c r="AX307" s="14" t="s">
        <v>79</v>
      </c>
      <c r="AY307" s="173" t="s">
        <v>207</v>
      </c>
    </row>
    <row r="308" spans="1:65" s="15" customFormat="1" ht="11.25">
      <c r="B308" s="179"/>
      <c r="D308" s="164" t="s">
        <v>237</v>
      </c>
      <c r="E308" s="180" t="s">
        <v>1</v>
      </c>
      <c r="F308" s="181" t="s">
        <v>242</v>
      </c>
      <c r="H308" s="182">
        <v>3</v>
      </c>
      <c r="I308" s="183"/>
      <c r="L308" s="179"/>
      <c r="M308" s="184"/>
      <c r="N308" s="185"/>
      <c r="O308" s="185"/>
      <c r="P308" s="185"/>
      <c r="Q308" s="185"/>
      <c r="R308" s="185"/>
      <c r="S308" s="185"/>
      <c r="T308" s="186"/>
      <c r="AT308" s="180" t="s">
        <v>237</v>
      </c>
      <c r="AU308" s="180" t="s">
        <v>88</v>
      </c>
      <c r="AV308" s="15" t="s">
        <v>213</v>
      </c>
      <c r="AW308" s="15" t="s">
        <v>33</v>
      </c>
      <c r="AX308" s="15" t="s">
        <v>86</v>
      </c>
      <c r="AY308" s="180" t="s">
        <v>207</v>
      </c>
    </row>
    <row r="309" spans="1:65" s="2" customFormat="1" ht="24.2" customHeight="1">
      <c r="A309" s="31"/>
      <c r="B309" s="148"/>
      <c r="C309" s="149" t="s">
        <v>412</v>
      </c>
      <c r="D309" s="149" t="s">
        <v>209</v>
      </c>
      <c r="E309" s="150" t="s">
        <v>4416</v>
      </c>
      <c r="F309" s="151" t="s">
        <v>4417</v>
      </c>
      <c r="G309" s="152" t="s">
        <v>301</v>
      </c>
      <c r="H309" s="153">
        <v>3</v>
      </c>
      <c r="I309" s="154"/>
      <c r="J309" s="155">
        <f>ROUND(I309*H309,2)</f>
        <v>0</v>
      </c>
      <c r="K309" s="156"/>
      <c r="L309" s="32"/>
      <c r="M309" s="157" t="s">
        <v>1</v>
      </c>
      <c r="N309" s="158" t="s">
        <v>44</v>
      </c>
      <c r="O309" s="57"/>
      <c r="P309" s="159">
        <f>O309*H309</f>
        <v>0</v>
      </c>
      <c r="Q309" s="159">
        <v>0</v>
      </c>
      <c r="R309" s="159">
        <f>Q309*H309</f>
        <v>0</v>
      </c>
      <c r="S309" s="159">
        <v>0</v>
      </c>
      <c r="T309" s="160">
        <f>S309*H309</f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61" t="s">
        <v>245</v>
      </c>
      <c r="AT309" s="161" t="s">
        <v>209</v>
      </c>
      <c r="AU309" s="161" t="s">
        <v>88</v>
      </c>
      <c r="AY309" s="17" t="s">
        <v>207</v>
      </c>
      <c r="BE309" s="162">
        <f>IF(N309="základní",J309,0)</f>
        <v>0</v>
      </c>
      <c r="BF309" s="162">
        <f>IF(N309="snížená",J309,0)</f>
        <v>0</v>
      </c>
      <c r="BG309" s="162">
        <f>IF(N309="zákl. přenesená",J309,0)</f>
        <v>0</v>
      </c>
      <c r="BH309" s="162">
        <f>IF(N309="sníž. přenesená",J309,0)</f>
        <v>0</v>
      </c>
      <c r="BI309" s="162">
        <f>IF(N309="nulová",J309,0)</f>
        <v>0</v>
      </c>
      <c r="BJ309" s="17" t="s">
        <v>86</v>
      </c>
      <c r="BK309" s="162">
        <f>ROUND(I309*H309,2)</f>
        <v>0</v>
      </c>
      <c r="BL309" s="17" t="s">
        <v>245</v>
      </c>
      <c r="BM309" s="161" t="s">
        <v>416</v>
      </c>
    </row>
    <row r="310" spans="1:65" s="13" customFormat="1" ht="11.25">
      <c r="B310" s="163"/>
      <c r="D310" s="164" t="s">
        <v>237</v>
      </c>
      <c r="E310" s="165" t="s">
        <v>1</v>
      </c>
      <c r="F310" s="166" t="s">
        <v>4415</v>
      </c>
      <c r="H310" s="167">
        <v>3</v>
      </c>
      <c r="I310" s="168"/>
      <c r="L310" s="163"/>
      <c r="M310" s="169"/>
      <c r="N310" s="170"/>
      <c r="O310" s="170"/>
      <c r="P310" s="170"/>
      <c r="Q310" s="170"/>
      <c r="R310" s="170"/>
      <c r="S310" s="170"/>
      <c r="T310" s="171"/>
      <c r="AT310" s="165" t="s">
        <v>237</v>
      </c>
      <c r="AU310" s="165" t="s">
        <v>88</v>
      </c>
      <c r="AV310" s="13" t="s">
        <v>88</v>
      </c>
      <c r="AW310" s="13" t="s">
        <v>33</v>
      </c>
      <c r="AX310" s="13" t="s">
        <v>79</v>
      </c>
      <c r="AY310" s="165" t="s">
        <v>207</v>
      </c>
    </row>
    <row r="311" spans="1:65" s="14" customFormat="1" ht="22.5">
      <c r="B311" s="172"/>
      <c r="D311" s="164" t="s">
        <v>237</v>
      </c>
      <c r="E311" s="173" t="s">
        <v>1</v>
      </c>
      <c r="F311" s="174" t="s">
        <v>4312</v>
      </c>
      <c r="H311" s="173" t="s">
        <v>1</v>
      </c>
      <c r="I311" s="175"/>
      <c r="L311" s="172"/>
      <c r="M311" s="176"/>
      <c r="N311" s="177"/>
      <c r="O311" s="177"/>
      <c r="P311" s="177"/>
      <c r="Q311" s="177"/>
      <c r="R311" s="177"/>
      <c r="S311" s="177"/>
      <c r="T311" s="178"/>
      <c r="AT311" s="173" t="s">
        <v>237</v>
      </c>
      <c r="AU311" s="173" t="s">
        <v>88</v>
      </c>
      <c r="AV311" s="14" t="s">
        <v>86</v>
      </c>
      <c r="AW311" s="14" t="s">
        <v>33</v>
      </c>
      <c r="AX311" s="14" t="s">
        <v>79</v>
      </c>
      <c r="AY311" s="173" t="s">
        <v>207</v>
      </c>
    </row>
    <row r="312" spans="1:65" s="15" customFormat="1" ht="11.25">
      <c r="B312" s="179"/>
      <c r="D312" s="164" t="s">
        <v>237</v>
      </c>
      <c r="E312" s="180" t="s">
        <v>1</v>
      </c>
      <c r="F312" s="181" t="s">
        <v>242</v>
      </c>
      <c r="H312" s="182">
        <v>3</v>
      </c>
      <c r="I312" s="183"/>
      <c r="L312" s="179"/>
      <c r="M312" s="184"/>
      <c r="N312" s="185"/>
      <c r="O312" s="185"/>
      <c r="P312" s="185"/>
      <c r="Q312" s="185"/>
      <c r="R312" s="185"/>
      <c r="S312" s="185"/>
      <c r="T312" s="186"/>
      <c r="AT312" s="180" t="s">
        <v>237</v>
      </c>
      <c r="AU312" s="180" t="s">
        <v>88</v>
      </c>
      <c r="AV312" s="15" t="s">
        <v>213</v>
      </c>
      <c r="AW312" s="15" t="s">
        <v>33</v>
      </c>
      <c r="AX312" s="15" t="s">
        <v>86</v>
      </c>
      <c r="AY312" s="180" t="s">
        <v>207</v>
      </c>
    </row>
    <row r="313" spans="1:65" s="2" customFormat="1" ht="24.2" customHeight="1">
      <c r="A313" s="31"/>
      <c r="B313" s="148"/>
      <c r="C313" s="149" t="s">
        <v>326</v>
      </c>
      <c r="D313" s="149" t="s">
        <v>209</v>
      </c>
      <c r="E313" s="150" t="s">
        <v>4418</v>
      </c>
      <c r="F313" s="151" t="s">
        <v>4419</v>
      </c>
      <c r="G313" s="152" t="s">
        <v>301</v>
      </c>
      <c r="H313" s="153">
        <v>3</v>
      </c>
      <c r="I313" s="154"/>
      <c r="J313" s="155">
        <f>ROUND(I313*H313,2)</f>
        <v>0</v>
      </c>
      <c r="K313" s="156"/>
      <c r="L313" s="32"/>
      <c r="M313" s="157" t="s">
        <v>1</v>
      </c>
      <c r="N313" s="158" t="s">
        <v>44</v>
      </c>
      <c r="O313" s="57"/>
      <c r="P313" s="159">
        <f>O313*H313</f>
        <v>0</v>
      </c>
      <c r="Q313" s="159">
        <v>0</v>
      </c>
      <c r="R313" s="159">
        <f>Q313*H313</f>
        <v>0</v>
      </c>
      <c r="S313" s="159">
        <v>0</v>
      </c>
      <c r="T313" s="160">
        <f>S313*H313</f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61" t="s">
        <v>245</v>
      </c>
      <c r="AT313" s="161" t="s">
        <v>209</v>
      </c>
      <c r="AU313" s="161" t="s">
        <v>88</v>
      </c>
      <c r="AY313" s="17" t="s">
        <v>207</v>
      </c>
      <c r="BE313" s="162">
        <f>IF(N313="základní",J313,0)</f>
        <v>0</v>
      </c>
      <c r="BF313" s="162">
        <f>IF(N313="snížená",J313,0)</f>
        <v>0</v>
      </c>
      <c r="BG313" s="162">
        <f>IF(N313="zákl. přenesená",J313,0)</f>
        <v>0</v>
      </c>
      <c r="BH313" s="162">
        <f>IF(N313="sníž. přenesená",J313,0)</f>
        <v>0</v>
      </c>
      <c r="BI313" s="162">
        <f>IF(N313="nulová",J313,0)</f>
        <v>0</v>
      </c>
      <c r="BJ313" s="17" t="s">
        <v>86</v>
      </c>
      <c r="BK313" s="162">
        <f>ROUND(I313*H313,2)</f>
        <v>0</v>
      </c>
      <c r="BL313" s="17" t="s">
        <v>245</v>
      </c>
      <c r="BM313" s="161" t="s">
        <v>422</v>
      </c>
    </row>
    <row r="314" spans="1:65" s="13" customFormat="1" ht="11.25">
      <c r="B314" s="163"/>
      <c r="D314" s="164" t="s">
        <v>237</v>
      </c>
      <c r="E314" s="165" t="s">
        <v>1</v>
      </c>
      <c r="F314" s="166" t="s">
        <v>4415</v>
      </c>
      <c r="H314" s="167">
        <v>3</v>
      </c>
      <c r="I314" s="168"/>
      <c r="L314" s="163"/>
      <c r="M314" s="169"/>
      <c r="N314" s="170"/>
      <c r="O314" s="170"/>
      <c r="P314" s="170"/>
      <c r="Q314" s="170"/>
      <c r="R314" s="170"/>
      <c r="S314" s="170"/>
      <c r="T314" s="171"/>
      <c r="AT314" s="165" t="s">
        <v>237</v>
      </c>
      <c r="AU314" s="165" t="s">
        <v>88</v>
      </c>
      <c r="AV314" s="13" t="s">
        <v>88</v>
      </c>
      <c r="AW314" s="13" t="s">
        <v>33</v>
      </c>
      <c r="AX314" s="13" t="s">
        <v>79</v>
      </c>
      <c r="AY314" s="165" t="s">
        <v>207</v>
      </c>
    </row>
    <row r="315" spans="1:65" s="14" customFormat="1" ht="22.5">
      <c r="B315" s="172"/>
      <c r="D315" s="164" t="s">
        <v>237</v>
      </c>
      <c r="E315" s="173" t="s">
        <v>1</v>
      </c>
      <c r="F315" s="174" t="s">
        <v>4312</v>
      </c>
      <c r="H315" s="173" t="s">
        <v>1</v>
      </c>
      <c r="I315" s="175"/>
      <c r="L315" s="172"/>
      <c r="M315" s="176"/>
      <c r="N315" s="177"/>
      <c r="O315" s="177"/>
      <c r="P315" s="177"/>
      <c r="Q315" s="177"/>
      <c r="R315" s="177"/>
      <c r="S315" s="177"/>
      <c r="T315" s="178"/>
      <c r="AT315" s="173" t="s">
        <v>237</v>
      </c>
      <c r="AU315" s="173" t="s">
        <v>88</v>
      </c>
      <c r="AV315" s="14" t="s">
        <v>86</v>
      </c>
      <c r="AW315" s="14" t="s">
        <v>33</v>
      </c>
      <c r="AX315" s="14" t="s">
        <v>79</v>
      </c>
      <c r="AY315" s="173" t="s">
        <v>207</v>
      </c>
    </row>
    <row r="316" spans="1:65" s="15" customFormat="1" ht="11.25">
      <c r="B316" s="179"/>
      <c r="D316" s="164" t="s">
        <v>237</v>
      </c>
      <c r="E316" s="180" t="s">
        <v>1</v>
      </c>
      <c r="F316" s="181" t="s">
        <v>242</v>
      </c>
      <c r="H316" s="182">
        <v>3</v>
      </c>
      <c r="I316" s="183"/>
      <c r="L316" s="179"/>
      <c r="M316" s="184"/>
      <c r="N316" s="185"/>
      <c r="O316" s="185"/>
      <c r="P316" s="185"/>
      <c r="Q316" s="185"/>
      <c r="R316" s="185"/>
      <c r="S316" s="185"/>
      <c r="T316" s="186"/>
      <c r="AT316" s="180" t="s">
        <v>237</v>
      </c>
      <c r="AU316" s="180" t="s">
        <v>88</v>
      </c>
      <c r="AV316" s="15" t="s">
        <v>213</v>
      </c>
      <c r="AW316" s="15" t="s">
        <v>33</v>
      </c>
      <c r="AX316" s="15" t="s">
        <v>86</v>
      </c>
      <c r="AY316" s="180" t="s">
        <v>207</v>
      </c>
    </row>
    <row r="317" spans="1:65" s="2" customFormat="1" ht="24.2" customHeight="1">
      <c r="A317" s="31"/>
      <c r="B317" s="148"/>
      <c r="C317" s="149" t="s">
        <v>423</v>
      </c>
      <c r="D317" s="149" t="s">
        <v>209</v>
      </c>
      <c r="E317" s="150" t="s">
        <v>4420</v>
      </c>
      <c r="F317" s="151" t="s">
        <v>4421</v>
      </c>
      <c r="G317" s="152" t="s">
        <v>301</v>
      </c>
      <c r="H317" s="153">
        <v>6</v>
      </c>
      <c r="I317" s="154"/>
      <c r="J317" s="155">
        <f>ROUND(I317*H317,2)</f>
        <v>0</v>
      </c>
      <c r="K317" s="156"/>
      <c r="L317" s="32"/>
      <c r="M317" s="157" t="s">
        <v>1</v>
      </c>
      <c r="N317" s="158" t="s">
        <v>44</v>
      </c>
      <c r="O317" s="57"/>
      <c r="P317" s="159">
        <f>O317*H317</f>
        <v>0</v>
      </c>
      <c r="Q317" s="159">
        <v>0</v>
      </c>
      <c r="R317" s="159">
        <f>Q317*H317</f>
        <v>0</v>
      </c>
      <c r="S317" s="159">
        <v>0</v>
      </c>
      <c r="T317" s="160">
        <f>S317*H317</f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61" t="s">
        <v>245</v>
      </c>
      <c r="AT317" s="161" t="s">
        <v>209</v>
      </c>
      <c r="AU317" s="161" t="s">
        <v>88</v>
      </c>
      <c r="AY317" s="17" t="s">
        <v>207</v>
      </c>
      <c r="BE317" s="162">
        <f>IF(N317="základní",J317,0)</f>
        <v>0</v>
      </c>
      <c r="BF317" s="162">
        <f>IF(N317="snížená",J317,0)</f>
        <v>0</v>
      </c>
      <c r="BG317" s="162">
        <f>IF(N317="zákl. přenesená",J317,0)</f>
        <v>0</v>
      </c>
      <c r="BH317" s="162">
        <f>IF(N317="sníž. přenesená",J317,0)</f>
        <v>0</v>
      </c>
      <c r="BI317" s="162">
        <f>IF(N317="nulová",J317,0)</f>
        <v>0</v>
      </c>
      <c r="BJ317" s="17" t="s">
        <v>86</v>
      </c>
      <c r="BK317" s="162">
        <f>ROUND(I317*H317,2)</f>
        <v>0</v>
      </c>
      <c r="BL317" s="17" t="s">
        <v>245</v>
      </c>
      <c r="BM317" s="161" t="s">
        <v>426</v>
      </c>
    </row>
    <row r="318" spans="1:65" s="13" customFormat="1" ht="11.25">
      <c r="B318" s="163"/>
      <c r="D318" s="164" t="s">
        <v>237</v>
      </c>
      <c r="E318" s="165" t="s">
        <v>1</v>
      </c>
      <c r="F318" s="166" t="s">
        <v>4422</v>
      </c>
      <c r="H318" s="167">
        <v>6</v>
      </c>
      <c r="I318" s="168"/>
      <c r="L318" s="163"/>
      <c r="M318" s="169"/>
      <c r="N318" s="170"/>
      <c r="O318" s="170"/>
      <c r="P318" s="170"/>
      <c r="Q318" s="170"/>
      <c r="R318" s="170"/>
      <c r="S318" s="170"/>
      <c r="T318" s="171"/>
      <c r="AT318" s="165" t="s">
        <v>237</v>
      </c>
      <c r="AU318" s="165" t="s">
        <v>88</v>
      </c>
      <c r="AV318" s="13" t="s">
        <v>88</v>
      </c>
      <c r="AW318" s="13" t="s">
        <v>33</v>
      </c>
      <c r="AX318" s="13" t="s">
        <v>79</v>
      </c>
      <c r="AY318" s="165" t="s">
        <v>207</v>
      </c>
    </row>
    <row r="319" spans="1:65" s="14" customFormat="1" ht="22.5">
      <c r="B319" s="172"/>
      <c r="D319" s="164" t="s">
        <v>237</v>
      </c>
      <c r="E319" s="173" t="s">
        <v>1</v>
      </c>
      <c r="F319" s="174" t="s">
        <v>4312</v>
      </c>
      <c r="H319" s="173" t="s">
        <v>1</v>
      </c>
      <c r="I319" s="175"/>
      <c r="L319" s="172"/>
      <c r="M319" s="176"/>
      <c r="N319" s="177"/>
      <c r="O319" s="177"/>
      <c r="P319" s="177"/>
      <c r="Q319" s="177"/>
      <c r="R319" s="177"/>
      <c r="S319" s="177"/>
      <c r="T319" s="178"/>
      <c r="AT319" s="173" t="s">
        <v>237</v>
      </c>
      <c r="AU319" s="173" t="s">
        <v>88</v>
      </c>
      <c r="AV319" s="14" t="s">
        <v>86</v>
      </c>
      <c r="AW319" s="14" t="s">
        <v>33</v>
      </c>
      <c r="AX319" s="14" t="s">
        <v>79</v>
      </c>
      <c r="AY319" s="173" t="s">
        <v>207</v>
      </c>
    </row>
    <row r="320" spans="1:65" s="15" customFormat="1" ht="11.25">
      <c r="B320" s="179"/>
      <c r="D320" s="164" t="s">
        <v>237</v>
      </c>
      <c r="E320" s="180" t="s">
        <v>1</v>
      </c>
      <c r="F320" s="181" t="s">
        <v>242</v>
      </c>
      <c r="H320" s="182">
        <v>6</v>
      </c>
      <c r="I320" s="183"/>
      <c r="L320" s="179"/>
      <c r="M320" s="184"/>
      <c r="N320" s="185"/>
      <c r="O320" s="185"/>
      <c r="P320" s="185"/>
      <c r="Q320" s="185"/>
      <c r="R320" s="185"/>
      <c r="S320" s="185"/>
      <c r="T320" s="186"/>
      <c r="AT320" s="180" t="s">
        <v>237</v>
      </c>
      <c r="AU320" s="180" t="s">
        <v>88</v>
      </c>
      <c r="AV320" s="15" t="s">
        <v>213</v>
      </c>
      <c r="AW320" s="15" t="s">
        <v>33</v>
      </c>
      <c r="AX320" s="15" t="s">
        <v>86</v>
      </c>
      <c r="AY320" s="180" t="s">
        <v>207</v>
      </c>
    </row>
    <row r="321" spans="1:65" s="2" customFormat="1" ht="24.2" customHeight="1">
      <c r="A321" s="31"/>
      <c r="B321" s="148"/>
      <c r="C321" s="149" t="s">
        <v>330</v>
      </c>
      <c r="D321" s="149" t="s">
        <v>209</v>
      </c>
      <c r="E321" s="150" t="s">
        <v>4423</v>
      </c>
      <c r="F321" s="151" t="s">
        <v>4424</v>
      </c>
      <c r="G321" s="152" t="s">
        <v>301</v>
      </c>
      <c r="H321" s="153">
        <v>3</v>
      </c>
      <c r="I321" s="154"/>
      <c r="J321" s="155">
        <f>ROUND(I321*H321,2)</f>
        <v>0</v>
      </c>
      <c r="K321" s="156"/>
      <c r="L321" s="32"/>
      <c r="M321" s="157" t="s">
        <v>1</v>
      </c>
      <c r="N321" s="158" t="s">
        <v>44</v>
      </c>
      <c r="O321" s="57"/>
      <c r="P321" s="159">
        <f>O321*H321</f>
        <v>0</v>
      </c>
      <c r="Q321" s="159">
        <v>0</v>
      </c>
      <c r="R321" s="159">
        <f>Q321*H321</f>
        <v>0</v>
      </c>
      <c r="S321" s="159">
        <v>0</v>
      </c>
      <c r="T321" s="160">
        <f>S321*H321</f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61" t="s">
        <v>245</v>
      </c>
      <c r="AT321" s="161" t="s">
        <v>209</v>
      </c>
      <c r="AU321" s="161" t="s">
        <v>88</v>
      </c>
      <c r="AY321" s="17" t="s">
        <v>207</v>
      </c>
      <c r="BE321" s="162">
        <f>IF(N321="základní",J321,0)</f>
        <v>0</v>
      </c>
      <c r="BF321" s="162">
        <f>IF(N321="snížená",J321,0)</f>
        <v>0</v>
      </c>
      <c r="BG321" s="162">
        <f>IF(N321="zákl. přenesená",J321,0)</f>
        <v>0</v>
      </c>
      <c r="BH321" s="162">
        <f>IF(N321="sníž. přenesená",J321,0)</f>
        <v>0</v>
      </c>
      <c r="BI321" s="162">
        <f>IF(N321="nulová",J321,0)</f>
        <v>0</v>
      </c>
      <c r="BJ321" s="17" t="s">
        <v>86</v>
      </c>
      <c r="BK321" s="162">
        <f>ROUND(I321*H321,2)</f>
        <v>0</v>
      </c>
      <c r="BL321" s="17" t="s">
        <v>245</v>
      </c>
      <c r="BM321" s="161" t="s">
        <v>429</v>
      </c>
    </row>
    <row r="322" spans="1:65" s="13" customFormat="1" ht="11.25">
      <c r="B322" s="163"/>
      <c r="D322" s="164" t="s">
        <v>237</v>
      </c>
      <c r="E322" s="165" t="s">
        <v>1</v>
      </c>
      <c r="F322" s="166" t="s">
        <v>4415</v>
      </c>
      <c r="H322" s="167">
        <v>3</v>
      </c>
      <c r="I322" s="168"/>
      <c r="L322" s="163"/>
      <c r="M322" s="169"/>
      <c r="N322" s="170"/>
      <c r="O322" s="170"/>
      <c r="P322" s="170"/>
      <c r="Q322" s="170"/>
      <c r="R322" s="170"/>
      <c r="S322" s="170"/>
      <c r="T322" s="171"/>
      <c r="AT322" s="165" t="s">
        <v>237</v>
      </c>
      <c r="AU322" s="165" t="s">
        <v>88</v>
      </c>
      <c r="AV322" s="13" t="s">
        <v>88</v>
      </c>
      <c r="AW322" s="13" t="s">
        <v>33</v>
      </c>
      <c r="AX322" s="13" t="s">
        <v>79</v>
      </c>
      <c r="AY322" s="165" t="s">
        <v>207</v>
      </c>
    </row>
    <row r="323" spans="1:65" s="14" customFormat="1" ht="22.5">
      <c r="B323" s="172"/>
      <c r="D323" s="164" t="s">
        <v>237</v>
      </c>
      <c r="E323" s="173" t="s">
        <v>1</v>
      </c>
      <c r="F323" s="174" t="s">
        <v>4312</v>
      </c>
      <c r="H323" s="173" t="s">
        <v>1</v>
      </c>
      <c r="I323" s="175"/>
      <c r="L323" s="172"/>
      <c r="M323" s="176"/>
      <c r="N323" s="177"/>
      <c r="O323" s="177"/>
      <c r="P323" s="177"/>
      <c r="Q323" s="177"/>
      <c r="R323" s="177"/>
      <c r="S323" s="177"/>
      <c r="T323" s="178"/>
      <c r="AT323" s="173" t="s">
        <v>237</v>
      </c>
      <c r="AU323" s="173" t="s">
        <v>88</v>
      </c>
      <c r="AV323" s="14" t="s">
        <v>86</v>
      </c>
      <c r="AW323" s="14" t="s">
        <v>33</v>
      </c>
      <c r="AX323" s="14" t="s">
        <v>79</v>
      </c>
      <c r="AY323" s="173" t="s">
        <v>207</v>
      </c>
    </row>
    <row r="324" spans="1:65" s="15" customFormat="1" ht="11.25">
      <c r="B324" s="179"/>
      <c r="D324" s="164" t="s">
        <v>237</v>
      </c>
      <c r="E324" s="180" t="s">
        <v>1</v>
      </c>
      <c r="F324" s="181" t="s">
        <v>242</v>
      </c>
      <c r="H324" s="182">
        <v>3</v>
      </c>
      <c r="I324" s="183"/>
      <c r="L324" s="179"/>
      <c r="M324" s="184"/>
      <c r="N324" s="185"/>
      <c r="O324" s="185"/>
      <c r="P324" s="185"/>
      <c r="Q324" s="185"/>
      <c r="R324" s="185"/>
      <c r="S324" s="185"/>
      <c r="T324" s="186"/>
      <c r="AT324" s="180" t="s">
        <v>237</v>
      </c>
      <c r="AU324" s="180" t="s">
        <v>88</v>
      </c>
      <c r="AV324" s="15" t="s">
        <v>213</v>
      </c>
      <c r="AW324" s="15" t="s">
        <v>33</v>
      </c>
      <c r="AX324" s="15" t="s">
        <v>86</v>
      </c>
      <c r="AY324" s="180" t="s">
        <v>207</v>
      </c>
    </row>
    <row r="325" spans="1:65" s="2" customFormat="1" ht="24.2" customHeight="1">
      <c r="A325" s="31"/>
      <c r="B325" s="148"/>
      <c r="C325" s="149" t="s">
        <v>432</v>
      </c>
      <c r="D325" s="149" t="s">
        <v>209</v>
      </c>
      <c r="E325" s="150" t="s">
        <v>4425</v>
      </c>
      <c r="F325" s="151" t="s">
        <v>4426</v>
      </c>
      <c r="G325" s="152" t="s">
        <v>301</v>
      </c>
      <c r="H325" s="153">
        <v>6</v>
      </c>
      <c r="I325" s="154"/>
      <c r="J325" s="155">
        <f>ROUND(I325*H325,2)</f>
        <v>0</v>
      </c>
      <c r="K325" s="156"/>
      <c r="L325" s="32"/>
      <c r="M325" s="157" t="s">
        <v>1</v>
      </c>
      <c r="N325" s="158" t="s">
        <v>44</v>
      </c>
      <c r="O325" s="57"/>
      <c r="P325" s="159">
        <f>O325*H325</f>
        <v>0</v>
      </c>
      <c r="Q325" s="159">
        <v>0</v>
      </c>
      <c r="R325" s="159">
        <f>Q325*H325</f>
        <v>0</v>
      </c>
      <c r="S325" s="159">
        <v>0</v>
      </c>
      <c r="T325" s="160">
        <f>S325*H325</f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61" t="s">
        <v>245</v>
      </c>
      <c r="AT325" s="161" t="s">
        <v>209</v>
      </c>
      <c r="AU325" s="161" t="s">
        <v>88</v>
      </c>
      <c r="AY325" s="17" t="s">
        <v>207</v>
      </c>
      <c r="BE325" s="162">
        <f>IF(N325="základní",J325,0)</f>
        <v>0</v>
      </c>
      <c r="BF325" s="162">
        <f>IF(N325="snížená",J325,0)</f>
        <v>0</v>
      </c>
      <c r="BG325" s="162">
        <f>IF(N325="zákl. přenesená",J325,0)</f>
        <v>0</v>
      </c>
      <c r="BH325" s="162">
        <f>IF(N325="sníž. přenesená",J325,0)</f>
        <v>0</v>
      </c>
      <c r="BI325" s="162">
        <f>IF(N325="nulová",J325,0)</f>
        <v>0</v>
      </c>
      <c r="BJ325" s="17" t="s">
        <v>86</v>
      </c>
      <c r="BK325" s="162">
        <f>ROUND(I325*H325,2)</f>
        <v>0</v>
      </c>
      <c r="BL325" s="17" t="s">
        <v>245</v>
      </c>
      <c r="BM325" s="161" t="s">
        <v>435</v>
      </c>
    </row>
    <row r="326" spans="1:65" s="13" customFormat="1" ht="11.25">
      <c r="B326" s="163"/>
      <c r="D326" s="164" t="s">
        <v>237</v>
      </c>
      <c r="E326" s="165" t="s">
        <v>1</v>
      </c>
      <c r="F326" s="166" t="s">
        <v>4422</v>
      </c>
      <c r="H326" s="167">
        <v>6</v>
      </c>
      <c r="I326" s="168"/>
      <c r="L326" s="163"/>
      <c r="M326" s="169"/>
      <c r="N326" s="170"/>
      <c r="O326" s="170"/>
      <c r="P326" s="170"/>
      <c r="Q326" s="170"/>
      <c r="R326" s="170"/>
      <c r="S326" s="170"/>
      <c r="T326" s="171"/>
      <c r="AT326" s="165" t="s">
        <v>237</v>
      </c>
      <c r="AU326" s="165" t="s">
        <v>88</v>
      </c>
      <c r="AV326" s="13" t="s">
        <v>88</v>
      </c>
      <c r="AW326" s="13" t="s">
        <v>33</v>
      </c>
      <c r="AX326" s="13" t="s">
        <v>79</v>
      </c>
      <c r="AY326" s="165" t="s">
        <v>207</v>
      </c>
    </row>
    <row r="327" spans="1:65" s="14" customFormat="1" ht="22.5">
      <c r="B327" s="172"/>
      <c r="D327" s="164" t="s">
        <v>237</v>
      </c>
      <c r="E327" s="173" t="s">
        <v>1</v>
      </c>
      <c r="F327" s="174" t="s">
        <v>4312</v>
      </c>
      <c r="H327" s="173" t="s">
        <v>1</v>
      </c>
      <c r="I327" s="175"/>
      <c r="L327" s="172"/>
      <c r="M327" s="176"/>
      <c r="N327" s="177"/>
      <c r="O327" s="177"/>
      <c r="P327" s="177"/>
      <c r="Q327" s="177"/>
      <c r="R327" s="177"/>
      <c r="S327" s="177"/>
      <c r="T327" s="178"/>
      <c r="AT327" s="173" t="s">
        <v>237</v>
      </c>
      <c r="AU327" s="173" t="s">
        <v>88</v>
      </c>
      <c r="AV327" s="14" t="s">
        <v>86</v>
      </c>
      <c r="AW327" s="14" t="s">
        <v>33</v>
      </c>
      <c r="AX327" s="14" t="s">
        <v>79</v>
      </c>
      <c r="AY327" s="173" t="s">
        <v>207</v>
      </c>
    </row>
    <row r="328" spans="1:65" s="15" customFormat="1" ht="11.25">
      <c r="B328" s="179"/>
      <c r="D328" s="164" t="s">
        <v>237</v>
      </c>
      <c r="E328" s="180" t="s">
        <v>1</v>
      </c>
      <c r="F328" s="181" t="s">
        <v>242</v>
      </c>
      <c r="H328" s="182">
        <v>6</v>
      </c>
      <c r="I328" s="183"/>
      <c r="L328" s="179"/>
      <c r="M328" s="184"/>
      <c r="N328" s="185"/>
      <c r="O328" s="185"/>
      <c r="P328" s="185"/>
      <c r="Q328" s="185"/>
      <c r="R328" s="185"/>
      <c r="S328" s="185"/>
      <c r="T328" s="186"/>
      <c r="AT328" s="180" t="s">
        <v>237</v>
      </c>
      <c r="AU328" s="180" t="s">
        <v>88</v>
      </c>
      <c r="AV328" s="15" t="s">
        <v>213</v>
      </c>
      <c r="AW328" s="15" t="s">
        <v>33</v>
      </c>
      <c r="AX328" s="15" t="s">
        <v>86</v>
      </c>
      <c r="AY328" s="180" t="s">
        <v>207</v>
      </c>
    </row>
    <row r="329" spans="1:65" s="2" customFormat="1" ht="24.2" customHeight="1">
      <c r="A329" s="31"/>
      <c r="B329" s="148"/>
      <c r="C329" s="149" t="s">
        <v>333</v>
      </c>
      <c r="D329" s="149" t="s">
        <v>209</v>
      </c>
      <c r="E329" s="150" t="s">
        <v>4427</v>
      </c>
      <c r="F329" s="151" t="s">
        <v>4428</v>
      </c>
      <c r="G329" s="152" t="s">
        <v>301</v>
      </c>
      <c r="H329" s="153">
        <v>11</v>
      </c>
      <c r="I329" s="154"/>
      <c r="J329" s="155">
        <f>ROUND(I329*H329,2)</f>
        <v>0</v>
      </c>
      <c r="K329" s="156"/>
      <c r="L329" s="32"/>
      <c r="M329" s="157" t="s">
        <v>1</v>
      </c>
      <c r="N329" s="158" t="s">
        <v>44</v>
      </c>
      <c r="O329" s="57"/>
      <c r="P329" s="159">
        <f>O329*H329</f>
        <v>0</v>
      </c>
      <c r="Q329" s="159">
        <v>0</v>
      </c>
      <c r="R329" s="159">
        <f>Q329*H329</f>
        <v>0</v>
      </c>
      <c r="S329" s="159">
        <v>0</v>
      </c>
      <c r="T329" s="160">
        <f>S329*H329</f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61" t="s">
        <v>245</v>
      </c>
      <c r="AT329" s="161" t="s">
        <v>209</v>
      </c>
      <c r="AU329" s="161" t="s">
        <v>88</v>
      </c>
      <c r="AY329" s="17" t="s">
        <v>207</v>
      </c>
      <c r="BE329" s="162">
        <f>IF(N329="základní",J329,0)</f>
        <v>0</v>
      </c>
      <c r="BF329" s="162">
        <f>IF(N329="snížená",J329,0)</f>
        <v>0</v>
      </c>
      <c r="BG329" s="162">
        <f>IF(N329="zákl. přenesená",J329,0)</f>
        <v>0</v>
      </c>
      <c r="BH329" s="162">
        <f>IF(N329="sníž. přenesená",J329,0)</f>
        <v>0</v>
      </c>
      <c r="BI329" s="162">
        <f>IF(N329="nulová",J329,0)</f>
        <v>0</v>
      </c>
      <c r="BJ329" s="17" t="s">
        <v>86</v>
      </c>
      <c r="BK329" s="162">
        <f>ROUND(I329*H329,2)</f>
        <v>0</v>
      </c>
      <c r="BL329" s="17" t="s">
        <v>245</v>
      </c>
      <c r="BM329" s="161" t="s">
        <v>438</v>
      </c>
    </row>
    <row r="330" spans="1:65" s="13" customFormat="1" ht="11.25">
      <c r="B330" s="163"/>
      <c r="D330" s="164" t="s">
        <v>237</v>
      </c>
      <c r="E330" s="165" t="s">
        <v>1</v>
      </c>
      <c r="F330" s="166" t="s">
        <v>4429</v>
      </c>
      <c r="H330" s="167">
        <v>11</v>
      </c>
      <c r="I330" s="168"/>
      <c r="L330" s="163"/>
      <c r="M330" s="169"/>
      <c r="N330" s="170"/>
      <c r="O330" s="170"/>
      <c r="P330" s="170"/>
      <c r="Q330" s="170"/>
      <c r="R330" s="170"/>
      <c r="S330" s="170"/>
      <c r="T330" s="171"/>
      <c r="AT330" s="165" t="s">
        <v>237</v>
      </c>
      <c r="AU330" s="165" t="s">
        <v>88</v>
      </c>
      <c r="AV330" s="13" t="s">
        <v>88</v>
      </c>
      <c r="AW330" s="13" t="s">
        <v>33</v>
      </c>
      <c r="AX330" s="13" t="s">
        <v>79</v>
      </c>
      <c r="AY330" s="165" t="s">
        <v>207</v>
      </c>
    </row>
    <row r="331" spans="1:65" s="14" customFormat="1" ht="22.5">
      <c r="B331" s="172"/>
      <c r="D331" s="164" t="s">
        <v>237</v>
      </c>
      <c r="E331" s="173" t="s">
        <v>1</v>
      </c>
      <c r="F331" s="174" t="s">
        <v>4312</v>
      </c>
      <c r="H331" s="173" t="s">
        <v>1</v>
      </c>
      <c r="I331" s="175"/>
      <c r="L331" s="172"/>
      <c r="M331" s="176"/>
      <c r="N331" s="177"/>
      <c r="O331" s="177"/>
      <c r="P331" s="177"/>
      <c r="Q331" s="177"/>
      <c r="R331" s="177"/>
      <c r="S331" s="177"/>
      <c r="T331" s="178"/>
      <c r="AT331" s="173" t="s">
        <v>237</v>
      </c>
      <c r="AU331" s="173" t="s">
        <v>88</v>
      </c>
      <c r="AV331" s="14" t="s">
        <v>86</v>
      </c>
      <c r="AW331" s="14" t="s">
        <v>33</v>
      </c>
      <c r="AX331" s="14" t="s">
        <v>79</v>
      </c>
      <c r="AY331" s="173" t="s">
        <v>207</v>
      </c>
    </row>
    <row r="332" spans="1:65" s="15" customFormat="1" ht="11.25">
      <c r="B332" s="179"/>
      <c r="D332" s="164" t="s">
        <v>237</v>
      </c>
      <c r="E332" s="180" t="s">
        <v>1</v>
      </c>
      <c r="F332" s="181" t="s">
        <v>242</v>
      </c>
      <c r="H332" s="182">
        <v>11</v>
      </c>
      <c r="I332" s="183"/>
      <c r="L332" s="179"/>
      <c r="M332" s="184"/>
      <c r="N332" s="185"/>
      <c r="O332" s="185"/>
      <c r="P332" s="185"/>
      <c r="Q332" s="185"/>
      <c r="R332" s="185"/>
      <c r="S332" s="185"/>
      <c r="T332" s="186"/>
      <c r="AT332" s="180" t="s">
        <v>237</v>
      </c>
      <c r="AU332" s="180" t="s">
        <v>88</v>
      </c>
      <c r="AV332" s="15" t="s">
        <v>213</v>
      </c>
      <c r="AW332" s="15" t="s">
        <v>33</v>
      </c>
      <c r="AX332" s="15" t="s">
        <v>86</v>
      </c>
      <c r="AY332" s="180" t="s">
        <v>207</v>
      </c>
    </row>
    <row r="333" spans="1:65" s="2" customFormat="1" ht="24.2" customHeight="1">
      <c r="A333" s="31"/>
      <c r="B333" s="148"/>
      <c r="C333" s="149" t="s">
        <v>439</v>
      </c>
      <c r="D333" s="149" t="s">
        <v>209</v>
      </c>
      <c r="E333" s="150" t="s">
        <v>4430</v>
      </c>
      <c r="F333" s="151" t="s">
        <v>4431</v>
      </c>
      <c r="G333" s="152" t="s">
        <v>301</v>
      </c>
      <c r="H333" s="153">
        <v>2</v>
      </c>
      <c r="I333" s="154"/>
      <c r="J333" s="155">
        <f>ROUND(I333*H333,2)</f>
        <v>0</v>
      </c>
      <c r="K333" s="156"/>
      <c r="L333" s="32"/>
      <c r="M333" s="157" t="s">
        <v>1</v>
      </c>
      <c r="N333" s="158" t="s">
        <v>44</v>
      </c>
      <c r="O333" s="57"/>
      <c r="P333" s="159">
        <f>O333*H333</f>
        <v>0</v>
      </c>
      <c r="Q333" s="159">
        <v>0</v>
      </c>
      <c r="R333" s="159">
        <f>Q333*H333</f>
        <v>0</v>
      </c>
      <c r="S333" s="159">
        <v>0</v>
      </c>
      <c r="T333" s="160">
        <f>S333*H333</f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61" t="s">
        <v>245</v>
      </c>
      <c r="AT333" s="161" t="s">
        <v>209</v>
      </c>
      <c r="AU333" s="161" t="s">
        <v>88</v>
      </c>
      <c r="AY333" s="17" t="s">
        <v>207</v>
      </c>
      <c r="BE333" s="162">
        <f>IF(N333="základní",J333,0)</f>
        <v>0</v>
      </c>
      <c r="BF333" s="162">
        <f>IF(N333="snížená",J333,0)</f>
        <v>0</v>
      </c>
      <c r="BG333" s="162">
        <f>IF(N333="zákl. přenesená",J333,0)</f>
        <v>0</v>
      </c>
      <c r="BH333" s="162">
        <f>IF(N333="sníž. přenesená",J333,0)</f>
        <v>0</v>
      </c>
      <c r="BI333" s="162">
        <f>IF(N333="nulová",J333,0)</f>
        <v>0</v>
      </c>
      <c r="BJ333" s="17" t="s">
        <v>86</v>
      </c>
      <c r="BK333" s="162">
        <f>ROUND(I333*H333,2)</f>
        <v>0</v>
      </c>
      <c r="BL333" s="17" t="s">
        <v>245</v>
      </c>
      <c r="BM333" s="161" t="s">
        <v>442</v>
      </c>
    </row>
    <row r="334" spans="1:65" s="13" customFormat="1" ht="11.25">
      <c r="B334" s="163"/>
      <c r="D334" s="164" t="s">
        <v>237</v>
      </c>
      <c r="E334" s="165" t="s">
        <v>1</v>
      </c>
      <c r="F334" s="166" t="s">
        <v>4432</v>
      </c>
      <c r="H334" s="167">
        <v>2</v>
      </c>
      <c r="I334" s="168"/>
      <c r="L334" s="163"/>
      <c r="M334" s="169"/>
      <c r="N334" s="170"/>
      <c r="O334" s="170"/>
      <c r="P334" s="170"/>
      <c r="Q334" s="170"/>
      <c r="R334" s="170"/>
      <c r="S334" s="170"/>
      <c r="T334" s="171"/>
      <c r="AT334" s="165" t="s">
        <v>237</v>
      </c>
      <c r="AU334" s="165" t="s">
        <v>88</v>
      </c>
      <c r="AV334" s="13" t="s">
        <v>88</v>
      </c>
      <c r="AW334" s="13" t="s">
        <v>33</v>
      </c>
      <c r="AX334" s="13" t="s">
        <v>79</v>
      </c>
      <c r="AY334" s="165" t="s">
        <v>207</v>
      </c>
    </row>
    <row r="335" spans="1:65" s="14" customFormat="1" ht="22.5">
      <c r="B335" s="172"/>
      <c r="D335" s="164" t="s">
        <v>237</v>
      </c>
      <c r="E335" s="173" t="s">
        <v>1</v>
      </c>
      <c r="F335" s="174" t="s">
        <v>4312</v>
      </c>
      <c r="H335" s="173" t="s">
        <v>1</v>
      </c>
      <c r="I335" s="175"/>
      <c r="L335" s="172"/>
      <c r="M335" s="176"/>
      <c r="N335" s="177"/>
      <c r="O335" s="177"/>
      <c r="P335" s="177"/>
      <c r="Q335" s="177"/>
      <c r="R335" s="177"/>
      <c r="S335" s="177"/>
      <c r="T335" s="178"/>
      <c r="AT335" s="173" t="s">
        <v>237</v>
      </c>
      <c r="AU335" s="173" t="s">
        <v>88</v>
      </c>
      <c r="AV335" s="14" t="s">
        <v>86</v>
      </c>
      <c r="AW335" s="14" t="s">
        <v>33</v>
      </c>
      <c r="AX335" s="14" t="s">
        <v>79</v>
      </c>
      <c r="AY335" s="173" t="s">
        <v>207</v>
      </c>
    </row>
    <row r="336" spans="1:65" s="15" customFormat="1" ht="11.25">
      <c r="B336" s="179"/>
      <c r="D336" s="164" t="s">
        <v>237</v>
      </c>
      <c r="E336" s="180" t="s">
        <v>1</v>
      </c>
      <c r="F336" s="181" t="s">
        <v>242</v>
      </c>
      <c r="H336" s="182">
        <v>2</v>
      </c>
      <c r="I336" s="183"/>
      <c r="L336" s="179"/>
      <c r="M336" s="184"/>
      <c r="N336" s="185"/>
      <c r="O336" s="185"/>
      <c r="P336" s="185"/>
      <c r="Q336" s="185"/>
      <c r="R336" s="185"/>
      <c r="S336" s="185"/>
      <c r="T336" s="186"/>
      <c r="AT336" s="180" t="s">
        <v>237</v>
      </c>
      <c r="AU336" s="180" t="s">
        <v>88</v>
      </c>
      <c r="AV336" s="15" t="s">
        <v>213</v>
      </c>
      <c r="AW336" s="15" t="s">
        <v>33</v>
      </c>
      <c r="AX336" s="15" t="s">
        <v>86</v>
      </c>
      <c r="AY336" s="180" t="s">
        <v>207</v>
      </c>
    </row>
    <row r="337" spans="1:65" s="2" customFormat="1" ht="24.2" customHeight="1">
      <c r="A337" s="31"/>
      <c r="B337" s="148"/>
      <c r="C337" s="149" t="s">
        <v>338</v>
      </c>
      <c r="D337" s="149" t="s">
        <v>209</v>
      </c>
      <c r="E337" s="150" t="s">
        <v>4433</v>
      </c>
      <c r="F337" s="151" t="s">
        <v>4434</v>
      </c>
      <c r="G337" s="152" t="s">
        <v>301</v>
      </c>
      <c r="H337" s="153">
        <v>4</v>
      </c>
      <c r="I337" s="154"/>
      <c r="J337" s="155">
        <f>ROUND(I337*H337,2)</f>
        <v>0</v>
      </c>
      <c r="K337" s="156"/>
      <c r="L337" s="32"/>
      <c r="M337" s="157" t="s">
        <v>1</v>
      </c>
      <c r="N337" s="158" t="s">
        <v>44</v>
      </c>
      <c r="O337" s="57"/>
      <c r="P337" s="159">
        <f>O337*H337</f>
        <v>0</v>
      </c>
      <c r="Q337" s="159">
        <v>0</v>
      </c>
      <c r="R337" s="159">
        <f>Q337*H337</f>
        <v>0</v>
      </c>
      <c r="S337" s="159">
        <v>0</v>
      </c>
      <c r="T337" s="160">
        <f>S337*H337</f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61" t="s">
        <v>245</v>
      </c>
      <c r="AT337" s="161" t="s">
        <v>209</v>
      </c>
      <c r="AU337" s="161" t="s">
        <v>88</v>
      </c>
      <c r="AY337" s="17" t="s">
        <v>207</v>
      </c>
      <c r="BE337" s="162">
        <f>IF(N337="základní",J337,0)</f>
        <v>0</v>
      </c>
      <c r="BF337" s="162">
        <f>IF(N337="snížená",J337,0)</f>
        <v>0</v>
      </c>
      <c r="BG337" s="162">
        <f>IF(N337="zákl. přenesená",J337,0)</f>
        <v>0</v>
      </c>
      <c r="BH337" s="162">
        <f>IF(N337="sníž. přenesená",J337,0)</f>
        <v>0</v>
      </c>
      <c r="BI337" s="162">
        <f>IF(N337="nulová",J337,0)</f>
        <v>0</v>
      </c>
      <c r="BJ337" s="17" t="s">
        <v>86</v>
      </c>
      <c r="BK337" s="162">
        <f>ROUND(I337*H337,2)</f>
        <v>0</v>
      </c>
      <c r="BL337" s="17" t="s">
        <v>245</v>
      </c>
      <c r="BM337" s="161" t="s">
        <v>447</v>
      </c>
    </row>
    <row r="338" spans="1:65" s="13" customFormat="1" ht="11.25">
      <c r="B338" s="163"/>
      <c r="D338" s="164" t="s">
        <v>237</v>
      </c>
      <c r="E338" s="165" t="s">
        <v>1</v>
      </c>
      <c r="F338" s="166" t="s">
        <v>4435</v>
      </c>
      <c r="H338" s="167">
        <v>4</v>
      </c>
      <c r="I338" s="168"/>
      <c r="L338" s="163"/>
      <c r="M338" s="169"/>
      <c r="N338" s="170"/>
      <c r="O338" s="170"/>
      <c r="P338" s="170"/>
      <c r="Q338" s="170"/>
      <c r="R338" s="170"/>
      <c r="S338" s="170"/>
      <c r="T338" s="171"/>
      <c r="AT338" s="165" t="s">
        <v>237</v>
      </c>
      <c r="AU338" s="165" t="s">
        <v>88</v>
      </c>
      <c r="AV338" s="13" t="s">
        <v>88</v>
      </c>
      <c r="AW338" s="13" t="s">
        <v>33</v>
      </c>
      <c r="AX338" s="13" t="s">
        <v>79</v>
      </c>
      <c r="AY338" s="165" t="s">
        <v>207</v>
      </c>
    </row>
    <row r="339" spans="1:65" s="14" customFormat="1" ht="22.5">
      <c r="B339" s="172"/>
      <c r="D339" s="164" t="s">
        <v>237</v>
      </c>
      <c r="E339" s="173" t="s">
        <v>1</v>
      </c>
      <c r="F339" s="174" t="s">
        <v>4312</v>
      </c>
      <c r="H339" s="173" t="s">
        <v>1</v>
      </c>
      <c r="I339" s="175"/>
      <c r="L339" s="172"/>
      <c r="M339" s="176"/>
      <c r="N339" s="177"/>
      <c r="O339" s="177"/>
      <c r="P339" s="177"/>
      <c r="Q339" s="177"/>
      <c r="R339" s="177"/>
      <c r="S339" s="177"/>
      <c r="T339" s="178"/>
      <c r="AT339" s="173" t="s">
        <v>237</v>
      </c>
      <c r="AU339" s="173" t="s">
        <v>88</v>
      </c>
      <c r="AV339" s="14" t="s">
        <v>86</v>
      </c>
      <c r="AW339" s="14" t="s">
        <v>33</v>
      </c>
      <c r="AX339" s="14" t="s">
        <v>79</v>
      </c>
      <c r="AY339" s="173" t="s">
        <v>207</v>
      </c>
    </row>
    <row r="340" spans="1:65" s="15" customFormat="1" ht="11.25">
      <c r="B340" s="179"/>
      <c r="D340" s="164" t="s">
        <v>237</v>
      </c>
      <c r="E340" s="180" t="s">
        <v>1</v>
      </c>
      <c r="F340" s="181" t="s">
        <v>242</v>
      </c>
      <c r="H340" s="182">
        <v>4</v>
      </c>
      <c r="I340" s="183"/>
      <c r="L340" s="179"/>
      <c r="M340" s="184"/>
      <c r="N340" s="185"/>
      <c r="O340" s="185"/>
      <c r="P340" s="185"/>
      <c r="Q340" s="185"/>
      <c r="R340" s="185"/>
      <c r="S340" s="185"/>
      <c r="T340" s="186"/>
      <c r="AT340" s="180" t="s">
        <v>237</v>
      </c>
      <c r="AU340" s="180" t="s">
        <v>88</v>
      </c>
      <c r="AV340" s="15" t="s">
        <v>213</v>
      </c>
      <c r="AW340" s="15" t="s">
        <v>33</v>
      </c>
      <c r="AX340" s="15" t="s">
        <v>86</v>
      </c>
      <c r="AY340" s="180" t="s">
        <v>207</v>
      </c>
    </row>
    <row r="341" spans="1:65" s="2" customFormat="1" ht="24.2" customHeight="1">
      <c r="A341" s="31"/>
      <c r="B341" s="148"/>
      <c r="C341" s="149" t="s">
        <v>448</v>
      </c>
      <c r="D341" s="149" t="s">
        <v>209</v>
      </c>
      <c r="E341" s="150" t="s">
        <v>4436</v>
      </c>
      <c r="F341" s="151" t="s">
        <v>4437</v>
      </c>
      <c r="G341" s="152" t="s">
        <v>301</v>
      </c>
      <c r="H341" s="153">
        <v>1</v>
      </c>
      <c r="I341" s="154"/>
      <c r="J341" s="155">
        <f>ROUND(I341*H341,2)</f>
        <v>0</v>
      </c>
      <c r="K341" s="156"/>
      <c r="L341" s="32"/>
      <c r="M341" s="157" t="s">
        <v>1</v>
      </c>
      <c r="N341" s="158" t="s">
        <v>44</v>
      </c>
      <c r="O341" s="57"/>
      <c r="P341" s="159">
        <f>O341*H341</f>
        <v>0</v>
      </c>
      <c r="Q341" s="159">
        <v>0</v>
      </c>
      <c r="R341" s="159">
        <f>Q341*H341</f>
        <v>0</v>
      </c>
      <c r="S341" s="159">
        <v>0</v>
      </c>
      <c r="T341" s="160">
        <f>S341*H341</f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61" t="s">
        <v>245</v>
      </c>
      <c r="AT341" s="161" t="s">
        <v>209</v>
      </c>
      <c r="AU341" s="161" t="s">
        <v>88</v>
      </c>
      <c r="AY341" s="17" t="s">
        <v>207</v>
      </c>
      <c r="BE341" s="162">
        <f>IF(N341="základní",J341,0)</f>
        <v>0</v>
      </c>
      <c r="BF341" s="162">
        <f>IF(N341="snížená",J341,0)</f>
        <v>0</v>
      </c>
      <c r="BG341" s="162">
        <f>IF(N341="zákl. přenesená",J341,0)</f>
        <v>0</v>
      </c>
      <c r="BH341" s="162">
        <f>IF(N341="sníž. přenesená",J341,0)</f>
        <v>0</v>
      </c>
      <c r="BI341" s="162">
        <f>IF(N341="nulová",J341,0)</f>
        <v>0</v>
      </c>
      <c r="BJ341" s="17" t="s">
        <v>86</v>
      </c>
      <c r="BK341" s="162">
        <f>ROUND(I341*H341,2)</f>
        <v>0</v>
      </c>
      <c r="BL341" s="17" t="s">
        <v>245</v>
      </c>
      <c r="BM341" s="161" t="s">
        <v>451</v>
      </c>
    </row>
    <row r="342" spans="1:65" s="13" customFormat="1" ht="11.25">
      <c r="B342" s="163"/>
      <c r="D342" s="164" t="s">
        <v>237</v>
      </c>
      <c r="E342" s="165" t="s">
        <v>1</v>
      </c>
      <c r="F342" s="166" t="s">
        <v>1364</v>
      </c>
      <c r="H342" s="167">
        <v>1</v>
      </c>
      <c r="I342" s="168"/>
      <c r="L342" s="163"/>
      <c r="M342" s="169"/>
      <c r="N342" s="170"/>
      <c r="O342" s="170"/>
      <c r="P342" s="170"/>
      <c r="Q342" s="170"/>
      <c r="R342" s="170"/>
      <c r="S342" s="170"/>
      <c r="T342" s="171"/>
      <c r="AT342" s="165" t="s">
        <v>237</v>
      </c>
      <c r="AU342" s="165" t="s">
        <v>88</v>
      </c>
      <c r="AV342" s="13" t="s">
        <v>88</v>
      </c>
      <c r="AW342" s="13" t="s">
        <v>33</v>
      </c>
      <c r="AX342" s="13" t="s">
        <v>79</v>
      </c>
      <c r="AY342" s="165" t="s">
        <v>207</v>
      </c>
    </row>
    <row r="343" spans="1:65" s="14" customFormat="1" ht="22.5">
      <c r="B343" s="172"/>
      <c r="D343" s="164" t="s">
        <v>237</v>
      </c>
      <c r="E343" s="173" t="s">
        <v>1</v>
      </c>
      <c r="F343" s="174" t="s">
        <v>4312</v>
      </c>
      <c r="H343" s="173" t="s">
        <v>1</v>
      </c>
      <c r="I343" s="175"/>
      <c r="L343" s="172"/>
      <c r="M343" s="176"/>
      <c r="N343" s="177"/>
      <c r="O343" s="177"/>
      <c r="P343" s="177"/>
      <c r="Q343" s="177"/>
      <c r="R343" s="177"/>
      <c r="S343" s="177"/>
      <c r="T343" s="178"/>
      <c r="AT343" s="173" t="s">
        <v>237</v>
      </c>
      <c r="AU343" s="173" t="s">
        <v>88</v>
      </c>
      <c r="AV343" s="14" t="s">
        <v>86</v>
      </c>
      <c r="AW343" s="14" t="s">
        <v>33</v>
      </c>
      <c r="AX343" s="14" t="s">
        <v>79</v>
      </c>
      <c r="AY343" s="173" t="s">
        <v>207</v>
      </c>
    </row>
    <row r="344" spans="1:65" s="15" customFormat="1" ht="11.25">
      <c r="B344" s="179"/>
      <c r="D344" s="164" t="s">
        <v>237</v>
      </c>
      <c r="E344" s="180" t="s">
        <v>1</v>
      </c>
      <c r="F344" s="181" t="s">
        <v>242</v>
      </c>
      <c r="H344" s="182">
        <v>1</v>
      </c>
      <c r="I344" s="183"/>
      <c r="L344" s="179"/>
      <c r="M344" s="184"/>
      <c r="N344" s="185"/>
      <c r="O344" s="185"/>
      <c r="P344" s="185"/>
      <c r="Q344" s="185"/>
      <c r="R344" s="185"/>
      <c r="S344" s="185"/>
      <c r="T344" s="186"/>
      <c r="AT344" s="180" t="s">
        <v>237</v>
      </c>
      <c r="AU344" s="180" t="s">
        <v>88</v>
      </c>
      <c r="AV344" s="15" t="s">
        <v>213</v>
      </c>
      <c r="AW344" s="15" t="s">
        <v>33</v>
      </c>
      <c r="AX344" s="15" t="s">
        <v>86</v>
      </c>
      <c r="AY344" s="180" t="s">
        <v>207</v>
      </c>
    </row>
    <row r="345" spans="1:65" s="2" customFormat="1" ht="24.2" customHeight="1">
      <c r="A345" s="31"/>
      <c r="B345" s="148"/>
      <c r="C345" s="149" t="s">
        <v>341</v>
      </c>
      <c r="D345" s="149" t="s">
        <v>209</v>
      </c>
      <c r="E345" s="150" t="s">
        <v>4438</v>
      </c>
      <c r="F345" s="151" t="s">
        <v>4439</v>
      </c>
      <c r="G345" s="152" t="s">
        <v>301</v>
      </c>
      <c r="H345" s="153">
        <v>2</v>
      </c>
      <c r="I345" s="154"/>
      <c r="J345" s="155">
        <f>ROUND(I345*H345,2)</f>
        <v>0</v>
      </c>
      <c r="K345" s="156"/>
      <c r="L345" s="32"/>
      <c r="M345" s="157" t="s">
        <v>1</v>
      </c>
      <c r="N345" s="158" t="s">
        <v>44</v>
      </c>
      <c r="O345" s="57"/>
      <c r="P345" s="159">
        <f>O345*H345</f>
        <v>0</v>
      </c>
      <c r="Q345" s="159">
        <v>0</v>
      </c>
      <c r="R345" s="159">
        <f>Q345*H345</f>
        <v>0</v>
      </c>
      <c r="S345" s="159">
        <v>0</v>
      </c>
      <c r="T345" s="160">
        <f>S345*H345</f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61" t="s">
        <v>245</v>
      </c>
      <c r="AT345" s="161" t="s">
        <v>209</v>
      </c>
      <c r="AU345" s="161" t="s">
        <v>88</v>
      </c>
      <c r="AY345" s="17" t="s">
        <v>207</v>
      </c>
      <c r="BE345" s="162">
        <f>IF(N345="základní",J345,0)</f>
        <v>0</v>
      </c>
      <c r="BF345" s="162">
        <f>IF(N345="snížená",J345,0)</f>
        <v>0</v>
      </c>
      <c r="BG345" s="162">
        <f>IF(N345="zákl. přenesená",J345,0)</f>
        <v>0</v>
      </c>
      <c r="BH345" s="162">
        <f>IF(N345="sníž. přenesená",J345,0)</f>
        <v>0</v>
      </c>
      <c r="BI345" s="162">
        <f>IF(N345="nulová",J345,0)</f>
        <v>0</v>
      </c>
      <c r="BJ345" s="17" t="s">
        <v>86</v>
      </c>
      <c r="BK345" s="162">
        <f>ROUND(I345*H345,2)</f>
        <v>0</v>
      </c>
      <c r="BL345" s="17" t="s">
        <v>245</v>
      </c>
      <c r="BM345" s="161" t="s">
        <v>454</v>
      </c>
    </row>
    <row r="346" spans="1:65" s="13" customFormat="1" ht="11.25">
      <c r="B346" s="163"/>
      <c r="D346" s="164" t="s">
        <v>237</v>
      </c>
      <c r="E346" s="165" t="s">
        <v>1</v>
      </c>
      <c r="F346" s="166" t="s">
        <v>4432</v>
      </c>
      <c r="H346" s="167">
        <v>2</v>
      </c>
      <c r="I346" s="168"/>
      <c r="L346" s="163"/>
      <c r="M346" s="169"/>
      <c r="N346" s="170"/>
      <c r="O346" s="170"/>
      <c r="P346" s="170"/>
      <c r="Q346" s="170"/>
      <c r="R346" s="170"/>
      <c r="S346" s="170"/>
      <c r="T346" s="171"/>
      <c r="AT346" s="165" t="s">
        <v>237</v>
      </c>
      <c r="AU346" s="165" t="s">
        <v>88</v>
      </c>
      <c r="AV346" s="13" t="s">
        <v>88</v>
      </c>
      <c r="AW346" s="13" t="s">
        <v>33</v>
      </c>
      <c r="AX346" s="13" t="s">
        <v>79</v>
      </c>
      <c r="AY346" s="165" t="s">
        <v>207</v>
      </c>
    </row>
    <row r="347" spans="1:65" s="14" customFormat="1" ht="22.5">
      <c r="B347" s="172"/>
      <c r="D347" s="164" t="s">
        <v>237</v>
      </c>
      <c r="E347" s="173" t="s">
        <v>1</v>
      </c>
      <c r="F347" s="174" t="s">
        <v>4312</v>
      </c>
      <c r="H347" s="173" t="s">
        <v>1</v>
      </c>
      <c r="I347" s="175"/>
      <c r="L347" s="172"/>
      <c r="M347" s="176"/>
      <c r="N347" s="177"/>
      <c r="O347" s="177"/>
      <c r="P347" s="177"/>
      <c r="Q347" s="177"/>
      <c r="R347" s="177"/>
      <c r="S347" s="177"/>
      <c r="T347" s="178"/>
      <c r="AT347" s="173" t="s">
        <v>237</v>
      </c>
      <c r="AU347" s="173" t="s">
        <v>88</v>
      </c>
      <c r="AV347" s="14" t="s">
        <v>86</v>
      </c>
      <c r="AW347" s="14" t="s">
        <v>33</v>
      </c>
      <c r="AX347" s="14" t="s">
        <v>79</v>
      </c>
      <c r="AY347" s="173" t="s">
        <v>207</v>
      </c>
    </row>
    <row r="348" spans="1:65" s="15" customFormat="1" ht="11.25">
      <c r="B348" s="179"/>
      <c r="D348" s="164" t="s">
        <v>237</v>
      </c>
      <c r="E348" s="180" t="s">
        <v>1</v>
      </c>
      <c r="F348" s="181" t="s">
        <v>242</v>
      </c>
      <c r="H348" s="182">
        <v>2</v>
      </c>
      <c r="I348" s="183"/>
      <c r="L348" s="179"/>
      <c r="M348" s="184"/>
      <c r="N348" s="185"/>
      <c r="O348" s="185"/>
      <c r="P348" s="185"/>
      <c r="Q348" s="185"/>
      <c r="R348" s="185"/>
      <c r="S348" s="185"/>
      <c r="T348" s="186"/>
      <c r="AT348" s="180" t="s">
        <v>237</v>
      </c>
      <c r="AU348" s="180" t="s">
        <v>88</v>
      </c>
      <c r="AV348" s="15" t="s">
        <v>213</v>
      </c>
      <c r="AW348" s="15" t="s">
        <v>33</v>
      </c>
      <c r="AX348" s="15" t="s">
        <v>86</v>
      </c>
      <c r="AY348" s="180" t="s">
        <v>207</v>
      </c>
    </row>
    <row r="349" spans="1:65" s="2" customFormat="1" ht="37.9" customHeight="1">
      <c r="A349" s="31"/>
      <c r="B349" s="148"/>
      <c r="C349" s="149" t="s">
        <v>457</v>
      </c>
      <c r="D349" s="149" t="s">
        <v>209</v>
      </c>
      <c r="E349" s="150" t="s">
        <v>4440</v>
      </c>
      <c r="F349" s="151" t="s">
        <v>4441</v>
      </c>
      <c r="G349" s="152" t="s">
        <v>301</v>
      </c>
      <c r="H349" s="153">
        <v>2</v>
      </c>
      <c r="I349" s="154"/>
      <c r="J349" s="155">
        <f>ROUND(I349*H349,2)</f>
        <v>0</v>
      </c>
      <c r="K349" s="156"/>
      <c r="L349" s="32"/>
      <c r="M349" s="157" t="s">
        <v>1</v>
      </c>
      <c r="N349" s="158" t="s">
        <v>44</v>
      </c>
      <c r="O349" s="57"/>
      <c r="P349" s="159">
        <f>O349*H349</f>
        <v>0</v>
      </c>
      <c r="Q349" s="159">
        <v>0</v>
      </c>
      <c r="R349" s="159">
        <f>Q349*H349</f>
        <v>0</v>
      </c>
      <c r="S349" s="159">
        <v>0</v>
      </c>
      <c r="T349" s="160">
        <f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61" t="s">
        <v>245</v>
      </c>
      <c r="AT349" s="161" t="s">
        <v>209</v>
      </c>
      <c r="AU349" s="161" t="s">
        <v>88</v>
      </c>
      <c r="AY349" s="17" t="s">
        <v>207</v>
      </c>
      <c r="BE349" s="162">
        <f>IF(N349="základní",J349,0)</f>
        <v>0</v>
      </c>
      <c r="BF349" s="162">
        <f>IF(N349="snížená",J349,0)</f>
        <v>0</v>
      </c>
      <c r="BG349" s="162">
        <f>IF(N349="zákl. přenesená",J349,0)</f>
        <v>0</v>
      </c>
      <c r="BH349" s="162">
        <f>IF(N349="sníž. přenesená",J349,0)</f>
        <v>0</v>
      </c>
      <c r="BI349" s="162">
        <f>IF(N349="nulová",J349,0)</f>
        <v>0</v>
      </c>
      <c r="BJ349" s="17" t="s">
        <v>86</v>
      </c>
      <c r="BK349" s="162">
        <f>ROUND(I349*H349,2)</f>
        <v>0</v>
      </c>
      <c r="BL349" s="17" t="s">
        <v>245</v>
      </c>
      <c r="BM349" s="161" t="s">
        <v>460</v>
      </c>
    </row>
    <row r="350" spans="1:65" s="13" customFormat="1" ht="11.25">
      <c r="B350" s="163"/>
      <c r="D350" s="164" t="s">
        <v>237</v>
      </c>
      <c r="E350" s="165" t="s">
        <v>1</v>
      </c>
      <c r="F350" s="166" t="s">
        <v>2158</v>
      </c>
      <c r="H350" s="167">
        <v>2</v>
      </c>
      <c r="I350" s="168"/>
      <c r="L350" s="163"/>
      <c r="M350" s="169"/>
      <c r="N350" s="170"/>
      <c r="O350" s="170"/>
      <c r="P350" s="170"/>
      <c r="Q350" s="170"/>
      <c r="R350" s="170"/>
      <c r="S350" s="170"/>
      <c r="T350" s="171"/>
      <c r="AT350" s="165" t="s">
        <v>237</v>
      </c>
      <c r="AU350" s="165" t="s">
        <v>88</v>
      </c>
      <c r="AV350" s="13" t="s">
        <v>88</v>
      </c>
      <c r="AW350" s="13" t="s">
        <v>33</v>
      </c>
      <c r="AX350" s="13" t="s">
        <v>79</v>
      </c>
      <c r="AY350" s="165" t="s">
        <v>207</v>
      </c>
    </row>
    <row r="351" spans="1:65" s="14" customFormat="1" ht="33.75">
      <c r="B351" s="172"/>
      <c r="D351" s="164" t="s">
        <v>237</v>
      </c>
      <c r="E351" s="173" t="s">
        <v>1</v>
      </c>
      <c r="F351" s="174" t="s">
        <v>4442</v>
      </c>
      <c r="H351" s="173" t="s">
        <v>1</v>
      </c>
      <c r="I351" s="175"/>
      <c r="L351" s="172"/>
      <c r="M351" s="176"/>
      <c r="N351" s="177"/>
      <c r="O351" s="177"/>
      <c r="P351" s="177"/>
      <c r="Q351" s="177"/>
      <c r="R351" s="177"/>
      <c r="S351" s="177"/>
      <c r="T351" s="178"/>
      <c r="AT351" s="173" t="s">
        <v>237</v>
      </c>
      <c r="AU351" s="173" t="s">
        <v>88</v>
      </c>
      <c r="AV351" s="14" t="s">
        <v>86</v>
      </c>
      <c r="AW351" s="14" t="s">
        <v>33</v>
      </c>
      <c r="AX351" s="14" t="s">
        <v>79</v>
      </c>
      <c r="AY351" s="173" t="s">
        <v>207</v>
      </c>
    </row>
    <row r="352" spans="1:65" s="15" customFormat="1" ht="11.25">
      <c r="B352" s="179"/>
      <c r="D352" s="164" t="s">
        <v>237</v>
      </c>
      <c r="E352" s="180" t="s">
        <v>1</v>
      </c>
      <c r="F352" s="181" t="s">
        <v>242</v>
      </c>
      <c r="H352" s="182">
        <v>2</v>
      </c>
      <c r="I352" s="183"/>
      <c r="L352" s="179"/>
      <c r="M352" s="184"/>
      <c r="N352" s="185"/>
      <c r="O352" s="185"/>
      <c r="P352" s="185"/>
      <c r="Q352" s="185"/>
      <c r="R352" s="185"/>
      <c r="S352" s="185"/>
      <c r="T352" s="186"/>
      <c r="AT352" s="180" t="s">
        <v>237</v>
      </c>
      <c r="AU352" s="180" t="s">
        <v>88</v>
      </c>
      <c r="AV352" s="15" t="s">
        <v>213</v>
      </c>
      <c r="AW352" s="15" t="s">
        <v>33</v>
      </c>
      <c r="AX352" s="15" t="s">
        <v>86</v>
      </c>
      <c r="AY352" s="180" t="s">
        <v>207</v>
      </c>
    </row>
    <row r="353" spans="1:65" s="2" customFormat="1" ht="24.2" customHeight="1">
      <c r="A353" s="31"/>
      <c r="B353" s="148"/>
      <c r="C353" s="149" t="s">
        <v>345</v>
      </c>
      <c r="D353" s="149" t="s">
        <v>209</v>
      </c>
      <c r="E353" s="150" t="s">
        <v>4443</v>
      </c>
      <c r="F353" s="151" t="s">
        <v>4444</v>
      </c>
      <c r="G353" s="152" t="s">
        <v>301</v>
      </c>
      <c r="H353" s="153">
        <v>3</v>
      </c>
      <c r="I353" s="154"/>
      <c r="J353" s="155">
        <f>ROUND(I353*H353,2)</f>
        <v>0</v>
      </c>
      <c r="K353" s="156"/>
      <c r="L353" s="32"/>
      <c r="M353" s="157" t="s">
        <v>1</v>
      </c>
      <c r="N353" s="158" t="s">
        <v>44</v>
      </c>
      <c r="O353" s="57"/>
      <c r="P353" s="159">
        <f>O353*H353</f>
        <v>0</v>
      </c>
      <c r="Q353" s="159">
        <v>0</v>
      </c>
      <c r="R353" s="159">
        <f>Q353*H353</f>
        <v>0</v>
      </c>
      <c r="S353" s="159">
        <v>0</v>
      </c>
      <c r="T353" s="160">
        <f>S353*H353</f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61" t="s">
        <v>245</v>
      </c>
      <c r="AT353" s="161" t="s">
        <v>209</v>
      </c>
      <c r="AU353" s="161" t="s">
        <v>88</v>
      </c>
      <c r="AY353" s="17" t="s">
        <v>207</v>
      </c>
      <c r="BE353" s="162">
        <f>IF(N353="základní",J353,0)</f>
        <v>0</v>
      </c>
      <c r="BF353" s="162">
        <f>IF(N353="snížená",J353,0)</f>
        <v>0</v>
      </c>
      <c r="BG353" s="162">
        <f>IF(N353="zákl. přenesená",J353,0)</f>
        <v>0</v>
      </c>
      <c r="BH353" s="162">
        <f>IF(N353="sníž. přenesená",J353,0)</f>
        <v>0</v>
      </c>
      <c r="BI353" s="162">
        <f>IF(N353="nulová",J353,0)</f>
        <v>0</v>
      </c>
      <c r="BJ353" s="17" t="s">
        <v>86</v>
      </c>
      <c r="BK353" s="162">
        <f>ROUND(I353*H353,2)</f>
        <v>0</v>
      </c>
      <c r="BL353" s="17" t="s">
        <v>245</v>
      </c>
      <c r="BM353" s="161" t="s">
        <v>463</v>
      </c>
    </row>
    <row r="354" spans="1:65" s="13" customFormat="1" ht="11.25">
      <c r="B354" s="163"/>
      <c r="D354" s="164" t="s">
        <v>237</v>
      </c>
      <c r="E354" s="165" t="s">
        <v>1</v>
      </c>
      <c r="F354" s="166" t="s">
        <v>4445</v>
      </c>
      <c r="H354" s="167">
        <v>3</v>
      </c>
      <c r="I354" s="168"/>
      <c r="L354" s="163"/>
      <c r="M354" s="169"/>
      <c r="N354" s="170"/>
      <c r="O354" s="170"/>
      <c r="P354" s="170"/>
      <c r="Q354" s="170"/>
      <c r="R354" s="170"/>
      <c r="S354" s="170"/>
      <c r="T354" s="171"/>
      <c r="AT354" s="165" t="s">
        <v>237</v>
      </c>
      <c r="AU354" s="165" t="s">
        <v>88</v>
      </c>
      <c r="AV354" s="13" t="s">
        <v>88</v>
      </c>
      <c r="AW354" s="13" t="s">
        <v>33</v>
      </c>
      <c r="AX354" s="13" t="s">
        <v>79</v>
      </c>
      <c r="AY354" s="165" t="s">
        <v>207</v>
      </c>
    </row>
    <row r="355" spans="1:65" s="14" customFormat="1" ht="22.5">
      <c r="B355" s="172"/>
      <c r="D355" s="164" t="s">
        <v>237</v>
      </c>
      <c r="E355" s="173" t="s">
        <v>1</v>
      </c>
      <c r="F355" s="174" t="s">
        <v>4312</v>
      </c>
      <c r="H355" s="173" t="s">
        <v>1</v>
      </c>
      <c r="I355" s="175"/>
      <c r="L355" s="172"/>
      <c r="M355" s="176"/>
      <c r="N355" s="177"/>
      <c r="O355" s="177"/>
      <c r="P355" s="177"/>
      <c r="Q355" s="177"/>
      <c r="R355" s="177"/>
      <c r="S355" s="177"/>
      <c r="T355" s="178"/>
      <c r="AT355" s="173" t="s">
        <v>237</v>
      </c>
      <c r="AU355" s="173" t="s">
        <v>88</v>
      </c>
      <c r="AV355" s="14" t="s">
        <v>86</v>
      </c>
      <c r="AW355" s="14" t="s">
        <v>33</v>
      </c>
      <c r="AX355" s="14" t="s">
        <v>79</v>
      </c>
      <c r="AY355" s="173" t="s">
        <v>207</v>
      </c>
    </row>
    <row r="356" spans="1:65" s="15" customFormat="1" ht="11.25">
      <c r="B356" s="179"/>
      <c r="D356" s="164" t="s">
        <v>237</v>
      </c>
      <c r="E356" s="180" t="s">
        <v>1</v>
      </c>
      <c r="F356" s="181" t="s">
        <v>242</v>
      </c>
      <c r="H356" s="182">
        <v>3</v>
      </c>
      <c r="I356" s="183"/>
      <c r="L356" s="179"/>
      <c r="M356" s="184"/>
      <c r="N356" s="185"/>
      <c r="O356" s="185"/>
      <c r="P356" s="185"/>
      <c r="Q356" s="185"/>
      <c r="R356" s="185"/>
      <c r="S356" s="185"/>
      <c r="T356" s="186"/>
      <c r="AT356" s="180" t="s">
        <v>237</v>
      </c>
      <c r="AU356" s="180" t="s">
        <v>88</v>
      </c>
      <c r="AV356" s="15" t="s">
        <v>213</v>
      </c>
      <c r="AW356" s="15" t="s">
        <v>33</v>
      </c>
      <c r="AX356" s="15" t="s">
        <v>86</v>
      </c>
      <c r="AY356" s="180" t="s">
        <v>207</v>
      </c>
    </row>
    <row r="357" spans="1:65" s="2" customFormat="1" ht="24.2" customHeight="1">
      <c r="A357" s="31"/>
      <c r="B357" s="148"/>
      <c r="C357" s="149" t="s">
        <v>465</v>
      </c>
      <c r="D357" s="149" t="s">
        <v>209</v>
      </c>
      <c r="E357" s="150" t="s">
        <v>4446</v>
      </c>
      <c r="F357" s="151" t="s">
        <v>4447</v>
      </c>
      <c r="G357" s="152" t="s">
        <v>301</v>
      </c>
      <c r="H357" s="153">
        <v>3</v>
      </c>
      <c r="I357" s="154"/>
      <c r="J357" s="155">
        <f>ROUND(I357*H357,2)</f>
        <v>0</v>
      </c>
      <c r="K357" s="156"/>
      <c r="L357" s="32"/>
      <c r="M357" s="157" t="s">
        <v>1</v>
      </c>
      <c r="N357" s="158" t="s">
        <v>44</v>
      </c>
      <c r="O357" s="57"/>
      <c r="P357" s="159">
        <f>O357*H357</f>
        <v>0</v>
      </c>
      <c r="Q357" s="159">
        <v>0</v>
      </c>
      <c r="R357" s="159">
        <f>Q357*H357</f>
        <v>0</v>
      </c>
      <c r="S357" s="159">
        <v>0</v>
      </c>
      <c r="T357" s="160">
        <f>S357*H357</f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61" t="s">
        <v>245</v>
      </c>
      <c r="AT357" s="161" t="s">
        <v>209</v>
      </c>
      <c r="AU357" s="161" t="s">
        <v>88</v>
      </c>
      <c r="AY357" s="17" t="s">
        <v>207</v>
      </c>
      <c r="BE357" s="162">
        <f>IF(N357="základní",J357,0)</f>
        <v>0</v>
      </c>
      <c r="BF357" s="162">
        <f>IF(N357="snížená",J357,0)</f>
        <v>0</v>
      </c>
      <c r="BG357" s="162">
        <f>IF(N357="zákl. přenesená",J357,0)</f>
        <v>0</v>
      </c>
      <c r="BH357" s="162">
        <f>IF(N357="sníž. přenesená",J357,0)</f>
        <v>0</v>
      </c>
      <c r="BI357" s="162">
        <f>IF(N357="nulová",J357,0)</f>
        <v>0</v>
      </c>
      <c r="BJ357" s="17" t="s">
        <v>86</v>
      </c>
      <c r="BK357" s="162">
        <f>ROUND(I357*H357,2)</f>
        <v>0</v>
      </c>
      <c r="BL357" s="17" t="s">
        <v>245</v>
      </c>
      <c r="BM357" s="161" t="s">
        <v>468</v>
      </c>
    </row>
    <row r="358" spans="1:65" s="13" customFormat="1" ht="11.25">
      <c r="B358" s="163"/>
      <c r="D358" s="164" t="s">
        <v>237</v>
      </c>
      <c r="E358" s="165" t="s">
        <v>1</v>
      </c>
      <c r="F358" s="166" t="s">
        <v>4445</v>
      </c>
      <c r="H358" s="167">
        <v>3</v>
      </c>
      <c r="I358" s="168"/>
      <c r="L358" s="163"/>
      <c r="M358" s="169"/>
      <c r="N358" s="170"/>
      <c r="O358" s="170"/>
      <c r="P358" s="170"/>
      <c r="Q358" s="170"/>
      <c r="R358" s="170"/>
      <c r="S358" s="170"/>
      <c r="T358" s="171"/>
      <c r="AT358" s="165" t="s">
        <v>237</v>
      </c>
      <c r="AU358" s="165" t="s">
        <v>88</v>
      </c>
      <c r="AV358" s="13" t="s">
        <v>88</v>
      </c>
      <c r="AW358" s="13" t="s">
        <v>33</v>
      </c>
      <c r="AX358" s="13" t="s">
        <v>79</v>
      </c>
      <c r="AY358" s="165" t="s">
        <v>207</v>
      </c>
    </row>
    <row r="359" spans="1:65" s="14" customFormat="1" ht="22.5">
      <c r="B359" s="172"/>
      <c r="D359" s="164" t="s">
        <v>237</v>
      </c>
      <c r="E359" s="173" t="s">
        <v>1</v>
      </c>
      <c r="F359" s="174" t="s">
        <v>4350</v>
      </c>
      <c r="H359" s="173" t="s">
        <v>1</v>
      </c>
      <c r="I359" s="175"/>
      <c r="L359" s="172"/>
      <c r="M359" s="176"/>
      <c r="N359" s="177"/>
      <c r="O359" s="177"/>
      <c r="P359" s="177"/>
      <c r="Q359" s="177"/>
      <c r="R359" s="177"/>
      <c r="S359" s="177"/>
      <c r="T359" s="178"/>
      <c r="AT359" s="173" t="s">
        <v>237</v>
      </c>
      <c r="AU359" s="173" t="s">
        <v>88</v>
      </c>
      <c r="AV359" s="14" t="s">
        <v>86</v>
      </c>
      <c r="AW359" s="14" t="s">
        <v>33</v>
      </c>
      <c r="AX359" s="14" t="s">
        <v>79</v>
      </c>
      <c r="AY359" s="173" t="s">
        <v>207</v>
      </c>
    </row>
    <row r="360" spans="1:65" s="15" customFormat="1" ht="11.25">
      <c r="B360" s="179"/>
      <c r="D360" s="164" t="s">
        <v>237</v>
      </c>
      <c r="E360" s="180" t="s">
        <v>1</v>
      </c>
      <c r="F360" s="181" t="s">
        <v>242</v>
      </c>
      <c r="H360" s="182">
        <v>3</v>
      </c>
      <c r="I360" s="183"/>
      <c r="L360" s="179"/>
      <c r="M360" s="184"/>
      <c r="N360" s="185"/>
      <c r="O360" s="185"/>
      <c r="P360" s="185"/>
      <c r="Q360" s="185"/>
      <c r="R360" s="185"/>
      <c r="S360" s="185"/>
      <c r="T360" s="186"/>
      <c r="AT360" s="180" t="s">
        <v>237</v>
      </c>
      <c r="AU360" s="180" t="s">
        <v>88</v>
      </c>
      <c r="AV360" s="15" t="s">
        <v>213</v>
      </c>
      <c r="AW360" s="15" t="s">
        <v>33</v>
      </c>
      <c r="AX360" s="15" t="s">
        <v>86</v>
      </c>
      <c r="AY360" s="180" t="s">
        <v>207</v>
      </c>
    </row>
    <row r="361" spans="1:65" s="2" customFormat="1" ht="24.2" customHeight="1">
      <c r="A361" s="31"/>
      <c r="B361" s="148"/>
      <c r="C361" s="149" t="s">
        <v>349</v>
      </c>
      <c r="D361" s="149" t="s">
        <v>209</v>
      </c>
      <c r="E361" s="150" t="s">
        <v>4448</v>
      </c>
      <c r="F361" s="151" t="s">
        <v>4449</v>
      </c>
      <c r="G361" s="152" t="s">
        <v>301</v>
      </c>
      <c r="H361" s="153">
        <v>1</v>
      </c>
      <c r="I361" s="154"/>
      <c r="J361" s="155">
        <f>ROUND(I361*H361,2)</f>
        <v>0</v>
      </c>
      <c r="K361" s="156"/>
      <c r="L361" s="32"/>
      <c r="M361" s="157" t="s">
        <v>1</v>
      </c>
      <c r="N361" s="158" t="s">
        <v>44</v>
      </c>
      <c r="O361" s="57"/>
      <c r="P361" s="159">
        <f>O361*H361</f>
        <v>0</v>
      </c>
      <c r="Q361" s="159">
        <v>0</v>
      </c>
      <c r="R361" s="159">
        <f>Q361*H361</f>
        <v>0</v>
      </c>
      <c r="S361" s="159">
        <v>0</v>
      </c>
      <c r="T361" s="160">
        <f>S361*H361</f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61" t="s">
        <v>245</v>
      </c>
      <c r="AT361" s="161" t="s">
        <v>209</v>
      </c>
      <c r="AU361" s="161" t="s">
        <v>88</v>
      </c>
      <c r="AY361" s="17" t="s">
        <v>207</v>
      </c>
      <c r="BE361" s="162">
        <f>IF(N361="základní",J361,0)</f>
        <v>0</v>
      </c>
      <c r="BF361" s="162">
        <f>IF(N361="snížená",J361,0)</f>
        <v>0</v>
      </c>
      <c r="BG361" s="162">
        <f>IF(N361="zákl. přenesená",J361,0)</f>
        <v>0</v>
      </c>
      <c r="BH361" s="162">
        <f>IF(N361="sníž. přenesená",J361,0)</f>
        <v>0</v>
      </c>
      <c r="BI361" s="162">
        <f>IF(N361="nulová",J361,0)</f>
        <v>0</v>
      </c>
      <c r="BJ361" s="17" t="s">
        <v>86</v>
      </c>
      <c r="BK361" s="162">
        <f>ROUND(I361*H361,2)</f>
        <v>0</v>
      </c>
      <c r="BL361" s="17" t="s">
        <v>245</v>
      </c>
      <c r="BM361" s="161" t="s">
        <v>472</v>
      </c>
    </row>
    <row r="362" spans="1:65" s="13" customFormat="1" ht="11.25">
      <c r="B362" s="163"/>
      <c r="D362" s="164" t="s">
        <v>237</v>
      </c>
      <c r="E362" s="165" t="s">
        <v>1</v>
      </c>
      <c r="F362" s="166" t="s">
        <v>1343</v>
      </c>
      <c r="H362" s="167">
        <v>1</v>
      </c>
      <c r="I362" s="168"/>
      <c r="L362" s="163"/>
      <c r="M362" s="169"/>
      <c r="N362" s="170"/>
      <c r="O362" s="170"/>
      <c r="P362" s="170"/>
      <c r="Q362" s="170"/>
      <c r="R362" s="170"/>
      <c r="S362" s="170"/>
      <c r="T362" s="171"/>
      <c r="AT362" s="165" t="s">
        <v>237</v>
      </c>
      <c r="AU362" s="165" t="s">
        <v>88</v>
      </c>
      <c r="AV362" s="13" t="s">
        <v>88</v>
      </c>
      <c r="AW362" s="13" t="s">
        <v>33</v>
      </c>
      <c r="AX362" s="13" t="s">
        <v>79</v>
      </c>
      <c r="AY362" s="165" t="s">
        <v>207</v>
      </c>
    </row>
    <row r="363" spans="1:65" s="14" customFormat="1" ht="22.5">
      <c r="B363" s="172"/>
      <c r="D363" s="164" t="s">
        <v>237</v>
      </c>
      <c r="E363" s="173" t="s">
        <v>1</v>
      </c>
      <c r="F363" s="174" t="s">
        <v>4312</v>
      </c>
      <c r="H363" s="173" t="s">
        <v>1</v>
      </c>
      <c r="I363" s="175"/>
      <c r="L363" s="172"/>
      <c r="M363" s="176"/>
      <c r="N363" s="177"/>
      <c r="O363" s="177"/>
      <c r="P363" s="177"/>
      <c r="Q363" s="177"/>
      <c r="R363" s="177"/>
      <c r="S363" s="177"/>
      <c r="T363" s="178"/>
      <c r="AT363" s="173" t="s">
        <v>237</v>
      </c>
      <c r="AU363" s="173" t="s">
        <v>88</v>
      </c>
      <c r="AV363" s="14" t="s">
        <v>86</v>
      </c>
      <c r="AW363" s="14" t="s">
        <v>33</v>
      </c>
      <c r="AX363" s="14" t="s">
        <v>79</v>
      </c>
      <c r="AY363" s="173" t="s">
        <v>207</v>
      </c>
    </row>
    <row r="364" spans="1:65" s="15" customFormat="1" ht="11.25">
      <c r="B364" s="179"/>
      <c r="D364" s="164" t="s">
        <v>237</v>
      </c>
      <c r="E364" s="180" t="s">
        <v>1</v>
      </c>
      <c r="F364" s="181" t="s">
        <v>242</v>
      </c>
      <c r="H364" s="182">
        <v>1</v>
      </c>
      <c r="I364" s="183"/>
      <c r="L364" s="179"/>
      <c r="M364" s="184"/>
      <c r="N364" s="185"/>
      <c r="O364" s="185"/>
      <c r="P364" s="185"/>
      <c r="Q364" s="185"/>
      <c r="R364" s="185"/>
      <c r="S364" s="185"/>
      <c r="T364" s="186"/>
      <c r="AT364" s="180" t="s">
        <v>237</v>
      </c>
      <c r="AU364" s="180" t="s">
        <v>88</v>
      </c>
      <c r="AV364" s="15" t="s">
        <v>213</v>
      </c>
      <c r="AW364" s="15" t="s">
        <v>33</v>
      </c>
      <c r="AX364" s="15" t="s">
        <v>86</v>
      </c>
      <c r="AY364" s="180" t="s">
        <v>207</v>
      </c>
    </row>
    <row r="365" spans="1:65" s="2" customFormat="1" ht="24.2" customHeight="1">
      <c r="A365" s="31"/>
      <c r="B365" s="148"/>
      <c r="C365" s="149" t="s">
        <v>474</v>
      </c>
      <c r="D365" s="149" t="s">
        <v>209</v>
      </c>
      <c r="E365" s="150" t="s">
        <v>4450</v>
      </c>
      <c r="F365" s="151" t="s">
        <v>4451</v>
      </c>
      <c r="G365" s="152" t="s">
        <v>301</v>
      </c>
      <c r="H365" s="153">
        <v>3</v>
      </c>
      <c r="I365" s="154"/>
      <c r="J365" s="155">
        <f>ROUND(I365*H365,2)</f>
        <v>0</v>
      </c>
      <c r="K365" s="156"/>
      <c r="L365" s="32"/>
      <c r="M365" s="157" t="s">
        <v>1</v>
      </c>
      <c r="N365" s="158" t="s">
        <v>44</v>
      </c>
      <c r="O365" s="57"/>
      <c r="P365" s="159">
        <f>O365*H365</f>
        <v>0</v>
      </c>
      <c r="Q365" s="159">
        <v>0</v>
      </c>
      <c r="R365" s="159">
        <f>Q365*H365</f>
        <v>0</v>
      </c>
      <c r="S365" s="159">
        <v>0</v>
      </c>
      <c r="T365" s="160">
        <f>S365*H365</f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61" t="s">
        <v>245</v>
      </c>
      <c r="AT365" s="161" t="s">
        <v>209</v>
      </c>
      <c r="AU365" s="161" t="s">
        <v>88</v>
      </c>
      <c r="AY365" s="17" t="s">
        <v>207</v>
      </c>
      <c r="BE365" s="162">
        <f>IF(N365="základní",J365,0)</f>
        <v>0</v>
      </c>
      <c r="BF365" s="162">
        <f>IF(N365="snížená",J365,0)</f>
        <v>0</v>
      </c>
      <c r="BG365" s="162">
        <f>IF(N365="zákl. přenesená",J365,0)</f>
        <v>0</v>
      </c>
      <c r="BH365" s="162">
        <f>IF(N365="sníž. přenesená",J365,0)</f>
        <v>0</v>
      </c>
      <c r="BI365" s="162">
        <f>IF(N365="nulová",J365,0)</f>
        <v>0</v>
      </c>
      <c r="BJ365" s="17" t="s">
        <v>86</v>
      </c>
      <c r="BK365" s="162">
        <f>ROUND(I365*H365,2)</f>
        <v>0</v>
      </c>
      <c r="BL365" s="17" t="s">
        <v>245</v>
      </c>
      <c r="BM365" s="161" t="s">
        <v>477</v>
      </c>
    </row>
    <row r="366" spans="1:65" s="13" customFormat="1" ht="11.25">
      <c r="B366" s="163"/>
      <c r="D366" s="164" t="s">
        <v>237</v>
      </c>
      <c r="E366" s="165" t="s">
        <v>1</v>
      </c>
      <c r="F366" s="166" t="s">
        <v>1362</v>
      </c>
      <c r="H366" s="167">
        <v>3</v>
      </c>
      <c r="I366" s="168"/>
      <c r="L366" s="163"/>
      <c r="M366" s="169"/>
      <c r="N366" s="170"/>
      <c r="O366" s="170"/>
      <c r="P366" s="170"/>
      <c r="Q366" s="170"/>
      <c r="R366" s="170"/>
      <c r="S366" s="170"/>
      <c r="T366" s="171"/>
      <c r="AT366" s="165" t="s">
        <v>237</v>
      </c>
      <c r="AU366" s="165" t="s">
        <v>88</v>
      </c>
      <c r="AV366" s="13" t="s">
        <v>88</v>
      </c>
      <c r="AW366" s="13" t="s">
        <v>33</v>
      </c>
      <c r="AX366" s="13" t="s">
        <v>79</v>
      </c>
      <c r="AY366" s="165" t="s">
        <v>207</v>
      </c>
    </row>
    <row r="367" spans="1:65" s="14" customFormat="1" ht="22.5">
      <c r="B367" s="172"/>
      <c r="D367" s="164" t="s">
        <v>237</v>
      </c>
      <c r="E367" s="173" t="s">
        <v>1</v>
      </c>
      <c r="F367" s="174" t="s">
        <v>4312</v>
      </c>
      <c r="H367" s="173" t="s">
        <v>1</v>
      </c>
      <c r="I367" s="175"/>
      <c r="L367" s="172"/>
      <c r="M367" s="176"/>
      <c r="N367" s="177"/>
      <c r="O367" s="177"/>
      <c r="P367" s="177"/>
      <c r="Q367" s="177"/>
      <c r="R367" s="177"/>
      <c r="S367" s="177"/>
      <c r="T367" s="178"/>
      <c r="AT367" s="173" t="s">
        <v>237</v>
      </c>
      <c r="AU367" s="173" t="s">
        <v>88</v>
      </c>
      <c r="AV367" s="14" t="s">
        <v>86</v>
      </c>
      <c r="AW367" s="14" t="s">
        <v>33</v>
      </c>
      <c r="AX367" s="14" t="s">
        <v>79</v>
      </c>
      <c r="AY367" s="173" t="s">
        <v>207</v>
      </c>
    </row>
    <row r="368" spans="1:65" s="15" customFormat="1" ht="11.25">
      <c r="B368" s="179"/>
      <c r="D368" s="164" t="s">
        <v>237</v>
      </c>
      <c r="E368" s="180" t="s">
        <v>1</v>
      </c>
      <c r="F368" s="181" t="s">
        <v>242</v>
      </c>
      <c r="H368" s="182">
        <v>3</v>
      </c>
      <c r="I368" s="183"/>
      <c r="L368" s="179"/>
      <c r="M368" s="184"/>
      <c r="N368" s="185"/>
      <c r="O368" s="185"/>
      <c r="P368" s="185"/>
      <c r="Q368" s="185"/>
      <c r="R368" s="185"/>
      <c r="S368" s="185"/>
      <c r="T368" s="186"/>
      <c r="AT368" s="180" t="s">
        <v>237</v>
      </c>
      <c r="AU368" s="180" t="s">
        <v>88</v>
      </c>
      <c r="AV368" s="15" t="s">
        <v>213</v>
      </c>
      <c r="AW368" s="15" t="s">
        <v>33</v>
      </c>
      <c r="AX368" s="15" t="s">
        <v>86</v>
      </c>
      <c r="AY368" s="180" t="s">
        <v>207</v>
      </c>
    </row>
    <row r="369" spans="1:65" s="2" customFormat="1" ht="24.2" customHeight="1">
      <c r="A369" s="31"/>
      <c r="B369" s="148"/>
      <c r="C369" s="149" t="s">
        <v>353</v>
      </c>
      <c r="D369" s="149" t="s">
        <v>209</v>
      </c>
      <c r="E369" s="150" t="s">
        <v>4452</v>
      </c>
      <c r="F369" s="151" t="s">
        <v>4453</v>
      </c>
      <c r="G369" s="152" t="s">
        <v>301</v>
      </c>
      <c r="H369" s="153">
        <v>1</v>
      </c>
      <c r="I369" s="154"/>
      <c r="J369" s="155">
        <f>ROUND(I369*H369,2)</f>
        <v>0</v>
      </c>
      <c r="K369" s="156"/>
      <c r="L369" s="32"/>
      <c r="M369" s="157" t="s">
        <v>1</v>
      </c>
      <c r="N369" s="158" t="s">
        <v>44</v>
      </c>
      <c r="O369" s="57"/>
      <c r="P369" s="159">
        <f>O369*H369</f>
        <v>0</v>
      </c>
      <c r="Q369" s="159">
        <v>0</v>
      </c>
      <c r="R369" s="159">
        <f>Q369*H369</f>
        <v>0</v>
      </c>
      <c r="S369" s="159">
        <v>0</v>
      </c>
      <c r="T369" s="160">
        <f>S369*H369</f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245</v>
      </c>
      <c r="AT369" s="161" t="s">
        <v>209</v>
      </c>
      <c r="AU369" s="161" t="s">
        <v>88</v>
      </c>
      <c r="AY369" s="17" t="s">
        <v>207</v>
      </c>
      <c r="BE369" s="162">
        <f>IF(N369="základní",J369,0)</f>
        <v>0</v>
      </c>
      <c r="BF369" s="162">
        <f>IF(N369="snížená",J369,0)</f>
        <v>0</v>
      </c>
      <c r="BG369" s="162">
        <f>IF(N369="zákl. přenesená",J369,0)</f>
        <v>0</v>
      </c>
      <c r="BH369" s="162">
        <f>IF(N369="sníž. přenesená",J369,0)</f>
        <v>0</v>
      </c>
      <c r="BI369" s="162">
        <f>IF(N369="nulová",J369,0)</f>
        <v>0</v>
      </c>
      <c r="BJ369" s="17" t="s">
        <v>86</v>
      </c>
      <c r="BK369" s="162">
        <f>ROUND(I369*H369,2)</f>
        <v>0</v>
      </c>
      <c r="BL369" s="17" t="s">
        <v>245</v>
      </c>
      <c r="BM369" s="161" t="s">
        <v>480</v>
      </c>
    </row>
    <row r="370" spans="1:65" s="13" customFormat="1" ht="11.25">
      <c r="B370" s="163"/>
      <c r="D370" s="164" t="s">
        <v>237</v>
      </c>
      <c r="E370" s="165" t="s">
        <v>1</v>
      </c>
      <c r="F370" s="166" t="s">
        <v>1363</v>
      </c>
      <c r="H370" s="167">
        <v>1</v>
      </c>
      <c r="I370" s="168"/>
      <c r="L370" s="163"/>
      <c r="M370" s="169"/>
      <c r="N370" s="170"/>
      <c r="O370" s="170"/>
      <c r="P370" s="170"/>
      <c r="Q370" s="170"/>
      <c r="R370" s="170"/>
      <c r="S370" s="170"/>
      <c r="T370" s="171"/>
      <c r="AT370" s="165" t="s">
        <v>237</v>
      </c>
      <c r="AU370" s="165" t="s">
        <v>88</v>
      </c>
      <c r="AV370" s="13" t="s">
        <v>88</v>
      </c>
      <c r="AW370" s="13" t="s">
        <v>33</v>
      </c>
      <c r="AX370" s="13" t="s">
        <v>79</v>
      </c>
      <c r="AY370" s="165" t="s">
        <v>207</v>
      </c>
    </row>
    <row r="371" spans="1:65" s="14" customFormat="1" ht="22.5">
      <c r="B371" s="172"/>
      <c r="D371" s="164" t="s">
        <v>237</v>
      </c>
      <c r="E371" s="173" t="s">
        <v>1</v>
      </c>
      <c r="F371" s="174" t="s">
        <v>4312</v>
      </c>
      <c r="H371" s="173" t="s">
        <v>1</v>
      </c>
      <c r="I371" s="175"/>
      <c r="L371" s="172"/>
      <c r="M371" s="176"/>
      <c r="N371" s="177"/>
      <c r="O371" s="177"/>
      <c r="P371" s="177"/>
      <c r="Q371" s="177"/>
      <c r="R371" s="177"/>
      <c r="S371" s="177"/>
      <c r="T371" s="178"/>
      <c r="AT371" s="173" t="s">
        <v>237</v>
      </c>
      <c r="AU371" s="173" t="s">
        <v>88</v>
      </c>
      <c r="AV371" s="14" t="s">
        <v>86</v>
      </c>
      <c r="AW371" s="14" t="s">
        <v>33</v>
      </c>
      <c r="AX371" s="14" t="s">
        <v>79</v>
      </c>
      <c r="AY371" s="173" t="s">
        <v>207</v>
      </c>
    </row>
    <row r="372" spans="1:65" s="15" customFormat="1" ht="11.25">
      <c r="B372" s="179"/>
      <c r="D372" s="164" t="s">
        <v>237</v>
      </c>
      <c r="E372" s="180" t="s">
        <v>1</v>
      </c>
      <c r="F372" s="181" t="s">
        <v>242</v>
      </c>
      <c r="H372" s="182">
        <v>1</v>
      </c>
      <c r="I372" s="183"/>
      <c r="L372" s="179"/>
      <c r="M372" s="184"/>
      <c r="N372" s="185"/>
      <c r="O372" s="185"/>
      <c r="P372" s="185"/>
      <c r="Q372" s="185"/>
      <c r="R372" s="185"/>
      <c r="S372" s="185"/>
      <c r="T372" s="186"/>
      <c r="AT372" s="180" t="s">
        <v>237</v>
      </c>
      <c r="AU372" s="180" t="s">
        <v>88</v>
      </c>
      <c r="AV372" s="15" t="s">
        <v>213</v>
      </c>
      <c r="AW372" s="15" t="s">
        <v>33</v>
      </c>
      <c r="AX372" s="15" t="s">
        <v>86</v>
      </c>
      <c r="AY372" s="180" t="s">
        <v>207</v>
      </c>
    </row>
    <row r="373" spans="1:65" s="2" customFormat="1" ht="24.2" customHeight="1">
      <c r="A373" s="31"/>
      <c r="B373" s="148"/>
      <c r="C373" s="149" t="s">
        <v>481</v>
      </c>
      <c r="D373" s="149" t="s">
        <v>209</v>
      </c>
      <c r="E373" s="150" t="s">
        <v>4454</v>
      </c>
      <c r="F373" s="151" t="s">
        <v>4455</v>
      </c>
      <c r="G373" s="152" t="s">
        <v>301</v>
      </c>
      <c r="H373" s="153">
        <v>1</v>
      </c>
      <c r="I373" s="154"/>
      <c r="J373" s="155">
        <f>ROUND(I373*H373,2)</f>
        <v>0</v>
      </c>
      <c r="K373" s="156"/>
      <c r="L373" s="32"/>
      <c r="M373" s="157" t="s">
        <v>1</v>
      </c>
      <c r="N373" s="158" t="s">
        <v>44</v>
      </c>
      <c r="O373" s="57"/>
      <c r="P373" s="159">
        <f>O373*H373</f>
        <v>0</v>
      </c>
      <c r="Q373" s="159">
        <v>0</v>
      </c>
      <c r="R373" s="159">
        <f>Q373*H373</f>
        <v>0</v>
      </c>
      <c r="S373" s="159">
        <v>0</v>
      </c>
      <c r="T373" s="160">
        <f>S373*H373</f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61" t="s">
        <v>245</v>
      </c>
      <c r="AT373" s="161" t="s">
        <v>209</v>
      </c>
      <c r="AU373" s="161" t="s">
        <v>88</v>
      </c>
      <c r="AY373" s="17" t="s">
        <v>207</v>
      </c>
      <c r="BE373" s="162">
        <f>IF(N373="základní",J373,0)</f>
        <v>0</v>
      </c>
      <c r="BF373" s="162">
        <f>IF(N373="snížená",J373,0)</f>
        <v>0</v>
      </c>
      <c r="BG373" s="162">
        <f>IF(N373="zákl. přenesená",J373,0)</f>
        <v>0</v>
      </c>
      <c r="BH373" s="162">
        <f>IF(N373="sníž. přenesená",J373,0)</f>
        <v>0</v>
      </c>
      <c r="BI373" s="162">
        <f>IF(N373="nulová",J373,0)</f>
        <v>0</v>
      </c>
      <c r="BJ373" s="17" t="s">
        <v>86</v>
      </c>
      <c r="BK373" s="162">
        <f>ROUND(I373*H373,2)</f>
        <v>0</v>
      </c>
      <c r="BL373" s="17" t="s">
        <v>245</v>
      </c>
      <c r="BM373" s="161" t="s">
        <v>484</v>
      </c>
    </row>
    <row r="374" spans="1:65" s="13" customFormat="1" ht="11.25">
      <c r="B374" s="163"/>
      <c r="D374" s="164" t="s">
        <v>237</v>
      </c>
      <c r="E374" s="165" t="s">
        <v>1</v>
      </c>
      <c r="F374" s="166" t="s">
        <v>1364</v>
      </c>
      <c r="H374" s="167">
        <v>1</v>
      </c>
      <c r="I374" s="168"/>
      <c r="L374" s="163"/>
      <c r="M374" s="169"/>
      <c r="N374" s="170"/>
      <c r="O374" s="170"/>
      <c r="P374" s="170"/>
      <c r="Q374" s="170"/>
      <c r="R374" s="170"/>
      <c r="S374" s="170"/>
      <c r="T374" s="171"/>
      <c r="AT374" s="165" t="s">
        <v>237</v>
      </c>
      <c r="AU374" s="165" t="s">
        <v>88</v>
      </c>
      <c r="AV374" s="13" t="s">
        <v>88</v>
      </c>
      <c r="AW374" s="13" t="s">
        <v>33</v>
      </c>
      <c r="AX374" s="13" t="s">
        <v>79</v>
      </c>
      <c r="AY374" s="165" t="s">
        <v>207</v>
      </c>
    </row>
    <row r="375" spans="1:65" s="14" customFormat="1" ht="22.5">
      <c r="B375" s="172"/>
      <c r="D375" s="164" t="s">
        <v>237</v>
      </c>
      <c r="E375" s="173" t="s">
        <v>1</v>
      </c>
      <c r="F375" s="174" t="s">
        <v>4312</v>
      </c>
      <c r="H375" s="173" t="s">
        <v>1</v>
      </c>
      <c r="I375" s="175"/>
      <c r="L375" s="172"/>
      <c r="M375" s="176"/>
      <c r="N375" s="177"/>
      <c r="O375" s="177"/>
      <c r="P375" s="177"/>
      <c r="Q375" s="177"/>
      <c r="R375" s="177"/>
      <c r="S375" s="177"/>
      <c r="T375" s="178"/>
      <c r="AT375" s="173" t="s">
        <v>237</v>
      </c>
      <c r="AU375" s="173" t="s">
        <v>88</v>
      </c>
      <c r="AV375" s="14" t="s">
        <v>86</v>
      </c>
      <c r="AW375" s="14" t="s">
        <v>33</v>
      </c>
      <c r="AX375" s="14" t="s">
        <v>79</v>
      </c>
      <c r="AY375" s="173" t="s">
        <v>207</v>
      </c>
    </row>
    <row r="376" spans="1:65" s="15" customFormat="1" ht="11.25">
      <c r="B376" s="179"/>
      <c r="D376" s="164" t="s">
        <v>237</v>
      </c>
      <c r="E376" s="180" t="s">
        <v>1</v>
      </c>
      <c r="F376" s="181" t="s">
        <v>242</v>
      </c>
      <c r="H376" s="182">
        <v>1</v>
      </c>
      <c r="I376" s="183"/>
      <c r="L376" s="179"/>
      <c r="M376" s="184"/>
      <c r="N376" s="185"/>
      <c r="O376" s="185"/>
      <c r="P376" s="185"/>
      <c r="Q376" s="185"/>
      <c r="R376" s="185"/>
      <c r="S376" s="185"/>
      <c r="T376" s="186"/>
      <c r="AT376" s="180" t="s">
        <v>237</v>
      </c>
      <c r="AU376" s="180" t="s">
        <v>88</v>
      </c>
      <c r="AV376" s="15" t="s">
        <v>213</v>
      </c>
      <c r="AW376" s="15" t="s">
        <v>33</v>
      </c>
      <c r="AX376" s="15" t="s">
        <v>86</v>
      </c>
      <c r="AY376" s="180" t="s">
        <v>207</v>
      </c>
    </row>
    <row r="377" spans="1:65" s="2" customFormat="1" ht="33" customHeight="1">
      <c r="A377" s="31"/>
      <c r="B377" s="148"/>
      <c r="C377" s="149" t="s">
        <v>356</v>
      </c>
      <c r="D377" s="149" t="s">
        <v>209</v>
      </c>
      <c r="E377" s="150" t="s">
        <v>4456</v>
      </c>
      <c r="F377" s="151" t="s">
        <v>4457</v>
      </c>
      <c r="G377" s="152" t="s">
        <v>301</v>
      </c>
      <c r="H377" s="153">
        <v>1</v>
      </c>
      <c r="I377" s="154"/>
      <c r="J377" s="155">
        <f>ROUND(I377*H377,2)</f>
        <v>0</v>
      </c>
      <c r="K377" s="156"/>
      <c r="L377" s="32"/>
      <c r="M377" s="157" t="s">
        <v>1</v>
      </c>
      <c r="N377" s="158" t="s">
        <v>44</v>
      </c>
      <c r="O377" s="57"/>
      <c r="P377" s="159">
        <f>O377*H377</f>
        <v>0</v>
      </c>
      <c r="Q377" s="159">
        <v>0</v>
      </c>
      <c r="R377" s="159">
        <f>Q377*H377</f>
        <v>0</v>
      </c>
      <c r="S377" s="159">
        <v>0</v>
      </c>
      <c r="T377" s="160">
        <f>S377*H377</f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61" t="s">
        <v>245</v>
      </c>
      <c r="AT377" s="161" t="s">
        <v>209</v>
      </c>
      <c r="AU377" s="161" t="s">
        <v>88</v>
      </c>
      <c r="AY377" s="17" t="s">
        <v>207</v>
      </c>
      <c r="BE377" s="162">
        <f>IF(N377="základní",J377,0)</f>
        <v>0</v>
      </c>
      <c r="BF377" s="162">
        <f>IF(N377="snížená",J377,0)</f>
        <v>0</v>
      </c>
      <c r="BG377" s="162">
        <f>IF(N377="zákl. přenesená",J377,0)</f>
        <v>0</v>
      </c>
      <c r="BH377" s="162">
        <f>IF(N377="sníž. přenesená",J377,0)</f>
        <v>0</v>
      </c>
      <c r="BI377" s="162">
        <f>IF(N377="nulová",J377,0)</f>
        <v>0</v>
      </c>
      <c r="BJ377" s="17" t="s">
        <v>86</v>
      </c>
      <c r="BK377" s="162">
        <f>ROUND(I377*H377,2)</f>
        <v>0</v>
      </c>
      <c r="BL377" s="17" t="s">
        <v>245</v>
      </c>
      <c r="BM377" s="161" t="s">
        <v>487</v>
      </c>
    </row>
    <row r="378" spans="1:65" s="13" customFormat="1" ht="11.25">
      <c r="B378" s="163"/>
      <c r="D378" s="164" t="s">
        <v>237</v>
      </c>
      <c r="E378" s="165" t="s">
        <v>1</v>
      </c>
      <c r="F378" s="166" t="s">
        <v>1343</v>
      </c>
      <c r="H378" s="167">
        <v>1</v>
      </c>
      <c r="I378" s="168"/>
      <c r="L378" s="163"/>
      <c r="M378" s="169"/>
      <c r="N378" s="170"/>
      <c r="O378" s="170"/>
      <c r="P378" s="170"/>
      <c r="Q378" s="170"/>
      <c r="R378" s="170"/>
      <c r="S378" s="170"/>
      <c r="T378" s="171"/>
      <c r="AT378" s="165" t="s">
        <v>237</v>
      </c>
      <c r="AU378" s="165" t="s">
        <v>88</v>
      </c>
      <c r="AV378" s="13" t="s">
        <v>88</v>
      </c>
      <c r="AW378" s="13" t="s">
        <v>33</v>
      </c>
      <c r="AX378" s="13" t="s">
        <v>79</v>
      </c>
      <c r="AY378" s="165" t="s">
        <v>207</v>
      </c>
    </row>
    <row r="379" spans="1:65" s="14" customFormat="1" ht="11.25">
      <c r="B379" s="172"/>
      <c r="D379" s="164" t="s">
        <v>237</v>
      </c>
      <c r="E379" s="173" t="s">
        <v>1</v>
      </c>
      <c r="F379" s="174" t="s">
        <v>4458</v>
      </c>
      <c r="H379" s="173" t="s">
        <v>1</v>
      </c>
      <c r="I379" s="175"/>
      <c r="L379" s="172"/>
      <c r="M379" s="176"/>
      <c r="N379" s="177"/>
      <c r="O379" s="177"/>
      <c r="P379" s="177"/>
      <c r="Q379" s="177"/>
      <c r="R379" s="177"/>
      <c r="S379" s="177"/>
      <c r="T379" s="178"/>
      <c r="AT379" s="173" t="s">
        <v>237</v>
      </c>
      <c r="AU379" s="173" t="s">
        <v>88</v>
      </c>
      <c r="AV379" s="14" t="s">
        <v>86</v>
      </c>
      <c r="AW379" s="14" t="s">
        <v>33</v>
      </c>
      <c r="AX379" s="14" t="s">
        <v>79</v>
      </c>
      <c r="AY379" s="173" t="s">
        <v>207</v>
      </c>
    </row>
    <row r="380" spans="1:65" s="15" customFormat="1" ht="11.25">
      <c r="B380" s="179"/>
      <c r="D380" s="164" t="s">
        <v>237</v>
      </c>
      <c r="E380" s="180" t="s">
        <v>1</v>
      </c>
      <c r="F380" s="181" t="s">
        <v>242</v>
      </c>
      <c r="H380" s="182">
        <v>1</v>
      </c>
      <c r="I380" s="183"/>
      <c r="L380" s="179"/>
      <c r="M380" s="184"/>
      <c r="N380" s="185"/>
      <c r="O380" s="185"/>
      <c r="P380" s="185"/>
      <c r="Q380" s="185"/>
      <c r="R380" s="185"/>
      <c r="S380" s="185"/>
      <c r="T380" s="186"/>
      <c r="AT380" s="180" t="s">
        <v>237</v>
      </c>
      <c r="AU380" s="180" t="s">
        <v>88</v>
      </c>
      <c r="AV380" s="15" t="s">
        <v>213</v>
      </c>
      <c r="AW380" s="15" t="s">
        <v>33</v>
      </c>
      <c r="AX380" s="15" t="s">
        <v>86</v>
      </c>
      <c r="AY380" s="180" t="s">
        <v>207</v>
      </c>
    </row>
    <row r="381" spans="1:65" s="2" customFormat="1" ht="24.2" customHeight="1">
      <c r="A381" s="31"/>
      <c r="B381" s="148"/>
      <c r="C381" s="149" t="s">
        <v>494</v>
      </c>
      <c r="D381" s="149" t="s">
        <v>209</v>
      </c>
      <c r="E381" s="150" t="s">
        <v>4459</v>
      </c>
      <c r="F381" s="151" t="s">
        <v>4460</v>
      </c>
      <c r="G381" s="152" t="s">
        <v>301</v>
      </c>
      <c r="H381" s="153">
        <v>1</v>
      </c>
      <c r="I381" s="154"/>
      <c r="J381" s="155">
        <f>ROUND(I381*H381,2)</f>
        <v>0</v>
      </c>
      <c r="K381" s="156"/>
      <c r="L381" s="32"/>
      <c r="M381" s="157" t="s">
        <v>1</v>
      </c>
      <c r="N381" s="158" t="s">
        <v>44</v>
      </c>
      <c r="O381" s="57"/>
      <c r="P381" s="159">
        <f>O381*H381</f>
        <v>0</v>
      </c>
      <c r="Q381" s="159">
        <v>0</v>
      </c>
      <c r="R381" s="159">
        <f>Q381*H381</f>
        <v>0</v>
      </c>
      <c r="S381" s="159">
        <v>0</v>
      </c>
      <c r="T381" s="160">
        <f>S381*H381</f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61" t="s">
        <v>245</v>
      </c>
      <c r="AT381" s="161" t="s">
        <v>209</v>
      </c>
      <c r="AU381" s="161" t="s">
        <v>88</v>
      </c>
      <c r="AY381" s="17" t="s">
        <v>207</v>
      </c>
      <c r="BE381" s="162">
        <f>IF(N381="základní",J381,0)</f>
        <v>0</v>
      </c>
      <c r="BF381" s="162">
        <f>IF(N381="snížená",J381,0)</f>
        <v>0</v>
      </c>
      <c r="BG381" s="162">
        <f>IF(N381="zákl. přenesená",J381,0)</f>
        <v>0</v>
      </c>
      <c r="BH381" s="162">
        <f>IF(N381="sníž. přenesená",J381,0)</f>
        <v>0</v>
      </c>
      <c r="BI381" s="162">
        <f>IF(N381="nulová",J381,0)</f>
        <v>0</v>
      </c>
      <c r="BJ381" s="17" t="s">
        <v>86</v>
      </c>
      <c r="BK381" s="162">
        <f>ROUND(I381*H381,2)</f>
        <v>0</v>
      </c>
      <c r="BL381" s="17" t="s">
        <v>245</v>
      </c>
      <c r="BM381" s="161" t="s">
        <v>497</v>
      </c>
    </row>
    <row r="382" spans="1:65" s="13" customFormat="1" ht="11.25">
      <c r="B382" s="163"/>
      <c r="D382" s="164" t="s">
        <v>237</v>
      </c>
      <c r="E382" s="165" t="s">
        <v>1</v>
      </c>
      <c r="F382" s="166" t="s">
        <v>1343</v>
      </c>
      <c r="H382" s="167">
        <v>1</v>
      </c>
      <c r="I382" s="168"/>
      <c r="L382" s="163"/>
      <c r="M382" s="169"/>
      <c r="N382" s="170"/>
      <c r="O382" s="170"/>
      <c r="P382" s="170"/>
      <c r="Q382" s="170"/>
      <c r="R382" s="170"/>
      <c r="S382" s="170"/>
      <c r="T382" s="171"/>
      <c r="AT382" s="165" t="s">
        <v>237</v>
      </c>
      <c r="AU382" s="165" t="s">
        <v>88</v>
      </c>
      <c r="AV382" s="13" t="s">
        <v>88</v>
      </c>
      <c r="AW382" s="13" t="s">
        <v>33</v>
      </c>
      <c r="AX382" s="13" t="s">
        <v>79</v>
      </c>
      <c r="AY382" s="165" t="s">
        <v>207</v>
      </c>
    </row>
    <row r="383" spans="1:65" s="14" customFormat="1" ht="22.5">
      <c r="B383" s="172"/>
      <c r="D383" s="164" t="s">
        <v>237</v>
      </c>
      <c r="E383" s="173" t="s">
        <v>1</v>
      </c>
      <c r="F383" s="174" t="s">
        <v>4461</v>
      </c>
      <c r="H383" s="173" t="s">
        <v>1</v>
      </c>
      <c r="I383" s="175"/>
      <c r="L383" s="172"/>
      <c r="M383" s="176"/>
      <c r="N383" s="177"/>
      <c r="O383" s="177"/>
      <c r="P383" s="177"/>
      <c r="Q383" s="177"/>
      <c r="R383" s="177"/>
      <c r="S383" s="177"/>
      <c r="T383" s="178"/>
      <c r="AT383" s="173" t="s">
        <v>237</v>
      </c>
      <c r="AU383" s="173" t="s">
        <v>88</v>
      </c>
      <c r="AV383" s="14" t="s">
        <v>86</v>
      </c>
      <c r="AW383" s="14" t="s">
        <v>33</v>
      </c>
      <c r="AX383" s="14" t="s">
        <v>79</v>
      </c>
      <c r="AY383" s="173" t="s">
        <v>207</v>
      </c>
    </row>
    <row r="384" spans="1:65" s="15" customFormat="1" ht="11.25">
      <c r="B384" s="179"/>
      <c r="D384" s="164" t="s">
        <v>237</v>
      </c>
      <c r="E384" s="180" t="s">
        <v>1</v>
      </c>
      <c r="F384" s="181" t="s">
        <v>242</v>
      </c>
      <c r="H384" s="182">
        <v>1</v>
      </c>
      <c r="I384" s="183"/>
      <c r="L384" s="179"/>
      <c r="M384" s="184"/>
      <c r="N384" s="185"/>
      <c r="O384" s="185"/>
      <c r="P384" s="185"/>
      <c r="Q384" s="185"/>
      <c r="R384" s="185"/>
      <c r="S384" s="185"/>
      <c r="T384" s="186"/>
      <c r="AT384" s="180" t="s">
        <v>237</v>
      </c>
      <c r="AU384" s="180" t="s">
        <v>88</v>
      </c>
      <c r="AV384" s="15" t="s">
        <v>213</v>
      </c>
      <c r="AW384" s="15" t="s">
        <v>33</v>
      </c>
      <c r="AX384" s="15" t="s">
        <v>86</v>
      </c>
      <c r="AY384" s="180" t="s">
        <v>207</v>
      </c>
    </row>
    <row r="385" spans="1:65" s="2" customFormat="1" ht="37.9" customHeight="1">
      <c r="A385" s="31"/>
      <c r="B385" s="148"/>
      <c r="C385" s="149" t="s">
        <v>361</v>
      </c>
      <c r="D385" s="149" t="s">
        <v>209</v>
      </c>
      <c r="E385" s="150" t="s">
        <v>4462</v>
      </c>
      <c r="F385" s="151" t="s">
        <v>4463</v>
      </c>
      <c r="G385" s="152" t="s">
        <v>301</v>
      </c>
      <c r="H385" s="153">
        <v>38</v>
      </c>
      <c r="I385" s="154"/>
      <c r="J385" s="155">
        <f>ROUND(I385*H385,2)</f>
        <v>0</v>
      </c>
      <c r="K385" s="156"/>
      <c r="L385" s="32"/>
      <c r="M385" s="157" t="s">
        <v>1</v>
      </c>
      <c r="N385" s="158" t="s">
        <v>44</v>
      </c>
      <c r="O385" s="57"/>
      <c r="P385" s="159">
        <f>O385*H385</f>
        <v>0</v>
      </c>
      <c r="Q385" s="159">
        <v>0</v>
      </c>
      <c r="R385" s="159">
        <f>Q385*H385</f>
        <v>0</v>
      </c>
      <c r="S385" s="159">
        <v>0</v>
      </c>
      <c r="T385" s="160">
        <f>S385*H385</f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61" t="s">
        <v>245</v>
      </c>
      <c r="AT385" s="161" t="s">
        <v>209</v>
      </c>
      <c r="AU385" s="161" t="s">
        <v>88</v>
      </c>
      <c r="AY385" s="17" t="s">
        <v>207</v>
      </c>
      <c r="BE385" s="162">
        <f>IF(N385="základní",J385,0)</f>
        <v>0</v>
      </c>
      <c r="BF385" s="162">
        <f>IF(N385="snížená",J385,0)</f>
        <v>0</v>
      </c>
      <c r="BG385" s="162">
        <f>IF(N385="zákl. přenesená",J385,0)</f>
        <v>0</v>
      </c>
      <c r="BH385" s="162">
        <f>IF(N385="sníž. přenesená",J385,0)</f>
        <v>0</v>
      </c>
      <c r="BI385" s="162">
        <f>IF(N385="nulová",J385,0)</f>
        <v>0</v>
      </c>
      <c r="BJ385" s="17" t="s">
        <v>86</v>
      </c>
      <c r="BK385" s="162">
        <f>ROUND(I385*H385,2)</f>
        <v>0</v>
      </c>
      <c r="BL385" s="17" t="s">
        <v>245</v>
      </c>
      <c r="BM385" s="161" t="s">
        <v>510</v>
      </c>
    </row>
    <row r="386" spans="1:65" s="13" customFormat="1" ht="11.25">
      <c r="B386" s="163"/>
      <c r="D386" s="164" t="s">
        <v>237</v>
      </c>
      <c r="E386" s="165" t="s">
        <v>1</v>
      </c>
      <c r="F386" s="166" t="s">
        <v>4464</v>
      </c>
      <c r="H386" s="167">
        <v>38</v>
      </c>
      <c r="I386" s="168"/>
      <c r="L386" s="163"/>
      <c r="M386" s="169"/>
      <c r="N386" s="170"/>
      <c r="O386" s="170"/>
      <c r="P386" s="170"/>
      <c r="Q386" s="170"/>
      <c r="R386" s="170"/>
      <c r="S386" s="170"/>
      <c r="T386" s="171"/>
      <c r="AT386" s="165" t="s">
        <v>237</v>
      </c>
      <c r="AU386" s="165" t="s">
        <v>88</v>
      </c>
      <c r="AV386" s="13" t="s">
        <v>88</v>
      </c>
      <c r="AW386" s="13" t="s">
        <v>33</v>
      </c>
      <c r="AX386" s="13" t="s">
        <v>79</v>
      </c>
      <c r="AY386" s="165" t="s">
        <v>207</v>
      </c>
    </row>
    <row r="387" spans="1:65" s="14" customFormat="1" ht="22.5">
      <c r="B387" s="172"/>
      <c r="D387" s="164" t="s">
        <v>237</v>
      </c>
      <c r="E387" s="173" t="s">
        <v>1</v>
      </c>
      <c r="F387" s="174" t="s">
        <v>4465</v>
      </c>
      <c r="H387" s="173" t="s">
        <v>1</v>
      </c>
      <c r="I387" s="175"/>
      <c r="L387" s="172"/>
      <c r="M387" s="176"/>
      <c r="N387" s="177"/>
      <c r="O387" s="177"/>
      <c r="P387" s="177"/>
      <c r="Q387" s="177"/>
      <c r="R387" s="177"/>
      <c r="S387" s="177"/>
      <c r="T387" s="178"/>
      <c r="AT387" s="173" t="s">
        <v>237</v>
      </c>
      <c r="AU387" s="173" t="s">
        <v>88</v>
      </c>
      <c r="AV387" s="14" t="s">
        <v>86</v>
      </c>
      <c r="AW387" s="14" t="s">
        <v>33</v>
      </c>
      <c r="AX387" s="14" t="s">
        <v>79</v>
      </c>
      <c r="AY387" s="173" t="s">
        <v>207</v>
      </c>
    </row>
    <row r="388" spans="1:65" s="14" customFormat="1" ht="22.5">
      <c r="B388" s="172"/>
      <c r="D388" s="164" t="s">
        <v>237</v>
      </c>
      <c r="E388" s="173" t="s">
        <v>1</v>
      </c>
      <c r="F388" s="174" t="s">
        <v>4466</v>
      </c>
      <c r="H388" s="173" t="s">
        <v>1</v>
      </c>
      <c r="I388" s="175"/>
      <c r="L388" s="172"/>
      <c r="M388" s="176"/>
      <c r="N388" s="177"/>
      <c r="O388" s="177"/>
      <c r="P388" s="177"/>
      <c r="Q388" s="177"/>
      <c r="R388" s="177"/>
      <c r="S388" s="177"/>
      <c r="T388" s="178"/>
      <c r="AT388" s="173" t="s">
        <v>237</v>
      </c>
      <c r="AU388" s="173" t="s">
        <v>88</v>
      </c>
      <c r="AV388" s="14" t="s">
        <v>86</v>
      </c>
      <c r="AW388" s="14" t="s">
        <v>33</v>
      </c>
      <c r="AX388" s="14" t="s">
        <v>79</v>
      </c>
      <c r="AY388" s="173" t="s">
        <v>207</v>
      </c>
    </row>
    <row r="389" spans="1:65" s="14" customFormat="1" ht="11.25">
      <c r="B389" s="172"/>
      <c r="D389" s="164" t="s">
        <v>237</v>
      </c>
      <c r="E389" s="173" t="s">
        <v>1</v>
      </c>
      <c r="F389" s="174" t="s">
        <v>4467</v>
      </c>
      <c r="H389" s="173" t="s">
        <v>1</v>
      </c>
      <c r="I389" s="175"/>
      <c r="L389" s="172"/>
      <c r="M389" s="176"/>
      <c r="N389" s="177"/>
      <c r="O389" s="177"/>
      <c r="P389" s="177"/>
      <c r="Q389" s="177"/>
      <c r="R389" s="177"/>
      <c r="S389" s="177"/>
      <c r="T389" s="178"/>
      <c r="AT389" s="173" t="s">
        <v>237</v>
      </c>
      <c r="AU389" s="173" t="s">
        <v>88</v>
      </c>
      <c r="AV389" s="14" t="s">
        <v>86</v>
      </c>
      <c r="AW389" s="14" t="s">
        <v>33</v>
      </c>
      <c r="AX389" s="14" t="s">
        <v>79</v>
      </c>
      <c r="AY389" s="173" t="s">
        <v>207</v>
      </c>
    </row>
    <row r="390" spans="1:65" s="14" customFormat="1" ht="22.5">
      <c r="B390" s="172"/>
      <c r="D390" s="164" t="s">
        <v>237</v>
      </c>
      <c r="E390" s="173" t="s">
        <v>1</v>
      </c>
      <c r="F390" s="174" t="s">
        <v>4468</v>
      </c>
      <c r="H390" s="173" t="s">
        <v>1</v>
      </c>
      <c r="I390" s="175"/>
      <c r="L390" s="172"/>
      <c r="M390" s="176"/>
      <c r="N390" s="177"/>
      <c r="O390" s="177"/>
      <c r="P390" s="177"/>
      <c r="Q390" s="177"/>
      <c r="R390" s="177"/>
      <c r="S390" s="177"/>
      <c r="T390" s="178"/>
      <c r="AT390" s="173" t="s">
        <v>237</v>
      </c>
      <c r="AU390" s="173" t="s">
        <v>88</v>
      </c>
      <c r="AV390" s="14" t="s">
        <v>86</v>
      </c>
      <c r="AW390" s="14" t="s">
        <v>33</v>
      </c>
      <c r="AX390" s="14" t="s">
        <v>79</v>
      </c>
      <c r="AY390" s="173" t="s">
        <v>207</v>
      </c>
    </row>
    <row r="391" spans="1:65" s="15" customFormat="1" ht="11.25">
      <c r="B391" s="179"/>
      <c r="D391" s="164" t="s">
        <v>237</v>
      </c>
      <c r="E391" s="180" t="s">
        <v>1</v>
      </c>
      <c r="F391" s="181" t="s">
        <v>242</v>
      </c>
      <c r="H391" s="182">
        <v>38</v>
      </c>
      <c r="I391" s="183"/>
      <c r="L391" s="179"/>
      <c r="M391" s="184"/>
      <c r="N391" s="185"/>
      <c r="O391" s="185"/>
      <c r="P391" s="185"/>
      <c r="Q391" s="185"/>
      <c r="R391" s="185"/>
      <c r="S391" s="185"/>
      <c r="T391" s="186"/>
      <c r="AT391" s="180" t="s">
        <v>237</v>
      </c>
      <c r="AU391" s="180" t="s">
        <v>88</v>
      </c>
      <c r="AV391" s="15" t="s">
        <v>213</v>
      </c>
      <c r="AW391" s="15" t="s">
        <v>33</v>
      </c>
      <c r="AX391" s="15" t="s">
        <v>86</v>
      </c>
      <c r="AY391" s="180" t="s">
        <v>207</v>
      </c>
    </row>
    <row r="392" spans="1:65" s="2" customFormat="1" ht="24.2" customHeight="1">
      <c r="A392" s="31"/>
      <c r="B392" s="148"/>
      <c r="C392" s="149" t="s">
        <v>519</v>
      </c>
      <c r="D392" s="149" t="s">
        <v>209</v>
      </c>
      <c r="E392" s="150" t="s">
        <v>4469</v>
      </c>
      <c r="F392" s="151" t="s">
        <v>4470</v>
      </c>
      <c r="G392" s="152" t="s">
        <v>415</v>
      </c>
      <c r="H392" s="153">
        <v>68.2</v>
      </c>
      <c r="I392" s="154"/>
      <c r="J392" s="155">
        <f>ROUND(I392*H392,2)</f>
        <v>0</v>
      </c>
      <c r="K392" s="156"/>
      <c r="L392" s="32"/>
      <c r="M392" s="157" t="s">
        <v>1</v>
      </c>
      <c r="N392" s="158" t="s">
        <v>44</v>
      </c>
      <c r="O392" s="57"/>
      <c r="P392" s="159">
        <f>O392*H392</f>
        <v>0</v>
      </c>
      <c r="Q392" s="159">
        <v>0</v>
      </c>
      <c r="R392" s="159">
        <f>Q392*H392</f>
        <v>0</v>
      </c>
      <c r="S392" s="159">
        <v>0</v>
      </c>
      <c r="T392" s="160">
        <f>S392*H392</f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61" t="s">
        <v>245</v>
      </c>
      <c r="AT392" s="161" t="s">
        <v>209</v>
      </c>
      <c r="AU392" s="161" t="s">
        <v>88</v>
      </c>
      <c r="AY392" s="17" t="s">
        <v>207</v>
      </c>
      <c r="BE392" s="162">
        <f>IF(N392="základní",J392,0)</f>
        <v>0</v>
      </c>
      <c r="BF392" s="162">
        <f>IF(N392="snížená",J392,0)</f>
        <v>0</v>
      </c>
      <c r="BG392" s="162">
        <f>IF(N392="zákl. přenesená",J392,0)</f>
        <v>0</v>
      </c>
      <c r="BH392" s="162">
        <f>IF(N392="sníž. přenesená",J392,0)</f>
        <v>0</v>
      </c>
      <c r="BI392" s="162">
        <f>IF(N392="nulová",J392,0)</f>
        <v>0</v>
      </c>
      <c r="BJ392" s="17" t="s">
        <v>86</v>
      </c>
      <c r="BK392" s="162">
        <f>ROUND(I392*H392,2)</f>
        <v>0</v>
      </c>
      <c r="BL392" s="17" t="s">
        <v>245</v>
      </c>
      <c r="BM392" s="161" t="s">
        <v>522</v>
      </c>
    </row>
    <row r="393" spans="1:65" s="13" customFormat="1" ht="11.25">
      <c r="B393" s="163"/>
      <c r="D393" s="164" t="s">
        <v>237</v>
      </c>
      <c r="E393" s="165" t="s">
        <v>1</v>
      </c>
      <c r="F393" s="166" t="s">
        <v>4471</v>
      </c>
      <c r="H393" s="167">
        <v>68.2</v>
      </c>
      <c r="I393" s="168"/>
      <c r="L393" s="163"/>
      <c r="M393" s="169"/>
      <c r="N393" s="170"/>
      <c r="O393" s="170"/>
      <c r="P393" s="170"/>
      <c r="Q393" s="170"/>
      <c r="R393" s="170"/>
      <c r="S393" s="170"/>
      <c r="T393" s="171"/>
      <c r="AT393" s="165" t="s">
        <v>237</v>
      </c>
      <c r="AU393" s="165" t="s">
        <v>88</v>
      </c>
      <c r="AV393" s="13" t="s">
        <v>88</v>
      </c>
      <c r="AW393" s="13" t="s">
        <v>33</v>
      </c>
      <c r="AX393" s="13" t="s">
        <v>79</v>
      </c>
      <c r="AY393" s="165" t="s">
        <v>207</v>
      </c>
    </row>
    <row r="394" spans="1:65" s="14" customFormat="1" ht="22.5">
      <c r="B394" s="172"/>
      <c r="D394" s="164" t="s">
        <v>237</v>
      </c>
      <c r="E394" s="173" t="s">
        <v>1</v>
      </c>
      <c r="F394" s="174" t="s">
        <v>4472</v>
      </c>
      <c r="H394" s="173" t="s">
        <v>1</v>
      </c>
      <c r="I394" s="175"/>
      <c r="L394" s="172"/>
      <c r="M394" s="176"/>
      <c r="N394" s="177"/>
      <c r="O394" s="177"/>
      <c r="P394" s="177"/>
      <c r="Q394" s="177"/>
      <c r="R394" s="177"/>
      <c r="S394" s="177"/>
      <c r="T394" s="178"/>
      <c r="AT394" s="173" t="s">
        <v>237</v>
      </c>
      <c r="AU394" s="173" t="s">
        <v>88</v>
      </c>
      <c r="AV394" s="14" t="s">
        <v>86</v>
      </c>
      <c r="AW394" s="14" t="s">
        <v>33</v>
      </c>
      <c r="AX394" s="14" t="s">
        <v>79</v>
      </c>
      <c r="AY394" s="173" t="s">
        <v>207</v>
      </c>
    </row>
    <row r="395" spans="1:65" s="15" customFormat="1" ht="11.25">
      <c r="B395" s="179"/>
      <c r="D395" s="164" t="s">
        <v>237</v>
      </c>
      <c r="E395" s="180" t="s">
        <v>1</v>
      </c>
      <c r="F395" s="181" t="s">
        <v>242</v>
      </c>
      <c r="H395" s="182">
        <v>68.2</v>
      </c>
      <c r="I395" s="183"/>
      <c r="L395" s="179"/>
      <c r="M395" s="184"/>
      <c r="N395" s="185"/>
      <c r="O395" s="185"/>
      <c r="P395" s="185"/>
      <c r="Q395" s="185"/>
      <c r="R395" s="185"/>
      <c r="S395" s="185"/>
      <c r="T395" s="186"/>
      <c r="AT395" s="180" t="s">
        <v>237</v>
      </c>
      <c r="AU395" s="180" t="s">
        <v>88</v>
      </c>
      <c r="AV395" s="15" t="s">
        <v>213</v>
      </c>
      <c r="AW395" s="15" t="s">
        <v>33</v>
      </c>
      <c r="AX395" s="15" t="s">
        <v>86</v>
      </c>
      <c r="AY395" s="180" t="s">
        <v>207</v>
      </c>
    </row>
    <row r="396" spans="1:65" s="2" customFormat="1" ht="24.2" customHeight="1">
      <c r="A396" s="31"/>
      <c r="B396" s="148"/>
      <c r="C396" s="149" t="s">
        <v>364</v>
      </c>
      <c r="D396" s="149" t="s">
        <v>209</v>
      </c>
      <c r="E396" s="150" t="s">
        <v>4473</v>
      </c>
      <c r="F396" s="151" t="s">
        <v>4474</v>
      </c>
      <c r="G396" s="152" t="s">
        <v>415</v>
      </c>
      <c r="H396" s="153">
        <v>196.64500000000001</v>
      </c>
      <c r="I396" s="154"/>
      <c r="J396" s="155">
        <f>ROUND(I396*H396,2)</f>
        <v>0</v>
      </c>
      <c r="K396" s="156"/>
      <c r="L396" s="32"/>
      <c r="M396" s="157" t="s">
        <v>1</v>
      </c>
      <c r="N396" s="158" t="s">
        <v>44</v>
      </c>
      <c r="O396" s="57"/>
      <c r="P396" s="159">
        <f>O396*H396</f>
        <v>0</v>
      </c>
      <c r="Q396" s="159">
        <v>0</v>
      </c>
      <c r="R396" s="159">
        <f>Q396*H396</f>
        <v>0</v>
      </c>
      <c r="S396" s="159">
        <v>0</v>
      </c>
      <c r="T396" s="160">
        <f>S396*H396</f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61" t="s">
        <v>245</v>
      </c>
      <c r="AT396" s="161" t="s">
        <v>209</v>
      </c>
      <c r="AU396" s="161" t="s">
        <v>88</v>
      </c>
      <c r="AY396" s="17" t="s">
        <v>207</v>
      </c>
      <c r="BE396" s="162">
        <f>IF(N396="základní",J396,0)</f>
        <v>0</v>
      </c>
      <c r="BF396" s="162">
        <f>IF(N396="snížená",J396,0)</f>
        <v>0</v>
      </c>
      <c r="BG396" s="162">
        <f>IF(N396="zákl. přenesená",J396,0)</f>
        <v>0</v>
      </c>
      <c r="BH396" s="162">
        <f>IF(N396="sníž. přenesená",J396,0)</f>
        <v>0</v>
      </c>
      <c r="BI396" s="162">
        <f>IF(N396="nulová",J396,0)</f>
        <v>0</v>
      </c>
      <c r="BJ396" s="17" t="s">
        <v>86</v>
      </c>
      <c r="BK396" s="162">
        <f>ROUND(I396*H396,2)</f>
        <v>0</v>
      </c>
      <c r="BL396" s="17" t="s">
        <v>245</v>
      </c>
      <c r="BM396" s="161" t="s">
        <v>537</v>
      </c>
    </row>
    <row r="397" spans="1:65" s="13" customFormat="1" ht="11.25">
      <c r="B397" s="163"/>
      <c r="D397" s="164" t="s">
        <v>237</v>
      </c>
      <c r="E397" s="165" t="s">
        <v>1</v>
      </c>
      <c r="F397" s="166" t="s">
        <v>4475</v>
      </c>
      <c r="H397" s="167">
        <v>3.875</v>
      </c>
      <c r="I397" s="168"/>
      <c r="L397" s="163"/>
      <c r="M397" s="169"/>
      <c r="N397" s="170"/>
      <c r="O397" s="170"/>
      <c r="P397" s="170"/>
      <c r="Q397" s="170"/>
      <c r="R397" s="170"/>
      <c r="S397" s="170"/>
      <c r="T397" s="171"/>
      <c r="AT397" s="165" t="s">
        <v>237</v>
      </c>
      <c r="AU397" s="165" t="s">
        <v>88</v>
      </c>
      <c r="AV397" s="13" t="s">
        <v>88</v>
      </c>
      <c r="AW397" s="13" t="s">
        <v>33</v>
      </c>
      <c r="AX397" s="13" t="s">
        <v>79</v>
      </c>
      <c r="AY397" s="165" t="s">
        <v>207</v>
      </c>
    </row>
    <row r="398" spans="1:65" s="13" customFormat="1" ht="11.25">
      <c r="B398" s="163"/>
      <c r="D398" s="164" t="s">
        <v>237</v>
      </c>
      <c r="E398" s="165" t="s">
        <v>1</v>
      </c>
      <c r="F398" s="166" t="s">
        <v>4476</v>
      </c>
      <c r="H398" s="167">
        <v>23.1</v>
      </c>
      <c r="I398" s="168"/>
      <c r="L398" s="163"/>
      <c r="M398" s="169"/>
      <c r="N398" s="170"/>
      <c r="O398" s="170"/>
      <c r="P398" s="170"/>
      <c r="Q398" s="170"/>
      <c r="R398" s="170"/>
      <c r="S398" s="170"/>
      <c r="T398" s="171"/>
      <c r="AT398" s="165" t="s">
        <v>237</v>
      </c>
      <c r="AU398" s="165" t="s">
        <v>88</v>
      </c>
      <c r="AV398" s="13" t="s">
        <v>88</v>
      </c>
      <c r="AW398" s="13" t="s">
        <v>33</v>
      </c>
      <c r="AX398" s="13" t="s">
        <v>79</v>
      </c>
      <c r="AY398" s="165" t="s">
        <v>207</v>
      </c>
    </row>
    <row r="399" spans="1:65" s="13" customFormat="1" ht="11.25">
      <c r="B399" s="163"/>
      <c r="D399" s="164" t="s">
        <v>237</v>
      </c>
      <c r="E399" s="165" t="s">
        <v>1</v>
      </c>
      <c r="F399" s="166" t="s">
        <v>4477</v>
      </c>
      <c r="H399" s="167">
        <v>3.375</v>
      </c>
      <c r="I399" s="168"/>
      <c r="L399" s="163"/>
      <c r="M399" s="169"/>
      <c r="N399" s="170"/>
      <c r="O399" s="170"/>
      <c r="P399" s="170"/>
      <c r="Q399" s="170"/>
      <c r="R399" s="170"/>
      <c r="S399" s="170"/>
      <c r="T399" s="171"/>
      <c r="AT399" s="165" t="s">
        <v>237</v>
      </c>
      <c r="AU399" s="165" t="s">
        <v>88</v>
      </c>
      <c r="AV399" s="13" t="s">
        <v>88</v>
      </c>
      <c r="AW399" s="13" t="s">
        <v>33</v>
      </c>
      <c r="AX399" s="13" t="s">
        <v>79</v>
      </c>
      <c r="AY399" s="165" t="s">
        <v>207</v>
      </c>
    </row>
    <row r="400" spans="1:65" s="13" customFormat="1" ht="11.25">
      <c r="B400" s="163"/>
      <c r="D400" s="164" t="s">
        <v>237</v>
      </c>
      <c r="E400" s="165" t="s">
        <v>1</v>
      </c>
      <c r="F400" s="166" t="s">
        <v>4478</v>
      </c>
      <c r="H400" s="167">
        <v>9.7200000000000006</v>
      </c>
      <c r="I400" s="168"/>
      <c r="L400" s="163"/>
      <c r="M400" s="169"/>
      <c r="N400" s="170"/>
      <c r="O400" s="170"/>
      <c r="P400" s="170"/>
      <c r="Q400" s="170"/>
      <c r="R400" s="170"/>
      <c r="S400" s="170"/>
      <c r="T400" s="171"/>
      <c r="AT400" s="165" t="s">
        <v>237</v>
      </c>
      <c r="AU400" s="165" t="s">
        <v>88</v>
      </c>
      <c r="AV400" s="13" t="s">
        <v>88</v>
      </c>
      <c r="AW400" s="13" t="s">
        <v>33</v>
      </c>
      <c r="AX400" s="13" t="s">
        <v>79</v>
      </c>
      <c r="AY400" s="165" t="s">
        <v>207</v>
      </c>
    </row>
    <row r="401" spans="1:65" s="13" customFormat="1" ht="11.25">
      <c r="B401" s="163"/>
      <c r="D401" s="164" t="s">
        <v>237</v>
      </c>
      <c r="E401" s="165" t="s">
        <v>1</v>
      </c>
      <c r="F401" s="166" t="s">
        <v>4479</v>
      </c>
      <c r="H401" s="167">
        <v>3.875</v>
      </c>
      <c r="I401" s="168"/>
      <c r="L401" s="163"/>
      <c r="M401" s="169"/>
      <c r="N401" s="170"/>
      <c r="O401" s="170"/>
      <c r="P401" s="170"/>
      <c r="Q401" s="170"/>
      <c r="R401" s="170"/>
      <c r="S401" s="170"/>
      <c r="T401" s="171"/>
      <c r="AT401" s="165" t="s">
        <v>237</v>
      </c>
      <c r="AU401" s="165" t="s">
        <v>88</v>
      </c>
      <c r="AV401" s="13" t="s">
        <v>88</v>
      </c>
      <c r="AW401" s="13" t="s">
        <v>33</v>
      </c>
      <c r="AX401" s="13" t="s">
        <v>79</v>
      </c>
      <c r="AY401" s="165" t="s">
        <v>207</v>
      </c>
    </row>
    <row r="402" spans="1:65" s="13" customFormat="1" ht="11.25">
      <c r="B402" s="163"/>
      <c r="D402" s="164" t="s">
        <v>237</v>
      </c>
      <c r="E402" s="165" t="s">
        <v>1</v>
      </c>
      <c r="F402" s="166" t="s">
        <v>4480</v>
      </c>
      <c r="H402" s="167">
        <v>37.44</v>
      </c>
      <c r="I402" s="168"/>
      <c r="L402" s="163"/>
      <c r="M402" s="169"/>
      <c r="N402" s="170"/>
      <c r="O402" s="170"/>
      <c r="P402" s="170"/>
      <c r="Q402" s="170"/>
      <c r="R402" s="170"/>
      <c r="S402" s="170"/>
      <c r="T402" s="171"/>
      <c r="AT402" s="165" t="s">
        <v>237</v>
      </c>
      <c r="AU402" s="165" t="s">
        <v>88</v>
      </c>
      <c r="AV402" s="13" t="s">
        <v>88</v>
      </c>
      <c r="AW402" s="13" t="s">
        <v>33</v>
      </c>
      <c r="AX402" s="13" t="s">
        <v>79</v>
      </c>
      <c r="AY402" s="165" t="s">
        <v>207</v>
      </c>
    </row>
    <row r="403" spans="1:65" s="13" customFormat="1" ht="11.25">
      <c r="B403" s="163"/>
      <c r="D403" s="164" t="s">
        <v>237</v>
      </c>
      <c r="E403" s="165" t="s">
        <v>1</v>
      </c>
      <c r="F403" s="166" t="s">
        <v>4481</v>
      </c>
      <c r="H403" s="167">
        <v>9</v>
      </c>
      <c r="I403" s="168"/>
      <c r="L403" s="163"/>
      <c r="M403" s="169"/>
      <c r="N403" s="170"/>
      <c r="O403" s="170"/>
      <c r="P403" s="170"/>
      <c r="Q403" s="170"/>
      <c r="R403" s="170"/>
      <c r="S403" s="170"/>
      <c r="T403" s="171"/>
      <c r="AT403" s="165" t="s">
        <v>237</v>
      </c>
      <c r="AU403" s="165" t="s">
        <v>88</v>
      </c>
      <c r="AV403" s="13" t="s">
        <v>88</v>
      </c>
      <c r="AW403" s="13" t="s">
        <v>33</v>
      </c>
      <c r="AX403" s="13" t="s">
        <v>79</v>
      </c>
      <c r="AY403" s="165" t="s">
        <v>207</v>
      </c>
    </row>
    <row r="404" spans="1:65" s="13" customFormat="1" ht="11.25">
      <c r="B404" s="163"/>
      <c r="D404" s="164" t="s">
        <v>237</v>
      </c>
      <c r="E404" s="165" t="s">
        <v>1</v>
      </c>
      <c r="F404" s="166" t="s">
        <v>4482</v>
      </c>
      <c r="H404" s="167">
        <v>2.125</v>
      </c>
      <c r="I404" s="168"/>
      <c r="L404" s="163"/>
      <c r="M404" s="169"/>
      <c r="N404" s="170"/>
      <c r="O404" s="170"/>
      <c r="P404" s="170"/>
      <c r="Q404" s="170"/>
      <c r="R404" s="170"/>
      <c r="S404" s="170"/>
      <c r="T404" s="171"/>
      <c r="AT404" s="165" t="s">
        <v>237</v>
      </c>
      <c r="AU404" s="165" t="s">
        <v>88</v>
      </c>
      <c r="AV404" s="13" t="s">
        <v>88</v>
      </c>
      <c r="AW404" s="13" t="s">
        <v>33</v>
      </c>
      <c r="AX404" s="13" t="s">
        <v>79</v>
      </c>
      <c r="AY404" s="165" t="s">
        <v>207</v>
      </c>
    </row>
    <row r="405" spans="1:65" s="13" customFormat="1" ht="11.25">
      <c r="B405" s="163"/>
      <c r="D405" s="164" t="s">
        <v>237</v>
      </c>
      <c r="E405" s="165" t="s">
        <v>1</v>
      </c>
      <c r="F405" s="166" t="s">
        <v>4483</v>
      </c>
      <c r="H405" s="167">
        <v>7.02</v>
      </c>
      <c r="I405" s="168"/>
      <c r="L405" s="163"/>
      <c r="M405" s="169"/>
      <c r="N405" s="170"/>
      <c r="O405" s="170"/>
      <c r="P405" s="170"/>
      <c r="Q405" s="170"/>
      <c r="R405" s="170"/>
      <c r="S405" s="170"/>
      <c r="T405" s="171"/>
      <c r="AT405" s="165" t="s">
        <v>237</v>
      </c>
      <c r="AU405" s="165" t="s">
        <v>88</v>
      </c>
      <c r="AV405" s="13" t="s">
        <v>88</v>
      </c>
      <c r="AW405" s="13" t="s">
        <v>33</v>
      </c>
      <c r="AX405" s="13" t="s">
        <v>79</v>
      </c>
      <c r="AY405" s="165" t="s">
        <v>207</v>
      </c>
    </row>
    <row r="406" spans="1:65" s="13" customFormat="1" ht="11.25">
      <c r="B406" s="163"/>
      <c r="D406" s="164" t="s">
        <v>237</v>
      </c>
      <c r="E406" s="165" t="s">
        <v>1</v>
      </c>
      <c r="F406" s="166" t="s">
        <v>4484</v>
      </c>
      <c r="H406" s="167">
        <v>9</v>
      </c>
      <c r="I406" s="168"/>
      <c r="L406" s="163"/>
      <c r="M406" s="169"/>
      <c r="N406" s="170"/>
      <c r="O406" s="170"/>
      <c r="P406" s="170"/>
      <c r="Q406" s="170"/>
      <c r="R406" s="170"/>
      <c r="S406" s="170"/>
      <c r="T406" s="171"/>
      <c r="AT406" s="165" t="s">
        <v>237</v>
      </c>
      <c r="AU406" s="165" t="s">
        <v>88</v>
      </c>
      <c r="AV406" s="13" t="s">
        <v>88</v>
      </c>
      <c r="AW406" s="13" t="s">
        <v>33</v>
      </c>
      <c r="AX406" s="13" t="s">
        <v>79</v>
      </c>
      <c r="AY406" s="165" t="s">
        <v>207</v>
      </c>
    </row>
    <row r="407" spans="1:65" s="13" customFormat="1" ht="11.25">
      <c r="B407" s="163"/>
      <c r="D407" s="164" t="s">
        <v>237</v>
      </c>
      <c r="E407" s="165" t="s">
        <v>1</v>
      </c>
      <c r="F407" s="166" t="s">
        <v>4485</v>
      </c>
      <c r="H407" s="167">
        <v>3.875</v>
      </c>
      <c r="I407" s="168"/>
      <c r="L407" s="163"/>
      <c r="M407" s="169"/>
      <c r="N407" s="170"/>
      <c r="O407" s="170"/>
      <c r="P407" s="170"/>
      <c r="Q407" s="170"/>
      <c r="R407" s="170"/>
      <c r="S407" s="170"/>
      <c r="T407" s="171"/>
      <c r="AT407" s="165" t="s">
        <v>237</v>
      </c>
      <c r="AU407" s="165" t="s">
        <v>88</v>
      </c>
      <c r="AV407" s="13" t="s">
        <v>88</v>
      </c>
      <c r="AW407" s="13" t="s">
        <v>33</v>
      </c>
      <c r="AX407" s="13" t="s">
        <v>79</v>
      </c>
      <c r="AY407" s="165" t="s">
        <v>207</v>
      </c>
    </row>
    <row r="408" spans="1:65" s="13" customFormat="1" ht="11.25">
      <c r="B408" s="163"/>
      <c r="D408" s="164" t="s">
        <v>237</v>
      </c>
      <c r="E408" s="165" t="s">
        <v>1</v>
      </c>
      <c r="F408" s="166" t="s">
        <v>4486</v>
      </c>
      <c r="H408" s="167">
        <v>14.04</v>
      </c>
      <c r="I408" s="168"/>
      <c r="L408" s="163"/>
      <c r="M408" s="169"/>
      <c r="N408" s="170"/>
      <c r="O408" s="170"/>
      <c r="P408" s="170"/>
      <c r="Q408" s="170"/>
      <c r="R408" s="170"/>
      <c r="S408" s="170"/>
      <c r="T408" s="171"/>
      <c r="AT408" s="165" t="s">
        <v>237</v>
      </c>
      <c r="AU408" s="165" t="s">
        <v>88</v>
      </c>
      <c r="AV408" s="13" t="s">
        <v>88</v>
      </c>
      <c r="AW408" s="13" t="s">
        <v>33</v>
      </c>
      <c r="AX408" s="13" t="s">
        <v>79</v>
      </c>
      <c r="AY408" s="165" t="s">
        <v>207</v>
      </c>
    </row>
    <row r="409" spans="1:65" s="13" customFormat="1" ht="11.25">
      <c r="B409" s="163"/>
      <c r="D409" s="164" t="s">
        <v>237</v>
      </c>
      <c r="E409" s="165" t="s">
        <v>1</v>
      </c>
      <c r="F409" s="166" t="s">
        <v>4487</v>
      </c>
      <c r="H409" s="167">
        <v>14.04</v>
      </c>
      <c r="I409" s="168"/>
      <c r="L409" s="163"/>
      <c r="M409" s="169"/>
      <c r="N409" s="170"/>
      <c r="O409" s="170"/>
      <c r="P409" s="170"/>
      <c r="Q409" s="170"/>
      <c r="R409" s="170"/>
      <c r="S409" s="170"/>
      <c r="T409" s="171"/>
      <c r="AT409" s="165" t="s">
        <v>237</v>
      </c>
      <c r="AU409" s="165" t="s">
        <v>88</v>
      </c>
      <c r="AV409" s="13" t="s">
        <v>88</v>
      </c>
      <c r="AW409" s="13" t="s">
        <v>33</v>
      </c>
      <c r="AX409" s="13" t="s">
        <v>79</v>
      </c>
      <c r="AY409" s="165" t="s">
        <v>207</v>
      </c>
    </row>
    <row r="410" spans="1:65" s="13" customFormat="1" ht="11.25">
      <c r="B410" s="163"/>
      <c r="D410" s="164" t="s">
        <v>237</v>
      </c>
      <c r="E410" s="165" t="s">
        <v>1</v>
      </c>
      <c r="F410" s="166" t="s">
        <v>4488</v>
      </c>
      <c r="H410" s="167">
        <v>46.8</v>
      </c>
      <c r="I410" s="168"/>
      <c r="L410" s="163"/>
      <c r="M410" s="169"/>
      <c r="N410" s="170"/>
      <c r="O410" s="170"/>
      <c r="P410" s="170"/>
      <c r="Q410" s="170"/>
      <c r="R410" s="170"/>
      <c r="S410" s="170"/>
      <c r="T410" s="171"/>
      <c r="AT410" s="165" t="s">
        <v>237</v>
      </c>
      <c r="AU410" s="165" t="s">
        <v>88</v>
      </c>
      <c r="AV410" s="13" t="s">
        <v>88</v>
      </c>
      <c r="AW410" s="13" t="s">
        <v>33</v>
      </c>
      <c r="AX410" s="13" t="s">
        <v>79</v>
      </c>
      <c r="AY410" s="165" t="s">
        <v>207</v>
      </c>
    </row>
    <row r="411" spans="1:65" s="13" customFormat="1" ht="11.25">
      <c r="B411" s="163"/>
      <c r="D411" s="164" t="s">
        <v>237</v>
      </c>
      <c r="E411" s="165" t="s">
        <v>1</v>
      </c>
      <c r="F411" s="166" t="s">
        <v>4489</v>
      </c>
      <c r="H411" s="167">
        <v>9.36</v>
      </c>
      <c r="I411" s="168"/>
      <c r="L411" s="163"/>
      <c r="M411" s="169"/>
      <c r="N411" s="170"/>
      <c r="O411" s="170"/>
      <c r="P411" s="170"/>
      <c r="Q411" s="170"/>
      <c r="R411" s="170"/>
      <c r="S411" s="170"/>
      <c r="T411" s="171"/>
      <c r="AT411" s="165" t="s">
        <v>237</v>
      </c>
      <c r="AU411" s="165" t="s">
        <v>88</v>
      </c>
      <c r="AV411" s="13" t="s">
        <v>88</v>
      </c>
      <c r="AW411" s="13" t="s">
        <v>33</v>
      </c>
      <c r="AX411" s="13" t="s">
        <v>79</v>
      </c>
      <c r="AY411" s="165" t="s">
        <v>207</v>
      </c>
    </row>
    <row r="412" spans="1:65" s="14" customFormat="1" ht="11.25">
      <c r="B412" s="172"/>
      <c r="D412" s="164" t="s">
        <v>237</v>
      </c>
      <c r="E412" s="173" t="s">
        <v>1</v>
      </c>
      <c r="F412" s="174" t="s">
        <v>4490</v>
      </c>
      <c r="H412" s="173" t="s">
        <v>1</v>
      </c>
      <c r="I412" s="175"/>
      <c r="L412" s="172"/>
      <c r="M412" s="176"/>
      <c r="N412" s="177"/>
      <c r="O412" s="177"/>
      <c r="P412" s="177"/>
      <c r="Q412" s="177"/>
      <c r="R412" s="177"/>
      <c r="S412" s="177"/>
      <c r="T412" s="178"/>
      <c r="AT412" s="173" t="s">
        <v>237</v>
      </c>
      <c r="AU412" s="173" t="s">
        <v>88</v>
      </c>
      <c r="AV412" s="14" t="s">
        <v>86</v>
      </c>
      <c r="AW412" s="14" t="s">
        <v>33</v>
      </c>
      <c r="AX412" s="14" t="s">
        <v>79</v>
      </c>
      <c r="AY412" s="173" t="s">
        <v>207</v>
      </c>
    </row>
    <row r="413" spans="1:65" s="15" customFormat="1" ht="11.25">
      <c r="B413" s="179"/>
      <c r="D413" s="164" t="s">
        <v>237</v>
      </c>
      <c r="E413" s="180" t="s">
        <v>1</v>
      </c>
      <c r="F413" s="181" t="s">
        <v>242</v>
      </c>
      <c r="H413" s="182">
        <v>196.64499999999998</v>
      </c>
      <c r="I413" s="183"/>
      <c r="L413" s="179"/>
      <c r="M413" s="184"/>
      <c r="N413" s="185"/>
      <c r="O413" s="185"/>
      <c r="P413" s="185"/>
      <c r="Q413" s="185"/>
      <c r="R413" s="185"/>
      <c r="S413" s="185"/>
      <c r="T413" s="186"/>
      <c r="AT413" s="180" t="s">
        <v>237</v>
      </c>
      <c r="AU413" s="180" t="s">
        <v>88</v>
      </c>
      <c r="AV413" s="15" t="s">
        <v>213</v>
      </c>
      <c r="AW413" s="15" t="s">
        <v>33</v>
      </c>
      <c r="AX413" s="15" t="s">
        <v>86</v>
      </c>
      <c r="AY413" s="180" t="s">
        <v>207</v>
      </c>
    </row>
    <row r="414" spans="1:65" s="2" customFormat="1" ht="24.2" customHeight="1">
      <c r="A414" s="31"/>
      <c r="B414" s="148"/>
      <c r="C414" s="149" t="s">
        <v>551</v>
      </c>
      <c r="D414" s="149" t="s">
        <v>209</v>
      </c>
      <c r="E414" s="150" t="s">
        <v>4491</v>
      </c>
      <c r="F414" s="151" t="s">
        <v>4492</v>
      </c>
      <c r="G414" s="152" t="s">
        <v>415</v>
      </c>
      <c r="H414" s="153">
        <v>143.52000000000001</v>
      </c>
      <c r="I414" s="154"/>
      <c r="J414" s="155">
        <f>ROUND(I414*H414,2)</f>
        <v>0</v>
      </c>
      <c r="K414" s="156"/>
      <c r="L414" s="32"/>
      <c r="M414" s="157" t="s">
        <v>1</v>
      </c>
      <c r="N414" s="158" t="s">
        <v>44</v>
      </c>
      <c r="O414" s="57"/>
      <c r="P414" s="159">
        <f>O414*H414</f>
        <v>0</v>
      </c>
      <c r="Q414" s="159">
        <v>0</v>
      </c>
      <c r="R414" s="159">
        <f>Q414*H414</f>
        <v>0</v>
      </c>
      <c r="S414" s="159">
        <v>0</v>
      </c>
      <c r="T414" s="160">
        <f>S414*H414</f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61" t="s">
        <v>245</v>
      </c>
      <c r="AT414" s="161" t="s">
        <v>209</v>
      </c>
      <c r="AU414" s="161" t="s">
        <v>88</v>
      </c>
      <c r="AY414" s="17" t="s">
        <v>207</v>
      </c>
      <c r="BE414" s="162">
        <f>IF(N414="základní",J414,0)</f>
        <v>0</v>
      </c>
      <c r="BF414" s="162">
        <f>IF(N414="snížená",J414,0)</f>
        <v>0</v>
      </c>
      <c r="BG414" s="162">
        <f>IF(N414="zákl. přenesená",J414,0)</f>
        <v>0</v>
      </c>
      <c r="BH414" s="162">
        <f>IF(N414="sníž. přenesená",J414,0)</f>
        <v>0</v>
      </c>
      <c r="BI414" s="162">
        <f>IF(N414="nulová",J414,0)</f>
        <v>0</v>
      </c>
      <c r="BJ414" s="17" t="s">
        <v>86</v>
      </c>
      <c r="BK414" s="162">
        <f>ROUND(I414*H414,2)</f>
        <v>0</v>
      </c>
      <c r="BL414" s="17" t="s">
        <v>245</v>
      </c>
      <c r="BM414" s="161" t="s">
        <v>554</v>
      </c>
    </row>
    <row r="415" spans="1:65" s="14" customFormat="1" ht="22.5">
      <c r="B415" s="172"/>
      <c r="D415" s="164" t="s">
        <v>237</v>
      </c>
      <c r="E415" s="173" t="s">
        <v>1</v>
      </c>
      <c r="F415" s="174" t="s">
        <v>4493</v>
      </c>
      <c r="H415" s="173" t="s">
        <v>1</v>
      </c>
      <c r="I415" s="175"/>
      <c r="L415" s="172"/>
      <c r="M415" s="176"/>
      <c r="N415" s="177"/>
      <c r="O415" s="177"/>
      <c r="P415" s="177"/>
      <c r="Q415" s="177"/>
      <c r="R415" s="177"/>
      <c r="S415" s="177"/>
      <c r="T415" s="178"/>
      <c r="AT415" s="173" t="s">
        <v>237</v>
      </c>
      <c r="AU415" s="173" t="s">
        <v>88</v>
      </c>
      <c r="AV415" s="14" t="s">
        <v>86</v>
      </c>
      <c r="AW415" s="14" t="s">
        <v>33</v>
      </c>
      <c r="AX415" s="14" t="s">
        <v>79</v>
      </c>
      <c r="AY415" s="173" t="s">
        <v>207</v>
      </c>
    </row>
    <row r="416" spans="1:65" s="14" customFormat="1" ht="11.25">
      <c r="B416" s="172"/>
      <c r="D416" s="164" t="s">
        <v>237</v>
      </c>
      <c r="E416" s="173" t="s">
        <v>1</v>
      </c>
      <c r="F416" s="174" t="s">
        <v>4494</v>
      </c>
      <c r="H416" s="173" t="s">
        <v>1</v>
      </c>
      <c r="I416" s="175"/>
      <c r="L416" s="172"/>
      <c r="M416" s="176"/>
      <c r="N416" s="177"/>
      <c r="O416" s="177"/>
      <c r="P416" s="177"/>
      <c r="Q416" s="177"/>
      <c r="R416" s="177"/>
      <c r="S416" s="177"/>
      <c r="T416" s="178"/>
      <c r="AT416" s="173" t="s">
        <v>237</v>
      </c>
      <c r="AU416" s="173" t="s">
        <v>88</v>
      </c>
      <c r="AV416" s="14" t="s">
        <v>86</v>
      </c>
      <c r="AW416" s="14" t="s">
        <v>33</v>
      </c>
      <c r="AX416" s="14" t="s">
        <v>79</v>
      </c>
      <c r="AY416" s="173" t="s">
        <v>207</v>
      </c>
    </row>
    <row r="417" spans="1:65" s="14" customFormat="1" ht="22.5">
      <c r="B417" s="172"/>
      <c r="D417" s="164" t="s">
        <v>237</v>
      </c>
      <c r="E417" s="173" t="s">
        <v>1</v>
      </c>
      <c r="F417" s="174" t="s">
        <v>4495</v>
      </c>
      <c r="H417" s="173" t="s">
        <v>1</v>
      </c>
      <c r="I417" s="175"/>
      <c r="L417" s="172"/>
      <c r="M417" s="176"/>
      <c r="N417" s="177"/>
      <c r="O417" s="177"/>
      <c r="P417" s="177"/>
      <c r="Q417" s="177"/>
      <c r="R417" s="177"/>
      <c r="S417" s="177"/>
      <c r="T417" s="178"/>
      <c r="AT417" s="173" t="s">
        <v>237</v>
      </c>
      <c r="AU417" s="173" t="s">
        <v>88</v>
      </c>
      <c r="AV417" s="14" t="s">
        <v>86</v>
      </c>
      <c r="AW417" s="14" t="s">
        <v>33</v>
      </c>
      <c r="AX417" s="14" t="s">
        <v>79</v>
      </c>
      <c r="AY417" s="173" t="s">
        <v>207</v>
      </c>
    </row>
    <row r="418" spans="1:65" s="14" customFormat="1" ht="22.5">
      <c r="B418" s="172"/>
      <c r="D418" s="164" t="s">
        <v>237</v>
      </c>
      <c r="E418" s="173" t="s">
        <v>1</v>
      </c>
      <c r="F418" s="174" t="s">
        <v>4496</v>
      </c>
      <c r="H418" s="173" t="s">
        <v>1</v>
      </c>
      <c r="I418" s="175"/>
      <c r="L418" s="172"/>
      <c r="M418" s="176"/>
      <c r="N418" s="177"/>
      <c r="O418" s="177"/>
      <c r="P418" s="177"/>
      <c r="Q418" s="177"/>
      <c r="R418" s="177"/>
      <c r="S418" s="177"/>
      <c r="T418" s="178"/>
      <c r="AT418" s="173" t="s">
        <v>237</v>
      </c>
      <c r="AU418" s="173" t="s">
        <v>88</v>
      </c>
      <c r="AV418" s="14" t="s">
        <v>86</v>
      </c>
      <c r="AW418" s="14" t="s">
        <v>33</v>
      </c>
      <c r="AX418" s="14" t="s">
        <v>79</v>
      </c>
      <c r="AY418" s="173" t="s">
        <v>207</v>
      </c>
    </row>
    <row r="419" spans="1:65" s="13" customFormat="1" ht="11.25">
      <c r="B419" s="163"/>
      <c r="D419" s="164" t="s">
        <v>237</v>
      </c>
      <c r="E419" s="165" t="s">
        <v>1</v>
      </c>
      <c r="F419" s="166" t="s">
        <v>4497</v>
      </c>
      <c r="H419" s="167">
        <v>17.16</v>
      </c>
      <c r="I419" s="168"/>
      <c r="L419" s="163"/>
      <c r="M419" s="169"/>
      <c r="N419" s="170"/>
      <c r="O419" s="170"/>
      <c r="P419" s="170"/>
      <c r="Q419" s="170"/>
      <c r="R419" s="170"/>
      <c r="S419" s="170"/>
      <c r="T419" s="171"/>
      <c r="AT419" s="165" t="s">
        <v>237</v>
      </c>
      <c r="AU419" s="165" t="s">
        <v>88</v>
      </c>
      <c r="AV419" s="13" t="s">
        <v>88</v>
      </c>
      <c r="AW419" s="13" t="s">
        <v>33</v>
      </c>
      <c r="AX419" s="13" t="s">
        <v>79</v>
      </c>
      <c r="AY419" s="165" t="s">
        <v>207</v>
      </c>
    </row>
    <row r="420" spans="1:65" s="13" customFormat="1" ht="11.25">
      <c r="B420" s="163"/>
      <c r="D420" s="164" t="s">
        <v>237</v>
      </c>
      <c r="E420" s="165" t="s">
        <v>1</v>
      </c>
      <c r="F420" s="166" t="s">
        <v>4498</v>
      </c>
      <c r="H420" s="167">
        <v>23.4</v>
      </c>
      <c r="I420" s="168"/>
      <c r="L420" s="163"/>
      <c r="M420" s="169"/>
      <c r="N420" s="170"/>
      <c r="O420" s="170"/>
      <c r="P420" s="170"/>
      <c r="Q420" s="170"/>
      <c r="R420" s="170"/>
      <c r="S420" s="170"/>
      <c r="T420" s="171"/>
      <c r="AT420" s="165" t="s">
        <v>237</v>
      </c>
      <c r="AU420" s="165" t="s">
        <v>88</v>
      </c>
      <c r="AV420" s="13" t="s">
        <v>88</v>
      </c>
      <c r="AW420" s="13" t="s">
        <v>33</v>
      </c>
      <c r="AX420" s="13" t="s">
        <v>79</v>
      </c>
      <c r="AY420" s="165" t="s">
        <v>207</v>
      </c>
    </row>
    <row r="421" spans="1:65" s="13" customFormat="1" ht="11.25">
      <c r="B421" s="163"/>
      <c r="D421" s="164" t="s">
        <v>237</v>
      </c>
      <c r="E421" s="165" t="s">
        <v>1</v>
      </c>
      <c r="F421" s="166" t="s">
        <v>4499</v>
      </c>
      <c r="H421" s="167">
        <v>37.44</v>
      </c>
      <c r="I421" s="168"/>
      <c r="L421" s="163"/>
      <c r="M421" s="169"/>
      <c r="N421" s="170"/>
      <c r="O421" s="170"/>
      <c r="P421" s="170"/>
      <c r="Q421" s="170"/>
      <c r="R421" s="170"/>
      <c r="S421" s="170"/>
      <c r="T421" s="171"/>
      <c r="AT421" s="165" t="s">
        <v>237</v>
      </c>
      <c r="AU421" s="165" t="s">
        <v>88</v>
      </c>
      <c r="AV421" s="13" t="s">
        <v>88</v>
      </c>
      <c r="AW421" s="13" t="s">
        <v>33</v>
      </c>
      <c r="AX421" s="13" t="s">
        <v>79</v>
      </c>
      <c r="AY421" s="165" t="s">
        <v>207</v>
      </c>
    </row>
    <row r="422" spans="1:65" s="13" customFormat="1" ht="11.25">
      <c r="B422" s="163"/>
      <c r="D422" s="164" t="s">
        <v>237</v>
      </c>
      <c r="E422" s="165" t="s">
        <v>1</v>
      </c>
      <c r="F422" s="166" t="s">
        <v>4500</v>
      </c>
      <c r="H422" s="167">
        <v>56.16</v>
      </c>
      <c r="I422" s="168"/>
      <c r="L422" s="163"/>
      <c r="M422" s="169"/>
      <c r="N422" s="170"/>
      <c r="O422" s="170"/>
      <c r="P422" s="170"/>
      <c r="Q422" s="170"/>
      <c r="R422" s="170"/>
      <c r="S422" s="170"/>
      <c r="T422" s="171"/>
      <c r="AT422" s="165" t="s">
        <v>237</v>
      </c>
      <c r="AU422" s="165" t="s">
        <v>88</v>
      </c>
      <c r="AV422" s="13" t="s">
        <v>88</v>
      </c>
      <c r="AW422" s="13" t="s">
        <v>33</v>
      </c>
      <c r="AX422" s="13" t="s">
        <v>79</v>
      </c>
      <c r="AY422" s="165" t="s">
        <v>207</v>
      </c>
    </row>
    <row r="423" spans="1:65" s="13" customFormat="1" ht="11.25">
      <c r="B423" s="163"/>
      <c r="D423" s="164" t="s">
        <v>237</v>
      </c>
      <c r="E423" s="165" t="s">
        <v>1</v>
      </c>
      <c r="F423" s="166" t="s">
        <v>4489</v>
      </c>
      <c r="H423" s="167">
        <v>9.36</v>
      </c>
      <c r="I423" s="168"/>
      <c r="L423" s="163"/>
      <c r="M423" s="169"/>
      <c r="N423" s="170"/>
      <c r="O423" s="170"/>
      <c r="P423" s="170"/>
      <c r="Q423" s="170"/>
      <c r="R423" s="170"/>
      <c r="S423" s="170"/>
      <c r="T423" s="171"/>
      <c r="AT423" s="165" t="s">
        <v>237</v>
      </c>
      <c r="AU423" s="165" t="s">
        <v>88</v>
      </c>
      <c r="AV423" s="13" t="s">
        <v>88</v>
      </c>
      <c r="AW423" s="13" t="s">
        <v>33</v>
      </c>
      <c r="AX423" s="13" t="s">
        <v>79</v>
      </c>
      <c r="AY423" s="165" t="s">
        <v>207</v>
      </c>
    </row>
    <row r="424" spans="1:65" s="14" customFormat="1" ht="11.25">
      <c r="B424" s="172"/>
      <c r="D424" s="164" t="s">
        <v>237</v>
      </c>
      <c r="E424" s="173" t="s">
        <v>1</v>
      </c>
      <c r="F424" s="174" t="s">
        <v>4490</v>
      </c>
      <c r="H424" s="173" t="s">
        <v>1</v>
      </c>
      <c r="I424" s="175"/>
      <c r="L424" s="172"/>
      <c r="M424" s="176"/>
      <c r="N424" s="177"/>
      <c r="O424" s="177"/>
      <c r="P424" s="177"/>
      <c r="Q424" s="177"/>
      <c r="R424" s="177"/>
      <c r="S424" s="177"/>
      <c r="T424" s="178"/>
      <c r="AT424" s="173" t="s">
        <v>237</v>
      </c>
      <c r="AU424" s="173" t="s">
        <v>88</v>
      </c>
      <c r="AV424" s="14" t="s">
        <v>86</v>
      </c>
      <c r="AW424" s="14" t="s">
        <v>33</v>
      </c>
      <c r="AX424" s="14" t="s">
        <v>79</v>
      </c>
      <c r="AY424" s="173" t="s">
        <v>207</v>
      </c>
    </row>
    <row r="425" spans="1:65" s="15" customFormat="1" ht="11.25">
      <c r="B425" s="179"/>
      <c r="D425" s="164" t="s">
        <v>237</v>
      </c>
      <c r="E425" s="180" t="s">
        <v>1</v>
      </c>
      <c r="F425" s="181" t="s">
        <v>242</v>
      </c>
      <c r="H425" s="182">
        <v>143.51999999999998</v>
      </c>
      <c r="I425" s="183"/>
      <c r="L425" s="179"/>
      <c r="M425" s="184"/>
      <c r="N425" s="185"/>
      <c r="O425" s="185"/>
      <c r="P425" s="185"/>
      <c r="Q425" s="185"/>
      <c r="R425" s="185"/>
      <c r="S425" s="185"/>
      <c r="T425" s="186"/>
      <c r="AT425" s="180" t="s">
        <v>237</v>
      </c>
      <c r="AU425" s="180" t="s">
        <v>88</v>
      </c>
      <c r="AV425" s="15" t="s">
        <v>213</v>
      </c>
      <c r="AW425" s="15" t="s">
        <v>33</v>
      </c>
      <c r="AX425" s="15" t="s">
        <v>86</v>
      </c>
      <c r="AY425" s="180" t="s">
        <v>207</v>
      </c>
    </row>
    <row r="426" spans="1:65" s="2" customFormat="1" ht="24.2" customHeight="1">
      <c r="A426" s="31"/>
      <c r="B426" s="148"/>
      <c r="C426" s="149" t="s">
        <v>368</v>
      </c>
      <c r="D426" s="149" t="s">
        <v>209</v>
      </c>
      <c r="E426" s="150" t="s">
        <v>4501</v>
      </c>
      <c r="F426" s="151" t="s">
        <v>4502</v>
      </c>
      <c r="G426" s="152" t="s">
        <v>415</v>
      </c>
      <c r="H426" s="153">
        <v>132.21</v>
      </c>
      <c r="I426" s="154"/>
      <c r="J426" s="155">
        <f>ROUND(I426*H426,2)</f>
        <v>0</v>
      </c>
      <c r="K426" s="156"/>
      <c r="L426" s="32"/>
      <c r="M426" s="157" t="s">
        <v>1</v>
      </c>
      <c r="N426" s="158" t="s">
        <v>44</v>
      </c>
      <c r="O426" s="57"/>
      <c r="P426" s="159">
        <f>O426*H426</f>
        <v>0</v>
      </c>
      <c r="Q426" s="159">
        <v>0</v>
      </c>
      <c r="R426" s="159">
        <f>Q426*H426</f>
        <v>0</v>
      </c>
      <c r="S426" s="159">
        <v>0</v>
      </c>
      <c r="T426" s="160">
        <f>S426*H426</f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61" t="s">
        <v>245</v>
      </c>
      <c r="AT426" s="161" t="s">
        <v>209</v>
      </c>
      <c r="AU426" s="161" t="s">
        <v>88</v>
      </c>
      <c r="AY426" s="17" t="s">
        <v>207</v>
      </c>
      <c r="BE426" s="162">
        <f>IF(N426="základní",J426,0)</f>
        <v>0</v>
      </c>
      <c r="BF426" s="162">
        <f>IF(N426="snížená",J426,0)</f>
        <v>0</v>
      </c>
      <c r="BG426" s="162">
        <f>IF(N426="zákl. přenesená",J426,0)</f>
        <v>0</v>
      </c>
      <c r="BH426" s="162">
        <f>IF(N426="sníž. přenesená",J426,0)</f>
        <v>0</v>
      </c>
      <c r="BI426" s="162">
        <f>IF(N426="nulová",J426,0)</f>
        <v>0</v>
      </c>
      <c r="BJ426" s="17" t="s">
        <v>86</v>
      </c>
      <c r="BK426" s="162">
        <f>ROUND(I426*H426,2)</f>
        <v>0</v>
      </c>
      <c r="BL426" s="17" t="s">
        <v>245</v>
      </c>
      <c r="BM426" s="161" t="s">
        <v>557</v>
      </c>
    </row>
    <row r="427" spans="1:65" s="14" customFormat="1" ht="22.5">
      <c r="B427" s="172"/>
      <c r="D427" s="164" t="s">
        <v>237</v>
      </c>
      <c r="E427" s="173" t="s">
        <v>1</v>
      </c>
      <c r="F427" s="174" t="s">
        <v>4503</v>
      </c>
      <c r="H427" s="173" t="s">
        <v>1</v>
      </c>
      <c r="I427" s="175"/>
      <c r="L427" s="172"/>
      <c r="M427" s="176"/>
      <c r="N427" s="177"/>
      <c r="O427" s="177"/>
      <c r="P427" s="177"/>
      <c r="Q427" s="177"/>
      <c r="R427" s="177"/>
      <c r="S427" s="177"/>
      <c r="T427" s="178"/>
      <c r="AT427" s="173" t="s">
        <v>237</v>
      </c>
      <c r="AU427" s="173" t="s">
        <v>88</v>
      </c>
      <c r="AV427" s="14" t="s">
        <v>86</v>
      </c>
      <c r="AW427" s="14" t="s">
        <v>33</v>
      </c>
      <c r="AX427" s="14" t="s">
        <v>79</v>
      </c>
      <c r="AY427" s="173" t="s">
        <v>207</v>
      </c>
    </row>
    <row r="428" spans="1:65" s="14" customFormat="1" ht="22.5">
      <c r="B428" s="172"/>
      <c r="D428" s="164" t="s">
        <v>237</v>
      </c>
      <c r="E428" s="173" t="s">
        <v>1</v>
      </c>
      <c r="F428" s="174" t="s">
        <v>4504</v>
      </c>
      <c r="H428" s="173" t="s">
        <v>1</v>
      </c>
      <c r="I428" s="175"/>
      <c r="L428" s="172"/>
      <c r="M428" s="176"/>
      <c r="N428" s="177"/>
      <c r="O428" s="177"/>
      <c r="P428" s="177"/>
      <c r="Q428" s="177"/>
      <c r="R428" s="177"/>
      <c r="S428" s="177"/>
      <c r="T428" s="178"/>
      <c r="AT428" s="173" t="s">
        <v>237</v>
      </c>
      <c r="AU428" s="173" t="s">
        <v>88</v>
      </c>
      <c r="AV428" s="14" t="s">
        <v>86</v>
      </c>
      <c r="AW428" s="14" t="s">
        <v>33</v>
      </c>
      <c r="AX428" s="14" t="s">
        <v>79</v>
      </c>
      <c r="AY428" s="173" t="s">
        <v>207</v>
      </c>
    </row>
    <row r="429" spans="1:65" s="14" customFormat="1" ht="22.5">
      <c r="B429" s="172"/>
      <c r="D429" s="164" t="s">
        <v>237</v>
      </c>
      <c r="E429" s="173" t="s">
        <v>1</v>
      </c>
      <c r="F429" s="174" t="s">
        <v>4505</v>
      </c>
      <c r="H429" s="173" t="s">
        <v>1</v>
      </c>
      <c r="I429" s="175"/>
      <c r="L429" s="172"/>
      <c r="M429" s="176"/>
      <c r="N429" s="177"/>
      <c r="O429" s="177"/>
      <c r="P429" s="177"/>
      <c r="Q429" s="177"/>
      <c r="R429" s="177"/>
      <c r="S429" s="177"/>
      <c r="T429" s="178"/>
      <c r="AT429" s="173" t="s">
        <v>237</v>
      </c>
      <c r="AU429" s="173" t="s">
        <v>88</v>
      </c>
      <c r="AV429" s="14" t="s">
        <v>86</v>
      </c>
      <c r="AW429" s="14" t="s">
        <v>33</v>
      </c>
      <c r="AX429" s="14" t="s">
        <v>79</v>
      </c>
      <c r="AY429" s="173" t="s">
        <v>207</v>
      </c>
    </row>
    <row r="430" spans="1:65" s="14" customFormat="1" ht="22.5">
      <c r="B430" s="172"/>
      <c r="D430" s="164" t="s">
        <v>237</v>
      </c>
      <c r="E430" s="173" t="s">
        <v>1</v>
      </c>
      <c r="F430" s="174" t="s">
        <v>4506</v>
      </c>
      <c r="H430" s="173" t="s">
        <v>1</v>
      </c>
      <c r="I430" s="175"/>
      <c r="L430" s="172"/>
      <c r="M430" s="176"/>
      <c r="N430" s="177"/>
      <c r="O430" s="177"/>
      <c r="P430" s="177"/>
      <c r="Q430" s="177"/>
      <c r="R430" s="177"/>
      <c r="S430" s="177"/>
      <c r="T430" s="178"/>
      <c r="AT430" s="173" t="s">
        <v>237</v>
      </c>
      <c r="AU430" s="173" t="s">
        <v>88</v>
      </c>
      <c r="AV430" s="14" t="s">
        <v>86</v>
      </c>
      <c r="AW430" s="14" t="s">
        <v>33</v>
      </c>
      <c r="AX430" s="14" t="s">
        <v>79</v>
      </c>
      <c r="AY430" s="173" t="s">
        <v>207</v>
      </c>
    </row>
    <row r="431" spans="1:65" s="13" customFormat="1" ht="11.25">
      <c r="B431" s="163"/>
      <c r="D431" s="164" t="s">
        <v>237</v>
      </c>
      <c r="E431" s="165" t="s">
        <v>1</v>
      </c>
      <c r="F431" s="166" t="s">
        <v>4507</v>
      </c>
      <c r="H431" s="167">
        <v>14.04</v>
      </c>
      <c r="I431" s="168"/>
      <c r="L431" s="163"/>
      <c r="M431" s="169"/>
      <c r="N431" s="170"/>
      <c r="O431" s="170"/>
      <c r="P431" s="170"/>
      <c r="Q431" s="170"/>
      <c r="R431" s="170"/>
      <c r="S431" s="170"/>
      <c r="T431" s="171"/>
      <c r="AT431" s="165" t="s">
        <v>237</v>
      </c>
      <c r="AU431" s="165" t="s">
        <v>88</v>
      </c>
      <c r="AV431" s="13" t="s">
        <v>88</v>
      </c>
      <c r="AW431" s="13" t="s">
        <v>33</v>
      </c>
      <c r="AX431" s="13" t="s">
        <v>79</v>
      </c>
      <c r="AY431" s="165" t="s">
        <v>207</v>
      </c>
    </row>
    <row r="432" spans="1:65" s="13" customFormat="1" ht="11.25">
      <c r="B432" s="163"/>
      <c r="D432" s="164" t="s">
        <v>237</v>
      </c>
      <c r="E432" s="165" t="s">
        <v>1</v>
      </c>
      <c r="F432" s="166" t="s">
        <v>4508</v>
      </c>
      <c r="H432" s="167">
        <v>17.16</v>
      </c>
      <c r="I432" s="168"/>
      <c r="L432" s="163"/>
      <c r="M432" s="169"/>
      <c r="N432" s="170"/>
      <c r="O432" s="170"/>
      <c r="P432" s="170"/>
      <c r="Q432" s="170"/>
      <c r="R432" s="170"/>
      <c r="S432" s="170"/>
      <c r="T432" s="171"/>
      <c r="AT432" s="165" t="s">
        <v>237</v>
      </c>
      <c r="AU432" s="165" t="s">
        <v>88</v>
      </c>
      <c r="AV432" s="13" t="s">
        <v>88</v>
      </c>
      <c r="AW432" s="13" t="s">
        <v>33</v>
      </c>
      <c r="AX432" s="13" t="s">
        <v>79</v>
      </c>
      <c r="AY432" s="165" t="s">
        <v>207</v>
      </c>
    </row>
    <row r="433" spans="1:65" s="13" customFormat="1" ht="11.25">
      <c r="B433" s="163"/>
      <c r="D433" s="164" t="s">
        <v>237</v>
      </c>
      <c r="E433" s="165" t="s">
        <v>1</v>
      </c>
      <c r="F433" s="166" t="s">
        <v>4509</v>
      </c>
      <c r="H433" s="167">
        <v>23.4</v>
      </c>
      <c r="I433" s="168"/>
      <c r="L433" s="163"/>
      <c r="M433" s="169"/>
      <c r="N433" s="170"/>
      <c r="O433" s="170"/>
      <c r="P433" s="170"/>
      <c r="Q433" s="170"/>
      <c r="R433" s="170"/>
      <c r="S433" s="170"/>
      <c r="T433" s="171"/>
      <c r="AT433" s="165" t="s">
        <v>237</v>
      </c>
      <c r="AU433" s="165" t="s">
        <v>88</v>
      </c>
      <c r="AV433" s="13" t="s">
        <v>88</v>
      </c>
      <c r="AW433" s="13" t="s">
        <v>33</v>
      </c>
      <c r="AX433" s="13" t="s">
        <v>79</v>
      </c>
      <c r="AY433" s="165" t="s">
        <v>207</v>
      </c>
    </row>
    <row r="434" spans="1:65" s="13" customFormat="1" ht="11.25">
      <c r="B434" s="163"/>
      <c r="D434" s="164" t="s">
        <v>237</v>
      </c>
      <c r="E434" s="165" t="s">
        <v>1</v>
      </c>
      <c r="F434" s="166" t="s">
        <v>4510</v>
      </c>
      <c r="H434" s="167">
        <v>9.75</v>
      </c>
      <c r="I434" s="168"/>
      <c r="L434" s="163"/>
      <c r="M434" s="169"/>
      <c r="N434" s="170"/>
      <c r="O434" s="170"/>
      <c r="P434" s="170"/>
      <c r="Q434" s="170"/>
      <c r="R434" s="170"/>
      <c r="S434" s="170"/>
      <c r="T434" s="171"/>
      <c r="AT434" s="165" t="s">
        <v>237</v>
      </c>
      <c r="AU434" s="165" t="s">
        <v>88</v>
      </c>
      <c r="AV434" s="13" t="s">
        <v>88</v>
      </c>
      <c r="AW434" s="13" t="s">
        <v>33</v>
      </c>
      <c r="AX434" s="13" t="s">
        <v>79</v>
      </c>
      <c r="AY434" s="165" t="s">
        <v>207</v>
      </c>
    </row>
    <row r="435" spans="1:65" s="13" customFormat="1" ht="11.25">
      <c r="B435" s="163"/>
      <c r="D435" s="164" t="s">
        <v>237</v>
      </c>
      <c r="E435" s="165" t="s">
        <v>1</v>
      </c>
      <c r="F435" s="166" t="s">
        <v>4511</v>
      </c>
      <c r="H435" s="167">
        <v>25.74</v>
      </c>
      <c r="I435" s="168"/>
      <c r="L435" s="163"/>
      <c r="M435" s="169"/>
      <c r="N435" s="170"/>
      <c r="O435" s="170"/>
      <c r="P435" s="170"/>
      <c r="Q435" s="170"/>
      <c r="R435" s="170"/>
      <c r="S435" s="170"/>
      <c r="T435" s="171"/>
      <c r="AT435" s="165" t="s">
        <v>237</v>
      </c>
      <c r="AU435" s="165" t="s">
        <v>88</v>
      </c>
      <c r="AV435" s="13" t="s">
        <v>88</v>
      </c>
      <c r="AW435" s="13" t="s">
        <v>33</v>
      </c>
      <c r="AX435" s="13" t="s">
        <v>79</v>
      </c>
      <c r="AY435" s="165" t="s">
        <v>207</v>
      </c>
    </row>
    <row r="436" spans="1:65" s="13" customFormat="1" ht="11.25">
      <c r="B436" s="163"/>
      <c r="D436" s="164" t="s">
        <v>237</v>
      </c>
      <c r="E436" s="165" t="s">
        <v>1</v>
      </c>
      <c r="F436" s="166" t="s">
        <v>4512</v>
      </c>
      <c r="H436" s="167">
        <v>42.12</v>
      </c>
      <c r="I436" s="168"/>
      <c r="L436" s="163"/>
      <c r="M436" s="169"/>
      <c r="N436" s="170"/>
      <c r="O436" s="170"/>
      <c r="P436" s="170"/>
      <c r="Q436" s="170"/>
      <c r="R436" s="170"/>
      <c r="S436" s="170"/>
      <c r="T436" s="171"/>
      <c r="AT436" s="165" t="s">
        <v>237</v>
      </c>
      <c r="AU436" s="165" t="s">
        <v>88</v>
      </c>
      <c r="AV436" s="13" t="s">
        <v>88</v>
      </c>
      <c r="AW436" s="13" t="s">
        <v>33</v>
      </c>
      <c r="AX436" s="13" t="s">
        <v>79</v>
      </c>
      <c r="AY436" s="165" t="s">
        <v>207</v>
      </c>
    </row>
    <row r="437" spans="1:65" s="14" customFormat="1" ht="11.25">
      <c r="B437" s="172"/>
      <c r="D437" s="164" t="s">
        <v>237</v>
      </c>
      <c r="E437" s="173" t="s">
        <v>1</v>
      </c>
      <c r="F437" s="174" t="s">
        <v>4490</v>
      </c>
      <c r="H437" s="173" t="s">
        <v>1</v>
      </c>
      <c r="I437" s="175"/>
      <c r="L437" s="172"/>
      <c r="M437" s="176"/>
      <c r="N437" s="177"/>
      <c r="O437" s="177"/>
      <c r="P437" s="177"/>
      <c r="Q437" s="177"/>
      <c r="R437" s="177"/>
      <c r="S437" s="177"/>
      <c r="T437" s="178"/>
      <c r="AT437" s="173" t="s">
        <v>237</v>
      </c>
      <c r="AU437" s="173" t="s">
        <v>88</v>
      </c>
      <c r="AV437" s="14" t="s">
        <v>86</v>
      </c>
      <c r="AW437" s="14" t="s">
        <v>33</v>
      </c>
      <c r="AX437" s="14" t="s">
        <v>79</v>
      </c>
      <c r="AY437" s="173" t="s">
        <v>207</v>
      </c>
    </row>
    <row r="438" spans="1:65" s="15" customFormat="1" ht="11.25">
      <c r="B438" s="179"/>
      <c r="D438" s="164" t="s">
        <v>237</v>
      </c>
      <c r="E438" s="180" t="s">
        <v>1</v>
      </c>
      <c r="F438" s="181" t="s">
        <v>242</v>
      </c>
      <c r="H438" s="182">
        <v>132.20999999999998</v>
      </c>
      <c r="I438" s="183"/>
      <c r="L438" s="179"/>
      <c r="M438" s="184"/>
      <c r="N438" s="185"/>
      <c r="O438" s="185"/>
      <c r="P438" s="185"/>
      <c r="Q438" s="185"/>
      <c r="R438" s="185"/>
      <c r="S438" s="185"/>
      <c r="T438" s="186"/>
      <c r="AT438" s="180" t="s">
        <v>237</v>
      </c>
      <c r="AU438" s="180" t="s">
        <v>88</v>
      </c>
      <c r="AV438" s="15" t="s">
        <v>213</v>
      </c>
      <c r="AW438" s="15" t="s">
        <v>33</v>
      </c>
      <c r="AX438" s="15" t="s">
        <v>86</v>
      </c>
      <c r="AY438" s="180" t="s">
        <v>207</v>
      </c>
    </row>
    <row r="439" spans="1:65" s="2" customFormat="1" ht="24.2" customHeight="1">
      <c r="A439" s="31"/>
      <c r="B439" s="148"/>
      <c r="C439" s="149" t="s">
        <v>561</v>
      </c>
      <c r="D439" s="149" t="s">
        <v>209</v>
      </c>
      <c r="E439" s="150" t="s">
        <v>4513</v>
      </c>
      <c r="F439" s="151" t="s">
        <v>4514</v>
      </c>
      <c r="G439" s="152" t="s">
        <v>415</v>
      </c>
      <c r="H439" s="153">
        <v>28.08</v>
      </c>
      <c r="I439" s="154"/>
      <c r="J439" s="155">
        <f>ROUND(I439*H439,2)</f>
        <v>0</v>
      </c>
      <c r="K439" s="156"/>
      <c r="L439" s="32"/>
      <c r="M439" s="157" t="s">
        <v>1</v>
      </c>
      <c r="N439" s="158" t="s">
        <v>44</v>
      </c>
      <c r="O439" s="57"/>
      <c r="P439" s="159">
        <f>O439*H439</f>
        <v>0</v>
      </c>
      <c r="Q439" s="159">
        <v>0</v>
      </c>
      <c r="R439" s="159">
        <f>Q439*H439</f>
        <v>0</v>
      </c>
      <c r="S439" s="159">
        <v>0</v>
      </c>
      <c r="T439" s="160">
        <f>S439*H439</f>
        <v>0</v>
      </c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R439" s="161" t="s">
        <v>245</v>
      </c>
      <c r="AT439" s="161" t="s">
        <v>209</v>
      </c>
      <c r="AU439" s="161" t="s">
        <v>88</v>
      </c>
      <c r="AY439" s="17" t="s">
        <v>207</v>
      </c>
      <c r="BE439" s="162">
        <f>IF(N439="základní",J439,0)</f>
        <v>0</v>
      </c>
      <c r="BF439" s="162">
        <f>IF(N439="snížená",J439,0)</f>
        <v>0</v>
      </c>
      <c r="BG439" s="162">
        <f>IF(N439="zákl. přenesená",J439,0)</f>
        <v>0</v>
      </c>
      <c r="BH439" s="162">
        <f>IF(N439="sníž. přenesená",J439,0)</f>
        <v>0</v>
      </c>
      <c r="BI439" s="162">
        <f>IF(N439="nulová",J439,0)</f>
        <v>0</v>
      </c>
      <c r="BJ439" s="17" t="s">
        <v>86</v>
      </c>
      <c r="BK439" s="162">
        <f>ROUND(I439*H439,2)</f>
        <v>0</v>
      </c>
      <c r="BL439" s="17" t="s">
        <v>245</v>
      </c>
      <c r="BM439" s="161" t="s">
        <v>564</v>
      </c>
    </row>
    <row r="440" spans="1:65" s="14" customFormat="1" ht="22.5">
      <c r="B440" s="172"/>
      <c r="D440" s="164" t="s">
        <v>237</v>
      </c>
      <c r="E440" s="173" t="s">
        <v>1</v>
      </c>
      <c r="F440" s="174" t="s">
        <v>4503</v>
      </c>
      <c r="H440" s="173" t="s">
        <v>1</v>
      </c>
      <c r="I440" s="175"/>
      <c r="L440" s="172"/>
      <c r="M440" s="176"/>
      <c r="N440" s="177"/>
      <c r="O440" s="177"/>
      <c r="P440" s="177"/>
      <c r="Q440" s="177"/>
      <c r="R440" s="177"/>
      <c r="S440" s="177"/>
      <c r="T440" s="178"/>
      <c r="AT440" s="173" t="s">
        <v>237</v>
      </c>
      <c r="AU440" s="173" t="s">
        <v>88</v>
      </c>
      <c r="AV440" s="14" t="s">
        <v>86</v>
      </c>
      <c r="AW440" s="14" t="s">
        <v>33</v>
      </c>
      <c r="AX440" s="14" t="s">
        <v>79</v>
      </c>
      <c r="AY440" s="173" t="s">
        <v>207</v>
      </c>
    </row>
    <row r="441" spans="1:65" s="14" customFormat="1" ht="22.5">
      <c r="B441" s="172"/>
      <c r="D441" s="164" t="s">
        <v>237</v>
      </c>
      <c r="E441" s="173" t="s">
        <v>1</v>
      </c>
      <c r="F441" s="174" t="s">
        <v>4504</v>
      </c>
      <c r="H441" s="173" t="s">
        <v>1</v>
      </c>
      <c r="I441" s="175"/>
      <c r="L441" s="172"/>
      <c r="M441" s="176"/>
      <c r="N441" s="177"/>
      <c r="O441" s="177"/>
      <c r="P441" s="177"/>
      <c r="Q441" s="177"/>
      <c r="R441" s="177"/>
      <c r="S441" s="177"/>
      <c r="T441" s="178"/>
      <c r="AT441" s="173" t="s">
        <v>237</v>
      </c>
      <c r="AU441" s="173" t="s">
        <v>88</v>
      </c>
      <c r="AV441" s="14" t="s">
        <v>86</v>
      </c>
      <c r="AW441" s="14" t="s">
        <v>33</v>
      </c>
      <c r="AX441" s="14" t="s">
        <v>79</v>
      </c>
      <c r="AY441" s="173" t="s">
        <v>207</v>
      </c>
    </row>
    <row r="442" spans="1:65" s="14" customFormat="1" ht="22.5">
      <c r="B442" s="172"/>
      <c r="D442" s="164" t="s">
        <v>237</v>
      </c>
      <c r="E442" s="173" t="s">
        <v>1</v>
      </c>
      <c r="F442" s="174" t="s">
        <v>4505</v>
      </c>
      <c r="H442" s="173" t="s">
        <v>1</v>
      </c>
      <c r="I442" s="175"/>
      <c r="L442" s="172"/>
      <c r="M442" s="176"/>
      <c r="N442" s="177"/>
      <c r="O442" s="177"/>
      <c r="P442" s="177"/>
      <c r="Q442" s="177"/>
      <c r="R442" s="177"/>
      <c r="S442" s="177"/>
      <c r="T442" s="178"/>
      <c r="AT442" s="173" t="s">
        <v>237</v>
      </c>
      <c r="AU442" s="173" t="s">
        <v>88</v>
      </c>
      <c r="AV442" s="14" t="s">
        <v>86</v>
      </c>
      <c r="AW442" s="14" t="s">
        <v>33</v>
      </c>
      <c r="AX442" s="14" t="s">
        <v>79</v>
      </c>
      <c r="AY442" s="173" t="s">
        <v>207</v>
      </c>
    </row>
    <row r="443" spans="1:65" s="14" customFormat="1" ht="22.5">
      <c r="B443" s="172"/>
      <c r="D443" s="164" t="s">
        <v>237</v>
      </c>
      <c r="E443" s="173" t="s">
        <v>1</v>
      </c>
      <c r="F443" s="174" t="s">
        <v>4506</v>
      </c>
      <c r="H443" s="173" t="s">
        <v>1</v>
      </c>
      <c r="I443" s="175"/>
      <c r="L443" s="172"/>
      <c r="M443" s="176"/>
      <c r="N443" s="177"/>
      <c r="O443" s="177"/>
      <c r="P443" s="177"/>
      <c r="Q443" s="177"/>
      <c r="R443" s="177"/>
      <c r="S443" s="177"/>
      <c r="T443" s="178"/>
      <c r="AT443" s="173" t="s">
        <v>237</v>
      </c>
      <c r="AU443" s="173" t="s">
        <v>88</v>
      </c>
      <c r="AV443" s="14" t="s">
        <v>86</v>
      </c>
      <c r="AW443" s="14" t="s">
        <v>33</v>
      </c>
      <c r="AX443" s="14" t="s">
        <v>79</v>
      </c>
      <c r="AY443" s="173" t="s">
        <v>207</v>
      </c>
    </row>
    <row r="444" spans="1:65" s="13" customFormat="1" ht="11.25">
      <c r="B444" s="163"/>
      <c r="D444" s="164" t="s">
        <v>237</v>
      </c>
      <c r="E444" s="165" t="s">
        <v>1</v>
      </c>
      <c r="F444" s="166" t="s">
        <v>4515</v>
      </c>
      <c r="H444" s="167">
        <v>14.04</v>
      </c>
      <c r="I444" s="168"/>
      <c r="L444" s="163"/>
      <c r="M444" s="169"/>
      <c r="N444" s="170"/>
      <c r="O444" s="170"/>
      <c r="P444" s="170"/>
      <c r="Q444" s="170"/>
      <c r="R444" s="170"/>
      <c r="S444" s="170"/>
      <c r="T444" s="171"/>
      <c r="AT444" s="165" t="s">
        <v>237</v>
      </c>
      <c r="AU444" s="165" t="s">
        <v>88</v>
      </c>
      <c r="AV444" s="13" t="s">
        <v>88</v>
      </c>
      <c r="AW444" s="13" t="s">
        <v>33</v>
      </c>
      <c r="AX444" s="13" t="s">
        <v>79</v>
      </c>
      <c r="AY444" s="165" t="s">
        <v>207</v>
      </c>
    </row>
    <row r="445" spans="1:65" s="13" customFormat="1" ht="11.25">
      <c r="B445" s="163"/>
      <c r="D445" s="164" t="s">
        <v>237</v>
      </c>
      <c r="E445" s="165" t="s">
        <v>1</v>
      </c>
      <c r="F445" s="166" t="s">
        <v>4516</v>
      </c>
      <c r="H445" s="167">
        <v>14.04</v>
      </c>
      <c r="I445" s="168"/>
      <c r="L445" s="163"/>
      <c r="M445" s="169"/>
      <c r="N445" s="170"/>
      <c r="O445" s="170"/>
      <c r="P445" s="170"/>
      <c r="Q445" s="170"/>
      <c r="R445" s="170"/>
      <c r="S445" s="170"/>
      <c r="T445" s="171"/>
      <c r="AT445" s="165" t="s">
        <v>237</v>
      </c>
      <c r="AU445" s="165" t="s">
        <v>88</v>
      </c>
      <c r="AV445" s="13" t="s">
        <v>88</v>
      </c>
      <c r="AW445" s="13" t="s">
        <v>33</v>
      </c>
      <c r="AX445" s="13" t="s">
        <v>79</v>
      </c>
      <c r="AY445" s="165" t="s">
        <v>207</v>
      </c>
    </row>
    <row r="446" spans="1:65" s="14" customFormat="1" ht="11.25">
      <c r="B446" s="172"/>
      <c r="D446" s="164" t="s">
        <v>237</v>
      </c>
      <c r="E446" s="173" t="s">
        <v>1</v>
      </c>
      <c r="F446" s="174" t="s">
        <v>4490</v>
      </c>
      <c r="H446" s="173" t="s">
        <v>1</v>
      </c>
      <c r="I446" s="175"/>
      <c r="L446" s="172"/>
      <c r="M446" s="176"/>
      <c r="N446" s="177"/>
      <c r="O446" s="177"/>
      <c r="P446" s="177"/>
      <c r="Q446" s="177"/>
      <c r="R446" s="177"/>
      <c r="S446" s="177"/>
      <c r="T446" s="178"/>
      <c r="AT446" s="173" t="s">
        <v>237</v>
      </c>
      <c r="AU446" s="173" t="s">
        <v>88</v>
      </c>
      <c r="AV446" s="14" t="s">
        <v>86</v>
      </c>
      <c r="AW446" s="14" t="s">
        <v>33</v>
      </c>
      <c r="AX446" s="14" t="s">
        <v>79</v>
      </c>
      <c r="AY446" s="173" t="s">
        <v>207</v>
      </c>
    </row>
    <row r="447" spans="1:65" s="15" customFormat="1" ht="11.25">
      <c r="B447" s="179"/>
      <c r="D447" s="164" t="s">
        <v>237</v>
      </c>
      <c r="E447" s="180" t="s">
        <v>1</v>
      </c>
      <c r="F447" s="181" t="s">
        <v>242</v>
      </c>
      <c r="H447" s="182">
        <v>28.08</v>
      </c>
      <c r="I447" s="183"/>
      <c r="L447" s="179"/>
      <c r="M447" s="184"/>
      <c r="N447" s="185"/>
      <c r="O447" s="185"/>
      <c r="P447" s="185"/>
      <c r="Q447" s="185"/>
      <c r="R447" s="185"/>
      <c r="S447" s="185"/>
      <c r="T447" s="186"/>
      <c r="AT447" s="180" t="s">
        <v>237</v>
      </c>
      <c r="AU447" s="180" t="s">
        <v>88</v>
      </c>
      <c r="AV447" s="15" t="s">
        <v>213</v>
      </c>
      <c r="AW447" s="15" t="s">
        <v>33</v>
      </c>
      <c r="AX447" s="15" t="s">
        <v>86</v>
      </c>
      <c r="AY447" s="180" t="s">
        <v>207</v>
      </c>
    </row>
    <row r="448" spans="1:65" s="2" customFormat="1" ht="24.2" customHeight="1">
      <c r="A448" s="31"/>
      <c r="B448" s="148"/>
      <c r="C448" s="149" t="s">
        <v>371</v>
      </c>
      <c r="D448" s="149" t="s">
        <v>209</v>
      </c>
      <c r="E448" s="150" t="s">
        <v>4517</v>
      </c>
      <c r="F448" s="151" t="s">
        <v>4518</v>
      </c>
      <c r="G448" s="152" t="s">
        <v>415</v>
      </c>
      <c r="H448" s="153">
        <v>41.34</v>
      </c>
      <c r="I448" s="154"/>
      <c r="J448" s="155">
        <f>ROUND(I448*H448,2)</f>
        <v>0</v>
      </c>
      <c r="K448" s="156"/>
      <c r="L448" s="32"/>
      <c r="M448" s="157" t="s">
        <v>1</v>
      </c>
      <c r="N448" s="158" t="s">
        <v>44</v>
      </c>
      <c r="O448" s="57"/>
      <c r="P448" s="159">
        <f>O448*H448</f>
        <v>0</v>
      </c>
      <c r="Q448" s="159">
        <v>0</v>
      </c>
      <c r="R448" s="159">
        <f>Q448*H448</f>
        <v>0</v>
      </c>
      <c r="S448" s="159">
        <v>0</v>
      </c>
      <c r="T448" s="160">
        <f>S448*H448</f>
        <v>0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R448" s="161" t="s">
        <v>245</v>
      </c>
      <c r="AT448" s="161" t="s">
        <v>209</v>
      </c>
      <c r="AU448" s="161" t="s">
        <v>88</v>
      </c>
      <c r="AY448" s="17" t="s">
        <v>207</v>
      </c>
      <c r="BE448" s="162">
        <f>IF(N448="základní",J448,0)</f>
        <v>0</v>
      </c>
      <c r="BF448" s="162">
        <f>IF(N448="snížená",J448,0)</f>
        <v>0</v>
      </c>
      <c r="BG448" s="162">
        <f>IF(N448="zákl. přenesená",J448,0)</f>
        <v>0</v>
      </c>
      <c r="BH448" s="162">
        <f>IF(N448="sníž. přenesená",J448,0)</f>
        <v>0</v>
      </c>
      <c r="BI448" s="162">
        <f>IF(N448="nulová",J448,0)</f>
        <v>0</v>
      </c>
      <c r="BJ448" s="17" t="s">
        <v>86</v>
      </c>
      <c r="BK448" s="162">
        <f>ROUND(I448*H448,2)</f>
        <v>0</v>
      </c>
      <c r="BL448" s="17" t="s">
        <v>245</v>
      </c>
      <c r="BM448" s="161" t="s">
        <v>570</v>
      </c>
    </row>
    <row r="449" spans="1:65" s="13" customFormat="1" ht="11.25">
      <c r="B449" s="163"/>
      <c r="D449" s="164" t="s">
        <v>237</v>
      </c>
      <c r="E449" s="165" t="s">
        <v>1</v>
      </c>
      <c r="F449" s="166" t="s">
        <v>4519</v>
      </c>
      <c r="H449" s="167">
        <v>14.04</v>
      </c>
      <c r="I449" s="168"/>
      <c r="L449" s="163"/>
      <c r="M449" s="169"/>
      <c r="N449" s="170"/>
      <c r="O449" s="170"/>
      <c r="P449" s="170"/>
      <c r="Q449" s="170"/>
      <c r="R449" s="170"/>
      <c r="S449" s="170"/>
      <c r="T449" s="171"/>
      <c r="AT449" s="165" t="s">
        <v>237</v>
      </c>
      <c r="AU449" s="165" t="s">
        <v>88</v>
      </c>
      <c r="AV449" s="13" t="s">
        <v>88</v>
      </c>
      <c r="AW449" s="13" t="s">
        <v>33</v>
      </c>
      <c r="AX449" s="13" t="s">
        <v>79</v>
      </c>
      <c r="AY449" s="165" t="s">
        <v>207</v>
      </c>
    </row>
    <row r="450" spans="1:65" s="13" customFormat="1" ht="11.25">
      <c r="B450" s="163"/>
      <c r="D450" s="164" t="s">
        <v>237</v>
      </c>
      <c r="E450" s="165" t="s">
        <v>1</v>
      </c>
      <c r="F450" s="166" t="s">
        <v>4520</v>
      </c>
      <c r="H450" s="167">
        <v>14.04</v>
      </c>
      <c r="I450" s="168"/>
      <c r="L450" s="163"/>
      <c r="M450" s="169"/>
      <c r="N450" s="170"/>
      <c r="O450" s="170"/>
      <c r="P450" s="170"/>
      <c r="Q450" s="170"/>
      <c r="R450" s="170"/>
      <c r="S450" s="170"/>
      <c r="T450" s="171"/>
      <c r="AT450" s="165" t="s">
        <v>237</v>
      </c>
      <c r="AU450" s="165" t="s">
        <v>88</v>
      </c>
      <c r="AV450" s="13" t="s">
        <v>88</v>
      </c>
      <c r="AW450" s="13" t="s">
        <v>33</v>
      </c>
      <c r="AX450" s="13" t="s">
        <v>79</v>
      </c>
      <c r="AY450" s="165" t="s">
        <v>207</v>
      </c>
    </row>
    <row r="451" spans="1:65" s="13" customFormat="1" ht="11.25">
      <c r="B451" s="163"/>
      <c r="D451" s="164" t="s">
        <v>237</v>
      </c>
      <c r="E451" s="165" t="s">
        <v>1</v>
      </c>
      <c r="F451" s="166" t="s">
        <v>4521</v>
      </c>
      <c r="H451" s="167">
        <v>8.58</v>
      </c>
      <c r="I451" s="168"/>
      <c r="L451" s="163"/>
      <c r="M451" s="169"/>
      <c r="N451" s="170"/>
      <c r="O451" s="170"/>
      <c r="P451" s="170"/>
      <c r="Q451" s="170"/>
      <c r="R451" s="170"/>
      <c r="S451" s="170"/>
      <c r="T451" s="171"/>
      <c r="AT451" s="165" t="s">
        <v>237</v>
      </c>
      <c r="AU451" s="165" t="s">
        <v>88</v>
      </c>
      <c r="AV451" s="13" t="s">
        <v>88</v>
      </c>
      <c r="AW451" s="13" t="s">
        <v>33</v>
      </c>
      <c r="AX451" s="13" t="s">
        <v>79</v>
      </c>
      <c r="AY451" s="165" t="s">
        <v>207</v>
      </c>
    </row>
    <row r="452" spans="1:65" s="13" customFormat="1" ht="11.25">
      <c r="B452" s="163"/>
      <c r="D452" s="164" t="s">
        <v>237</v>
      </c>
      <c r="E452" s="165" t="s">
        <v>1</v>
      </c>
      <c r="F452" s="166" t="s">
        <v>4522</v>
      </c>
      <c r="H452" s="167">
        <v>4.68</v>
      </c>
      <c r="I452" s="168"/>
      <c r="L452" s="163"/>
      <c r="M452" s="169"/>
      <c r="N452" s="170"/>
      <c r="O452" s="170"/>
      <c r="P452" s="170"/>
      <c r="Q452" s="170"/>
      <c r="R452" s="170"/>
      <c r="S452" s="170"/>
      <c r="T452" s="171"/>
      <c r="AT452" s="165" t="s">
        <v>237</v>
      </c>
      <c r="AU452" s="165" t="s">
        <v>88</v>
      </c>
      <c r="AV452" s="13" t="s">
        <v>88</v>
      </c>
      <c r="AW452" s="13" t="s">
        <v>33</v>
      </c>
      <c r="AX452" s="13" t="s">
        <v>79</v>
      </c>
      <c r="AY452" s="165" t="s">
        <v>207</v>
      </c>
    </row>
    <row r="453" spans="1:65" s="14" customFormat="1" ht="11.25">
      <c r="B453" s="172"/>
      <c r="D453" s="164" t="s">
        <v>237</v>
      </c>
      <c r="E453" s="173" t="s">
        <v>1</v>
      </c>
      <c r="F453" s="174" t="s">
        <v>4490</v>
      </c>
      <c r="H453" s="173" t="s">
        <v>1</v>
      </c>
      <c r="I453" s="175"/>
      <c r="L453" s="172"/>
      <c r="M453" s="176"/>
      <c r="N453" s="177"/>
      <c r="O453" s="177"/>
      <c r="P453" s="177"/>
      <c r="Q453" s="177"/>
      <c r="R453" s="177"/>
      <c r="S453" s="177"/>
      <c r="T453" s="178"/>
      <c r="AT453" s="173" t="s">
        <v>237</v>
      </c>
      <c r="AU453" s="173" t="s">
        <v>88</v>
      </c>
      <c r="AV453" s="14" t="s">
        <v>86</v>
      </c>
      <c r="AW453" s="14" t="s">
        <v>33</v>
      </c>
      <c r="AX453" s="14" t="s">
        <v>79</v>
      </c>
      <c r="AY453" s="173" t="s">
        <v>207</v>
      </c>
    </row>
    <row r="454" spans="1:65" s="15" customFormat="1" ht="11.25">
      <c r="B454" s="179"/>
      <c r="D454" s="164" t="s">
        <v>237</v>
      </c>
      <c r="E454" s="180" t="s">
        <v>1</v>
      </c>
      <c r="F454" s="181" t="s">
        <v>242</v>
      </c>
      <c r="H454" s="182">
        <v>41.339999999999996</v>
      </c>
      <c r="I454" s="183"/>
      <c r="L454" s="179"/>
      <c r="M454" s="184"/>
      <c r="N454" s="185"/>
      <c r="O454" s="185"/>
      <c r="P454" s="185"/>
      <c r="Q454" s="185"/>
      <c r="R454" s="185"/>
      <c r="S454" s="185"/>
      <c r="T454" s="186"/>
      <c r="AT454" s="180" t="s">
        <v>237</v>
      </c>
      <c r="AU454" s="180" t="s">
        <v>88</v>
      </c>
      <c r="AV454" s="15" t="s">
        <v>213</v>
      </c>
      <c r="AW454" s="15" t="s">
        <v>33</v>
      </c>
      <c r="AX454" s="15" t="s">
        <v>86</v>
      </c>
      <c r="AY454" s="180" t="s">
        <v>207</v>
      </c>
    </row>
    <row r="455" spans="1:65" s="2" customFormat="1" ht="24.2" customHeight="1">
      <c r="A455" s="31"/>
      <c r="B455" s="148"/>
      <c r="C455" s="149" t="s">
        <v>573</v>
      </c>
      <c r="D455" s="149" t="s">
        <v>209</v>
      </c>
      <c r="E455" s="150" t="s">
        <v>4523</v>
      </c>
      <c r="F455" s="151" t="s">
        <v>4524</v>
      </c>
      <c r="G455" s="152" t="s">
        <v>415</v>
      </c>
      <c r="H455" s="153">
        <v>44.814999999999998</v>
      </c>
      <c r="I455" s="154"/>
      <c r="J455" s="155">
        <f>ROUND(I455*H455,2)</f>
        <v>0</v>
      </c>
      <c r="K455" s="156"/>
      <c r="L455" s="32"/>
      <c r="M455" s="157" t="s">
        <v>1</v>
      </c>
      <c r="N455" s="158" t="s">
        <v>44</v>
      </c>
      <c r="O455" s="57"/>
      <c r="P455" s="159">
        <f>O455*H455</f>
        <v>0</v>
      </c>
      <c r="Q455" s="159">
        <v>0</v>
      </c>
      <c r="R455" s="159">
        <f>Q455*H455</f>
        <v>0</v>
      </c>
      <c r="S455" s="159">
        <v>0</v>
      </c>
      <c r="T455" s="160">
        <f>S455*H455</f>
        <v>0</v>
      </c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R455" s="161" t="s">
        <v>245</v>
      </c>
      <c r="AT455" s="161" t="s">
        <v>209</v>
      </c>
      <c r="AU455" s="161" t="s">
        <v>88</v>
      </c>
      <c r="AY455" s="17" t="s">
        <v>207</v>
      </c>
      <c r="BE455" s="162">
        <f>IF(N455="základní",J455,0)</f>
        <v>0</v>
      </c>
      <c r="BF455" s="162">
        <f>IF(N455="snížená",J455,0)</f>
        <v>0</v>
      </c>
      <c r="BG455" s="162">
        <f>IF(N455="zákl. přenesená",J455,0)</f>
        <v>0</v>
      </c>
      <c r="BH455" s="162">
        <f>IF(N455="sníž. přenesená",J455,0)</f>
        <v>0</v>
      </c>
      <c r="BI455" s="162">
        <f>IF(N455="nulová",J455,0)</f>
        <v>0</v>
      </c>
      <c r="BJ455" s="17" t="s">
        <v>86</v>
      </c>
      <c r="BK455" s="162">
        <f>ROUND(I455*H455,2)</f>
        <v>0</v>
      </c>
      <c r="BL455" s="17" t="s">
        <v>245</v>
      </c>
      <c r="BM455" s="161" t="s">
        <v>576</v>
      </c>
    </row>
    <row r="456" spans="1:65" s="14" customFormat="1" ht="22.5">
      <c r="B456" s="172"/>
      <c r="D456" s="164" t="s">
        <v>237</v>
      </c>
      <c r="E456" s="173" t="s">
        <v>1</v>
      </c>
      <c r="F456" s="174" t="s">
        <v>4503</v>
      </c>
      <c r="H456" s="173" t="s">
        <v>1</v>
      </c>
      <c r="I456" s="175"/>
      <c r="L456" s="172"/>
      <c r="M456" s="176"/>
      <c r="N456" s="177"/>
      <c r="O456" s="177"/>
      <c r="P456" s="177"/>
      <c r="Q456" s="177"/>
      <c r="R456" s="177"/>
      <c r="S456" s="177"/>
      <c r="T456" s="178"/>
      <c r="AT456" s="173" t="s">
        <v>237</v>
      </c>
      <c r="AU456" s="173" t="s">
        <v>88</v>
      </c>
      <c r="AV456" s="14" t="s">
        <v>86</v>
      </c>
      <c r="AW456" s="14" t="s">
        <v>33</v>
      </c>
      <c r="AX456" s="14" t="s">
        <v>79</v>
      </c>
      <c r="AY456" s="173" t="s">
        <v>207</v>
      </c>
    </row>
    <row r="457" spans="1:65" s="14" customFormat="1" ht="22.5">
      <c r="B457" s="172"/>
      <c r="D457" s="164" t="s">
        <v>237</v>
      </c>
      <c r="E457" s="173" t="s">
        <v>1</v>
      </c>
      <c r="F457" s="174" t="s">
        <v>4504</v>
      </c>
      <c r="H457" s="173" t="s">
        <v>1</v>
      </c>
      <c r="I457" s="175"/>
      <c r="L457" s="172"/>
      <c r="M457" s="176"/>
      <c r="N457" s="177"/>
      <c r="O457" s="177"/>
      <c r="P457" s="177"/>
      <c r="Q457" s="177"/>
      <c r="R457" s="177"/>
      <c r="S457" s="177"/>
      <c r="T457" s="178"/>
      <c r="AT457" s="173" t="s">
        <v>237</v>
      </c>
      <c r="AU457" s="173" t="s">
        <v>88</v>
      </c>
      <c r="AV457" s="14" t="s">
        <v>86</v>
      </c>
      <c r="AW457" s="14" t="s">
        <v>33</v>
      </c>
      <c r="AX457" s="14" t="s">
        <v>79</v>
      </c>
      <c r="AY457" s="173" t="s">
        <v>207</v>
      </c>
    </row>
    <row r="458" spans="1:65" s="14" customFormat="1" ht="22.5">
      <c r="B458" s="172"/>
      <c r="D458" s="164" t="s">
        <v>237</v>
      </c>
      <c r="E458" s="173" t="s">
        <v>1</v>
      </c>
      <c r="F458" s="174" t="s">
        <v>4505</v>
      </c>
      <c r="H458" s="173" t="s">
        <v>1</v>
      </c>
      <c r="I458" s="175"/>
      <c r="L458" s="172"/>
      <c r="M458" s="176"/>
      <c r="N458" s="177"/>
      <c r="O458" s="177"/>
      <c r="P458" s="177"/>
      <c r="Q458" s="177"/>
      <c r="R458" s="177"/>
      <c r="S458" s="177"/>
      <c r="T458" s="178"/>
      <c r="AT458" s="173" t="s">
        <v>237</v>
      </c>
      <c r="AU458" s="173" t="s">
        <v>88</v>
      </c>
      <c r="AV458" s="14" t="s">
        <v>86</v>
      </c>
      <c r="AW458" s="14" t="s">
        <v>33</v>
      </c>
      <c r="AX458" s="14" t="s">
        <v>79</v>
      </c>
      <c r="AY458" s="173" t="s">
        <v>207</v>
      </c>
    </row>
    <row r="459" spans="1:65" s="14" customFormat="1" ht="22.5">
      <c r="B459" s="172"/>
      <c r="D459" s="164" t="s">
        <v>237</v>
      </c>
      <c r="E459" s="173" t="s">
        <v>1</v>
      </c>
      <c r="F459" s="174" t="s">
        <v>4506</v>
      </c>
      <c r="H459" s="173" t="s">
        <v>1</v>
      </c>
      <c r="I459" s="175"/>
      <c r="L459" s="172"/>
      <c r="M459" s="176"/>
      <c r="N459" s="177"/>
      <c r="O459" s="177"/>
      <c r="P459" s="177"/>
      <c r="Q459" s="177"/>
      <c r="R459" s="177"/>
      <c r="S459" s="177"/>
      <c r="T459" s="178"/>
      <c r="AT459" s="173" t="s">
        <v>237</v>
      </c>
      <c r="AU459" s="173" t="s">
        <v>88</v>
      </c>
      <c r="AV459" s="14" t="s">
        <v>86</v>
      </c>
      <c r="AW459" s="14" t="s">
        <v>33</v>
      </c>
      <c r="AX459" s="14" t="s">
        <v>79</v>
      </c>
      <c r="AY459" s="173" t="s">
        <v>207</v>
      </c>
    </row>
    <row r="460" spans="1:65" s="14" customFormat="1" ht="22.5">
      <c r="B460" s="172"/>
      <c r="D460" s="164" t="s">
        <v>237</v>
      </c>
      <c r="E460" s="173" t="s">
        <v>1</v>
      </c>
      <c r="F460" s="174" t="s">
        <v>4525</v>
      </c>
      <c r="H460" s="173" t="s">
        <v>1</v>
      </c>
      <c r="I460" s="175"/>
      <c r="L460" s="172"/>
      <c r="M460" s="176"/>
      <c r="N460" s="177"/>
      <c r="O460" s="177"/>
      <c r="P460" s="177"/>
      <c r="Q460" s="177"/>
      <c r="R460" s="177"/>
      <c r="S460" s="177"/>
      <c r="T460" s="178"/>
      <c r="AT460" s="173" t="s">
        <v>237</v>
      </c>
      <c r="AU460" s="173" t="s">
        <v>88</v>
      </c>
      <c r="AV460" s="14" t="s">
        <v>86</v>
      </c>
      <c r="AW460" s="14" t="s">
        <v>33</v>
      </c>
      <c r="AX460" s="14" t="s">
        <v>79</v>
      </c>
      <c r="AY460" s="173" t="s">
        <v>207</v>
      </c>
    </row>
    <row r="461" spans="1:65" s="13" customFormat="1" ht="11.25">
      <c r="B461" s="163"/>
      <c r="D461" s="164" t="s">
        <v>237</v>
      </c>
      <c r="E461" s="165" t="s">
        <v>1</v>
      </c>
      <c r="F461" s="166" t="s">
        <v>4526</v>
      </c>
      <c r="H461" s="167">
        <v>9</v>
      </c>
      <c r="I461" s="168"/>
      <c r="L461" s="163"/>
      <c r="M461" s="169"/>
      <c r="N461" s="170"/>
      <c r="O461" s="170"/>
      <c r="P461" s="170"/>
      <c r="Q461" s="170"/>
      <c r="R461" s="170"/>
      <c r="S461" s="170"/>
      <c r="T461" s="171"/>
      <c r="AT461" s="165" t="s">
        <v>237</v>
      </c>
      <c r="AU461" s="165" t="s">
        <v>88</v>
      </c>
      <c r="AV461" s="13" t="s">
        <v>88</v>
      </c>
      <c r="AW461" s="13" t="s">
        <v>33</v>
      </c>
      <c r="AX461" s="13" t="s">
        <v>79</v>
      </c>
      <c r="AY461" s="165" t="s">
        <v>207</v>
      </c>
    </row>
    <row r="462" spans="1:65" s="13" customFormat="1" ht="11.25">
      <c r="B462" s="163"/>
      <c r="D462" s="164" t="s">
        <v>237</v>
      </c>
      <c r="E462" s="165" t="s">
        <v>1</v>
      </c>
      <c r="F462" s="166" t="s">
        <v>4527</v>
      </c>
      <c r="H462" s="167">
        <v>4.75</v>
      </c>
      <c r="I462" s="168"/>
      <c r="L462" s="163"/>
      <c r="M462" s="169"/>
      <c r="N462" s="170"/>
      <c r="O462" s="170"/>
      <c r="P462" s="170"/>
      <c r="Q462" s="170"/>
      <c r="R462" s="170"/>
      <c r="S462" s="170"/>
      <c r="T462" s="171"/>
      <c r="AT462" s="165" t="s">
        <v>237</v>
      </c>
      <c r="AU462" s="165" t="s">
        <v>88</v>
      </c>
      <c r="AV462" s="13" t="s">
        <v>88</v>
      </c>
      <c r="AW462" s="13" t="s">
        <v>33</v>
      </c>
      <c r="AX462" s="13" t="s">
        <v>79</v>
      </c>
      <c r="AY462" s="165" t="s">
        <v>207</v>
      </c>
    </row>
    <row r="463" spans="1:65" s="13" customFormat="1" ht="11.25">
      <c r="B463" s="163"/>
      <c r="D463" s="164" t="s">
        <v>237</v>
      </c>
      <c r="E463" s="165" t="s">
        <v>1</v>
      </c>
      <c r="F463" s="166" t="s">
        <v>4528</v>
      </c>
      <c r="H463" s="167">
        <v>8.2799999999999994</v>
      </c>
      <c r="I463" s="168"/>
      <c r="L463" s="163"/>
      <c r="M463" s="169"/>
      <c r="N463" s="170"/>
      <c r="O463" s="170"/>
      <c r="P463" s="170"/>
      <c r="Q463" s="170"/>
      <c r="R463" s="170"/>
      <c r="S463" s="170"/>
      <c r="T463" s="171"/>
      <c r="AT463" s="165" t="s">
        <v>237</v>
      </c>
      <c r="AU463" s="165" t="s">
        <v>88</v>
      </c>
      <c r="AV463" s="13" t="s">
        <v>88</v>
      </c>
      <c r="AW463" s="13" t="s">
        <v>33</v>
      </c>
      <c r="AX463" s="13" t="s">
        <v>79</v>
      </c>
      <c r="AY463" s="165" t="s">
        <v>207</v>
      </c>
    </row>
    <row r="464" spans="1:65" s="13" customFormat="1" ht="11.25">
      <c r="B464" s="163"/>
      <c r="D464" s="164" t="s">
        <v>237</v>
      </c>
      <c r="E464" s="165" t="s">
        <v>1</v>
      </c>
      <c r="F464" s="166" t="s">
        <v>4529</v>
      </c>
      <c r="H464" s="167">
        <v>12.6</v>
      </c>
      <c r="I464" s="168"/>
      <c r="L464" s="163"/>
      <c r="M464" s="169"/>
      <c r="N464" s="170"/>
      <c r="O464" s="170"/>
      <c r="P464" s="170"/>
      <c r="Q464" s="170"/>
      <c r="R464" s="170"/>
      <c r="S464" s="170"/>
      <c r="T464" s="171"/>
      <c r="AT464" s="165" t="s">
        <v>237</v>
      </c>
      <c r="AU464" s="165" t="s">
        <v>88</v>
      </c>
      <c r="AV464" s="13" t="s">
        <v>88</v>
      </c>
      <c r="AW464" s="13" t="s">
        <v>33</v>
      </c>
      <c r="AX464" s="13" t="s">
        <v>79</v>
      </c>
      <c r="AY464" s="165" t="s">
        <v>207</v>
      </c>
    </row>
    <row r="465" spans="1:65" s="13" customFormat="1" ht="11.25">
      <c r="B465" s="163"/>
      <c r="D465" s="164" t="s">
        <v>237</v>
      </c>
      <c r="E465" s="165" t="s">
        <v>1</v>
      </c>
      <c r="F465" s="166" t="s">
        <v>4530</v>
      </c>
      <c r="H465" s="167">
        <v>2.625</v>
      </c>
      <c r="I465" s="168"/>
      <c r="L465" s="163"/>
      <c r="M465" s="169"/>
      <c r="N465" s="170"/>
      <c r="O465" s="170"/>
      <c r="P465" s="170"/>
      <c r="Q465" s="170"/>
      <c r="R465" s="170"/>
      <c r="S465" s="170"/>
      <c r="T465" s="171"/>
      <c r="AT465" s="165" t="s">
        <v>237</v>
      </c>
      <c r="AU465" s="165" t="s">
        <v>88</v>
      </c>
      <c r="AV465" s="13" t="s">
        <v>88</v>
      </c>
      <c r="AW465" s="13" t="s">
        <v>33</v>
      </c>
      <c r="AX465" s="13" t="s">
        <v>79</v>
      </c>
      <c r="AY465" s="165" t="s">
        <v>207</v>
      </c>
    </row>
    <row r="466" spans="1:65" s="13" customFormat="1" ht="11.25">
      <c r="B466" s="163"/>
      <c r="D466" s="164" t="s">
        <v>237</v>
      </c>
      <c r="E466" s="165" t="s">
        <v>1</v>
      </c>
      <c r="F466" s="166" t="s">
        <v>4531</v>
      </c>
      <c r="H466" s="167">
        <v>7.56</v>
      </c>
      <c r="I466" s="168"/>
      <c r="L466" s="163"/>
      <c r="M466" s="169"/>
      <c r="N466" s="170"/>
      <c r="O466" s="170"/>
      <c r="P466" s="170"/>
      <c r="Q466" s="170"/>
      <c r="R466" s="170"/>
      <c r="S466" s="170"/>
      <c r="T466" s="171"/>
      <c r="AT466" s="165" t="s">
        <v>237</v>
      </c>
      <c r="AU466" s="165" t="s">
        <v>88</v>
      </c>
      <c r="AV466" s="13" t="s">
        <v>88</v>
      </c>
      <c r="AW466" s="13" t="s">
        <v>33</v>
      </c>
      <c r="AX466" s="13" t="s">
        <v>79</v>
      </c>
      <c r="AY466" s="165" t="s">
        <v>207</v>
      </c>
    </row>
    <row r="467" spans="1:65" s="14" customFormat="1" ht="11.25">
      <c r="B467" s="172"/>
      <c r="D467" s="164" t="s">
        <v>237</v>
      </c>
      <c r="E467" s="173" t="s">
        <v>1</v>
      </c>
      <c r="F467" s="174" t="s">
        <v>4490</v>
      </c>
      <c r="H467" s="173" t="s">
        <v>1</v>
      </c>
      <c r="I467" s="175"/>
      <c r="L467" s="172"/>
      <c r="M467" s="176"/>
      <c r="N467" s="177"/>
      <c r="O467" s="177"/>
      <c r="P467" s="177"/>
      <c r="Q467" s="177"/>
      <c r="R467" s="177"/>
      <c r="S467" s="177"/>
      <c r="T467" s="178"/>
      <c r="AT467" s="173" t="s">
        <v>237</v>
      </c>
      <c r="AU467" s="173" t="s">
        <v>88</v>
      </c>
      <c r="AV467" s="14" t="s">
        <v>86</v>
      </c>
      <c r="AW467" s="14" t="s">
        <v>33</v>
      </c>
      <c r="AX467" s="14" t="s">
        <v>79</v>
      </c>
      <c r="AY467" s="173" t="s">
        <v>207</v>
      </c>
    </row>
    <row r="468" spans="1:65" s="15" customFormat="1" ht="11.25">
      <c r="B468" s="179"/>
      <c r="D468" s="164" t="s">
        <v>237</v>
      </c>
      <c r="E468" s="180" t="s">
        <v>1</v>
      </c>
      <c r="F468" s="181" t="s">
        <v>242</v>
      </c>
      <c r="H468" s="182">
        <v>44.815000000000005</v>
      </c>
      <c r="I468" s="183"/>
      <c r="L468" s="179"/>
      <c r="M468" s="184"/>
      <c r="N468" s="185"/>
      <c r="O468" s="185"/>
      <c r="P468" s="185"/>
      <c r="Q468" s="185"/>
      <c r="R468" s="185"/>
      <c r="S468" s="185"/>
      <c r="T468" s="186"/>
      <c r="AT468" s="180" t="s">
        <v>237</v>
      </c>
      <c r="AU468" s="180" t="s">
        <v>88</v>
      </c>
      <c r="AV468" s="15" t="s">
        <v>213</v>
      </c>
      <c r="AW468" s="15" t="s">
        <v>33</v>
      </c>
      <c r="AX468" s="15" t="s">
        <v>86</v>
      </c>
      <c r="AY468" s="180" t="s">
        <v>207</v>
      </c>
    </row>
    <row r="469" spans="1:65" s="2" customFormat="1" ht="24.2" customHeight="1">
      <c r="A469" s="31"/>
      <c r="B469" s="148"/>
      <c r="C469" s="149" t="s">
        <v>375</v>
      </c>
      <c r="D469" s="149" t="s">
        <v>209</v>
      </c>
      <c r="E469" s="150" t="s">
        <v>4532</v>
      </c>
      <c r="F469" s="151" t="s">
        <v>4533</v>
      </c>
      <c r="G469" s="152" t="s">
        <v>415</v>
      </c>
      <c r="H469" s="153">
        <v>56.588999999999999</v>
      </c>
      <c r="I469" s="154"/>
      <c r="J469" s="155">
        <f>ROUND(I469*H469,2)</f>
        <v>0</v>
      </c>
      <c r="K469" s="156"/>
      <c r="L469" s="32"/>
      <c r="M469" s="157" t="s">
        <v>1</v>
      </c>
      <c r="N469" s="158" t="s">
        <v>44</v>
      </c>
      <c r="O469" s="57"/>
      <c r="P469" s="159">
        <f>O469*H469</f>
        <v>0</v>
      </c>
      <c r="Q469" s="159">
        <v>0</v>
      </c>
      <c r="R469" s="159">
        <f>Q469*H469</f>
        <v>0</v>
      </c>
      <c r="S469" s="159">
        <v>0</v>
      </c>
      <c r="T469" s="160">
        <f>S469*H469</f>
        <v>0</v>
      </c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R469" s="161" t="s">
        <v>245</v>
      </c>
      <c r="AT469" s="161" t="s">
        <v>209</v>
      </c>
      <c r="AU469" s="161" t="s">
        <v>88</v>
      </c>
      <c r="AY469" s="17" t="s">
        <v>207</v>
      </c>
      <c r="BE469" s="162">
        <f>IF(N469="základní",J469,0)</f>
        <v>0</v>
      </c>
      <c r="BF469" s="162">
        <f>IF(N469="snížená",J469,0)</f>
        <v>0</v>
      </c>
      <c r="BG469" s="162">
        <f>IF(N469="zákl. přenesená",J469,0)</f>
        <v>0</v>
      </c>
      <c r="BH469" s="162">
        <f>IF(N469="sníž. přenesená",J469,0)</f>
        <v>0</v>
      </c>
      <c r="BI469" s="162">
        <f>IF(N469="nulová",J469,0)</f>
        <v>0</v>
      </c>
      <c r="BJ469" s="17" t="s">
        <v>86</v>
      </c>
      <c r="BK469" s="162">
        <f>ROUND(I469*H469,2)</f>
        <v>0</v>
      </c>
      <c r="BL469" s="17" t="s">
        <v>245</v>
      </c>
      <c r="BM469" s="161" t="s">
        <v>585</v>
      </c>
    </row>
    <row r="470" spans="1:65" s="14" customFormat="1" ht="22.5">
      <c r="B470" s="172"/>
      <c r="D470" s="164" t="s">
        <v>237</v>
      </c>
      <c r="E470" s="173" t="s">
        <v>1</v>
      </c>
      <c r="F470" s="174" t="s">
        <v>4503</v>
      </c>
      <c r="H470" s="173" t="s">
        <v>1</v>
      </c>
      <c r="I470" s="175"/>
      <c r="L470" s="172"/>
      <c r="M470" s="176"/>
      <c r="N470" s="177"/>
      <c r="O470" s="177"/>
      <c r="P470" s="177"/>
      <c r="Q470" s="177"/>
      <c r="R470" s="177"/>
      <c r="S470" s="177"/>
      <c r="T470" s="178"/>
      <c r="AT470" s="173" t="s">
        <v>237</v>
      </c>
      <c r="AU470" s="173" t="s">
        <v>88</v>
      </c>
      <c r="AV470" s="14" t="s">
        <v>86</v>
      </c>
      <c r="AW470" s="14" t="s">
        <v>33</v>
      </c>
      <c r="AX470" s="14" t="s">
        <v>79</v>
      </c>
      <c r="AY470" s="173" t="s">
        <v>207</v>
      </c>
    </row>
    <row r="471" spans="1:65" s="14" customFormat="1" ht="22.5">
      <c r="B471" s="172"/>
      <c r="D471" s="164" t="s">
        <v>237</v>
      </c>
      <c r="E471" s="173" t="s">
        <v>1</v>
      </c>
      <c r="F471" s="174" t="s">
        <v>4504</v>
      </c>
      <c r="H471" s="173" t="s">
        <v>1</v>
      </c>
      <c r="I471" s="175"/>
      <c r="L471" s="172"/>
      <c r="M471" s="176"/>
      <c r="N471" s="177"/>
      <c r="O471" s="177"/>
      <c r="P471" s="177"/>
      <c r="Q471" s="177"/>
      <c r="R471" s="177"/>
      <c r="S471" s="177"/>
      <c r="T471" s="178"/>
      <c r="AT471" s="173" t="s">
        <v>237</v>
      </c>
      <c r="AU471" s="173" t="s">
        <v>88</v>
      </c>
      <c r="AV471" s="14" t="s">
        <v>86</v>
      </c>
      <c r="AW471" s="14" t="s">
        <v>33</v>
      </c>
      <c r="AX471" s="14" t="s">
        <v>79</v>
      </c>
      <c r="AY471" s="173" t="s">
        <v>207</v>
      </c>
    </row>
    <row r="472" spans="1:65" s="14" customFormat="1" ht="22.5">
      <c r="B472" s="172"/>
      <c r="D472" s="164" t="s">
        <v>237</v>
      </c>
      <c r="E472" s="173" t="s">
        <v>1</v>
      </c>
      <c r="F472" s="174" t="s">
        <v>4505</v>
      </c>
      <c r="H472" s="173" t="s">
        <v>1</v>
      </c>
      <c r="I472" s="175"/>
      <c r="L472" s="172"/>
      <c r="M472" s="176"/>
      <c r="N472" s="177"/>
      <c r="O472" s="177"/>
      <c r="P472" s="177"/>
      <c r="Q472" s="177"/>
      <c r="R472" s="177"/>
      <c r="S472" s="177"/>
      <c r="T472" s="178"/>
      <c r="AT472" s="173" t="s">
        <v>237</v>
      </c>
      <c r="AU472" s="173" t="s">
        <v>88</v>
      </c>
      <c r="AV472" s="14" t="s">
        <v>86</v>
      </c>
      <c r="AW472" s="14" t="s">
        <v>33</v>
      </c>
      <c r="AX472" s="14" t="s">
        <v>79</v>
      </c>
      <c r="AY472" s="173" t="s">
        <v>207</v>
      </c>
    </row>
    <row r="473" spans="1:65" s="14" customFormat="1" ht="22.5">
      <c r="B473" s="172"/>
      <c r="D473" s="164" t="s">
        <v>237</v>
      </c>
      <c r="E473" s="173" t="s">
        <v>1</v>
      </c>
      <c r="F473" s="174" t="s">
        <v>4506</v>
      </c>
      <c r="H473" s="173" t="s">
        <v>1</v>
      </c>
      <c r="I473" s="175"/>
      <c r="L473" s="172"/>
      <c r="M473" s="176"/>
      <c r="N473" s="177"/>
      <c r="O473" s="177"/>
      <c r="P473" s="177"/>
      <c r="Q473" s="177"/>
      <c r="R473" s="177"/>
      <c r="S473" s="177"/>
      <c r="T473" s="178"/>
      <c r="AT473" s="173" t="s">
        <v>237</v>
      </c>
      <c r="AU473" s="173" t="s">
        <v>88</v>
      </c>
      <c r="AV473" s="14" t="s">
        <v>86</v>
      </c>
      <c r="AW473" s="14" t="s">
        <v>33</v>
      </c>
      <c r="AX473" s="14" t="s">
        <v>79</v>
      </c>
      <c r="AY473" s="173" t="s">
        <v>207</v>
      </c>
    </row>
    <row r="474" spans="1:65" s="14" customFormat="1" ht="22.5">
      <c r="B474" s="172"/>
      <c r="D474" s="164" t="s">
        <v>237</v>
      </c>
      <c r="E474" s="173" t="s">
        <v>1</v>
      </c>
      <c r="F474" s="174" t="s">
        <v>4525</v>
      </c>
      <c r="H474" s="173" t="s">
        <v>1</v>
      </c>
      <c r="I474" s="175"/>
      <c r="L474" s="172"/>
      <c r="M474" s="176"/>
      <c r="N474" s="177"/>
      <c r="O474" s="177"/>
      <c r="P474" s="177"/>
      <c r="Q474" s="177"/>
      <c r="R474" s="177"/>
      <c r="S474" s="177"/>
      <c r="T474" s="178"/>
      <c r="AT474" s="173" t="s">
        <v>237</v>
      </c>
      <c r="AU474" s="173" t="s">
        <v>88</v>
      </c>
      <c r="AV474" s="14" t="s">
        <v>86</v>
      </c>
      <c r="AW474" s="14" t="s">
        <v>33</v>
      </c>
      <c r="AX474" s="14" t="s">
        <v>79</v>
      </c>
      <c r="AY474" s="173" t="s">
        <v>207</v>
      </c>
    </row>
    <row r="475" spans="1:65" s="13" customFormat="1" ht="11.25">
      <c r="B475" s="163"/>
      <c r="D475" s="164" t="s">
        <v>237</v>
      </c>
      <c r="E475" s="165" t="s">
        <v>1</v>
      </c>
      <c r="F475" s="166" t="s">
        <v>4534</v>
      </c>
      <c r="H475" s="167">
        <v>41.496000000000002</v>
      </c>
      <c r="I475" s="168"/>
      <c r="L475" s="163"/>
      <c r="M475" s="169"/>
      <c r="N475" s="170"/>
      <c r="O475" s="170"/>
      <c r="P475" s="170"/>
      <c r="Q475" s="170"/>
      <c r="R475" s="170"/>
      <c r="S475" s="170"/>
      <c r="T475" s="171"/>
      <c r="AT475" s="165" t="s">
        <v>237</v>
      </c>
      <c r="AU475" s="165" t="s">
        <v>88</v>
      </c>
      <c r="AV475" s="13" t="s">
        <v>88</v>
      </c>
      <c r="AW475" s="13" t="s">
        <v>33</v>
      </c>
      <c r="AX475" s="13" t="s">
        <v>79</v>
      </c>
      <c r="AY475" s="165" t="s">
        <v>207</v>
      </c>
    </row>
    <row r="476" spans="1:65" s="13" customFormat="1" ht="22.5">
      <c r="B476" s="163"/>
      <c r="D476" s="164" t="s">
        <v>237</v>
      </c>
      <c r="E476" s="165" t="s">
        <v>1</v>
      </c>
      <c r="F476" s="166" t="s">
        <v>4535</v>
      </c>
      <c r="H476" s="167">
        <v>15.093</v>
      </c>
      <c r="I476" s="168"/>
      <c r="L476" s="163"/>
      <c r="M476" s="169"/>
      <c r="N476" s="170"/>
      <c r="O476" s="170"/>
      <c r="P476" s="170"/>
      <c r="Q476" s="170"/>
      <c r="R476" s="170"/>
      <c r="S476" s="170"/>
      <c r="T476" s="171"/>
      <c r="AT476" s="165" t="s">
        <v>237</v>
      </c>
      <c r="AU476" s="165" t="s">
        <v>88</v>
      </c>
      <c r="AV476" s="13" t="s">
        <v>88</v>
      </c>
      <c r="AW476" s="13" t="s">
        <v>33</v>
      </c>
      <c r="AX476" s="13" t="s">
        <v>79</v>
      </c>
      <c r="AY476" s="165" t="s">
        <v>207</v>
      </c>
    </row>
    <row r="477" spans="1:65" s="14" customFormat="1" ht="11.25">
      <c r="B477" s="172"/>
      <c r="D477" s="164" t="s">
        <v>237</v>
      </c>
      <c r="E477" s="173" t="s">
        <v>1</v>
      </c>
      <c r="F477" s="174" t="s">
        <v>4490</v>
      </c>
      <c r="H477" s="173" t="s">
        <v>1</v>
      </c>
      <c r="I477" s="175"/>
      <c r="L477" s="172"/>
      <c r="M477" s="176"/>
      <c r="N477" s="177"/>
      <c r="O477" s="177"/>
      <c r="P477" s="177"/>
      <c r="Q477" s="177"/>
      <c r="R477" s="177"/>
      <c r="S477" s="177"/>
      <c r="T477" s="178"/>
      <c r="AT477" s="173" t="s">
        <v>237</v>
      </c>
      <c r="AU477" s="173" t="s">
        <v>88</v>
      </c>
      <c r="AV477" s="14" t="s">
        <v>86</v>
      </c>
      <c r="AW477" s="14" t="s">
        <v>33</v>
      </c>
      <c r="AX477" s="14" t="s">
        <v>79</v>
      </c>
      <c r="AY477" s="173" t="s">
        <v>207</v>
      </c>
    </row>
    <row r="478" spans="1:65" s="15" customFormat="1" ht="11.25">
      <c r="B478" s="179"/>
      <c r="D478" s="164" t="s">
        <v>237</v>
      </c>
      <c r="E478" s="180" t="s">
        <v>1</v>
      </c>
      <c r="F478" s="181" t="s">
        <v>242</v>
      </c>
      <c r="H478" s="182">
        <v>56.588999999999999</v>
      </c>
      <c r="I478" s="183"/>
      <c r="L478" s="179"/>
      <c r="M478" s="184"/>
      <c r="N478" s="185"/>
      <c r="O478" s="185"/>
      <c r="P478" s="185"/>
      <c r="Q478" s="185"/>
      <c r="R478" s="185"/>
      <c r="S478" s="185"/>
      <c r="T478" s="186"/>
      <c r="AT478" s="180" t="s">
        <v>237</v>
      </c>
      <c r="AU478" s="180" t="s">
        <v>88</v>
      </c>
      <c r="AV478" s="15" t="s">
        <v>213</v>
      </c>
      <c r="AW478" s="15" t="s">
        <v>33</v>
      </c>
      <c r="AX478" s="15" t="s">
        <v>86</v>
      </c>
      <c r="AY478" s="180" t="s">
        <v>207</v>
      </c>
    </row>
    <row r="479" spans="1:65" s="2" customFormat="1" ht="24.2" customHeight="1">
      <c r="A479" s="31"/>
      <c r="B479" s="148"/>
      <c r="C479" s="149" t="s">
        <v>595</v>
      </c>
      <c r="D479" s="149" t="s">
        <v>209</v>
      </c>
      <c r="E479" s="150" t="s">
        <v>3214</v>
      </c>
      <c r="F479" s="151" t="s">
        <v>3215</v>
      </c>
      <c r="G479" s="152" t="s">
        <v>1636</v>
      </c>
      <c r="H479" s="187"/>
      <c r="I479" s="154"/>
      <c r="J479" s="155">
        <f>ROUND(I479*H479,2)</f>
        <v>0</v>
      </c>
      <c r="K479" s="156"/>
      <c r="L479" s="32"/>
      <c r="M479" s="157" t="s">
        <v>1</v>
      </c>
      <c r="N479" s="158" t="s">
        <v>44</v>
      </c>
      <c r="O479" s="57"/>
      <c r="P479" s="159">
        <f>O479*H479</f>
        <v>0</v>
      </c>
      <c r="Q479" s="159">
        <v>0</v>
      </c>
      <c r="R479" s="159">
        <f>Q479*H479</f>
        <v>0</v>
      </c>
      <c r="S479" s="159">
        <v>0</v>
      </c>
      <c r="T479" s="160">
        <f>S479*H479</f>
        <v>0</v>
      </c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R479" s="161" t="s">
        <v>245</v>
      </c>
      <c r="AT479" s="161" t="s">
        <v>209</v>
      </c>
      <c r="AU479" s="161" t="s">
        <v>88</v>
      </c>
      <c r="AY479" s="17" t="s">
        <v>207</v>
      </c>
      <c r="BE479" s="162">
        <f>IF(N479="základní",J479,0)</f>
        <v>0</v>
      </c>
      <c r="BF479" s="162">
        <f>IF(N479="snížená",J479,0)</f>
        <v>0</v>
      </c>
      <c r="BG479" s="162">
        <f>IF(N479="zákl. přenesená",J479,0)</f>
        <v>0</v>
      </c>
      <c r="BH479" s="162">
        <f>IF(N479="sníž. přenesená",J479,0)</f>
        <v>0</v>
      </c>
      <c r="BI479" s="162">
        <f>IF(N479="nulová",J479,0)</f>
        <v>0</v>
      </c>
      <c r="BJ479" s="17" t="s">
        <v>86</v>
      </c>
      <c r="BK479" s="162">
        <f>ROUND(I479*H479,2)</f>
        <v>0</v>
      </c>
      <c r="BL479" s="17" t="s">
        <v>245</v>
      </c>
      <c r="BM479" s="161" t="s">
        <v>598</v>
      </c>
    </row>
    <row r="480" spans="1:65" s="2" customFormat="1" ht="16.5" customHeight="1">
      <c r="A480" s="31"/>
      <c r="B480" s="148"/>
      <c r="C480" s="149" t="s">
        <v>378</v>
      </c>
      <c r="D480" s="149" t="s">
        <v>209</v>
      </c>
      <c r="E480" s="150" t="s">
        <v>3218</v>
      </c>
      <c r="F480" s="151" t="s">
        <v>3219</v>
      </c>
      <c r="G480" s="152" t="s">
        <v>212</v>
      </c>
      <c r="H480" s="153">
        <v>50</v>
      </c>
      <c r="I480" s="154"/>
      <c r="J480" s="155">
        <f>ROUND(I480*H480,2)</f>
        <v>0</v>
      </c>
      <c r="K480" s="156"/>
      <c r="L480" s="32"/>
      <c r="M480" s="157" t="s">
        <v>1</v>
      </c>
      <c r="N480" s="158" t="s">
        <v>44</v>
      </c>
      <c r="O480" s="57"/>
      <c r="P480" s="159">
        <f>O480*H480</f>
        <v>0</v>
      </c>
      <c r="Q480" s="159">
        <v>0</v>
      </c>
      <c r="R480" s="159">
        <f>Q480*H480</f>
        <v>0</v>
      </c>
      <c r="S480" s="159">
        <v>0</v>
      </c>
      <c r="T480" s="160">
        <f>S480*H480</f>
        <v>0</v>
      </c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R480" s="161" t="s">
        <v>245</v>
      </c>
      <c r="AT480" s="161" t="s">
        <v>209</v>
      </c>
      <c r="AU480" s="161" t="s">
        <v>88</v>
      </c>
      <c r="AY480" s="17" t="s">
        <v>207</v>
      </c>
      <c r="BE480" s="162">
        <f>IF(N480="základní",J480,0)</f>
        <v>0</v>
      </c>
      <c r="BF480" s="162">
        <f>IF(N480="snížená",J480,0)</f>
        <v>0</v>
      </c>
      <c r="BG480" s="162">
        <f>IF(N480="zákl. přenesená",J480,0)</f>
        <v>0</v>
      </c>
      <c r="BH480" s="162">
        <f>IF(N480="sníž. přenesená",J480,0)</f>
        <v>0</v>
      </c>
      <c r="BI480" s="162">
        <f>IF(N480="nulová",J480,0)</f>
        <v>0</v>
      </c>
      <c r="BJ480" s="17" t="s">
        <v>86</v>
      </c>
      <c r="BK480" s="162">
        <f>ROUND(I480*H480,2)</f>
        <v>0</v>
      </c>
      <c r="BL480" s="17" t="s">
        <v>245</v>
      </c>
      <c r="BM480" s="161" t="s">
        <v>601</v>
      </c>
    </row>
    <row r="481" spans="1:51" s="13" customFormat="1" ht="22.5">
      <c r="B481" s="163"/>
      <c r="D481" s="164" t="s">
        <v>237</v>
      </c>
      <c r="E481" s="165" t="s">
        <v>1</v>
      </c>
      <c r="F481" s="166" t="s">
        <v>4536</v>
      </c>
      <c r="H481" s="167">
        <v>50</v>
      </c>
      <c r="I481" s="168"/>
      <c r="L481" s="163"/>
      <c r="M481" s="169"/>
      <c r="N481" s="170"/>
      <c r="O481" s="170"/>
      <c r="P481" s="170"/>
      <c r="Q481" s="170"/>
      <c r="R481" s="170"/>
      <c r="S481" s="170"/>
      <c r="T481" s="171"/>
      <c r="AT481" s="165" t="s">
        <v>237</v>
      </c>
      <c r="AU481" s="165" t="s">
        <v>88</v>
      </c>
      <c r="AV481" s="13" t="s">
        <v>88</v>
      </c>
      <c r="AW481" s="13" t="s">
        <v>33</v>
      </c>
      <c r="AX481" s="13" t="s">
        <v>79</v>
      </c>
      <c r="AY481" s="165" t="s">
        <v>207</v>
      </c>
    </row>
    <row r="482" spans="1:51" s="14" customFormat="1" ht="11.25">
      <c r="B482" s="172"/>
      <c r="D482" s="164" t="s">
        <v>237</v>
      </c>
      <c r="E482" s="173" t="s">
        <v>1</v>
      </c>
      <c r="F482" s="174" t="s">
        <v>2822</v>
      </c>
      <c r="H482" s="173" t="s">
        <v>1</v>
      </c>
      <c r="I482" s="175"/>
      <c r="L482" s="172"/>
      <c r="M482" s="176"/>
      <c r="N482" s="177"/>
      <c r="O482" s="177"/>
      <c r="P482" s="177"/>
      <c r="Q482" s="177"/>
      <c r="R482" s="177"/>
      <c r="S482" s="177"/>
      <c r="T482" s="178"/>
      <c r="AT482" s="173" t="s">
        <v>237</v>
      </c>
      <c r="AU482" s="173" t="s">
        <v>88</v>
      </c>
      <c r="AV482" s="14" t="s">
        <v>86</v>
      </c>
      <c r="AW482" s="14" t="s">
        <v>33</v>
      </c>
      <c r="AX482" s="14" t="s">
        <v>79</v>
      </c>
      <c r="AY482" s="173" t="s">
        <v>207</v>
      </c>
    </row>
    <row r="483" spans="1:51" s="15" customFormat="1" ht="11.25">
      <c r="B483" s="179"/>
      <c r="D483" s="164" t="s">
        <v>237</v>
      </c>
      <c r="E483" s="180" t="s">
        <v>1</v>
      </c>
      <c r="F483" s="181" t="s">
        <v>242</v>
      </c>
      <c r="H483" s="182">
        <v>50</v>
      </c>
      <c r="I483" s="183"/>
      <c r="L483" s="179"/>
      <c r="M483" s="188"/>
      <c r="N483" s="189"/>
      <c r="O483" s="189"/>
      <c r="P483" s="189"/>
      <c r="Q483" s="189"/>
      <c r="R483" s="189"/>
      <c r="S483" s="189"/>
      <c r="T483" s="190"/>
      <c r="AT483" s="180" t="s">
        <v>237</v>
      </c>
      <c r="AU483" s="180" t="s">
        <v>88</v>
      </c>
      <c r="AV483" s="15" t="s">
        <v>213</v>
      </c>
      <c r="AW483" s="15" t="s">
        <v>33</v>
      </c>
      <c r="AX483" s="15" t="s">
        <v>86</v>
      </c>
      <c r="AY483" s="180" t="s">
        <v>207</v>
      </c>
    </row>
    <row r="484" spans="1:51" s="2" customFormat="1" ht="6.95" customHeight="1">
      <c r="A484" s="31"/>
      <c r="B484" s="46"/>
      <c r="C484" s="47"/>
      <c r="D484" s="47"/>
      <c r="E484" s="47"/>
      <c r="F484" s="47"/>
      <c r="G484" s="47"/>
      <c r="H484" s="47"/>
      <c r="I484" s="47"/>
      <c r="J484" s="47"/>
      <c r="K484" s="47"/>
      <c r="L484" s="32"/>
      <c r="M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</row>
  </sheetData>
  <autoFilter ref="C121:K483" xr:uid="{00000000-0009-0000-0000-000004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2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105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4537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ROUND((SUM(BE122:BE221)),  2)</f>
        <v>0</v>
      </c>
      <c r="G35" s="31"/>
      <c r="H35" s="31"/>
      <c r="I35" s="104">
        <v>0.21</v>
      </c>
      <c r="J35" s="103">
        <f>ROUND(((SUM(BE122:BE221))*I35),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ROUND((SUM(BF122:BF221)),  2)</f>
        <v>0</v>
      </c>
      <c r="G36" s="31"/>
      <c r="H36" s="31"/>
      <c r="I36" s="104">
        <v>0.15</v>
      </c>
      <c r="J36" s="103">
        <f>ROUND(((SUM(BF122:BF221))*I36),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ROUND((SUM(BG122:BG221)),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ROUND((SUM(BH122:BH221)),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ROUND((SUM(BI122:BI221)),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Objekt5 - SO D.1.1.c.04.Výp.truhl.výrobků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J123</f>
        <v>0</v>
      </c>
      <c r="L99" s="116"/>
    </row>
    <row r="100" spans="1:47" s="10" customFormat="1" ht="19.899999999999999" customHeight="1">
      <c r="B100" s="120"/>
      <c r="D100" s="121" t="s">
        <v>184</v>
      </c>
      <c r="E100" s="122"/>
      <c r="F100" s="122"/>
      <c r="G100" s="122"/>
      <c r="H100" s="122"/>
      <c r="I100" s="122"/>
      <c r="J100" s="123">
        <f>J124</f>
        <v>0</v>
      </c>
      <c r="L100" s="120"/>
    </row>
    <row r="101" spans="1:47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47" s="2" customFormat="1" ht="6.95" customHeight="1">
      <c r="A102" s="31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6" spans="1:47" s="2" customFormat="1" ht="6.95" customHeight="1">
      <c r="A106" s="31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24.95" customHeight="1">
      <c r="A107" s="31"/>
      <c r="B107" s="32"/>
      <c r="C107" s="21" t="s">
        <v>192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12" customHeight="1">
      <c r="A109" s="31"/>
      <c r="B109" s="32"/>
      <c r="C109" s="27" t="s">
        <v>16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6.5" customHeight="1">
      <c r="A110" s="31"/>
      <c r="B110" s="32"/>
      <c r="C110" s="31"/>
      <c r="D110" s="31"/>
      <c r="E110" s="237" t="str">
        <f>E7</f>
        <v>ZU - rekonstrukce objektu Klatovská 51/ Chodské náměstí 1</v>
      </c>
      <c r="F110" s="238"/>
      <c r="G110" s="238"/>
      <c r="H110" s="238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1" customFormat="1" ht="12" customHeight="1">
      <c r="B111" s="20"/>
      <c r="C111" s="27" t="s">
        <v>155</v>
      </c>
      <c r="L111" s="20"/>
    </row>
    <row r="112" spans="1:47" s="2" customFormat="1" ht="16.5" customHeight="1">
      <c r="A112" s="31"/>
      <c r="B112" s="32"/>
      <c r="C112" s="31"/>
      <c r="D112" s="31"/>
      <c r="E112" s="237" t="s">
        <v>156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2" customHeight="1">
      <c r="A113" s="31"/>
      <c r="B113" s="32"/>
      <c r="C113" s="27" t="s">
        <v>157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6.5" customHeight="1">
      <c r="A114" s="31"/>
      <c r="B114" s="32"/>
      <c r="C114" s="31"/>
      <c r="D114" s="31"/>
      <c r="E114" s="196" t="str">
        <f>E11</f>
        <v>Objekt5 - SO D.1.1.c.04.Výp.truhl.výrobků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20</v>
      </c>
      <c r="D116" s="31"/>
      <c r="E116" s="31"/>
      <c r="F116" s="25" t="str">
        <f>F14</f>
        <v>Plzeň</v>
      </c>
      <c r="G116" s="31"/>
      <c r="H116" s="31"/>
      <c r="I116" s="27" t="s">
        <v>22</v>
      </c>
      <c r="J116" s="54" t="str">
        <f>IF(J14="","",J14)</f>
        <v>17. 11. 2022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5.2" customHeight="1">
      <c r="A118" s="31"/>
      <c r="B118" s="32"/>
      <c r="C118" s="27" t="s">
        <v>24</v>
      </c>
      <c r="D118" s="31"/>
      <c r="E118" s="31"/>
      <c r="F118" s="25" t="str">
        <f>E17</f>
        <v>Západočeská univerzita v Plzni</v>
      </c>
      <c r="G118" s="31"/>
      <c r="H118" s="31"/>
      <c r="I118" s="27" t="s">
        <v>31</v>
      </c>
      <c r="J118" s="29" t="str">
        <f>E23</f>
        <v xml:space="preserve"> 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30</v>
      </c>
      <c r="D119" s="31"/>
      <c r="E119" s="31"/>
      <c r="F119" s="25">
        <f>IF(E20="","",E20)</f>
        <v>0</v>
      </c>
      <c r="G119" s="31"/>
      <c r="H119" s="31"/>
      <c r="I119" s="27" t="s">
        <v>34</v>
      </c>
      <c r="J119" s="29" t="str">
        <f>E26</f>
        <v>BAUING KV, s.r.o.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0.3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11" customFormat="1" ht="29.25" customHeight="1">
      <c r="A121" s="124"/>
      <c r="B121" s="125"/>
      <c r="C121" s="126" t="s">
        <v>193</v>
      </c>
      <c r="D121" s="127" t="s">
        <v>64</v>
      </c>
      <c r="E121" s="127" t="s">
        <v>60</v>
      </c>
      <c r="F121" s="127" t="s">
        <v>61</v>
      </c>
      <c r="G121" s="127" t="s">
        <v>194</v>
      </c>
      <c r="H121" s="127" t="s">
        <v>195</v>
      </c>
      <c r="I121" s="127" t="s">
        <v>196</v>
      </c>
      <c r="J121" s="128" t="s">
        <v>161</v>
      </c>
      <c r="K121" s="129" t="s">
        <v>197</v>
      </c>
      <c r="L121" s="130"/>
      <c r="M121" s="61" t="s">
        <v>1</v>
      </c>
      <c r="N121" s="62" t="s">
        <v>43</v>
      </c>
      <c r="O121" s="62" t="s">
        <v>198</v>
      </c>
      <c r="P121" s="62" t="s">
        <v>199</v>
      </c>
      <c r="Q121" s="62" t="s">
        <v>200</v>
      </c>
      <c r="R121" s="62" t="s">
        <v>201</v>
      </c>
      <c r="S121" s="62" t="s">
        <v>202</v>
      </c>
      <c r="T121" s="63" t="s">
        <v>203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</row>
    <row r="122" spans="1:65" s="2" customFormat="1" ht="22.9" customHeight="1">
      <c r="A122" s="31"/>
      <c r="B122" s="32"/>
      <c r="C122" s="68" t="s">
        <v>204</v>
      </c>
      <c r="D122" s="31"/>
      <c r="E122" s="31"/>
      <c r="F122" s="31"/>
      <c r="G122" s="31"/>
      <c r="H122" s="31"/>
      <c r="I122" s="31"/>
      <c r="J122" s="131">
        <f>BK122</f>
        <v>0</v>
      </c>
      <c r="K122" s="31"/>
      <c r="L122" s="32"/>
      <c r="M122" s="64"/>
      <c r="N122" s="55"/>
      <c r="O122" s="65"/>
      <c r="P122" s="132">
        <f>P123</f>
        <v>0</v>
      </c>
      <c r="Q122" s="65"/>
      <c r="R122" s="132">
        <f>R123</f>
        <v>0</v>
      </c>
      <c r="S122" s="65"/>
      <c r="T122" s="133">
        <f>T123</f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T122" s="17" t="s">
        <v>78</v>
      </c>
      <c r="AU122" s="17" t="s">
        <v>163</v>
      </c>
      <c r="BK122" s="134">
        <f>BK123</f>
        <v>0</v>
      </c>
    </row>
    <row r="123" spans="1:65" s="12" customFormat="1" ht="25.9" customHeight="1">
      <c r="B123" s="135"/>
      <c r="D123" s="136" t="s">
        <v>78</v>
      </c>
      <c r="E123" s="137" t="s">
        <v>1240</v>
      </c>
      <c r="F123" s="137" t="s">
        <v>1241</v>
      </c>
      <c r="I123" s="138"/>
      <c r="J123" s="139">
        <f>BK123</f>
        <v>0</v>
      </c>
      <c r="L123" s="135"/>
      <c r="M123" s="140"/>
      <c r="N123" s="141"/>
      <c r="O123" s="141"/>
      <c r="P123" s="142">
        <f>P124</f>
        <v>0</v>
      </c>
      <c r="Q123" s="141"/>
      <c r="R123" s="142">
        <f>R124</f>
        <v>0</v>
      </c>
      <c r="S123" s="141"/>
      <c r="T123" s="143">
        <f>T124</f>
        <v>0</v>
      </c>
      <c r="AR123" s="136" t="s">
        <v>88</v>
      </c>
      <c r="AT123" s="144" t="s">
        <v>78</v>
      </c>
      <c r="AU123" s="144" t="s">
        <v>79</v>
      </c>
      <c r="AY123" s="136" t="s">
        <v>207</v>
      </c>
      <c r="BK123" s="145">
        <f>BK124</f>
        <v>0</v>
      </c>
    </row>
    <row r="124" spans="1:65" s="12" customFormat="1" ht="22.9" customHeight="1">
      <c r="B124" s="135"/>
      <c r="D124" s="136" t="s">
        <v>78</v>
      </c>
      <c r="E124" s="146" t="s">
        <v>1639</v>
      </c>
      <c r="F124" s="146" t="s">
        <v>1640</v>
      </c>
      <c r="I124" s="138"/>
      <c r="J124" s="147">
        <f>BK124</f>
        <v>0</v>
      </c>
      <c r="L124" s="135"/>
      <c r="M124" s="140"/>
      <c r="N124" s="141"/>
      <c r="O124" s="141"/>
      <c r="P124" s="142">
        <f>SUM(P125:P221)</f>
        <v>0</v>
      </c>
      <c r="Q124" s="141"/>
      <c r="R124" s="142">
        <f>SUM(R125:R221)</f>
        <v>0</v>
      </c>
      <c r="S124" s="141"/>
      <c r="T124" s="143">
        <f>SUM(T125:T221)</f>
        <v>0</v>
      </c>
      <c r="AR124" s="136" t="s">
        <v>88</v>
      </c>
      <c r="AT124" s="144" t="s">
        <v>78</v>
      </c>
      <c r="AU124" s="144" t="s">
        <v>86</v>
      </c>
      <c r="AY124" s="136" t="s">
        <v>207</v>
      </c>
      <c r="BK124" s="145">
        <f>SUM(BK125:BK221)</f>
        <v>0</v>
      </c>
    </row>
    <row r="125" spans="1:65" s="2" customFormat="1" ht="24.2" customHeight="1">
      <c r="A125" s="31"/>
      <c r="B125" s="148"/>
      <c r="C125" s="149" t="s">
        <v>86</v>
      </c>
      <c r="D125" s="149" t="s">
        <v>209</v>
      </c>
      <c r="E125" s="150" t="s">
        <v>4448</v>
      </c>
      <c r="F125" s="151" t="s">
        <v>4538</v>
      </c>
      <c r="G125" s="152" t="s">
        <v>662</v>
      </c>
      <c r="H125" s="153">
        <v>1</v>
      </c>
      <c r="I125" s="154"/>
      <c r="J125" s="155">
        <f>ROUND(I125*H125,2)</f>
        <v>0</v>
      </c>
      <c r="K125" s="156"/>
      <c r="L125" s="32"/>
      <c r="M125" s="157" t="s">
        <v>1</v>
      </c>
      <c r="N125" s="158" t="s">
        <v>44</v>
      </c>
      <c r="O125" s="57"/>
      <c r="P125" s="159">
        <f>O125*H125</f>
        <v>0</v>
      </c>
      <c r="Q125" s="159">
        <v>0</v>
      </c>
      <c r="R125" s="159">
        <f>Q125*H125</f>
        <v>0</v>
      </c>
      <c r="S125" s="159">
        <v>0</v>
      </c>
      <c r="T125" s="160">
        <f>S125*H125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245</v>
      </c>
      <c r="AT125" s="161" t="s">
        <v>209</v>
      </c>
      <c r="AU125" s="161" t="s">
        <v>88</v>
      </c>
      <c r="AY125" s="17" t="s">
        <v>207</v>
      </c>
      <c r="BE125" s="162">
        <f>IF(N125="základní",J125,0)</f>
        <v>0</v>
      </c>
      <c r="BF125" s="162">
        <f>IF(N125="snížená",J125,0)</f>
        <v>0</v>
      </c>
      <c r="BG125" s="162">
        <f>IF(N125="zákl. přenesená",J125,0)</f>
        <v>0</v>
      </c>
      <c r="BH125" s="162">
        <f>IF(N125="sníž. přenesená",J125,0)</f>
        <v>0</v>
      </c>
      <c r="BI125" s="162">
        <f>IF(N125="nulová",J125,0)</f>
        <v>0</v>
      </c>
      <c r="BJ125" s="17" t="s">
        <v>86</v>
      </c>
      <c r="BK125" s="162">
        <f>ROUND(I125*H125,2)</f>
        <v>0</v>
      </c>
      <c r="BL125" s="17" t="s">
        <v>245</v>
      </c>
      <c r="BM125" s="161" t="s">
        <v>88</v>
      </c>
    </row>
    <row r="126" spans="1:65" s="13" customFormat="1" ht="11.25">
      <c r="B126" s="163"/>
      <c r="D126" s="164" t="s">
        <v>237</v>
      </c>
      <c r="E126" s="165" t="s">
        <v>1</v>
      </c>
      <c r="F126" s="166" t="s">
        <v>1342</v>
      </c>
      <c r="H126" s="167">
        <v>1</v>
      </c>
      <c r="I126" s="168"/>
      <c r="L126" s="163"/>
      <c r="M126" s="169"/>
      <c r="N126" s="170"/>
      <c r="O126" s="170"/>
      <c r="P126" s="170"/>
      <c r="Q126" s="170"/>
      <c r="R126" s="170"/>
      <c r="S126" s="170"/>
      <c r="T126" s="171"/>
      <c r="AT126" s="165" t="s">
        <v>237</v>
      </c>
      <c r="AU126" s="165" t="s">
        <v>88</v>
      </c>
      <c r="AV126" s="13" t="s">
        <v>88</v>
      </c>
      <c r="AW126" s="13" t="s">
        <v>33</v>
      </c>
      <c r="AX126" s="13" t="s">
        <v>79</v>
      </c>
      <c r="AY126" s="165" t="s">
        <v>207</v>
      </c>
    </row>
    <row r="127" spans="1:65" s="14" customFormat="1" ht="22.5">
      <c r="B127" s="172"/>
      <c r="D127" s="164" t="s">
        <v>237</v>
      </c>
      <c r="E127" s="173" t="s">
        <v>1</v>
      </c>
      <c r="F127" s="174" t="s">
        <v>4539</v>
      </c>
      <c r="H127" s="173" t="s">
        <v>1</v>
      </c>
      <c r="I127" s="175"/>
      <c r="L127" s="172"/>
      <c r="M127" s="176"/>
      <c r="N127" s="177"/>
      <c r="O127" s="177"/>
      <c r="P127" s="177"/>
      <c r="Q127" s="177"/>
      <c r="R127" s="177"/>
      <c r="S127" s="177"/>
      <c r="T127" s="178"/>
      <c r="AT127" s="173" t="s">
        <v>237</v>
      </c>
      <c r="AU127" s="173" t="s">
        <v>88</v>
      </c>
      <c r="AV127" s="14" t="s">
        <v>86</v>
      </c>
      <c r="AW127" s="14" t="s">
        <v>33</v>
      </c>
      <c r="AX127" s="14" t="s">
        <v>79</v>
      </c>
      <c r="AY127" s="173" t="s">
        <v>207</v>
      </c>
    </row>
    <row r="128" spans="1:65" s="14" customFormat="1" ht="22.5">
      <c r="B128" s="172"/>
      <c r="D128" s="164" t="s">
        <v>237</v>
      </c>
      <c r="E128" s="173" t="s">
        <v>1</v>
      </c>
      <c r="F128" s="174" t="s">
        <v>4540</v>
      </c>
      <c r="H128" s="173" t="s">
        <v>1</v>
      </c>
      <c r="I128" s="175"/>
      <c r="L128" s="172"/>
      <c r="M128" s="176"/>
      <c r="N128" s="177"/>
      <c r="O128" s="177"/>
      <c r="P128" s="177"/>
      <c r="Q128" s="177"/>
      <c r="R128" s="177"/>
      <c r="S128" s="177"/>
      <c r="T128" s="178"/>
      <c r="AT128" s="173" t="s">
        <v>237</v>
      </c>
      <c r="AU128" s="173" t="s">
        <v>88</v>
      </c>
      <c r="AV128" s="14" t="s">
        <v>86</v>
      </c>
      <c r="AW128" s="14" t="s">
        <v>33</v>
      </c>
      <c r="AX128" s="14" t="s">
        <v>79</v>
      </c>
      <c r="AY128" s="173" t="s">
        <v>207</v>
      </c>
    </row>
    <row r="129" spans="1:65" s="15" customFormat="1" ht="11.25">
      <c r="B129" s="179"/>
      <c r="D129" s="164" t="s">
        <v>237</v>
      </c>
      <c r="E129" s="180" t="s">
        <v>1</v>
      </c>
      <c r="F129" s="181" t="s">
        <v>242</v>
      </c>
      <c r="H129" s="182">
        <v>1</v>
      </c>
      <c r="I129" s="183"/>
      <c r="L129" s="179"/>
      <c r="M129" s="184"/>
      <c r="N129" s="185"/>
      <c r="O129" s="185"/>
      <c r="P129" s="185"/>
      <c r="Q129" s="185"/>
      <c r="R129" s="185"/>
      <c r="S129" s="185"/>
      <c r="T129" s="186"/>
      <c r="AT129" s="180" t="s">
        <v>237</v>
      </c>
      <c r="AU129" s="180" t="s">
        <v>88</v>
      </c>
      <c r="AV129" s="15" t="s">
        <v>213</v>
      </c>
      <c r="AW129" s="15" t="s">
        <v>33</v>
      </c>
      <c r="AX129" s="15" t="s">
        <v>86</v>
      </c>
      <c r="AY129" s="180" t="s">
        <v>207</v>
      </c>
    </row>
    <row r="130" spans="1:65" s="2" customFormat="1" ht="24.2" customHeight="1">
      <c r="A130" s="31"/>
      <c r="B130" s="148"/>
      <c r="C130" s="149" t="s">
        <v>88</v>
      </c>
      <c r="D130" s="149" t="s">
        <v>209</v>
      </c>
      <c r="E130" s="150" t="s">
        <v>4450</v>
      </c>
      <c r="F130" s="151" t="s">
        <v>4541</v>
      </c>
      <c r="G130" s="152" t="s">
        <v>662</v>
      </c>
      <c r="H130" s="153">
        <v>1</v>
      </c>
      <c r="I130" s="154"/>
      <c r="J130" s="155">
        <f>ROUND(I130*H130,2)</f>
        <v>0</v>
      </c>
      <c r="K130" s="156"/>
      <c r="L130" s="32"/>
      <c r="M130" s="157" t="s">
        <v>1</v>
      </c>
      <c r="N130" s="158" t="s">
        <v>44</v>
      </c>
      <c r="O130" s="57"/>
      <c r="P130" s="159">
        <f>O130*H130</f>
        <v>0</v>
      </c>
      <c r="Q130" s="159">
        <v>0</v>
      </c>
      <c r="R130" s="159">
        <f>Q130*H130</f>
        <v>0</v>
      </c>
      <c r="S130" s="159">
        <v>0</v>
      </c>
      <c r="T130" s="160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61" t="s">
        <v>245</v>
      </c>
      <c r="AT130" s="161" t="s">
        <v>209</v>
      </c>
      <c r="AU130" s="161" t="s">
        <v>88</v>
      </c>
      <c r="AY130" s="17" t="s">
        <v>207</v>
      </c>
      <c r="BE130" s="162">
        <f>IF(N130="základní",J130,0)</f>
        <v>0</v>
      </c>
      <c r="BF130" s="162">
        <f>IF(N130="snížená",J130,0)</f>
        <v>0</v>
      </c>
      <c r="BG130" s="162">
        <f>IF(N130="zákl. přenesená",J130,0)</f>
        <v>0</v>
      </c>
      <c r="BH130" s="162">
        <f>IF(N130="sníž. přenesená",J130,0)</f>
        <v>0</v>
      </c>
      <c r="BI130" s="162">
        <f>IF(N130="nulová",J130,0)</f>
        <v>0</v>
      </c>
      <c r="BJ130" s="17" t="s">
        <v>86</v>
      </c>
      <c r="BK130" s="162">
        <f>ROUND(I130*H130,2)</f>
        <v>0</v>
      </c>
      <c r="BL130" s="17" t="s">
        <v>245</v>
      </c>
      <c r="BM130" s="161" t="s">
        <v>213</v>
      </c>
    </row>
    <row r="131" spans="1:65" s="13" customFormat="1" ht="11.25">
      <c r="B131" s="163"/>
      <c r="D131" s="164" t="s">
        <v>237</v>
      </c>
      <c r="E131" s="165" t="s">
        <v>1</v>
      </c>
      <c r="F131" s="166" t="s">
        <v>1343</v>
      </c>
      <c r="H131" s="167">
        <v>1</v>
      </c>
      <c r="I131" s="168"/>
      <c r="L131" s="163"/>
      <c r="M131" s="169"/>
      <c r="N131" s="170"/>
      <c r="O131" s="170"/>
      <c r="P131" s="170"/>
      <c r="Q131" s="170"/>
      <c r="R131" s="170"/>
      <c r="S131" s="170"/>
      <c r="T131" s="171"/>
      <c r="AT131" s="165" t="s">
        <v>237</v>
      </c>
      <c r="AU131" s="165" t="s">
        <v>88</v>
      </c>
      <c r="AV131" s="13" t="s">
        <v>88</v>
      </c>
      <c r="AW131" s="13" t="s">
        <v>33</v>
      </c>
      <c r="AX131" s="13" t="s">
        <v>79</v>
      </c>
      <c r="AY131" s="165" t="s">
        <v>207</v>
      </c>
    </row>
    <row r="132" spans="1:65" s="14" customFormat="1" ht="22.5">
      <c r="B132" s="172"/>
      <c r="D132" s="164" t="s">
        <v>237</v>
      </c>
      <c r="E132" s="173" t="s">
        <v>1</v>
      </c>
      <c r="F132" s="174" t="s">
        <v>4539</v>
      </c>
      <c r="H132" s="173" t="s">
        <v>1</v>
      </c>
      <c r="I132" s="175"/>
      <c r="L132" s="172"/>
      <c r="M132" s="176"/>
      <c r="N132" s="177"/>
      <c r="O132" s="177"/>
      <c r="P132" s="177"/>
      <c r="Q132" s="177"/>
      <c r="R132" s="177"/>
      <c r="S132" s="177"/>
      <c r="T132" s="178"/>
      <c r="AT132" s="173" t="s">
        <v>237</v>
      </c>
      <c r="AU132" s="173" t="s">
        <v>88</v>
      </c>
      <c r="AV132" s="14" t="s">
        <v>86</v>
      </c>
      <c r="AW132" s="14" t="s">
        <v>33</v>
      </c>
      <c r="AX132" s="14" t="s">
        <v>79</v>
      </c>
      <c r="AY132" s="173" t="s">
        <v>207</v>
      </c>
    </row>
    <row r="133" spans="1:65" s="14" customFormat="1" ht="22.5">
      <c r="B133" s="172"/>
      <c r="D133" s="164" t="s">
        <v>237</v>
      </c>
      <c r="E133" s="173" t="s">
        <v>1</v>
      </c>
      <c r="F133" s="174" t="s">
        <v>4540</v>
      </c>
      <c r="H133" s="173" t="s">
        <v>1</v>
      </c>
      <c r="I133" s="175"/>
      <c r="L133" s="172"/>
      <c r="M133" s="176"/>
      <c r="N133" s="177"/>
      <c r="O133" s="177"/>
      <c r="P133" s="177"/>
      <c r="Q133" s="177"/>
      <c r="R133" s="177"/>
      <c r="S133" s="177"/>
      <c r="T133" s="178"/>
      <c r="AT133" s="173" t="s">
        <v>237</v>
      </c>
      <c r="AU133" s="173" t="s">
        <v>88</v>
      </c>
      <c r="AV133" s="14" t="s">
        <v>86</v>
      </c>
      <c r="AW133" s="14" t="s">
        <v>33</v>
      </c>
      <c r="AX133" s="14" t="s">
        <v>79</v>
      </c>
      <c r="AY133" s="173" t="s">
        <v>207</v>
      </c>
    </row>
    <row r="134" spans="1:65" s="15" customFormat="1" ht="11.25">
      <c r="B134" s="179"/>
      <c r="D134" s="164" t="s">
        <v>237</v>
      </c>
      <c r="E134" s="180" t="s">
        <v>1</v>
      </c>
      <c r="F134" s="181" t="s">
        <v>242</v>
      </c>
      <c r="H134" s="182">
        <v>1</v>
      </c>
      <c r="I134" s="183"/>
      <c r="L134" s="179"/>
      <c r="M134" s="184"/>
      <c r="N134" s="185"/>
      <c r="O134" s="185"/>
      <c r="P134" s="185"/>
      <c r="Q134" s="185"/>
      <c r="R134" s="185"/>
      <c r="S134" s="185"/>
      <c r="T134" s="186"/>
      <c r="AT134" s="180" t="s">
        <v>237</v>
      </c>
      <c r="AU134" s="180" t="s">
        <v>88</v>
      </c>
      <c r="AV134" s="15" t="s">
        <v>213</v>
      </c>
      <c r="AW134" s="15" t="s">
        <v>33</v>
      </c>
      <c r="AX134" s="15" t="s">
        <v>86</v>
      </c>
      <c r="AY134" s="180" t="s">
        <v>207</v>
      </c>
    </row>
    <row r="135" spans="1:65" s="2" customFormat="1" ht="24.2" customHeight="1">
      <c r="A135" s="31"/>
      <c r="B135" s="148"/>
      <c r="C135" s="149" t="s">
        <v>217</v>
      </c>
      <c r="D135" s="149" t="s">
        <v>209</v>
      </c>
      <c r="E135" s="150" t="s">
        <v>4452</v>
      </c>
      <c r="F135" s="151" t="s">
        <v>4542</v>
      </c>
      <c r="G135" s="152" t="s">
        <v>662</v>
      </c>
      <c r="H135" s="153">
        <v>1</v>
      </c>
      <c r="I135" s="154"/>
      <c r="J135" s="155">
        <f>ROUND(I135*H135,2)</f>
        <v>0</v>
      </c>
      <c r="K135" s="156"/>
      <c r="L135" s="32"/>
      <c r="M135" s="157" t="s">
        <v>1</v>
      </c>
      <c r="N135" s="158" t="s">
        <v>44</v>
      </c>
      <c r="O135" s="57"/>
      <c r="P135" s="159">
        <f>O135*H135</f>
        <v>0</v>
      </c>
      <c r="Q135" s="159">
        <v>0</v>
      </c>
      <c r="R135" s="159">
        <f>Q135*H135</f>
        <v>0</v>
      </c>
      <c r="S135" s="159">
        <v>0</v>
      </c>
      <c r="T135" s="160">
        <f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61" t="s">
        <v>245</v>
      </c>
      <c r="AT135" s="161" t="s">
        <v>209</v>
      </c>
      <c r="AU135" s="161" t="s">
        <v>88</v>
      </c>
      <c r="AY135" s="17" t="s">
        <v>207</v>
      </c>
      <c r="BE135" s="162">
        <f>IF(N135="základní",J135,0)</f>
        <v>0</v>
      </c>
      <c r="BF135" s="162">
        <f>IF(N135="snížená",J135,0)</f>
        <v>0</v>
      </c>
      <c r="BG135" s="162">
        <f>IF(N135="zákl. přenesená",J135,0)</f>
        <v>0</v>
      </c>
      <c r="BH135" s="162">
        <f>IF(N135="sníž. přenesená",J135,0)</f>
        <v>0</v>
      </c>
      <c r="BI135" s="162">
        <f>IF(N135="nulová",J135,0)</f>
        <v>0</v>
      </c>
      <c r="BJ135" s="17" t="s">
        <v>86</v>
      </c>
      <c r="BK135" s="162">
        <f>ROUND(I135*H135,2)</f>
        <v>0</v>
      </c>
      <c r="BL135" s="17" t="s">
        <v>245</v>
      </c>
      <c r="BM135" s="161" t="s">
        <v>221</v>
      </c>
    </row>
    <row r="136" spans="1:65" s="13" customFormat="1" ht="11.25">
      <c r="B136" s="163"/>
      <c r="D136" s="164" t="s">
        <v>237</v>
      </c>
      <c r="E136" s="165" t="s">
        <v>1</v>
      </c>
      <c r="F136" s="166" t="s">
        <v>1343</v>
      </c>
      <c r="H136" s="167">
        <v>1</v>
      </c>
      <c r="I136" s="168"/>
      <c r="L136" s="163"/>
      <c r="M136" s="169"/>
      <c r="N136" s="170"/>
      <c r="O136" s="170"/>
      <c r="P136" s="170"/>
      <c r="Q136" s="170"/>
      <c r="R136" s="170"/>
      <c r="S136" s="170"/>
      <c r="T136" s="171"/>
      <c r="AT136" s="165" t="s">
        <v>237</v>
      </c>
      <c r="AU136" s="165" t="s">
        <v>88</v>
      </c>
      <c r="AV136" s="13" t="s">
        <v>88</v>
      </c>
      <c r="AW136" s="13" t="s">
        <v>33</v>
      </c>
      <c r="AX136" s="13" t="s">
        <v>79</v>
      </c>
      <c r="AY136" s="165" t="s">
        <v>207</v>
      </c>
    </row>
    <row r="137" spans="1:65" s="14" customFormat="1" ht="22.5">
      <c r="B137" s="172"/>
      <c r="D137" s="164" t="s">
        <v>237</v>
      </c>
      <c r="E137" s="173" t="s">
        <v>1</v>
      </c>
      <c r="F137" s="174" t="s">
        <v>4539</v>
      </c>
      <c r="H137" s="173" t="s">
        <v>1</v>
      </c>
      <c r="I137" s="175"/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237</v>
      </c>
      <c r="AU137" s="173" t="s">
        <v>88</v>
      </c>
      <c r="AV137" s="14" t="s">
        <v>86</v>
      </c>
      <c r="AW137" s="14" t="s">
        <v>33</v>
      </c>
      <c r="AX137" s="14" t="s">
        <v>79</v>
      </c>
      <c r="AY137" s="173" t="s">
        <v>207</v>
      </c>
    </row>
    <row r="138" spans="1:65" s="14" customFormat="1" ht="22.5">
      <c r="B138" s="172"/>
      <c r="D138" s="164" t="s">
        <v>237</v>
      </c>
      <c r="E138" s="173" t="s">
        <v>1</v>
      </c>
      <c r="F138" s="174" t="s">
        <v>4540</v>
      </c>
      <c r="H138" s="173" t="s">
        <v>1</v>
      </c>
      <c r="I138" s="175"/>
      <c r="L138" s="172"/>
      <c r="M138" s="176"/>
      <c r="N138" s="177"/>
      <c r="O138" s="177"/>
      <c r="P138" s="177"/>
      <c r="Q138" s="177"/>
      <c r="R138" s="177"/>
      <c r="S138" s="177"/>
      <c r="T138" s="178"/>
      <c r="AT138" s="173" t="s">
        <v>237</v>
      </c>
      <c r="AU138" s="173" t="s">
        <v>88</v>
      </c>
      <c r="AV138" s="14" t="s">
        <v>86</v>
      </c>
      <c r="AW138" s="14" t="s">
        <v>33</v>
      </c>
      <c r="AX138" s="14" t="s">
        <v>79</v>
      </c>
      <c r="AY138" s="173" t="s">
        <v>207</v>
      </c>
    </row>
    <row r="139" spans="1:65" s="15" customFormat="1" ht="11.25">
      <c r="B139" s="179"/>
      <c r="D139" s="164" t="s">
        <v>237</v>
      </c>
      <c r="E139" s="180" t="s">
        <v>1</v>
      </c>
      <c r="F139" s="181" t="s">
        <v>242</v>
      </c>
      <c r="H139" s="182">
        <v>1</v>
      </c>
      <c r="I139" s="183"/>
      <c r="L139" s="179"/>
      <c r="M139" s="184"/>
      <c r="N139" s="185"/>
      <c r="O139" s="185"/>
      <c r="P139" s="185"/>
      <c r="Q139" s="185"/>
      <c r="R139" s="185"/>
      <c r="S139" s="185"/>
      <c r="T139" s="186"/>
      <c r="AT139" s="180" t="s">
        <v>237</v>
      </c>
      <c r="AU139" s="180" t="s">
        <v>88</v>
      </c>
      <c r="AV139" s="15" t="s">
        <v>213</v>
      </c>
      <c r="AW139" s="15" t="s">
        <v>33</v>
      </c>
      <c r="AX139" s="15" t="s">
        <v>86</v>
      </c>
      <c r="AY139" s="180" t="s">
        <v>207</v>
      </c>
    </row>
    <row r="140" spans="1:65" s="2" customFormat="1" ht="24.2" customHeight="1">
      <c r="A140" s="31"/>
      <c r="B140" s="148"/>
      <c r="C140" s="149" t="s">
        <v>213</v>
      </c>
      <c r="D140" s="149" t="s">
        <v>209</v>
      </c>
      <c r="E140" s="150" t="s">
        <v>4454</v>
      </c>
      <c r="F140" s="151" t="s">
        <v>4543</v>
      </c>
      <c r="G140" s="152" t="s">
        <v>662</v>
      </c>
      <c r="H140" s="153">
        <v>1</v>
      </c>
      <c r="I140" s="154"/>
      <c r="J140" s="155">
        <f>ROUND(I140*H140,2)</f>
        <v>0</v>
      </c>
      <c r="K140" s="156"/>
      <c r="L140" s="32"/>
      <c r="M140" s="157" t="s">
        <v>1</v>
      </c>
      <c r="N140" s="158" t="s">
        <v>44</v>
      </c>
      <c r="O140" s="57"/>
      <c r="P140" s="159">
        <f>O140*H140</f>
        <v>0</v>
      </c>
      <c r="Q140" s="159">
        <v>0</v>
      </c>
      <c r="R140" s="159">
        <f>Q140*H140</f>
        <v>0</v>
      </c>
      <c r="S140" s="159">
        <v>0</v>
      </c>
      <c r="T140" s="160">
        <f>S140*H140</f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61" t="s">
        <v>245</v>
      </c>
      <c r="AT140" s="161" t="s">
        <v>209</v>
      </c>
      <c r="AU140" s="161" t="s">
        <v>88</v>
      </c>
      <c r="AY140" s="17" t="s">
        <v>207</v>
      </c>
      <c r="BE140" s="162">
        <f>IF(N140="základní",J140,0)</f>
        <v>0</v>
      </c>
      <c r="BF140" s="162">
        <f>IF(N140="snížená",J140,0)</f>
        <v>0</v>
      </c>
      <c r="BG140" s="162">
        <f>IF(N140="zákl. přenesená",J140,0)</f>
        <v>0</v>
      </c>
      <c r="BH140" s="162">
        <f>IF(N140="sníž. přenesená",J140,0)</f>
        <v>0</v>
      </c>
      <c r="BI140" s="162">
        <f>IF(N140="nulová",J140,0)</f>
        <v>0</v>
      </c>
      <c r="BJ140" s="17" t="s">
        <v>86</v>
      </c>
      <c r="BK140" s="162">
        <f>ROUND(I140*H140,2)</f>
        <v>0</v>
      </c>
      <c r="BL140" s="17" t="s">
        <v>245</v>
      </c>
      <c r="BM140" s="161" t="s">
        <v>224</v>
      </c>
    </row>
    <row r="141" spans="1:65" s="13" customFormat="1" ht="11.25">
      <c r="B141" s="163"/>
      <c r="D141" s="164" t="s">
        <v>237</v>
      </c>
      <c r="E141" s="165" t="s">
        <v>1</v>
      </c>
      <c r="F141" s="166" t="s">
        <v>1343</v>
      </c>
      <c r="H141" s="167">
        <v>1</v>
      </c>
      <c r="I141" s="168"/>
      <c r="L141" s="163"/>
      <c r="M141" s="169"/>
      <c r="N141" s="170"/>
      <c r="O141" s="170"/>
      <c r="P141" s="170"/>
      <c r="Q141" s="170"/>
      <c r="R141" s="170"/>
      <c r="S141" s="170"/>
      <c r="T141" s="171"/>
      <c r="AT141" s="165" t="s">
        <v>237</v>
      </c>
      <c r="AU141" s="165" t="s">
        <v>88</v>
      </c>
      <c r="AV141" s="13" t="s">
        <v>88</v>
      </c>
      <c r="AW141" s="13" t="s">
        <v>33</v>
      </c>
      <c r="AX141" s="13" t="s">
        <v>79</v>
      </c>
      <c r="AY141" s="165" t="s">
        <v>207</v>
      </c>
    </row>
    <row r="142" spans="1:65" s="14" customFormat="1" ht="22.5">
      <c r="B142" s="172"/>
      <c r="D142" s="164" t="s">
        <v>237</v>
      </c>
      <c r="E142" s="173" t="s">
        <v>1</v>
      </c>
      <c r="F142" s="174" t="s">
        <v>4539</v>
      </c>
      <c r="H142" s="173" t="s">
        <v>1</v>
      </c>
      <c r="I142" s="175"/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237</v>
      </c>
      <c r="AU142" s="173" t="s">
        <v>88</v>
      </c>
      <c r="AV142" s="14" t="s">
        <v>86</v>
      </c>
      <c r="AW142" s="14" t="s">
        <v>33</v>
      </c>
      <c r="AX142" s="14" t="s">
        <v>79</v>
      </c>
      <c r="AY142" s="173" t="s">
        <v>207</v>
      </c>
    </row>
    <row r="143" spans="1:65" s="14" customFormat="1" ht="22.5">
      <c r="B143" s="172"/>
      <c r="D143" s="164" t="s">
        <v>237</v>
      </c>
      <c r="E143" s="173" t="s">
        <v>1</v>
      </c>
      <c r="F143" s="174" t="s">
        <v>4540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5" customFormat="1" ht="11.25">
      <c r="B144" s="179"/>
      <c r="D144" s="164" t="s">
        <v>237</v>
      </c>
      <c r="E144" s="180" t="s">
        <v>1</v>
      </c>
      <c r="F144" s="181" t="s">
        <v>242</v>
      </c>
      <c r="H144" s="182">
        <v>1</v>
      </c>
      <c r="I144" s="183"/>
      <c r="L144" s="179"/>
      <c r="M144" s="184"/>
      <c r="N144" s="185"/>
      <c r="O144" s="185"/>
      <c r="P144" s="185"/>
      <c r="Q144" s="185"/>
      <c r="R144" s="185"/>
      <c r="S144" s="185"/>
      <c r="T144" s="186"/>
      <c r="AT144" s="180" t="s">
        <v>237</v>
      </c>
      <c r="AU144" s="180" t="s">
        <v>88</v>
      </c>
      <c r="AV144" s="15" t="s">
        <v>213</v>
      </c>
      <c r="AW144" s="15" t="s">
        <v>33</v>
      </c>
      <c r="AX144" s="15" t="s">
        <v>86</v>
      </c>
      <c r="AY144" s="180" t="s">
        <v>207</v>
      </c>
    </row>
    <row r="145" spans="1:65" s="2" customFormat="1" ht="24.2" customHeight="1">
      <c r="A145" s="31"/>
      <c r="B145" s="148"/>
      <c r="C145" s="149" t="s">
        <v>225</v>
      </c>
      <c r="D145" s="149" t="s">
        <v>209</v>
      </c>
      <c r="E145" s="150" t="s">
        <v>4544</v>
      </c>
      <c r="F145" s="151" t="s">
        <v>4545</v>
      </c>
      <c r="G145" s="152" t="s">
        <v>662</v>
      </c>
      <c r="H145" s="153">
        <v>1</v>
      </c>
      <c r="I145" s="154"/>
      <c r="J145" s="155">
        <f>ROUND(I145*H145,2)</f>
        <v>0</v>
      </c>
      <c r="K145" s="156"/>
      <c r="L145" s="32"/>
      <c r="M145" s="157" t="s">
        <v>1</v>
      </c>
      <c r="N145" s="158" t="s">
        <v>44</v>
      </c>
      <c r="O145" s="57"/>
      <c r="P145" s="159">
        <f>O145*H145</f>
        <v>0</v>
      </c>
      <c r="Q145" s="159">
        <v>0</v>
      </c>
      <c r="R145" s="159">
        <f>Q145*H145</f>
        <v>0</v>
      </c>
      <c r="S145" s="159">
        <v>0</v>
      </c>
      <c r="T145" s="160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245</v>
      </c>
      <c r="AT145" s="161" t="s">
        <v>209</v>
      </c>
      <c r="AU145" s="161" t="s">
        <v>88</v>
      </c>
      <c r="AY145" s="17" t="s">
        <v>207</v>
      </c>
      <c r="BE145" s="162">
        <f>IF(N145="základní",J145,0)</f>
        <v>0</v>
      </c>
      <c r="BF145" s="162">
        <f>IF(N145="snížená",J145,0)</f>
        <v>0</v>
      </c>
      <c r="BG145" s="162">
        <f>IF(N145="zákl. přenesená",J145,0)</f>
        <v>0</v>
      </c>
      <c r="BH145" s="162">
        <f>IF(N145="sníž. přenesená",J145,0)</f>
        <v>0</v>
      </c>
      <c r="BI145" s="162">
        <f>IF(N145="nulová",J145,0)</f>
        <v>0</v>
      </c>
      <c r="BJ145" s="17" t="s">
        <v>86</v>
      </c>
      <c r="BK145" s="162">
        <f>ROUND(I145*H145,2)</f>
        <v>0</v>
      </c>
      <c r="BL145" s="17" t="s">
        <v>245</v>
      </c>
      <c r="BM145" s="161" t="s">
        <v>228</v>
      </c>
    </row>
    <row r="146" spans="1:65" s="13" customFormat="1" ht="11.25">
      <c r="B146" s="163"/>
      <c r="D146" s="164" t="s">
        <v>237</v>
      </c>
      <c r="E146" s="165" t="s">
        <v>1</v>
      </c>
      <c r="F146" s="166" t="s">
        <v>4096</v>
      </c>
      <c r="H146" s="167">
        <v>1</v>
      </c>
      <c r="I146" s="168"/>
      <c r="L146" s="163"/>
      <c r="M146" s="169"/>
      <c r="N146" s="170"/>
      <c r="O146" s="170"/>
      <c r="P146" s="170"/>
      <c r="Q146" s="170"/>
      <c r="R146" s="170"/>
      <c r="S146" s="170"/>
      <c r="T146" s="171"/>
      <c r="AT146" s="165" t="s">
        <v>237</v>
      </c>
      <c r="AU146" s="165" t="s">
        <v>88</v>
      </c>
      <c r="AV146" s="13" t="s">
        <v>88</v>
      </c>
      <c r="AW146" s="13" t="s">
        <v>33</v>
      </c>
      <c r="AX146" s="13" t="s">
        <v>79</v>
      </c>
      <c r="AY146" s="165" t="s">
        <v>207</v>
      </c>
    </row>
    <row r="147" spans="1:65" s="14" customFormat="1" ht="22.5">
      <c r="B147" s="172"/>
      <c r="D147" s="164" t="s">
        <v>237</v>
      </c>
      <c r="E147" s="173" t="s">
        <v>1</v>
      </c>
      <c r="F147" s="174" t="s">
        <v>4539</v>
      </c>
      <c r="H147" s="173" t="s">
        <v>1</v>
      </c>
      <c r="I147" s="175"/>
      <c r="L147" s="172"/>
      <c r="M147" s="176"/>
      <c r="N147" s="177"/>
      <c r="O147" s="177"/>
      <c r="P147" s="177"/>
      <c r="Q147" s="177"/>
      <c r="R147" s="177"/>
      <c r="S147" s="177"/>
      <c r="T147" s="178"/>
      <c r="AT147" s="173" t="s">
        <v>237</v>
      </c>
      <c r="AU147" s="173" t="s">
        <v>88</v>
      </c>
      <c r="AV147" s="14" t="s">
        <v>86</v>
      </c>
      <c r="AW147" s="14" t="s">
        <v>33</v>
      </c>
      <c r="AX147" s="14" t="s">
        <v>79</v>
      </c>
      <c r="AY147" s="173" t="s">
        <v>207</v>
      </c>
    </row>
    <row r="148" spans="1:65" s="14" customFormat="1" ht="22.5">
      <c r="B148" s="172"/>
      <c r="D148" s="164" t="s">
        <v>237</v>
      </c>
      <c r="E148" s="173" t="s">
        <v>1</v>
      </c>
      <c r="F148" s="174" t="s">
        <v>4540</v>
      </c>
      <c r="H148" s="173" t="s">
        <v>1</v>
      </c>
      <c r="I148" s="175"/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237</v>
      </c>
      <c r="AU148" s="173" t="s">
        <v>88</v>
      </c>
      <c r="AV148" s="14" t="s">
        <v>86</v>
      </c>
      <c r="AW148" s="14" t="s">
        <v>33</v>
      </c>
      <c r="AX148" s="14" t="s">
        <v>79</v>
      </c>
      <c r="AY148" s="173" t="s">
        <v>207</v>
      </c>
    </row>
    <row r="149" spans="1:65" s="15" customFormat="1" ht="11.25">
      <c r="B149" s="179"/>
      <c r="D149" s="164" t="s">
        <v>237</v>
      </c>
      <c r="E149" s="180" t="s">
        <v>1</v>
      </c>
      <c r="F149" s="181" t="s">
        <v>242</v>
      </c>
      <c r="H149" s="182">
        <v>1</v>
      </c>
      <c r="I149" s="183"/>
      <c r="L149" s="179"/>
      <c r="M149" s="184"/>
      <c r="N149" s="185"/>
      <c r="O149" s="185"/>
      <c r="P149" s="185"/>
      <c r="Q149" s="185"/>
      <c r="R149" s="185"/>
      <c r="S149" s="185"/>
      <c r="T149" s="186"/>
      <c r="AT149" s="180" t="s">
        <v>237</v>
      </c>
      <c r="AU149" s="180" t="s">
        <v>88</v>
      </c>
      <c r="AV149" s="15" t="s">
        <v>213</v>
      </c>
      <c r="AW149" s="15" t="s">
        <v>33</v>
      </c>
      <c r="AX149" s="15" t="s">
        <v>86</v>
      </c>
      <c r="AY149" s="180" t="s">
        <v>207</v>
      </c>
    </row>
    <row r="150" spans="1:65" s="2" customFormat="1" ht="24.2" customHeight="1">
      <c r="A150" s="31"/>
      <c r="B150" s="148"/>
      <c r="C150" s="149" t="s">
        <v>221</v>
      </c>
      <c r="D150" s="149" t="s">
        <v>209</v>
      </c>
      <c r="E150" s="150" t="s">
        <v>4546</v>
      </c>
      <c r="F150" s="151" t="s">
        <v>4547</v>
      </c>
      <c r="G150" s="152" t="s">
        <v>662</v>
      </c>
      <c r="H150" s="153">
        <v>1</v>
      </c>
      <c r="I150" s="154"/>
      <c r="J150" s="155">
        <f>ROUND(I150*H150,2)</f>
        <v>0</v>
      </c>
      <c r="K150" s="156"/>
      <c r="L150" s="32"/>
      <c r="M150" s="157" t="s">
        <v>1</v>
      </c>
      <c r="N150" s="158" t="s">
        <v>44</v>
      </c>
      <c r="O150" s="57"/>
      <c r="P150" s="159">
        <f>O150*H150</f>
        <v>0</v>
      </c>
      <c r="Q150" s="159">
        <v>0</v>
      </c>
      <c r="R150" s="159">
        <f>Q150*H150</f>
        <v>0</v>
      </c>
      <c r="S150" s="159">
        <v>0</v>
      </c>
      <c r="T150" s="160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61" t="s">
        <v>245</v>
      </c>
      <c r="AT150" s="161" t="s">
        <v>209</v>
      </c>
      <c r="AU150" s="161" t="s">
        <v>88</v>
      </c>
      <c r="AY150" s="17" t="s">
        <v>207</v>
      </c>
      <c r="BE150" s="162">
        <f>IF(N150="základní",J150,0)</f>
        <v>0</v>
      </c>
      <c r="BF150" s="162">
        <f>IF(N150="snížená",J150,0)</f>
        <v>0</v>
      </c>
      <c r="BG150" s="162">
        <f>IF(N150="zákl. přenesená",J150,0)</f>
        <v>0</v>
      </c>
      <c r="BH150" s="162">
        <f>IF(N150="sníž. přenesená",J150,0)</f>
        <v>0</v>
      </c>
      <c r="BI150" s="162">
        <f>IF(N150="nulová",J150,0)</f>
        <v>0</v>
      </c>
      <c r="BJ150" s="17" t="s">
        <v>86</v>
      </c>
      <c r="BK150" s="162">
        <f>ROUND(I150*H150,2)</f>
        <v>0</v>
      </c>
      <c r="BL150" s="17" t="s">
        <v>245</v>
      </c>
      <c r="BM150" s="161" t="s">
        <v>231</v>
      </c>
    </row>
    <row r="151" spans="1:65" s="13" customFormat="1" ht="11.25">
      <c r="B151" s="163"/>
      <c r="D151" s="164" t="s">
        <v>237</v>
      </c>
      <c r="E151" s="165" t="s">
        <v>1</v>
      </c>
      <c r="F151" s="166" t="s">
        <v>1363</v>
      </c>
      <c r="H151" s="167">
        <v>1</v>
      </c>
      <c r="I151" s="168"/>
      <c r="L151" s="163"/>
      <c r="M151" s="169"/>
      <c r="N151" s="170"/>
      <c r="O151" s="170"/>
      <c r="P151" s="170"/>
      <c r="Q151" s="170"/>
      <c r="R151" s="170"/>
      <c r="S151" s="170"/>
      <c r="T151" s="171"/>
      <c r="AT151" s="165" t="s">
        <v>237</v>
      </c>
      <c r="AU151" s="165" t="s">
        <v>88</v>
      </c>
      <c r="AV151" s="13" t="s">
        <v>88</v>
      </c>
      <c r="AW151" s="13" t="s">
        <v>33</v>
      </c>
      <c r="AX151" s="13" t="s">
        <v>79</v>
      </c>
      <c r="AY151" s="165" t="s">
        <v>207</v>
      </c>
    </row>
    <row r="152" spans="1:65" s="14" customFormat="1" ht="22.5">
      <c r="B152" s="172"/>
      <c r="D152" s="164" t="s">
        <v>237</v>
      </c>
      <c r="E152" s="173" t="s">
        <v>1</v>
      </c>
      <c r="F152" s="174" t="s">
        <v>4539</v>
      </c>
      <c r="H152" s="173" t="s">
        <v>1</v>
      </c>
      <c r="I152" s="175"/>
      <c r="L152" s="172"/>
      <c r="M152" s="176"/>
      <c r="N152" s="177"/>
      <c r="O152" s="177"/>
      <c r="P152" s="177"/>
      <c r="Q152" s="177"/>
      <c r="R152" s="177"/>
      <c r="S152" s="177"/>
      <c r="T152" s="178"/>
      <c r="AT152" s="173" t="s">
        <v>237</v>
      </c>
      <c r="AU152" s="173" t="s">
        <v>88</v>
      </c>
      <c r="AV152" s="14" t="s">
        <v>86</v>
      </c>
      <c r="AW152" s="14" t="s">
        <v>33</v>
      </c>
      <c r="AX152" s="14" t="s">
        <v>79</v>
      </c>
      <c r="AY152" s="173" t="s">
        <v>207</v>
      </c>
    </row>
    <row r="153" spans="1:65" s="14" customFormat="1" ht="22.5">
      <c r="B153" s="172"/>
      <c r="D153" s="164" t="s">
        <v>237</v>
      </c>
      <c r="E153" s="173" t="s">
        <v>1</v>
      </c>
      <c r="F153" s="174" t="s">
        <v>4540</v>
      </c>
      <c r="H153" s="173" t="s">
        <v>1</v>
      </c>
      <c r="I153" s="175"/>
      <c r="L153" s="172"/>
      <c r="M153" s="176"/>
      <c r="N153" s="177"/>
      <c r="O153" s="177"/>
      <c r="P153" s="177"/>
      <c r="Q153" s="177"/>
      <c r="R153" s="177"/>
      <c r="S153" s="177"/>
      <c r="T153" s="178"/>
      <c r="AT153" s="173" t="s">
        <v>237</v>
      </c>
      <c r="AU153" s="173" t="s">
        <v>88</v>
      </c>
      <c r="AV153" s="14" t="s">
        <v>86</v>
      </c>
      <c r="AW153" s="14" t="s">
        <v>33</v>
      </c>
      <c r="AX153" s="14" t="s">
        <v>79</v>
      </c>
      <c r="AY153" s="173" t="s">
        <v>207</v>
      </c>
    </row>
    <row r="154" spans="1:65" s="15" customFormat="1" ht="11.25">
      <c r="B154" s="179"/>
      <c r="D154" s="164" t="s">
        <v>237</v>
      </c>
      <c r="E154" s="180" t="s">
        <v>1</v>
      </c>
      <c r="F154" s="181" t="s">
        <v>242</v>
      </c>
      <c r="H154" s="182">
        <v>1</v>
      </c>
      <c r="I154" s="183"/>
      <c r="L154" s="179"/>
      <c r="M154" s="184"/>
      <c r="N154" s="185"/>
      <c r="O154" s="185"/>
      <c r="P154" s="185"/>
      <c r="Q154" s="185"/>
      <c r="R154" s="185"/>
      <c r="S154" s="185"/>
      <c r="T154" s="186"/>
      <c r="AT154" s="180" t="s">
        <v>237</v>
      </c>
      <c r="AU154" s="180" t="s">
        <v>88</v>
      </c>
      <c r="AV154" s="15" t="s">
        <v>213</v>
      </c>
      <c r="AW154" s="15" t="s">
        <v>33</v>
      </c>
      <c r="AX154" s="15" t="s">
        <v>86</v>
      </c>
      <c r="AY154" s="180" t="s">
        <v>207</v>
      </c>
    </row>
    <row r="155" spans="1:65" s="2" customFormat="1" ht="24.2" customHeight="1">
      <c r="A155" s="31"/>
      <c r="B155" s="148"/>
      <c r="C155" s="149" t="s">
        <v>232</v>
      </c>
      <c r="D155" s="149" t="s">
        <v>209</v>
      </c>
      <c r="E155" s="150" t="s">
        <v>4456</v>
      </c>
      <c r="F155" s="151" t="s">
        <v>4548</v>
      </c>
      <c r="G155" s="152" t="s">
        <v>301</v>
      </c>
      <c r="H155" s="153">
        <v>18</v>
      </c>
      <c r="I155" s="154"/>
      <c r="J155" s="155">
        <f>ROUND(I155*H155,2)</f>
        <v>0</v>
      </c>
      <c r="K155" s="156"/>
      <c r="L155" s="32"/>
      <c r="M155" s="157" t="s">
        <v>1</v>
      </c>
      <c r="N155" s="158" t="s">
        <v>44</v>
      </c>
      <c r="O155" s="57"/>
      <c r="P155" s="159">
        <f>O155*H155</f>
        <v>0</v>
      </c>
      <c r="Q155" s="159">
        <v>0</v>
      </c>
      <c r="R155" s="159">
        <f>Q155*H155</f>
        <v>0</v>
      </c>
      <c r="S155" s="159">
        <v>0</v>
      </c>
      <c r="T155" s="160">
        <f>S155*H155</f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245</v>
      </c>
      <c r="AT155" s="161" t="s">
        <v>209</v>
      </c>
      <c r="AU155" s="161" t="s">
        <v>88</v>
      </c>
      <c r="AY155" s="17" t="s">
        <v>207</v>
      </c>
      <c r="BE155" s="162">
        <f>IF(N155="základní",J155,0)</f>
        <v>0</v>
      </c>
      <c r="BF155" s="162">
        <f>IF(N155="snížená",J155,0)</f>
        <v>0</v>
      </c>
      <c r="BG155" s="162">
        <f>IF(N155="zákl. přenesená",J155,0)</f>
        <v>0</v>
      </c>
      <c r="BH155" s="162">
        <f>IF(N155="sníž. přenesená",J155,0)</f>
        <v>0</v>
      </c>
      <c r="BI155" s="162">
        <f>IF(N155="nulová",J155,0)</f>
        <v>0</v>
      </c>
      <c r="BJ155" s="17" t="s">
        <v>86</v>
      </c>
      <c r="BK155" s="162">
        <f>ROUND(I155*H155,2)</f>
        <v>0</v>
      </c>
      <c r="BL155" s="17" t="s">
        <v>245</v>
      </c>
      <c r="BM155" s="161" t="s">
        <v>236</v>
      </c>
    </row>
    <row r="156" spans="1:65" s="13" customFormat="1" ht="11.25">
      <c r="B156" s="163"/>
      <c r="D156" s="164" t="s">
        <v>237</v>
      </c>
      <c r="E156" s="165" t="s">
        <v>1</v>
      </c>
      <c r="F156" s="166" t="s">
        <v>4549</v>
      </c>
      <c r="H156" s="167">
        <v>18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88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5" customFormat="1" ht="11.25">
      <c r="B157" s="179"/>
      <c r="D157" s="164" t="s">
        <v>237</v>
      </c>
      <c r="E157" s="180" t="s">
        <v>1</v>
      </c>
      <c r="F157" s="181" t="s">
        <v>242</v>
      </c>
      <c r="H157" s="182">
        <v>18</v>
      </c>
      <c r="I157" s="183"/>
      <c r="L157" s="179"/>
      <c r="M157" s="184"/>
      <c r="N157" s="185"/>
      <c r="O157" s="185"/>
      <c r="P157" s="185"/>
      <c r="Q157" s="185"/>
      <c r="R157" s="185"/>
      <c r="S157" s="185"/>
      <c r="T157" s="186"/>
      <c r="AT157" s="180" t="s">
        <v>237</v>
      </c>
      <c r="AU157" s="180" t="s">
        <v>88</v>
      </c>
      <c r="AV157" s="15" t="s">
        <v>213</v>
      </c>
      <c r="AW157" s="15" t="s">
        <v>33</v>
      </c>
      <c r="AX157" s="15" t="s">
        <v>86</v>
      </c>
      <c r="AY157" s="180" t="s">
        <v>207</v>
      </c>
    </row>
    <row r="158" spans="1:65" s="2" customFormat="1" ht="24.2" customHeight="1">
      <c r="A158" s="31"/>
      <c r="B158" s="148"/>
      <c r="C158" s="149" t="s">
        <v>224</v>
      </c>
      <c r="D158" s="149" t="s">
        <v>209</v>
      </c>
      <c r="E158" s="150" t="s">
        <v>4459</v>
      </c>
      <c r="F158" s="151" t="s">
        <v>4550</v>
      </c>
      <c r="G158" s="152" t="s">
        <v>301</v>
      </c>
      <c r="H158" s="153">
        <v>18</v>
      </c>
      <c r="I158" s="154"/>
      <c r="J158" s="155">
        <f>ROUND(I158*H158,2)</f>
        <v>0</v>
      </c>
      <c r="K158" s="156"/>
      <c r="L158" s="32"/>
      <c r="M158" s="157" t="s">
        <v>1</v>
      </c>
      <c r="N158" s="158" t="s">
        <v>44</v>
      </c>
      <c r="O158" s="57"/>
      <c r="P158" s="159">
        <f>O158*H158</f>
        <v>0</v>
      </c>
      <c r="Q158" s="159">
        <v>0</v>
      </c>
      <c r="R158" s="159">
        <f>Q158*H158</f>
        <v>0</v>
      </c>
      <c r="S158" s="159">
        <v>0</v>
      </c>
      <c r="T158" s="160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245</v>
      </c>
      <c r="AT158" s="161" t="s">
        <v>209</v>
      </c>
      <c r="AU158" s="161" t="s">
        <v>88</v>
      </c>
      <c r="AY158" s="17" t="s">
        <v>207</v>
      </c>
      <c r="BE158" s="162">
        <f>IF(N158="základní",J158,0)</f>
        <v>0</v>
      </c>
      <c r="BF158" s="162">
        <f>IF(N158="snížená",J158,0)</f>
        <v>0</v>
      </c>
      <c r="BG158" s="162">
        <f>IF(N158="zákl. přenesená",J158,0)</f>
        <v>0</v>
      </c>
      <c r="BH158" s="162">
        <f>IF(N158="sníž. přenesená",J158,0)</f>
        <v>0</v>
      </c>
      <c r="BI158" s="162">
        <f>IF(N158="nulová",J158,0)</f>
        <v>0</v>
      </c>
      <c r="BJ158" s="17" t="s">
        <v>86</v>
      </c>
      <c r="BK158" s="162">
        <f>ROUND(I158*H158,2)</f>
        <v>0</v>
      </c>
      <c r="BL158" s="17" t="s">
        <v>245</v>
      </c>
      <c r="BM158" s="161" t="s">
        <v>245</v>
      </c>
    </row>
    <row r="159" spans="1:65" s="13" customFormat="1" ht="11.25">
      <c r="B159" s="163"/>
      <c r="D159" s="164" t="s">
        <v>237</v>
      </c>
      <c r="E159" s="165" t="s">
        <v>1</v>
      </c>
      <c r="F159" s="166" t="s">
        <v>4549</v>
      </c>
      <c r="H159" s="167">
        <v>18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88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5" customFormat="1" ht="11.25">
      <c r="B160" s="179"/>
      <c r="D160" s="164" t="s">
        <v>237</v>
      </c>
      <c r="E160" s="180" t="s">
        <v>1</v>
      </c>
      <c r="F160" s="181" t="s">
        <v>242</v>
      </c>
      <c r="H160" s="182">
        <v>18</v>
      </c>
      <c r="I160" s="183"/>
      <c r="L160" s="179"/>
      <c r="M160" s="184"/>
      <c r="N160" s="185"/>
      <c r="O160" s="185"/>
      <c r="P160" s="185"/>
      <c r="Q160" s="185"/>
      <c r="R160" s="185"/>
      <c r="S160" s="185"/>
      <c r="T160" s="186"/>
      <c r="AT160" s="180" t="s">
        <v>237</v>
      </c>
      <c r="AU160" s="180" t="s">
        <v>88</v>
      </c>
      <c r="AV160" s="15" t="s">
        <v>213</v>
      </c>
      <c r="AW160" s="15" t="s">
        <v>33</v>
      </c>
      <c r="AX160" s="15" t="s">
        <v>86</v>
      </c>
      <c r="AY160" s="180" t="s">
        <v>207</v>
      </c>
    </row>
    <row r="161" spans="1:65" s="2" customFormat="1" ht="24.2" customHeight="1">
      <c r="A161" s="31"/>
      <c r="B161" s="148"/>
      <c r="C161" s="149" t="s">
        <v>246</v>
      </c>
      <c r="D161" s="149" t="s">
        <v>209</v>
      </c>
      <c r="E161" s="150" t="s">
        <v>4551</v>
      </c>
      <c r="F161" s="151" t="s">
        <v>4552</v>
      </c>
      <c r="G161" s="152" t="s">
        <v>301</v>
      </c>
      <c r="H161" s="153">
        <v>5</v>
      </c>
      <c r="I161" s="154"/>
      <c r="J161" s="155">
        <f>ROUND(I161*H161,2)</f>
        <v>0</v>
      </c>
      <c r="K161" s="156"/>
      <c r="L161" s="32"/>
      <c r="M161" s="157" t="s">
        <v>1</v>
      </c>
      <c r="N161" s="158" t="s">
        <v>44</v>
      </c>
      <c r="O161" s="57"/>
      <c r="P161" s="159">
        <f>O161*H161</f>
        <v>0</v>
      </c>
      <c r="Q161" s="159">
        <v>0</v>
      </c>
      <c r="R161" s="159">
        <f>Q161*H161</f>
        <v>0</v>
      </c>
      <c r="S161" s="159">
        <v>0</v>
      </c>
      <c r="T161" s="160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61" t="s">
        <v>245</v>
      </c>
      <c r="AT161" s="161" t="s">
        <v>209</v>
      </c>
      <c r="AU161" s="161" t="s">
        <v>88</v>
      </c>
      <c r="AY161" s="17" t="s">
        <v>207</v>
      </c>
      <c r="BE161" s="162">
        <f>IF(N161="základní",J161,0)</f>
        <v>0</v>
      </c>
      <c r="BF161" s="162">
        <f>IF(N161="snížená",J161,0)</f>
        <v>0</v>
      </c>
      <c r="BG161" s="162">
        <f>IF(N161="zákl. přenesená",J161,0)</f>
        <v>0</v>
      </c>
      <c r="BH161" s="162">
        <f>IF(N161="sníž. přenesená",J161,0)</f>
        <v>0</v>
      </c>
      <c r="BI161" s="162">
        <f>IF(N161="nulová",J161,0)</f>
        <v>0</v>
      </c>
      <c r="BJ161" s="17" t="s">
        <v>86</v>
      </c>
      <c r="BK161" s="162">
        <f>ROUND(I161*H161,2)</f>
        <v>0</v>
      </c>
      <c r="BL161" s="17" t="s">
        <v>245</v>
      </c>
      <c r="BM161" s="161" t="s">
        <v>249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4553</v>
      </c>
      <c r="H162" s="167">
        <v>5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5" customFormat="1" ht="11.25">
      <c r="B163" s="179"/>
      <c r="D163" s="164" t="s">
        <v>237</v>
      </c>
      <c r="E163" s="180" t="s">
        <v>1</v>
      </c>
      <c r="F163" s="181" t="s">
        <v>242</v>
      </c>
      <c r="H163" s="182">
        <v>5</v>
      </c>
      <c r="I163" s="183"/>
      <c r="L163" s="179"/>
      <c r="M163" s="184"/>
      <c r="N163" s="185"/>
      <c r="O163" s="185"/>
      <c r="P163" s="185"/>
      <c r="Q163" s="185"/>
      <c r="R163" s="185"/>
      <c r="S163" s="185"/>
      <c r="T163" s="186"/>
      <c r="AT163" s="180" t="s">
        <v>237</v>
      </c>
      <c r="AU163" s="180" t="s">
        <v>88</v>
      </c>
      <c r="AV163" s="15" t="s">
        <v>213</v>
      </c>
      <c r="AW163" s="15" t="s">
        <v>33</v>
      </c>
      <c r="AX163" s="15" t="s">
        <v>86</v>
      </c>
      <c r="AY163" s="180" t="s">
        <v>207</v>
      </c>
    </row>
    <row r="164" spans="1:65" s="2" customFormat="1" ht="24.2" customHeight="1">
      <c r="A164" s="31"/>
      <c r="B164" s="148"/>
      <c r="C164" s="149" t="s">
        <v>228</v>
      </c>
      <c r="D164" s="149" t="s">
        <v>209</v>
      </c>
      <c r="E164" s="150" t="s">
        <v>4554</v>
      </c>
      <c r="F164" s="151" t="s">
        <v>4555</v>
      </c>
      <c r="G164" s="152" t="s">
        <v>301</v>
      </c>
      <c r="H164" s="153">
        <v>50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245</v>
      </c>
      <c r="AT164" s="161" t="s">
        <v>209</v>
      </c>
      <c r="AU164" s="161" t="s">
        <v>88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245</v>
      </c>
      <c r="BM164" s="161" t="s">
        <v>253</v>
      </c>
    </row>
    <row r="165" spans="1:65" s="13" customFormat="1" ht="11.25">
      <c r="B165" s="163"/>
      <c r="D165" s="164" t="s">
        <v>237</v>
      </c>
      <c r="E165" s="165" t="s">
        <v>1</v>
      </c>
      <c r="F165" s="166" t="s">
        <v>4556</v>
      </c>
      <c r="H165" s="167">
        <v>50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5" customFormat="1" ht="11.25">
      <c r="B166" s="179"/>
      <c r="D166" s="164" t="s">
        <v>237</v>
      </c>
      <c r="E166" s="180" t="s">
        <v>1</v>
      </c>
      <c r="F166" s="181" t="s">
        <v>242</v>
      </c>
      <c r="H166" s="182">
        <v>50</v>
      </c>
      <c r="I166" s="183"/>
      <c r="L166" s="179"/>
      <c r="M166" s="184"/>
      <c r="N166" s="185"/>
      <c r="O166" s="185"/>
      <c r="P166" s="185"/>
      <c r="Q166" s="185"/>
      <c r="R166" s="185"/>
      <c r="S166" s="185"/>
      <c r="T166" s="186"/>
      <c r="AT166" s="180" t="s">
        <v>237</v>
      </c>
      <c r="AU166" s="180" t="s">
        <v>88</v>
      </c>
      <c r="AV166" s="15" t="s">
        <v>213</v>
      </c>
      <c r="AW166" s="15" t="s">
        <v>33</v>
      </c>
      <c r="AX166" s="15" t="s">
        <v>86</v>
      </c>
      <c r="AY166" s="180" t="s">
        <v>207</v>
      </c>
    </row>
    <row r="167" spans="1:65" s="2" customFormat="1" ht="24.2" customHeight="1">
      <c r="A167" s="31"/>
      <c r="B167" s="148"/>
      <c r="C167" s="149" t="s">
        <v>254</v>
      </c>
      <c r="D167" s="149" t="s">
        <v>209</v>
      </c>
      <c r="E167" s="150" t="s">
        <v>4557</v>
      </c>
      <c r="F167" s="151" t="s">
        <v>4558</v>
      </c>
      <c r="G167" s="152" t="s">
        <v>301</v>
      </c>
      <c r="H167" s="153">
        <v>23</v>
      </c>
      <c r="I167" s="154"/>
      <c r="J167" s="155">
        <f>ROUND(I167*H167,2)</f>
        <v>0</v>
      </c>
      <c r="K167" s="156"/>
      <c r="L167" s="32"/>
      <c r="M167" s="157" t="s">
        <v>1</v>
      </c>
      <c r="N167" s="158" t="s">
        <v>44</v>
      </c>
      <c r="O167" s="57"/>
      <c r="P167" s="159">
        <f>O167*H167</f>
        <v>0</v>
      </c>
      <c r="Q167" s="159">
        <v>0</v>
      </c>
      <c r="R167" s="159">
        <f>Q167*H167</f>
        <v>0</v>
      </c>
      <c r="S167" s="159">
        <v>0</v>
      </c>
      <c r="T167" s="160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61" t="s">
        <v>245</v>
      </c>
      <c r="AT167" s="161" t="s">
        <v>209</v>
      </c>
      <c r="AU167" s="161" t="s">
        <v>88</v>
      </c>
      <c r="AY167" s="17" t="s">
        <v>207</v>
      </c>
      <c r="BE167" s="162">
        <f>IF(N167="základní",J167,0)</f>
        <v>0</v>
      </c>
      <c r="BF167" s="162">
        <f>IF(N167="snížená",J167,0)</f>
        <v>0</v>
      </c>
      <c r="BG167" s="162">
        <f>IF(N167="zákl. přenesená",J167,0)</f>
        <v>0</v>
      </c>
      <c r="BH167" s="162">
        <f>IF(N167="sníž. přenesená",J167,0)</f>
        <v>0</v>
      </c>
      <c r="BI167" s="162">
        <f>IF(N167="nulová",J167,0)</f>
        <v>0</v>
      </c>
      <c r="BJ167" s="17" t="s">
        <v>86</v>
      </c>
      <c r="BK167" s="162">
        <f>ROUND(I167*H167,2)</f>
        <v>0</v>
      </c>
      <c r="BL167" s="17" t="s">
        <v>245</v>
      </c>
      <c r="BM167" s="161" t="s">
        <v>257</v>
      </c>
    </row>
    <row r="168" spans="1:65" s="13" customFormat="1" ht="11.25">
      <c r="B168" s="163"/>
      <c r="D168" s="164" t="s">
        <v>237</v>
      </c>
      <c r="E168" s="165" t="s">
        <v>1</v>
      </c>
      <c r="F168" s="166" t="s">
        <v>4559</v>
      </c>
      <c r="H168" s="167">
        <v>23</v>
      </c>
      <c r="I168" s="168"/>
      <c r="L168" s="163"/>
      <c r="M168" s="169"/>
      <c r="N168" s="170"/>
      <c r="O168" s="170"/>
      <c r="P168" s="170"/>
      <c r="Q168" s="170"/>
      <c r="R168" s="170"/>
      <c r="S168" s="170"/>
      <c r="T168" s="171"/>
      <c r="AT168" s="165" t="s">
        <v>237</v>
      </c>
      <c r="AU168" s="165" t="s">
        <v>88</v>
      </c>
      <c r="AV168" s="13" t="s">
        <v>88</v>
      </c>
      <c r="AW168" s="13" t="s">
        <v>33</v>
      </c>
      <c r="AX168" s="13" t="s">
        <v>79</v>
      </c>
      <c r="AY168" s="165" t="s">
        <v>207</v>
      </c>
    </row>
    <row r="169" spans="1:65" s="15" customFormat="1" ht="11.25">
      <c r="B169" s="179"/>
      <c r="D169" s="164" t="s">
        <v>237</v>
      </c>
      <c r="E169" s="180" t="s">
        <v>1</v>
      </c>
      <c r="F169" s="181" t="s">
        <v>242</v>
      </c>
      <c r="H169" s="182">
        <v>23</v>
      </c>
      <c r="I169" s="183"/>
      <c r="L169" s="179"/>
      <c r="M169" s="184"/>
      <c r="N169" s="185"/>
      <c r="O169" s="185"/>
      <c r="P169" s="185"/>
      <c r="Q169" s="185"/>
      <c r="R169" s="185"/>
      <c r="S169" s="185"/>
      <c r="T169" s="186"/>
      <c r="AT169" s="180" t="s">
        <v>237</v>
      </c>
      <c r="AU169" s="180" t="s">
        <v>88</v>
      </c>
      <c r="AV169" s="15" t="s">
        <v>213</v>
      </c>
      <c r="AW169" s="15" t="s">
        <v>33</v>
      </c>
      <c r="AX169" s="15" t="s">
        <v>86</v>
      </c>
      <c r="AY169" s="180" t="s">
        <v>207</v>
      </c>
    </row>
    <row r="170" spans="1:65" s="2" customFormat="1" ht="24.2" customHeight="1">
      <c r="A170" s="31"/>
      <c r="B170" s="148"/>
      <c r="C170" s="149" t="s">
        <v>231</v>
      </c>
      <c r="D170" s="149" t="s">
        <v>209</v>
      </c>
      <c r="E170" s="150" t="s">
        <v>4560</v>
      </c>
      <c r="F170" s="151" t="s">
        <v>4561</v>
      </c>
      <c r="G170" s="152" t="s">
        <v>301</v>
      </c>
      <c r="H170" s="153">
        <v>8</v>
      </c>
      <c r="I170" s="154"/>
      <c r="J170" s="155">
        <f>ROUND(I170*H170,2)</f>
        <v>0</v>
      </c>
      <c r="K170" s="156"/>
      <c r="L170" s="32"/>
      <c r="M170" s="157" t="s">
        <v>1</v>
      </c>
      <c r="N170" s="158" t="s">
        <v>44</v>
      </c>
      <c r="O170" s="57"/>
      <c r="P170" s="159">
        <f>O170*H170</f>
        <v>0</v>
      </c>
      <c r="Q170" s="159">
        <v>0</v>
      </c>
      <c r="R170" s="159">
        <f>Q170*H170</f>
        <v>0</v>
      </c>
      <c r="S170" s="159">
        <v>0</v>
      </c>
      <c r="T170" s="160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61" t="s">
        <v>245</v>
      </c>
      <c r="AT170" s="161" t="s">
        <v>209</v>
      </c>
      <c r="AU170" s="161" t="s">
        <v>88</v>
      </c>
      <c r="AY170" s="17" t="s">
        <v>207</v>
      </c>
      <c r="BE170" s="162">
        <f>IF(N170="základní",J170,0)</f>
        <v>0</v>
      </c>
      <c r="BF170" s="162">
        <f>IF(N170="snížená",J170,0)</f>
        <v>0</v>
      </c>
      <c r="BG170" s="162">
        <f>IF(N170="zákl. přenesená",J170,0)</f>
        <v>0</v>
      </c>
      <c r="BH170" s="162">
        <f>IF(N170="sníž. přenesená",J170,0)</f>
        <v>0</v>
      </c>
      <c r="BI170" s="162">
        <f>IF(N170="nulová",J170,0)</f>
        <v>0</v>
      </c>
      <c r="BJ170" s="17" t="s">
        <v>86</v>
      </c>
      <c r="BK170" s="162">
        <f>ROUND(I170*H170,2)</f>
        <v>0</v>
      </c>
      <c r="BL170" s="17" t="s">
        <v>245</v>
      </c>
      <c r="BM170" s="161" t="s">
        <v>260</v>
      </c>
    </row>
    <row r="171" spans="1:65" s="13" customFormat="1" ht="11.25">
      <c r="B171" s="163"/>
      <c r="D171" s="164" t="s">
        <v>237</v>
      </c>
      <c r="E171" s="165" t="s">
        <v>1</v>
      </c>
      <c r="F171" s="166" t="s">
        <v>4562</v>
      </c>
      <c r="H171" s="167">
        <v>8</v>
      </c>
      <c r="I171" s="168"/>
      <c r="L171" s="163"/>
      <c r="M171" s="169"/>
      <c r="N171" s="170"/>
      <c r="O171" s="170"/>
      <c r="P171" s="170"/>
      <c r="Q171" s="170"/>
      <c r="R171" s="170"/>
      <c r="S171" s="170"/>
      <c r="T171" s="171"/>
      <c r="AT171" s="165" t="s">
        <v>237</v>
      </c>
      <c r="AU171" s="165" t="s">
        <v>88</v>
      </c>
      <c r="AV171" s="13" t="s">
        <v>88</v>
      </c>
      <c r="AW171" s="13" t="s">
        <v>33</v>
      </c>
      <c r="AX171" s="13" t="s">
        <v>79</v>
      </c>
      <c r="AY171" s="165" t="s">
        <v>207</v>
      </c>
    </row>
    <row r="172" spans="1:65" s="15" customFormat="1" ht="11.25">
      <c r="B172" s="179"/>
      <c r="D172" s="164" t="s">
        <v>237</v>
      </c>
      <c r="E172" s="180" t="s">
        <v>1</v>
      </c>
      <c r="F172" s="181" t="s">
        <v>242</v>
      </c>
      <c r="H172" s="182">
        <v>8</v>
      </c>
      <c r="I172" s="183"/>
      <c r="L172" s="179"/>
      <c r="M172" s="184"/>
      <c r="N172" s="185"/>
      <c r="O172" s="185"/>
      <c r="P172" s="185"/>
      <c r="Q172" s="185"/>
      <c r="R172" s="185"/>
      <c r="S172" s="185"/>
      <c r="T172" s="186"/>
      <c r="AT172" s="180" t="s">
        <v>237</v>
      </c>
      <c r="AU172" s="180" t="s">
        <v>88</v>
      </c>
      <c r="AV172" s="15" t="s">
        <v>213</v>
      </c>
      <c r="AW172" s="15" t="s">
        <v>33</v>
      </c>
      <c r="AX172" s="15" t="s">
        <v>86</v>
      </c>
      <c r="AY172" s="180" t="s">
        <v>207</v>
      </c>
    </row>
    <row r="173" spans="1:65" s="2" customFormat="1" ht="24.2" customHeight="1">
      <c r="A173" s="31"/>
      <c r="B173" s="148"/>
      <c r="C173" s="149" t="s">
        <v>262</v>
      </c>
      <c r="D173" s="149" t="s">
        <v>209</v>
      </c>
      <c r="E173" s="150" t="s">
        <v>4563</v>
      </c>
      <c r="F173" s="151" t="s">
        <v>4564</v>
      </c>
      <c r="G173" s="152" t="s">
        <v>301</v>
      </c>
      <c r="H173" s="153">
        <v>1</v>
      </c>
      <c r="I173" s="154"/>
      <c r="J173" s="155">
        <f>ROUND(I173*H173,2)</f>
        <v>0</v>
      </c>
      <c r="K173" s="156"/>
      <c r="L173" s="32"/>
      <c r="M173" s="157" t="s">
        <v>1</v>
      </c>
      <c r="N173" s="158" t="s">
        <v>44</v>
      </c>
      <c r="O173" s="57"/>
      <c r="P173" s="159">
        <f>O173*H173</f>
        <v>0</v>
      </c>
      <c r="Q173" s="159">
        <v>0</v>
      </c>
      <c r="R173" s="159">
        <f>Q173*H173</f>
        <v>0</v>
      </c>
      <c r="S173" s="159">
        <v>0</v>
      </c>
      <c r="T173" s="160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61" t="s">
        <v>245</v>
      </c>
      <c r="AT173" s="161" t="s">
        <v>209</v>
      </c>
      <c r="AU173" s="161" t="s">
        <v>88</v>
      </c>
      <c r="AY173" s="17" t="s">
        <v>207</v>
      </c>
      <c r="BE173" s="162">
        <f>IF(N173="základní",J173,0)</f>
        <v>0</v>
      </c>
      <c r="BF173" s="162">
        <f>IF(N173="snížená",J173,0)</f>
        <v>0</v>
      </c>
      <c r="BG173" s="162">
        <f>IF(N173="zákl. přenesená",J173,0)</f>
        <v>0</v>
      </c>
      <c r="BH173" s="162">
        <f>IF(N173="sníž. přenesená",J173,0)</f>
        <v>0</v>
      </c>
      <c r="BI173" s="162">
        <f>IF(N173="nulová",J173,0)</f>
        <v>0</v>
      </c>
      <c r="BJ173" s="17" t="s">
        <v>86</v>
      </c>
      <c r="BK173" s="162">
        <f>ROUND(I173*H173,2)</f>
        <v>0</v>
      </c>
      <c r="BL173" s="17" t="s">
        <v>245</v>
      </c>
      <c r="BM173" s="161" t="s">
        <v>265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1342</v>
      </c>
      <c r="H174" s="167">
        <v>1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5" customFormat="1" ht="11.25">
      <c r="B175" s="179"/>
      <c r="D175" s="164" t="s">
        <v>237</v>
      </c>
      <c r="E175" s="180" t="s">
        <v>1</v>
      </c>
      <c r="F175" s="181" t="s">
        <v>242</v>
      </c>
      <c r="H175" s="182">
        <v>1</v>
      </c>
      <c r="I175" s="183"/>
      <c r="L175" s="179"/>
      <c r="M175" s="184"/>
      <c r="N175" s="185"/>
      <c r="O175" s="185"/>
      <c r="P175" s="185"/>
      <c r="Q175" s="185"/>
      <c r="R175" s="185"/>
      <c r="S175" s="185"/>
      <c r="T175" s="186"/>
      <c r="AT175" s="180" t="s">
        <v>237</v>
      </c>
      <c r="AU175" s="180" t="s">
        <v>88</v>
      </c>
      <c r="AV175" s="15" t="s">
        <v>213</v>
      </c>
      <c r="AW175" s="15" t="s">
        <v>33</v>
      </c>
      <c r="AX175" s="15" t="s">
        <v>86</v>
      </c>
      <c r="AY175" s="180" t="s">
        <v>207</v>
      </c>
    </row>
    <row r="176" spans="1:65" s="2" customFormat="1" ht="24.2" customHeight="1">
      <c r="A176" s="31"/>
      <c r="B176" s="148"/>
      <c r="C176" s="149" t="s">
        <v>236</v>
      </c>
      <c r="D176" s="149" t="s">
        <v>209</v>
      </c>
      <c r="E176" s="150" t="s">
        <v>4565</v>
      </c>
      <c r="F176" s="151" t="s">
        <v>4566</v>
      </c>
      <c r="G176" s="152" t="s">
        <v>301</v>
      </c>
      <c r="H176" s="153">
        <v>1</v>
      </c>
      <c r="I176" s="154"/>
      <c r="J176" s="155">
        <f>ROUND(I176*H176,2)</f>
        <v>0</v>
      </c>
      <c r="K176" s="156"/>
      <c r="L176" s="32"/>
      <c r="M176" s="157" t="s">
        <v>1</v>
      </c>
      <c r="N176" s="158" t="s">
        <v>44</v>
      </c>
      <c r="O176" s="57"/>
      <c r="P176" s="159">
        <f>O176*H176</f>
        <v>0</v>
      </c>
      <c r="Q176" s="159">
        <v>0</v>
      </c>
      <c r="R176" s="159">
        <f>Q176*H176</f>
        <v>0</v>
      </c>
      <c r="S176" s="159">
        <v>0</v>
      </c>
      <c r="T176" s="160">
        <f>S176*H176</f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61" t="s">
        <v>245</v>
      </c>
      <c r="AT176" s="161" t="s">
        <v>209</v>
      </c>
      <c r="AU176" s="161" t="s">
        <v>88</v>
      </c>
      <c r="AY176" s="17" t="s">
        <v>207</v>
      </c>
      <c r="BE176" s="162">
        <f>IF(N176="základní",J176,0)</f>
        <v>0</v>
      </c>
      <c r="BF176" s="162">
        <f>IF(N176="snížená",J176,0)</f>
        <v>0</v>
      </c>
      <c r="BG176" s="162">
        <f>IF(N176="zákl. přenesená",J176,0)</f>
        <v>0</v>
      </c>
      <c r="BH176" s="162">
        <f>IF(N176="sníž. přenesená",J176,0)</f>
        <v>0</v>
      </c>
      <c r="BI176" s="162">
        <f>IF(N176="nulová",J176,0)</f>
        <v>0</v>
      </c>
      <c r="BJ176" s="17" t="s">
        <v>86</v>
      </c>
      <c r="BK176" s="162">
        <f>ROUND(I176*H176,2)</f>
        <v>0</v>
      </c>
      <c r="BL176" s="17" t="s">
        <v>245</v>
      </c>
      <c r="BM176" s="161" t="s">
        <v>271</v>
      </c>
    </row>
    <row r="177" spans="1:65" s="13" customFormat="1" ht="11.25">
      <c r="B177" s="163"/>
      <c r="D177" s="164" t="s">
        <v>237</v>
      </c>
      <c r="E177" s="165" t="s">
        <v>1</v>
      </c>
      <c r="F177" s="166" t="s">
        <v>1363</v>
      </c>
      <c r="H177" s="167">
        <v>1</v>
      </c>
      <c r="I177" s="168"/>
      <c r="L177" s="163"/>
      <c r="M177" s="169"/>
      <c r="N177" s="170"/>
      <c r="O177" s="170"/>
      <c r="P177" s="170"/>
      <c r="Q177" s="170"/>
      <c r="R177" s="170"/>
      <c r="S177" s="170"/>
      <c r="T177" s="171"/>
      <c r="AT177" s="165" t="s">
        <v>237</v>
      </c>
      <c r="AU177" s="165" t="s">
        <v>88</v>
      </c>
      <c r="AV177" s="13" t="s">
        <v>88</v>
      </c>
      <c r="AW177" s="13" t="s">
        <v>33</v>
      </c>
      <c r="AX177" s="13" t="s">
        <v>79</v>
      </c>
      <c r="AY177" s="165" t="s">
        <v>207</v>
      </c>
    </row>
    <row r="178" spans="1:65" s="15" customFormat="1" ht="11.25">
      <c r="B178" s="179"/>
      <c r="D178" s="164" t="s">
        <v>237</v>
      </c>
      <c r="E178" s="180" t="s">
        <v>1</v>
      </c>
      <c r="F178" s="181" t="s">
        <v>242</v>
      </c>
      <c r="H178" s="182">
        <v>1</v>
      </c>
      <c r="I178" s="183"/>
      <c r="L178" s="179"/>
      <c r="M178" s="184"/>
      <c r="N178" s="185"/>
      <c r="O178" s="185"/>
      <c r="P178" s="185"/>
      <c r="Q178" s="185"/>
      <c r="R178" s="185"/>
      <c r="S178" s="185"/>
      <c r="T178" s="186"/>
      <c r="AT178" s="180" t="s">
        <v>237</v>
      </c>
      <c r="AU178" s="180" t="s">
        <v>88</v>
      </c>
      <c r="AV178" s="15" t="s">
        <v>213</v>
      </c>
      <c r="AW178" s="15" t="s">
        <v>33</v>
      </c>
      <c r="AX178" s="15" t="s">
        <v>86</v>
      </c>
      <c r="AY178" s="180" t="s">
        <v>207</v>
      </c>
    </row>
    <row r="179" spans="1:65" s="2" customFormat="1" ht="24.2" customHeight="1">
      <c r="A179" s="31"/>
      <c r="B179" s="148"/>
      <c r="C179" s="149" t="s">
        <v>8</v>
      </c>
      <c r="D179" s="149" t="s">
        <v>209</v>
      </c>
      <c r="E179" s="150" t="s">
        <v>4462</v>
      </c>
      <c r="F179" s="151" t="s">
        <v>4567</v>
      </c>
      <c r="G179" s="152" t="s">
        <v>301</v>
      </c>
      <c r="H179" s="153">
        <v>178</v>
      </c>
      <c r="I179" s="154"/>
      <c r="J179" s="155">
        <f>ROUND(I179*H179,2)</f>
        <v>0</v>
      </c>
      <c r="K179" s="156"/>
      <c r="L179" s="32"/>
      <c r="M179" s="157" t="s">
        <v>1</v>
      </c>
      <c r="N179" s="158" t="s">
        <v>44</v>
      </c>
      <c r="O179" s="57"/>
      <c r="P179" s="159">
        <f>O179*H179</f>
        <v>0</v>
      </c>
      <c r="Q179" s="159">
        <v>0</v>
      </c>
      <c r="R179" s="159">
        <f>Q179*H179</f>
        <v>0</v>
      </c>
      <c r="S179" s="159">
        <v>0</v>
      </c>
      <c r="T179" s="160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61" t="s">
        <v>245</v>
      </c>
      <c r="AT179" s="161" t="s">
        <v>209</v>
      </c>
      <c r="AU179" s="161" t="s">
        <v>88</v>
      </c>
      <c r="AY179" s="17" t="s">
        <v>207</v>
      </c>
      <c r="BE179" s="162">
        <f>IF(N179="základní",J179,0)</f>
        <v>0</v>
      </c>
      <c r="BF179" s="162">
        <f>IF(N179="snížená",J179,0)</f>
        <v>0</v>
      </c>
      <c r="BG179" s="162">
        <f>IF(N179="zákl. přenesená",J179,0)</f>
        <v>0</v>
      </c>
      <c r="BH179" s="162">
        <f>IF(N179="sníž. přenesená",J179,0)</f>
        <v>0</v>
      </c>
      <c r="BI179" s="162">
        <f>IF(N179="nulová",J179,0)</f>
        <v>0</v>
      </c>
      <c r="BJ179" s="17" t="s">
        <v>86</v>
      </c>
      <c r="BK179" s="162">
        <f>ROUND(I179*H179,2)</f>
        <v>0</v>
      </c>
      <c r="BL179" s="17" t="s">
        <v>245</v>
      </c>
      <c r="BM179" s="161" t="s">
        <v>275</v>
      </c>
    </row>
    <row r="180" spans="1:65" s="13" customFormat="1" ht="11.25">
      <c r="B180" s="163"/>
      <c r="D180" s="164" t="s">
        <v>237</v>
      </c>
      <c r="E180" s="165" t="s">
        <v>1</v>
      </c>
      <c r="F180" s="166" t="s">
        <v>4568</v>
      </c>
      <c r="H180" s="167">
        <v>80</v>
      </c>
      <c r="I180" s="168"/>
      <c r="L180" s="163"/>
      <c r="M180" s="169"/>
      <c r="N180" s="170"/>
      <c r="O180" s="170"/>
      <c r="P180" s="170"/>
      <c r="Q180" s="170"/>
      <c r="R180" s="170"/>
      <c r="S180" s="170"/>
      <c r="T180" s="171"/>
      <c r="AT180" s="165" t="s">
        <v>237</v>
      </c>
      <c r="AU180" s="165" t="s">
        <v>88</v>
      </c>
      <c r="AV180" s="13" t="s">
        <v>88</v>
      </c>
      <c r="AW180" s="13" t="s">
        <v>33</v>
      </c>
      <c r="AX180" s="13" t="s">
        <v>79</v>
      </c>
      <c r="AY180" s="165" t="s">
        <v>207</v>
      </c>
    </row>
    <row r="181" spans="1:65" s="13" customFormat="1" ht="11.25">
      <c r="B181" s="163"/>
      <c r="D181" s="164" t="s">
        <v>237</v>
      </c>
      <c r="E181" s="165" t="s">
        <v>1</v>
      </c>
      <c r="F181" s="166" t="s">
        <v>4569</v>
      </c>
      <c r="H181" s="167">
        <v>50</v>
      </c>
      <c r="I181" s="168"/>
      <c r="L181" s="163"/>
      <c r="M181" s="169"/>
      <c r="N181" s="170"/>
      <c r="O181" s="170"/>
      <c r="P181" s="170"/>
      <c r="Q181" s="170"/>
      <c r="R181" s="170"/>
      <c r="S181" s="170"/>
      <c r="T181" s="171"/>
      <c r="AT181" s="165" t="s">
        <v>237</v>
      </c>
      <c r="AU181" s="165" t="s">
        <v>88</v>
      </c>
      <c r="AV181" s="13" t="s">
        <v>88</v>
      </c>
      <c r="AW181" s="13" t="s">
        <v>33</v>
      </c>
      <c r="AX181" s="13" t="s">
        <v>79</v>
      </c>
      <c r="AY181" s="165" t="s">
        <v>207</v>
      </c>
    </row>
    <row r="182" spans="1:65" s="13" customFormat="1" ht="11.25">
      <c r="B182" s="163"/>
      <c r="D182" s="164" t="s">
        <v>237</v>
      </c>
      <c r="E182" s="165" t="s">
        <v>1</v>
      </c>
      <c r="F182" s="166" t="s">
        <v>4570</v>
      </c>
      <c r="H182" s="167">
        <v>48</v>
      </c>
      <c r="I182" s="168"/>
      <c r="L182" s="163"/>
      <c r="M182" s="169"/>
      <c r="N182" s="170"/>
      <c r="O182" s="170"/>
      <c r="P182" s="170"/>
      <c r="Q182" s="170"/>
      <c r="R182" s="170"/>
      <c r="S182" s="170"/>
      <c r="T182" s="171"/>
      <c r="AT182" s="165" t="s">
        <v>237</v>
      </c>
      <c r="AU182" s="165" t="s">
        <v>88</v>
      </c>
      <c r="AV182" s="13" t="s">
        <v>88</v>
      </c>
      <c r="AW182" s="13" t="s">
        <v>33</v>
      </c>
      <c r="AX182" s="13" t="s">
        <v>79</v>
      </c>
      <c r="AY182" s="165" t="s">
        <v>207</v>
      </c>
    </row>
    <row r="183" spans="1:65" s="14" customFormat="1" ht="22.5">
      <c r="B183" s="172"/>
      <c r="D183" s="164" t="s">
        <v>237</v>
      </c>
      <c r="E183" s="173" t="s">
        <v>1</v>
      </c>
      <c r="F183" s="174" t="s">
        <v>4571</v>
      </c>
      <c r="H183" s="173" t="s">
        <v>1</v>
      </c>
      <c r="I183" s="175"/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237</v>
      </c>
      <c r="AU183" s="173" t="s">
        <v>88</v>
      </c>
      <c r="AV183" s="14" t="s">
        <v>86</v>
      </c>
      <c r="AW183" s="14" t="s">
        <v>33</v>
      </c>
      <c r="AX183" s="14" t="s">
        <v>79</v>
      </c>
      <c r="AY183" s="173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178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24.2" customHeight="1">
      <c r="A185" s="31"/>
      <c r="B185" s="148"/>
      <c r="C185" s="149" t="s">
        <v>245</v>
      </c>
      <c r="D185" s="149" t="s">
        <v>209</v>
      </c>
      <c r="E185" s="150" t="s">
        <v>4572</v>
      </c>
      <c r="F185" s="151" t="s">
        <v>4573</v>
      </c>
      <c r="G185" s="152" t="s">
        <v>662</v>
      </c>
      <c r="H185" s="153">
        <v>1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245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245</v>
      </c>
      <c r="BM185" s="161" t="s">
        <v>279</v>
      </c>
    </row>
    <row r="186" spans="1:65" s="13" customFormat="1" ht="11.25">
      <c r="B186" s="163"/>
      <c r="D186" s="164" t="s">
        <v>237</v>
      </c>
      <c r="E186" s="165" t="s">
        <v>1</v>
      </c>
      <c r="F186" s="166" t="s">
        <v>4096</v>
      </c>
      <c r="H186" s="167">
        <v>1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5" customFormat="1" ht="11.25">
      <c r="B187" s="179"/>
      <c r="D187" s="164" t="s">
        <v>237</v>
      </c>
      <c r="E187" s="180" t="s">
        <v>1</v>
      </c>
      <c r="F187" s="181" t="s">
        <v>242</v>
      </c>
      <c r="H187" s="182">
        <v>1</v>
      </c>
      <c r="I187" s="183"/>
      <c r="L187" s="179"/>
      <c r="M187" s="184"/>
      <c r="N187" s="185"/>
      <c r="O187" s="185"/>
      <c r="P187" s="185"/>
      <c r="Q187" s="185"/>
      <c r="R187" s="185"/>
      <c r="S187" s="185"/>
      <c r="T187" s="186"/>
      <c r="AT187" s="180" t="s">
        <v>237</v>
      </c>
      <c r="AU187" s="180" t="s">
        <v>88</v>
      </c>
      <c r="AV187" s="15" t="s">
        <v>213</v>
      </c>
      <c r="AW187" s="15" t="s">
        <v>33</v>
      </c>
      <c r="AX187" s="15" t="s">
        <v>86</v>
      </c>
      <c r="AY187" s="180" t="s">
        <v>207</v>
      </c>
    </row>
    <row r="188" spans="1:65" s="2" customFormat="1" ht="24.2" customHeight="1">
      <c r="A188" s="31"/>
      <c r="B188" s="148"/>
      <c r="C188" s="149" t="s">
        <v>285</v>
      </c>
      <c r="D188" s="149" t="s">
        <v>209</v>
      </c>
      <c r="E188" s="150" t="s">
        <v>4574</v>
      </c>
      <c r="F188" s="151" t="s">
        <v>4575</v>
      </c>
      <c r="G188" s="152" t="s">
        <v>662</v>
      </c>
      <c r="H188" s="153">
        <v>1</v>
      </c>
      <c r="I188" s="154"/>
      <c r="J188" s="155">
        <f>ROUND(I188*H188,2)</f>
        <v>0</v>
      </c>
      <c r="K188" s="156"/>
      <c r="L188" s="32"/>
      <c r="M188" s="157" t="s">
        <v>1</v>
      </c>
      <c r="N188" s="158" t="s">
        <v>44</v>
      </c>
      <c r="O188" s="57"/>
      <c r="P188" s="159">
        <f>O188*H188</f>
        <v>0</v>
      </c>
      <c r="Q188" s="159">
        <v>0</v>
      </c>
      <c r="R188" s="159">
        <f>Q188*H188</f>
        <v>0</v>
      </c>
      <c r="S188" s="159">
        <v>0</v>
      </c>
      <c r="T188" s="160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61" t="s">
        <v>245</v>
      </c>
      <c r="AT188" s="161" t="s">
        <v>209</v>
      </c>
      <c r="AU188" s="161" t="s">
        <v>88</v>
      </c>
      <c r="AY188" s="17" t="s">
        <v>207</v>
      </c>
      <c r="BE188" s="162">
        <f>IF(N188="základní",J188,0)</f>
        <v>0</v>
      </c>
      <c r="BF188" s="162">
        <f>IF(N188="snížená",J188,0)</f>
        <v>0</v>
      </c>
      <c r="BG188" s="162">
        <f>IF(N188="zákl. přenesená",J188,0)</f>
        <v>0</v>
      </c>
      <c r="BH188" s="162">
        <f>IF(N188="sníž. přenesená",J188,0)</f>
        <v>0</v>
      </c>
      <c r="BI188" s="162">
        <f>IF(N188="nulová",J188,0)</f>
        <v>0</v>
      </c>
      <c r="BJ188" s="17" t="s">
        <v>86</v>
      </c>
      <c r="BK188" s="162">
        <f>ROUND(I188*H188,2)</f>
        <v>0</v>
      </c>
      <c r="BL188" s="17" t="s">
        <v>245</v>
      </c>
      <c r="BM188" s="161" t="s">
        <v>289</v>
      </c>
    </row>
    <row r="189" spans="1:65" s="13" customFormat="1" ht="11.25">
      <c r="B189" s="163"/>
      <c r="D189" s="164" t="s">
        <v>237</v>
      </c>
      <c r="E189" s="165" t="s">
        <v>1</v>
      </c>
      <c r="F189" s="166" t="s">
        <v>1343</v>
      </c>
      <c r="H189" s="167">
        <v>1</v>
      </c>
      <c r="I189" s="168"/>
      <c r="L189" s="163"/>
      <c r="M189" s="169"/>
      <c r="N189" s="170"/>
      <c r="O189" s="170"/>
      <c r="P189" s="170"/>
      <c r="Q189" s="170"/>
      <c r="R189" s="170"/>
      <c r="S189" s="170"/>
      <c r="T189" s="171"/>
      <c r="AT189" s="165" t="s">
        <v>237</v>
      </c>
      <c r="AU189" s="165" t="s">
        <v>88</v>
      </c>
      <c r="AV189" s="13" t="s">
        <v>88</v>
      </c>
      <c r="AW189" s="13" t="s">
        <v>33</v>
      </c>
      <c r="AX189" s="13" t="s">
        <v>79</v>
      </c>
      <c r="AY189" s="165" t="s">
        <v>207</v>
      </c>
    </row>
    <row r="190" spans="1:65" s="14" customFormat="1" ht="22.5">
      <c r="B190" s="172"/>
      <c r="D190" s="164" t="s">
        <v>237</v>
      </c>
      <c r="E190" s="173" t="s">
        <v>1</v>
      </c>
      <c r="F190" s="174" t="s">
        <v>4576</v>
      </c>
      <c r="H190" s="173" t="s">
        <v>1</v>
      </c>
      <c r="I190" s="175"/>
      <c r="L190" s="172"/>
      <c r="M190" s="176"/>
      <c r="N190" s="177"/>
      <c r="O190" s="177"/>
      <c r="P190" s="177"/>
      <c r="Q190" s="177"/>
      <c r="R190" s="177"/>
      <c r="S190" s="177"/>
      <c r="T190" s="178"/>
      <c r="AT190" s="173" t="s">
        <v>237</v>
      </c>
      <c r="AU190" s="173" t="s">
        <v>88</v>
      </c>
      <c r="AV190" s="14" t="s">
        <v>86</v>
      </c>
      <c r="AW190" s="14" t="s">
        <v>33</v>
      </c>
      <c r="AX190" s="14" t="s">
        <v>79</v>
      </c>
      <c r="AY190" s="173" t="s">
        <v>207</v>
      </c>
    </row>
    <row r="191" spans="1:65" s="15" customFormat="1" ht="11.25">
      <c r="B191" s="179"/>
      <c r="D191" s="164" t="s">
        <v>237</v>
      </c>
      <c r="E191" s="180" t="s">
        <v>1</v>
      </c>
      <c r="F191" s="181" t="s">
        <v>242</v>
      </c>
      <c r="H191" s="182">
        <v>1</v>
      </c>
      <c r="I191" s="183"/>
      <c r="L191" s="179"/>
      <c r="M191" s="184"/>
      <c r="N191" s="185"/>
      <c r="O191" s="185"/>
      <c r="P191" s="185"/>
      <c r="Q191" s="185"/>
      <c r="R191" s="185"/>
      <c r="S191" s="185"/>
      <c r="T191" s="186"/>
      <c r="AT191" s="180" t="s">
        <v>237</v>
      </c>
      <c r="AU191" s="180" t="s">
        <v>88</v>
      </c>
      <c r="AV191" s="15" t="s">
        <v>213</v>
      </c>
      <c r="AW191" s="15" t="s">
        <v>33</v>
      </c>
      <c r="AX191" s="15" t="s">
        <v>86</v>
      </c>
      <c r="AY191" s="180" t="s">
        <v>207</v>
      </c>
    </row>
    <row r="192" spans="1:65" s="2" customFormat="1" ht="24.2" customHeight="1">
      <c r="A192" s="31"/>
      <c r="B192" s="148"/>
      <c r="C192" s="149" t="s">
        <v>249</v>
      </c>
      <c r="D192" s="149" t="s">
        <v>209</v>
      </c>
      <c r="E192" s="150" t="s">
        <v>4577</v>
      </c>
      <c r="F192" s="151" t="s">
        <v>4578</v>
      </c>
      <c r="G192" s="152" t="s">
        <v>662</v>
      </c>
      <c r="H192" s="153">
        <v>1</v>
      </c>
      <c r="I192" s="154"/>
      <c r="J192" s="155">
        <f>ROUND(I192*H192,2)</f>
        <v>0</v>
      </c>
      <c r="K192" s="156"/>
      <c r="L192" s="32"/>
      <c r="M192" s="157" t="s">
        <v>1</v>
      </c>
      <c r="N192" s="158" t="s">
        <v>44</v>
      </c>
      <c r="O192" s="57"/>
      <c r="P192" s="159">
        <f>O192*H192</f>
        <v>0</v>
      </c>
      <c r="Q192" s="159">
        <v>0</v>
      </c>
      <c r="R192" s="159">
        <f>Q192*H192</f>
        <v>0</v>
      </c>
      <c r="S192" s="159">
        <v>0</v>
      </c>
      <c r="T192" s="160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61" t="s">
        <v>245</v>
      </c>
      <c r="AT192" s="161" t="s">
        <v>209</v>
      </c>
      <c r="AU192" s="161" t="s">
        <v>88</v>
      </c>
      <c r="AY192" s="17" t="s">
        <v>207</v>
      </c>
      <c r="BE192" s="162">
        <f>IF(N192="základní",J192,0)</f>
        <v>0</v>
      </c>
      <c r="BF192" s="162">
        <f>IF(N192="snížená",J192,0)</f>
        <v>0</v>
      </c>
      <c r="BG192" s="162">
        <f>IF(N192="zákl. přenesená",J192,0)</f>
        <v>0</v>
      </c>
      <c r="BH192" s="162">
        <f>IF(N192="sníž. přenesená",J192,0)</f>
        <v>0</v>
      </c>
      <c r="BI192" s="162">
        <f>IF(N192="nulová",J192,0)</f>
        <v>0</v>
      </c>
      <c r="BJ192" s="17" t="s">
        <v>86</v>
      </c>
      <c r="BK192" s="162">
        <f>ROUND(I192*H192,2)</f>
        <v>0</v>
      </c>
      <c r="BL192" s="17" t="s">
        <v>245</v>
      </c>
      <c r="BM192" s="161" t="s">
        <v>293</v>
      </c>
    </row>
    <row r="193" spans="1:65" s="13" customFormat="1" ht="11.25">
      <c r="B193" s="163"/>
      <c r="D193" s="164" t="s">
        <v>237</v>
      </c>
      <c r="E193" s="165" t="s">
        <v>1</v>
      </c>
      <c r="F193" s="166" t="s">
        <v>1343</v>
      </c>
      <c r="H193" s="167">
        <v>1</v>
      </c>
      <c r="I193" s="168"/>
      <c r="L193" s="163"/>
      <c r="M193" s="169"/>
      <c r="N193" s="170"/>
      <c r="O193" s="170"/>
      <c r="P193" s="170"/>
      <c r="Q193" s="170"/>
      <c r="R193" s="170"/>
      <c r="S193" s="170"/>
      <c r="T193" s="171"/>
      <c r="AT193" s="165" t="s">
        <v>237</v>
      </c>
      <c r="AU193" s="165" t="s">
        <v>88</v>
      </c>
      <c r="AV193" s="13" t="s">
        <v>88</v>
      </c>
      <c r="AW193" s="13" t="s">
        <v>33</v>
      </c>
      <c r="AX193" s="13" t="s">
        <v>79</v>
      </c>
      <c r="AY193" s="165" t="s">
        <v>207</v>
      </c>
    </row>
    <row r="194" spans="1:65" s="15" customFormat="1" ht="11.25">
      <c r="B194" s="179"/>
      <c r="D194" s="164" t="s">
        <v>237</v>
      </c>
      <c r="E194" s="180" t="s">
        <v>1</v>
      </c>
      <c r="F194" s="181" t="s">
        <v>242</v>
      </c>
      <c r="H194" s="182">
        <v>1</v>
      </c>
      <c r="I194" s="183"/>
      <c r="L194" s="179"/>
      <c r="M194" s="184"/>
      <c r="N194" s="185"/>
      <c r="O194" s="185"/>
      <c r="P194" s="185"/>
      <c r="Q194" s="185"/>
      <c r="R194" s="185"/>
      <c r="S194" s="185"/>
      <c r="T194" s="186"/>
      <c r="AT194" s="180" t="s">
        <v>237</v>
      </c>
      <c r="AU194" s="180" t="s">
        <v>88</v>
      </c>
      <c r="AV194" s="15" t="s">
        <v>213</v>
      </c>
      <c r="AW194" s="15" t="s">
        <v>33</v>
      </c>
      <c r="AX194" s="15" t="s">
        <v>86</v>
      </c>
      <c r="AY194" s="180" t="s">
        <v>207</v>
      </c>
    </row>
    <row r="195" spans="1:65" s="2" customFormat="1" ht="24.2" customHeight="1">
      <c r="A195" s="31"/>
      <c r="B195" s="148"/>
      <c r="C195" s="149" t="s">
        <v>294</v>
      </c>
      <c r="D195" s="149" t="s">
        <v>209</v>
      </c>
      <c r="E195" s="150" t="s">
        <v>4579</v>
      </c>
      <c r="F195" s="151" t="s">
        <v>4580</v>
      </c>
      <c r="G195" s="152" t="s">
        <v>662</v>
      </c>
      <c r="H195" s="153">
        <v>1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245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245</v>
      </c>
      <c r="BM195" s="161" t="s">
        <v>297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1363</v>
      </c>
      <c r="H196" s="167">
        <v>1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4" customFormat="1" ht="22.5">
      <c r="B197" s="172"/>
      <c r="D197" s="164" t="s">
        <v>237</v>
      </c>
      <c r="E197" s="173" t="s">
        <v>1</v>
      </c>
      <c r="F197" s="174" t="s">
        <v>4581</v>
      </c>
      <c r="H197" s="173" t="s">
        <v>1</v>
      </c>
      <c r="I197" s="175"/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237</v>
      </c>
      <c r="AU197" s="173" t="s">
        <v>88</v>
      </c>
      <c r="AV197" s="14" t="s">
        <v>86</v>
      </c>
      <c r="AW197" s="14" t="s">
        <v>33</v>
      </c>
      <c r="AX197" s="14" t="s">
        <v>79</v>
      </c>
      <c r="AY197" s="173" t="s">
        <v>207</v>
      </c>
    </row>
    <row r="198" spans="1:65" s="15" customFormat="1" ht="11.25">
      <c r="B198" s="179"/>
      <c r="D198" s="164" t="s">
        <v>237</v>
      </c>
      <c r="E198" s="180" t="s">
        <v>1</v>
      </c>
      <c r="F198" s="181" t="s">
        <v>242</v>
      </c>
      <c r="H198" s="182">
        <v>1</v>
      </c>
      <c r="I198" s="183"/>
      <c r="L198" s="179"/>
      <c r="M198" s="184"/>
      <c r="N198" s="185"/>
      <c r="O198" s="185"/>
      <c r="P198" s="185"/>
      <c r="Q198" s="185"/>
      <c r="R198" s="185"/>
      <c r="S198" s="185"/>
      <c r="T198" s="186"/>
      <c r="AT198" s="180" t="s">
        <v>237</v>
      </c>
      <c r="AU198" s="180" t="s">
        <v>88</v>
      </c>
      <c r="AV198" s="15" t="s">
        <v>213</v>
      </c>
      <c r="AW198" s="15" t="s">
        <v>33</v>
      </c>
      <c r="AX198" s="15" t="s">
        <v>86</v>
      </c>
      <c r="AY198" s="180" t="s">
        <v>207</v>
      </c>
    </row>
    <row r="199" spans="1:65" s="2" customFormat="1" ht="24.2" customHeight="1">
      <c r="A199" s="31"/>
      <c r="B199" s="148"/>
      <c r="C199" s="149" t="s">
        <v>253</v>
      </c>
      <c r="D199" s="149" t="s">
        <v>209</v>
      </c>
      <c r="E199" s="150" t="s">
        <v>4582</v>
      </c>
      <c r="F199" s="151" t="s">
        <v>4583</v>
      </c>
      <c r="G199" s="152" t="s">
        <v>662</v>
      </c>
      <c r="H199" s="153">
        <v>1</v>
      </c>
      <c r="I199" s="154"/>
      <c r="J199" s="155">
        <f>ROUND(I199*H199,2)</f>
        <v>0</v>
      </c>
      <c r="K199" s="156"/>
      <c r="L199" s="32"/>
      <c r="M199" s="157" t="s">
        <v>1</v>
      </c>
      <c r="N199" s="158" t="s">
        <v>44</v>
      </c>
      <c r="O199" s="57"/>
      <c r="P199" s="159">
        <f>O199*H199</f>
        <v>0</v>
      </c>
      <c r="Q199" s="159">
        <v>0</v>
      </c>
      <c r="R199" s="159">
        <f>Q199*H199</f>
        <v>0</v>
      </c>
      <c r="S199" s="159">
        <v>0</v>
      </c>
      <c r="T199" s="160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61" t="s">
        <v>245</v>
      </c>
      <c r="AT199" s="161" t="s">
        <v>209</v>
      </c>
      <c r="AU199" s="161" t="s">
        <v>88</v>
      </c>
      <c r="AY199" s="17" t="s">
        <v>207</v>
      </c>
      <c r="BE199" s="162">
        <f>IF(N199="základní",J199,0)</f>
        <v>0</v>
      </c>
      <c r="BF199" s="162">
        <f>IF(N199="snížená",J199,0)</f>
        <v>0</v>
      </c>
      <c r="BG199" s="162">
        <f>IF(N199="zákl. přenesená",J199,0)</f>
        <v>0</v>
      </c>
      <c r="BH199" s="162">
        <f>IF(N199="sníž. přenesená",J199,0)</f>
        <v>0</v>
      </c>
      <c r="BI199" s="162">
        <f>IF(N199="nulová",J199,0)</f>
        <v>0</v>
      </c>
      <c r="BJ199" s="17" t="s">
        <v>86</v>
      </c>
      <c r="BK199" s="162">
        <f>ROUND(I199*H199,2)</f>
        <v>0</v>
      </c>
      <c r="BL199" s="17" t="s">
        <v>245</v>
      </c>
      <c r="BM199" s="161" t="s">
        <v>302</v>
      </c>
    </row>
    <row r="200" spans="1:65" s="13" customFormat="1" ht="11.25">
      <c r="B200" s="163"/>
      <c r="D200" s="164" t="s">
        <v>237</v>
      </c>
      <c r="E200" s="165" t="s">
        <v>1</v>
      </c>
      <c r="F200" s="166" t="s">
        <v>1363</v>
      </c>
      <c r="H200" s="167">
        <v>1</v>
      </c>
      <c r="I200" s="168"/>
      <c r="L200" s="163"/>
      <c r="M200" s="169"/>
      <c r="N200" s="170"/>
      <c r="O200" s="170"/>
      <c r="P200" s="170"/>
      <c r="Q200" s="170"/>
      <c r="R200" s="170"/>
      <c r="S200" s="170"/>
      <c r="T200" s="171"/>
      <c r="AT200" s="165" t="s">
        <v>237</v>
      </c>
      <c r="AU200" s="165" t="s">
        <v>88</v>
      </c>
      <c r="AV200" s="13" t="s">
        <v>88</v>
      </c>
      <c r="AW200" s="13" t="s">
        <v>33</v>
      </c>
      <c r="AX200" s="13" t="s">
        <v>79</v>
      </c>
      <c r="AY200" s="165" t="s">
        <v>207</v>
      </c>
    </row>
    <row r="201" spans="1:65" s="14" customFormat="1" ht="22.5">
      <c r="B201" s="172"/>
      <c r="D201" s="164" t="s">
        <v>237</v>
      </c>
      <c r="E201" s="173" t="s">
        <v>1</v>
      </c>
      <c r="F201" s="174" t="s">
        <v>4581</v>
      </c>
      <c r="H201" s="173" t="s">
        <v>1</v>
      </c>
      <c r="I201" s="175"/>
      <c r="L201" s="172"/>
      <c r="M201" s="176"/>
      <c r="N201" s="177"/>
      <c r="O201" s="177"/>
      <c r="P201" s="177"/>
      <c r="Q201" s="177"/>
      <c r="R201" s="177"/>
      <c r="S201" s="177"/>
      <c r="T201" s="178"/>
      <c r="AT201" s="173" t="s">
        <v>237</v>
      </c>
      <c r="AU201" s="173" t="s">
        <v>88</v>
      </c>
      <c r="AV201" s="14" t="s">
        <v>86</v>
      </c>
      <c r="AW201" s="14" t="s">
        <v>33</v>
      </c>
      <c r="AX201" s="14" t="s">
        <v>79</v>
      </c>
      <c r="AY201" s="173" t="s">
        <v>207</v>
      </c>
    </row>
    <row r="202" spans="1:65" s="15" customFormat="1" ht="11.25">
      <c r="B202" s="179"/>
      <c r="D202" s="164" t="s">
        <v>237</v>
      </c>
      <c r="E202" s="180" t="s">
        <v>1</v>
      </c>
      <c r="F202" s="181" t="s">
        <v>242</v>
      </c>
      <c r="H202" s="182">
        <v>1</v>
      </c>
      <c r="I202" s="183"/>
      <c r="L202" s="179"/>
      <c r="M202" s="184"/>
      <c r="N202" s="185"/>
      <c r="O202" s="185"/>
      <c r="P202" s="185"/>
      <c r="Q202" s="185"/>
      <c r="R202" s="185"/>
      <c r="S202" s="185"/>
      <c r="T202" s="186"/>
      <c r="AT202" s="180" t="s">
        <v>237</v>
      </c>
      <c r="AU202" s="180" t="s">
        <v>88</v>
      </c>
      <c r="AV202" s="15" t="s">
        <v>213</v>
      </c>
      <c r="AW202" s="15" t="s">
        <v>33</v>
      </c>
      <c r="AX202" s="15" t="s">
        <v>86</v>
      </c>
      <c r="AY202" s="180" t="s">
        <v>207</v>
      </c>
    </row>
    <row r="203" spans="1:65" s="2" customFormat="1" ht="24.2" customHeight="1">
      <c r="A203" s="31"/>
      <c r="B203" s="148"/>
      <c r="C203" s="149" t="s">
        <v>7</v>
      </c>
      <c r="D203" s="149" t="s">
        <v>209</v>
      </c>
      <c r="E203" s="150" t="s">
        <v>4584</v>
      </c>
      <c r="F203" s="151" t="s">
        <v>4585</v>
      </c>
      <c r="G203" s="152" t="s">
        <v>662</v>
      </c>
      <c r="H203" s="153">
        <v>1</v>
      </c>
      <c r="I203" s="154"/>
      <c r="J203" s="155">
        <f>ROUND(I203*H203,2)</f>
        <v>0</v>
      </c>
      <c r="K203" s="156"/>
      <c r="L203" s="32"/>
      <c r="M203" s="157" t="s">
        <v>1</v>
      </c>
      <c r="N203" s="158" t="s">
        <v>44</v>
      </c>
      <c r="O203" s="57"/>
      <c r="P203" s="159">
        <f>O203*H203</f>
        <v>0</v>
      </c>
      <c r="Q203" s="159">
        <v>0</v>
      </c>
      <c r="R203" s="159">
        <f>Q203*H203</f>
        <v>0</v>
      </c>
      <c r="S203" s="159">
        <v>0</v>
      </c>
      <c r="T203" s="160">
        <f>S203*H203</f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61" t="s">
        <v>245</v>
      </c>
      <c r="AT203" s="161" t="s">
        <v>209</v>
      </c>
      <c r="AU203" s="161" t="s">
        <v>88</v>
      </c>
      <c r="AY203" s="17" t="s">
        <v>207</v>
      </c>
      <c r="BE203" s="162">
        <f>IF(N203="základní",J203,0)</f>
        <v>0</v>
      </c>
      <c r="BF203" s="162">
        <f>IF(N203="snížená",J203,0)</f>
        <v>0</v>
      </c>
      <c r="BG203" s="162">
        <f>IF(N203="zákl. přenesená",J203,0)</f>
        <v>0</v>
      </c>
      <c r="BH203" s="162">
        <f>IF(N203="sníž. přenesená",J203,0)</f>
        <v>0</v>
      </c>
      <c r="BI203" s="162">
        <f>IF(N203="nulová",J203,0)</f>
        <v>0</v>
      </c>
      <c r="BJ203" s="17" t="s">
        <v>86</v>
      </c>
      <c r="BK203" s="162">
        <f>ROUND(I203*H203,2)</f>
        <v>0</v>
      </c>
      <c r="BL203" s="17" t="s">
        <v>245</v>
      </c>
      <c r="BM203" s="161" t="s">
        <v>314</v>
      </c>
    </row>
    <row r="204" spans="1:65" s="13" customFormat="1" ht="11.25">
      <c r="B204" s="163"/>
      <c r="D204" s="164" t="s">
        <v>237</v>
      </c>
      <c r="E204" s="165" t="s">
        <v>1</v>
      </c>
      <c r="F204" s="166" t="s">
        <v>1343</v>
      </c>
      <c r="H204" s="167">
        <v>1</v>
      </c>
      <c r="I204" s="168"/>
      <c r="L204" s="163"/>
      <c r="M204" s="169"/>
      <c r="N204" s="170"/>
      <c r="O204" s="170"/>
      <c r="P204" s="170"/>
      <c r="Q204" s="170"/>
      <c r="R204" s="170"/>
      <c r="S204" s="170"/>
      <c r="T204" s="171"/>
      <c r="AT204" s="165" t="s">
        <v>237</v>
      </c>
      <c r="AU204" s="165" t="s">
        <v>88</v>
      </c>
      <c r="AV204" s="13" t="s">
        <v>88</v>
      </c>
      <c r="AW204" s="13" t="s">
        <v>33</v>
      </c>
      <c r="AX204" s="13" t="s">
        <v>79</v>
      </c>
      <c r="AY204" s="165" t="s">
        <v>207</v>
      </c>
    </row>
    <row r="205" spans="1:65" s="14" customFormat="1" ht="22.5">
      <c r="B205" s="172"/>
      <c r="D205" s="164" t="s">
        <v>237</v>
      </c>
      <c r="E205" s="173" t="s">
        <v>1</v>
      </c>
      <c r="F205" s="174" t="s">
        <v>4581</v>
      </c>
      <c r="H205" s="173" t="s">
        <v>1</v>
      </c>
      <c r="I205" s="175"/>
      <c r="L205" s="172"/>
      <c r="M205" s="176"/>
      <c r="N205" s="177"/>
      <c r="O205" s="177"/>
      <c r="P205" s="177"/>
      <c r="Q205" s="177"/>
      <c r="R205" s="177"/>
      <c r="S205" s="177"/>
      <c r="T205" s="178"/>
      <c r="AT205" s="173" t="s">
        <v>237</v>
      </c>
      <c r="AU205" s="173" t="s">
        <v>88</v>
      </c>
      <c r="AV205" s="14" t="s">
        <v>86</v>
      </c>
      <c r="AW205" s="14" t="s">
        <v>33</v>
      </c>
      <c r="AX205" s="14" t="s">
        <v>79</v>
      </c>
      <c r="AY205" s="173" t="s">
        <v>207</v>
      </c>
    </row>
    <row r="206" spans="1:65" s="15" customFormat="1" ht="11.25">
      <c r="B206" s="179"/>
      <c r="D206" s="164" t="s">
        <v>237</v>
      </c>
      <c r="E206" s="180" t="s">
        <v>1</v>
      </c>
      <c r="F206" s="181" t="s">
        <v>242</v>
      </c>
      <c r="H206" s="182">
        <v>1</v>
      </c>
      <c r="I206" s="183"/>
      <c r="L206" s="179"/>
      <c r="M206" s="184"/>
      <c r="N206" s="185"/>
      <c r="O206" s="185"/>
      <c r="P206" s="185"/>
      <c r="Q206" s="185"/>
      <c r="R206" s="185"/>
      <c r="S206" s="185"/>
      <c r="T206" s="186"/>
      <c r="AT206" s="180" t="s">
        <v>237</v>
      </c>
      <c r="AU206" s="180" t="s">
        <v>88</v>
      </c>
      <c r="AV206" s="15" t="s">
        <v>213</v>
      </c>
      <c r="AW206" s="15" t="s">
        <v>33</v>
      </c>
      <c r="AX206" s="15" t="s">
        <v>86</v>
      </c>
      <c r="AY206" s="180" t="s">
        <v>207</v>
      </c>
    </row>
    <row r="207" spans="1:65" s="2" customFormat="1" ht="24.2" customHeight="1">
      <c r="A207" s="31"/>
      <c r="B207" s="148"/>
      <c r="C207" s="149" t="s">
        <v>257</v>
      </c>
      <c r="D207" s="149" t="s">
        <v>209</v>
      </c>
      <c r="E207" s="150" t="s">
        <v>4586</v>
      </c>
      <c r="F207" s="151" t="s">
        <v>4587</v>
      </c>
      <c r="G207" s="152" t="s">
        <v>415</v>
      </c>
      <c r="H207" s="153">
        <v>120</v>
      </c>
      <c r="I207" s="154"/>
      <c r="J207" s="155">
        <f>ROUND(I207*H207,2)</f>
        <v>0</v>
      </c>
      <c r="K207" s="156"/>
      <c r="L207" s="32"/>
      <c r="M207" s="157" t="s">
        <v>1</v>
      </c>
      <c r="N207" s="158" t="s">
        <v>44</v>
      </c>
      <c r="O207" s="57"/>
      <c r="P207" s="159">
        <f>O207*H207</f>
        <v>0</v>
      </c>
      <c r="Q207" s="159">
        <v>0</v>
      </c>
      <c r="R207" s="159">
        <f>Q207*H207</f>
        <v>0</v>
      </c>
      <c r="S207" s="159">
        <v>0</v>
      </c>
      <c r="T207" s="160">
        <f>S207*H207</f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61" t="s">
        <v>245</v>
      </c>
      <c r="AT207" s="161" t="s">
        <v>209</v>
      </c>
      <c r="AU207" s="161" t="s">
        <v>88</v>
      </c>
      <c r="AY207" s="17" t="s">
        <v>207</v>
      </c>
      <c r="BE207" s="162">
        <f>IF(N207="základní",J207,0)</f>
        <v>0</v>
      </c>
      <c r="BF207" s="162">
        <f>IF(N207="snížená",J207,0)</f>
        <v>0</v>
      </c>
      <c r="BG207" s="162">
        <f>IF(N207="zákl. přenesená",J207,0)</f>
        <v>0</v>
      </c>
      <c r="BH207" s="162">
        <f>IF(N207="sníž. přenesená",J207,0)</f>
        <v>0</v>
      </c>
      <c r="BI207" s="162">
        <f>IF(N207="nulová",J207,0)</f>
        <v>0</v>
      </c>
      <c r="BJ207" s="17" t="s">
        <v>86</v>
      </c>
      <c r="BK207" s="162">
        <f>ROUND(I207*H207,2)</f>
        <v>0</v>
      </c>
      <c r="BL207" s="17" t="s">
        <v>245</v>
      </c>
      <c r="BM207" s="161" t="s">
        <v>318</v>
      </c>
    </row>
    <row r="208" spans="1:65" s="13" customFormat="1" ht="11.25">
      <c r="B208" s="163"/>
      <c r="D208" s="164" t="s">
        <v>237</v>
      </c>
      <c r="E208" s="165" t="s">
        <v>1</v>
      </c>
      <c r="F208" s="166" t="s">
        <v>4588</v>
      </c>
      <c r="H208" s="167">
        <v>50</v>
      </c>
      <c r="I208" s="168"/>
      <c r="L208" s="163"/>
      <c r="M208" s="169"/>
      <c r="N208" s="170"/>
      <c r="O208" s="170"/>
      <c r="P208" s="170"/>
      <c r="Q208" s="170"/>
      <c r="R208" s="170"/>
      <c r="S208" s="170"/>
      <c r="T208" s="171"/>
      <c r="AT208" s="165" t="s">
        <v>237</v>
      </c>
      <c r="AU208" s="165" t="s">
        <v>88</v>
      </c>
      <c r="AV208" s="13" t="s">
        <v>88</v>
      </c>
      <c r="AW208" s="13" t="s">
        <v>33</v>
      </c>
      <c r="AX208" s="13" t="s">
        <v>79</v>
      </c>
      <c r="AY208" s="165" t="s">
        <v>207</v>
      </c>
    </row>
    <row r="209" spans="1:65" s="13" customFormat="1" ht="11.25">
      <c r="B209" s="163"/>
      <c r="D209" s="164" t="s">
        <v>237</v>
      </c>
      <c r="E209" s="165" t="s">
        <v>1</v>
      </c>
      <c r="F209" s="166" t="s">
        <v>4589</v>
      </c>
      <c r="H209" s="167">
        <v>70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4" customFormat="1" ht="11.25">
      <c r="B210" s="172"/>
      <c r="D210" s="164" t="s">
        <v>237</v>
      </c>
      <c r="E210" s="173" t="s">
        <v>1</v>
      </c>
      <c r="F210" s="174" t="s">
        <v>4590</v>
      </c>
      <c r="H210" s="173" t="s">
        <v>1</v>
      </c>
      <c r="I210" s="175"/>
      <c r="L210" s="172"/>
      <c r="M210" s="176"/>
      <c r="N210" s="177"/>
      <c r="O210" s="177"/>
      <c r="P210" s="177"/>
      <c r="Q210" s="177"/>
      <c r="R210" s="177"/>
      <c r="S210" s="177"/>
      <c r="T210" s="178"/>
      <c r="AT210" s="173" t="s">
        <v>237</v>
      </c>
      <c r="AU210" s="173" t="s">
        <v>88</v>
      </c>
      <c r="AV210" s="14" t="s">
        <v>86</v>
      </c>
      <c r="AW210" s="14" t="s">
        <v>33</v>
      </c>
      <c r="AX210" s="14" t="s">
        <v>79</v>
      </c>
      <c r="AY210" s="173" t="s">
        <v>207</v>
      </c>
    </row>
    <row r="211" spans="1:65" s="14" customFormat="1" ht="22.5">
      <c r="B211" s="172"/>
      <c r="D211" s="164" t="s">
        <v>237</v>
      </c>
      <c r="E211" s="173" t="s">
        <v>1</v>
      </c>
      <c r="F211" s="174" t="s">
        <v>4591</v>
      </c>
      <c r="H211" s="173" t="s">
        <v>1</v>
      </c>
      <c r="I211" s="175"/>
      <c r="L211" s="172"/>
      <c r="M211" s="176"/>
      <c r="N211" s="177"/>
      <c r="O211" s="177"/>
      <c r="P211" s="177"/>
      <c r="Q211" s="177"/>
      <c r="R211" s="177"/>
      <c r="S211" s="177"/>
      <c r="T211" s="178"/>
      <c r="AT211" s="173" t="s">
        <v>237</v>
      </c>
      <c r="AU211" s="173" t="s">
        <v>88</v>
      </c>
      <c r="AV211" s="14" t="s">
        <v>86</v>
      </c>
      <c r="AW211" s="14" t="s">
        <v>33</v>
      </c>
      <c r="AX211" s="14" t="s">
        <v>79</v>
      </c>
      <c r="AY211" s="173" t="s">
        <v>207</v>
      </c>
    </row>
    <row r="212" spans="1:65" s="15" customFormat="1" ht="11.25">
      <c r="B212" s="179"/>
      <c r="D212" s="164" t="s">
        <v>237</v>
      </c>
      <c r="E212" s="180" t="s">
        <v>1</v>
      </c>
      <c r="F212" s="181" t="s">
        <v>242</v>
      </c>
      <c r="H212" s="182">
        <v>120</v>
      </c>
      <c r="I212" s="183"/>
      <c r="L212" s="179"/>
      <c r="M212" s="184"/>
      <c r="N212" s="185"/>
      <c r="O212" s="185"/>
      <c r="P212" s="185"/>
      <c r="Q212" s="185"/>
      <c r="R212" s="185"/>
      <c r="S212" s="185"/>
      <c r="T212" s="186"/>
      <c r="AT212" s="180" t="s">
        <v>237</v>
      </c>
      <c r="AU212" s="180" t="s">
        <v>88</v>
      </c>
      <c r="AV212" s="15" t="s">
        <v>213</v>
      </c>
      <c r="AW212" s="15" t="s">
        <v>33</v>
      </c>
      <c r="AX212" s="15" t="s">
        <v>86</v>
      </c>
      <c r="AY212" s="180" t="s">
        <v>207</v>
      </c>
    </row>
    <row r="213" spans="1:65" s="2" customFormat="1" ht="24.2" customHeight="1">
      <c r="A213" s="31"/>
      <c r="B213" s="148"/>
      <c r="C213" s="149" t="s">
        <v>320</v>
      </c>
      <c r="D213" s="149" t="s">
        <v>209</v>
      </c>
      <c r="E213" s="150" t="s">
        <v>4592</v>
      </c>
      <c r="F213" s="151" t="s">
        <v>4593</v>
      </c>
      <c r="G213" s="152" t="s">
        <v>415</v>
      </c>
      <c r="H213" s="153">
        <v>20</v>
      </c>
      <c r="I213" s="154"/>
      <c r="J213" s="155">
        <f>ROUND(I213*H213,2)</f>
        <v>0</v>
      </c>
      <c r="K213" s="156"/>
      <c r="L213" s="32"/>
      <c r="M213" s="157" t="s">
        <v>1</v>
      </c>
      <c r="N213" s="158" t="s">
        <v>44</v>
      </c>
      <c r="O213" s="57"/>
      <c r="P213" s="159">
        <f>O213*H213</f>
        <v>0</v>
      </c>
      <c r="Q213" s="159">
        <v>0</v>
      </c>
      <c r="R213" s="159">
        <f>Q213*H213</f>
        <v>0</v>
      </c>
      <c r="S213" s="159">
        <v>0</v>
      </c>
      <c r="T213" s="160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61" t="s">
        <v>245</v>
      </c>
      <c r="AT213" s="161" t="s">
        <v>209</v>
      </c>
      <c r="AU213" s="161" t="s">
        <v>88</v>
      </c>
      <c r="AY213" s="17" t="s">
        <v>207</v>
      </c>
      <c r="BE213" s="162">
        <f>IF(N213="základní",J213,0)</f>
        <v>0</v>
      </c>
      <c r="BF213" s="162">
        <f>IF(N213="snížená",J213,0)</f>
        <v>0</v>
      </c>
      <c r="BG213" s="162">
        <f>IF(N213="zákl. přenesená",J213,0)</f>
        <v>0</v>
      </c>
      <c r="BH213" s="162">
        <f>IF(N213="sníž. přenesená",J213,0)</f>
        <v>0</v>
      </c>
      <c r="BI213" s="162">
        <f>IF(N213="nulová",J213,0)</f>
        <v>0</v>
      </c>
      <c r="BJ213" s="17" t="s">
        <v>86</v>
      </c>
      <c r="BK213" s="162">
        <f>ROUND(I213*H213,2)</f>
        <v>0</v>
      </c>
      <c r="BL213" s="17" t="s">
        <v>245</v>
      </c>
      <c r="BM213" s="161" t="s">
        <v>323</v>
      </c>
    </row>
    <row r="214" spans="1:65" s="2" customFormat="1" ht="33" customHeight="1">
      <c r="A214" s="31"/>
      <c r="B214" s="148"/>
      <c r="C214" s="149" t="s">
        <v>257</v>
      </c>
      <c r="D214" s="149" t="s">
        <v>209</v>
      </c>
      <c r="E214" s="150" t="s">
        <v>4594</v>
      </c>
      <c r="F214" s="151" t="s">
        <v>4595</v>
      </c>
      <c r="G214" s="152" t="s">
        <v>662</v>
      </c>
      <c r="H214" s="153">
        <v>1</v>
      </c>
      <c r="I214" s="154"/>
      <c r="J214" s="155">
        <f>ROUND(I214*H214,2)</f>
        <v>0</v>
      </c>
      <c r="K214" s="156"/>
      <c r="L214" s="32"/>
      <c r="M214" s="157" t="s">
        <v>1</v>
      </c>
      <c r="N214" s="158" t="s">
        <v>44</v>
      </c>
      <c r="O214" s="57"/>
      <c r="P214" s="159">
        <f>O214*H214</f>
        <v>0</v>
      </c>
      <c r="Q214" s="159">
        <v>0</v>
      </c>
      <c r="R214" s="159">
        <f>Q214*H214</f>
        <v>0</v>
      </c>
      <c r="S214" s="159">
        <v>0</v>
      </c>
      <c r="T214" s="160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61" t="s">
        <v>245</v>
      </c>
      <c r="AT214" s="161" t="s">
        <v>209</v>
      </c>
      <c r="AU214" s="161" t="s">
        <v>88</v>
      </c>
      <c r="AY214" s="17" t="s">
        <v>207</v>
      </c>
      <c r="BE214" s="162">
        <f>IF(N214="základní",J214,0)</f>
        <v>0</v>
      </c>
      <c r="BF214" s="162">
        <f>IF(N214="snížená",J214,0)</f>
        <v>0</v>
      </c>
      <c r="BG214" s="162">
        <f>IF(N214="zákl. přenesená",J214,0)</f>
        <v>0</v>
      </c>
      <c r="BH214" s="162">
        <f>IF(N214="sníž. přenesená",J214,0)</f>
        <v>0</v>
      </c>
      <c r="BI214" s="162">
        <f>IF(N214="nulová",J214,0)</f>
        <v>0</v>
      </c>
      <c r="BJ214" s="17" t="s">
        <v>86</v>
      </c>
      <c r="BK214" s="162">
        <f>ROUND(I214*H214,2)</f>
        <v>0</v>
      </c>
      <c r="BL214" s="17" t="s">
        <v>245</v>
      </c>
      <c r="BM214" s="161" t="s">
        <v>326</v>
      </c>
    </row>
    <row r="215" spans="1:65" s="13" customFormat="1" ht="11.25">
      <c r="B215" s="163"/>
      <c r="D215" s="164" t="s">
        <v>237</v>
      </c>
      <c r="E215" s="165" t="s">
        <v>1</v>
      </c>
      <c r="F215" s="166" t="s">
        <v>1343</v>
      </c>
      <c r="H215" s="167">
        <v>1</v>
      </c>
      <c r="I215" s="168"/>
      <c r="L215" s="163"/>
      <c r="M215" s="169"/>
      <c r="N215" s="170"/>
      <c r="O215" s="170"/>
      <c r="P215" s="170"/>
      <c r="Q215" s="170"/>
      <c r="R215" s="170"/>
      <c r="S215" s="170"/>
      <c r="T215" s="171"/>
      <c r="AT215" s="165" t="s">
        <v>237</v>
      </c>
      <c r="AU215" s="165" t="s">
        <v>88</v>
      </c>
      <c r="AV215" s="13" t="s">
        <v>88</v>
      </c>
      <c r="AW215" s="13" t="s">
        <v>33</v>
      </c>
      <c r="AX215" s="13" t="s">
        <v>79</v>
      </c>
      <c r="AY215" s="165" t="s">
        <v>207</v>
      </c>
    </row>
    <row r="216" spans="1:65" s="15" customFormat="1" ht="11.25">
      <c r="B216" s="179"/>
      <c r="D216" s="164" t="s">
        <v>237</v>
      </c>
      <c r="E216" s="180" t="s">
        <v>1</v>
      </c>
      <c r="F216" s="181" t="s">
        <v>242</v>
      </c>
      <c r="H216" s="182">
        <v>1</v>
      </c>
      <c r="I216" s="183"/>
      <c r="L216" s="179"/>
      <c r="M216" s="184"/>
      <c r="N216" s="185"/>
      <c r="O216" s="185"/>
      <c r="P216" s="185"/>
      <c r="Q216" s="185"/>
      <c r="R216" s="185"/>
      <c r="S216" s="185"/>
      <c r="T216" s="186"/>
      <c r="AT216" s="180" t="s">
        <v>237</v>
      </c>
      <c r="AU216" s="180" t="s">
        <v>88</v>
      </c>
      <c r="AV216" s="15" t="s">
        <v>213</v>
      </c>
      <c r="AW216" s="15" t="s">
        <v>33</v>
      </c>
      <c r="AX216" s="15" t="s">
        <v>86</v>
      </c>
      <c r="AY216" s="180" t="s">
        <v>207</v>
      </c>
    </row>
    <row r="217" spans="1:65" s="2" customFormat="1" ht="24.2" customHeight="1">
      <c r="A217" s="31"/>
      <c r="B217" s="148"/>
      <c r="C217" s="149" t="s">
        <v>260</v>
      </c>
      <c r="D217" s="149" t="s">
        <v>209</v>
      </c>
      <c r="E217" s="150" t="s">
        <v>3214</v>
      </c>
      <c r="F217" s="151" t="s">
        <v>3215</v>
      </c>
      <c r="G217" s="152" t="s">
        <v>1636</v>
      </c>
      <c r="H217" s="187"/>
      <c r="I217" s="154"/>
      <c r="J217" s="155">
        <f>ROUND(I217*H217,2)</f>
        <v>0</v>
      </c>
      <c r="K217" s="156"/>
      <c r="L217" s="32"/>
      <c r="M217" s="157" t="s">
        <v>1</v>
      </c>
      <c r="N217" s="158" t="s">
        <v>44</v>
      </c>
      <c r="O217" s="57"/>
      <c r="P217" s="159">
        <f>O217*H217</f>
        <v>0</v>
      </c>
      <c r="Q217" s="159">
        <v>0</v>
      </c>
      <c r="R217" s="159">
        <f>Q217*H217</f>
        <v>0</v>
      </c>
      <c r="S217" s="159">
        <v>0</v>
      </c>
      <c r="T217" s="160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61" t="s">
        <v>245</v>
      </c>
      <c r="AT217" s="161" t="s">
        <v>209</v>
      </c>
      <c r="AU217" s="161" t="s">
        <v>88</v>
      </c>
      <c r="AY217" s="17" t="s">
        <v>207</v>
      </c>
      <c r="BE217" s="162">
        <f>IF(N217="základní",J217,0)</f>
        <v>0</v>
      </c>
      <c r="BF217" s="162">
        <f>IF(N217="snížená",J217,0)</f>
        <v>0</v>
      </c>
      <c r="BG217" s="162">
        <f>IF(N217="zákl. přenesená",J217,0)</f>
        <v>0</v>
      </c>
      <c r="BH217" s="162">
        <f>IF(N217="sníž. přenesená",J217,0)</f>
        <v>0</v>
      </c>
      <c r="BI217" s="162">
        <f>IF(N217="nulová",J217,0)</f>
        <v>0</v>
      </c>
      <c r="BJ217" s="17" t="s">
        <v>86</v>
      </c>
      <c r="BK217" s="162">
        <f>ROUND(I217*H217,2)</f>
        <v>0</v>
      </c>
      <c r="BL217" s="17" t="s">
        <v>245</v>
      </c>
      <c r="BM217" s="161" t="s">
        <v>330</v>
      </c>
    </row>
    <row r="218" spans="1:65" s="2" customFormat="1" ht="16.5" customHeight="1">
      <c r="A218" s="31"/>
      <c r="B218" s="148"/>
      <c r="C218" s="149" t="s">
        <v>327</v>
      </c>
      <c r="D218" s="149" t="s">
        <v>209</v>
      </c>
      <c r="E218" s="150" t="s">
        <v>3218</v>
      </c>
      <c r="F218" s="151" t="s">
        <v>3219</v>
      </c>
      <c r="G218" s="152" t="s">
        <v>212</v>
      </c>
      <c r="H218" s="153">
        <v>20</v>
      </c>
      <c r="I218" s="154"/>
      <c r="J218" s="155">
        <f>ROUND(I218*H218,2)</f>
        <v>0</v>
      </c>
      <c r="K218" s="156"/>
      <c r="L218" s="32"/>
      <c r="M218" s="157" t="s">
        <v>1</v>
      </c>
      <c r="N218" s="158" t="s">
        <v>44</v>
      </c>
      <c r="O218" s="57"/>
      <c r="P218" s="159">
        <f>O218*H218</f>
        <v>0</v>
      </c>
      <c r="Q218" s="159">
        <v>0</v>
      </c>
      <c r="R218" s="159">
        <f>Q218*H218</f>
        <v>0</v>
      </c>
      <c r="S218" s="159">
        <v>0</v>
      </c>
      <c r="T218" s="160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61" t="s">
        <v>245</v>
      </c>
      <c r="AT218" s="161" t="s">
        <v>209</v>
      </c>
      <c r="AU218" s="161" t="s">
        <v>88</v>
      </c>
      <c r="AY218" s="17" t="s">
        <v>207</v>
      </c>
      <c r="BE218" s="162">
        <f>IF(N218="základní",J218,0)</f>
        <v>0</v>
      </c>
      <c r="BF218" s="162">
        <f>IF(N218="snížená",J218,0)</f>
        <v>0</v>
      </c>
      <c r="BG218" s="162">
        <f>IF(N218="zákl. přenesená",J218,0)</f>
        <v>0</v>
      </c>
      <c r="BH218" s="162">
        <f>IF(N218="sníž. přenesená",J218,0)</f>
        <v>0</v>
      </c>
      <c r="BI218" s="162">
        <f>IF(N218="nulová",J218,0)</f>
        <v>0</v>
      </c>
      <c r="BJ218" s="17" t="s">
        <v>86</v>
      </c>
      <c r="BK218" s="162">
        <f>ROUND(I218*H218,2)</f>
        <v>0</v>
      </c>
      <c r="BL218" s="17" t="s">
        <v>245</v>
      </c>
      <c r="BM218" s="161" t="s">
        <v>333</v>
      </c>
    </row>
    <row r="219" spans="1:65" s="13" customFormat="1" ht="22.5">
      <c r="B219" s="163"/>
      <c r="D219" s="164" t="s">
        <v>237</v>
      </c>
      <c r="E219" s="165" t="s">
        <v>1</v>
      </c>
      <c r="F219" s="166" t="s">
        <v>4596</v>
      </c>
      <c r="H219" s="167">
        <v>20</v>
      </c>
      <c r="I219" s="168"/>
      <c r="L219" s="163"/>
      <c r="M219" s="169"/>
      <c r="N219" s="170"/>
      <c r="O219" s="170"/>
      <c r="P219" s="170"/>
      <c r="Q219" s="170"/>
      <c r="R219" s="170"/>
      <c r="S219" s="170"/>
      <c r="T219" s="171"/>
      <c r="AT219" s="165" t="s">
        <v>237</v>
      </c>
      <c r="AU219" s="165" t="s">
        <v>88</v>
      </c>
      <c r="AV219" s="13" t="s">
        <v>88</v>
      </c>
      <c r="AW219" s="13" t="s">
        <v>33</v>
      </c>
      <c r="AX219" s="13" t="s">
        <v>79</v>
      </c>
      <c r="AY219" s="165" t="s">
        <v>207</v>
      </c>
    </row>
    <row r="220" spans="1:65" s="14" customFormat="1" ht="11.25">
      <c r="B220" s="172"/>
      <c r="D220" s="164" t="s">
        <v>237</v>
      </c>
      <c r="E220" s="173" t="s">
        <v>1</v>
      </c>
      <c r="F220" s="174" t="s">
        <v>2822</v>
      </c>
      <c r="H220" s="173" t="s">
        <v>1</v>
      </c>
      <c r="I220" s="175"/>
      <c r="L220" s="172"/>
      <c r="M220" s="176"/>
      <c r="N220" s="177"/>
      <c r="O220" s="177"/>
      <c r="P220" s="177"/>
      <c r="Q220" s="177"/>
      <c r="R220" s="177"/>
      <c r="S220" s="177"/>
      <c r="T220" s="178"/>
      <c r="AT220" s="173" t="s">
        <v>237</v>
      </c>
      <c r="AU220" s="173" t="s">
        <v>88</v>
      </c>
      <c r="AV220" s="14" t="s">
        <v>86</v>
      </c>
      <c r="AW220" s="14" t="s">
        <v>33</v>
      </c>
      <c r="AX220" s="14" t="s">
        <v>79</v>
      </c>
      <c r="AY220" s="173" t="s">
        <v>207</v>
      </c>
    </row>
    <row r="221" spans="1:65" s="15" customFormat="1" ht="11.25">
      <c r="B221" s="179"/>
      <c r="D221" s="164" t="s">
        <v>237</v>
      </c>
      <c r="E221" s="180" t="s">
        <v>1</v>
      </c>
      <c r="F221" s="181" t="s">
        <v>242</v>
      </c>
      <c r="H221" s="182">
        <v>20</v>
      </c>
      <c r="I221" s="183"/>
      <c r="L221" s="179"/>
      <c r="M221" s="188"/>
      <c r="N221" s="189"/>
      <c r="O221" s="189"/>
      <c r="P221" s="189"/>
      <c r="Q221" s="189"/>
      <c r="R221" s="189"/>
      <c r="S221" s="189"/>
      <c r="T221" s="190"/>
      <c r="AT221" s="180" t="s">
        <v>237</v>
      </c>
      <c r="AU221" s="180" t="s">
        <v>88</v>
      </c>
      <c r="AV221" s="15" t="s">
        <v>213</v>
      </c>
      <c r="AW221" s="15" t="s">
        <v>33</v>
      </c>
      <c r="AX221" s="15" t="s">
        <v>86</v>
      </c>
      <c r="AY221" s="180" t="s">
        <v>207</v>
      </c>
    </row>
    <row r="222" spans="1:65" s="2" customFormat="1" ht="6.95" customHeight="1">
      <c r="A222" s="31"/>
      <c r="B222" s="46"/>
      <c r="C222" s="47"/>
      <c r="D222" s="47"/>
      <c r="E222" s="47"/>
      <c r="F222" s="47"/>
      <c r="G222" s="47"/>
      <c r="H222" s="47"/>
      <c r="I222" s="47"/>
      <c r="J222" s="47"/>
      <c r="K222" s="47"/>
      <c r="L222" s="32"/>
      <c r="M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</row>
  </sheetData>
  <autoFilter ref="C121:K221" xr:uid="{00000000-0009-0000-0000-000005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1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108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4597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ROUND((SUM(BE122:BE218)),  2)</f>
        <v>0</v>
      </c>
      <c r="G35" s="31"/>
      <c r="H35" s="31"/>
      <c r="I35" s="104">
        <v>0.21</v>
      </c>
      <c r="J35" s="103">
        <f>ROUND(((SUM(BE122:BE218))*I35),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ROUND((SUM(BF122:BF218)),  2)</f>
        <v>0</v>
      </c>
      <c r="G36" s="31"/>
      <c r="H36" s="31"/>
      <c r="I36" s="104">
        <v>0.15</v>
      </c>
      <c r="J36" s="103">
        <f>ROUND(((SUM(BF122:BF218))*I36),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ROUND((SUM(BG122:BG218)),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ROUND((SUM(BH122:BH218)),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ROUND((SUM(BI122:BI218)),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Objekt6 - SO D.1.1.c.05.Výp.zám.výrobků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J123</f>
        <v>0</v>
      </c>
      <c r="L99" s="116"/>
    </row>
    <row r="100" spans="1:47" s="10" customFormat="1" ht="19.899999999999999" customHeight="1">
      <c r="B100" s="120"/>
      <c r="D100" s="121" t="s">
        <v>185</v>
      </c>
      <c r="E100" s="122"/>
      <c r="F100" s="122"/>
      <c r="G100" s="122"/>
      <c r="H100" s="122"/>
      <c r="I100" s="122"/>
      <c r="J100" s="123">
        <f>J124</f>
        <v>0</v>
      </c>
      <c r="L100" s="120"/>
    </row>
    <row r="101" spans="1:47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47" s="2" customFormat="1" ht="6.95" customHeight="1">
      <c r="A102" s="31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6" spans="1:47" s="2" customFormat="1" ht="6.95" customHeight="1">
      <c r="A106" s="31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24.95" customHeight="1">
      <c r="A107" s="31"/>
      <c r="B107" s="32"/>
      <c r="C107" s="21" t="s">
        <v>192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12" customHeight="1">
      <c r="A109" s="31"/>
      <c r="B109" s="32"/>
      <c r="C109" s="27" t="s">
        <v>16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6.5" customHeight="1">
      <c r="A110" s="31"/>
      <c r="B110" s="32"/>
      <c r="C110" s="31"/>
      <c r="D110" s="31"/>
      <c r="E110" s="237" t="str">
        <f>E7</f>
        <v>ZU - rekonstrukce objektu Klatovská 51/ Chodské náměstí 1</v>
      </c>
      <c r="F110" s="238"/>
      <c r="G110" s="238"/>
      <c r="H110" s="238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1" customFormat="1" ht="12" customHeight="1">
      <c r="B111" s="20"/>
      <c r="C111" s="27" t="s">
        <v>155</v>
      </c>
      <c r="L111" s="20"/>
    </row>
    <row r="112" spans="1:47" s="2" customFormat="1" ht="16.5" customHeight="1">
      <c r="A112" s="31"/>
      <c r="B112" s="32"/>
      <c r="C112" s="31"/>
      <c r="D112" s="31"/>
      <c r="E112" s="237" t="s">
        <v>156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2" customHeight="1">
      <c r="A113" s="31"/>
      <c r="B113" s="32"/>
      <c r="C113" s="27" t="s">
        <v>157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6.5" customHeight="1">
      <c r="A114" s="31"/>
      <c r="B114" s="32"/>
      <c r="C114" s="31"/>
      <c r="D114" s="31"/>
      <c r="E114" s="196" t="str">
        <f>E11</f>
        <v>Objekt6 - SO D.1.1.c.05.Výp.zám.výrobků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20</v>
      </c>
      <c r="D116" s="31"/>
      <c r="E116" s="31"/>
      <c r="F116" s="25" t="str">
        <f>F14</f>
        <v>Plzeň</v>
      </c>
      <c r="G116" s="31"/>
      <c r="H116" s="31"/>
      <c r="I116" s="27" t="s">
        <v>22</v>
      </c>
      <c r="J116" s="54" t="str">
        <f>IF(J14="","",J14)</f>
        <v>17. 11. 2022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5.2" customHeight="1">
      <c r="A118" s="31"/>
      <c r="B118" s="32"/>
      <c r="C118" s="27" t="s">
        <v>24</v>
      </c>
      <c r="D118" s="31"/>
      <c r="E118" s="31"/>
      <c r="F118" s="25" t="str">
        <f>E17</f>
        <v>Západočeská univerzita v Plzni</v>
      </c>
      <c r="G118" s="31"/>
      <c r="H118" s="31"/>
      <c r="I118" s="27" t="s">
        <v>31</v>
      </c>
      <c r="J118" s="29" t="str">
        <f>E23</f>
        <v xml:space="preserve"> 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30</v>
      </c>
      <c r="D119" s="31"/>
      <c r="E119" s="31"/>
      <c r="F119" s="25">
        <f>IF(E20="","",E20)</f>
        <v>0</v>
      </c>
      <c r="G119" s="31"/>
      <c r="H119" s="31"/>
      <c r="I119" s="27" t="s">
        <v>34</v>
      </c>
      <c r="J119" s="29" t="str">
        <f>E26</f>
        <v>BAUING KV, s.r.o.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0.3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11" customFormat="1" ht="29.25" customHeight="1">
      <c r="A121" s="124"/>
      <c r="B121" s="125"/>
      <c r="C121" s="126" t="s">
        <v>193</v>
      </c>
      <c r="D121" s="127" t="s">
        <v>64</v>
      </c>
      <c r="E121" s="127" t="s">
        <v>60</v>
      </c>
      <c r="F121" s="127" t="s">
        <v>61</v>
      </c>
      <c r="G121" s="127" t="s">
        <v>194</v>
      </c>
      <c r="H121" s="127" t="s">
        <v>195</v>
      </c>
      <c r="I121" s="127" t="s">
        <v>196</v>
      </c>
      <c r="J121" s="128" t="s">
        <v>161</v>
      </c>
      <c r="K121" s="129" t="s">
        <v>197</v>
      </c>
      <c r="L121" s="130"/>
      <c r="M121" s="61" t="s">
        <v>1</v>
      </c>
      <c r="N121" s="62" t="s">
        <v>43</v>
      </c>
      <c r="O121" s="62" t="s">
        <v>198</v>
      </c>
      <c r="P121" s="62" t="s">
        <v>199</v>
      </c>
      <c r="Q121" s="62" t="s">
        <v>200</v>
      </c>
      <c r="R121" s="62" t="s">
        <v>201</v>
      </c>
      <c r="S121" s="62" t="s">
        <v>202</v>
      </c>
      <c r="T121" s="63" t="s">
        <v>203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</row>
    <row r="122" spans="1:65" s="2" customFormat="1" ht="22.9" customHeight="1">
      <c r="A122" s="31"/>
      <c r="B122" s="32"/>
      <c r="C122" s="68" t="s">
        <v>204</v>
      </c>
      <c r="D122" s="31"/>
      <c r="E122" s="31"/>
      <c r="F122" s="31"/>
      <c r="G122" s="31"/>
      <c r="H122" s="31"/>
      <c r="I122" s="31"/>
      <c r="J122" s="131">
        <f>BK122</f>
        <v>0</v>
      </c>
      <c r="K122" s="31"/>
      <c r="L122" s="32"/>
      <c r="M122" s="64"/>
      <c r="N122" s="55"/>
      <c r="O122" s="65"/>
      <c r="P122" s="132">
        <f>P123</f>
        <v>0</v>
      </c>
      <c r="Q122" s="65"/>
      <c r="R122" s="132">
        <f>R123</f>
        <v>0</v>
      </c>
      <c r="S122" s="65"/>
      <c r="T122" s="133">
        <f>T123</f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T122" s="17" t="s">
        <v>78</v>
      </c>
      <c r="AU122" s="17" t="s">
        <v>163</v>
      </c>
      <c r="BK122" s="134">
        <f>BK123</f>
        <v>0</v>
      </c>
    </row>
    <row r="123" spans="1:65" s="12" customFormat="1" ht="25.9" customHeight="1">
      <c r="B123" s="135"/>
      <c r="D123" s="136" t="s">
        <v>78</v>
      </c>
      <c r="E123" s="137" t="s">
        <v>1240</v>
      </c>
      <c r="F123" s="137" t="s">
        <v>1241</v>
      </c>
      <c r="I123" s="138"/>
      <c r="J123" s="139">
        <f>BK123</f>
        <v>0</v>
      </c>
      <c r="L123" s="135"/>
      <c r="M123" s="140"/>
      <c r="N123" s="141"/>
      <c r="O123" s="141"/>
      <c r="P123" s="142">
        <f>P124</f>
        <v>0</v>
      </c>
      <c r="Q123" s="141"/>
      <c r="R123" s="142">
        <f>R124</f>
        <v>0</v>
      </c>
      <c r="S123" s="141"/>
      <c r="T123" s="143">
        <f>T124</f>
        <v>0</v>
      </c>
      <c r="AR123" s="136" t="s">
        <v>88</v>
      </c>
      <c r="AT123" s="144" t="s">
        <v>78</v>
      </c>
      <c r="AU123" s="144" t="s">
        <v>79</v>
      </c>
      <c r="AY123" s="136" t="s">
        <v>207</v>
      </c>
      <c r="BK123" s="145">
        <f>BK124</f>
        <v>0</v>
      </c>
    </row>
    <row r="124" spans="1:65" s="12" customFormat="1" ht="22.9" customHeight="1">
      <c r="B124" s="135"/>
      <c r="D124" s="136" t="s">
        <v>78</v>
      </c>
      <c r="E124" s="146" t="s">
        <v>1707</v>
      </c>
      <c r="F124" s="146" t="s">
        <v>1708</v>
      </c>
      <c r="I124" s="138"/>
      <c r="J124" s="147">
        <f>BK124</f>
        <v>0</v>
      </c>
      <c r="L124" s="135"/>
      <c r="M124" s="140"/>
      <c r="N124" s="141"/>
      <c r="O124" s="141"/>
      <c r="P124" s="142">
        <f>SUM(P125:P218)</f>
        <v>0</v>
      </c>
      <c r="Q124" s="141"/>
      <c r="R124" s="142">
        <f>SUM(R125:R218)</f>
        <v>0</v>
      </c>
      <c r="S124" s="141"/>
      <c r="T124" s="143">
        <f>SUM(T125:T218)</f>
        <v>0</v>
      </c>
      <c r="AR124" s="136" t="s">
        <v>88</v>
      </c>
      <c r="AT124" s="144" t="s">
        <v>78</v>
      </c>
      <c r="AU124" s="144" t="s">
        <v>86</v>
      </c>
      <c r="AY124" s="136" t="s">
        <v>207</v>
      </c>
      <c r="BK124" s="145">
        <f>SUM(BK125:BK218)</f>
        <v>0</v>
      </c>
    </row>
    <row r="125" spans="1:65" s="2" customFormat="1" ht="24.2" customHeight="1">
      <c r="A125" s="31"/>
      <c r="B125" s="148"/>
      <c r="C125" s="149" t="s">
        <v>86</v>
      </c>
      <c r="D125" s="149" t="s">
        <v>209</v>
      </c>
      <c r="E125" s="150" t="s">
        <v>3222</v>
      </c>
      <c r="F125" s="151" t="s">
        <v>4598</v>
      </c>
      <c r="G125" s="152" t="s">
        <v>662</v>
      </c>
      <c r="H125" s="153">
        <v>1</v>
      </c>
      <c r="I125" s="154"/>
      <c r="J125" s="155">
        <f>ROUND(I125*H125,2)</f>
        <v>0</v>
      </c>
      <c r="K125" s="156"/>
      <c r="L125" s="32"/>
      <c r="M125" s="157" t="s">
        <v>1</v>
      </c>
      <c r="N125" s="158" t="s">
        <v>44</v>
      </c>
      <c r="O125" s="57"/>
      <c r="P125" s="159">
        <f>O125*H125</f>
        <v>0</v>
      </c>
      <c r="Q125" s="159">
        <v>0</v>
      </c>
      <c r="R125" s="159">
        <f>Q125*H125</f>
        <v>0</v>
      </c>
      <c r="S125" s="159">
        <v>0</v>
      </c>
      <c r="T125" s="160">
        <f>S125*H125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245</v>
      </c>
      <c r="AT125" s="161" t="s">
        <v>209</v>
      </c>
      <c r="AU125" s="161" t="s">
        <v>88</v>
      </c>
      <c r="AY125" s="17" t="s">
        <v>207</v>
      </c>
      <c r="BE125" s="162">
        <f>IF(N125="základní",J125,0)</f>
        <v>0</v>
      </c>
      <c r="BF125" s="162">
        <f>IF(N125="snížená",J125,0)</f>
        <v>0</v>
      </c>
      <c r="BG125" s="162">
        <f>IF(N125="zákl. přenesená",J125,0)</f>
        <v>0</v>
      </c>
      <c r="BH125" s="162">
        <f>IF(N125="sníž. přenesená",J125,0)</f>
        <v>0</v>
      </c>
      <c r="BI125" s="162">
        <f>IF(N125="nulová",J125,0)</f>
        <v>0</v>
      </c>
      <c r="BJ125" s="17" t="s">
        <v>86</v>
      </c>
      <c r="BK125" s="162">
        <f>ROUND(I125*H125,2)</f>
        <v>0</v>
      </c>
      <c r="BL125" s="17" t="s">
        <v>245</v>
      </c>
      <c r="BM125" s="161" t="s">
        <v>88</v>
      </c>
    </row>
    <row r="126" spans="1:65" s="13" customFormat="1" ht="11.25">
      <c r="B126" s="163"/>
      <c r="D126" s="164" t="s">
        <v>237</v>
      </c>
      <c r="E126" s="165" t="s">
        <v>1</v>
      </c>
      <c r="F126" s="166" t="s">
        <v>1343</v>
      </c>
      <c r="H126" s="167">
        <v>1</v>
      </c>
      <c r="I126" s="168"/>
      <c r="L126" s="163"/>
      <c r="M126" s="169"/>
      <c r="N126" s="170"/>
      <c r="O126" s="170"/>
      <c r="P126" s="170"/>
      <c r="Q126" s="170"/>
      <c r="R126" s="170"/>
      <c r="S126" s="170"/>
      <c r="T126" s="171"/>
      <c r="AT126" s="165" t="s">
        <v>237</v>
      </c>
      <c r="AU126" s="165" t="s">
        <v>88</v>
      </c>
      <c r="AV126" s="13" t="s">
        <v>88</v>
      </c>
      <c r="AW126" s="13" t="s">
        <v>33</v>
      </c>
      <c r="AX126" s="13" t="s">
        <v>79</v>
      </c>
      <c r="AY126" s="165" t="s">
        <v>207</v>
      </c>
    </row>
    <row r="127" spans="1:65" s="14" customFormat="1" ht="22.5">
      <c r="B127" s="172"/>
      <c r="D127" s="164" t="s">
        <v>237</v>
      </c>
      <c r="E127" s="173" t="s">
        <v>1</v>
      </c>
      <c r="F127" s="174" t="s">
        <v>4599</v>
      </c>
      <c r="H127" s="173" t="s">
        <v>1</v>
      </c>
      <c r="I127" s="175"/>
      <c r="L127" s="172"/>
      <c r="M127" s="176"/>
      <c r="N127" s="177"/>
      <c r="O127" s="177"/>
      <c r="P127" s="177"/>
      <c r="Q127" s="177"/>
      <c r="R127" s="177"/>
      <c r="S127" s="177"/>
      <c r="T127" s="178"/>
      <c r="AT127" s="173" t="s">
        <v>237</v>
      </c>
      <c r="AU127" s="173" t="s">
        <v>88</v>
      </c>
      <c r="AV127" s="14" t="s">
        <v>86</v>
      </c>
      <c r="AW127" s="14" t="s">
        <v>33</v>
      </c>
      <c r="AX127" s="14" t="s">
        <v>79</v>
      </c>
      <c r="AY127" s="173" t="s">
        <v>207</v>
      </c>
    </row>
    <row r="128" spans="1:65" s="14" customFormat="1" ht="22.5">
      <c r="B128" s="172"/>
      <c r="D128" s="164" t="s">
        <v>237</v>
      </c>
      <c r="E128" s="173" t="s">
        <v>1</v>
      </c>
      <c r="F128" s="174" t="s">
        <v>4600</v>
      </c>
      <c r="H128" s="173" t="s">
        <v>1</v>
      </c>
      <c r="I128" s="175"/>
      <c r="L128" s="172"/>
      <c r="M128" s="176"/>
      <c r="N128" s="177"/>
      <c r="O128" s="177"/>
      <c r="P128" s="177"/>
      <c r="Q128" s="177"/>
      <c r="R128" s="177"/>
      <c r="S128" s="177"/>
      <c r="T128" s="178"/>
      <c r="AT128" s="173" t="s">
        <v>237</v>
      </c>
      <c r="AU128" s="173" t="s">
        <v>88</v>
      </c>
      <c r="AV128" s="14" t="s">
        <v>86</v>
      </c>
      <c r="AW128" s="14" t="s">
        <v>33</v>
      </c>
      <c r="AX128" s="14" t="s">
        <v>79</v>
      </c>
      <c r="AY128" s="173" t="s">
        <v>207</v>
      </c>
    </row>
    <row r="129" spans="1:65" s="14" customFormat="1" ht="22.5">
      <c r="B129" s="172"/>
      <c r="D129" s="164" t="s">
        <v>237</v>
      </c>
      <c r="E129" s="173" t="s">
        <v>1</v>
      </c>
      <c r="F129" s="174" t="s">
        <v>4601</v>
      </c>
      <c r="H129" s="173" t="s">
        <v>1</v>
      </c>
      <c r="I129" s="175"/>
      <c r="L129" s="172"/>
      <c r="M129" s="176"/>
      <c r="N129" s="177"/>
      <c r="O129" s="177"/>
      <c r="P129" s="177"/>
      <c r="Q129" s="177"/>
      <c r="R129" s="177"/>
      <c r="S129" s="177"/>
      <c r="T129" s="178"/>
      <c r="AT129" s="173" t="s">
        <v>237</v>
      </c>
      <c r="AU129" s="173" t="s">
        <v>88</v>
      </c>
      <c r="AV129" s="14" t="s">
        <v>86</v>
      </c>
      <c r="AW129" s="14" t="s">
        <v>33</v>
      </c>
      <c r="AX129" s="14" t="s">
        <v>79</v>
      </c>
      <c r="AY129" s="173" t="s">
        <v>207</v>
      </c>
    </row>
    <row r="130" spans="1:65" s="14" customFormat="1" ht="11.25">
      <c r="B130" s="172"/>
      <c r="D130" s="164" t="s">
        <v>237</v>
      </c>
      <c r="E130" s="173" t="s">
        <v>1</v>
      </c>
      <c r="F130" s="174" t="s">
        <v>4602</v>
      </c>
      <c r="H130" s="173" t="s">
        <v>1</v>
      </c>
      <c r="I130" s="175"/>
      <c r="L130" s="172"/>
      <c r="M130" s="176"/>
      <c r="N130" s="177"/>
      <c r="O130" s="177"/>
      <c r="P130" s="177"/>
      <c r="Q130" s="177"/>
      <c r="R130" s="177"/>
      <c r="S130" s="177"/>
      <c r="T130" s="178"/>
      <c r="AT130" s="173" t="s">
        <v>237</v>
      </c>
      <c r="AU130" s="173" t="s">
        <v>88</v>
      </c>
      <c r="AV130" s="14" t="s">
        <v>86</v>
      </c>
      <c r="AW130" s="14" t="s">
        <v>33</v>
      </c>
      <c r="AX130" s="14" t="s">
        <v>79</v>
      </c>
      <c r="AY130" s="173" t="s">
        <v>207</v>
      </c>
    </row>
    <row r="131" spans="1:65" s="15" customFormat="1" ht="11.25">
      <c r="B131" s="179"/>
      <c r="D131" s="164" t="s">
        <v>237</v>
      </c>
      <c r="E131" s="180" t="s">
        <v>1</v>
      </c>
      <c r="F131" s="181" t="s">
        <v>242</v>
      </c>
      <c r="H131" s="182">
        <v>1</v>
      </c>
      <c r="I131" s="183"/>
      <c r="L131" s="179"/>
      <c r="M131" s="184"/>
      <c r="N131" s="185"/>
      <c r="O131" s="185"/>
      <c r="P131" s="185"/>
      <c r="Q131" s="185"/>
      <c r="R131" s="185"/>
      <c r="S131" s="185"/>
      <c r="T131" s="186"/>
      <c r="AT131" s="180" t="s">
        <v>237</v>
      </c>
      <c r="AU131" s="180" t="s">
        <v>88</v>
      </c>
      <c r="AV131" s="15" t="s">
        <v>213</v>
      </c>
      <c r="AW131" s="15" t="s">
        <v>33</v>
      </c>
      <c r="AX131" s="15" t="s">
        <v>86</v>
      </c>
      <c r="AY131" s="180" t="s">
        <v>207</v>
      </c>
    </row>
    <row r="132" spans="1:65" s="2" customFormat="1" ht="24.2" customHeight="1">
      <c r="A132" s="31"/>
      <c r="B132" s="148"/>
      <c r="C132" s="149" t="s">
        <v>88</v>
      </c>
      <c r="D132" s="149" t="s">
        <v>209</v>
      </c>
      <c r="E132" s="150" t="s">
        <v>3239</v>
      </c>
      <c r="F132" s="151" t="s">
        <v>4603</v>
      </c>
      <c r="G132" s="152" t="s">
        <v>662</v>
      </c>
      <c r="H132" s="153">
        <v>1</v>
      </c>
      <c r="I132" s="154"/>
      <c r="J132" s="155">
        <f>ROUND(I132*H132,2)</f>
        <v>0</v>
      </c>
      <c r="K132" s="156"/>
      <c r="L132" s="32"/>
      <c r="M132" s="157" t="s">
        <v>1</v>
      </c>
      <c r="N132" s="158" t="s">
        <v>44</v>
      </c>
      <c r="O132" s="57"/>
      <c r="P132" s="159">
        <f>O132*H132</f>
        <v>0</v>
      </c>
      <c r="Q132" s="159">
        <v>0</v>
      </c>
      <c r="R132" s="159">
        <f>Q132*H132</f>
        <v>0</v>
      </c>
      <c r="S132" s="159">
        <v>0</v>
      </c>
      <c r="T132" s="160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61" t="s">
        <v>245</v>
      </c>
      <c r="AT132" s="161" t="s">
        <v>209</v>
      </c>
      <c r="AU132" s="161" t="s">
        <v>88</v>
      </c>
      <c r="AY132" s="17" t="s">
        <v>207</v>
      </c>
      <c r="BE132" s="162">
        <f>IF(N132="základní",J132,0)</f>
        <v>0</v>
      </c>
      <c r="BF132" s="162">
        <f>IF(N132="snížená",J132,0)</f>
        <v>0</v>
      </c>
      <c r="BG132" s="162">
        <f>IF(N132="zákl. přenesená",J132,0)</f>
        <v>0</v>
      </c>
      <c r="BH132" s="162">
        <f>IF(N132="sníž. přenesená",J132,0)</f>
        <v>0</v>
      </c>
      <c r="BI132" s="162">
        <f>IF(N132="nulová",J132,0)</f>
        <v>0</v>
      </c>
      <c r="BJ132" s="17" t="s">
        <v>86</v>
      </c>
      <c r="BK132" s="162">
        <f>ROUND(I132*H132,2)</f>
        <v>0</v>
      </c>
      <c r="BL132" s="17" t="s">
        <v>245</v>
      </c>
      <c r="BM132" s="161" t="s">
        <v>213</v>
      </c>
    </row>
    <row r="133" spans="1:65" s="13" customFormat="1" ht="11.25">
      <c r="B133" s="163"/>
      <c r="D133" s="164" t="s">
        <v>237</v>
      </c>
      <c r="E133" s="165" t="s">
        <v>1</v>
      </c>
      <c r="F133" s="166" t="s">
        <v>1363</v>
      </c>
      <c r="H133" s="167">
        <v>1</v>
      </c>
      <c r="I133" s="168"/>
      <c r="L133" s="163"/>
      <c r="M133" s="169"/>
      <c r="N133" s="170"/>
      <c r="O133" s="170"/>
      <c r="P133" s="170"/>
      <c r="Q133" s="170"/>
      <c r="R133" s="170"/>
      <c r="S133" s="170"/>
      <c r="T133" s="171"/>
      <c r="AT133" s="165" t="s">
        <v>237</v>
      </c>
      <c r="AU133" s="165" t="s">
        <v>88</v>
      </c>
      <c r="AV133" s="13" t="s">
        <v>88</v>
      </c>
      <c r="AW133" s="13" t="s">
        <v>33</v>
      </c>
      <c r="AX133" s="13" t="s">
        <v>79</v>
      </c>
      <c r="AY133" s="165" t="s">
        <v>207</v>
      </c>
    </row>
    <row r="134" spans="1:65" s="14" customFormat="1" ht="22.5">
      <c r="B134" s="172"/>
      <c r="D134" s="164" t="s">
        <v>237</v>
      </c>
      <c r="E134" s="173" t="s">
        <v>1</v>
      </c>
      <c r="F134" s="174" t="s">
        <v>4599</v>
      </c>
      <c r="H134" s="173" t="s">
        <v>1</v>
      </c>
      <c r="I134" s="175"/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237</v>
      </c>
      <c r="AU134" s="173" t="s">
        <v>88</v>
      </c>
      <c r="AV134" s="14" t="s">
        <v>86</v>
      </c>
      <c r="AW134" s="14" t="s">
        <v>33</v>
      </c>
      <c r="AX134" s="14" t="s">
        <v>79</v>
      </c>
      <c r="AY134" s="173" t="s">
        <v>207</v>
      </c>
    </row>
    <row r="135" spans="1:65" s="14" customFormat="1" ht="22.5">
      <c r="B135" s="172"/>
      <c r="D135" s="164" t="s">
        <v>237</v>
      </c>
      <c r="E135" s="173" t="s">
        <v>1</v>
      </c>
      <c r="F135" s="174" t="s">
        <v>4600</v>
      </c>
      <c r="H135" s="173" t="s">
        <v>1</v>
      </c>
      <c r="I135" s="175"/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237</v>
      </c>
      <c r="AU135" s="173" t="s">
        <v>88</v>
      </c>
      <c r="AV135" s="14" t="s">
        <v>86</v>
      </c>
      <c r="AW135" s="14" t="s">
        <v>33</v>
      </c>
      <c r="AX135" s="14" t="s">
        <v>79</v>
      </c>
      <c r="AY135" s="173" t="s">
        <v>207</v>
      </c>
    </row>
    <row r="136" spans="1:65" s="14" customFormat="1" ht="22.5">
      <c r="B136" s="172"/>
      <c r="D136" s="164" t="s">
        <v>237</v>
      </c>
      <c r="E136" s="173" t="s">
        <v>1</v>
      </c>
      <c r="F136" s="174" t="s">
        <v>4601</v>
      </c>
      <c r="H136" s="173" t="s">
        <v>1</v>
      </c>
      <c r="I136" s="175"/>
      <c r="L136" s="172"/>
      <c r="M136" s="176"/>
      <c r="N136" s="177"/>
      <c r="O136" s="177"/>
      <c r="P136" s="177"/>
      <c r="Q136" s="177"/>
      <c r="R136" s="177"/>
      <c r="S136" s="177"/>
      <c r="T136" s="178"/>
      <c r="AT136" s="173" t="s">
        <v>237</v>
      </c>
      <c r="AU136" s="173" t="s">
        <v>88</v>
      </c>
      <c r="AV136" s="14" t="s">
        <v>86</v>
      </c>
      <c r="AW136" s="14" t="s">
        <v>33</v>
      </c>
      <c r="AX136" s="14" t="s">
        <v>79</v>
      </c>
      <c r="AY136" s="173" t="s">
        <v>207</v>
      </c>
    </row>
    <row r="137" spans="1:65" s="14" customFormat="1" ht="11.25">
      <c r="B137" s="172"/>
      <c r="D137" s="164" t="s">
        <v>237</v>
      </c>
      <c r="E137" s="173" t="s">
        <v>1</v>
      </c>
      <c r="F137" s="174" t="s">
        <v>4602</v>
      </c>
      <c r="H137" s="173" t="s">
        <v>1</v>
      </c>
      <c r="I137" s="175"/>
      <c r="L137" s="172"/>
      <c r="M137" s="176"/>
      <c r="N137" s="177"/>
      <c r="O137" s="177"/>
      <c r="P137" s="177"/>
      <c r="Q137" s="177"/>
      <c r="R137" s="177"/>
      <c r="S137" s="177"/>
      <c r="T137" s="178"/>
      <c r="AT137" s="173" t="s">
        <v>237</v>
      </c>
      <c r="AU137" s="173" t="s">
        <v>88</v>
      </c>
      <c r="AV137" s="14" t="s">
        <v>86</v>
      </c>
      <c r="AW137" s="14" t="s">
        <v>33</v>
      </c>
      <c r="AX137" s="14" t="s">
        <v>79</v>
      </c>
      <c r="AY137" s="173" t="s">
        <v>207</v>
      </c>
    </row>
    <row r="138" spans="1:65" s="15" customFormat="1" ht="11.25">
      <c r="B138" s="179"/>
      <c r="D138" s="164" t="s">
        <v>237</v>
      </c>
      <c r="E138" s="180" t="s">
        <v>1</v>
      </c>
      <c r="F138" s="181" t="s">
        <v>242</v>
      </c>
      <c r="H138" s="182">
        <v>1</v>
      </c>
      <c r="I138" s="183"/>
      <c r="L138" s="179"/>
      <c r="M138" s="184"/>
      <c r="N138" s="185"/>
      <c r="O138" s="185"/>
      <c r="P138" s="185"/>
      <c r="Q138" s="185"/>
      <c r="R138" s="185"/>
      <c r="S138" s="185"/>
      <c r="T138" s="186"/>
      <c r="AT138" s="180" t="s">
        <v>237</v>
      </c>
      <c r="AU138" s="180" t="s">
        <v>88</v>
      </c>
      <c r="AV138" s="15" t="s">
        <v>213</v>
      </c>
      <c r="AW138" s="15" t="s">
        <v>33</v>
      </c>
      <c r="AX138" s="15" t="s">
        <v>86</v>
      </c>
      <c r="AY138" s="180" t="s">
        <v>207</v>
      </c>
    </row>
    <row r="139" spans="1:65" s="2" customFormat="1" ht="24.2" customHeight="1">
      <c r="A139" s="31"/>
      <c r="B139" s="148"/>
      <c r="C139" s="149" t="s">
        <v>217</v>
      </c>
      <c r="D139" s="149" t="s">
        <v>209</v>
      </c>
      <c r="E139" s="150" t="s">
        <v>4604</v>
      </c>
      <c r="F139" s="151" t="s">
        <v>4605</v>
      </c>
      <c r="G139" s="152" t="s">
        <v>662</v>
      </c>
      <c r="H139" s="153">
        <v>1</v>
      </c>
      <c r="I139" s="154"/>
      <c r="J139" s="155">
        <f>ROUND(I139*H139,2)</f>
        <v>0</v>
      </c>
      <c r="K139" s="156"/>
      <c r="L139" s="32"/>
      <c r="M139" s="157" t="s">
        <v>1</v>
      </c>
      <c r="N139" s="158" t="s">
        <v>44</v>
      </c>
      <c r="O139" s="57"/>
      <c r="P139" s="159">
        <f>O139*H139</f>
        <v>0</v>
      </c>
      <c r="Q139" s="159">
        <v>0</v>
      </c>
      <c r="R139" s="159">
        <f>Q139*H139</f>
        <v>0</v>
      </c>
      <c r="S139" s="159">
        <v>0</v>
      </c>
      <c r="T139" s="160">
        <f>S139*H139</f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61" t="s">
        <v>245</v>
      </c>
      <c r="AT139" s="161" t="s">
        <v>209</v>
      </c>
      <c r="AU139" s="161" t="s">
        <v>88</v>
      </c>
      <c r="AY139" s="17" t="s">
        <v>207</v>
      </c>
      <c r="BE139" s="162">
        <f>IF(N139="základní",J139,0)</f>
        <v>0</v>
      </c>
      <c r="BF139" s="162">
        <f>IF(N139="snížená",J139,0)</f>
        <v>0</v>
      </c>
      <c r="BG139" s="162">
        <f>IF(N139="zákl. přenesená",J139,0)</f>
        <v>0</v>
      </c>
      <c r="BH139" s="162">
        <f>IF(N139="sníž. přenesená",J139,0)</f>
        <v>0</v>
      </c>
      <c r="BI139" s="162">
        <f>IF(N139="nulová",J139,0)</f>
        <v>0</v>
      </c>
      <c r="BJ139" s="17" t="s">
        <v>86</v>
      </c>
      <c r="BK139" s="162">
        <f>ROUND(I139*H139,2)</f>
        <v>0</v>
      </c>
      <c r="BL139" s="17" t="s">
        <v>245</v>
      </c>
      <c r="BM139" s="161" t="s">
        <v>221</v>
      </c>
    </row>
    <row r="140" spans="1:65" s="13" customFormat="1" ht="11.25">
      <c r="B140" s="163"/>
      <c r="D140" s="164" t="s">
        <v>237</v>
      </c>
      <c r="E140" s="165" t="s">
        <v>1</v>
      </c>
      <c r="F140" s="166" t="s">
        <v>1364</v>
      </c>
      <c r="H140" s="167">
        <v>1</v>
      </c>
      <c r="I140" s="168"/>
      <c r="L140" s="163"/>
      <c r="M140" s="169"/>
      <c r="N140" s="170"/>
      <c r="O140" s="170"/>
      <c r="P140" s="170"/>
      <c r="Q140" s="170"/>
      <c r="R140" s="170"/>
      <c r="S140" s="170"/>
      <c r="T140" s="171"/>
      <c r="AT140" s="165" t="s">
        <v>237</v>
      </c>
      <c r="AU140" s="165" t="s">
        <v>88</v>
      </c>
      <c r="AV140" s="13" t="s">
        <v>88</v>
      </c>
      <c r="AW140" s="13" t="s">
        <v>33</v>
      </c>
      <c r="AX140" s="13" t="s">
        <v>79</v>
      </c>
      <c r="AY140" s="165" t="s">
        <v>207</v>
      </c>
    </row>
    <row r="141" spans="1:65" s="14" customFormat="1" ht="22.5">
      <c r="B141" s="172"/>
      <c r="D141" s="164" t="s">
        <v>237</v>
      </c>
      <c r="E141" s="173" t="s">
        <v>1</v>
      </c>
      <c r="F141" s="174" t="s">
        <v>4599</v>
      </c>
      <c r="H141" s="173" t="s">
        <v>1</v>
      </c>
      <c r="I141" s="175"/>
      <c r="L141" s="172"/>
      <c r="M141" s="176"/>
      <c r="N141" s="177"/>
      <c r="O141" s="177"/>
      <c r="P141" s="177"/>
      <c r="Q141" s="177"/>
      <c r="R141" s="177"/>
      <c r="S141" s="177"/>
      <c r="T141" s="178"/>
      <c r="AT141" s="173" t="s">
        <v>237</v>
      </c>
      <c r="AU141" s="173" t="s">
        <v>88</v>
      </c>
      <c r="AV141" s="14" t="s">
        <v>86</v>
      </c>
      <c r="AW141" s="14" t="s">
        <v>33</v>
      </c>
      <c r="AX141" s="14" t="s">
        <v>79</v>
      </c>
      <c r="AY141" s="173" t="s">
        <v>207</v>
      </c>
    </row>
    <row r="142" spans="1:65" s="14" customFormat="1" ht="22.5">
      <c r="B142" s="172"/>
      <c r="D142" s="164" t="s">
        <v>237</v>
      </c>
      <c r="E142" s="173" t="s">
        <v>1</v>
      </c>
      <c r="F142" s="174" t="s">
        <v>4600</v>
      </c>
      <c r="H142" s="173" t="s">
        <v>1</v>
      </c>
      <c r="I142" s="175"/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237</v>
      </c>
      <c r="AU142" s="173" t="s">
        <v>88</v>
      </c>
      <c r="AV142" s="14" t="s">
        <v>86</v>
      </c>
      <c r="AW142" s="14" t="s">
        <v>33</v>
      </c>
      <c r="AX142" s="14" t="s">
        <v>79</v>
      </c>
      <c r="AY142" s="173" t="s">
        <v>207</v>
      </c>
    </row>
    <row r="143" spans="1:65" s="14" customFormat="1" ht="22.5">
      <c r="B143" s="172"/>
      <c r="D143" s="164" t="s">
        <v>237</v>
      </c>
      <c r="E143" s="173" t="s">
        <v>1</v>
      </c>
      <c r="F143" s="174" t="s">
        <v>4606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4" customFormat="1" ht="11.25">
      <c r="B144" s="172"/>
      <c r="D144" s="164" t="s">
        <v>237</v>
      </c>
      <c r="E144" s="173" t="s">
        <v>1</v>
      </c>
      <c r="F144" s="174" t="s">
        <v>4602</v>
      </c>
      <c r="H144" s="173" t="s">
        <v>1</v>
      </c>
      <c r="I144" s="175"/>
      <c r="L144" s="172"/>
      <c r="M144" s="176"/>
      <c r="N144" s="177"/>
      <c r="O144" s="177"/>
      <c r="P144" s="177"/>
      <c r="Q144" s="177"/>
      <c r="R144" s="177"/>
      <c r="S144" s="177"/>
      <c r="T144" s="178"/>
      <c r="AT144" s="173" t="s">
        <v>237</v>
      </c>
      <c r="AU144" s="173" t="s">
        <v>88</v>
      </c>
      <c r="AV144" s="14" t="s">
        <v>86</v>
      </c>
      <c r="AW144" s="14" t="s">
        <v>33</v>
      </c>
      <c r="AX144" s="14" t="s">
        <v>79</v>
      </c>
      <c r="AY144" s="173" t="s">
        <v>207</v>
      </c>
    </row>
    <row r="145" spans="1:65" s="15" customFormat="1" ht="11.25">
      <c r="B145" s="179"/>
      <c r="D145" s="164" t="s">
        <v>237</v>
      </c>
      <c r="E145" s="180" t="s">
        <v>1</v>
      </c>
      <c r="F145" s="181" t="s">
        <v>242</v>
      </c>
      <c r="H145" s="182">
        <v>1</v>
      </c>
      <c r="I145" s="183"/>
      <c r="L145" s="179"/>
      <c r="M145" s="184"/>
      <c r="N145" s="185"/>
      <c r="O145" s="185"/>
      <c r="P145" s="185"/>
      <c r="Q145" s="185"/>
      <c r="R145" s="185"/>
      <c r="S145" s="185"/>
      <c r="T145" s="186"/>
      <c r="AT145" s="180" t="s">
        <v>237</v>
      </c>
      <c r="AU145" s="180" t="s">
        <v>88</v>
      </c>
      <c r="AV145" s="15" t="s">
        <v>213</v>
      </c>
      <c r="AW145" s="15" t="s">
        <v>33</v>
      </c>
      <c r="AX145" s="15" t="s">
        <v>86</v>
      </c>
      <c r="AY145" s="180" t="s">
        <v>207</v>
      </c>
    </row>
    <row r="146" spans="1:65" s="2" customFormat="1" ht="24.2" customHeight="1">
      <c r="A146" s="31"/>
      <c r="B146" s="148"/>
      <c r="C146" s="149" t="s">
        <v>213</v>
      </c>
      <c r="D146" s="149" t="s">
        <v>209</v>
      </c>
      <c r="E146" s="150" t="s">
        <v>4607</v>
      </c>
      <c r="F146" s="151" t="s">
        <v>4608</v>
      </c>
      <c r="G146" s="152" t="s">
        <v>220</v>
      </c>
      <c r="H146" s="153">
        <v>4</v>
      </c>
      <c r="I146" s="154"/>
      <c r="J146" s="155">
        <f>ROUND(I146*H146,2)</f>
        <v>0</v>
      </c>
      <c r="K146" s="156"/>
      <c r="L146" s="32"/>
      <c r="M146" s="157" t="s">
        <v>1</v>
      </c>
      <c r="N146" s="158" t="s">
        <v>44</v>
      </c>
      <c r="O146" s="57"/>
      <c r="P146" s="159">
        <f>O146*H146</f>
        <v>0</v>
      </c>
      <c r="Q146" s="159">
        <v>0</v>
      </c>
      <c r="R146" s="159">
        <f>Q146*H146</f>
        <v>0</v>
      </c>
      <c r="S146" s="159">
        <v>0</v>
      </c>
      <c r="T146" s="160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61" t="s">
        <v>245</v>
      </c>
      <c r="AT146" s="161" t="s">
        <v>209</v>
      </c>
      <c r="AU146" s="161" t="s">
        <v>88</v>
      </c>
      <c r="AY146" s="17" t="s">
        <v>207</v>
      </c>
      <c r="BE146" s="162">
        <f>IF(N146="základní",J146,0)</f>
        <v>0</v>
      </c>
      <c r="BF146" s="162">
        <f>IF(N146="snížená",J146,0)</f>
        <v>0</v>
      </c>
      <c r="BG146" s="162">
        <f>IF(N146="zákl. přenesená",J146,0)</f>
        <v>0</v>
      </c>
      <c r="BH146" s="162">
        <f>IF(N146="sníž. přenesená",J146,0)</f>
        <v>0</v>
      </c>
      <c r="BI146" s="162">
        <f>IF(N146="nulová",J146,0)</f>
        <v>0</v>
      </c>
      <c r="BJ146" s="17" t="s">
        <v>86</v>
      </c>
      <c r="BK146" s="162">
        <f>ROUND(I146*H146,2)</f>
        <v>0</v>
      </c>
      <c r="BL146" s="17" t="s">
        <v>245</v>
      </c>
      <c r="BM146" s="161" t="s">
        <v>224</v>
      </c>
    </row>
    <row r="147" spans="1:65" s="13" customFormat="1" ht="11.25">
      <c r="B147" s="163"/>
      <c r="D147" s="164" t="s">
        <v>237</v>
      </c>
      <c r="E147" s="165" t="s">
        <v>1</v>
      </c>
      <c r="F147" s="166" t="s">
        <v>4327</v>
      </c>
      <c r="H147" s="167">
        <v>4</v>
      </c>
      <c r="I147" s="168"/>
      <c r="L147" s="163"/>
      <c r="M147" s="169"/>
      <c r="N147" s="170"/>
      <c r="O147" s="170"/>
      <c r="P147" s="170"/>
      <c r="Q147" s="170"/>
      <c r="R147" s="170"/>
      <c r="S147" s="170"/>
      <c r="T147" s="171"/>
      <c r="AT147" s="165" t="s">
        <v>237</v>
      </c>
      <c r="AU147" s="165" t="s">
        <v>88</v>
      </c>
      <c r="AV147" s="13" t="s">
        <v>88</v>
      </c>
      <c r="AW147" s="13" t="s">
        <v>33</v>
      </c>
      <c r="AX147" s="13" t="s">
        <v>79</v>
      </c>
      <c r="AY147" s="165" t="s">
        <v>207</v>
      </c>
    </row>
    <row r="148" spans="1:65" s="15" customFormat="1" ht="11.25">
      <c r="B148" s="179"/>
      <c r="D148" s="164" t="s">
        <v>237</v>
      </c>
      <c r="E148" s="180" t="s">
        <v>1</v>
      </c>
      <c r="F148" s="181" t="s">
        <v>242</v>
      </c>
      <c r="H148" s="182">
        <v>4</v>
      </c>
      <c r="I148" s="183"/>
      <c r="L148" s="179"/>
      <c r="M148" s="184"/>
      <c r="N148" s="185"/>
      <c r="O148" s="185"/>
      <c r="P148" s="185"/>
      <c r="Q148" s="185"/>
      <c r="R148" s="185"/>
      <c r="S148" s="185"/>
      <c r="T148" s="186"/>
      <c r="AT148" s="180" t="s">
        <v>237</v>
      </c>
      <c r="AU148" s="180" t="s">
        <v>88</v>
      </c>
      <c r="AV148" s="15" t="s">
        <v>213</v>
      </c>
      <c r="AW148" s="15" t="s">
        <v>33</v>
      </c>
      <c r="AX148" s="15" t="s">
        <v>86</v>
      </c>
      <c r="AY148" s="180" t="s">
        <v>207</v>
      </c>
    </row>
    <row r="149" spans="1:65" s="2" customFormat="1" ht="24.2" customHeight="1">
      <c r="A149" s="31"/>
      <c r="B149" s="148"/>
      <c r="C149" s="149" t="s">
        <v>225</v>
      </c>
      <c r="D149" s="149" t="s">
        <v>209</v>
      </c>
      <c r="E149" s="150" t="s">
        <v>4609</v>
      </c>
      <c r="F149" s="151" t="s">
        <v>4610</v>
      </c>
      <c r="G149" s="152" t="s">
        <v>220</v>
      </c>
      <c r="H149" s="153">
        <v>1.4</v>
      </c>
      <c r="I149" s="154"/>
      <c r="J149" s="155">
        <f>ROUND(I149*H149,2)</f>
        <v>0</v>
      </c>
      <c r="K149" s="156"/>
      <c r="L149" s="32"/>
      <c r="M149" s="157" t="s">
        <v>1</v>
      </c>
      <c r="N149" s="158" t="s">
        <v>44</v>
      </c>
      <c r="O149" s="57"/>
      <c r="P149" s="159">
        <f>O149*H149</f>
        <v>0</v>
      </c>
      <c r="Q149" s="159">
        <v>0</v>
      </c>
      <c r="R149" s="159">
        <f>Q149*H149</f>
        <v>0</v>
      </c>
      <c r="S149" s="159">
        <v>0</v>
      </c>
      <c r="T149" s="160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61" t="s">
        <v>245</v>
      </c>
      <c r="AT149" s="161" t="s">
        <v>209</v>
      </c>
      <c r="AU149" s="161" t="s">
        <v>88</v>
      </c>
      <c r="AY149" s="17" t="s">
        <v>207</v>
      </c>
      <c r="BE149" s="162">
        <f>IF(N149="základní",J149,0)</f>
        <v>0</v>
      </c>
      <c r="BF149" s="162">
        <f>IF(N149="snížená",J149,0)</f>
        <v>0</v>
      </c>
      <c r="BG149" s="162">
        <f>IF(N149="zákl. přenesená",J149,0)</f>
        <v>0</v>
      </c>
      <c r="BH149" s="162">
        <f>IF(N149="sníž. přenesená",J149,0)</f>
        <v>0</v>
      </c>
      <c r="BI149" s="162">
        <f>IF(N149="nulová",J149,0)</f>
        <v>0</v>
      </c>
      <c r="BJ149" s="17" t="s">
        <v>86</v>
      </c>
      <c r="BK149" s="162">
        <f>ROUND(I149*H149,2)</f>
        <v>0</v>
      </c>
      <c r="BL149" s="17" t="s">
        <v>245</v>
      </c>
      <c r="BM149" s="161" t="s">
        <v>228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4611</v>
      </c>
      <c r="H150" s="167">
        <v>1.4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88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5" customFormat="1" ht="11.25">
      <c r="B151" s="179"/>
      <c r="D151" s="164" t="s">
        <v>237</v>
      </c>
      <c r="E151" s="180" t="s">
        <v>1</v>
      </c>
      <c r="F151" s="181" t="s">
        <v>242</v>
      </c>
      <c r="H151" s="182">
        <v>1.4</v>
      </c>
      <c r="I151" s="183"/>
      <c r="L151" s="179"/>
      <c r="M151" s="184"/>
      <c r="N151" s="185"/>
      <c r="O151" s="185"/>
      <c r="P151" s="185"/>
      <c r="Q151" s="185"/>
      <c r="R151" s="185"/>
      <c r="S151" s="185"/>
      <c r="T151" s="186"/>
      <c r="AT151" s="180" t="s">
        <v>237</v>
      </c>
      <c r="AU151" s="180" t="s">
        <v>88</v>
      </c>
      <c r="AV151" s="15" t="s">
        <v>213</v>
      </c>
      <c r="AW151" s="15" t="s">
        <v>33</v>
      </c>
      <c r="AX151" s="15" t="s">
        <v>86</v>
      </c>
      <c r="AY151" s="180" t="s">
        <v>207</v>
      </c>
    </row>
    <row r="152" spans="1:65" s="2" customFormat="1" ht="24.2" customHeight="1">
      <c r="A152" s="31"/>
      <c r="B152" s="148"/>
      <c r="C152" s="149" t="s">
        <v>221</v>
      </c>
      <c r="D152" s="149" t="s">
        <v>209</v>
      </c>
      <c r="E152" s="150" t="s">
        <v>4612</v>
      </c>
      <c r="F152" s="151" t="s">
        <v>4613</v>
      </c>
      <c r="G152" s="152" t="s">
        <v>220</v>
      </c>
      <c r="H152" s="153">
        <v>1.9</v>
      </c>
      <c r="I152" s="154"/>
      <c r="J152" s="155">
        <f>ROUND(I152*H152,2)</f>
        <v>0</v>
      </c>
      <c r="K152" s="156"/>
      <c r="L152" s="32"/>
      <c r="M152" s="157" t="s">
        <v>1</v>
      </c>
      <c r="N152" s="158" t="s">
        <v>44</v>
      </c>
      <c r="O152" s="57"/>
      <c r="P152" s="159">
        <f>O152*H152</f>
        <v>0</v>
      </c>
      <c r="Q152" s="159">
        <v>0</v>
      </c>
      <c r="R152" s="159">
        <f>Q152*H152</f>
        <v>0</v>
      </c>
      <c r="S152" s="159">
        <v>0</v>
      </c>
      <c r="T152" s="160">
        <f>S152*H152</f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61" t="s">
        <v>245</v>
      </c>
      <c r="AT152" s="161" t="s">
        <v>209</v>
      </c>
      <c r="AU152" s="161" t="s">
        <v>88</v>
      </c>
      <c r="AY152" s="17" t="s">
        <v>207</v>
      </c>
      <c r="BE152" s="162">
        <f>IF(N152="základní",J152,0)</f>
        <v>0</v>
      </c>
      <c r="BF152" s="162">
        <f>IF(N152="snížená",J152,0)</f>
        <v>0</v>
      </c>
      <c r="BG152" s="162">
        <f>IF(N152="zákl. přenesená",J152,0)</f>
        <v>0</v>
      </c>
      <c r="BH152" s="162">
        <f>IF(N152="sníž. přenesená",J152,0)</f>
        <v>0</v>
      </c>
      <c r="BI152" s="162">
        <f>IF(N152="nulová",J152,0)</f>
        <v>0</v>
      </c>
      <c r="BJ152" s="17" t="s">
        <v>86</v>
      </c>
      <c r="BK152" s="162">
        <f>ROUND(I152*H152,2)</f>
        <v>0</v>
      </c>
      <c r="BL152" s="17" t="s">
        <v>245</v>
      </c>
      <c r="BM152" s="161" t="s">
        <v>231</v>
      </c>
    </row>
    <row r="153" spans="1:65" s="13" customFormat="1" ht="11.25">
      <c r="B153" s="163"/>
      <c r="D153" s="164" t="s">
        <v>237</v>
      </c>
      <c r="E153" s="165" t="s">
        <v>1</v>
      </c>
      <c r="F153" s="166" t="s">
        <v>4614</v>
      </c>
      <c r="H153" s="167">
        <v>1.9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5" customFormat="1" ht="11.25">
      <c r="B154" s="179"/>
      <c r="D154" s="164" t="s">
        <v>237</v>
      </c>
      <c r="E154" s="180" t="s">
        <v>1</v>
      </c>
      <c r="F154" s="181" t="s">
        <v>242</v>
      </c>
      <c r="H154" s="182">
        <v>1.9</v>
      </c>
      <c r="I154" s="183"/>
      <c r="L154" s="179"/>
      <c r="M154" s="184"/>
      <c r="N154" s="185"/>
      <c r="O154" s="185"/>
      <c r="P154" s="185"/>
      <c r="Q154" s="185"/>
      <c r="R154" s="185"/>
      <c r="S154" s="185"/>
      <c r="T154" s="186"/>
      <c r="AT154" s="180" t="s">
        <v>237</v>
      </c>
      <c r="AU154" s="180" t="s">
        <v>88</v>
      </c>
      <c r="AV154" s="15" t="s">
        <v>213</v>
      </c>
      <c r="AW154" s="15" t="s">
        <v>33</v>
      </c>
      <c r="AX154" s="15" t="s">
        <v>86</v>
      </c>
      <c r="AY154" s="180" t="s">
        <v>207</v>
      </c>
    </row>
    <row r="155" spans="1:65" s="2" customFormat="1" ht="24.2" customHeight="1">
      <c r="A155" s="31"/>
      <c r="B155" s="148"/>
      <c r="C155" s="149" t="s">
        <v>232</v>
      </c>
      <c r="D155" s="149" t="s">
        <v>209</v>
      </c>
      <c r="E155" s="150" t="s">
        <v>4615</v>
      </c>
      <c r="F155" s="151" t="s">
        <v>4616</v>
      </c>
      <c r="G155" s="152" t="s">
        <v>220</v>
      </c>
      <c r="H155" s="153">
        <v>46.5</v>
      </c>
      <c r="I155" s="154"/>
      <c r="J155" s="155">
        <f>ROUND(I155*H155,2)</f>
        <v>0</v>
      </c>
      <c r="K155" s="156"/>
      <c r="L155" s="32"/>
      <c r="M155" s="157" t="s">
        <v>1</v>
      </c>
      <c r="N155" s="158" t="s">
        <v>44</v>
      </c>
      <c r="O155" s="57"/>
      <c r="P155" s="159">
        <f>O155*H155</f>
        <v>0</v>
      </c>
      <c r="Q155" s="159">
        <v>0</v>
      </c>
      <c r="R155" s="159">
        <f>Q155*H155</f>
        <v>0</v>
      </c>
      <c r="S155" s="159">
        <v>0</v>
      </c>
      <c r="T155" s="160">
        <f>S155*H155</f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61" t="s">
        <v>245</v>
      </c>
      <c r="AT155" s="161" t="s">
        <v>209</v>
      </c>
      <c r="AU155" s="161" t="s">
        <v>88</v>
      </c>
      <c r="AY155" s="17" t="s">
        <v>207</v>
      </c>
      <c r="BE155" s="162">
        <f>IF(N155="základní",J155,0)</f>
        <v>0</v>
      </c>
      <c r="BF155" s="162">
        <f>IF(N155="snížená",J155,0)</f>
        <v>0</v>
      </c>
      <c r="BG155" s="162">
        <f>IF(N155="zákl. přenesená",J155,0)</f>
        <v>0</v>
      </c>
      <c r="BH155" s="162">
        <f>IF(N155="sníž. přenesená",J155,0)</f>
        <v>0</v>
      </c>
      <c r="BI155" s="162">
        <f>IF(N155="nulová",J155,0)</f>
        <v>0</v>
      </c>
      <c r="BJ155" s="17" t="s">
        <v>86</v>
      </c>
      <c r="BK155" s="162">
        <f>ROUND(I155*H155,2)</f>
        <v>0</v>
      </c>
      <c r="BL155" s="17" t="s">
        <v>245</v>
      </c>
      <c r="BM155" s="161" t="s">
        <v>236</v>
      </c>
    </row>
    <row r="156" spans="1:65" s="13" customFormat="1" ht="11.25">
      <c r="B156" s="163"/>
      <c r="D156" s="164" t="s">
        <v>237</v>
      </c>
      <c r="E156" s="165" t="s">
        <v>1</v>
      </c>
      <c r="F156" s="166" t="s">
        <v>4617</v>
      </c>
      <c r="H156" s="167">
        <v>12.4</v>
      </c>
      <c r="I156" s="168"/>
      <c r="L156" s="163"/>
      <c r="M156" s="169"/>
      <c r="N156" s="170"/>
      <c r="O156" s="170"/>
      <c r="P156" s="170"/>
      <c r="Q156" s="170"/>
      <c r="R156" s="170"/>
      <c r="S156" s="170"/>
      <c r="T156" s="171"/>
      <c r="AT156" s="165" t="s">
        <v>237</v>
      </c>
      <c r="AU156" s="165" t="s">
        <v>88</v>
      </c>
      <c r="AV156" s="13" t="s">
        <v>88</v>
      </c>
      <c r="AW156" s="13" t="s">
        <v>33</v>
      </c>
      <c r="AX156" s="13" t="s">
        <v>79</v>
      </c>
      <c r="AY156" s="165" t="s">
        <v>207</v>
      </c>
    </row>
    <row r="157" spans="1:65" s="13" customFormat="1" ht="11.25">
      <c r="B157" s="163"/>
      <c r="D157" s="164" t="s">
        <v>237</v>
      </c>
      <c r="E157" s="165" t="s">
        <v>1</v>
      </c>
      <c r="F157" s="166" t="s">
        <v>4618</v>
      </c>
      <c r="H157" s="167">
        <v>9.3000000000000007</v>
      </c>
      <c r="I157" s="168"/>
      <c r="L157" s="163"/>
      <c r="M157" s="169"/>
      <c r="N157" s="170"/>
      <c r="O157" s="170"/>
      <c r="P157" s="170"/>
      <c r="Q157" s="170"/>
      <c r="R157" s="170"/>
      <c r="S157" s="170"/>
      <c r="T157" s="171"/>
      <c r="AT157" s="165" t="s">
        <v>237</v>
      </c>
      <c r="AU157" s="165" t="s">
        <v>88</v>
      </c>
      <c r="AV157" s="13" t="s">
        <v>88</v>
      </c>
      <c r="AW157" s="13" t="s">
        <v>33</v>
      </c>
      <c r="AX157" s="13" t="s">
        <v>79</v>
      </c>
      <c r="AY157" s="165" t="s">
        <v>207</v>
      </c>
    </row>
    <row r="158" spans="1:65" s="13" customFormat="1" ht="11.25">
      <c r="B158" s="163"/>
      <c r="D158" s="164" t="s">
        <v>237</v>
      </c>
      <c r="E158" s="165" t="s">
        <v>1</v>
      </c>
      <c r="F158" s="166" t="s">
        <v>4619</v>
      </c>
      <c r="H158" s="167">
        <v>9.3000000000000007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3" customFormat="1" ht="11.25">
      <c r="B159" s="163"/>
      <c r="D159" s="164" t="s">
        <v>237</v>
      </c>
      <c r="E159" s="165" t="s">
        <v>1</v>
      </c>
      <c r="F159" s="166" t="s">
        <v>4620</v>
      </c>
      <c r="H159" s="167">
        <v>9.3000000000000007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88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3" customFormat="1" ht="11.25">
      <c r="B160" s="163"/>
      <c r="D160" s="164" t="s">
        <v>237</v>
      </c>
      <c r="E160" s="165" t="s">
        <v>1</v>
      </c>
      <c r="F160" s="166" t="s">
        <v>4621</v>
      </c>
      <c r="H160" s="167">
        <v>6.2</v>
      </c>
      <c r="I160" s="168"/>
      <c r="L160" s="163"/>
      <c r="M160" s="169"/>
      <c r="N160" s="170"/>
      <c r="O160" s="170"/>
      <c r="P160" s="170"/>
      <c r="Q160" s="170"/>
      <c r="R160" s="170"/>
      <c r="S160" s="170"/>
      <c r="T160" s="171"/>
      <c r="AT160" s="165" t="s">
        <v>237</v>
      </c>
      <c r="AU160" s="165" t="s">
        <v>88</v>
      </c>
      <c r="AV160" s="13" t="s">
        <v>88</v>
      </c>
      <c r="AW160" s="13" t="s">
        <v>33</v>
      </c>
      <c r="AX160" s="13" t="s">
        <v>79</v>
      </c>
      <c r="AY160" s="165" t="s">
        <v>207</v>
      </c>
    </row>
    <row r="161" spans="1:65" s="15" customFormat="1" ht="11.25">
      <c r="B161" s="179"/>
      <c r="D161" s="164" t="s">
        <v>237</v>
      </c>
      <c r="E161" s="180" t="s">
        <v>1</v>
      </c>
      <c r="F161" s="181" t="s">
        <v>242</v>
      </c>
      <c r="H161" s="182">
        <v>46.500000000000007</v>
      </c>
      <c r="I161" s="183"/>
      <c r="L161" s="179"/>
      <c r="M161" s="184"/>
      <c r="N161" s="185"/>
      <c r="O161" s="185"/>
      <c r="P161" s="185"/>
      <c r="Q161" s="185"/>
      <c r="R161" s="185"/>
      <c r="S161" s="185"/>
      <c r="T161" s="186"/>
      <c r="AT161" s="180" t="s">
        <v>237</v>
      </c>
      <c r="AU161" s="180" t="s">
        <v>88</v>
      </c>
      <c r="AV161" s="15" t="s">
        <v>213</v>
      </c>
      <c r="AW161" s="15" t="s">
        <v>33</v>
      </c>
      <c r="AX161" s="15" t="s">
        <v>86</v>
      </c>
      <c r="AY161" s="180" t="s">
        <v>207</v>
      </c>
    </row>
    <row r="162" spans="1:65" s="2" customFormat="1" ht="24.2" customHeight="1">
      <c r="A162" s="31"/>
      <c r="B162" s="148"/>
      <c r="C162" s="149" t="s">
        <v>224</v>
      </c>
      <c r="D162" s="149" t="s">
        <v>209</v>
      </c>
      <c r="E162" s="150" t="s">
        <v>4622</v>
      </c>
      <c r="F162" s="151" t="s">
        <v>4623</v>
      </c>
      <c r="G162" s="152" t="s">
        <v>220</v>
      </c>
      <c r="H162" s="153">
        <v>6.2</v>
      </c>
      <c r="I162" s="154"/>
      <c r="J162" s="155">
        <f>ROUND(I162*H162,2)</f>
        <v>0</v>
      </c>
      <c r="K162" s="156"/>
      <c r="L162" s="32"/>
      <c r="M162" s="157" t="s">
        <v>1</v>
      </c>
      <c r="N162" s="158" t="s">
        <v>44</v>
      </c>
      <c r="O162" s="57"/>
      <c r="P162" s="159">
        <f>O162*H162</f>
        <v>0</v>
      </c>
      <c r="Q162" s="159">
        <v>0</v>
      </c>
      <c r="R162" s="159">
        <f>Q162*H162</f>
        <v>0</v>
      </c>
      <c r="S162" s="159">
        <v>0</v>
      </c>
      <c r="T162" s="160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61" t="s">
        <v>245</v>
      </c>
      <c r="AT162" s="161" t="s">
        <v>209</v>
      </c>
      <c r="AU162" s="161" t="s">
        <v>88</v>
      </c>
      <c r="AY162" s="17" t="s">
        <v>207</v>
      </c>
      <c r="BE162" s="162">
        <f>IF(N162="základní",J162,0)</f>
        <v>0</v>
      </c>
      <c r="BF162" s="162">
        <f>IF(N162="snížená",J162,0)</f>
        <v>0</v>
      </c>
      <c r="BG162" s="162">
        <f>IF(N162="zákl. přenesená",J162,0)</f>
        <v>0</v>
      </c>
      <c r="BH162" s="162">
        <f>IF(N162="sníž. přenesená",J162,0)</f>
        <v>0</v>
      </c>
      <c r="BI162" s="162">
        <f>IF(N162="nulová",J162,0)</f>
        <v>0</v>
      </c>
      <c r="BJ162" s="17" t="s">
        <v>86</v>
      </c>
      <c r="BK162" s="162">
        <f>ROUND(I162*H162,2)</f>
        <v>0</v>
      </c>
      <c r="BL162" s="17" t="s">
        <v>245</v>
      </c>
      <c r="BM162" s="161" t="s">
        <v>245</v>
      </c>
    </row>
    <row r="163" spans="1:65" s="13" customFormat="1" ht="11.25">
      <c r="B163" s="163"/>
      <c r="D163" s="164" t="s">
        <v>237</v>
      </c>
      <c r="E163" s="165" t="s">
        <v>1</v>
      </c>
      <c r="F163" s="166" t="s">
        <v>4624</v>
      </c>
      <c r="H163" s="167">
        <v>6.2</v>
      </c>
      <c r="I163" s="168"/>
      <c r="L163" s="163"/>
      <c r="M163" s="169"/>
      <c r="N163" s="170"/>
      <c r="O163" s="170"/>
      <c r="P163" s="170"/>
      <c r="Q163" s="170"/>
      <c r="R163" s="170"/>
      <c r="S163" s="170"/>
      <c r="T163" s="171"/>
      <c r="AT163" s="165" t="s">
        <v>237</v>
      </c>
      <c r="AU163" s="165" t="s">
        <v>88</v>
      </c>
      <c r="AV163" s="13" t="s">
        <v>88</v>
      </c>
      <c r="AW163" s="13" t="s">
        <v>33</v>
      </c>
      <c r="AX163" s="13" t="s">
        <v>79</v>
      </c>
      <c r="AY163" s="165" t="s">
        <v>207</v>
      </c>
    </row>
    <row r="164" spans="1:65" s="15" customFormat="1" ht="11.25">
      <c r="B164" s="179"/>
      <c r="D164" s="164" t="s">
        <v>237</v>
      </c>
      <c r="E164" s="180" t="s">
        <v>1</v>
      </c>
      <c r="F164" s="181" t="s">
        <v>242</v>
      </c>
      <c r="H164" s="182">
        <v>6.2</v>
      </c>
      <c r="I164" s="183"/>
      <c r="L164" s="179"/>
      <c r="M164" s="184"/>
      <c r="N164" s="185"/>
      <c r="O164" s="185"/>
      <c r="P164" s="185"/>
      <c r="Q164" s="185"/>
      <c r="R164" s="185"/>
      <c r="S164" s="185"/>
      <c r="T164" s="186"/>
      <c r="AT164" s="180" t="s">
        <v>237</v>
      </c>
      <c r="AU164" s="180" t="s">
        <v>88</v>
      </c>
      <c r="AV164" s="15" t="s">
        <v>213</v>
      </c>
      <c r="AW164" s="15" t="s">
        <v>33</v>
      </c>
      <c r="AX164" s="15" t="s">
        <v>86</v>
      </c>
      <c r="AY164" s="180" t="s">
        <v>207</v>
      </c>
    </row>
    <row r="165" spans="1:65" s="2" customFormat="1" ht="24.2" customHeight="1">
      <c r="A165" s="31"/>
      <c r="B165" s="148"/>
      <c r="C165" s="149" t="s">
        <v>246</v>
      </c>
      <c r="D165" s="149" t="s">
        <v>209</v>
      </c>
      <c r="E165" s="150" t="s">
        <v>4625</v>
      </c>
      <c r="F165" s="151" t="s">
        <v>4626</v>
      </c>
      <c r="G165" s="152" t="s">
        <v>220</v>
      </c>
      <c r="H165" s="153">
        <v>17</v>
      </c>
      <c r="I165" s="154"/>
      <c r="J165" s="155">
        <f>ROUND(I165*H165,2)</f>
        <v>0</v>
      </c>
      <c r="K165" s="156"/>
      <c r="L165" s="32"/>
      <c r="M165" s="157" t="s">
        <v>1</v>
      </c>
      <c r="N165" s="158" t="s">
        <v>44</v>
      </c>
      <c r="O165" s="57"/>
      <c r="P165" s="159">
        <f>O165*H165</f>
        <v>0</v>
      </c>
      <c r="Q165" s="159">
        <v>0</v>
      </c>
      <c r="R165" s="159">
        <f>Q165*H165</f>
        <v>0</v>
      </c>
      <c r="S165" s="159">
        <v>0</v>
      </c>
      <c r="T165" s="160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61" t="s">
        <v>245</v>
      </c>
      <c r="AT165" s="161" t="s">
        <v>209</v>
      </c>
      <c r="AU165" s="161" t="s">
        <v>88</v>
      </c>
      <c r="AY165" s="17" t="s">
        <v>207</v>
      </c>
      <c r="BE165" s="162">
        <f>IF(N165="základní",J165,0)</f>
        <v>0</v>
      </c>
      <c r="BF165" s="162">
        <f>IF(N165="snížená",J165,0)</f>
        <v>0</v>
      </c>
      <c r="BG165" s="162">
        <f>IF(N165="zákl. přenesená",J165,0)</f>
        <v>0</v>
      </c>
      <c r="BH165" s="162">
        <f>IF(N165="sníž. přenesená",J165,0)</f>
        <v>0</v>
      </c>
      <c r="BI165" s="162">
        <f>IF(N165="nulová",J165,0)</f>
        <v>0</v>
      </c>
      <c r="BJ165" s="17" t="s">
        <v>86</v>
      </c>
      <c r="BK165" s="162">
        <f>ROUND(I165*H165,2)</f>
        <v>0</v>
      </c>
      <c r="BL165" s="17" t="s">
        <v>245</v>
      </c>
      <c r="BM165" s="161" t="s">
        <v>249</v>
      </c>
    </row>
    <row r="166" spans="1:65" s="13" customFormat="1" ht="11.25">
      <c r="B166" s="163"/>
      <c r="D166" s="164" t="s">
        <v>237</v>
      </c>
      <c r="E166" s="165" t="s">
        <v>1</v>
      </c>
      <c r="F166" s="166" t="s">
        <v>4627</v>
      </c>
      <c r="H166" s="167">
        <v>4.5999999999999996</v>
      </c>
      <c r="I166" s="168"/>
      <c r="L166" s="163"/>
      <c r="M166" s="169"/>
      <c r="N166" s="170"/>
      <c r="O166" s="170"/>
      <c r="P166" s="170"/>
      <c r="Q166" s="170"/>
      <c r="R166" s="170"/>
      <c r="S166" s="170"/>
      <c r="T166" s="171"/>
      <c r="AT166" s="165" t="s">
        <v>237</v>
      </c>
      <c r="AU166" s="165" t="s">
        <v>88</v>
      </c>
      <c r="AV166" s="13" t="s">
        <v>88</v>
      </c>
      <c r="AW166" s="13" t="s">
        <v>33</v>
      </c>
      <c r="AX166" s="13" t="s">
        <v>79</v>
      </c>
      <c r="AY166" s="165" t="s">
        <v>207</v>
      </c>
    </row>
    <row r="167" spans="1:65" s="13" customFormat="1" ht="11.25">
      <c r="B167" s="163"/>
      <c r="D167" s="164" t="s">
        <v>237</v>
      </c>
      <c r="E167" s="165" t="s">
        <v>1</v>
      </c>
      <c r="F167" s="166" t="s">
        <v>4628</v>
      </c>
      <c r="H167" s="167">
        <v>4.5999999999999996</v>
      </c>
      <c r="I167" s="168"/>
      <c r="L167" s="163"/>
      <c r="M167" s="169"/>
      <c r="N167" s="170"/>
      <c r="O167" s="170"/>
      <c r="P167" s="170"/>
      <c r="Q167" s="170"/>
      <c r="R167" s="170"/>
      <c r="S167" s="170"/>
      <c r="T167" s="171"/>
      <c r="AT167" s="165" t="s">
        <v>237</v>
      </c>
      <c r="AU167" s="165" t="s">
        <v>88</v>
      </c>
      <c r="AV167" s="13" t="s">
        <v>88</v>
      </c>
      <c r="AW167" s="13" t="s">
        <v>33</v>
      </c>
      <c r="AX167" s="13" t="s">
        <v>79</v>
      </c>
      <c r="AY167" s="165" t="s">
        <v>207</v>
      </c>
    </row>
    <row r="168" spans="1:65" s="13" customFormat="1" ht="11.25">
      <c r="B168" s="163"/>
      <c r="D168" s="164" t="s">
        <v>237</v>
      </c>
      <c r="E168" s="165" t="s">
        <v>1</v>
      </c>
      <c r="F168" s="166" t="s">
        <v>4629</v>
      </c>
      <c r="H168" s="167">
        <v>4.5999999999999996</v>
      </c>
      <c r="I168" s="168"/>
      <c r="L168" s="163"/>
      <c r="M168" s="169"/>
      <c r="N168" s="170"/>
      <c r="O168" s="170"/>
      <c r="P168" s="170"/>
      <c r="Q168" s="170"/>
      <c r="R168" s="170"/>
      <c r="S168" s="170"/>
      <c r="T168" s="171"/>
      <c r="AT168" s="165" t="s">
        <v>237</v>
      </c>
      <c r="AU168" s="165" t="s">
        <v>88</v>
      </c>
      <c r="AV168" s="13" t="s">
        <v>88</v>
      </c>
      <c r="AW168" s="13" t="s">
        <v>33</v>
      </c>
      <c r="AX168" s="13" t="s">
        <v>79</v>
      </c>
      <c r="AY168" s="165" t="s">
        <v>207</v>
      </c>
    </row>
    <row r="169" spans="1:65" s="13" customFormat="1" ht="11.25">
      <c r="B169" s="163"/>
      <c r="D169" s="164" t="s">
        <v>237</v>
      </c>
      <c r="E169" s="165" t="s">
        <v>1</v>
      </c>
      <c r="F169" s="166" t="s">
        <v>4630</v>
      </c>
      <c r="H169" s="167">
        <v>3.2</v>
      </c>
      <c r="I169" s="168"/>
      <c r="L169" s="163"/>
      <c r="M169" s="169"/>
      <c r="N169" s="170"/>
      <c r="O169" s="170"/>
      <c r="P169" s="170"/>
      <c r="Q169" s="170"/>
      <c r="R169" s="170"/>
      <c r="S169" s="170"/>
      <c r="T169" s="171"/>
      <c r="AT169" s="165" t="s">
        <v>237</v>
      </c>
      <c r="AU169" s="165" t="s">
        <v>88</v>
      </c>
      <c r="AV169" s="13" t="s">
        <v>88</v>
      </c>
      <c r="AW169" s="13" t="s">
        <v>33</v>
      </c>
      <c r="AX169" s="13" t="s">
        <v>79</v>
      </c>
      <c r="AY169" s="165" t="s">
        <v>207</v>
      </c>
    </row>
    <row r="170" spans="1:65" s="15" customFormat="1" ht="11.25">
      <c r="B170" s="179"/>
      <c r="D170" s="164" t="s">
        <v>237</v>
      </c>
      <c r="E170" s="180" t="s">
        <v>1</v>
      </c>
      <c r="F170" s="181" t="s">
        <v>242</v>
      </c>
      <c r="H170" s="182">
        <v>17</v>
      </c>
      <c r="I170" s="183"/>
      <c r="L170" s="179"/>
      <c r="M170" s="184"/>
      <c r="N170" s="185"/>
      <c r="O170" s="185"/>
      <c r="P170" s="185"/>
      <c r="Q170" s="185"/>
      <c r="R170" s="185"/>
      <c r="S170" s="185"/>
      <c r="T170" s="186"/>
      <c r="AT170" s="180" t="s">
        <v>237</v>
      </c>
      <c r="AU170" s="180" t="s">
        <v>88</v>
      </c>
      <c r="AV170" s="15" t="s">
        <v>213</v>
      </c>
      <c r="AW170" s="15" t="s">
        <v>33</v>
      </c>
      <c r="AX170" s="15" t="s">
        <v>86</v>
      </c>
      <c r="AY170" s="180" t="s">
        <v>207</v>
      </c>
    </row>
    <row r="171" spans="1:65" s="2" customFormat="1" ht="24.2" customHeight="1">
      <c r="A171" s="31"/>
      <c r="B171" s="148"/>
      <c r="C171" s="149" t="s">
        <v>228</v>
      </c>
      <c r="D171" s="149" t="s">
        <v>209</v>
      </c>
      <c r="E171" s="150" t="s">
        <v>4631</v>
      </c>
      <c r="F171" s="151" t="s">
        <v>4632</v>
      </c>
      <c r="G171" s="152" t="s">
        <v>220</v>
      </c>
      <c r="H171" s="153">
        <v>3.05</v>
      </c>
      <c r="I171" s="154"/>
      <c r="J171" s="155">
        <f>ROUND(I171*H171,2)</f>
        <v>0</v>
      </c>
      <c r="K171" s="156"/>
      <c r="L171" s="32"/>
      <c r="M171" s="157" t="s">
        <v>1</v>
      </c>
      <c r="N171" s="158" t="s">
        <v>44</v>
      </c>
      <c r="O171" s="57"/>
      <c r="P171" s="159">
        <f>O171*H171</f>
        <v>0</v>
      </c>
      <c r="Q171" s="159">
        <v>0</v>
      </c>
      <c r="R171" s="159">
        <f>Q171*H171</f>
        <v>0</v>
      </c>
      <c r="S171" s="159">
        <v>0</v>
      </c>
      <c r="T171" s="160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61" t="s">
        <v>245</v>
      </c>
      <c r="AT171" s="161" t="s">
        <v>209</v>
      </c>
      <c r="AU171" s="161" t="s">
        <v>88</v>
      </c>
      <c r="AY171" s="17" t="s">
        <v>207</v>
      </c>
      <c r="BE171" s="162">
        <f>IF(N171="základní",J171,0)</f>
        <v>0</v>
      </c>
      <c r="BF171" s="162">
        <f>IF(N171="snížená",J171,0)</f>
        <v>0</v>
      </c>
      <c r="BG171" s="162">
        <f>IF(N171="zákl. přenesená",J171,0)</f>
        <v>0</v>
      </c>
      <c r="BH171" s="162">
        <f>IF(N171="sníž. přenesená",J171,0)</f>
        <v>0</v>
      </c>
      <c r="BI171" s="162">
        <f>IF(N171="nulová",J171,0)</f>
        <v>0</v>
      </c>
      <c r="BJ171" s="17" t="s">
        <v>86</v>
      </c>
      <c r="BK171" s="162">
        <f>ROUND(I171*H171,2)</f>
        <v>0</v>
      </c>
      <c r="BL171" s="17" t="s">
        <v>245</v>
      </c>
      <c r="BM171" s="161" t="s">
        <v>253</v>
      </c>
    </row>
    <row r="172" spans="1:65" s="13" customFormat="1" ht="11.25">
      <c r="B172" s="163"/>
      <c r="D172" s="164" t="s">
        <v>237</v>
      </c>
      <c r="E172" s="165" t="s">
        <v>1</v>
      </c>
      <c r="F172" s="166" t="s">
        <v>4633</v>
      </c>
      <c r="H172" s="167">
        <v>3.05</v>
      </c>
      <c r="I172" s="168"/>
      <c r="L172" s="163"/>
      <c r="M172" s="169"/>
      <c r="N172" s="170"/>
      <c r="O172" s="170"/>
      <c r="P172" s="170"/>
      <c r="Q172" s="170"/>
      <c r="R172" s="170"/>
      <c r="S172" s="170"/>
      <c r="T172" s="171"/>
      <c r="AT172" s="165" t="s">
        <v>237</v>
      </c>
      <c r="AU172" s="165" t="s">
        <v>88</v>
      </c>
      <c r="AV172" s="13" t="s">
        <v>88</v>
      </c>
      <c r="AW172" s="13" t="s">
        <v>33</v>
      </c>
      <c r="AX172" s="13" t="s">
        <v>79</v>
      </c>
      <c r="AY172" s="165" t="s">
        <v>207</v>
      </c>
    </row>
    <row r="173" spans="1:65" s="15" customFormat="1" ht="11.25">
      <c r="B173" s="179"/>
      <c r="D173" s="164" t="s">
        <v>237</v>
      </c>
      <c r="E173" s="180" t="s">
        <v>1</v>
      </c>
      <c r="F173" s="181" t="s">
        <v>242</v>
      </c>
      <c r="H173" s="182">
        <v>3.05</v>
      </c>
      <c r="I173" s="183"/>
      <c r="L173" s="179"/>
      <c r="M173" s="184"/>
      <c r="N173" s="185"/>
      <c r="O173" s="185"/>
      <c r="P173" s="185"/>
      <c r="Q173" s="185"/>
      <c r="R173" s="185"/>
      <c r="S173" s="185"/>
      <c r="T173" s="186"/>
      <c r="AT173" s="180" t="s">
        <v>237</v>
      </c>
      <c r="AU173" s="180" t="s">
        <v>88</v>
      </c>
      <c r="AV173" s="15" t="s">
        <v>213</v>
      </c>
      <c r="AW173" s="15" t="s">
        <v>33</v>
      </c>
      <c r="AX173" s="15" t="s">
        <v>86</v>
      </c>
      <c r="AY173" s="180" t="s">
        <v>207</v>
      </c>
    </row>
    <row r="174" spans="1:65" s="2" customFormat="1" ht="24.2" customHeight="1">
      <c r="A174" s="31"/>
      <c r="B174" s="148"/>
      <c r="C174" s="149" t="s">
        <v>254</v>
      </c>
      <c r="D174" s="149" t="s">
        <v>209</v>
      </c>
      <c r="E174" s="150" t="s">
        <v>4634</v>
      </c>
      <c r="F174" s="151" t="s">
        <v>4635</v>
      </c>
      <c r="G174" s="152" t="s">
        <v>220</v>
      </c>
      <c r="H174" s="153">
        <v>9</v>
      </c>
      <c r="I174" s="154"/>
      <c r="J174" s="155">
        <f>ROUND(I174*H174,2)</f>
        <v>0</v>
      </c>
      <c r="K174" s="156"/>
      <c r="L174" s="32"/>
      <c r="M174" s="157" t="s">
        <v>1</v>
      </c>
      <c r="N174" s="158" t="s">
        <v>44</v>
      </c>
      <c r="O174" s="57"/>
      <c r="P174" s="159">
        <f>O174*H174</f>
        <v>0</v>
      </c>
      <c r="Q174" s="159">
        <v>0</v>
      </c>
      <c r="R174" s="159">
        <f>Q174*H174</f>
        <v>0</v>
      </c>
      <c r="S174" s="159">
        <v>0</v>
      </c>
      <c r="T174" s="160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61" t="s">
        <v>245</v>
      </c>
      <c r="AT174" s="161" t="s">
        <v>209</v>
      </c>
      <c r="AU174" s="161" t="s">
        <v>88</v>
      </c>
      <c r="AY174" s="17" t="s">
        <v>207</v>
      </c>
      <c r="BE174" s="162">
        <f>IF(N174="základní",J174,0)</f>
        <v>0</v>
      </c>
      <c r="BF174" s="162">
        <f>IF(N174="snížená",J174,0)</f>
        <v>0</v>
      </c>
      <c r="BG174" s="162">
        <f>IF(N174="zákl. přenesená",J174,0)</f>
        <v>0</v>
      </c>
      <c r="BH174" s="162">
        <f>IF(N174="sníž. přenesená",J174,0)</f>
        <v>0</v>
      </c>
      <c r="BI174" s="162">
        <f>IF(N174="nulová",J174,0)</f>
        <v>0</v>
      </c>
      <c r="BJ174" s="17" t="s">
        <v>86</v>
      </c>
      <c r="BK174" s="162">
        <f>ROUND(I174*H174,2)</f>
        <v>0</v>
      </c>
      <c r="BL174" s="17" t="s">
        <v>245</v>
      </c>
      <c r="BM174" s="161" t="s">
        <v>257</v>
      </c>
    </row>
    <row r="175" spans="1:65" s="13" customFormat="1" ht="11.25">
      <c r="B175" s="163"/>
      <c r="D175" s="164" t="s">
        <v>237</v>
      </c>
      <c r="E175" s="165" t="s">
        <v>1</v>
      </c>
      <c r="F175" s="166" t="s">
        <v>4636</v>
      </c>
      <c r="H175" s="167">
        <v>9</v>
      </c>
      <c r="I175" s="168"/>
      <c r="L175" s="163"/>
      <c r="M175" s="169"/>
      <c r="N175" s="170"/>
      <c r="O175" s="170"/>
      <c r="P175" s="170"/>
      <c r="Q175" s="170"/>
      <c r="R175" s="170"/>
      <c r="S175" s="170"/>
      <c r="T175" s="171"/>
      <c r="AT175" s="165" t="s">
        <v>237</v>
      </c>
      <c r="AU175" s="165" t="s">
        <v>88</v>
      </c>
      <c r="AV175" s="13" t="s">
        <v>88</v>
      </c>
      <c r="AW175" s="13" t="s">
        <v>33</v>
      </c>
      <c r="AX175" s="13" t="s">
        <v>79</v>
      </c>
      <c r="AY175" s="165" t="s">
        <v>207</v>
      </c>
    </row>
    <row r="176" spans="1:65" s="15" customFormat="1" ht="11.25">
      <c r="B176" s="179"/>
      <c r="D176" s="164" t="s">
        <v>237</v>
      </c>
      <c r="E176" s="180" t="s">
        <v>1</v>
      </c>
      <c r="F176" s="181" t="s">
        <v>242</v>
      </c>
      <c r="H176" s="182">
        <v>9</v>
      </c>
      <c r="I176" s="183"/>
      <c r="L176" s="179"/>
      <c r="M176" s="184"/>
      <c r="N176" s="185"/>
      <c r="O176" s="185"/>
      <c r="P176" s="185"/>
      <c r="Q176" s="185"/>
      <c r="R176" s="185"/>
      <c r="S176" s="185"/>
      <c r="T176" s="186"/>
      <c r="AT176" s="180" t="s">
        <v>237</v>
      </c>
      <c r="AU176" s="180" t="s">
        <v>88</v>
      </c>
      <c r="AV176" s="15" t="s">
        <v>213</v>
      </c>
      <c r="AW176" s="15" t="s">
        <v>33</v>
      </c>
      <c r="AX176" s="15" t="s">
        <v>86</v>
      </c>
      <c r="AY176" s="180" t="s">
        <v>207</v>
      </c>
    </row>
    <row r="177" spans="1:65" s="2" customFormat="1" ht="33" customHeight="1">
      <c r="A177" s="31"/>
      <c r="B177" s="148"/>
      <c r="C177" s="149" t="s">
        <v>231</v>
      </c>
      <c r="D177" s="149" t="s">
        <v>209</v>
      </c>
      <c r="E177" s="150" t="s">
        <v>4637</v>
      </c>
      <c r="F177" s="151" t="s">
        <v>4638</v>
      </c>
      <c r="G177" s="152" t="s">
        <v>220</v>
      </c>
      <c r="H177" s="153">
        <v>19.5</v>
      </c>
      <c r="I177" s="154"/>
      <c r="J177" s="155">
        <f>ROUND(I177*H177,2)</f>
        <v>0</v>
      </c>
      <c r="K177" s="156"/>
      <c r="L177" s="32"/>
      <c r="M177" s="157" t="s">
        <v>1</v>
      </c>
      <c r="N177" s="158" t="s">
        <v>44</v>
      </c>
      <c r="O177" s="57"/>
      <c r="P177" s="159">
        <f>O177*H177</f>
        <v>0</v>
      </c>
      <c r="Q177" s="159">
        <v>0</v>
      </c>
      <c r="R177" s="159">
        <f>Q177*H177</f>
        <v>0</v>
      </c>
      <c r="S177" s="159">
        <v>0</v>
      </c>
      <c r="T177" s="160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61" t="s">
        <v>245</v>
      </c>
      <c r="AT177" s="161" t="s">
        <v>209</v>
      </c>
      <c r="AU177" s="161" t="s">
        <v>88</v>
      </c>
      <c r="AY177" s="17" t="s">
        <v>207</v>
      </c>
      <c r="BE177" s="162">
        <f>IF(N177="základní",J177,0)</f>
        <v>0</v>
      </c>
      <c r="BF177" s="162">
        <f>IF(N177="snížená",J177,0)</f>
        <v>0</v>
      </c>
      <c r="BG177" s="162">
        <f>IF(N177="zákl. přenesená",J177,0)</f>
        <v>0</v>
      </c>
      <c r="BH177" s="162">
        <f>IF(N177="sníž. přenesená",J177,0)</f>
        <v>0</v>
      </c>
      <c r="BI177" s="162">
        <f>IF(N177="nulová",J177,0)</f>
        <v>0</v>
      </c>
      <c r="BJ177" s="17" t="s">
        <v>86</v>
      </c>
      <c r="BK177" s="162">
        <f>ROUND(I177*H177,2)</f>
        <v>0</v>
      </c>
      <c r="BL177" s="17" t="s">
        <v>245</v>
      </c>
      <c r="BM177" s="161" t="s">
        <v>260</v>
      </c>
    </row>
    <row r="178" spans="1:65" s="13" customFormat="1" ht="11.25">
      <c r="B178" s="163"/>
      <c r="D178" s="164" t="s">
        <v>237</v>
      </c>
      <c r="E178" s="165" t="s">
        <v>1</v>
      </c>
      <c r="F178" s="166" t="s">
        <v>4639</v>
      </c>
      <c r="H178" s="167">
        <v>19.5</v>
      </c>
      <c r="I178" s="168"/>
      <c r="L178" s="163"/>
      <c r="M178" s="169"/>
      <c r="N178" s="170"/>
      <c r="O178" s="170"/>
      <c r="P178" s="170"/>
      <c r="Q178" s="170"/>
      <c r="R178" s="170"/>
      <c r="S178" s="170"/>
      <c r="T178" s="171"/>
      <c r="AT178" s="165" t="s">
        <v>237</v>
      </c>
      <c r="AU178" s="165" t="s">
        <v>88</v>
      </c>
      <c r="AV178" s="13" t="s">
        <v>88</v>
      </c>
      <c r="AW178" s="13" t="s">
        <v>33</v>
      </c>
      <c r="AX178" s="13" t="s">
        <v>79</v>
      </c>
      <c r="AY178" s="165" t="s">
        <v>207</v>
      </c>
    </row>
    <row r="179" spans="1:65" s="15" customFormat="1" ht="11.25">
      <c r="B179" s="179"/>
      <c r="D179" s="164" t="s">
        <v>237</v>
      </c>
      <c r="E179" s="180" t="s">
        <v>1</v>
      </c>
      <c r="F179" s="181" t="s">
        <v>242</v>
      </c>
      <c r="H179" s="182">
        <v>19.5</v>
      </c>
      <c r="I179" s="183"/>
      <c r="L179" s="179"/>
      <c r="M179" s="184"/>
      <c r="N179" s="185"/>
      <c r="O179" s="185"/>
      <c r="P179" s="185"/>
      <c r="Q179" s="185"/>
      <c r="R179" s="185"/>
      <c r="S179" s="185"/>
      <c r="T179" s="186"/>
      <c r="AT179" s="180" t="s">
        <v>237</v>
      </c>
      <c r="AU179" s="180" t="s">
        <v>88</v>
      </c>
      <c r="AV179" s="15" t="s">
        <v>213</v>
      </c>
      <c r="AW179" s="15" t="s">
        <v>33</v>
      </c>
      <c r="AX179" s="15" t="s">
        <v>86</v>
      </c>
      <c r="AY179" s="180" t="s">
        <v>207</v>
      </c>
    </row>
    <row r="180" spans="1:65" s="2" customFormat="1" ht="24.2" customHeight="1">
      <c r="A180" s="31"/>
      <c r="B180" s="148"/>
      <c r="C180" s="149" t="s">
        <v>262</v>
      </c>
      <c r="D180" s="149" t="s">
        <v>209</v>
      </c>
      <c r="E180" s="150" t="s">
        <v>4640</v>
      </c>
      <c r="F180" s="151" t="s">
        <v>4641</v>
      </c>
      <c r="G180" s="152" t="s">
        <v>301</v>
      </c>
      <c r="H180" s="153">
        <v>1</v>
      </c>
      <c r="I180" s="154"/>
      <c r="J180" s="155">
        <f>ROUND(I180*H180,2)</f>
        <v>0</v>
      </c>
      <c r="K180" s="156"/>
      <c r="L180" s="32"/>
      <c r="M180" s="157" t="s">
        <v>1</v>
      </c>
      <c r="N180" s="158" t="s">
        <v>44</v>
      </c>
      <c r="O180" s="57"/>
      <c r="P180" s="159">
        <f>O180*H180</f>
        <v>0</v>
      </c>
      <c r="Q180" s="159">
        <v>0</v>
      </c>
      <c r="R180" s="159">
        <f>Q180*H180</f>
        <v>0</v>
      </c>
      <c r="S180" s="159">
        <v>0</v>
      </c>
      <c r="T180" s="160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61" t="s">
        <v>245</v>
      </c>
      <c r="AT180" s="161" t="s">
        <v>209</v>
      </c>
      <c r="AU180" s="161" t="s">
        <v>88</v>
      </c>
      <c r="AY180" s="17" t="s">
        <v>207</v>
      </c>
      <c r="BE180" s="162">
        <f>IF(N180="základní",J180,0)</f>
        <v>0</v>
      </c>
      <c r="BF180" s="162">
        <f>IF(N180="snížená",J180,0)</f>
        <v>0</v>
      </c>
      <c r="BG180" s="162">
        <f>IF(N180="zákl. přenesená",J180,0)</f>
        <v>0</v>
      </c>
      <c r="BH180" s="162">
        <f>IF(N180="sníž. přenesená",J180,0)</f>
        <v>0</v>
      </c>
      <c r="BI180" s="162">
        <f>IF(N180="nulová",J180,0)</f>
        <v>0</v>
      </c>
      <c r="BJ180" s="17" t="s">
        <v>86</v>
      </c>
      <c r="BK180" s="162">
        <f>ROUND(I180*H180,2)</f>
        <v>0</v>
      </c>
      <c r="BL180" s="17" t="s">
        <v>245</v>
      </c>
      <c r="BM180" s="161" t="s">
        <v>265</v>
      </c>
    </row>
    <row r="181" spans="1:65" s="13" customFormat="1" ht="11.25">
      <c r="B181" s="163"/>
      <c r="D181" s="164" t="s">
        <v>237</v>
      </c>
      <c r="E181" s="165" t="s">
        <v>1</v>
      </c>
      <c r="F181" s="166" t="s">
        <v>1342</v>
      </c>
      <c r="H181" s="167">
        <v>1</v>
      </c>
      <c r="I181" s="168"/>
      <c r="L181" s="163"/>
      <c r="M181" s="169"/>
      <c r="N181" s="170"/>
      <c r="O181" s="170"/>
      <c r="P181" s="170"/>
      <c r="Q181" s="170"/>
      <c r="R181" s="170"/>
      <c r="S181" s="170"/>
      <c r="T181" s="171"/>
      <c r="AT181" s="165" t="s">
        <v>237</v>
      </c>
      <c r="AU181" s="165" t="s">
        <v>88</v>
      </c>
      <c r="AV181" s="13" t="s">
        <v>88</v>
      </c>
      <c r="AW181" s="13" t="s">
        <v>33</v>
      </c>
      <c r="AX181" s="13" t="s">
        <v>79</v>
      </c>
      <c r="AY181" s="165" t="s">
        <v>207</v>
      </c>
    </row>
    <row r="182" spans="1:65" s="15" customFormat="1" ht="11.25">
      <c r="B182" s="179"/>
      <c r="D182" s="164" t="s">
        <v>237</v>
      </c>
      <c r="E182" s="180" t="s">
        <v>1</v>
      </c>
      <c r="F182" s="181" t="s">
        <v>242</v>
      </c>
      <c r="H182" s="182">
        <v>1</v>
      </c>
      <c r="I182" s="183"/>
      <c r="L182" s="179"/>
      <c r="M182" s="184"/>
      <c r="N182" s="185"/>
      <c r="O182" s="185"/>
      <c r="P182" s="185"/>
      <c r="Q182" s="185"/>
      <c r="R182" s="185"/>
      <c r="S182" s="185"/>
      <c r="T182" s="186"/>
      <c r="AT182" s="180" t="s">
        <v>237</v>
      </c>
      <c r="AU182" s="180" t="s">
        <v>88</v>
      </c>
      <c r="AV182" s="15" t="s">
        <v>213</v>
      </c>
      <c r="AW182" s="15" t="s">
        <v>33</v>
      </c>
      <c r="AX182" s="15" t="s">
        <v>86</v>
      </c>
      <c r="AY182" s="180" t="s">
        <v>207</v>
      </c>
    </row>
    <row r="183" spans="1:65" s="2" customFormat="1" ht="24.2" customHeight="1">
      <c r="A183" s="31"/>
      <c r="B183" s="148"/>
      <c r="C183" s="149" t="s">
        <v>236</v>
      </c>
      <c r="D183" s="149" t="s">
        <v>209</v>
      </c>
      <c r="E183" s="150" t="s">
        <v>4642</v>
      </c>
      <c r="F183" s="151" t="s">
        <v>4643</v>
      </c>
      <c r="G183" s="152" t="s">
        <v>301</v>
      </c>
      <c r="H183" s="153">
        <v>1</v>
      </c>
      <c r="I183" s="154"/>
      <c r="J183" s="155">
        <f>ROUND(I183*H183,2)</f>
        <v>0</v>
      </c>
      <c r="K183" s="156"/>
      <c r="L183" s="32"/>
      <c r="M183" s="157" t="s">
        <v>1</v>
      </c>
      <c r="N183" s="158" t="s">
        <v>44</v>
      </c>
      <c r="O183" s="57"/>
      <c r="P183" s="159">
        <f>O183*H183</f>
        <v>0</v>
      </c>
      <c r="Q183" s="159">
        <v>0</v>
      </c>
      <c r="R183" s="159">
        <f>Q183*H183</f>
        <v>0</v>
      </c>
      <c r="S183" s="159">
        <v>0</v>
      </c>
      <c r="T183" s="160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61" t="s">
        <v>245</v>
      </c>
      <c r="AT183" s="161" t="s">
        <v>209</v>
      </c>
      <c r="AU183" s="161" t="s">
        <v>88</v>
      </c>
      <c r="AY183" s="17" t="s">
        <v>207</v>
      </c>
      <c r="BE183" s="162">
        <f>IF(N183="základní",J183,0)</f>
        <v>0</v>
      </c>
      <c r="BF183" s="162">
        <f>IF(N183="snížená",J183,0)</f>
        <v>0</v>
      </c>
      <c r="BG183" s="162">
        <f>IF(N183="zákl. přenesená",J183,0)</f>
        <v>0</v>
      </c>
      <c r="BH183" s="162">
        <f>IF(N183="sníž. přenesená",J183,0)</f>
        <v>0</v>
      </c>
      <c r="BI183" s="162">
        <f>IF(N183="nulová",J183,0)</f>
        <v>0</v>
      </c>
      <c r="BJ183" s="17" t="s">
        <v>86</v>
      </c>
      <c r="BK183" s="162">
        <f>ROUND(I183*H183,2)</f>
        <v>0</v>
      </c>
      <c r="BL183" s="17" t="s">
        <v>245</v>
      </c>
      <c r="BM183" s="161" t="s">
        <v>271</v>
      </c>
    </row>
    <row r="184" spans="1:65" s="13" customFormat="1" ht="11.25">
      <c r="B184" s="163"/>
      <c r="D184" s="164" t="s">
        <v>237</v>
      </c>
      <c r="E184" s="165" t="s">
        <v>1</v>
      </c>
      <c r="F184" s="166" t="s">
        <v>1342</v>
      </c>
      <c r="H184" s="167">
        <v>1</v>
      </c>
      <c r="I184" s="168"/>
      <c r="L184" s="163"/>
      <c r="M184" s="169"/>
      <c r="N184" s="170"/>
      <c r="O184" s="170"/>
      <c r="P184" s="170"/>
      <c r="Q184" s="170"/>
      <c r="R184" s="170"/>
      <c r="S184" s="170"/>
      <c r="T184" s="171"/>
      <c r="AT184" s="165" t="s">
        <v>237</v>
      </c>
      <c r="AU184" s="165" t="s">
        <v>88</v>
      </c>
      <c r="AV184" s="13" t="s">
        <v>88</v>
      </c>
      <c r="AW184" s="13" t="s">
        <v>33</v>
      </c>
      <c r="AX184" s="13" t="s">
        <v>79</v>
      </c>
      <c r="AY184" s="165" t="s">
        <v>207</v>
      </c>
    </row>
    <row r="185" spans="1:65" s="15" customFormat="1" ht="11.25">
      <c r="B185" s="179"/>
      <c r="D185" s="164" t="s">
        <v>237</v>
      </c>
      <c r="E185" s="180" t="s">
        <v>1</v>
      </c>
      <c r="F185" s="181" t="s">
        <v>242</v>
      </c>
      <c r="H185" s="182">
        <v>1</v>
      </c>
      <c r="I185" s="183"/>
      <c r="L185" s="179"/>
      <c r="M185" s="184"/>
      <c r="N185" s="185"/>
      <c r="O185" s="185"/>
      <c r="P185" s="185"/>
      <c r="Q185" s="185"/>
      <c r="R185" s="185"/>
      <c r="S185" s="185"/>
      <c r="T185" s="186"/>
      <c r="AT185" s="180" t="s">
        <v>237</v>
      </c>
      <c r="AU185" s="180" t="s">
        <v>88</v>
      </c>
      <c r="AV185" s="15" t="s">
        <v>213</v>
      </c>
      <c r="AW185" s="15" t="s">
        <v>33</v>
      </c>
      <c r="AX185" s="15" t="s">
        <v>86</v>
      </c>
      <c r="AY185" s="180" t="s">
        <v>207</v>
      </c>
    </row>
    <row r="186" spans="1:65" s="2" customFormat="1" ht="24.2" customHeight="1">
      <c r="A186" s="31"/>
      <c r="B186" s="148"/>
      <c r="C186" s="149" t="s">
        <v>8</v>
      </c>
      <c r="D186" s="149" t="s">
        <v>209</v>
      </c>
      <c r="E186" s="150" t="s">
        <v>4644</v>
      </c>
      <c r="F186" s="151" t="s">
        <v>4645</v>
      </c>
      <c r="G186" s="152" t="s">
        <v>662</v>
      </c>
      <c r="H186" s="153">
        <v>1</v>
      </c>
      <c r="I186" s="154"/>
      <c r="J186" s="155">
        <f>ROUND(I186*H186,2)</f>
        <v>0</v>
      </c>
      <c r="K186" s="156"/>
      <c r="L186" s="32"/>
      <c r="M186" s="157" t="s">
        <v>1</v>
      </c>
      <c r="N186" s="158" t="s">
        <v>44</v>
      </c>
      <c r="O186" s="57"/>
      <c r="P186" s="159">
        <f>O186*H186</f>
        <v>0</v>
      </c>
      <c r="Q186" s="159">
        <v>0</v>
      </c>
      <c r="R186" s="159">
        <f>Q186*H186</f>
        <v>0</v>
      </c>
      <c r="S186" s="159">
        <v>0</v>
      </c>
      <c r="T186" s="160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61" t="s">
        <v>245</v>
      </c>
      <c r="AT186" s="161" t="s">
        <v>209</v>
      </c>
      <c r="AU186" s="161" t="s">
        <v>88</v>
      </c>
      <c r="AY186" s="17" t="s">
        <v>207</v>
      </c>
      <c r="BE186" s="162">
        <f>IF(N186="základní",J186,0)</f>
        <v>0</v>
      </c>
      <c r="BF186" s="162">
        <f>IF(N186="snížená",J186,0)</f>
        <v>0</v>
      </c>
      <c r="BG186" s="162">
        <f>IF(N186="zákl. přenesená",J186,0)</f>
        <v>0</v>
      </c>
      <c r="BH186" s="162">
        <f>IF(N186="sníž. přenesená",J186,0)</f>
        <v>0</v>
      </c>
      <c r="BI186" s="162">
        <f>IF(N186="nulová",J186,0)</f>
        <v>0</v>
      </c>
      <c r="BJ186" s="17" t="s">
        <v>86</v>
      </c>
      <c r="BK186" s="162">
        <f>ROUND(I186*H186,2)</f>
        <v>0</v>
      </c>
      <c r="BL186" s="17" t="s">
        <v>245</v>
      </c>
      <c r="BM186" s="161" t="s">
        <v>275</v>
      </c>
    </row>
    <row r="187" spans="1:65" s="13" customFormat="1" ht="11.25">
      <c r="B187" s="163"/>
      <c r="D187" s="164" t="s">
        <v>237</v>
      </c>
      <c r="E187" s="165" t="s">
        <v>1</v>
      </c>
      <c r="F187" s="166" t="s">
        <v>1365</v>
      </c>
      <c r="H187" s="167">
        <v>1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5" customFormat="1" ht="11.25">
      <c r="B188" s="179"/>
      <c r="D188" s="164" t="s">
        <v>237</v>
      </c>
      <c r="E188" s="180" t="s">
        <v>1</v>
      </c>
      <c r="F188" s="181" t="s">
        <v>242</v>
      </c>
      <c r="H188" s="182">
        <v>1</v>
      </c>
      <c r="I188" s="183"/>
      <c r="L188" s="179"/>
      <c r="M188" s="184"/>
      <c r="N188" s="185"/>
      <c r="O188" s="185"/>
      <c r="P188" s="185"/>
      <c r="Q188" s="185"/>
      <c r="R188" s="185"/>
      <c r="S188" s="185"/>
      <c r="T188" s="186"/>
      <c r="AT188" s="180" t="s">
        <v>237</v>
      </c>
      <c r="AU188" s="180" t="s">
        <v>88</v>
      </c>
      <c r="AV188" s="15" t="s">
        <v>213</v>
      </c>
      <c r="AW188" s="15" t="s">
        <v>33</v>
      </c>
      <c r="AX188" s="15" t="s">
        <v>86</v>
      </c>
      <c r="AY188" s="180" t="s">
        <v>207</v>
      </c>
    </row>
    <row r="189" spans="1:65" s="2" customFormat="1" ht="24.2" customHeight="1">
      <c r="A189" s="31"/>
      <c r="B189" s="148"/>
      <c r="C189" s="149" t="s">
        <v>245</v>
      </c>
      <c r="D189" s="149" t="s">
        <v>209</v>
      </c>
      <c r="E189" s="150" t="s">
        <v>4646</v>
      </c>
      <c r="F189" s="151" t="s">
        <v>4647</v>
      </c>
      <c r="G189" s="152" t="s">
        <v>301</v>
      </c>
      <c r="H189" s="153">
        <v>1</v>
      </c>
      <c r="I189" s="154"/>
      <c r="J189" s="155">
        <f>ROUND(I189*H189,2)</f>
        <v>0</v>
      </c>
      <c r="K189" s="156"/>
      <c r="L189" s="32"/>
      <c r="M189" s="157" t="s">
        <v>1</v>
      </c>
      <c r="N189" s="158" t="s">
        <v>44</v>
      </c>
      <c r="O189" s="57"/>
      <c r="P189" s="159">
        <f>O189*H189</f>
        <v>0</v>
      </c>
      <c r="Q189" s="159">
        <v>0</v>
      </c>
      <c r="R189" s="159">
        <f>Q189*H189</f>
        <v>0</v>
      </c>
      <c r="S189" s="159">
        <v>0</v>
      </c>
      <c r="T189" s="160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61" t="s">
        <v>245</v>
      </c>
      <c r="AT189" s="161" t="s">
        <v>209</v>
      </c>
      <c r="AU189" s="161" t="s">
        <v>88</v>
      </c>
      <c r="AY189" s="17" t="s">
        <v>207</v>
      </c>
      <c r="BE189" s="162">
        <f>IF(N189="základní",J189,0)</f>
        <v>0</v>
      </c>
      <c r="BF189" s="162">
        <f>IF(N189="snížená",J189,0)</f>
        <v>0</v>
      </c>
      <c r="BG189" s="162">
        <f>IF(N189="zákl. přenesená",J189,0)</f>
        <v>0</v>
      </c>
      <c r="BH189" s="162">
        <f>IF(N189="sníž. přenesená",J189,0)</f>
        <v>0</v>
      </c>
      <c r="BI189" s="162">
        <f>IF(N189="nulová",J189,0)</f>
        <v>0</v>
      </c>
      <c r="BJ189" s="17" t="s">
        <v>86</v>
      </c>
      <c r="BK189" s="162">
        <f>ROUND(I189*H189,2)</f>
        <v>0</v>
      </c>
      <c r="BL189" s="17" t="s">
        <v>245</v>
      </c>
      <c r="BM189" s="161" t="s">
        <v>279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1365</v>
      </c>
      <c r="H190" s="167">
        <v>1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5" customFormat="1" ht="11.25">
      <c r="B191" s="179"/>
      <c r="D191" s="164" t="s">
        <v>237</v>
      </c>
      <c r="E191" s="180" t="s">
        <v>1</v>
      </c>
      <c r="F191" s="181" t="s">
        <v>242</v>
      </c>
      <c r="H191" s="182">
        <v>1</v>
      </c>
      <c r="I191" s="183"/>
      <c r="L191" s="179"/>
      <c r="M191" s="184"/>
      <c r="N191" s="185"/>
      <c r="O191" s="185"/>
      <c r="P191" s="185"/>
      <c r="Q191" s="185"/>
      <c r="R191" s="185"/>
      <c r="S191" s="185"/>
      <c r="T191" s="186"/>
      <c r="AT191" s="180" t="s">
        <v>237</v>
      </c>
      <c r="AU191" s="180" t="s">
        <v>88</v>
      </c>
      <c r="AV191" s="15" t="s">
        <v>213</v>
      </c>
      <c r="AW191" s="15" t="s">
        <v>33</v>
      </c>
      <c r="AX191" s="15" t="s">
        <v>86</v>
      </c>
      <c r="AY191" s="180" t="s">
        <v>207</v>
      </c>
    </row>
    <row r="192" spans="1:65" s="2" customFormat="1" ht="33" customHeight="1">
      <c r="A192" s="31"/>
      <c r="B192" s="148"/>
      <c r="C192" s="149" t="s">
        <v>285</v>
      </c>
      <c r="D192" s="149" t="s">
        <v>209</v>
      </c>
      <c r="E192" s="150" t="s">
        <v>4648</v>
      </c>
      <c r="F192" s="151" t="s">
        <v>4649</v>
      </c>
      <c r="G192" s="152" t="s">
        <v>301</v>
      </c>
      <c r="H192" s="153">
        <v>1</v>
      </c>
      <c r="I192" s="154"/>
      <c r="J192" s="155">
        <f>ROUND(I192*H192,2)</f>
        <v>0</v>
      </c>
      <c r="K192" s="156"/>
      <c r="L192" s="32"/>
      <c r="M192" s="157" t="s">
        <v>1</v>
      </c>
      <c r="N192" s="158" t="s">
        <v>44</v>
      </c>
      <c r="O192" s="57"/>
      <c r="P192" s="159">
        <f>O192*H192</f>
        <v>0</v>
      </c>
      <c r="Q192" s="159">
        <v>0</v>
      </c>
      <c r="R192" s="159">
        <f>Q192*H192</f>
        <v>0</v>
      </c>
      <c r="S192" s="159">
        <v>0</v>
      </c>
      <c r="T192" s="160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61" t="s">
        <v>245</v>
      </c>
      <c r="AT192" s="161" t="s">
        <v>209</v>
      </c>
      <c r="AU192" s="161" t="s">
        <v>88</v>
      </c>
      <c r="AY192" s="17" t="s">
        <v>207</v>
      </c>
      <c r="BE192" s="162">
        <f>IF(N192="základní",J192,0)</f>
        <v>0</v>
      </c>
      <c r="BF192" s="162">
        <f>IF(N192="snížená",J192,0)</f>
        <v>0</v>
      </c>
      <c r="BG192" s="162">
        <f>IF(N192="zákl. přenesená",J192,0)</f>
        <v>0</v>
      </c>
      <c r="BH192" s="162">
        <f>IF(N192="sníž. přenesená",J192,0)</f>
        <v>0</v>
      </c>
      <c r="BI192" s="162">
        <f>IF(N192="nulová",J192,0)</f>
        <v>0</v>
      </c>
      <c r="BJ192" s="17" t="s">
        <v>86</v>
      </c>
      <c r="BK192" s="162">
        <f>ROUND(I192*H192,2)</f>
        <v>0</v>
      </c>
      <c r="BL192" s="17" t="s">
        <v>245</v>
      </c>
      <c r="BM192" s="161" t="s">
        <v>289</v>
      </c>
    </row>
    <row r="193" spans="1:65" s="13" customFormat="1" ht="11.25">
      <c r="B193" s="163"/>
      <c r="D193" s="164" t="s">
        <v>237</v>
      </c>
      <c r="E193" s="165" t="s">
        <v>1</v>
      </c>
      <c r="F193" s="166" t="s">
        <v>1343</v>
      </c>
      <c r="H193" s="167">
        <v>1</v>
      </c>
      <c r="I193" s="168"/>
      <c r="L193" s="163"/>
      <c r="M193" s="169"/>
      <c r="N193" s="170"/>
      <c r="O193" s="170"/>
      <c r="P193" s="170"/>
      <c r="Q193" s="170"/>
      <c r="R193" s="170"/>
      <c r="S193" s="170"/>
      <c r="T193" s="171"/>
      <c r="AT193" s="165" t="s">
        <v>237</v>
      </c>
      <c r="AU193" s="165" t="s">
        <v>88</v>
      </c>
      <c r="AV193" s="13" t="s">
        <v>88</v>
      </c>
      <c r="AW193" s="13" t="s">
        <v>33</v>
      </c>
      <c r="AX193" s="13" t="s">
        <v>79</v>
      </c>
      <c r="AY193" s="165" t="s">
        <v>207</v>
      </c>
    </row>
    <row r="194" spans="1:65" s="15" customFormat="1" ht="11.25">
      <c r="B194" s="179"/>
      <c r="D194" s="164" t="s">
        <v>237</v>
      </c>
      <c r="E194" s="180" t="s">
        <v>1</v>
      </c>
      <c r="F194" s="181" t="s">
        <v>242</v>
      </c>
      <c r="H194" s="182">
        <v>1</v>
      </c>
      <c r="I194" s="183"/>
      <c r="L194" s="179"/>
      <c r="M194" s="184"/>
      <c r="N194" s="185"/>
      <c r="O194" s="185"/>
      <c r="P194" s="185"/>
      <c r="Q194" s="185"/>
      <c r="R194" s="185"/>
      <c r="S194" s="185"/>
      <c r="T194" s="186"/>
      <c r="AT194" s="180" t="s">
        <v>237</v>
      </c>
      <c r="AU194" s="180" t="s">
        <v>88</v>
      </c>
      <c r="AV194" s="15" t="s">
        <v>213</v>
      </c>
      <c r="AW194" s="15" t="s">
        <v>33</v>
      </c>
      <c r="AX194" s="15" t="s">
        <v>86</v>
      </c>
      <c r="AY194" s="180" t="s">
        <v>207</v>
      </c>
    </row>
    <row r="195" spans="1:65" s="2" customFormat="1" ht="33" customHeight="1">
      <c r="A195" s="31"/>
      <c r="B195" s="148"/>
      <c r="C195" s="149" t="s">
        <v>249</v>
      </c>
      <c r="D195" s="149" t="s">
        <v>209</v>
      </c>
      <c r="E195" s="150" t="s">
        <v>4650</v>
      </c>
      <c r="F195" s="151" t="s">
        <v>4651</v>
      </c>
      <c r="G195" s="152" t="s">
        <v>662</v>
      </c>
      <c r="H195" s="153">
        <v>1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245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245</v>
      </c>
      <c r="BM195" s="161" t="s">
        <v>293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1343</v>
      </c>
      <c r="H196" s="167">
        <v>1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5" customFormat="1" ht="11.25">
      <c r="B197" s="179"/>
      <c r="D197" s="164" t="s">
        <v>237</v>
      </c>
      <c r="E197" s="180" t="s">
        <v>1</v>
      </c>
      <c r="F197" s="181" t="s">
        <v>242</v>
      </c>
      <c r="H197" s="182">
        <v>1</v>
      </c>
      <c r="I197" s="183"/>
      <c r="L197" s="179"/>
      <c r="M197" s="184"/>
      <c r="N197" s="185"/>
      <c r="O197" s="185"/>
      <c r="P197" s="185"/>
      <c r="Q197" s="185"/>
      <c r="R197" s="185"/>
      <c r="S197" s="185"/>
      <c r="T197" s="186"/>
      <c r="AT197" s="180" t="s">
        <v>237</v>
      </c>
      <c r="AU197" s="180" t="s">
        <v>88</v>
      </c>
      <c r="AV197" s="15" t="s">
        <v>213</v>
      </c>
      <c r="AW197" s="15" t="s">
        <v>33</v>
      </c>
      <c r="AX197" s="15" t="s">
        <v>86</v>
      </c>
      <c r="AY197" s="180" t="s">
        <v>207</v>
      </c>
    </row>
    <row r="198" spans="1:65" s="2" customFormat="1" ht="24.2" customHeight="1">
      <c r="A198" s="31"/>
      <c r="B198" s="148"/>
      <c r="C198" s="149" t="s">
        <v>294</v>
      </c>
      <c r="D198" s="149" t="s">
        <v>209</v>
      </c>
      <c r="E198" s="150" t="s">
        <v>4652</v>
      </c>
      <c r="F198" s="151" t="s">
        <v>4653</v>
      </c>
      <c r="G198" s="152" t="s">
        <v>220</v>
      </c>
      <c r="H198" s="153">
        <v>20.7</v>
      </c>
      <c r="I198" s="154"/>
      <c r="J198" s="155">
        <f>ROUND(I198*H198,2)</f>
        <v>0</v>
      </c>
      <c r="K198" s="156"/>
      <c r="L198" s="32"/>
      <c r="M198" s="157" t="s">
        <v>1</v>
      </c>
      <c r="N198" s="158" t="s">
        <v>44</v>
      </c>
      <c r="O198" s="57"/>
      <c r="P198" s="159">
        <f>O198*H198</f>
        <v>0</v>
      </c>
      <c r="Q198" s="159">
        <v>0</v>
      </c>
      <c r="R198" s="159">
        <f>Q198*H198</f>
        <v>0</v>
      </c>
      <c r="S198" s="159">
        <v>0</v>
      </c>
      <c r="T198" s="160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61" t="s">
        <v>245</v>
      </c>
      <c r="AT198" s="161" t="s">
        <v>209</v>
      </c>
      <c r="AU198" s="161" t="s">
        <v>88</v>
      </c>
      <c r="AY198" s="17" t="s">
        <v>207</v>
      </c>
      <c r="BE198" s="162">
        <f>IF(N198="základní",J198,0)</f>
        <v>0</v>
      </c>
      <c r="BF198" s="162">
        <f>IF(N198="snížená",J198,0)</f>
        <v>0</v>
      </c>
      <c r="BG198" s="162">
        <f>IF(N198="zákl. přenesená",J198,0)</f>
        <v>0</v>
      </c>
      <c r="BH198" s="162">
        <f>IF(N198="sníž. přenesená",J198,0)</f>
        <v>0</v>
      </c>
      <c r="BI198" s="162">
        <f>IF(N198="nulová",J198,0)</f>
        <v>0</v>
      </c>
      <c r="BJ198" s="17" t="s">
        <v>86</v>
      </c>
      <c r="BK198" s="162">
        <f>ROUND(I198*H198,2)</f>
        <v>0</v>
      </c>
      <c r="BL198" s="17" t="s">
        <v>245</v>
      </c>
      <c r="BM198" s="161" t="s">
        <v>297</v>
      </c>
    </row>
    <row r="199" spans="1:65" s="2" customFormat="1" ht="24.2" customHeight="1">
      <c r="A199" s="31"/>
      <c r="B199" s="148"/>
      <c r="C199" s="149" t="s">
        <v>253</v>
      </c>
      <c r="D199" s="149" t="s">
        <v>209</v>
      </c>
      <c r="E199" s="150" t="s">
        <v>4654</v>
      </c>
      <c r="F199" s="151" t="s">
        <v>4655</v>
      </c>
      <c r="G199" s="152" t="s">
        <v>220</v>
      </c>
      <c r="H199" s="153">
        <v>12.4</v>
      </c>
      <c r="I199" s="154"/>
      <c r="J199" s="155">
        <f>ROUND(I199*H199,2)</f>
        <v>0</v>
      </c>
      <c r="K199" s="156"/>
      <c r="L199" s="32"/>
      <c r="M199" s="157" t="s">
        <v>1</v>
      </c>
      <c r="N199" s="158" t="s">
        <v>44</v>
      </c>
      <c r="O199" s="57"/>
      <c r="P199" s="159">
        <f>O199*H199</f>
        <v>0</v>
      </c>
      <c r="Q199" s="159">
        <v>0</v>
      </c>
      <c r="R199" s="159">
        <f>Q199*H199</f>
        <v>0</v>
      </c>
      <c r="S199" s="159">
        <v>0</v>
      </c>
      <c r="T199" s="160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61" t="s">
        <v>245</v>
      </c>
      <c r="AT199" s="161" t="s">
        <v>209</v>
      </c>
      <c r="AU199" s="161" t="s">
        <v>88</v>
      </c>
      <c r="AY199" s="17" t="s">
        <v>207</v>
      </c>
      <c r="BE199" s="162">
        <f>IF(N199="základní",J199,0)</f>
        <v>0</v>
      </c>
      <c r="BF199" s="162">
        <f>IF(N199="snížená",J199,0)</f>
        <v>0</v>
      </c>
      <c r="BG199" s="162">
        <f>IF(N199="zákl. přenesená",J199,0)</f>
        <v>0</v>
      </c>
      <c r="BH199" s="162">
        <f>IF(N199="sníž. přenesená",J199,0)</f>
        <v>0</v>
      </c>
      <c r="BI199" s="162">
        <f>IF(N199="nulová",J199,0)</f>
        <v>0</v>
      </c>
      <c r="BJ199" s="17" t="s">
        <v>86</v>
      </c>
      <c r="BK199" s="162">
        <f>ROUND(I199*H199,2)</f>
        <v>0</v>
      </c>
      <c r="BL199" s="17" t="s">
        <v>245</v>
      </c>
      <c r="BM199" s="161" t="s">
        <v>302</v>
      </c>
    </row>
    <row r="200" spans="1:65" s="2" customFormat="1" ht="24.2" customHeight="1">
      <c r="A200" s="31"/>
      <c r="B200" s="148"/>
      <c r="C200" s="149" t="s">
        <v>7</v>
      </c>
      <c r="D200" s="149" t="s">
        <v>209</v>
      </c>
      <c r="E200" s="150" t="s">
        <v>4656</v>
      </c>
      <c r="F200" s="151" t="s">
        <v>4657</v>
      </c>
      <c r="G200" s="152" t="s">
        <v>220</v>
      </c>
      <c r="H200" s="153">
        <v>12.3</v>
      </c>
      <c r="I200" s="154"/>
      <c r="J200" s="155">
        <f>ROUND(I200*H200,2)</f>
        <v>0</v>
      </c>
      <c r="K200" s="156"/>
      <c r="L200" s="32"/>
      <c r="M200" s="157" t="s">
        <v>1</v>
      </c>
      <c r="N200" s="158" t="s">
        <v>44</v>
      </c>
      <c r="O200" s="57"/>
      <c r="P200" s="159">
        <f>O200*H200</f>
        <v>0</v>
      </c>
      <c r="Q200" s="159">
        <v>0</v>
      </c>
      <c r="R200" s="159">
        <f>Q200*H200</f>
        <v>0</v>
      </c>
      <c r="S200" s="159">
        <v>0</v>
      </c>
      <c r="T200" s="160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61" t="s">
        <v>245</v>
      </c>
      <c r="AT200" s="161" t="s">
        <v>209</v>
      </c>
      <c r="AU200" s="161" t="s">
        <v>88</v>
      </c>
      <c r="AY200" s="17" t="s">
        <v>207</v>
      </c>
      <c r="BE200" s="162">
        <f>IF(N200="základní",J200,0)</f>
        <v>0</v>
      </c>
      <c r="BF200" s="162">
        <f>IF(N200="snížená",J200,0)</f>
        <v>0</v>
      </c>
      <c r="BG200" s="162">
        <f>IF(N200="zákl. přenesená",J200,0)</f>
        <v>0</v>
      </c>
      <c r="BH200" s="162">
        <f>IF(N200="sníž. přenesená",J200,0)</f>
        <v>0</v>
      </c>
      <c r="BI200" s="162">
        <f>IF(N200="nulová",J200,0)</f>
        <v>0</v>
      </c>
      <c r="BJ200" s="17" t="s">
        <v>86</v>
      </c>
      <c r="BK200" s="162">
        <f>ROUND(I200*H200,2)</f>
        <v>0</v>
      </c>
      <c r="BL200" s="17" t="s">
        <v>245</v>
      </c>
      <c r="BM200" s="161" t="s">
        <v>314</v>
      </c>
    </row>
    <row r="201" spans="1:65" s="2" customFormat="1" ht="24.2" customHeight="1">
      <c r="A201" s="31"/>
      <c r="B201" s="148"/>
      <c r="C201" s="149" t="s">
        <v>257</v>
      </c>
      <c r="D201" s="149" t="s">
        <v>209</v>
      </c>
      <c r="E201" s="150" t="s">
        <v>4658</v>
      </c>
      <c r="F201" s="151" t="s">
        <v>4659</v>
      </c>
      <c r="G201" s="152" t="s">
        <v>662</v>
      </c>
      <c r="H201" s="153">
        <v>1</v>
      </c>
      <c r="I201" s="154"/>
      <c r="J201" s="155">
        <f>ROUND(I201*H201,2)</f>
        <v>0</v>
      </c>
      <c r="K201" s="156"/>
      <c r="L201" s="32"/>
      <c r="M201" s="157" t="s">
        <v>1</v>
      </c>
      <c r="N201" s="158" t="s">
        <v>44</v>
      </c>
      <c r="O201" s="57"/>
      <c r="P201" s="159">
        <f>O201*H201</f>
        <v>0</v>
      </c>
      <c r="Q201" s="159">
        <v>0</v>
      </c>
      <c r="R201" s="159">
        <f>Q201*H201</f>
        <v>0</v>
      </c>
      <c r="S201" s="159">
        <v>0</v>
      </c>
      <c r="T201" s="160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61" t="s">
        <v>245</v>
      </c>
      <c r="AT201" s="161" t="s">
        <v>209</v>
      </c>
      <c r="AU201" s="161" t="s">
        <v>88</v>
      </c>
      <c r="AY201" s="17" t="s">
        <v>207</v>
      </c>
      <c r="BE201" s="162">
        <f>IF(N201="základní",J201,0)</f>
        <v>0</v>
      </c>
      <c r="BF201" s="162">
        <f>IF(N201="snížená",J201,0)</f>
        <v>0</v>
      </c>
      <c r="BG201" s="162">
        <f>IF(N201="zákl. přenesená",J201,0)</f>
        <v>0</v>
      </c>
      <c r="BH201" s="162">
        <f>IF(N201="sníž. přenesená",J201,0)</f>
        <v>0</v>
      </c>
      <c r="BI201" s="162">
        <f>IF(N201="nulová",J201,0)</f>
        <v>0</v>
      </c>
      <c r="BJ201" s="17" t="s">
        <v>86</v>
      </c>
      <c r="BK201" s="162">
        <f>ROUND(I201*H201,2)</f>
        <v>0</v>
      </c>
      <c r="BL201" s="17" t="s">
        <v>245</v>
      </c>
      <c r="BM201" s="161" t="s">
        <v>318</v>
      </c>
    </row>
    <row r="202" spans="1:65" s="2" customFormat="1" ht="24.2" customHeight="1">
      <c r="A202" s="31"/>
      <c r="B202" s="148"/>
      <c r="C202" s="149" t="s">
        <v>320</v>
      </c>
      <c r="D202" s="149" t="s">
        <v>209</v>
      </c>
      <c r="E202" s="150" t="s">
        <v>4660</v>
      </c>
      <c r="F202" s="151" t="s">
        <v>4661</v>
      </c>
      <c r="G202" s="152" t="s">
        <v>301</v>
      </c>
      <c r="H202" s="153">
        <v>1</v>
      </c>
      <c r="I202" s="154"/>
      <c r="J202" s="155">
        <f>ROUND(I202*H202,2)</f>
        <v>0</v>
      </c>
      <c r="K202" s="156"/>
      <c r="L202" s="32"/>
      <c r="M202" s="157" t="s">
        <v>1</v>
      </c>
      <c r="N202" s="158" t="s">
        <v>44</v>
      </c>
      <c r="O202" s="57"/>
      <c r="P202" s="159">
        <f>O202*H202</f>
        <v>0</v>
      </c>
      <c r="Q202" s="159">
        <v>0</v>
      </c>
      <c r="R202" s="159">
        <f>Q202*H202</f>
        <v>0</v>
      </c>
      <c r="S202" s="159">
        <v>0</v>
      </c>
      <c r="T202" s="160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61" t="s">
        <v>245</v>
      </c>
      <c r="AT202" s="161" t="s">
        <v>209</v>
      </c>
      <c r="AU202" s="161" t="s">
        <v>88</v>
      </c>
      <c r="AY202" s="17" t="s">
        <v>207</v>
      </c>
      <c r="BE202" s="162">
        <f>IF(N202="základní",J202,0)</f>
        <v>0</v>
      </c>
      <c r="BF202" s="162">
        <f>IF(N202="snížená",J202,0)</f>
        <v>0</v>
      </c>
      <c r="BG202" s="162">
        <f>IF(N202="zákl. přenesená",J202,0)</f>
        <v>0</v>
      </c>
      <c r="BH202" s="162">
        <f>IF(N202="sníž. přenesená",J202,0)</f>
        <v>0</v>
      </c>
      <c r="BI202" s="162">
        <f>IF(N202="nulová",J202,0)</f>
        <v>0</v>
      </c>
      <c r="BJ202" s="17" t="s">
        <v>86</v>
      </c>
      <c r="BK202" s="162">
        <f>ROUND(I202*H202,2)</f>
        <v>0</v>
      </c>
      <c r="BL202" s="17" t="s">
        <v>245</v>
      </c>
      <c r="BM202" s="161" t="s">
        <v>323</v>
      </c>
    </row>
    <row r="203" spans="1:65" s="13" customFormat="1" ht="11.25">
      <c r="B203" s="163"/>
      <c r="D203" s="164" t="s">
        <v>237</v>
      </c>
      <c r="E203" s="165" t="s">
        <v>1</v>
      </c>
      <c r="F203" s="166" t="s">
        <v>1342</v>
      </c>
      <c r="H203" s="167">
        <v>1</v>
      </c>
      <c r="I203" s="168"/>
      <c r="L203" s="163"/>
      <c r="M203" s="169"/>
      <c r="N203" s="170"/>
      <c r="O203" s="170"/>
      <c r="P203" s="170"/>
      <c r="Q203" s="170"/>
      <c r="R203" s="170"/>
      <c r="S203" s="170"/>
      <c r="T203" s="171"/>
      <c r="AT203" s="165" t="s">
        <v>237</v>
      </c>
      <c r="AU203" s="165" t="s">
        <v>88</v>
      </c>
      <c r="AV203" s="13" t="s">
        <v>88</v>
      </c>
      <c r="AW203" s="13" t="s">
        <v>33</v>
      </c>
      <c r="AX203" s="13" t="s">
        <v>79</v>
      </c>
      <c r="AY203" s="165" t="s">
        <v>207</v>
      </c>
    </row>
    <row r="204" spans="1:65" s="15" customFormat="1" ht="11.25">
      <c r="B204" s="179"/>
      <c r="D204" s="164" t="s">
        <v>237</v>
      </c>
      <c r="E204" s="180" t="s">
        <v>1</v>
      </c>
      <c r="F204" s="181" t="s">
        <v>242</v>
      </c>
      <c r="H204" s="182">
        <v>1</v>
      </c>
      <c r="I204" s="183"/>
      <c r="L204" s="179"/>
      <c r="M204" s="184"/>
      <c r="N204" s="185"/>
      <c r="O204" s="185"/>
      <c r="P204" s="185"/>
      <c r="Q204" s="185"/>
      <c r="R204" s="185"/>
      <c r="S204" s="185"/>
      <c r="T204" s="186"/>
      <c r="AT204" s="180" t="s">
        <v>237</v>
      </c>
      <c r="AU204" s="180" t="s">
        <v>88</v>
      </c>
      <c r="AV204" s="15" t="s">
        <v>213</v>
      </c>
      <c r="AW204" s="15" t="s">
        <v>33</v>
      </c>
      <c r="AX204" s="15" t="s">
        <v>86</v>
      </c>
      <c r="AY204" s="180" t="s">
        <v>207</v>
      </c>
    </row>
    <row r="205" spans="1:65" s="2" customFormat="1" ht="24.2" customHeight="1">
      <c r="A205" s="31"/>
      <c r="B205" s="148"/>
      <c r="C205" s="149" t="s">
        <v>260</v>
      </c>
      <c r="D205" s="149" t="s">
        <v>209</v>
      </c>
      <c r="E205" s="150" t="s">
        <v>4662</v>
      </c>
      <c r="F205" s="151" t="s">
        <v>4663</v>
      </c>
      <c r="G205" s="152" t="s">
        <v>301</v>
      </c>
      <c r="H205" s="153">
        <v>1</v>
      </c>
      <c r="I205" s="154"/>
      <c r="J205" s="155">
        <f>ROUND(I205*H205,2)</f>
        <v>0</v>
      </c>
      <c r="K205" s="156"/>
      <c r="L205" s="32"/>
      <c r="M205" s="157" t="s">
        <v>1</v>
      </c>
      <c r="N205" s="158" t="s">
        <v>44</v>
      </c>
      <c r="O205" s="57"/>
      <c r="P205" s="159">
        <f>O205*H205</f>
        <v>0</v>
      </c>
      <c r="Q205" s="159">
        <v>0</v>
      </c>
      <c r="R205" s="159">
        <f>Q205*H205</f>
        <v>0</v>
      </c>
      <c r="S205" s="159">
        <v>0</v>
      </c>
      <c r="T205" s="160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61" t="s">
        <v>245</v>
      </c>
      <c r="AT205" s="161" t="s">
        <v>209</v>
      </c>
      <c r="AU205" s="161" t="s">
        <v>88</v>
      </c>
      <c r="AY205" s="17" t="s">
        <v>207</v>
      </c>
      <c r="BE205" s="162">
        <f>IF(N205="základní",J205,0)</f>
        <v>0</v>
      </c>
      <c r="BF205" s="162">
        <f>IF(N205="snížená",J205,0)</f>
        <v>0</v>
      </c>
      <c r="BG205" s="162">
        <f>IF(N205="zákl. přenesená",J205,0)</f>
        <v>0</v>
      </c>
      <c r="BH205" s="162">
        <f>IF(N205="sníž. přenesená",J205,0)</f>
        <v>0</v>
      </c>
      <c r="BI205" s="162">
        <f>IF(N205="nulová",J205,0)</f>
        <v>0</v>
      </c>
      <c r="BJ205" s="17" t="s">
        <v>86</v>
      </c>
      <c r="BK205" s="162">
        <f>ROUND(I205*H205,2)</f>
        <v>0</v>
      </c>
      <c r="BL205" s="17" t="s">
        <v>245</v>
      </c>
      <c r="BM205" s="161" t="s">
        <v>326</v>
      </c>
    </row>
    <row r="206" spans="1:65" s="13" customFormat="1" ht="11.25">
      <c r="B206" s="163"/>
      <c r="D206" s="164" t="s">
        <v>237</v>
      </c>
      <c r="E206" s="165" t="s">
        <v>1</v>
      </c>
      <c r="F206" s="166" t="s">
        <v>1342</v>
      </c>
      <c r="H206" s="167">
        <v>1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5" customFormat="1" ht="11.25">
      <c r="B207" s="179"/>
      <c r="D207" s="164" t="s">
        <v>237</v>
      </c>
      <c r="E207" s="180" t="s">
        <v>1</v>
      </c>
      <c r="F207" s="181" t="s">
        <v>242</v>
      </c>
      <c r="H207" s="182">
        <v>1</v>
      </c>
      <c r="I207" s="183"/>
      <c r="L207" s="179"/>
      <c r="M207" s="184"/>
      <c r="N207" s="185"/>
      <c r="O207" s="185"/>
      <c r="P207" s="185"/>
      <c r="Q207" s="185"/>
      <c r="R207" s="185"/>
      <c r="S207" s="185"/>
      <c r="T207" s="186"/>
      <c r="AT207" s="180" t="s">
        <v>237</v>
      </c>
      <c r="AU207" s="180" t="s">
        <v>88</v>
      </c>
      <c r="AV207" s="15" t="s">
        <v>213</v>
      </c>
      <c r="AW207" s="15" t="s">
        <v>33</v>
      </c>
      <c r="AX207" s="15" t="s">
        <v>86</v>
      </c>
      <c r="AY207" s="180" t="s">
        <v>207</v>
      </c>
    </row>
    <row r="208" spans="1:65" s="2" customFormat="1" ht="33" customHeight="1">
      <c r="A208" s="31"/>
      <c r="B208" s="148"/>
      <c r="C208" s="149" t="s">
        <v>327</v>
      </c>
      <c r="D208" s="149" t="s">
        <v>209</v>
      </c>
      <c r="E208" s="150" t="s">
        <v>4664</v>
      </c>
      <c r="F208" s="151" t="s">
        <v>4665</v>
      </c>
      <c r="G208" s="152" t="s">
        <v>301</v>
      </c>
      <c r="H208" s="153">
        <v>1</v>
      </c>
      <c r="I208" s="154"/>
      <c r="J208" s="155">
        <f>ROUND(I208*H208,2)</f>
        <v>0</v>
      </c>
      <c r="K208" s="156"/>
      <c r="L208" s="32"/>
      <c r="M208" s="157" t="s">
        <v>1</v>
      </c>
      <c r="N208" s="158" t="s">
        <v>44</v>
      </c>
      <c r="O208" s="57"/>
      <c r="P208" s="159">
        <f>O208*H208</f>
        <v>0</v>
      </c>
      <c r="Q208" s="159">
        <v>0</v>
      </c>
      <c r="R208" s="159">
        <f>Q208*H208</f>
        <v>0</v>
      </c>
      <c r="S208" s="159">
        <v>0</v>
      </c>
      <c r="T208" s="160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61" t="s">
        <v>245</v>
      </c>
      <c r="AT208" s="161" t="s">
        <v>209</v>
      </c>
      <c r="AU208" s="161" t="s">
        <v>88</v>
      </c>
      <c r="AY208" s="17" t="s">
        <v>207</v>
      </c>
      <c r="BE208" s="162">
        <f>IF(N208="základní",J208,0)</f>
        <v>0</v>
      </c>
      <c r="BF208" s="162">
        <f>IF(N208="snížená",J208,0)</f>
        <v>0</v>
      </c>
      <c r="BG208" s="162">
        <f>IF(N208="zákl. přenesená",J208,0)</f>
        <v>0</v>
      </c>
      <c r="BH208" s="162">
        <f>IF(N208="sníž. přenesená",J208,0)</f>
        <v>0</v>
      </c>
      <c r="BI208" s="162">
        <f>IF(N208="nulová",J208,0)</f>
        <v>0</v>
      </c>
      <c r="BJ208" s="17" t="s">
        <v>86</v>
      </c>
      <c r="BK208" s="162">
        <f>ROUND(I208*H208,2)</f>
        <v>0</v>
      </c>
      <c r="BL208" s="17" t="s">
        <v>245</v>
      </c>
      <c r="BM208" s="161" t="s">
        <v>330</v>
      </c>
    </row>
    <row r="209" spans="1:65" s="13" customFormat="1" ht="11.25">
      <c r="B209" s="163"/>
      <c r="D209" s="164" t="s">
        <v>237</v>
      </c>
      <c r="E209" s="165" t="s">
        <v>1</v>
      </c>
      <c r="F209" s="166" t="s">
        <v>1365</v>
      </c>
      <c r="H209" s="167">
        <v>1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5" customFormat="1" ht="11.25">
      <c r="B210" s="179"/>
      <c r="D210" s="164" t="s">
        <v>237</v>
      </c>
      <c r="E210" s="180" t="s">
        <v>1</v>
      </c>
      <c r="F210" s="181" t="s">
        <v>242</v>
      </c>
      <c r="H210" s="182">
        <v>1</v>
      </c>
      <c r="I210" s="183"/>
      <c r="L210" s="179"/>
      <c r="M210" s="184"/>
      <c r="N210" s="185"/>
      <c r="O210" s="185"/>
      <c r="P210" s="185"/>
      <c r="Q210" s="185"/>
      <c r="R210" s="185"/>
      <c r="S210" s="185"/>
      <c r="T210" s="186"/>
      <c r="AT210" s="180" t="s">
        <v>237</v>
      </c>
      <c r="AU210" s="180" t="s">
        <v>88</v>
      </c>
      <c r="AV210" s="15" t="s">
        <v>213</v>
      </c>
      <c r="AW210" s="15" t="s">
        <v>33</v>
      </c>
      <c r="AX210" s="15" t="s">
        <v>86</v>
      </c>
      <c r="AY210" s="180" t="s">
        <v>207</v>
      </c>
    </row>
    <row r="211" spans="1:65" s="2" customFormat="1" ht="33" customHeight="1">
      <c r="A211" s="31"/>
      <c r="B211" s="148"/>
      <c r="C211" s="149" t="s">
        <v>265</v>
      </c>
      <c r="D211" s="149" t="s">
        <v>209</v>
      </c>
      <c r="E211" s="150" t="s">
        <v>4666</v>
      </c>
      <c r="F211" s="151" t="s">
        <v>4667</v>
      </c>
      <c r="G211" s="152" t="s">
        <v>662</v>
      </c>
      <c r="H211" s="153">
        <v>1</v>
      </c>
      <c r="I211" s="154"/>
      <c r="J211" s="155">
        <f>ROUND(I211*H211,2)</f>
        <v>0</v>
      </c>
      <c r="K211" s="156"/>
      <c r="L211" s="32"/>
      <c r="M211" s="157" t="s">
        <v>1</v>
      </c>
      <c r="N211" s="158" t="s">
        <v>44</v>
      </c>
      <c r="O211" s="57"/>
      <c r="P211" s="159">
        <f>O211*H211</f>
        <v>0</v>
      </c>
      <c r="Q211" s="159">
        <v>0</v>
      </c>
      <c r="R211" s="159">
        <f>Q211*H211</f>
        <v>0</v>
      </c>
      <c r="S211" s="159">
        <v>0</v>
      </c>
      <c r="T211" s="160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61" t="s">
        <v>245</v>
      </c>
      <c r="AT211" s="161" t="s">
        <v>209</v>
      </c>
      <c r="AU211" s="161" t="s">
        <v>88</v>
      </c>
      <c r="AY211" s="17" t="s">
        <v>207</v>
      </c>
      <c r="BE211" s="162">
        <f>IF(N211="základní",J211,0)</f>
        <v>0</v>
      </c>
      <c r="BF211" s="162">
        <f>IF(N211="snížená",J211,0)</f>
        <v>0</v>
      </c>
      <c r="BG211" s="162">
        <f>IF(N211="zákl. přenesená",J211,0)</f>
        <v>0</v>
      </c>
      <c r="BH211" s="162">
        <f>IF(N211="sníž. přenesená",J211,0)</f>
        <v>0</v>
      </c>
      <c r="BI211" s="162">
        <f>IF(N211="nulová",J211,0)</f>
        <v>0</v>
      </c>
      <c r="BJ211" s="17" t="s">
        <v>86</v>
      </c>
      <c r="BK211" s="162">
        <f>ROUND(I211*H211,2)</f>
        <v>0</v>
      </c>
      <c r="BL211" s="17" t="s">
        <v>245</v>
      </c>
      <c r="BM211" s="161" t="s">
        <v>333</v>
      </c>
    </row>
    <row r="212" spans="1:65" s="13" customFormat="1" ht="11.25">
      <c r="B212" s="163"/>
      <c r="D212" s="164" t="s">
        <v>237</v>
      </c>
      <c r="E212" s="165" t="s">
        <v>1</v>
      </c>
      <c r="F212" s="166" t="s">
        <v>1343</v>
      </c>
      <c r="H212" s="167">
        <v>1</v>
      </c>
      <c r="I212" s="168"/>
      <c r="L212" s="163"/>
      <c r="M212" s="169"/>
      <c r="N212" s="170"/>
      <c r="O212" s="170"/>
      <c r="P212" s="170"/>
      <c r="Q212" s="170"/>
      <c r="R212" s="170"/>
      <c r="S212" s="170"/>
      <c r="T212" s="171"/>
      <c r="AT212" s="165" t="s">
        <v>237</v>
      </c>
      <c r="AU212" s="165" t="s">
        <v>88</v>
      </c>
      <c r="AV212" s="13" t="s">
        <v>88</v>
      </c>
      <c r="AW212" s="13" t="s">
        <v>33</v>
      </c>
      <c r="AX212" s="13" t="s">
        <v>79</v>
      </c>
      <c r="AY212" s="165" t="s">
        <v>207</v>
      </c>
    </row>
    <row r="213" spans="1:65" s="15" customFormat="1" ht="11.25">
      <c r="B213" s="179"/>
      <c r="D213" s="164" t="s">
        <v>237</v>
      </c>
      <c r="E213" s="180" t="s">
        <v>1</v>
      </c>
      <c r="F213" s="181" t="s">
        <v>242</v>
      </c>
      <c r="H213" s="182">
        <v>1</v>
      </c>
      <c r="I213" s="183"/>
      <c r="L213" s="179"/>
      <c r="M213" s="184"/>
      <c r="N213" s="185"/>
      <c r="O213" s="185"/>
      <c r="P213" s="185"/>
      <c r="Q213" s="185"/>
      <c r="R213" s="185"/>
      <c r="S213" s="185"/>
      <c r="T213" s="186"/>
      <c r="AT213" s="180" t="s">
        <v>237</v>
      </c>
      <c r="AU213" s="180" t="s">
        <v>88</v>
      </c>
      <c r="AV213" s="15" t="s">
        <v>213</v>
      </c>
      <c r="AW213" s="15" t="s">
        <v>33</v>
      </c>
      <c r="AX213" s="15" t="s">
        <v>86</v>
      </c>
      <c r="AY213" s="180" t="s">
        <v>207</v>
      </c>
    </row>
    <row r="214" spans="1:65" s="2" customFormat="1" ht="24.2" customHeight="1">
      <c r="A214" s="31"/>
      <c r="B214" s="148"/>
      <c r="C214" s="149" t="s">
        <v>335</v>
      </c>
      <c r="D214" s="149" t="s">
        <v>209</v>
      </c>
      <c r="E214" s="150" t="s">
        <v>3258</v>
      </c>
      <c r="F214" s="151" t="s">
        <v>3259</v>
      </c>
      <c r="G214" s="152" t="s">
        <v>1636</v>
      </c>
      <c r="H214" s="187"/>
      <c r="I214" s="154"/>
      <c r="J214" s="155">
        <f>ROUND(I214*H214,2)</f>
        <v>0</v>
      </c>
      <c r="K214" s="156"/>
      <c r="L214" s="32"/>
      <c r="M214" s="157" t="s">
        <v>1</v>
      </c>
      <c r="N214" s="158" t="s">
        <v>44</v>
      </c>
      <c r="O214" s="57"/>
      <c r="P214" s="159">
        <f>O214*H214</f>
        <v>0</v>
      </c>
      <c r="Q214" s="159">
        <v>0</v>
      </c>
      <c r="R214" s="159">
        <f>Q214*H214</f>
        <v>0</v>
      </c>
      <c r="S214" s="159">
        <v>0</v>
      </c>
      <c r="T214" s="160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61" t="s">
        <v>245</v>
      </c>
      <c r="AT214" s="161" t="s">
        <v>209</v>
      </c>
      <c r="AU214" s="161" t="s">
        <v>88</v>
      </c>
      <c r="AY214" s="17" t="s">
        <v>207</v>
      </c>
      <c r="BE214" s="162">
        <f>IF(N214="základní",J214,0)</f>
        <v>0</v>
      </c>
      <c r="BF214" s="162">
        <f>IF(N214="snížená",J214,0)</f>
        <v>0</v>
      </c>
      <c r="BG214" s="162">
        <f>IF(N214="zákl. přenesená",J214,0)</f>
        <v>0</v>
      </c>
      <c r="BH214" s="162">
        <f>IF(N214="sníž. přenesená",J214,0)</f>
        <v>0</v>
      </c>
      <c r="BI214" s="162">
        <f>IF(N214="nulová",J214,0)</f>
        <v>0</v>
      </c>
      <c r="BJ214" s="17" t="s">
        <v>86</v>
      </c>
      <c r="BK214" s="162">
        <f>ROUND(I214*H214,2)</f>
        <v>0</v>
      </c>
      <c r="BL214" s="17" t="s">
        <v>245</v>
      </c>
      <c r="BM214" s="161" t="s">
        <v>338</v>
      </c>
    </row>
    <row r="215" spans="1:65" s="2" customFormat="1" ht="16.5" customHeight="1">
      <c r="A215" s="31"/>
      <c r="B215" s="148"/>
      <c r="C215" s="149" t="s">
        <v>271</v>
      </c>
      <c r="D215" s="149" t="s">
        <v>209</v>
      </c>
      <c r="E215" s="150" t="s">
        <v>3261</v>
      </c>
      <c r="F215" s="151" t="s">
        <v>3262</v>
      </c>
      <c r="G215" s="152" t="s">
        <v>212</v>
      </c>
      <c r="H215" s="153">
        <v>30</v>
      </c>
      <c r="I215" s="154"/>
      <c r="J215" s="155">
        <f>ROUND(I215*H215,2)</f>
        <v>0</v>
      </c>
      <c r="K215" s="156"/>
      <c r="L215" s="32"/>
      <c r="M215" s="157" t="s">
        <v>1</v>
      </c>
      <c r="N215" s="158" t="s">
        <v>44</v>
      </c>
      <c r="O215" s="57"/>
      <c r="P215" s="159">
        <f>O215*H215</f>
        <v>0</v>
      </c>
      <c r="Q215" s="159">
        <v>0</v>
      </c>
      <c r="R215" s="159">
        <f>Q215*H215</f>
        <v>0</v>
      </c>
      <c r="S215" s="159">
        <v>0</v>
      </c>
      <c r="T215" s="160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61" t="s">
        <v>245</v>
      </c>
      <c r="AT215" s="161" t="s">
        <v>209</v>
      </c>
      <c r="AU215" s="161" t="s">
        <v>88</v>
      </c>
      <c r="AY215" s="17" t="s">
        <v>207</v>
      </c>
      <c r="BE215" s="162">
        <f>IF(N215="základní",J215,0)</f>
        <v>0</v>
      </c>
      <c r="BF215" s="162">
        <f>IF(N215="snížená",J215,0)</f>
        <v>0</v>
      </c>
      <c r="BG215" s="162">
        <f>IF(N215="zákl. přenesená",J215,0)</f>
        <v>0</v>
      </c>
      <c r="BH215" s="162">
        <f>IF(N215="sníž. přenesená",J215,0)</f>
        <v>0</v>
      </c>
      <c r="BI215" s="162">
        <f>IF(N215="nulová",J215,0)</f>
        <v>0</v>
      </c>
      <c r="BJ215" s="17" t="s">
        <v>86</v>
      </c>
      <c r="BK215" s="162">
        <f>ROUND(I215*H215,2)</f>
        <v>0</v>
      </c>
      <c r="BL215" s="17" t="s">
        <v>245</v>
      </c>
      <c r="BM215" s="161" t="s">
        <v>341</v>
      </c>
    </row>
    <row r="216" spans="1:65" s="13" customFormat="1" ht="22.5">
      <c r="B216" s="163"/>
      <c r="D216" s="164" t="s">
        <v>237</v>
      </c>
      <c r="E216" s="165" t="s">
        <v>1</v>
      </c>
      <c r="F216" s="166" t="s">
        <v>4668</v>
      </c>
      <c r="H216" s="167">
        <v>30</v>
      </c>
      <c r="I216" s="168"/>
      <c r="L216" s="163"/>
      <c r="M216" s="169"/>
      <c r="N216" s="170"/>
      <c r="O216" s="170"/>
      <c r="P216" s="170"/>
      <c r="Q216" s="170"/>
      <c r="R216" s="170"/>
      <c r="S216" s="170"/>
      <c r="T216" s="171"/>
      <c r="AT216" s="165" t="s">
        <v>237</v>
      </c>
      <c r="AU216" s="165" t="s">
        <v>88</v>
      </c>
      <c r="AV216" s="13" t="s">
        <v>88</v>
      </c>
      <c r="AW216" s="13" t="s">
        <v>33</v>
      </c>
      <c r="AX216" s="13" t="s">
        <v>79</v>
      </c>
      <c r="AY216" s="165" t="s">
        <v>207</v>
      </c>
    </row>
    <row r="217" spans="1:65" s="14" customFormat="1" ht="11.25">
      <c r="B217" s="172"/>
      <c r="D217" s="164" t="s">
        <v>237</v>
      </c>
      <c r="E217" s="173" t="s">
        <v>1</v>
      </c>
      <c r="F217" s="174" t="s">
        <v>2822</v>
      </c>
      <c r="H217" s="173" t="s">
        <v>1</v>
      </c>
      <c r="I217" s="175"/>
      <c r="L217" s="172"/>
      <c r="M217" s="176"/>
      <c r="N217" s="177"/>
      <c r="O217" s="177"/>
      <c r="P217" s="177"/>
      <c r="Q217" s="177"/>
      <c r="R217" s="177"/>
      <c r="S217" s="177"/>
      <c r="T217" s="178"/>
      <c r="AT217" s="173" t="s">
        <v>237</v>
      </c>
      <c r="AU217" s="173" t="s">
        <v>88</v>
      </c>
      <c r="AV217" s="14" t="s">
        <v>86</v>
      </c>
      <c r="AW217" s="14" t="s">
        <v>33</v>
      </c>
      <c r="AX217" s="14" t="s">
        <v>79</v>
      </c>
      <c r="AY217" s="173" t="s">
        <v>207</v>
      </c>
    </row>
    <row r="218" spans="1:65" s="15" customFormat="1" ht="11.25">
      <c r="B218" s="179"/>
      <c r="D218" s="164" t="s">
        <v>237</v>
      </c>
      <c r="E218" s="180" t="s">
        <v>1</v>
      </c>
      <c r="F218" s="181" t="s">
        <v>242</v>
      </c>
      <c r="H218" s="182">
        <v>30</v>
      </c>
      <c r="I218" s="183"/>
      <c r="L218" s="179"/>
      <c r="M218" s="188"/>
      <c r="N218" s="189"/>
      <c r="O218" s="189"/>
      <c r="P218" s="189"/>
      <c r="Q218" s="189"/>
      <c r="R218" s="189"/>
      <c r="S218" s="189"/>
      <c r="T218" s="190"/>
      <c r="AT218" s="180" t="s">
        <v>237</v>
      </c>
      <c r="AU218" s="180" t="s">
        <v>88</v>
      </c>
      <c r="AV218" s="15" t="s">
        <v>213</v>
      </c>
      <c r="AW218" s="15" t="s">
        <v>33</v>
      </c>
      <c r="AX218" s="15" t="s">
        <v>86</v>
      </c>
      <c r="AY218" s="180" t="s">
        <v>207</v>
      </c>
    </row>
    <row r="219" spans="1:65" s="2" customFormat="1" ht="6.95" customHeight="1">
      <c r="A219" s="31"/>
      <c r="B219" s="46"/>
      <c r="C219" s="47"/>
      <c r="D219" s="47"/>
      <c r="E219" s="47"/>
      <c r="F219" s="47"/>
      <c r="G219" s="47"/>
      <c r="H219" s="47"/>
      <c r="I219" s="47"/>
      <c r="J219" s="47"/>
      <c r="K219" s="47"/>
      <c r="L219" s="32"/>
      <c r="M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</row>
  </sheetData>
  <autoFilter ref="C121:K218" xr:uid="{00000000-0009-0000-0000-000006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111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4669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ROUND((SUM(BE122:BE250)),  2)</f>
        <v>0</v>
      </c>
      <c r="G35" s="31"/>
      <c r="H35" s="31"/>
      <c r="I35" s="104">
        <v>0.21</v>
      </c>
      <c r="J35" s="103">
        <f>ROUND(((SUM(BE122:BE250))*I35),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ROUND((SUM(BF122:BF250)),  2)</f>
        <v>0</v>
      </c>
      <c r="G36" s="31"/>
      <c r="H36" s="31"/>
      <c r="I36" s="104">
        <v>0.15</v>
      </c>
      <c r="J36" s="103">
        <f>ROUND(((SUM(BF122:BF250))*I36),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ROUND((SUM(BG122:BG250)),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ROUND((SUM(BH122:BH250)),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ROUND((SUM(BI122:BI250)),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Objekt7 - SO D.1.1.c.06.Výp.klem.výrobků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J123</f>
        <v>0</v>
      </c>
      <c r="L99" s="116"/>
    </row>
    <row r="100" spans="1:47" s="10" customFormat="1" ht="19.899999999999999" customHeight="1">
      <c r="B100" s="120"/>
      <c r="D100" s="121" t="s">
        <v>182</v>
      </c>
      <c r="E100" s="122"/>
      <c r="F100" s="122"/>
      <c r="G100" s="122"/>
      <c r="H100" s="122"/>
      <c r="I100" s="122"/>
      <c r="J100" s="123">
        <f>J124</f>
        <v>0</v>
      </c>
      <c r="L100" s="120"/>
    </row>
    <row r="101" spans="1:47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47" s="2" customFormat="1" ht="6.95" customHeight="1">
      <c r="A102" s="31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6" spans="1:47" s="2" customFormat="1" ht="6.95" customHeight="1">
      <c r="A106" s="31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24.95" customHeight="1">
      <c r="A107" s="31"/>
      <c r="B107" s="32"/>
      <c r="C107" s="21" t="s">
        <v>192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12" customHeight="1">
      <c r="A109" s="31"/>
      <c r="B109" s="32"/>
      <c r="C109" s="27" t="s">
        <v>16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6.5" customHeight="1">
      <c r="A110" s="31"/>
      <c r="B110" s="32"/>
      <c r="C110" s="31"/>
      <c r="D110" s="31"/>
      <c r="E110" s="237" t="str">
        <f>E7</f>
        <v>ZU - rekonstrukce objektu Klatovská 51/ Chodské náměstí 1</v>
      </c>
      <c r="F110" s="238"/>
      <c r="G110" s="238"/>
      <c r="H110" s="238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1" customFormat="1" ht="12" customHeight="1">
      <c r="B111" s="20"/>
      <c r="C111" s="27" t="s">
        <v>155</v>
      </c>
      <c r="L111" s="20"/>
    </row>
    <row r="112" spans="1:47" s="2" customFormat="1" ht="16.5" customHeight="1">
      <c r="A112" s="31"/>
      <c r="B112" s="32"/>
      <c r="C112" s="31"/>
      <c r="D112" s="31"/>
      <c r="E112" s="237" t="s">
        <v>156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2" customHeight="1">
      <c r="A113" s="31"/>
      <c r="B113" s="32"/>
      <c r="C113" s="27" t="s">
        <v>157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6.5" customHeight="1">
      <c r="A114" s="31"/>
      <c r="B114" s="32"/>
      <c r="C114" s="31"/>
      <c r="D114" s="31"/>
      <c r="E114" s="196" t="str">
        <f>E11</f>
        <v>Objekt7 - SO D.1.1.c.06.Výp.klem.výrobků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20</v>
      </c>
      <c r="D116" s="31"/>
      <c r="E116" s="31"/>
      <c r="F116" s="25" t="str">
        <f>F14</f>
        <v>Plzeň</v>
      </c>
      <c r="G116" s="31"/>
      <c r="H116" s="31"/>
      <c r="I116" s="27" t="s">
        <v>22</v>
      </c>
      <c r="J116" s="54" t="str">
        <f>IF(J14="","",J14)</f>
        <v>17. 11. 2022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5.2" customHeight="1">
      <c r="A118" s="31"/>
      <c r="B118" s="32"/>
      <c r="C118" s="27" t="s">
        <v>24</v>
      </c>
      <c r="D118" s="31"/>
      <c r="E118" s="31"/>
      <c r="F118" s="25" t="str">
        <f>E17</f>
        <v>Západočeská univerzita v Plzni</v>
      </c>
      <c r="G118" s="31"/>
      <c r="H118" s="31"/>
      <c r="I118" s="27" t="s">
        <v>31</v>
      </c>
      <c r="J118" s="29" t="str">
        <f>E23</f>
        <v xml:space="preserve"> 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30</v>
      </c>
      <c r="D119" s="31"/>
      <c r="E119" s="31"/>
      <c r="F119" s="25">
        <f>IF(E20="","",E20)</f>
        <v>0</v>
      </c>
      <c r="G119" s="31"/>
      <c r="H119" s="31"/>
      <c r="I119" s="27" t="s">
        <v>34</v>
      </c>
      <c r="J119" s="29" t="str">
        <f>E26</f>
        <v>BAUING KV, s.r.o.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0.3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11" customFormat="1" ht="29.25" customHeight="1">
      <c r="A121" s="124"/>
      <c r="B121" s="125"/>
      <c r="C121" s="126" t="s">
        <v>193</v>
      </c>
      <c r="D121" s="127" t="s">
        <v>64</v>
      </c>
      <c r="E121" s="127" t="s">
        <v>60</v>
      </c>
      <c r="F121" s="127" t="s">
        <v>61</v>
      </c>
      <c r="G121" s="127" t="s">
        <v>194</v>
      </c>
      <c r="H121" s="127" t="s">
        <v>195</v>
      </c>
      <c r="I121" s="127" t="s">
        <v>196</v>
      </c>
      <c r="J121" s="128" t="s">
        <v>161</v>
      </c>
      <c r="K121" s="129" t="s">
        <v>197</v>
      </c>
      <c r="L121" s="130"/>
      <c r="M121" s="61" t="s">
        <v>1</v>
      </c>
      <c r="N121" s="62" t="s">
        <v>43</v>
      </c>
      <c r="O121" s="62" t="s">
        <v>198</v>
      </c>
      <c r="P121" s="62" t="s">
        <v>199</v>
      </c>
      <c r="Q121" s="62" t="s">
        <v>200</v>
      </c>
      <c r="R121" s="62" t="s">
        <v>201</v>
      </c>
      <c r="S121" s="62" t="s">
        <v>202</v>
      </c>
      <c r="T121" s="63" t="s">
        <v>203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</row>
    <row r="122" spans="1:65" s="2" customFormat="1" ht="22.9" customHeight="1">
      <c r="A122" s="31"/>
      <c r="B122" s="32"/>
      <c r="C122" s="68" t="s">
        <v>204</v>
      </c>
      <c r="D122" s="31"/>
      <c r="E122" s="31"/>
      <c r="F122" s="31"/>
      <c r="G122" s="31"/>
      <c r="H122" s="31"/>
      <c r="I122" s="31"/>
      <c r="J122" s="131">
        <f>BK122</f>
        <v>0</v>
      </c>
      <c r="K122" s="31"/>
      <c r="L122" s="32"/>
      <c r="M122" s="64"/>
      <c r="N122" s="55"/>
      <c r="O122" s="65"/>
      <c r="P122" s="132">
        <f>P123</f>
        <v>0</v>
      </c>
      <c r="Q122" s="65"/>
      <c r="R122" s="132">
        <f>R123</f>
        <v>0</v>
      </c>
      <c r="S122" s="65"/>
      <c r="T122" s="133">
        <f>T123</f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T122" s="17" t="s">
        <v>78</v>
      </c>
      <c r="AU122" s="17" t="s">
        <v>163</v>
      </c>
      <c r="BK122" s="134">
        <f>BK123</f>
        <v>0</v>
      </c>
    </row>
    <row r="123" spans="1:65" s="12" customFormat="1" ht="25.9" customHeight="1">
      <c r="B123" s="135"/>
      <c r="D123" s="136" t="s">
        <v>78</v>
      </c>
      <c r="E123" s="137" t="s">
        <v>1240</v>
      </c>
      <c r="F123" s="137" t="s">
        <v>1241</v>
      </c>
      <c r="I123" s="138"/>
      <c r="J123" s="139">
        <f>BK123</f>
        <v>0</v>
      </c>
      <c r="L123" s="135"/>
      <c r="M123" s="140"/>
      <c r="N123" s="141"/>
      <c r="O123" s="141"/>
      <c r="P123" s="142">
        <f>P124</f>
        <v>0</v>
      </c>
      <c r="Q123" s="141"/>
      <c r="R123" s="142">
        <f>R124</f>
        <v>0</v>
      </c>
      <c r="S123" s="141"/>
      <c r="T123" s="143">
        <f>T124</f>
        <v>0</v>
      </c>
      <c r="AR123" s="136" t="s">
        <v>88</v>
      </c>
      <c r="AT123" s="144" t="s">
        <v>78</v>
      </c>
      <c r="AU123" s="144" t="s">
        <v>79</v>
      </c>
      <c r="AY123" s="136" t="s">
        <v>207</v>
      </c>
      <c r="BK123" s="145">
        <f>BK124</f>
        <v>0</v>
      </c>
    </row>
    <row r="124" spans="1:65" s="12" customFormat="1" ht="22.9" customHeight="1">
      <c r="B124" s="135"/>
      <c r="D124" s="136" t="s">
        <v>78</v>
      </c>
      <c r="E124" s="146" t="s">
        <v>1539</v>
      </c>
      <c r="F124" s="146" t="s">
        <v>1540</v>
      </c>
      <c r="I124" s="138"/>
      <c r="J124" s="147">
        <f>BK124</f>
        <v>0</v>
      </c>
      <c r="L124" s="135"/>
      <c r="M124" s="140"/>
      <c r="N124" s="141"/>
      <c r="O124" s="141"/>
      <c r="P124" s="142">
        <f>SUM(P125:P250)</f>
        <v>0</v>
      </c>
      <c r="Q124" s="141"/>
      <c r="R124" s="142">
        <f>SUM(R125:R250)</f>
        <v>0</v>
      </c>
      <c r="S124" s="141"/>
      <c r="T124" s="143">
        <f>SUM(T125:T250)</f>
        <v>0</v>
      </c>
      <c r="AR124" s="136" t="s">
        <v>88</v>
      </c>
      <c r="AT124" s="144" t="s">
        <v>78</v>
      </c>
      <c r="AU124" s="144" t="s">
        <v>86</v>
      </c>
      <c r="AY124" s="136" t="s">
        <v>207</v>
      </c>
      <c r="BK124" s="145">
        <f>SUM(BK125:BK250)</f>
        <v>0</v>
      </c>
    </row>
    <row r="125" spans="1:65" s="2" customFormat="1" ht="33" customHeight="1">
      <c r="A125" s="31"/>
      <c r="B125" s="148"/>
      <c r="C125" s="149" t="s">
        <v>86</v>
      </c>
      <c r="D125" s="149" t="s">
        <v>209</v>
      </c>
      <c r="E125" s="150" t="s">
        <v>4670</v>
      </c>
      <c r="F125" s="151" t="s">
        <v>4671</v>
      </c>
      <c r="G125" s="152" t="s">
        <v>220</v>
      </c>
      <c r="H125" s="153">
        <v>5.5</v>
      </c>
      <c r="I125" s="154"/>
      <c r="J125" s="155">
        <f>ROUND(I125*H125,2)</f>
        <v>0</v>
      </c>
      <c r="K125" s="156"/>
      <c r="L125" s="32"/>
      <c r="M125" s="157" t="s">
        <v>1</v>
      </c>
      <c r="N125" s="158" t="s">
        <v>44</v>
      </c>
      <c r="O125" s="57"/>
      <c r="P125" s="159">
        <f>O125*H125</f>
        <v>0</v>
      </c>
      <c r="Q125" s="159">
        <v>0</v>
      </c>
      <c r="R125" s="159">
        <f>Q125*H125</f>
        <v>0</v>
      </c>
      <c r="S125" s="159">
        <v>0</v>
      </c>
      <c r="T125" s="160">
        <f>S125*H125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245</v>
      </c>
      <c r="AT125" s="161" t="s">
        <v>209</v>
      </c>
      <c r="AU125" s="161" t="s">
        <v>88</v>
      </c>
      <c r="AY125" s="17" t="s">
        <v>207</v>
      </c>
      <c r="BE125" s="162">
        <f>IF(N125="základní",J125,0)</f>
        <v>0</v>
      </c>
      <c r="BF125" s="162">
        <f>IF(N125="snížená",J125,0)</f>
        <v>0</v>
      </c>
      <c r="BG125" s="162">
        <f>IF(N125="zákl. přenesená",J125,0)</f>
        <v>0</v>
      </c>
      <c r="BH125" s="162">
        <f>IF(N125="sníž. přenesená",J125,0)</f>
        <v>0</v>
      </c>
      <c r="BI125" s="162">
        <f>IF(N125="nulová",J125,0)</f>
        <v>0</v>
      </c>
      <c r="BJ125" s="17" t="s">
        <v>86</v>
      </c>
      <c r="BK125" s="162">
        <f>ROUND(I125*H125,2)</f>
        <v>0</v>
      </c>
      <c r="BL125" s="17" t="s">
        <v>245</v>
      </c>
      <c r="BM125" s="161" t="s">
        <v>88</v>
      </c>
    </row>
    <row r="126" spans="1:65" s="13" customFormat="1" ht="11.25">
      <c r="B126" s="163"/>
      <c r="D126" s="164" t="s">
        <v>237</v>
      </c>
      <c r="E126" s="165" t="s">
        <v>1</v>
      </c>
      <c r="F126" s="166" t="s">
        <v>4672</v>
      </c>
      <c r="H126" s="167">
        <v>5.5</v>
      </c>
      <c r="I126" s="168"/>
      <c r="L126" s="163"/>
      <c r="M126" s="169"/>
      <c r="N126" s="170"/>
      <c r="O126" s="170"/>
      <c r="P126" s="170"/>
      <c r="Q126" s="170"/>
      <c r="R126" s="170"/>
      <c r="S126" s="170"/>
      <c r="T126" s="171"/>
      <c r="AT126" s="165" t="s">
        <v>237</v>
      </c>
      <c r="AU126" s="165" t="s">
        <v>88</v>
      </c>
      <c r="AV126" s="13" t="s">
        <v>88</v>
      </c>
      <c r="AW126" s="13" t="s">
        <v>33</v>
      </c>
      <c r="AX126" s="13" t="s">
        <v>79</v>
      </c>
      <c r="AY126" s="165" t="s">
        <v>207</v>
      </c>
    </row>
    <row r="127" spans="1:65" s="14" customFormat="1" ht="11.25">
      <c r="B127" s="172"/>
      <c r="D127" s="164" t="s">
        <v>237</v>
      </c>
      <c r="E127" s="173" t="s">
        <v>1</v>
      </c>
      <c r="F127" s="174" t="s">
        <v>4673</v>
      </c>
      <c r="H127" s="173" t="s">
        <v>1</v>
      </c>
      <c r="I127" s="175"/>
      <c r="L127" s="172"/>
      <c r="M127" s="176"/>
      <c r="N127" s="177"/>
      <c r="O127" s="177"/>
      <c r="P127" s="177"/>
      <c r="Q127" s="177"/>
      <c r="R127" s="177"/>
      <c r="S127" s="177"/>
      <c r="T127" s="178"/>
      <c r="AT127" s="173" t="s">
        <v>237</v>
      </c>
      <c r="AU127" s="173" t="s">
        <v>88</v>
      </c>
      <c r="AV127" s="14" t="s">
        <v>86</v>
      </c>
      <c r="AW127" s="14" t="s">
        <v>33</v>
      </c>
      <c r="AX127" s="14" t="s">
        <v>79</v>
      </c>
      <c r="AY127" s="173" t="s">
        <v>207</v>
      </c>
    </row>
    <row r="128" spans="1:65" s="15" customFormat="1" ht="11.25">
      <c r="B128" s="179"/>
      <c r="D128" s="164" t="s">
        <v>237</v>
      </c>
      <c r="E128" s="180" t="s">
        <v>1</v>
      </c>
      <c r="F128" s="181" t="s">
        <v>242</v>
      </c>
      <c r="H128" s="182">
        <v>5.5</v>
      </c>
      <c r="I128" s="183"/>
      <c r="L128" s="179"/>
      <c r="M128" s="184"/>
      <c r="N128" s="185"/>
      <c r="O128" s="185"/>
      <c r="P128" s="185"/>
      <c r="Q128" s="185"/>
      <c r="R128" s="185"/>
      <c r="S128" s="185"/>
      <c r="T128" s="186"/>
      <c r="AT128" s="180" t="s">
        <v>237</v>
      </c>
      <c r="AU128" s="180" t="s">
        <v>88</v>
      </c>
      <c r="AV128" s="15" t="s">
        <v>213</v>
      </c>
      <c r="AW128" s="15" t="s">
        <v>33</v>
      </c>
      <c r="AX128" s="15" t="s">
        <v>86</v>
      </c>
      <c r="AY128" s="180" t="s">
        <v>207</v>
      </c>
    </row>
    <row r="129" spans="1:65" s="2" customFormat="1" ht="24.2" customHeight="1">
      <c r="A129" s="31"/>
      <c r="B129" s="148"/>
      <c r="C129" s="149" t="s">
        <v>88</v>
      </c>
      <c r="D129" s="149" t="s">
        <v>209</v>
      </c>
      <c r="E129" s="150" t="s">
        <v>4674</v>
      </c>
      <c r="F129" s="151" t="s">
        <v>4675</v>
      </c>
      <c r="G129" s="152" t="s">
        <v>220</v>
      </c>
      <c r="H129" s="153">
        <v>15.95</v>
      </c>
      <c r="I129" s="154"/>
      <c r="J129" s="155">
        <f>ROUND(I129*H129,2)</f>
        <v>0</v>
      </c>
      <c r="K129" s="156"/>
      <c r="L129" s="32"/>
      <c r="M129" s="157" t="s">
        <v>1</v>
      </c>
      <c r="N129" s="158" t="s">
        <v>44</v>
      </c>
      <c r="O129" s="57"/>
      <c r="P129" s="159">
        <f>O129*H129</f>
        <v>0</v>
      </c>
      <c r="Q129" s="159">
        <v>0</v>
      </c>
      <c r="R129" s="159">
        <f>Q129*H129</f>
        <v>0</v>
      </c>
      <c r="S129" s="159">
        <v>0</v>
      </c>
      <c r="T129" s="160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61" t="s">
        <v>245</v>
      </c>
      <c r="AT129" s="161" t="s">
        <v>209</v>
      </c>
      <c r="AU129" s="161" t="s">
        <v>88</v>
      </c>
      <c r="AY129" s="17" t="s">
        <v>207</v>
      </c>
      <c r="BE129" s="162">
        <f>IF(N129="základní",J129,0)</f>
        <v>0</v>
      </c>
      <c r="BF129" s="162">
        <f>IF(N129="snížená",J129,0)</f>
        <v>0</v>
      </c>
      <c r="BG129" s="162">
        <f>IF(N129="zákl. přenesená",J129,0)</f>
        <v>0</v>
      </c>
      <c r="BH129" s="162">
        <f>IF(N129="sníž. přenesená",J129,0)</f>
        <v>0</v>
      </c>
      <c r="BI129" s="162">
        <f>IF(N129="nulová",J129,0)</f>
        <v>0</v>
      </c>
      <c r="BJ129" s="17" t="s">
        <v>86</v>
      </c>
      <c r="BK129" s="162">
        <f>ROUND(I129*H129,2)</f>
        <v>0</v>
      </c>
      <c r="BL129" s="17" t="s">
        <v>245</v>
      </c>
      <c r="BM129" s="161" t="s">
        <v>213</v>
      </c>
    </row>
    <row r="130" spans="1:65" s="13" customFormat="1" ht="11.25">
      <c r="B130" s="163"/>
      <c r="D130" s="164" t="s">
        <v>237</v>
      </c>
      <c r="E130" s="165" t="s">
        <v>1</v>
      </c>
      <c r="F130" s="166" t="s">
        <v>4676</v>
      </c>
      <c r="H130" s="167">
        <v>15.95</v>
      </c>
      <c r="I130" s="168"/>
      <c r="L130" s="163"/>
      <c r="M130" s="169"/>
      <c r="N130" s="170"/>
      <c r="O130" s="170"/>
      <c r="P130" s="170"/>
      <c r="Q130" s="170"/>
      <c r="R130" s="170"/>
      <c r="S130" s="170"/>
      <c r="T130" s="171"/>
      <c r="AT130" s="165" t="s">
        <v>237</v>
      </c>
      <c r="AU130" s="165" t="s">
        <v>88</v>
      </c>
      <c r="AV130" s="13" t="s">
        <v>88</v>
      </c>
      <c r="AW130" s="13" t="s">
        <v>33</v>
      </c>
      <c r="AX130" s="13" t="s">
        <v>79</v>
      </c>
      <c r="AY130" s="165" t="s">
        <v>207</v>
      </c>
    </row>
    <row r="131" spans="1:65" s="14" customFormat="1" ht="11.25">
      <c r="B131" s="172"/>
      <c r="D131" s="164" t="s">
        <v>237</v>
      </c>
      <c r="E131" s="173" t="s">
        <v>1</v>
      </c>
      <c r="F131" s="174" t="s">
        <v>4677</v>
      </c>
      <c r="H131" s="173" t="s">
        <v>1</v>
      </c>
      <c r="I131" s="175"/>
      <c r="L131" s="172"/>
      <c r="M131" s="176"/>
      <c r="N131" s="177"/>
      <c r="O131" s="177"/>
      <c r="P131" s="177"/>
      <c r="Q131" s="177"/>
      <c r="R131" s="177"/>
      <c r="S131" s="177"/>
      <c r="T131" s="178"/>
      <c r="AT131" s="173" t="s">
        <v>237</v>
      </c>
      <c r="AU131" s="173" t="s">
        <v>88</v>
      </c>
      <c r="AV131" s="14" t="s">
        <v>86</v>
      </c>
      <c r="AW131" s="14" t="s">
        <v>33</v>
      </c>
      <c r="AX131" s="14" t="s">
        <v>79</v>
      </c>
      <c r="AY131" s="173" t="s">
        <v>207</v>
      </c>
    </row>
    <row r="132" spans="1:65" s="15" customFormat="1" ht="11.25">
      <c r="B132" s="179"/>
      <c r="D132" s="164" t="s">
        <v>237</v>
      </c>
      <c r="E132" s="180" t="s">
        <v>1</v>
      </c>
      <c r="F132" s="181" t="s">
        <v>242</v>
      </c>
      <c r="H132" s="182">
        <v>15.95</v>
      </c>
      <c r="I132" s="183"/>
      <c r="L132" s="179"/>
      <c r="M132" s="184"/>
      <c r="N132" s="185"/>
      <c r="O132" s="185"/>
      <c r="P132" s="185"/>
      <c r="Q132" s="185"/>
      <c r="R132" s="185"/>
      <c r="S132" s="185"/>
      <c r="T132" s="186"/>
      <c r="AT132" s="180" t="s">
        <v>237</v>
      </c>
      <c r="AU132" s="180" t="s">
        <v>88</v>
      </c>
      <c r="AV132" s="15" t="s">
        <v>213</v>
      </c>
      <c r="AW132" s="15" t="s">
        <v>33</v>
      </c>
      <c r="AX132" s="15" t="s">
        <v>86</v>
      </c>
      <c r="AY132" s="180" t="s">
        <v>207</v>
      </c>
    </row>
    <row r="133" spans="1:65" s="2" customFormat="1" ht="24.2" customHeight="1">
      <c r="A133" s="31"/>
      <c r="B133" s="148"/>
      <c r="C133" s="149" t="s">
        <v>217</v>
      </c>
      <c r="D133" s="149" t="s">
        <v>209</v>
      </c>
      <c r="E133" s="150" t="s">
        <v>4678</v>
      </c>
      <c r="F133" s="151" t="s">
        <v>4679</v>
      </c>
      <c r="G133" s="152" t="s">
        <v>220</v>
      </c>
      <c r="H133" s="153">
        <v>48.4</v>
      </c>
      <c r="I133" s="154"/>
      <c r="J133" s="155">
        <f>ROUND(I133*H133,2)</f>
        <v>0</v>
      </c>
      <c r="K133" s="156"/>
      <c r="L133" s="32"/>
      <c r="M133" s="157" t="s">
        <v>1</v>
      </c>
      <c r="N133" s="158" t="s">
        <v>44</v>
      </c>
      <c r="O133" s="57"/>
      <c r="P133" s="159">
        <f>O133*H133</f>
        <v>0</v>
      </c>
      <c r="Q133" s="159">
        <v>0</v>
      </c>
      <c r="R133" s="159">
        <f>Q133*H133</f>
        <v>0</v>
      </c>
      <c r="S133" s="159">
        <v>0</v>
      </c>
      <c r="T133" s="160">
        <f>S133*H133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61" t="s">
        <v>245</v>
      </c>
      <c r="AT133" s="161" t="s">
        <v>209</v>
      </c>
      <c r="AU133" s="161" t="s">
        <v>88</v>
      </c>
      <c r="AY133" s="17" t="s">
        <v>207</v>
      </c>
      <c r="BE133" s="162">
        <f>IF(N133="základní",J133,0)</f>
        <v>0</v>
      </c>
      <c r="BF133" s="162">
        <f>IF(N133="snížená",J133,0)</f>
        <v>0</v>
      </c>
      <c r="BG133" s="162">
        <f>IF(N133="zákl. přenesená",J133,0)</f>
        <v>0</v>
      </c>
      <c r="BH133" s="162">
        <f>IF(N133="sníž. přenesená",J133,0)</f>
        <v>0</v>
      </c>
      <c r="BI133" s="162">
        <f>IF(N133="nulová",J133,0)</f>
        <v>0</v>
      </c>
      <c r="BJ133" s="17" t="s">
        <v>86</v>
      </c>
      <c r="BK133" s="162">
        <f>ROUND(I133*H133,2)</f>
        <v>0</v>
      </c>
      <c r="BL133" s="17" t="s">
        <v>245</v>
      </c>
      <c r="BM133" s="161" t="s">
        <v>221</v>
      </c>
    </row>
    <row r="134" spans="1:65" s="13" customFormat="1" ht="11.25">
      <c r="B134" s="163"/>
      <c r="D134" s="164" t="s">
        <v>237</v>
      </c>
      <c r="E134" s="165" t="s">
        <v>1</v>
      </c>
      <c r="F134" s="166" t="s">
        <v>4680</v>
      </c>
      <c r="H134" s="167">
        <v>48.4</v>
      </c>
      <c r="I134" s="168"/>
      <c r="L134" s="163"/>
      <c r="M134" s="169"/>
      <c r="N134" s="170"/>
      <c r="O134" s="170"/>
      <c r="P134" s="170"/>
      <c r="Q134" s="170"/>
      <c r="R134" s="170"/>
      <c r="S134" s="170"/>
      <c r="T134" s="171"/>
      <c r="AT134" s="165" t="s">
        <v>237</v>
      </c>
      <c r="AU134" s="165" t="s">
        <v>88</v>
      </c>
      <c r="AV134" s="13" t="s">
        <v>88</v>
      </c>
      <c r="AW134" s="13" t="s">
        <v>33</v>
      </c>
      <c r="AX134" s="13" t="s">
        <v>79</v>
      </c>
      <c r="AY134" s="165" t="s">
        <v>207</v>
      </c>
    </row>
    <row r="135" spans="1:65" s="14" customFormat="1" ht="11.25">
      <c r="B135" s="172"/>
      <c r="D135" s="164" t="s">
        <v>237</v>
      </c>
      <c r="E135" s="173" t="s">
        <v>1</v>
      </c>
      <c r="F135" s="174" t="s">
        <v>4681</v>
      </c>
      <c r="H135" s="173" t="s">
        <v>1</v>
      </c>
      <c r="I135" s="175"/>
      <c r="L135" s="172"/>
      <c r="M135" s="176"/>
      <c r="N135" s="177"/>
      <c r="O135" s="177"/>
      <c r="P135" s="177"/>
      <c r="Q135" s="177"/>
      <c r="R135" s="177"/>
      <c r="S135" s="177"/>
      <c r="T135" s="178"/>
      <c r="AT135" s="173" t="s">
        <v>237</v>
      </c>
      <c r="AU135" s="173" t="s">
        <v>88</v>
      </c>
      <c r="AV135" s="14" t="s">
        <v>86</v>
      </c>
      <c r="AW135" s="14" t="s">
        <v>33</v>
      </c>
      <c r="AX135" s="14" t="s">
        <v>79</v>
      </c>
      <c r="AY135" s="173" t="s">
        <v>207</v>
      </c>
    </row>
    <row r="136" spans="1:65" s="15" customFormat="1" ht="11.25">
      <c r="B136" s="179"/>
      <c r="D136" s="164" t="s">
        <v>237</v>
      </c>
      <c r="E136" s="180" t="s">
        <v>1</v>
      </c>
      <c r="F136" s="181" t="s">
        <v>242</v>
      </c>
      <c r="H136" s="182">
        <v>48.4</v>
      </c>
      <c r="I136" s="183"/>
      <c r="L136" s="179"/>
      <c r="M136" s="184"/>
      <c r="N136" s="185"/>
      <c r="O136" s="185"/>
      <c r="P136" s="185"/>
      <c r="Q136" s="185"/>
      <c r="R136" s="185"/>
      <c r="S136" s="185"/>
      <c r="T136" s="186"/>
      <c r="AT136" s="180" t="s">
        <v>237</v>
      </c>
      <c r="AU136" s="180" t="s">
        <v>88</v>
      </c>
      <c r="AV136" s="15" t="s">
        <v>213</v>
      </c>
      <c r="AW136" s="15" t="s">
        <v>33</v>
      </c>
      <c r="AX136" s="15" t="s">
        <v>86</v>
      </c>
      <c r="AY136" s="180" t="s">
        <v>207</v>
      </c>
    </row>
    <row r="137" spans="1:65" s="2" customFormat="1" ht="24.2" customHeight="1">
      <c r="A137" s="31"/>
      <c r="B137" s="148"/>
      <c r="C137" s="149" t="s">
        <v>213</v>
      </c>
      <c r="D137" s="149" t="s">
        <v>209</v>
      </c>
      <c r="E137" s="150" t="s">
        <v>4682</v>
      </c>
      <c r="F137" s="151" t="s">
        <v>4683</v>
      </c>
      <c r="G137" s="152" t="s">
        <v>220</v>
      </c>
      <c r="H137" s="153">
        <v>48.95</v>
      </c>
      <c r="I137" s="154"/>
      <c r="J137" s="155">
        <f>ROUND(I137*H137,2)</f>
        <v>0</v>
      </c>
      <c r="K137" s="156"/>
      <c r="L137" s="32"/>
      <c r="M137" s="157" t="s">
        <v>1</v>
      </c>
      <c r="N137" s="158" t="s">
        <v>44</v>
      </c>
      <c r="O137" s="57"/>
      <c r="P137" s="159">
        <f>O137*H137</f>
        <v>0</v>
      </c>
      <c r="Q137" s="159">
        <v>0</v>
      </c>
      <c r="R137" s="159">
        <f>Q137*H137</f>
        <v>0</v>
      </c>
      <c r="S137" s="159">
        <v>0</v>
      </c>
      <c r="T137" s="160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61" t="s">
        <v>245</v>
      </c>
      <c r="AT137" s="161" t="s">
        <v>209</v>
      </c>
      <c r="AU137" s="161" t="s">
        <v>88</v>
      </c>
      <c r="AY137" s="17" t="s">
        <v>207</v>
      </c>
      <c r="BE137" s="162">
        <f>IF(N137="základní",J137,0)</f>
        <v>0</v>
      </c>
      <c r="BF137" s="162">
        <f>IF(N137="snížená",J137,0)</f>
        <v>0</v>
      </c>
      <c r="BG137" s="162">
        <f>IF(N137="zákl. přenesená",J137,0)</f>
        <v>0</v>
      </c>
      <c r="BH137" s="162">
        <f>IF(N137="sníž. přenesená",J137,0)</f>
        <v>0</v>
      </c>
      <c r="BI137" s="162">
        <f>IF(N137="nulová",J137,0)</f>
        <v>0</v>
      </c>
      <c r="BJ137" s="17" t="s">
        <v>86</v>
      </c>
      <c r="BK137" s="162">
        <f>ROUND(I137*H137,2)</f>
        <v>0</v>
      </c>
      <c r="BL137" s="17" t="s">
        <v>245</v>
      </c>
      <c r="BM137" s="161" t="s">
        <v>224</v>
      </c>
    </row>
    <row r="138" spans="1:65" s="13" customFormat="1" ht="11.25">
      <c r="B138" s="163"/>
      <c r="D138" s="164" t="s">
        <v>237</v>
      </c>
      <c r="E138" s="165" t="s">
        <v>1</v>
      </c>
      <c r="F138" s="166" t="s">
        <v>4684</v>
      </c>
      <c r="H138" s="167">
        <v>48.95</v>
      </c>
      <c r="I138" s="168"/>
      <c r="L138" s="163"/>
      <c r="M138" s="169"/>
      <c r="N138" s="170"/>
      <c r="O138" s="170"/>
      <c r="P138" s="170"/>
      <c r="Q138" s="170"/>
      <c r="R138" s="170"/>
      <c r="S138" s="170"/>
      <c r="T138" s="171"/>
      <c r="AT138" s="165" t="s">
        <v>237</v>
      </c>
      <c r="AU138" s="165" t="s">
        <v>88</v>
      </c>
      <c r="AV138" s="13" t="s">
        <v>88</v>
      </c>
      <c r="AW138" s="13" t="s">
        <v>33</v>
      </c>
      <c r="AX138" s="13" t="s">
        <v>79</v>
      </c>
      <c r="AY138" s="165" t="s">
        <v>207</v>
      </c>
    </row>
    <row r="139" spans="1:65" s="14" customFormat="1" ht="11.25">
      <c r="B139" s="172"/>
      <c r="D139" s="164" t="s">
        <v>237</v>
      </c>
      <c r="E139" s="173" t="s">
        <v>1</v>
      </c>
      <c r="F139" s="174" t="s">
        <v>4685</v>
      </c>
      <c r="H139" s="173" t="s">
        <v>1</v>
      </c>
      <c r="I139" s="175"/>
      <c r="L139" s="172"/>
      <c r="M139" s="176"/>
      <c r="N139" s="177"/>
      <c r="O139" s="177"/>
      <c r="P139" s="177"/>
      <c r="Q139" s="177"/>
      <c r="R139" s="177"/>
      <c r="S139" s="177"/>
      <c r="T139" s="178"/>
      <c r="AT139" s="173" t="s">
        <v>237</v>
      </c>
      <c r="AU139" s="173" t="s">
        <v>88</v>
      </c>
      <c r="AV139" s="14" t="s">
        <v>86</v>
      </c>
      <c r="AW139" s="14" t="s">
        <v>33</v>
      </c>
      <c r="AX139" s="14" t="s">
        <v>79</v>
      </c>
      <c r="AY139" s="173" t="s">
        <v>207</v>
      </c>
    </row>
    <row r="140" spans="1:65" s="15" customFormat="1" ht="11.25">
      <c r="B140" s="179"/>
      <c r="D140" s="164" t="s">
        <v>237</v>
      </c>
      <c r="E140" s="180" t="s">
        <v>1</v>
      </c>
      <c r="F140" s="181" t="s">
        <v>242</v>
      </c>
      <c r="H140" s="182">
        <v>48.95</v>
      </c>
      <c r="I140" s="183"/>
      <c r="L140" s="179"/>
      <c r="M140" s="184"/>
      <c r="N140" s="185"/>
      <c r="O140" s="185"/>
      <c r="P140" s="185"/>
      <c r="Q140" s="185"/>
      <c r="R140" s="185"/>
      <c r="S140" s="185"/>
      <c r="T140" s="186"/>
      <c r="AT140" s="180" t="s">
        <v>237</v>
      </c>
      <c r="AU140" s="180" t="s">
        <v>88</v>
      </c>
      <c r="AV140" s="15" t="s">
        <v>213</v>
      </c>
      <c r="AW140" s="15" t="s">
        <v>33</v>
      </c>
      <c r="AX140" s="15" t="s">
        <v>86</v>
      </c>
      <c r="AY140" s="180" t="s">
        <v>207</v>
      </c>
    </row>
    <row r="141" spans="1:65" s="2" customFormat="1" ht="24.2" customHeight="1">
      <c r="A141" s="31"/>
      <c r="B141" s="148"/>
      <c r="C141" s="149" t="s">
        <v>225</v>
      </c>
      <c r="D141" s="149" t="s">
        <v>209</v>
      </c>
      <c r="E141" s="150" t="s">
        <v>4686</v>
      </c>
      <c r="F141" s="151" t="s">
        <v>4687</v>
      </c>
      <c r="G141" s="152" t="s">
        <v>220</v>
      </c>
      <c r="H141" s="153">
        <v>5.5</v>
      </c>
      <c r="I141" s="154"/>
      <c r="J141" s="155">
        <f>ROUND(I141*H141,2)</f>
        <v>0</v>
      </c>
      <c r="K141" s="156"/>
      <c r="L141" s="32"/>
      <c r="M141" s="157" t="s">
        <v>1</v>
      </c>
      <c r="N141" s="158" t="s">
        <v>44</v>
      </c>
      <c r="O141" s="57"/>
      <c r="P141" s="159">
        <f>O141*H141</f>
        <v>0</v>
      </c>
      <c r="Q141" s="159">
        <v>0</v>
      </c>
      <c r="R141" s="159">
        <f>Q141*H141</f>
        <v>0</v>
      </c>
      <c r="S141" s="159">
        <v>0</v>
      </c>
      <c r="T141" s="160">
        <f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61" t="s">
        <v>245</v>
      </c>
      <c r="AT141" s="161" t="s">
        <v>209</v>
      </c>
      <c r="AU141" s="161" t="s">
        <v>88</v>
      </c>
      <c r="AY141" s="17" t="s">
        <v>207</v>
      </c>
      <c r="BE141" s="162">
        <f>IF(N141="základní",J141,0)</f>
        <v>0</v>
      </c>
      <c r="BF141" s="162">
        <f>IF(N141="snížená",J141,0)</f>
        <v>0</v>
      </c>
      <c r="BG141" s="162">
        <f>IF(N141="zákl. přenesená",J141,0)</f>
        <v>0</v>
      </c>
      <c r="BH141" s="162">
        <f>IF(N141="sníž. přenesená",J141,0)</f>
        <v>0</v>
      </c>
      <c r="BI141" s="162">
        <f>IF(N141="nulová",J141,0)</f>
        <v>0</v>
      </c>
      <c r="BJ141" s="17" t="s">
        <v>86</v>
      </c>
      <c r="BK141" s="162">
        <f>ROUND(I141*H141,2)</f>
        <v>0</v>
      </c>
      <c r="BL141" s="17" t="s">
        <v>245</v>
      </c>
      <c r="BM141" s="161" t="s">
        <v>228</v>
      </c>
    </row>
    <row r="142" spans="1:65" s="13" customFormat="1" ht="11.25">
      <c r="B142" s="163"/>
      <c r="D142" s="164" t="s">
        <v>237</v>
      </c>
      <c r="E142" s="165" t="s">
        <v>1</v>
      </c>
      <c r="F142" s="166" t="s">
        <v>4672</v>
      </c>
      <c r="H142" s="167">
        <v>5.5</v>
      </c>
      <c r="I142" s="168"/>
      <c r="L142" s="163"/>
      <c r="M142" s="169"/>
      <c r="N142" s="170"/>
      <c r="O142" s="170"/>
      <c r="P142" s="170"/>
      <c r="Q142" s="170"/>
      <c r="R142" s="170"/>
      <c r="S142" s="170"/>
      <c r="T142" s="171"/>
      <c r="AT142" s="165" t="s">
        <v>237</v>
      </c>
      <c r="AU142" s="165" t="s">
        <v>88</v>
      </c>
      <c r="AV142" s="13" t="s">
        <v>88</v>
      </c>
      <c r="AW142" s="13" t="s">
        <v>33</v>
      </c>
      <c r="AX142" s="13" t="s">
        <v>79</v>
      </c>
      <c r="AY142" s="165" t="s">
        <v>207</v>
      </c>
    </row>
    <row r="143" spans="1:65" s="14" customFormat="1" ht="11.25">
      <c r="B143" s="172"/>
      <c r="D143" s="164" t="s">
        <v>237</v>
      </c>
      <c r="E143" s="173" t="s">
        <v>1</v>
      </c>
      <c r="F143" s="174" t="s">
        <v>4673</v>
      </c>
      <c r="H143" s="173" t="s">
        <v>1</v>
      </c>
      <c r="I143" s="175"/>
      <c r="L143" s="172"/>
      <c r="M143" s="176"/>
      <c r="N143" s="177"/>
      <c r="O143" s="177"/>
      <c r="P143" s="177"/>
      <c r="Q143" s="177"/>
      <c r="R143" s="177"/>
      <c r="S143" s="177"/>
      <c r="T143" s="178"/>
      <c r="AT143" s="173" t="s">
        <v>237</v>
      </c>
      <c r="AU143" s="173" t="s">
        <v>88</v>
      </c>
      <c r="AV143" s="14" t="s">
        <v>86</v>
      </c>
      <c r="AW143" s="14" t="s">
        <v>33</v>
      </c>
      <c r="AX143" s="14" t="s">
        <v>79</v>
      </c>
      <c r="AY143" s="173" t="s">
        <v>207</v>
      </c>
    </row>
    <row r="144" spans="1:65" s="15" customFormat="1" ht="11.25">
      <c r="B144" s="179"/>
      <c r="D144" s="164" t="s">
        <v>237</v>
      </c>
      <c r="E144" s="180" t="s">
        <v>1</v>
      </c>
      <c r="F144" s="181" t="s">
        <v>242</v>
      </c>
      <c r="H144" s="182">
        <v>5.5</v>
      </c>
      <c r="I144" s="183"/>
      <c r="L144" s="179"/>
      <c r="M144" s="184"/>
      <c r="N144" s="185"/>
      <c r="O144" s="185"/>
      <c r="P144" s="185"/>
      <c r="Q144" s="185"/>
      <c r="R144" s="185"/>
      <c r="S144" s="185"/>
      <c r="T144" s="186"/>
      <c r="AT144" s="180" t="s">
        <v>237</v>
      </c>
      <c r="AU144" s="180" t="s">
        <v>88</v>
      </c>
      <c r="AV144" s="15" t="s">
        <v>213</v>
      </c>
      <c r="AW144" s="15" t="s">
        <v>33</v>
      </c>
      <c r="AX144" s="15" t="s">
        <v>86</v>
      </c>
      <c r="AY144" s="180" t="s">
        <v>207</v>
      </c>
    </row>
    <row r="145" spans="1:65" s="2" customFormat="1" ht="37.9" customHeight="1">
      <c r="A145" s="31"/>
      <c r="B145" s="148"/>
      <c r="C145" s="149" t="s">
        <v>221</v>
      </c>
      <c r="D145" s="149" t="s">
        <v>209</v>
      </c>
      <c r="E145" s="150" t="s">
        <v>4688</v>
      </c>
      <c r="F145" s="151" t="s">
        <v>4689</v>
      </c>
      <c r="G145" s="152" t="s">
        <v>220</v>
      </c>
      <c r="H145" s="153">
        <v>187</v>
      </c>
      <c r="I145" s="154"/>
      <c r="J145" s="155">
        <f>ROUND(I145*H145,2)</f>
        <v>0</v>
      </c>
      <c r="K145" s="156"/>
      <c r="L145" s="32"/>
      <c r="M145" s="157" t="s">
        <v>1</v>
      </c>
      <c r="N145" s="158" t="s">
        <v>44</v>
      </c>
      <c r="O145" s="57"/>
      <c r="P145" s="159">
        <f>O145*H145</f>
        <v>0</v>
      </c>
      <c r="Q145" s="159">
        <v>0</v>
      </c>
      <c r="R145" s="159">
        <f>Q145*H145</f>
        <v>0</v>
      </c>
      <c r="S145" s="159">
        <v>0</v>
      </c>
      <c r="T145" s="160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61" t="s">
        <v>245</v>
      </c>
      <c r="AT145" s="161" t="s">
        <v>209</v>
      </c>
      <c r="AU145" s="161" t="s">
        <v>88</v>
      </c>
      <c r="AY145" s="17" t="s">
        <v>207</v>
      </c>
      <c r="BE145" s="162">
        <f>IF(N145="základní",J145,0)</f>
        <v>0</v>
      </c>
      <c r="BF145" s="162">
        <f>IF(N145="snížená",J145,0)</f>
        <v>0</v>
      </c>
      <c r="BG145" s="162">
        <f>IF(N145="zákl. přenesená",J145,0)</f>
        <v>0</v>
      </c>
      <c r="BH145" s="162">
        <f>IF(N145="sníž. přenesená",J145,0)</f>
        <v>0</v>
      </c>
      <c r="BI145" s="162">
        <f>IF(N145="nulová",J145,0)</f>
        <v>0</v>
      </c>
      <c r="BJ145" s="17" t="s">
        <v>86</v>
      </c>
      <c r="BK145" s="162">
        <f>ROUND(I145*H145,2)</f>
        <v>0</v>
      </c>
      <c r="BL145" s="17" t="s">
        <v>245</v>
      </c>
      <c r="BM145" s="161" t="s">
        <v>231</v>
      </c>
    </row>
    <row r="146" spans="1:65" s="2" customFormat="1" ht="37.9" customHeight="1">
      <c r="A146" s="31"/>
      <c r="B146" s="148"/>
      <c r="C146" s="149" t="s">
        <v>232</v>
      </c>
      <c r="D146" s="149" t="s">
        <v>209</v>
      </c>
      <c r="E146" s="150" t="s">
        <v>4690</v>
      </c>
      <c r="F146" s="151" t="s">
        <v>4691</v>
      </c>
      <c r="G146" s="152" t="s">
        <v>220</v>
      </c>
      <c r="H146" s="153">
        <v>22</v>
      </c>
      <c r="I146" s="154"/>
      <c r="J146" s="155">
        <f>ROUND(I146*H146,2)</f>
        <v>0</v>
      </c>
      <c r="K146" s="156"/>
      <c r="L146" s="32"/>
      <c r="M146" s="157" t="s">
        <v>1</v>
      </c>
      <c r="N146" s="158" t="s">
        <v>44</v>
      </c>
      <c r="O146" s="57"/>
      <c r="P146" s="159">
        <f>O146*H146</f>
        <v>0</v>
      </c>
      <c r="Q146" s="159">
        <v>0</v>
      </c>
      <c r="R146" s="159">
        <f>Q146*H146</f>
        <v>0</v>
      </c>
      <c r="S146" s="159">
        <v>0</v>
      </c>
      <c r="T146" s="160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61" t="s">
        <v>245</v>
      </c>
      <c r="AT146" s="161" t="s">
        <v>209</v>
      </c>
      <c r="AU146" s="161" t="s">
        <v>88</v>
      </c>
      <c r="AY146" s="17" t="s">
        <v>207</v>
      </c>
      <c r="BE146" s="162">
        <f>IF(N146="základní",J146,0)</f>
        <v>0</v>
      </c>
      <c r="BF146" s="162">
        <f>IF(N146="snížená",J146,0)</f>
        <v>0</v>
      </c>
      <c r="BG146" s="162">
        <f>IF(N146="zákl. přenesená",J146,0)</f>
        <v>0</v>
      </c>
      <c r="BH146" s="162">
        <f>IF(N146="sníž. přenesená",J146,0)</f>
        <v>0</v>
      </c>
      <c r="BI146" s="162">
        <f>IF(N146="nulová",J146,0)</f>
        <v>0</v>
      </c>
      <c r="BJ146" s="17" t="s">
        <v>86</v>
      </c>
      <c r="BK146" s="162">
        <f>ROUND(I146*H146,2)</f>
        <v>0</v>
      </c>
      <c r="BL146" s="17" t="s">
        <v>245</v>
      </c>
      <c r="BM146" s="161" t="s">
        <v>236</v>
      </c>
    </row>
    <row r="147" spans="1:65" s="13" customFormat="1" ht="11.25">
      <c r="B147" s="163"/>
      <c r="D147" s="164" t="s">
        <v>237</v>
      </c>
      <c r="E147" s="165" t="s">
        <v>1</v>
      </c>
      <c r="F147" s="166" t="s">
        <v>4692</v>
      </c>
      <c r="H147" s="167">
        <v>22</v>
      </c>
      <c r="I147" s="168"/>
      <c r="L147" s="163"/>
      <c r="M147" s="169"/>
      <c r="N147" s="170"/>
      <c r="O147" s="170"/>
      <c r="P147" s="170"/>
      <c r="Q147" s="170"/>
      <c r="R147" s="170"/>
      <c r="S147" s="170"/>
      <c r="T147" s="171"/>
      <c r="AT147" s="165" t="s">
        <v>237</v>
      </c>
      <c r="AU147" s="165" t="s">
        <v>88</v>
      </c>
      <c r="AV147" s="13" t="s">
        <v>88</v>
      </c>
      <c r="AW147" s="13" t="s">
        <v>33</v>
      </c>
      <c r="AX147" s="13" t="s">
        <v>79</v>
      </c>
      <c r="AY147" s="165" t="s">
        <v>207</v>
      </c>
    </row>
    <row r="148" spans="1:65" s="14" customFormat="1" ht="11.25">
      <c r="B148" s="172"/>
      <c r="D148" s="164" t="s">
        <v>237</v>
      </c>
      <c r="E148" s="173" t="s">
        <v>1</v>
      </c>
      <c r="F148" s="174" t="s">
        <v>4693</v>
      </c>
      <c r="H148" s="173" t="s">
        <v>1</v>
      </c>
      <c r="I148" s="175"/>
      <c r="L148" s="172"/>
      <c r="M148" s="176"/>
      <c r="N148" s="177"/>
      <c r="O148" s="177"/>
      <c r="P148" s="177"/>
      <c r="Q148" s="177"/>
      <c r="R148" s="177"/>
      <c r="S148" s="177"/>
      <c r="T148" s="178"/>
      <c r="AT148" s="173" t="s">
        <v>237</v>
      </c>
      <c r="AU148" s="173" t="s">
        <v>88</v>
      </c>
      <c r="AV148" s="14" t="s">
        <v>86</v>
      </c>
      <c r="AW148" s="14" t="s">
        <v>33</v>
      </c>
      <c r="AX148" s="14" t="s">
        <v>79</v>
      </c>
      <c r="AY148" s="173" t="s">
        <v>207</v>
      </c>
    </row>
    <row r="149" spans="1:65" s="14" customFormat="1" ht="11.25">
      <c r="B149" s="172"/>
      <c r="D149" s="164" t="s">
        <v>237</v>
      </c>
      <c r="E149" s="173" t="s">
        <v>1</v>
      </c>
      <c r="F149" s="174" t="s">
        <v>4694</v>
      </c>
      <c r="H149" s="173" t="s">
        <v>1</v>
      </c>
      <c r="I149" s="175"/>
      <c r="L149" s="172"/>
      <c r="M149" s="176"/>
      <c r="N149" s="177"/>
      <c r="O149" s="177"/>
      <c r="P149" s="177"/>
      <c r="Q149" s="177"/>
      <c r="R149" s="177"/>
      <c r="S149" s="177"/>
      <c r="T149" s="178"/>
      <c r="AT149" s="173" t="s">
        <v>237</v>
      </c>
      <c r="AU149" s="173" t="s">
        <v>88</v>
      </c>
      <c r="AV149" s="14" t="s">
        <v>86</v>
      </c>
      <c r="AW149" s="14" t="s">
        <v>33</v>
      </c>
      <c r="AX149" s="14" t="s">
        <v>79</v>
      </c>
      <c r="AY149" s="173" t="s">
        <v>207</v>
      </c>
    </row>
    <row r="150" spans="1:65" s="15" customFormat="1" ht="11.25">
      <c r="B150" s="179"/>
      <c r="D150" s="164" t="s">
        <v>237</v>
      </c>
      <c r="E150" s="180" t="s">
        <v>1</v>
      </c>
      <c r="F150" s="181" t="s">
        <v>242</v>
      </c>
      <c r="H150" s="182">
        <v>22</v>
      </c>
      <c r="I150" s="183"/>
      <c r="L150" s="179"/>
      <c r="M150" s="184"/>
      <c r="N150" s="185"/>
      <c r="O150" s="185"/>
      <c r="P150" s="185"/>
      <c r="Q150" s="185"/>
      <c r="R150" s="185"/>
      <c r="S150" s="185"/>
      <c r="T150" s="186"/>
      <c r="AT150" s="180" t="s">
        <v>237</v>
      </c>
      <c r="AU150" s="180" t="s">
        <v>88</v>
      </c>
      <c r="AV150" s="15" t="s">
        <v>213</v>
      </c>
      <c r="AW150" s="15" t="s">
        <v>33</v>
      </c>
      <c r="AX150" s="15" t="s">
        <v>86</v>
      </c>
      <c r="AY150" s="180" t="s">
        <v>207</v>
      </c>
    </row>
    <row r="151" spans="1:65" s="2" customFormat="1" ht="37.9" customHeight="1">
      <c r="A151" s="31"/>
      <c r="B151" s="148"/>
      <c r="C151" s="149" t="s">
        <v>224</v>
      </c>
      <c r="D151" s="149" t="s">
        <v>209</v>
      </c>
      <c r="E151" s="150" t="s">
        <v>4695</v>
      </c>
      <c r="F151" s="151" t="s">
        <v>4696</v>
      </c>
      <c r="G151" s="152" t="s">
        <v>220</v>
      </c>
      <c r="H151" s="153">
        <v>129.80000000000001</v>
      </c>
      <c r="I151" s="154"/>
      <c r="J151" s="155">
        <f>ROUND(I151*H151,2)</f>
        <v>0</v>
      </c>
      <c r="K151" s="156"/>
      <c r="L151" s="32"/>
      <c r="M151" s="157" t="s">
        <v>1</v>
      </c>
      <c r="N151" s="158" t="s">
        <v>44</v>
      </c>
      <c r="O151" s="57"/>
      <c r="P151" s="159">
        <f>O151*H151</f>
        <v>0</v>
      </c>
      <c r="Q151" s="159">
        <v>0</v>
      </c>
      <c r="R151" s="159">
        <f>Q151*H151</f>
        <v>0</v>
      </c>
      <c r="S151" s="159">
        <v>0</v>
      </c>
      <c r="T151" s="160">
        <f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61" t="s">
        <v>245</v>
      </c>
      <c r="AT151" s="161" t="s">
        <v>209</v>
      </c>
      <c r="AU151" s="161" t="s">
        <v>88</v>
      </c>
      <c r="AY151" s="17" t="s">
        <v>207</v>
      </c>
      <c r="BE151" s="162">
        <f>IF(N151="základní",J151,0)</f>
        <v>0</v>
      </c>
      <c r="BF151" s="162">
        <f>IF(N151="snížená",J151,0)</f>
        <v>0</v>
      </c>
      <c r="BG151" s="162">
        <f>IF(N151="zákl. přenesená",J151,0)</f>
        <v>0</v>
      </c>
      <c r="BH151" s="162">
        <f>IF(N151="sníž. přenesená",J151,0)</f>
        <v>0</v>
      </c>
      <c r="BI151" s="162">
        <f>IF(N151="nulová",J151,0)</f>
        <v>0</v>
      </c>
      <c r="BJ151" s="17" t="s">
        <v>86</v>
      </c>
      <c r="BK151" s="162">
        <f>ROUND(I151*H151,2)</f>
        <v>0</v>
      </c>
      <c r="BL151" s="17" t="s">
        <v>245</v>
      </c>
      <c r="BM151" s="161" t="s">
        <v>245</v>
      </c>
    </row>
    <row r="152" spans="1:65" s="13" customFormat="1" ht="11.25">
      <c r="B152" s="163"/>
      <c r="D152" s="164" t="s">
        <v>237</v>
      </c>
      <c r="E152" s="165" t="s">
        <v>1</v>
      </c>
      <c r="F152" s="166" t="s">
        <v>4697</v>
      </c>
      <c r="H152" s="167">
        <v>27.5</v>
      </c>
      <c r="I152" s="168"/>
      <c r="L152" s="163"/>
      <c r="M152" s="169"/>
      <c r="N152" s="170"/>
      <c r="O152" s="170"/>
      <c r="P152" s="170"/>
      <c r="Q152" s="170"/>
      <c r="R152" s="170"/>
      <c r="S152" s="170"/>
      <c r="T152" s="171"/>
      <c r="AT152" s="165" t="s">
        <v>237</v>
      </c>
      <c r="AU152" s="165" t="s">
        <v>88</v>
      </c>
      <c r="AV152" s="13" t="s">
        <v>88</v>
      </c>
      <c r="AW152" s="13" t="s">
        <v>33</v>
      </c>
      <c r="AX152" s="13" t="s">
        <v>79</v>
      </c>
      <c r="AY152" s="165" t="s">
        <v>207</v>
      </c>
    </row>
    <row r="153" spans="1:65" s="13" customFormat="1" ht="11.25">
      <c r="B153" s="163"/>
      <c r="D153" s="164" t="s">
        <v>237</v>
      </c>
      <c r="E153" s="165" t="s">
        <v>1</v>
      </c>
      <c r="F153" s="166" t="s">
        <v>4698</v>
      </c>
      <c r="H153" s="167">
        <v>49.5</v>
      </c>
      <c r="I153" s="168"/>
      <c r="L153" s="163"/>
      <c r="M153" s="169"/>
      <c r="N153" s="170"/>
      <c r="O153" s="170"/>
      <c r="P153" s="170"/>
      <c r="Q153" s="170"/>
      <c r="R153" s="170"/>
      <c r="S153" s="170"/>
      <c r="T153" s="171"/>
      <c r="AT153" s="165" t="s">
        <v>237</v>
      </c>
      <c r="AU153" s="165" t="s">
        <v>88</v>
      </c>
      <c r="AV153" s="13" t="s">
        <v>88</v>
      </c>
      <c r="AW153" s="13" t="s">
        <v>33</v>
      </c>
      <c r="AX153" s="13" t="s">
        <v>79</v>
      </c>
      <c r="AY153" s="165" t="s">
        <v>207</v>
      </c>
    </row>
    <row r="154" spans="1:65" s="13" customFormat="1" ht="11.25">
      <c r="B154" s="163"/>
      <c r="D154" s="164" t="s">
        <v>237</v>
      </c>
      <c r="E154" s="165" t="s">
        <v>1</v>
      </c>
      <c r="F154" s="166" t="s">
        <v>4699</v>
      </c>
      <c r="H154" s="167">
        <v>52.8</v>
      </c>
      <c r="I154" s="168"/>
      <c r="L154" s="163"/>
      <c r="M154" s="169"/>
      <c r="N154" s="170"/>
      <c r="O154" s="170"/>
      <c r="P154" s="170"/>
      <c r="Q154" s="170"/>
      <c r="R154" s="170"/>
      <c r="S154" s="170"/>
      <c r="T154" s="171"/>
      <c r="AT154" s="165" t="s">
        <v>237</v>
      </c>
      <c r="AU154" s="165" t="s">
        <v>88</v>
      </c>
      <c r="AV154" s="13" t="s">
        <v>88</v>
      </c>
      <c r="AW154" s="13" t="s">
        <v>33</v>
      </c>
      <c r="AX154" s="13" t="s">
        <v>79</v>
      </c>
      <c r="AY154" s="165" t="s">
        <v>207</v>
      </c>
    </row>
    <row r="155" spans="1:65" s="14" customFormat="1" ht="11.25">
      <c r="B155" s="172"/>
      <c r="D155" s="164" t="s">
        <v>237</v>
      </c>
      <c r="E155" s="173" t="s">
        <v>1</v>
      </c>
      <c r="F155" s="174" t="s">
        <v>4693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4" customFormat="1" ht="11.25">
      <c r="B156" s="172"/>
      <c r="D156" s="164" t="s">
        <v>237</v>
      </c>
      <c r="E156" s="173" t="s">
        <v>1</v>
      </c>
      <c r="F156" s="174" t="s">
        <v>4700</v>
      </c>
      <c r="H156" s="173" t="s">
        <v>1</v>
      </c>
      <c r="I156" s="175"/>
      <c r="L156" s="172"/>
      <c r="M156" s="176"/>
      <c r="N156" s="177"/>
      <c r="O156" s="177"/>
      <c r="P156" s="177"/>
      <c r="Q156" s="177"/>
      <c r="R156" s="177"/>
      <c r="S156" s="177"/>
      <c r="T156" s="178"/>
      <c r="AT156" s="173" t="s">
        <v>237</v>
      </c>
      <c r="AU156" s="173" t="s">
        <v>88</v>
      </c>
      <c r="AV156" s="14" t="s">
        <v>86</v>
      </c>
      <c r="AW156" s="14" t="s">
        <v>33</v>
      </c>
      <c r="AX156" s="14" t="s">
        <v>79</v>
      </c>
      <c r="AY156" s="173" t="s">
        <v>207</v>
      </c>
    </row>
    <row r="157" spans="1:65" s="15" customFormat="1" ht="11.25">
      <c r="B157" s="179"/>
      <c r="D157" s="164" t="s">
        <v>237</v>
      </c>
      <c r="E157" s="180" t="s">
        <v>1</v>
      </c>
      <c r="F157" s="181" t="s">
        <v>242</v>
      </c>
      <c r="H157" s="182">
        <v>129.80000000000001</v>
      </c>
      <c r="I157" s="183"/>
      <c r="L157" s="179"/>
      <c r="M157" s="184"/>
      <c r="N157" s="185"/>
      <c r="O157" s="185"/>
      <c r="P157" s="185"/>
      <c r="Q157" s="185"/>
      <c r="R157" s="185"/>
      <c r="S157" s="185"/>
      <c r="T157" s="186"/>
      <c r="AT157" s="180" t="s">
        <v>237</v>
      </c>
      <c r="AU157" s="180" t="s">
        <v>88</v>
      </c>
      <c r="AV157" s="15" t="s">
        <v>213</v>
      </c>
      <c r="AW157" s="15" t="s">
        <v>33</v>
      </c>
      <c r="AX157" s="15" t="s">
        <v>86</v>
      </c>
      <c r="AY157" s="180" t="s">
        <v>207</v>
      </c>
    </row>
    <row r="158" spans="1:65" s="2" customFormat="1" ht="37.9" customHeight="1">
      <c r="A158" s="31"/>
      <c r="B158" s="148"/>
      <c r="C158" s="149" t="s">
        <v>246</v>
      </c>
      <c r="D158" s="149" t="s">
        <v>209</v>
      </c>
      <c r="E158" s="150" t="s">
        <v>4701</v>
      </c>
      <c r="F158" s="151" t="s">
        <v>4702</v>
      </c>
      <c r="G158" s="152" t="s">
        <v>220</v>
      </c>
      <c r="H158" s="153">
        <v>28.6</v>
      </c>
      <c r="I158" s="154"/>
      <c r="J158" s="155">
        <f>ROUND(I158*H158,2)</f>
        <v>0</v>
      </c>
      <c r="K158" s="156"/>
      <c r="L158" s="32"/>
      <c r="M158" s="157" t="s">
        <v>1</v>
      </c>
      <c r="N158" s="158" t="s">
        <v>44</v>
      </c>
      <c r="O158" s="57"/>
      <c r="P158" s="159">
        <f>O158*H158</f>
        <v>0</v>
      </c>
      <c r="Q158" s="159">
        <v>0</v>
      </c>
      <c r="R158" s="159">
        <f>Q158*H158</f>
        <v>0</v>
      </c>
      <c r="S158" s="159">
        <v>0</v>
      </c>
      <c r="T158" s="160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61" t="s">
        <v>245</v>
      </c>
      <c r="AT158" s="161" t="s">
        <v>209</v>
      </c>
      <c r="AU158" s="161" t="s">
        <v>88</v>
      </c>
      <c r="AY158" s="17" t="s">
        <v>207</v>
      </c>
      <c r="BE158" s="162">
        <f>IF(N158="základní",J158,0)</f>
        <v>0</v>
      </c>
      <c r="BF158" s="162">
        <f>IF(N158="snížená",J158,0)</f>
        <v>0</v>
      </c>
      <c r="BG158" s="162">
        <f>IF(N158="zákl. přenesená",J158,0)</f>
        <v>0</v>
      </c>
      <c r="BH158" s="162">
        <f>IF(N158="sníž. přenesená",J158,0)</f>
        <v>0</v>
      </c>
      <c r="BI158" s="162">
        <f>IF(N158="nulová",J158,0)</f>
        <v>0</v>
      </c>
      <c r="BJ158" s="17" t="s">
        <v>86</v>
      </c>
      <c r="BK158" s="162">
        <f>ROUND(I158*H158,2)</f>
        <v>0</v>
      </c>
      <c r="BL158" s="17" t="s">
        <v>245</v>
      </c>
      <c r="BM158" s="161" t="s">
        <v>249</v>
      </c>
    </row>
    <row r="159" spans="1:65" s="13" customFormat="1" ht="11.25">
      <c r="B159" s="163"/>
      <c r="D159" s="164" t="s">
        <v>237</v>
      </c>
      <c r="E159" s="165" t="s">
        <v>1</v>
      </c>
      <c r="F159" s="166" t="s">
        <v>4703</v>
      </c>
      <c r="H159" s="167">
        <v>25.85</v>
      </c>
      <c r="I159" s="168"/>
      <c r="L159" s="163"/>
      <c r="M159" s="169"/>
      <c r="N159" s="170"/>
      <c r="O159" s="170"/>
      <c r="P159" s="170"/>
      <c r="Q159" s="170"/>
      <c r="R159" s="170"/>
      <c r="S159" s="170"/>
      <c r="T159" s="171"/>
      <c r="AT159" s="165" t="s">
        <v>237</v>
      </c>
      <c r="AU159" s="165" t="s">
        <v>88</v>
      </c>
      <c r="AV159" s="13" t="s">
        <v>88</v>
      </c>
      <c r="AW159" s="13" t="s">
        <v>33</v>
      </c>
      <c r="AX159" s="13" t="s">
        <v>79</v>
      </c>
      <c r="AY159" s="165" t="s">
        <v>207</v>
      </c>
    </row>
    <row r="160" spans="1:65" s="13" customFormat="1" ht="11.25">
      <c r="B160" s="163"/>
      <c r="D160" s="164" t="s">
        <v>237</v>
      </c>
      <c r="E160" s="165" t="s">
        <v>1</v>
      </c>
      <c r="F160" s="166" t="s">
        <v>4704</v>
      </c>
      <c r="H160" s="167">
        <v>2.75</v>
      </c>
      <c r="I160" s="168"/>
      <c r="L160" s="163"/>
      <c r="M160" s="169"/>
      <c r="N160" s="170"/>
      <c r="O160" s="170"/>
      <c r="P160" s="170"/>
      <c r="Q160" s="170"/>
      <c r="R160" s="170"/>
      <c r="S160" s="170"/>
      <c r="T160" s="171"/>
      <c r="AT160" s="165" t="s">
        <v>237</v>
      </c>
      <c r="AU160" s="165" t="s">
        <v>88</v>
      </c>
      <c r="AV160" s="13" t="s">
        <v>88</v>
      </c>
      <c r="AW160" s="13" t="s">
        <v>33</v>
      </c>
      <c r="AX160" s="13" t="s">
        <v>79</v>
      </c>
      <c r="AY160" s="165" t="s">
        <v>207</v>
      </c>
    </row>
    <row r="161" spans="1:65" s="14" customFormat="1" ht="11.25">
      <c r="B161" s="172"/>
      <c r="D161" s="164" t="s">
        <v>237</v>
      </c>
      <c r="E161" s="173" t="s">
        <v>1</v>
      </c>
      <c r="F161" s="174" t="s">
        <v>4693</v>
      </c>
      <c r="H161" s="173" t="s">
        <v>1</v>
      </c>
      <c r="I161" s="175"/>
      <c r="L161" s="172"/>
      <c r="M161" s="176"/>
      <c r="N161" s="177"/>
      <c r="O161" s="177"/>
      <c r="P161" s="177"/>
      <c r="Q161" s="177"/>
      <c r="R161" s="177"/>
      <c r="S161" s="177"/>
      <c r="T161" s="178"/>
      <c r="AT161" s="173" t="s">
        <v>237</v>
      </c>
      <c r="AU161" s="173" t="s">
        <v>88</v>
      </c>
      <c r="AV161" s="14" t="s">
        <v>86</v>
      </c>
      <c r="AW161" s="14" t="s">
        <v>33</v>
      </c>
      <c r="AX161" s="14" t="s">
        <v>79</v>
      </c>
      <c r="AY161" s="173" t="s">
        <v>207</v>
      </c>
    </row>
    <row r="162" spans="1:65" s="14" customFormat="1" ht="11.25">
      <c r="B162" s="172"/>
      <c r="D162" s="164" t="s">
        <v>237</v>
      </c>
      <c r="E162" s="173" t="s">
        <v>1</v>
      </c>
      <c r="F162" s="174" t="s">
        <v>4705</v>
      </c>
      <c r="H162" s="173" t="s">
        <v>1</v>
      </c>
      <c r="I162" s="175"/>
      <c r="L162" s="172"/>
      <c r="M162" s="176"/>
      <c r="N162" s="177"/>
      <c r="O162" s="177"/>
      <c r="P162" s="177"/>
      <c r="Q162" s="177"/>
      <c r="R162" s="177"/>
      <c r="S162" s="177"/>
      <c r="T162" s="178"/>
      <c r="AT162" s="173" t="s">
        <v>237</v>
      </c>
      <c r="AU162" s="173" t="s">
        <v>88</v>
      </c>
      <c r="AV162" s="14" t="s">
        <v>86</v>
      </c>
      <c r="AW162" s="14" t="s">
        <v>33</v>
      </c>
      <c r="AX162" s="14" t="s">
        <v>79</v>
      </c>
      <c r="AY162" s="173" t="s">
        <v>207</v>
      </c>
    </row>
    <row r="163" spans="1:65" s="15" customFormat="1" ht="11.25">
      <c r="B163" s="179"/>
      <c r="D163" s="164" t="s">
        <v>237</v>
      </c>
      <c r="E163" s="180" t="s">
        <v>1</v>
      </c>
      <c r="F163" s="181" t="s">
        <v>242</v>
      </c>
      <c r="H163" s="182">
        <v>28.6</v>
      </c>
      <c r="I163" s="183"/>
      <c r="L163" s="179"/>
      <c r="M163" s="184"/>
      <c r="N163" s="185"/>
      <c r="O163" s="185"/>
      <c r="P163" s="185"/>
      <c r="Q163" s="185"/>
      <c r="R163" s="185"/>
      <c r="S163" s="185"/>
      <c r="T163" s="186"/>
      <c r="AT163" s="180" t="s">
        <v>237</v>
      </c>
      <c r="AU163" s="180" t="s">
        <v>88</v>
      </c>
      <c r="AV163" s="15" t="s">
        <v>213</v>
      </c>
      <c r="AW163" s="15" t="s">
        <v>33</v>
      </c>
      <c r="AX163" s="15" t="s">
        <v>86</v>
      </c>
      <c r="AY163" s="180" t="s">
        <v>207</v>
      </c>
    </row>
    <row r="164" spans="1:65" s="2" customFormat="1" ht="37.9" customHeight="1">
      <c r="A164" s="31"/>
      <c r="B164" s="148"/>
      <c r="C164" s="149" t="s">
        <v>228</v>
      </c>
      <c r="D164" s="149" t="s">
        <v>209</v>
      </c>
      <c r="E164" s="150" t="s">
        <v>4706</v>
      </c>
      <c r="F164" s="151" t="s">
        <v>4707</v>
      </c>
      <c r="G164" s="152" t="s">
        <v>220</v>
      </c>
      <c r="H164" s="153">
        <v>14.3</v>
      </c>
      <c r="I164" s="154"/>
      <c r="J164" s="155">
        <f>ROUND(I164*H164,2)</f>
        <v>0</v>
      </c>
      <c r="K164" s="156"/>
      <c r="L164" s="32"/>
      <c r="M164" s="157" t="s">
        <v>1</v>
      </c>
      <c r="N164" s="158" t="s">
        <v>44</v>
      </c>
      <c r="O164" s="57"/>
      <c r="P164" s="159">
        <f>O164*H164</f>
        <v>0</v>
      </c>
      <c r="Q164" s="159">
        <v>0</v>
      </c>
      <c r="R164" s="159">
        <f>Q164*H164</f>
        <v>0</v>
      </c>
      <c r="S164" s="159">
        <v>0</v>
      </c>
      <c r="T164" s="160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61" t="s">
        <v>245</v>
      </c>
      <c r="AT164" s="161" t="s">
        <v>209</v>
      </c>
      <c r="AU164" s="161" t="s">
        <v>88</v>
      </c>
      <c r="AY164" s="17" t="s">
        <v>207</v>
      </c>
      <c r="BE164" s="162">
        <f>IF(N164="základní",J164,0)</f>
        <v>0</v>
      </c>
      <c r="BF164" s="162">
        <f>IF(N164="snížená",J164,0)</f>
        <v>0</v>
      </c>
      <c r="BG164" s="162">
        <f>IF(N164="zákl. přenesená",J164,0)</f>
        <v>0</v>
      </c>
      <c r="BH164" s="162">
        <f>IF(N164="sníž. přenesená",J164,0)</f>
        <v>0</v>
      </c>
      <c r="BI164" s="162">
        <f>IF(N164="nulová",J164,0)</f>
        <v>0</v>
      </c>
      <c r="BJ164" s="17" t="s">
        <v>86</v>
      </c>
      <c r="BK164" s="162">
        <f>ROUND(I164*H164,2)</f>
        <v>0</v>
      </c>
      <c r="BL164" s="17" t="s">
        <v>245</v>
      </c>
      <c r="BM164" s="161" t="s">
        <v>253</v>
      </c>
    </row>
    <row r="165" spans="1:65" s="13" customFormat="1" ht="11.25">
      <c r="B165" s="163"/>
      <c r="D165" s="164" t="s">
        <v>237</v>
      </c>
      <c r="E165" s="165" t="s">
        <v>1</v>
      </c>
      <c r="F165" s="166" t="s">
        <v>4708</v>
      </c>
      <c r="H165" s="167">
        <v>14.3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4" customFormat="1" ht="11.25">
      <c r="B166" s="172"/>
      <c r="D166" s="164" t="s">
        <v>237</v>
      </c>
      <c r="E166" s="173" t="s">
        <v>1</v>
      </c>
      <c r="F166" s="174" t="s">
        <v>4693</v>
      </c>
      <c r="H166" s="173" t="s">
        <v>1</v>
      </c>
      <c r="I166" s="175"/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237</v>
      </c>
      <c r="AU166" s="173" t="s">
        <v>88</v>
      </c>
      <c r="AV166" s="14" t="s">
        <v>86</v>
      </c>
      <c r="AW166" s="14" t="s">
        <v>33</v>
      </c>
      <c r="AX166" s="14" t="s">
        <v>79</v>
      </c>
      <c r="AY166" s="173" t="s">
        <v>207</v>
      </c>
    </row>
    <row r="167" spans="1:65" s="14" customFormat="1" ht="11.25">
      <c r="B167" s="172"/>
      <c r="D167" s="164" t="s">
        <v>237</v>
      </c>
      <c r="E167" s="173" t="s">
        <v>1</v>
      </c>
      <c r="F167" s="174" t="s">
        <v>4709</v>
      </c>
      <c r="H167" s="173" t="s">
        <v>1</v>
      </c>
      <c r="I167" s="175"/>
      <c r="L167" s="172"/>
      <c r="M167" s="176"/>
      <c r="N167" s="177"/>
      <c r="O167" s="177"/>
      <c r="P167" s="177"/>
      <c r="Q167" s="177"/>
      <c r="R167" s="177"/>
      <c r="S167" s="177"/>
      <c r="T167" s="178"/>
      <c r="AT167" s="173" t="s">
        <v>237</v>
      </c>
      <c r="AU167" s="173" t="s">
        <v>88</v>
      </c>
      <c r="AV167" s="14" t="s">
        <v>86</v>
      </c>
      <c r="AW167" s="14" t="s">
        <v>33</v>
      </c>
      <c r="AX167" s="14" t="s">
        <v>79</v>
      </c>
      <c r="AY167" s="173" t="s">
        <v>207</v>
      </c>
    </row>
    <row r="168" spans="1:65" s="15" customFormat="1" ht="11.25">
      <c r="B168" s="179"/>
      <c r="D168" s="164" t="s">
        <v>237</v>
      </c>
      <c r="E168" s="180" t="s">
        <v>1</v>
      </c>
      <c r="F168" s="181" t="s">
        <v>242</v>
      </c>
      <c r="H168" s="182">
        <v>14.3</v>
      </c>
      <c r="I168" s="183"/>
      <c r="L168" s="179"/>
      <c r="M168" s="184"/>
      <c r="N168" s="185"/>
      <c r="O168" s="185"/>
      <c r="P168" s="185"/>
      <c r="Q168" s="185"/>
      <c r="R168" s="185"/>
      <c r="S168" s="185"/>
      <c r="T168" s="186"/>
      <c r="AT168" s="180" t="s">
        <v>237</v>
      </c>
      <c r="AU168" s="180" t="s">
        <v>88</v>
      </c>
      <c r="AV168" s="15" t="s">
        <v>213</v>
      </c>
      <c r="AW168" s="15" t="s">
        <v>33</v>
      </c>
      <c r="AX168" s="15" t="s">
        <v>86</v>
      </c>
      <c r="AY168" s="180" t="s">
        <v>207</v>
      </c>
    </row>
    <row r="169" spans="1:65" s="2" customFormat="1" ht="37.9" customHeight="1">
      <c r="A169" s="31"/>
      <c r="B169" s="148"/>
      <c r="C169" s="149" t="s">
        <v>254</v>
      </c>
      <c r="D169" s="149" t="s">
        <v>209</v>
      </c>
      <c r="E169" s="150" t="s">
        <v>4710</v>
      </c>
      <c r="F169" s="151" t="s">
        <v>4711</v>
      </c>
      <c r="G169" s="152" t="s">
        <v>220</v>
      </c>
      <c r="H169" s="153">
        <v>146.30000000000001</v>
      </c>
      <c r="I169" s="154"/>
      <c r="J169" s="155">
        <f>ROUND(I169*H169,2)</f>
        <v>0</v>
      </c>
      <c r="K169" s="156"/>
      <c r="L169" s="32"/>
      <c r="M169" s="157" t="s">
        <v>1</v>
      </c>
      <c r="N169" s="158" t="s">
        <v>44</v>
      </c>
      <c r="O169" s="57"/>
      <c r="P169" s="159">
        <f>O169*H169</f>
        <v>0</v>
      </c>
      <c r="Q169" s="159">
        <v>0</v>
      </c>
      <c r="R169" s="159">
        <f>Q169*H169</f>
        <v>0</v>
      </c>
      <c r="S169" s="159">
        <v>0</v>
      </c>
      <c r="T169" s="160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61" t="s">
        <v>245</v>
      </c>
      <c r="AT169" s="161" t="s">
        <v>209</v>
      </c>
      <c r="AU169" s="161" t="s">
        <v>88</v>
      </c>
      <c r="AY169" s="17" t="s">
        <v>207</v>
      </c>
      <c r="BE169" s="162">
        <f>IF(N169="základní",J169,0)</f>
        <v>0</v>
      </c>
      <c r="BF169" s="162">
        <f>IF(N169="snížená",J169,0)</f>
        <v>0</v>
      </c>
      <c r="BG169" s="162">
        <f>IF(N169="zákl. přenesená",J169,0)</f>
        <v>0</v>
      </c>
      <c r="BH169" s="162">
        <f>IF(N169="sníž. přenesená",J169,0)</f>
        <v>0</v>
      </c>
      <c r="BI169" s="162">
        <f>IF(N169="nulová",J169,0)</f>
        <v>0</v>
      </c>
      <c r="BJ169" s="17" t="s">
        <v>86</v>
      </c>
      <c r="BK169" s="162">
        <f>ROUND(I169*H169,2)</f>
        <v>0</v>
      </c>
      <c r="BL169" s="17" t="s">
        <v>245</v>
      </c>
      <c r="BM169" s="161" t="s">
        <v>257</v>
      </c>
    </row>
    <row r="170" spans="1:65" s="13" customFormat="1" ht="11.25">
      <c r="B170" s="163"/>
      <c r="D170" s="164" t="s">
        <v>237</v>
      </c>
      <c r="E170" s="165" t="s">
        <v>1</v>
      </c>
      <c r="F170" s="166" t="s">
        <v>4712</v>
      </c>
      <c r="H170" s="167">
        <v>71.5</v>
      </c>
      <c r="I170" s="168"/>
      <c r="L170" s="163"/>
      <c r="M170" s="169"/>
      <c r="N170" s="170"/>
      <c r="O170" s="170"/>
      <c r="P170" s="170"/>
      <c r="Q170" s="170"/>
      <c r="R170" s="170"/>
      <c r="S170" s="170"/>
      <c r="T170" s="171"/>
      <c r="AT170" s="165" t="s">
        <v>237</v>
      </c>
      <c r="AU170" s="165" t="s">
        <v>88</v>
      </c>
      <c r="AV170" s="13" t="s">
        <v>88</v>
      </c>
      <c r="AW170" s="13" t="s">
        <v>33</v>
      </c>
      <c r="AX170" s="13" t="s">
        <v>79</v>
      </c>
      <c r="AY170" s="165" t="s">
        <v>207</v>
      </c>
    </row>
    <row r="171" spans="1:65" s="13" customFormat="1" ht="11.25">
      <c r="B171" s="163"/>
      <c r="D171" s="164" t="s">
        <v>237</v>
      </c>
      <c r="E171" s="165" t="s">
        <v>1</v>
      </c>
      <c r="F171" s="166" t="s">
        <v>4713</v>
      </c>
      <c r="H171" s="167">
        <v>74.8</v>
      </c>
      <c r="I171" s="168"/>
      <c r="L171" s="163"/>
      <c r="M171" s="169"/>
      <c r="N171" s="170"/>
      <c r="O171" s="170"/>
      <c r="P171" s="170"/>
      <c r="Q171" s="170"/>
      <c r="R171" s="170"/>
      <c r="S171" s="170"/>
      <c r="T171" s="171"/>
      <c r="AT171" s="165" t="s">
        <v>237</v>
      </c>
      <c r="AU171" s="165" t="s">
        <v>88</v>
      </c>
      <c r="AV171" s="13" t="s">
        <v>88</v>
      </c>
      <c r="AW171" s="13" t="s">
        <v>33</v>
      </c>
      <c r="AX171" s="13" t="s">
        <v>79</v>
      </c>
      <c r="AY171" s="165" t="s">
        <v>207</v>
      </c>
    </row>
    <row r="172" spans="1:65" s="14" customFormat="1" ht="11.25">
      <c r="B172" s="172"/>
      <c r="D172" s="164" t="s">
        <v>237</v>
      </c>
      <c r="E172" s="173" t="s">
        <v>1</v>
      </c>
      <c r="F172" s="174" t="s">
        <v>4693</v>
      </c>
      <c r="H172" s="173" t="s">
        <v>1</v>
      </c>
      <c r="I172" s="175"/>
      <c r="L172" s="172"/>
      <c r="M172" s="176"/>
      <c r="N172" s="177"/>
      <c r="O172" s="177"/>
      <c r="P172" s="177"/>
      <c r="Q172" s="177"/>
      <c r="R172" s="177"/>
      <c r="S172" s="177"/>
      <c r="T172" s="178"/>
      <c r="AT172" s="173" t="s">
        <v>237</v>
      </c>
      <c r="AU172" s="173" t="s">
        <v>88</v>
      </c>
      <c r="AV172" s="14" t="s">
        <v>86</v>
      </c>
      <c r="AW172" s="14" t="s">
        <v>33</v>
      </c>
      <c r="AX172" s="14" t="s">
        <v>79</v>
      </c>
      <c r="AY172" s="173" t="s">
        <v>207</v>
      </c>
    </row>
    <row r="173" spans="1:65" s="14" customFormat="1" ht="11.25">
      <c r="B173" s="172"/>
      <c r="D173" s="164" t="s">
        <v>237</v>
      </c>
      <c r="E173" s="173" t="s">
        <v>1</v>
      </c>
      <c r="F173" s="174" t="s">
        <v>4714</v>
      </c>
      <c r="H173" s="173" t="s">
        <v>1</v>
      </c>
      <c r="I173" s="175"/>
      <c r="L173" s="172"/>
      <c r="M173" s="176"/>
      <c r="N173" s="177"/>
      <c r="O173" s="177"/>
      <c r="P173" s="177"/>
      <c r="Q173" s="177"/>
      <c r="R173" s="177"/>
      <c r="S173" s="177"/>
      <c r="T173" s="178"/>
      <c r="AT173" s="173" t="s">
        <v>237</v>
      </c>
      <c r="AU173" s="173" t="s">
        <v>88</v>
      </c>
      <c r="AV173" s="14" t="s">
        <v>86</v>
      </c>
      <c r="AW173" s="14" t="s">
        <v>33</v>
      </c>
      <c r="AX173" s="14" t="s">
        <v>79</v>
      </c>
      <c r="AY173" s="173" t="s">
        <v>207</v>
      </c>
    </row>
    <row r="174" spans="1:65" s="15" customFormat="1" ht="11.25">
      <c r="B174" s="179"/>
      <c r="D174" s="164" t="s">
        <v>237</v>
      </c>
      <c r="E174" s="180" t="s">
        <v>1</v>
      </c>
      <c r="F174" s="181" t="s">
        <v>242</v>
      </c>
      <c r="H174" s="182">
        <v>146.30000000000001</v>
      </c>
      <c r="I174" s="183"/>
      <c r="L174" s="179"/>
      <c r="M174" s="184"/>
      <c r="N174" s="185"/>
      <c r="O174" s="185"/>
      <c r="P174" s="185"/>
      <c r="Q174" s="185"/>
      <c r="R174" s="185"/>
      <c r="S174" s="185"/>
      <c r="T174" s="186"/>
      <c r="AT174" s="180" t="s">
        <v>237</v>
      </c>
      <c r="AU174" s="180" t="s">
        <v>88</v>
      </c>
      <c r="AV174" s="15" t="s">
        <v>213</v>
      </c>
      <c r="AW174" s="15" t="s">
        <v>33</v>
      </c>
      <c r="AX174" s="15" t="s">
        <v>86</v>
      </c>
      <c r="AY174" s="180" t="s">
        <v>207</v>
      </c>
    </row>
    <row r="175" spans="1:65" s="2" customFormat="1" ht="37.9" customHeight="1">
      <c r="A175" s="31"/>
      <c r="B175" s="148"/>
      <c r="C175" s="149" t="s">
        <v>231</v>
      </c>
      <c r="D175" s="149" t="s">
        <v>209</v>
      </c>
      <c r="E175" s="150" t="s">
        <v>4715</v>
      </c>
      <c r="F175" s="151" t="s">
        <v>4716</v>
      </c>
      <c r="G175" s="152" t="s">
        <v>220</v>
      </c>
      <c r="H175" s="153">
        <v>198</v>
      </c>
      <c r="I175" s="154"/>
      <c r="J175" s="155">
        <f>ROUND(I175*H175,2)</f>
        <v>0</v>
      </c>
      <c r="K175" s="156"/>
      <c r="L175" s="32"/>
      <c r="M175" s="157" t="s">
        <v>1</v>
      </c>
      <c r="N175" s="158" t="s">
        <v>44</v>
      </c>
      <c r="O175" s="57"/>
      <c r="P175" s="159">
        <f>O175*H175</f>
        <v>0</v>
      </c>
      <c r="Q175" s="159">
        <v>0</v>
      </c>
      <c r="R175" s="159">
        <f>Q175*H175</f>
        <v>0</v>
      </c>
      <c r="S175" s="159">
        <v>0</v>
      </c>
      <c r="T175" s="160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61" t="s">
        <v>245</v>
      </c>
      <c r="AT175" s="161" t="s">
        <v>209</v>
      </c>
      <c r="AU175" s="161" t="s">
        <v>88</v>
      </c>
      <c r="AY175" s="17" t="s">
        <v>207</v>
      </c>
      <c r="BE175" s="162">
        <f>IF(N175="základní",J175,0)</f>
        <v>0</v>
      </c>
      <c r="BF175" s="162">
        <f>IF(N175="snížená",J175,0)</f>
        <v>0</v>
      </c>
      <c r="BG175" s="162">
        <f>IF(N175="zákl. přenesená",J175,0)</f>
        <v>0</v>
      </c>
      <c r="BH175" s="162">
        <f>IF(N175="sníž. přenesená",J175,0)</f>
        <v>0</v>
      </c>
      <c r="BI175" s="162">
        <f>IF(N175="nulová",J175,0)</f>
        <v>0</v>
      </c>
      <c r="BJ175" s="17" t="s">
        <v>86</v>
      </c>
      <c r="BK175" s="162">
        <f>ROUND(I175*H175,2)</f>
        <v>0</v>
      </c>
      <c r="BL175" s="17" t="s">
        <v>245</v>
      </c>
      <c r="BM175" s="161" t="s">
        <v>260</v>
      </c>
    </row>
    <row r="176" spans="1:65" s="13" customFormat="1" ht="11.25">
      <c r="B176" s="163"/>
      <c r="D176" s="164" t="s">
        <v>237</v>
      </c>
      <c r="E176" s="165" t="s">
        <v>1</v>
      </c>
      <c r="F176" s="166" t="s">
        <v>4717</v>
      </c>
      <c r="H176" s="167">
        <v>198</v>
      </c>
      <c r="I176" s="168"/>
      <c r="L176" s="163"/>
      <c r="M176" s="169"/>
      <c r="N176" s="170"/>
      <c r="O176" s="170"/>
      <c r="P176" s="170"/>
      <c r="Q176" s="170"/>
      <c r="R176" s="170"/>
      <c r="S176" s="170"/>
      <c r="T176" s="171"/>
      <c r="AT176" s="165" t="s">
        <v>237</v>
      </c>
      <c r="AU176" s="165" t="s">
        <v>88</v>
      </c>
      <c r="AV176" s="13" t="s">
        <v>88</v>
      </c>
      <c r="AW176" s="13" t="s">
        <v>33</v>
      </c>
      <c r="AX176" s="13" t="s">
        <v>79</v>
      </c>
      <c r="AY176" s="165" t="s">
        <v>207</v>
      </c>
    </row>
    <row r="177" spans="1:65" s="14" customFormat="1" ht="11.25">
      <c r="B177" s="172"/>
      <c r="D177" s="164" t="s">
        <v>237</v>
      </c>
      <c r="E177" s="173" t="s">
        <v>1</v>
      </c>
      <c r="F177" s="174" t="s">
        <v>4693</v>
      </c>
      <c r="H177" s="173" t="s">
        <v>1</v>
      </c>
      <c r="I177" s="175"/>
      <c r="L177" s="172"/>
      <c r="M177" s="176"/>
      <c r="N177" s="177"/>
      <c r="O177" s="177"/>
      <c r="P177" s="177"/>
      <c r="Q177" s="177"/>
      <c r="R177" s="177"/>
      <c r="S177" s="177"/>
      <c r="T177" s="178"/>
      <c r="AT177" s="173" t="s">
        <v>237</v>
      </c>
      <c r="AU177" s="173" t="s">
        <v>88</v>
      </c>
      <c r="AV177" s="14" t="s">
        <v>86</v>
      </c>
      <c r="AW177" s="14" t="s">
        <v>33</v>
      </c>
      <c r="AX177" s="14" t="s">
        <v>79</v>
      </c>
      <c r="AY177" s="173" t="s">
        <v>207</v>
      </c>
    </row>
    <row r="178" spans="1:65" s="14" customFormat="1" ht="11.25">
      <c r="B178" s="172"/>
      <c r="D178" s="164" t="s">
        <v>237</v>
      </c>
      <c r="E178" s="173" t="s">
        <v>1</v>
      </c>
      <c r="F178" s="174" t="s">
        <v>4718</v>
      </c>
      <c r="H178" s="173" t="s">
        <v>1</v>
      </c>
      <c r="I178" s="175"/>
      <c r="L178" s="172"/>
      <c r="M178" s="176"/>
      <c r="N178" s="177"/>
      <c r="O178" s="177"/>
      <c r="P178" s="177"/>
      <c r="Q178" s="177"/>
      <c r="R178" s="177"/>
      <c r="S178" s="177"/>
      <c r="T178" s="178"/>
      <c r="AT178" s="173" t="s">
        <v>237</v>
      </c>
      <c r="AU178" s="173" t="s">
        <v>88</v>
      </c>
      <c r="AV178" s="14" t="s">
        <v>86</v>
      </c>
      <c r="AW178" s="14" t="s">
        <v>33</v>
      </c>
      <c r="AX178" s="14" t="s">
        <v>79</v>
      </c>
      <c r="AY178" s="173" t="s">
        <v>207</v>
      </c>
    </row>
    <row r="179" spans="1:65" s="15" customFormat="1" ht="11.25">
      <c r="B179" s="179"/>
      <c r="D179" s="164" t="s">
        <v>237</v>
      </c>
      <c r="E179" s="180" t="s">
        <v>1</v>
      </c>
      <c r="F179" s="181" t="s">
        <v>242</v>
      </c>
      <c r="H179" s="182">
        <v>198</v>
      </c>
      <c r="I179" s="183"/>
      <c r="L179" s="179"/>
      <c r="M179" s="184"/>
      <c r="N179" s="185"/>
      <c r="O179" s="185"/>
      <c r="P179" s="185"/>
      <c r="Q179" s="185"/>
      <c r="R179" s="185"/>
      <c r="S179" s="185"/>
      <c r="T179" s="186"/>
      <c r="AT179" s="180" t="s">
        <v>237</v>
      </c>
      <c r="AU179" s="180" t="s">
        <v>88</v>
      </c>
      <c r="AV179" s="15" t="s">
        <v>213</v>
      </c>
      <c r="AW179" s="15" t="s">
        <v>33</v>
      </c>
      <c r="AX179" s="15" t="s">
        <v>86</v>
      </c>
      <c r="AY179" s="180" t="s">
        <v>207</v>
      </c>
    </row>
    <row r="180" spans="1:65" s="2" customFormat="1" ht="37.9" customHeight="1">
      <c r="A180" s="31"/>
      <c r="B180" s="148"/>
      <c r="C180" s="149" t="s">
        <v>262</v>
      </c>
      <c r="D180" s="149" t="s">
        <v>209</v>
      </c>
      <c r="E180" s="150" t="s">
        <v>4719</v>
      </c>
      <c r="F180" s="151" t="s">
        <v>4720</v>
      </c>
      <c r="G180" s="152" t="s">
        <v>220</v>
      </c>
      <c r="H180" s="153">
        <v>18.7</v>
      </c>
      <c r="I180" s="154"/>
      <c r="J180" s="155">
        <f>ROUND(I180*H180,2)</f>
        <v>0</v>
      </c>
      <c r="K180" s="156"/>
      <c r="L180" s="32"/>
      <c r="M180" s="157" t="s">
        <v>1</v>
      </c>
      <c r="N180" s="158" t="s">
        <v>44</v>
      </c>
      <c r="O180" s="57"/>
      <c r="P180" s="159">
        <f>O180*H180</f>
        <v>0</v>
      </c>
      <c r="Q180" s="159">
        <v>0</v>
      </c>
      <c r="R180" s="159">
        <f>Q180*H180</f>
        <v>0</v>
      </c>
      <c r="S180" s="159">
        <v>0</v>
      </c>
      <c r="T180" s="160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61" t="s">
        <v>245</v>
      </c>
      <c r="AT180" s="161" t="s">
        <v>209</v>
      </c>
      <c r="AU180" s="161" t="s">
        <v>88</v>
      </c>
      <c r="AY180" s="17" t="s">
        <v>207</v>
      </c>
      <c r="BE180" s="162">
        <f>IF(N180="základní",J180,0)</f>
        <v>0</v>
      </c>
      <c r="BF180" s="162">
        <f>IF(N180="snížená",J180,0)</f>
        <v>0</v>
      </c>
      <c r="BG180" s="162">
        <f>IF(N180="zákl. přenesená",J180,0)</f>
        <v>0</v>
      </c>
      <c r="BH180" s="162">
        <f>IF(N180="sníž. přenesená",J180,0)</f>
        <v>0</v>
      </c>
      <c r="BI180" s="162">
        <f>IF(N180="nulová",J180,0)</f>
        <v>0</v>
      </c>
      <c r="BJ180" s="17" t="s">
        <v>86</v>
      </c>
      <c r="BK180" s="162">
        <f>ROUND(I180*H180,2)</f>
        <v>0</v>
      </c>
      <c r="BL180" s="17" t="s">
        <v>245</v>
      </c>
      <c r="BM180" s="161" t="s">
        <v>265</v>
      </c>
    </row>
    <row r="181" spans="1:65" s="13" customFormat="1" ht="11.25">
      <c r="B181" s="163"/>
      <c r="D181" s="164" t="s">
        <v>237</v>
      </c>
      <c r="E181" s="165" t="s">
        <v>1</v>
      </c>
      <c r="F181" s="166" t="s">
        <v>4721</v>
      </c>
      <c r="H181" s="167">
        <v>18.7</v>
      </c>
      <c r="I181" s="168"/>
      <c r="L181" s="163"/>
      <c r="M181" s="169"/>
      <c r="N181" s="170"/>
      <c r="O181" s="170"/>
      <c r="P181" s="170"/>
      <c r="Q181" s="170"/>
      <c r="R181" s="170"/>
      <c r="S181" s="170"/>
      <c r="T181" s="171"/>
      <c r="AT181" s="165" t="s">
        <v>237</v>
      </c>
      <c r="AU181" s="165" t="s">
        <v>88</v>
      </c>
      <c r="AV181" s="13" t="s">
        <v>88</v>
      </c>
      <c r="AW181" s="13" t="s">
        <v>33</v>
      </c>
      <c r="AX181" s="13" t="s">
        <v>79</v>
      </c>
      <c r="AY181" s="165" t="s">
        <v>207</v>
      </c>
    </row>
    <row r="182" spans="1:65" s="14" customFormat="1" ht="11.25">
      <c r="B182" s="172"/>
      <c r="D182" s="164" t="s">
        <v>237</v>
      </c>
      <c r="E182" s="173" t="s">
        <v>1</v>
      </c>
      <c r="F182" s="174" t="s">
        <v>4693</v>
      </c>
      <c r="H182" s="173" t="s">
        <v>1</v>
      </c>
      <c r="I182" s="175"/>
      <c r="L182" s="172"/>
      <c r="M182" s="176"/>
      <c r="N182" s="177"/>
      <c r="O182" s="177"/>
      <c r="P182" s="177"/>
      <c r="Q182" s="177"/>
      <c r="R182" s="177"/>
      <c r="S182" s="177"/>
      <c r="T182" s="178"/>
      <c r="AT182" s="173" t="s">
        <v>237</v>
      </c>
      <c r="AU182" s="173" t="s">
        <v>88</v>
      </c>
      <c r="AV182" s="14" t="s">
        <v>86</v>
      </c>
      <c r="AW182" s="14" t="s">
        <v>33</v>
      </c>
      <c r="AX182" s="14" t="s">
        <v>79</v>
      </c>
      <c r="AY182" s="173" t="s">
        <v>207</v>
      </c>
    </row>
    <row r="183" spans="1:65" s="14" customFormat="1" ht="11.25">
      <c r="B183" s="172"/>
      <c r="D183" s="164" t="s">
        <v>237</v>
      </c>
      <c r="E183" s="173" t="s">
        <v>1</v>
      </c>
      <c r="F183" s="174" t="s">
        <v>4722</v>
      </c>
      <c r="H183" s="173" t="s">
        <v>1</v>
      </c>
      <c r="I183" s="175"/>
      <c r="L183" s="172"/>
      <c r="M183" s="176"/>
      <c r="N183" s="177"/>
      <c r="O183" s="177"/>
      <c r="P183" s="177"/>
      <c r="Q183" s="177"/>
      <c r="R183" s="177"/>
      <c r="S183" s="177"/>
      <c r="T183" s="178"/>
      <c r="AT183" s="173" t="s">
        <v>237</v>
      </c>
      <c r="AU183" s="173" t="s">
        <v>88</v>
      </c>
      <c r="AV183" s="14" t="s">
        <v>86</v>
      </c>
      <c r="AW183" s="14" t="s">
        <v>33</v>
      </c>
      <c r="AX183" s="14" t="s">
        <v>79</v>
      </c>
      <c r="AY183" s="173" t="s">
        <v>207</v>
      </c>
    </row>
    <row r="184" spans="1:65" s="15" customFormat="1" ht="11.25">
      <c r="B184" s="179"/>
      <c r="D184" s="164" t="s">
        <v>237</v>
      </c>
      <c r="E184" s="180" t="s">
        <v>1</v>
      </c>
      <c r="F184" s="181" t="s">
        <v>242</v>
      </c>
      <c r="H184" s="182">
        <v>18.7</v>
      </c>
      <c r="I184" s="183"/>
      <c r="L184" s="179"/>
      <c r="M184" s="184"/>
      <c r="N184" s="185"/>
      <c r="O184" s="185"/>
      <c r="P184" s="185"/>
      <c r="Q184" s="185"/>
      <c r="R184" s="185"/>
      <c r="S184" s="185"/>
      <c r="T184" s="186"/>
      <c r="AT184" s="180" t="s">
        <v>237</v>
      </c>
      <c r="AU184" s="180" t="s">
        <v>88</v>
      </c>
      <c r="AV184" s="15" t="s">
        <v>213</v>
      </c>
      <c r="AW184" s="15" t="s">
        <v>33</v>
      </c>
      <c r="AX184" s="15" t="s">
        <v>86</v>
      </c>
      <c r="AY184" s="180" t="s">
        <v>207</v>
      </c>
    </row>
    <row r="185" spans="1:65" s="2" customFormat="1" ht="37.9" customHeight="1">
      <c r="A185" s="31"/>
      <c r="B185" s="148"/>
      <c r="C185" s="149" t="s">
        <v>236</v>
      </c>
      <c r="D185" s="149" t="s">
        <v>209</v>
      </c>
      <c r="E185" s="150" t="s">
        <v>4723</v>
      </c>
      <c r="F185" s="151" t="s">
        <v>4724</v>
      </c>
      <c r="G185" s="152" t="s">
        <v>220</v>
      </c>
      <c r="H185" s="153">
        <v>4.4000000000000004</v>
      </c>
      <c r="I185" s="154"/>
      <c r="J185" s="155">
        <f>ROUND(I185*H185,2)</f>
        <v>0</v>
      </c>
      <c r="K185" s="156"/>
      <c r="L185" s="32"/>
      <c r="M185" s="157" t="s">
        <v>1</v>
      </c>
      <c r="N185" s="158" t="s">
        <v>44</v>
      </c>
      <c r="O185" s="57"/>
      <c r="P185" s="159">
        <f>O185*H185</f>
        <v>0</v>
      </c>
      <c r="Q185" s="159">
        <v>0</v>
      </c>
      <c r="R185" s="159">
        <f>Q185*H185</f>
        <v>0</v>
      </c>
      <c r="S185" s="159">
        <v>0</v>
      </c>
      <c r="T185" s="160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61" t="s">
        <v>245</v>
      </c>
      <c r="AT185" s="161" t="s">
        <v>209</v>
      </c>
      <c r="AU185" s="161" t="s">
        <v>88</v>
      </c>
      <c r="AY185" s="17" t="s">
        <v>207</v>
      </c>
      <c r="BE185" s="162">
        <f>IF(N185="základní",J185,0)</f>
        <v>0</v>
      </c>
      <c r="BF185" s="162">
        <f>IF(N185="snížená",J185,0)</f>
        <v>0</v>
      </c>
      <c r="BG185" s="162">
        <f>IF(N185="zákl. přenesená",J185,0)</f>
        <v>0</v>
      </c>
      <c r="BH185" s="162">
        <f>IF(N185="sníž. přenesená",J185,0)</f>
        <v>0</v>
      </c>
      <c r="BI185" s="162">
        <f>IF(N185="nulová",J185,0)</f>
        <v>0</v>
      </c>
      <c r="BJ185" s="17" t="s">
        <v>86</v>
      </c>
      <c r="BK185" s="162">
        <f>ROUND(I185*H185,2)</f>
        <v>0</v>
      </c>
      <c r="BL185" s="17" t="s">
        <v>245</v>
      </c>
      <c r="BM185" s="161" t="s">
        <v>271</v>
      </c>
    </row>
    <row r="186" spans="1:65" s="13" customFormat="1" ht="11.25">
      <c r="B186" s="163"/>
      <c r="D186" s="164" t="s">
        <v>237</v>
      </c>
      <c r="E186" s="165" t="s">
        <v>1</v>
      </c>
      <c r="F186" s="166" t="s">
        <v>4725</v>
      </c>
      <c r="H186" s="167">
        <v>4.4000000000000004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4" customFormat="1" ht="11.25">
      <c r="B187" s="172"/>
      <c r="D187" s="164" t="s">
        <v>237</v>
      </c>
      <c r="E187" s="173" t="s">
        <v>1</v>
      </c>
      <c r="F187" s="174" t="s">
        <v>4693</v>
      </c>
      <c r="H187" s="173" t="s">
        <v>1</v>
      </c>
      <c r="I187" s="175"/>
      <c r="L187" s="172"/>
      <c r="M187" s="176"/>
      <c r="N187" s="177"/>
      <c r="O187" s="177"/>
      <c r="P187" s="177"/>
      <c r="Q187" s="177"/>
      <c r="R187" s="177"/>
      <c r="S187" s="177"/>
      <c r="T187" s="178"/>
      <c r="AT187" s="173" t="s">
        <v>237</v>
      </c>
      <c r="AU187" s="173" t="s">
        <v>88</v>
      </c>
      <c r="AV187" s="14" t="s">
        <v>86</v>
      </c>
      <c r="AW187" s="14" t="s">
        <v>33</v>
      </c>
      <c r="AX187" s="14" t="s">
        <v>79</v>
      </c>
      <c r="AY187" s="173" t="s">
        <v>207</v>
      </c>
    </row>
    <row r="188" spans="1:65" s="14" customFormat="1" ht="11.25">
      <c r="B188" s="172"/>
      <c r="D188" s="164" t="s">
        <v>237</v>
      </c>
      <c r="E188" s="173" t="s">
        <v>1</v>
      </c>
      <c r="F188" s="174" t="s">
        <v>4726</v>
      </c>
      <c r="H188" s="173" t="s">
        <v>1</v>
      </c>
      <c r="I188" s="175"/>
      <c r="L188" s="172"/>
      <c r="M188" s="176"/>
      <c r="N188" s="177"/>
      <c r="O188" s="177"/>
      <c r="P188" s="177"/>
      <c r="Q188" s="177"/>
      <c r="R188" s="177"/>
      <c r="S188" s="177"/>
      <c r="T188" s="178"/>
      <c r="AT188" s="173" t="s">
        <v>237</v>
      </c>
      <c r="AU188" s="173" t="s">
        <v>88</v>
      </c>
      <c r="AV188" s="14" t="s">
        <v>86</v>
      </c>
      <c r="AW188" s="14" t="s">
        <v>33</v>
      </c>
      <c r="AX188" s="14" t="s">
        <v>79</v>
      </c>
      <c r="AY188" s="173" t="s">
        <v>207</v>
      </c>
    </row>
    <row r="189" spans="1:65" s="15" customFormat="1" ht="11.25">
      <c r="B189" s="179"/>
      <c r="D189" s="164" t="s">
        <v>237</v>
      </c>
      <c r="E189" s="180" t="s">
        <v>1</v>
      </c>
      <c r="F189" s="181" t="s">
        <v>242</v>
      </c>
      <c r="H189" s="182">
        <v>4.4000000000000004</v>
      </c>
      <c r="I189" s="183"/>
      <c r="L189" s="179"/>
      <c r="M189" s="184"/>
      <c r="N189" s="185"/>
      <c r="O189" s="185"/>
      <c r="P189" s="185"/>
      <c r="Q189" s="185"/>
      <c r="R189" s="185"/>
      <c r="S189" s="185"/>
      <c r="T189" s="186"/>
      <c r="AT189" s="180" t="s">
        <v>237</v>
      </c>
      <c r="AU189" s="180" t="s">
        <v>88</v>
      </c>
      <c r="AV189" s="15" t="s">
        <v>213</v>
      </c>
      <c r="AW189" s="15" t="s">
        <v>33</v>
      </c>
      <c r="AX189" s="15" t="s">
        <v>86</v>
      </c>
      <c r="AY189" s="180" t="s">
        <v>207</v>
      </c>
    </row>
    <row r="190" spans="1:65" s="2" customFormat="1" ht="37.9" customHeight="1">
      <c r="A190" s="31"/>
      <c r="B190" s="148"/>
      <c r="C190" s="149" t="s">
        <v>8</v>
      </c>
      <c r="D190" s="149" t="s">
        <v>209</v>
      </c>
      <c r="E190" s="150" t="s">
        <v>4727</v>
      </c>
      <c r="F190" s="151" t="s">
        <v>4728</v>
      </c>
      <c r="G190" s="152" t="s">
        <v>220</v>
      </c>
      <c r="H190" s="153">
        <v>46.2</v>
      </c>
      <c r="I190" s="154"/>
      <c r="J190" s="155">
        <f>ROUND(I190*H190,2)</f>
        <v>0</v>
      </c>
      <c r="K190" s="156"/>
      <c r="L190" s="32"/>
      <c r="M190" s="157" t="s">
        <v>1</v>
      </c>
      <c r="N190" s="158" t="s">
        <v>44</v>
      </c>
      <c r="O190" s="57"/>
      <c r="P190" s="159">
        <f>O190*H190</f>
        <v>0</v>
      </c>
      <c r="Q190" s="159">
        <v>0</v>
      </c>
      <c r="R190" s="159">
        <f>Q190*H190</f>
        <v>0</v>
      </c>
      <c r="S190" s="159">
        <v>0</v>
      </c>
      <c r="T190" s="160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61" t="s">
        <v>245</v>
      </c>
      <c r="AT190" s="161" t="s">
        <v>209</v>
      </c>
      <c r="AU190" s="161" t="s">
        <v>88</v>
      </c>
      <c r="AY190" s="17" t="s">
        <v>207</v>
      </c>
      <c r="BE190" s="162">
        <f>IF(N190="základní",J190,0)</f>
        <v>0</v>
      </c>
      <c r="BF190" s="162">
        <f>IF(N190="snížená",J190,0)</f>
        <v>0</v>
      </c>
      <c r="BG190" s="162">
        <f>IF(N190="zákl. přenesená",J190,0)</f>
        <v>0</v>
      </c>
      <c r="BH190" s="162">
        <f>IF(N190="sníž. přenesená",J190,0)</f>
        <v>0</v>
      </c>
      <c r="BI190" s="162">
        <f>IF(N190="nulová",J190,0)</f>
        <v>0</v>
      </c>
      <c r="BJ190" s="17" t="s">
        <v>86</v>
      </c>
      <c r="BK190" s="162">
        <f>ROUND(I190*H190,2)</f>
        <v>0</v>
      </c>
      <c r="BL190" s="17" t="s">
        <v>245</v>
      </c>
      <c r="BM190" s="161" t="s">
        <v>275</v>
      </c>
    </row>
    <row r="191" spans="1:65" s="13" customFormat="1" ht="11.25">
      <c r="B191" s="163"/>
      <c r="D191" s="164" t="s">
        <v>237</v>
      </c>
      <c r="E191" s="165" t="s">
        <v>1</v>
      </c>
      <c r="F191" s="166" t="s">
        <v>4729</v>
      </c>
      <c r="H191" s="167">
        <v>46.2</v>
      </c>
      <c r="I191" s="168"/>
      <c r="L191" s="163"/>
      <c r="M191" s="169"/>
      <c r="N191" s="170"/>
      <c r="O191" s="170"/>
      <c r="P191" s="170"/>
      <c r="Q191" s="170"/>
      <c r="R191" s="170"/>
      <c r="S191" s="170"/>
      <c r="T191" s="171"/>
      <c r="AT191" s="165" t="s">
        <v>237</v>
      </c>
      <c r="AU191" s="165" t="s">
        <v>88</v>
      </c>
      <c r="AV191" s="13" t="s">
        <v>88</v>
      </c>
      <c r="AW191" s="13" t="s">
        <v>33</v>
      </c>
      <c r="AX191" s="13" t="s">
        <v>79</v>
      </c>
      <c r="AY191" s="165" t="s">
        <v>207</v>
      </c>
    </row>
    <row r="192" spans="1:65" s="14" customFormat="1" ht="11.25">
      <c r="B192" s="172"/>
      <c r="D192" s="164" t="s">
        <v>237</v>
      </c>
      <c r="E192" s="173" t="s">
        <v>1</v>
      </c>
      <c r="F192" s="174" t="s">
        <v>4693</v>
      </c>
      <c r="H192" s="173" t="s">
        <v>1</v>
      </c>
      <c r="I192" s="175"/>
      <c r="L192" s="172"/>
      <c r="M192" s="176"/>
      <c r="N192" s="177"/>
      <c r="O192" s="177"/>
      <c r="P192" s="177"/>
      <c r="Q192" s="177"/>
      <c r="R192" s="177"/>
      <c r="S192" s="177"/>
      <c r="T192" s="178"/>
      <c r="AT192" s="173" t="s">
        <v>237</v>
      </c>
      <c r="AU192" s="173" t="s">
        <v>88</v>
      </c>
      <c r="AV192" s="14" t="s">
        <v>86</v>
      </c>
      <c r="AW192" s="14" t="s">
        <v>33</v>
      </c>
      <c r="AX192" s="14" t="s">
        <v>79</v>
      </c>
      <c r="AY192" s="173" t="s">
        <v>207</v>
      </c>
    </row>
    <row r="193" spans="1:65" s="14" customFormat="1" ht="11.25">
      <c r="B193" s="172"/>
      <c r="D193" s="164" t="s">
        <v>237</v>
      </c>
      <c r="E193" s="173" t="s">
        <v>1</v>
      </c>
      <c r="F193" s="174" t="s">
        <v>4730</v>
      </c>
      <c r="H193" s="173" t="s">
        <v>1</v>
      </c>
      <c r="I193" s="175"/>
      <c r="L193" s="172"/>
      <c r="M193" s="176"/>
      <c r="N193" s="177"/>
      <c r="O193" s="177"/>
      <c r="P193" s="177"/>
      <c r="Q193" s="177"/>
      <c r="R193" s="177"/>
      <c r="S193" s="177"/>
      <c r="T193" s="178"/>
      <c r="AT193" s="173" t="s">
        <v>237</v>
      </c>
      <c r="AU193" s="173" t="s">
        <v>88</v>
      </c>
      <c r="AV193" s="14" t="s">
        <v>86</v>
      </c>
      <c r="AW193" s="14" t="s">
        <v>33</v>
      </c>
      <c r="AX193" s="14" t="s">
        <v>79</v>
      </c>
      <c r="AY193" s="173" t="s">
        <v>207</v>
      </c>
    </row>
    <row r="194" spans="1:65" s="15" customFormat="1" ht="11.25">
      <c r="B194" s="179"/>
      <c r="D194" s="164" t="s">
        <v>237</v>
      </c>
      <c r="E194" s="180" t="s">
        <v>1</v>
      </c>
      <c r="F194" s="181" t="s">
        <v>242</v>
      </c>
      <c r="H194" s="182">
        <v>46.2</v>
      </c>
      <c r="I194" s="183"/>
      <c r="L194" s="179"/>
      <c r="M194" s="184"/>
      <c r="N194" s="185"/>
      <c r="O194" s="185"/>
      <c r="P194" s="185"/>
      <c r="Q194" s="185"/>
      <c r="R194" s="185"/>
      <c r="S194" s="185"/>
      <c r="T194" s="186"/>
      <c r="AT194" s="180" t="s">
        <v>237</v>
      </c>
      <c r="AU194" s="180" t="s">
        <v>88</v>
      </c>
      <c r="AV194" s="15" t="s">
        <v>213</v>
      </c>
      <c r="AW194" s="15" t="s">
        <v>33</v>
      </c>
      <c r="AX194" s="15" t="s">
        <v>86</v>
      </c>
      <c r="AY194" s="180" t="s">
        <v>207</v>
      </c>
    </row>
    <row r="195" spans="1:65" s="2" customFormat="1" ht="37.9" customHeight="1">
      <c r="A195" s="31"/>
      <c r="B195" s="148"/>
      <c r="C195" s="149" t="s">
        <v>245</v>
      </c>
      <c r="D195" s="149" t="s">
        <v>209</v>
      </c>
      <c r="E195" s="150" t="s">
        <v>4731</v>
      </c>
      <c r="F195" s="151" t="s">
        <v>4732</v>
      </c>
      <c r="G195" s="152" t="s">
        <v>220</v>
      </c>
      <c r="H195" s="153">
        <v>28.05</v>
      </c>
      <c r="I195" s="154"/>
      <c r="J195" s="155">
        <f>ROUND(I195*H195,2)</f>
        <v>0</v>
      </c>
      <c r="K195" s="156"/>
      <c r="L195" s="32"/>
      <c r="M195" s="157" t="s">
        <v>1</v>
      </c>
      <c r="N195" s="158" t="s">
        <v>44</v>
      </c>
      <c r="O195" s="57"/>
      <c r="P195" s="159">
        <f>O195*H195</f>
        <v>0</v>
      </c>
      <c r="Q195" s="159">
        <v>0</v>
      </c>
      <c r="R195" s="159">
        <f>Q195*H195</f>
        <v>0</v>
      </c>
      <c r="S195" s="159">
        <v>0</v>
      </c>
      <c r="T195" s="160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61" t="s">
        <v>245</v>
      </c>
      <c r="AT195" s="161" t="s">
        <v>209</v>
      </c>
      <c r="AU195" s="161" t="s">
        <v>88</v>
      </c>
      <c r="AY195" s="17" t="s">
        <v>207</v>
      </c>
      <c r="BE195" s="162">
        <f>IF(N195="základní",J195,0)</f>
        <v>0</v>
      </c>
      <c r="BF195" s="162">
        <f>IF(N195="snížená",J195,0)</f>
        <v>0</v>
      </c>
      <c r="BG195" s="162">
        <f>IF(N195="zákl. přenesená",J195,0)</f>
        <v>0</v>
      </c>
      <c r="BH195" s="162">
        <f>IF(N195="sníž. přenesená",J195,0)</f>
        <v>0</v>
      </c>
      <c r="BI195" s="162">
        <f>IF(N195="nulová",J195,0)</f>
        <v>0</v>
      </c>
      <c r="BJ195" s="17" t="s">
        <v>86</v>
      </c>
      <c r="BK195" s="162">
        <f>ROUND(I195*H195,2)</f>
        <v>0</v>
      </c>
      <c r="BL195" s="17" t="s">
        <v>245</v>
      </c>
      <c r="BM195" s="161" t="s">
        <v>279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4733</v>
      </c>
      <c r="H196" s="167">
        <v>28.05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4" customFormat="1" ht="11.25">
      <c r="B197" s="172"/>
      <c r="D197" s="164" t="s">
        <v>237</v>
      </c>
      <c r="E197" s="173" t="s">
        <v>1</v>
      </c>
      <c r="F197" s="174" t="s">
        <v>4734</v>
      </c>
      <c r="H197" s="173" t="s">
        <v>1</v>
      </c>
      <c r="I197" s="175"/>
      <c r="L197" s="172"/>
      <c r="M197" s="176"/>
      <c r="N197" s="177"/>
      <c r="O197" s="177"/>
      <c r="P197" s="177"/>
      <c r="Q197" s="177"/>
      <c r="R197" s="177"/>
      <c r="S197" s="177"/>
      <c r="T197" s="178"/>
      <c r="AT197" s="173" t="s">
        <v>237</v>
      </c>
      <c r="AU197" s="173" t="s">
        <v>88</v>
      </c>
      <c r="AV197" s="14" t="s">
        <v>86</v>
      </c>
      <c r="AW197" s="14" t="s">
        <v>33</v>
      </c>
      <c r="AX197" s="14" t="s">
        <v>79</v>
      </c>
      <c r="AY197" s="173" t="s">
        <v>207</v>
      </c>
    </row>
    <row r="198" spans="1:65" s="14" customFormat="1" ht="11.25">
      <c r="B198" s="172"/>
      <c r="D198" s="164" t="s">
        <v>237</v>
      </c>
      <c r="E198" s="173" t="s">
        <v>1</v>
      </c>
      <c r="F198" s="174" t="s">
        <v>4735</v>
      </c>
      <c r="H198" s="173" t="s">
        <v>1</v>
      </c>
      <c r="I198" s="175"/>
      <c r="L198" s="172"/>
      <c r="M198" s="176"/>
      <c r="N198" s="177"/>
      <c r="O198" s="177"/>
      <c r="P198" s="177"/>
      <c r="Q198" s="177"/>
      <c r="R198" s="177"/>
      <c r="S198" s="177"/>
      <c r="T198" s="178"/>
      <c r="AT198" s="173" t="s">
        <v>237</v>
      </c>
      <c r="AU198" s="173" t="s">
        <v>88</v>
      </c>
      <c r="AV198" s="14" t="s">
        <v>86</v>
      </c>
      <c r="AW198" s="14" t="s">
        <v>33</v>
      </c>
      <c r="AX198" s="14" t="s">
        <v>79</v>
      </c>
      <c r="AY198" s="173" t="s">
        <v>207</v>
      </c>
    </row>
    <row r="199" spans="1:65" s="15" customFormat="1" ht="11.25">
      <c r="B199" s="179"/>
      <c r="D199" s="164" t="s">
        <v>237</v>
      </c>
      <c r="E199" s="180" t="s">
        <v>1</v>
      </c>
      <c r="F199" s="181" t="s">
        <v>242</v>
      </c>
      <c r="H199" s="182">
        <v>28.05</v>
      </c>
      <c r="I199" s="183"/>
      <c r="L199" s="179"/>
      <c r="M199" s="184"/>
      <c r="N199" s="185"/>
      <c r="O199" s="185"/>
      <c r="P199" s="185"/>
      <c r="Q199" s="185"/>
      <c r="R199" s="185"/>
      <c r="S199" s="185"/>
      <c r="T199" s="186"/>
      <c r="AT199" s="180" t="s">
        <v>237</v>
      </c>
      <c r="AU199" s="180" t="s">
        <v>88</v>
      </c>
      <c r="AV199" s="15" t="s">
        <v>213</v>
      </c>
      <c r="AW199" s="15" t="s">
        <v>33</v>
      </c>
      <c r="AX199" s="15" t="s">
        <v>86</v>
      </c>
      <c r="AY199" s="180" t="s">
        <v>207</v>
      </c>
    </row>
    <row r="200" spans="1:65" s="2" customFormat="1" ht="37.9" customHeight="1">
      <c r="A200" s="31"/>
      <c r="B200" s="148"/>
      <c r="C200" s="149" t="s">
        <v>285</v>
      </c>
      <c r="D200" s="149" t="s">
        <v>209</v>
      </c>
      <c r="E200" s="150" t="s">
        <v>4736</v>
      </c>
      <c r="F200" s="151" t="s">
        <v>4737</v>
      </c>
      <c r="G200" s="152" t="s">
        <v>220</v>
      </c>
      <c r="H200" s="153">
        <v>20.350000000000001</v>
      </c>
      <c r="I200" s="154"/>
      <c r="J200" s="155">
        <f>ROUND(I200*H200,2)</f>
        <v>0</v>
      </c>
      <c r="K200" s="156"/>
      <c r="L200" s="32"/>
      <c r="M200" s="157" t="s">
        <v>1</v>
      </c>
      <c r="N200" s="158" t="s">
        <v>44</v>
      </c>
      <c r="O200" s="57"/>
      <c r="P200" s="159">
        <f>O200*H200</f>
        <v>0</v>
      </c>
      <c r="Q200" s="159">
        <v>0</v>
      </c>
      <c r="R200" s="159">
        <f>Q200*H200</f>
        <v>0</v>
      </c>
      <c r="S200" s="159">
        <v>0</v>
      </c>
      <c r="T200" s="160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61" t="s">
        <v>245</v>
      </c>
      <c r="AT200" s="161" t="s">
        <v>209</v>
      </c>
      <c r="AU200" s="161" t="s">
        <v>88</v>
      </c>
      <c r="AY200" s="17" t="s">
        <v>207</v>
      </c>
      <c r="BE200" s="162">
        <f>IF(N200="základní",J200,0)</f>
        <v>0</v>
      </c>
      <c r="BF200" s="162">
        <f>IF(N200="snížená",J200,0)</f>
        <v>0</v>
      </c>
      <c r="BG200" s="162">
        <f>IF(N200="zákl. přenesená",J200,0)</f>
        <v>0</v>
      </c>
      <c r="BH200" s="162">
        <f>IF(N200="sníž. přenesená",J200,0)</f>
        <v>0</v>
      </c>
      <c r="BI200" s="162">
        <f>IF(N200="nulová",J200,0)</f>
        <v>0</v>
      </c>
      <c r="BJ200" s="17" t="s">
        <v>86</v>
      </c>
      <c r="BK200" s="162">
        <f>ROUND(I200*H200,2)</f>
        <v>0</v>
      </c>
      <c r="BL200" s="17" t="s">
        <v>245</v>
      </c>
      <c r="BM200" s="161" t="s">
        <v>289</v>
      </c>
    </row>
    <row r="201" spans="1:65" s="13" customFormat="1" ht="11.25">
      <c r="B201" s="163"/>
      <c r="D201" s="164" t="s">
        <v>237</v>
      </c>
      <c r="E201" s="165" t="s">
        <v>1</v>
      </c>
      <c r="F201" s="166" t="s">
        <v>4738</v>
      </c>
      <c r="H201" s="167">
        <v>20.350000000000001</v>
      </c>
      <c r="I201" s="168"/>
      <c r="L201" s="163"/>
      <c r="M201" s="169"/>
      <c r="N201" s="170"/>
      <c r="O201" s="170"/>
      <c r="P201" s="170"/>
      <c r="Q201" s="170"/>
      <c r="R201" s="170"/>
      <c r="S201" s="170"/>
      <c r="T201" s="171"/>
      <c r="AT201" s="165" t="s">
        <v>237</v>
      </c>
      <c r="AU201" s="165" t="s">
        <v>88</v>
      </c>
      <c r="AV201" s="13" t="s">
        <v>88</v>
      </c>
      <c r="AW201" s="13" t="s">
        <v>33</v>
      </c>
      <c r="AX201" s="13" t="s">
        <v>79</v>
      </c>
      <c r="AY201" s="165" t="s">
        <v>207</v>
      </c>
    </row>
    <row r="202" spans="1:65" s="14" customFormat="1" ht="11.25">
      <c r="B202" s="172"/>
      <c r="D202" s="164" t="s">
        <v>237</v>
      </c>
      <c r="E202" s="173" t="s">
        <v>1</v>
      </c>
      <c r="F202" s="174" t="s">
        <v>4734</v>
      </c>
      <c r="H202" s="173" t="s">
        <v>1</v>
      </c>
      <c r="I202" s="175"/>
      <c r="L202" s="172"/>
      <c r="M202" s="176"/>
      <c r="N202" s="177"/>
      <c r="O202" s="177"/>
      <c r="P202" s="177"/>
      <c r="Q202" s="177"/>
      <c r="R202" s="177"/>
      <c r="S202" s="177"/>
      <c r="T202" s="178"/>
      <c r="AT202" s="173" t="s">
        <v>237</v>
      </c>
      <c r="AU202" s="173" t="s">
        <v>88</v>
      </c>
      <c r="AV202" s="14" t="s">
        <v>86</v>
      </c>
      <c r="AW202" s="14" t="s">
        <v>33</v>
      </c>
      <c r="AX202" s="14" t="s">
        <v>79</v>
      </c>
      <c r="AY202" s="173" t="s">
        <v>207</v>
      </c>
    </row>
    <row r="203" spans="1:65" s="14" customFormat="1" ht="11.25">
      <c r="B203" s="172"/>
      <c r="D203" s="164" t="s">
        <v>237</v>
      </c>
      <c r="E203" s="173" t="s">
        <v>1</v>
      </c>
      <c r="F203" s="174" t="s">
        <v>4739</v>
      </c>
      <c r="H203" s="173" t="s">
        <v>1</v>
      </c>
      <c r="I203" s="175"/>
      <c r="L203" s="172"/>
      <c r="M203" s="176"/>
      <c r="N203" s="177"/>
      <c r="O203" s="177"/>
      <c r="P203" s="177"/>
      <c r="Q203" s="177"/>
      <c r="R203" s="177"/>
      <c r="S203" s="177"/>
      <c r="T203" s="178"/>
      <c r="AT203" s="173" t="s">
        <v>237</v>
      </c>
      <c r="AU203" s="173" t="s">
        <v>88</v>
      </c>
      <c r="AV203" s="14" t="s">
        <v>86</v>
      </c>
      <c r="AW203" s="14" t="s">
        <v>33</v>
      </c>
      <c r="AX203" s="14" t="s">
        <v>79</v>
      </c>
      <c r="AY203" s="173" t="s">
        <v>207</v>
      </c>
    </row>
    <row r="204" spans="1:65" s="15" customFormat="1" ht="11.25">
      <c r="B204" s="179"/>
      <c r="D204" s="164" t="s">
        <v>237</v>
      </c>
      <c r="E204" s="180" t="s">
        <v>1</v>
      </c>
      <c r="F204" s="181" t="s">
        <v>242</v>
      </c>
      <c r="H204" s="182">
        <v>20.350000000000001</v>
      </c>
      <c r="I204" s="183"/>
      <c r="L204" s="179"/>
      <c r="M204" s="184"/>
      <c r="N204" s="185"/>
      <c r="O204" s="185"/>
      <c r="P204" s="185"/>
      <c r="Q204" s="185"/>
      <c r="R204" s="185"/>
      <c r="S204" s="185"/>
      <c r="T204" s="186"/>
      <c r="AT204" s="180" t="s">
        <v>237</v>
      </c>
      <c r="AU204" s="180" t="s">
        <v>88</v>
      </c>
      <c r="AV204" s="15" t="s">
        <v>213</v>
      </c>
      <c r="AW204" s="15" t="s">
        <v>33</v>
      </c>
      <c r="AX204" s="15" t="s">
        <v>86</v>
      </c>
      <c r="AY204" s="180" t="s">
        <v>207</v>
      </c>
    </row>
    <row r="205" spans="1:65" s="2" customFormat="1" ht="37.9" customHeight="1">
      <c r="A205" s="31"/>
      <c r="B205" s="148"/>
      <c r="C205" s="149" t="s">
        <v>249</v>
      </c>
      <c r="D205" s="149" t="s">
        <v>209</v>
      </c>
      <c r="E205" s="150" t="s">
        <v>4740</v>
      </c>
      <c r="F205" s="151" t="s">
        <v>4741</v>
      </c>
      <c r="G205" s="152" t="s">
        <v>220</v>
      </c>
      <c r="H205" s="153">
        <v>20.9</v>
      </c>
      <c r="I205" s="154"/>
      <c r="J205" s="155">
        <f>ROUND(I205*H205,2)</f>
        <v>0</v>
      </c>
      <c r="K205" s="156"/>
      <c r="L205" s="32"/>
      <c r="M205" s="157" t="s">
        <v>1</v>
      </c>
      <c r="N205" s="158" t="s">
        <v>44</v>
      </c>
      <c r="O205" s="57"/>
      <c r="P205" s="159">
        <f>O205*H205</f>
        <v>0</v>
      </c>
      <c r="Q205" s="159">
        <v>0</v>
      </c>
      <c r="R205" s="159">
        <f>Q205*H205</f>
        <v>0</v>
      </c>
      <c r="S205" s="159">
        <v>0</v>
      </c>
      <c r="T205" s="160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61" t="s">
        <v>245</v>
      </c>
      <c r="AT205" s="161" t="s">
        <v>209</v>
      </c>
      <c r="AU205" s="161" t="s">
        <v>88</v>
      </c>
      <c r="AY205" s="17" t="s">
        <v>207</v>
      </c>
      <c r="BE205" s="162">
        <f>IF(N205="základní",J205,0)</f>
        <v>0</v>
      </c>
      <c r="BF205" s="162">
        <f>IF(N205="snížená",J205,0)</f>
        <v>0</v>
      </c>
      <c r="BG205" s="162">
        <f>IF(N205="zákl. přenesená",J205,0)</f>
        <v>0</v>
      </c>
      <c r="BH205" s="162">
        <f>IF(N205="sníž. přenesená",J205,0)</f>
        <v>0</v>
      </c>
      <c r="BI205" s="162">
        <f>IF(N205="nulová",J205,0)</f>
        <v>0</v>
      </c>
      <c r="BJ205" s="17" t="s">
        <v>86</v>
      </c>
      <c r="BK205" s="162">
        <f>ROUND(I205*H205,2)</f>
        <v>0</v>
      </c>
      <c r="BL205" s="17" t="s">
        <v>245</v>
      </c>
      <c r="BM205" s="161" t="s">
        <v>293</v>
      </c>
    </row>
    <row r="206" spans="1:65" s="13" customFormat="1" ht="11.25">
      <c r="B206" s="163"/>
      <c r="D206" s="164" t="s">
        <v>237</v>
      </c>
      <c r="E206" s="165" t="s">
        <v>1</v>
      </c>
      <c r="F206" s="166" t="s">
        <v>4742</v>
      </c>
      <c r="H206" s="167">
        <v>20.9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4" customFormat="1" ht="11.25">
      <c r="B207" s="172"/>
      <c r="D207" s="164" t="s">
        <v>237</v>
      </c>
      <c r="E207" s="173" t="s">
        <v>1</v>
      </c>
      <c r="F207" s="174" t="s">
        <v>4734</v>
      </c>
      <c r="H207" s="173" t="s">
        <v>1</v>
      </c>
      <c r="I207" s="175"/>
      <c r="L207" s="172"/>
      <c r="M207" s="176"/>
      <c r="N207" s="177"/>
      <c r="O207" s="177"/>
      <c r="P207" s="177"/>
      <c r="Q207" s="177"/>
      <c r="R207" s="177"/>
      <c r="S207" s="177"/>
      <c r="T207" s="178"/>
      <c r="AT207" s="173" t="s">
        <v>237</v>
      </c>
      <c r="AU207" s="173" t="s">
        <v>88</v>
      </c>
      <c r="AV207" s="14" t="s">
        <v>86</v>
      </c>
      <c r="AW207" s="14" t="s">
        <v>33</v>
      </c>
      <c r="AX207" s="14" t="s">
        <v>79</v>
      </c>
      <c r="AY207" s="173" t="s">
        <v>207</v>
      </c>
    </row>
    <row r="208" spans="1:65" s="14" customFormat="1" ht="11.25">
      <c r="B208" s="172"/>
      <c r="D208" s="164" t="s">
        <v>237</v>
      </c>
      <c r="E208" s="173" t="s">
        <v>1</v>
      </c>
      <c r="F208" s="174" t="s">
        <v>4743</v>
      </c>
      <c r="H208" s="173" t="s">
        <v>1</v>
      </c>
      <c r="I208" s="175"/>
      <c r="L208" s="172"/>
      <c r="M208" s="176"/>
      <c r="N208" s="177"/>
      <c r="O208" s="177"/>
      <c r="P208" s="177"/>
      <c r="Q208" s="177"/>
      <c r="R208" s="177"/>
      <c r="S208" s="177"/>
      <c r="T208" s="178"/>
      <c r="AT208" s="173" t="s">
        <v>237</v>
      </c>
      <c r="AU208" s="173" t="s">
        <v>88</v>
      </c>
      <c r="AV208" s="14" t="s">
        <v>86</v>
      </c>
      <c r="AW208" s="14" t="s">
        <v>33</v>
      </c>
      <c r="AX208" s="14" t="s">
        <v>79</v>
      </c>
      <c r="AY208" s="173" t="s">
        <v>207</v>
      </c>
    </row>
    <row r="209" spans="1:65" s="15" customFormat="1" ht="11.25">
      <c r="B209" s="179"/>
      <c r="D209" s="164" t="s">
        <v>237</v>
      </c>
      <c r="E209" s="180" t="s">
        <v>1</v>
      </c>
      <c r="F209" s="181" t="s">
        <v>242</v>
      </c>
      <c r="H209" s="182">
        <v>20.9</v>
      </c>
      <c r="I209" s="183"/>
      <c r="L209" s="179"/>
      <c r="M209" s="184"/>
      <c r="N209" s="185"/>
      <c r="O209" s="185"/>
      <c r="P209" s="185"/>
      <c r="Q209" s="185"/>
      <c r="R209" s="185"/>
      <c r="S209" s="185"/>
      <c r="T209" s="186"/>
      <c r="AT209" s="180" t="s">
        <v>237</v>
      </c>
      <c r="AU209" s="180" t="s">
        <v>88</v>
      </c>
      <c r="AV209" s="15" t="s">
        <v>213</v>
      </c>
      <c r="AW209" s="15" t="s">
        <v>33</v>
      </c>
      <c r="AX209" s="15" t="s">
        <v>86</v>
      </c>
      <c r="AY209" s="180" t="s">
        <v>207</v>
      </c>
    </row>
    <row r="210" spans="1:65" s="2" customFormat="1" ht="44.25" customHeight="1">
      <c r="A210" s="31"/>
      <c r="B210" s="148"/>
      <c r="C210" s="149" t="s">
        <v>294</v>
      </c>
      <c r="D210" s="149" t="s">
        <v>209</v>
      </c>
      <c r="E210" s="150" t="s">
        <v>4744</v>
      </c>
      <c r="F210" s="151" t="s">
        <v>4745</v>
      </c>
      <c r="G210" s="152" t="s">
        <v>220</v>
      </c>
      <c r="H210" s="153">
        <v>18.149999999999999</v>
      </c>
      <c r="I210" s="154"/>
      <c r="J210" s="155">
        <f>ROUND(I210*H210,2)</f>
        <v>0</v>
      </c>
      <c r="K210" s="156"/>
      <c r="L210" s="32"/>
      <c r="M210" s="157" t="s">
        <v>1</v>
      </c>
      <c r="N210" s="158" t="s">
        <v>44</v>
      </c>
      <c r="O210" s="57"/>
      <c r="P210" s="159">
        <f>O210*H210</f>
        <v>0</v>
      </c>
      <c r="Q210" s="159">
        <v>0</v>
      </c>
      <c r="R210" s="159">
        <f>Q210*H210</f>
        <v>0</v>
      </c>
      <c r="S210" s="159">
        <v>0</v>
      </c>
      <c r="T210" s="160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61" t="s">
        <v>245</v>
      </c>
      <c r="AT210" s="161" t="s">
        <v>209</v>
      </c>
      <c r="AU210" s="161" t="s">
        <v>88</v>
      </c>
      <c r="AY210" s="17" t="s">
        <v>207</v>
      </c>
      <c r="BE210" s="162">
        <f>IF(N210="základní",J210,0)</f>
        <v>0</v>
      </c>
      <c r="BF210" s="162">
        <f>IF(N210="snížená",J210,0)</f>
        <v>0</v>
      </c>
      <c r="BG210" s="162">
        <f>IF(N210="zákl. přenesená",J210,0)</f>
        <v>0</v>
      </c>
      <c r="BH210" s="162">
        <f>IF(N210="sníž. přenesená",J210,0)</f>
        <v>0</v>
      </c>
      <c r="BI210" s="162">
        <f>IF(N210="nulová",J210,0)</f>
        <v>0</v>
      </c>
      <c r="BJ210" s="17" t="s">
        <v>86</v>
      </c>
      <c r="BK210" s="162">
        <f>ROUND(I210*H210,2)</f>
        <v>0</v>
      </c>
      <c r="BL210" s="17" t="s">
        <v>245</v>
      </c>
      <c r="BM210" s="161" t="s">
        <v>297</v>
      </c>
    </row>
    <row r="211" spans="1:65" s="13" customFormat="1" ht="11.25">
      <c r="B211" s="163"/>
      <c r="D211" s="164" t="s">
        <v>237</v>
      </c>
      <c r="E211" s="165" t="s">
        <v>1</v>
      </c>
      <c r="F211" s="166" t="s">
        <v>4746</v>
      </c>
      <c r="H211" s="167">
        <v>18.149999999999999</v>
      </c>
      <c r="I211" s="168"/>
      <c r="L211" s="163"/>
      <c r="M211" s="169"/>
      <c r="N211" s="170"/>
      <c r="O211" s="170"/>
      <c r="P211" s="170"/>
      <c r="Q211" s="170"/>
      <c r="R211" s="170"/>
      <c r="S211" s="170"/>
      <c r="T211" s="171"/>
      <c r="AT211" s="165" t="s">
        <v>237</v>
      </c>
      <c r="AU211" s="165" t="s">
        <v>88</v>
      </c>
      <c r="AV211" s="13" t="s">
        <v>88</v>
      </c>
      <c r="AW211" s="13" t="s">
        <v>33</v>
      </c>
      <c r="AX211" s="13" t="s">
        <v>79</v>
      </c>
      <c r="AY211" s="165" t="s">
        <v>207</v>
      </c>
    </row>
    <row r="212" spans="1:65" s="14" customFormat="1" ht="11.25">
      <c r="B212" s="172"/>
      <c r="D212" s="164" t="s">
        <v>237</v>
      </c>
      <c r="E212" s="173" t="s">
        <v>1</v>
      </c>
      <c r="F212" s="174" t="s">
        <v>4734</v>
      </c>
      <c r="H212" s="173" t="s">
        <v>1</v>
      </c>
      <c r="I212" s="175"/>
      <c r="L212" s="172"/>
      <c r="M212" s="176"/>
      <c r="N212" s="177"/>
      <c r="O212" s="177"/>
      <c r="P212" s="177"/>
      <c r="Q212" s="177"/>
      <c r="R212" s="177"/>
      <c r="S212" s="177"/>
      <c r="T212" s="178"/>
      <c r="AT212" s="173" t="s">
        <v>237</v>
      </c>
      <c r="AU212" s="173" t="s">
        <v>88</v>
      </c>
      <c r="AV212" s="14" t="s">
        <v>86</v>
      </c>
      <c r="AW212" s="14" t="s">
        <v>33</v>
      </c>
      <c r="AX212" s="14" t="s">
        <v>79</v>
      </c>
      <c r="AY212" s="173" t="s">
        <v>207</v>
      </c>
    </row>
    <row r="213" spans="1:65" s="14" customFormat="1" ht="11.25">
      <c r="B213" s="172"/>
      <c r="D213" s="164" t="s">
        <v>237</v>
      </c>
      <c r="E213" s="173" t="s">
        <v>1</v>
      </c>
      <c r="F213" s="174" t="s">
        <v>4747</v>
      </c>
      <c r="H213" s="173" t="s">
        <v>1</v>
      </c>
      <c r="I213" s="175"/>
      <c r="L213" s="172"/>
      <c r="M213" s="176"/>
      <c r="N213" s="177"/>
      <c r="O213" s="177"/>
      <c r="P213" s="177"/>
      <c r="Q213" s="177"/>
      <c r="R213" s="177"/>
      <c r="S213" s="177"/>
      <c r="T213" s="178"/>
      <c r="AT213" s="173" t="s">
        <v>237</v>
      </c>
      <c r="AU213" s="173" t="s">
        <v>88</v>
      </c>
      <c r="AV213" s="14" t="s">
        <v>86</v>
      </c>
      <c r="AW213" s="14" t="s">
        <v>33</v>
      </c>
      <c r="AX213" s="14" t="s">
        <v>79</v>
      </c>
      <c r="AY213" s="173" t="s">
        <v>207</v>
      </c>
    </row>
    <row r="214" spans="1:65" s="15" customFormat="1" ht="11.25">
      <c r="B214" s="179"/>
      <c r="D214" s="164" t="s">
        <v>237</v>
      </c>
      <c r="E214" s="180" t="s">
        <v>1</v>
      </c>
      <c r="F214" s="181" t="s">
        <v>242</v>
      </c>
      <c r="H214" s="182">
        <v>18.149999999999999</v>
      </c>
      <c r="I214" s="183"/>
      <c r="L214" s="179"/>
      <c r="M214" s="184"/>
      <c r="N214" s="185"/>
      <c r="O214" s="185"/>
      <c r="P214" s="185"/>
      <c r="Q214" s="185"/>
      <c r="R214" s="185"/>
      <c r="S214" s="185"/>
      <c r="T214" s="186"/>
      <c r="AT214" s="180" t="s">
        <v>237</v>
      </c>
      <c r="AU214" s="180" t="s">
        <v>88</v>
      </c>
      <c r="AV214" s="15" t="s">
        <v>213</v>
      </c>
      <c r="AW214" s="15" t="s">
        <v>33</v>
      </c>
      <c r="AX214" s="15" t="s">
        <v>86</v>
      </c>
      <c r="AY214" s="180" t="s">
        <v>207</v>
      </c>
    </row>
    <row r="215" spans="1:65" s="2" customFormat="1" ht="24.2" customHeight="1">
      <c r="A215" s="31"/>
      <c r="B215" s="148"/>
      <c r="C215" s="149" t="s">
        <v>253</v>
      </c>
      <c r="D215" s="149" t="s">
        <v>209</v>
      </c>
      <c r="E215" s="150" t="s">
        <v>4748</v>
      </c>
      <c r="F215" s="151" t="s">
        <v>4749</v>
      </c>
      <c r="G215" s="152" t="s">
        <v>220</v>
      </c>
      <c r="H215" s="153">
        <v>96.8</v>
      </c>
      <c r="I215" s="154"/>
      <c r="J215" s="155">
        <f>ROUND(I215*H215,2)</f>
        <v>0</v>
      </c>
      <c r="K215" s="156"/>
      <c r="L215" s="32"/>
      <c r="M215" s="157" t="s">
        <v>1</v>
      </c>
      <c r="N215" s="158" t="s">
        <v>44</v>
      </c>
      <c r="O215" s="57"/>
      <c r="P215" s="159">
        <f>O215*H215</f>
        <v>0</v>
      </c>
      <c r="Q215" s="159">
        <v>0</v>
      </c>
      <c r="R215" s="159">
        <f>Q215*H215</f>
        <v>0</v>
      </c>
      <c r="S215" s="159">
        <v>0</v>
      </c>
      <c r="T215" s="160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61" t="s">
        <v>245</v>
      </c>
      <c r="AT215" s="161" t="s">
        <v>209</v>
      </c>
      <c r="AU215" s="161" t="s">
        <v>88</v>
      </c>
      <c r="AY215" s="17" t="s">
        <v>207</v>
      </c>
      <c r="BE215" s="162">
        <f>IF(N215="základní",J215,0)</f>
        <v>0</v>
      </c>
      <c r="BF215" s="162">
        <f>IF(N215="snížená",J215,0)</f>
        <v>0</v>
      </c>
      <c r="BG215" s="162">
        <f>IF(N215="zákl. přenesená",J215,0)</f>
        <v>0</v>
      </c>
      <c r="BH215" s="162">
        <f>IF(N215="sníž. přenesená",J215,0)</f>
        <v>0</v>
      </c>
      <c r="BI215" s="162">
        <f>IF(N215="nulová",J215,0)</f>
        <v>0</v>
      </c>
      <c r="BJ215" s="17" t="s">
        <v>86</v>
      </c>
      <c r="BK215" s="162">
        <f>ROUND(I215*H215,2)</f>
        <v>0</v>
      </c>
      <c r="BL215" s="17" t="s">
        <v>245</v>
      </c>
      <c r="BM215" s="161" t="s">
        <v>302</v>
      </c>
    </row>
    <row r="216" spans="1:65" s="13" customFormat="1" ht="11.25">
      <c r="B216" s="163"/>
      <c r="D216" s="164" t="s">
        <v>237</v>
      </c>
      <c r="E216" s="165" t="s">
        <v>1</v>
      </c>
      <c r="F216" s="166" t="s">
        <v>4750</v>
      </c>
      <c r="H216" s="167">
        <v>28.6</v>
      </c>
      <c r="I216" s="168"/>
      <c r="L216" s="163"/>
      <c r="M216" s="169"/>
      <c r="N216" s="170"/>
      <c r="O216" s="170"/>
      <c r="P216" s="170"/>
      <c r="Q216" s="170"/>
      <c r="R216" s="170"/>
      <c r="S216" s="170"/>
      <c r="T216" s="171"/>
      <c r="AT216" s="165" t="s">
        <v>237</v>
      </c>
      <c r="AU216" s="165" t="s">
        <v>88</v>
      </c>
      <c r="AV216" s="13" t="s">
        <v>88</v>
      </c>
      <c r="AW216" s="13" t="s">
        <v>33</v>
      </c>
      <c r="AX216" s="13" t="s">
        <v>79</v>
      </c>
      <c r="AY216" s="165" t="s">
        <v>207</v>
      </c>
    </row>
    <row r="217" spans="1:65" s="13" customFormat="1" ht="11.25">
      <c r="B217" s="163"/>
      <c r="D217" s="164" t="s">
        <v>237</v>
      </c>
      <c r="E217" s="165" t="s">
        <v>1</v>
      </c>
      <c r="F217" s="166" t="s">
        <v>4751</v>
      </c>
      <c r="H217" s="167">
        <v>68.2</v>
      </c>
      <c r="I217" s="168"/>
      <c r="L217" s="163"/>
      <c r="M217" s="169"/>
      <c r="N217" s="170"/>
      <c r="O217" s="170"/>
      <c r="P217" s="170"/>
      <c r="Q217" s="170"/>
      <c r="R217" s="170"/>
      <c r="S217" s="170"/>
      <c r="T217" s="171"/>
      <c r="AT217" s="165" t="s">
        <v>237</v>
      </c>
      <c r="AU217" s="165" t="s">
        <v>88</v>
      </c>
      <c r="AV217" s="13" t="s">
        <v>88</v>
      </c>
      <c r="AW217" s="13" t="s">
        <v>33</v>
      </c>
      <c r="AX217" s="13" t="s">
        <v>79</v>
      </c>
      <c r="AY217" s="165" t="s">
        <v>207</v>
      </c>
    </row>
    <row r="218" spans="1:65" s="14" customFormat="1" ht="11.25">
      <c r="B218" s="172"/>
      <c r="D218" s="164" t="s">
        <v>237</v>
      </c>
      <c r="E218" s="173" t="s">
        <v>1</v>
      </c>
      <c r="F218" s="174" t="s">
        <v>4752</v>
      </c>
      <c r="H218" s="173" t="s">
        <v>1</v>
      </c>
      <c r="I218" s="175"/>
      <c r="L218" s="172"/>
      <c r="M218" s="176"/>
      <c r="N218" s="177"/>
      <c r="O218" s="177"/>
      <c r="P218" s="177"/>
      <c r="Q218" s="177"/>
      <c r="R218" s="177"/>
      <c r="S218" s="177"/>
      <c r="T218" s="178"/>
      <c r="AT218" s="173" t="s">
        <v>237</v>
      </c>
      <c r="AU218" s="173" t="s">
        <v>88</v>
      </c>
      <c r="AV218" s="14" t="s">
        <v>86</v>
      </c>
      <c r="AW218" s="14" t="s">
        <v>33</v>
      </c>
      <c r="AX218" s="14" t="s">
        <v>79</v>
      </c>
      <c r="AY218" s="173" t="s">
        <v>207</v>
      </c>
    </row>
    <row r="219" spans="1:65" s="15" customFormat="1" ht="11.25">
      <c r="B219" s="179"/>
      <c r="D219" s="164" t="s">
        <v>237</v>
      </c>
      <c r="E219" s="180" t="s">
        <v>1</v>
      </c>
      <c r="F219" s="181" t="s">
        <v>242</v>
      </c>
      <c r="H219" s="182">
        <v>96.800000000000011</v>
      </c>
      <c r="I219" s="183"/>
      <c r="L219" s="179"/>
      <c r="M219" s="184"/>
      <c r="N219" s="185"/>
      <c r="O219" s="185"/>
      <c r="P219" s="185"/>
      <c r="Q219" s="185"/>
      <c r="R219" s="185"/>
      <c r="S219" s="185"/>
      <c r="T219" s="186"/>
      <c r="AT219" s="180" t="s">
        <v>237</v>
      </c>
      <c r="AU219" s="180" t="s">
        <v>88</v>
      </c>
      <c r="AV219" s="15" t="s">
        <v>213</v>
      </c>
      <c r="AW219" s="15" t="s">
        <v>33</v>
      </c>
      <c r="AX219" s="15" t="s">
        <v>86</v>
      </c>
      <c r="AY219" s="180" t="s">
        <v>207</v>
      </c>
    </row>
    <row r="220" spans="1:65" s="2" customFormat="1" ht="24.2" customHeight="1">
      <c r="A220" s="31"/>
      <c r="B220" s="148"/>
      <c r="C220" s="149" t="s">
        <v>7</v>
      </c>
      <c r="D220" s="149" t="s">
        <v>209</v>
      </c>
      <c r="E220" s="150" t="s">
        <v>4753</v>
      </c>
      <c r="F220" s="151" t="s">
        <v>4754</v>
      </c>
      <c r="G220" s="152" t="s">
        <v>220</v>
      </c>
      <c r="H220" s="153">
        <v>48.95</v>
      </c>
      <c r="I220" s="154"/>
      <c r="J220" s="155">
        <f>ROUND(I220*H220,2)</f>
        <v>0</v>
      </c>
      <c r="K220" s="156"/>
      <c r="L220" s="32"/>
      <c r="M220" s="157" t="s">
        <v>1</v>
      </c>
      <c r="N220" s="158" t="s">
        <v>44</v>
      </c>
      <c r="O220" s="57"/>
      <c r="P220" s="159">
        <f>O220*H220</f>
        <v>0</v>
      </c>
      <c r="Q220" s="159">
        <v>0</v>
      </c>
      <c r="R220" s="159">
        <f>Q220*H220</f>
        <v>0</v>
      </c>
      <c r="S220" s="159">
        <v>0</v>
      </c>
      <c r="T220" s="160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61" t="s">
        <v>245</v>
      </c>
      <c r="AT220" s="161" t="s">
        <v>209</v>
      </c>
      <c r="AU220" s="161" t="s">
        <v>88</v>
      </c>
      <c r="AY220" s="17" t="s">
        <v>207</v>
      </c>
      <c r="BE220" s="162">
        <f>IF(N220="základní",J220,0)</f>
        <v>0</v>
      </c>
      <c r="BF220" s="162">
        <f>IF(N220="snížená",J220,0)</f>
        <v>0</v>
      </c>
      <c r="BG220" s="162">
        <f>IF(N220="zákl. přenesená",J220,0)</f>
        <v>0</v>
      </c>
      <c r="BH220" s="162">
        <f>IF(N220="sníž. přenesená",J220,0)</f>
        <v>0</v>
      </c>
      <c r="BI220" s="162">
        <f>IF(N220="nulová",J220,0)</f>
        <v>0</v>
      </c>
      <c r="BJ220" s="17" t="s">
        <v>86</v>
      </c>
      <c r="BK220" s="162">
        <f>ROUND(I220*H220,2)</f>
        <v>0</v>
      </c>
      <c r="BL220" s="17" t="s">
        <v>245</v>
      </c>
      <c r="BM220" s="161" t="s">
        <v>314</v>
      </c>
    </row>
    <row r="221" spans="1:65" s="13" customFormat="1" ht="11.25">
      <c r="B221" s="163"/>
      <c r="D221" s="164" t="s">
        <v>237</v>
      </c>
      <c r="E221" s="165" t="s">
        <v>1</v>
      </c>
      <c r="F221" s="166" t="s">
        <v>4684</v>
      </c>
      <c r="H221" s="167">
        <v>48.95</v>
      </c>
      <c r="I221" s="168"/>
      <c r="L221" s="163"/>
      <c r="M221" s="169"/>
      <c r="N221" s="170"/>
      <c r="O221" s="170"/>
      <c r="P221" s="170"/>
      <c r="Q221" s="170"/>
      <c r="R221" s="170"/>
      <c r="S221" s="170"/>
      <c r="T221" s="171"/>
      <c r="AT221" s="165" t="s">
        <v>237</v>
      </c>
      <c r="AU221" s="165" t="s">
        <v>88</v>
      </c>
      <c r="AV221" s="13" t="s">
        <v>88</v>
      </c>
      <c r="AW221" s="13" t="s">
        <v>33</v>
      </c>
      <c r="AX221" s="13" t="s">
        <v>79</v>
      </c>
      <c r="AY221" s="165" t="s">
        <v>207</v>
      </c>
    </row>
    <row r="222" spans="1:65" s="14" customFormat="1" ht="11.25">
      <c r="B222" s="172"/>
      <c r="D222" s="164" t="s">
        <v>237</v>
      </c>
      <c r="E222" s="173" t="s">
        <v>1</v>
      </c>
      <c r="F222" s="174" t="s">
        <v>4755</v>
      </c>
      <c r="H222" s="173" t="s">
        <v>1</v>
      </c>
      <c r="I222" s="175"/>
      <c r="L222" s="172"/>
      <c r="M222" s="176"/>
      <c r="N222" s="177"/>
      <c r="O222" s="177"/>
      <c r="P222" s="177"/>
      <c r="Q222" s="177"/>
      <c r="R222" s="177"/>
      <c r="S222" s="177"/>
      <c r="T222" s="178"/>
      <c r="AT222" s="173" t="s">
        <v>237</v>
      </c>
      <c r="AU222" s="173" t="s">
        <v>88</v>
      </c>
      <c r="AV222" s="14" t="s">
        <v>86</v>
      </c>
      <c r="AW222" s="14" t="s">
        <v>33</v>
      </c>
      <c r="AX222" s="14" t="s">
        <v>79</v>
      </c>
      <c r="AY222" s="173" t="s">
        <v>207</v>
      </c>
    </row>
    <row r="223" spans="1:65" s="14" customFormat="1" ht="11.25">
      <c r="B223" s="172"/>
      <c r="D223" s="164" t="s">
        <v>237</v>
      </c>
      <c r="E223" s="173" t="s">
        <v>1</v>
      </c>
      <c r="F223" s="174" t="s">
        <v>4685</v>
      </c>
      <c r="H223" s="173" t="s">
        <v>1</v>
      </c>
      <c r="I223" s="175"/>
      <c r="L223" s="172"/>
      <c r="M223" s="176"/>
      <c r="N223" s="177"/>
      <c r="O223" s="177"/>
      <c r="P223" s="177"/>
      <c r="Q223" s="177"/>
      <c r="R223" s="177"/>
      <c r="S223" s="177"/>
      <c r="T223" s="178"/>
      <c r="AT223" s="173" t="s">
        <v>237</v>
      </c>
      <c r="AU223" s="173" t="s">
        <v>88</v>
      </c>
      <c r="AV223" s="14" t="s">
        <v>86</v>
      </c>
      <c r="AW223" s="14" t="s">
        <v>33</v>
      </c>
      <c r="AX223" s="14" t="s">
        <v>79</v>
      </c>
      <c r="AY223" s="173" t="s">
        <v>207</v>
      </c>
    </row>
    <row r="224" spans="1:65" s="15" customFormat="1" ht="11.25">
      <c r="B224" s="179"/>
      <c r="D224" s="164" t="s">
        <v>237</v>
      </c>
      <c r="E224" s="180" t="s">
        <v>1</v>
      </c>
      <c r="F224" s="181" t="s">
        <v>242</v>
      </c>
      <c r="H224" s="182">
        <v>48.95</v>
      </c>
      <c r="I224" s="183"/>
      <c r="L224" s="179"/>
      <c r="M224" s="184"/>
      <c r="N224" s="185"/>
      <c r="O224" s="185"/>
      <c r="P224" s="185"/>
      <c r="Q224" s="185"/>
      <c r="R224" s="185"/>
      <c r="S224" s="185"/>
      <c r="T224" s="186"/>
      <c r="AT224" s="180" t="s">
        <v>237</v>
      </c>
      <c r="AU224" s="180" t="s">
        <v>88</v>
      </c>
      <c r="AV224" s="15" t="s">
        <v>213</v>
      </c>
      <c r="AW224" s="15" t="s">
        <v>33</v>
      </c>
      <c r="AX224" s="15" t="s">
        <v>86</v>
      </c>
      <c r="AY224" s="180" t="s">
        <v>207</v>
      </c>
    </row>
    <row r="225" spans="1:65" s="2" customFormat="1" ht="24.2" customHeight="1">
      <c r="A225" s="31"/>
      <c r="B225" s="148"/>
      <c r="C225" s="149" t="s">
        <v>257</v>
      </c>
      <c r="D225" s="149" t="s">
        <v>209</v>
      </c>
      <c r="E225" s="150" t="s">
        <v>4756</v>
      </c>
      <c r="F225" s="151" t="s">
        <v>4757</v>
      </c>
      <c r="G225" s="152" t="s">
        <v>220</v>
      </c>
      <c r="H225" s="153">
        <v>5.5</v>
      </c>
      <c r="I225" s="154"/>
      <c r="J225" s="155">
        <f>ROUND(I225*H225,2)</f>
        <v>0</v>
      </c>
      <c r="K225" s="156"/>
      <c r="L225" s="32"/>
      <c r="M225" s="157" t="s">
        <v>1</v>
      </c>
      <c r="N225" s="158" t="s">
        <v>44</v>
      </c>
      <c r="O225" s="57"/>
      <c r="P225" s="159">
        <f>O225*H225</f>
        <v>0</v>
      </c>
      <c r="Q225" s="159">
        <v>0</v>
      </c>
      <c r="R225" s="159">
        <f>Q225*H225</f>
        <v>0</v>
      </c>
      <c r="S225" s="159">
        <v>0</v>
      </c>
      <c r="T225" s="160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61" t="s">
        <v>245</v>
      </c>
      <c r="AT225" s="161" t="s">
        <v>209</v>
      </c>
      <c r="AU225" s="161" t="s">
        <v>88</v>
      </c>
      <c r="AY225" s="17" t="s">
        <v>207</v>
      </c>
      <c r="BE225" s="162">
        <f>IF(N225="základní",J225,0)</f>
        <v>0</v>
      </c>
      <c r="BF225" s="162">
        <f>IF(N225="snížená",J225,0)</f>
        <v>0</v>
      </c>
      <c r="BG225" s="162">
        <f>IF(N225="zákl. přenesená",J225,0)</f>
        <v>0</v>
      </c>
      <c r="BH225" s="162">
        <f>IF(N225="sníž. přenesená",J225,0)</f>
        <v>0</v>
      </c>
      <c r="BI225" s="162">
        <f>IF(N225="nulová",J225,0)</f>
        <v>0</v>
      </c>
      <c r="BJ225" s="17" t="s">
        <v>86</v>
      </c>
      <c r="BK225" s="162">
        <f>ROUND(I225*H225,2)</f>
        <v>0</v>
      </c>
      <c r="BL225" s="17" t="s">
        <v>245</v>
      </c>
      <c r="BM225" s="161" t="s">
        <v>318</v>
      </c>
    </row>
    <row r="226" spans="1:65" s="13" customFormat="1" ht="11.25">
      <c r="B226" s="163"/>
      <c r="D226" s="164" t="s">
        <v>237</v>
      </c>
      <c r="E226" s="165" t="s">
        <v>1</v>
      </c>
      <c r="F226" s="166" t="s">
        <v>4672</v>
      </c>
      <c r="H226" s="167">
        <v>5.5</v>
      </c>
      <c r="I226" s="168"/>
      <c r="L226" s="163"/>
      <c r="M226" s="169"/>
      <c r="N226" s="170"/>
      <c r="O226" s="170"/>
      <c r="P226" s="170"/>
      <c r="Q226" s="170"/>
      <c r="R226" s="170"/>
      <c r="S226" s="170"/>
      <c r="T226" s="171"/>
      <c r="AT226" s="165" t="s">
        <v>237</v>
      </c>
      <c r="AU226" s="165" t="s">
        <v>88</v>
      </c>
      <c r="AV226" s="13" t="s">
        <v>88</v>
      </c>
      <c r="AW226" s="13" t="s">
        <v>33</v>
      </c>
      <c r="AX226" s="13" t="s">
        <v>79</v>
      </c>
      <c r="AY226" s="165" t="s">
        <v>207</v>
      </c>
    </row>
    <row r="227" spans="1:65" s="14" customFormat="1" ht="11.25">
      <c r="B227" s="172"/>
      <c r="D227" s="164" t="s">
        <v>237</v>
      </c>
      <c r="E227" s="173" t="s">
        <v>1</v>
      </c>
      <c r="F227" s="174" t="s">
        <v>4673</v>
      </c>
      <c r="H227" s="173" t="s">
        <v>1</v>
      </c>
      <c r="I227" s="175"/>
      <c r="L227" s="172"/>
      <c r="M227" s="176"/>
      <c r="N227" s="177"/>
      <c r="O227" s="177"/>
      <c r="P227" s="177"/>
      <c r="Q227" s="177"/>
      <c r="R227" s="177"/>
      <c r="S227" s="177"/>
      <c r="T227" s="178"/>
      <c r="AT227" s="173" t="s">
        <v>237</v>
      </c>
      <c r="AU227" s="173" t="s">
        <v>88</v>
      </c>
      <c r="AV227" s="14" t="s">
        <v>86</v>
      </c>
      <c r="AW227" s="14" t="s">
        <v>33</v>
      </c>
      <c r="AX227" s="14" t="s">
        <v>79</v>
      </c>
      <c r="AY227" s="173" t="s">
        <v>207</v>
      </c>
    </row>
    <row r="228" spans="1:65" s="15" customFormat="1" ht="11.25">
      <c r="B228" s="179"/>
      <c r="D228" s="164" t="s">
        <v>237</v>
      </c>
      <c r="E228" s="180" t="s">
        <v>1</v>
      </c>
      <c r="F228" s="181" t="s">
        <v>242</v>
      </c>
      <c r="H228" s="182">
        <v>5.5</v>
      </c>
      <c r="I228" s="183"/>
      <c r="L228" s="179"/>
      <c r="M228" s="184"/>
      <c r="N228" s="185"/>
      <c r="O228" s="185"/>
      <c r="P228" s="185"/>
      <c r="Q228" s="185"/>
      <c r="R228" s="185"/>
      <c r="S228" s="185"/>
      <c r="T228" s="186"/>
      <c r="AT228" s="180" t="s">
        <v>237</v>
      </c>
      <c r="AU228" s="180" t="s">
        <v>88</v>
      </c>
      <c r="AV228" s="15" t="s">
        <v>213</v>
      </c>
      <c r="AW228" s="15" t="s">
        <v>33</v>
      </c>
      <c r="AX228" s="15" t="s">
        <v>86</v>
      </c>
      <c r="AY228" s="180" t="s">
        <v>207</v>
      </c>
    </row>
    <row r="229" spans="1:65" s="2" customFormat="1" ht="24.2" customHeight="1">
      <c r="A229" s="31"/>
      <c r="B229" s="148"/>
      <c r="C229" s="149" t="s">
        <v>320</v>
      </c>
      <c r="D229" s="149" t="s">
        <v>209</v>
      </c>
      <c r="E229" s="150" t="s">
        <v>4758</v>
      </c>
      <c r="F229" s="151" t="s">
        <v>4759</v>
      </c>
      <c r="G229" s="152" t="s">
        <v>220</v>
      </c>
      <c r="H229" s="153">
        <v>26.95</v>
      </c>
      <c r="I229" s="154"/>
      <c r="J229" s="155">
        <f>ROUND(I229*H229,2)</f>
        <v>0</v>
      </c>
      <c r="K229" s="156"/>
      <c r="L229" s="32"/>
      <c r="M229" s="157" t="s">
        <v>1</v>
      </c>
      <c r="N229" s="158" t="s">
        <v>44</v>
      </c>
      <c r="O229" s="57"/>
      <c r="P229" s="159">
        <f>O229*H229</f>
        <v>0</v>
      </c>
      <c r="Q229" s="159">
        <v>0</v>
      </c>
      <c r="R229" s="159">
        <f>Q229*H229</f>
        <v>0</v>
      </c>
      <c r="S229" s="159">
        <v>0</v>
      </c>
      <c r="T229" s="160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61" t="s">
        <v>245</v>
      </c>
      <c r="AT229" s="161" t="s">
        <v>209</v>
      </c>
      <c r="AU229" s="161" t="s">
        <v>88</v>
      </c>
      <c r="AY229" s="17" t="s">
        <v>207</v>
      </c>
      <c r="BE229" s="162">
        <f>IF(N229="základní",J229,0)</f>
        <v>0</v>
      </c>
      <c r="BF229" s="162">
        <f>IF(N229="snížená",J229,0)</f>
        <v>0</v>
      </c>
      <c r="BG229" s="162">
        <f>IF(N229="zákl. přenesená",J229,0)</f>
        <v>0</v>
      </c>
      <c r="BH229" s="162">
        <f>IF(N229="sníž. přenesená",J229,0)</f>
        <v>0</v>
      </c>
      <c r="BI229" s="162">
        <f>IF(N229="nulová",J229,0)</f>
        <v>0</v>
      </c>
      <c r="BJ229" s="17" t="s">
        <v>86</v>
      </c>
      <c r="BK229" s="162">
        <f>ROUND(I229*H229,2)</f>
        <v>0</v>
      </c>
      <c r="BL229" s="17" t="s">
        <v>245</v>
      </c>
      <c r="BM229" s="161" t="s">
        <v>323</v>
      </c>
    </row>
    <row r="230" spans="1:65" s="13" customFormat="1" ht="11.25">
      <c r="B230" s="163"/>
      <c r="D230" s="164" t="s">
        <v>237</v>
      </c>
      <c r="E230" s="165" t="s">
        <v>1</v>
      </c>
      <c r="F230" s="166" t="s">
        <v>4760</v>
      </c>
      <c r="H230" s="167">
        <v>26.95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4" customFormat="1" ht="11.25">
      <c r="B231" s="172"/>
      <c r="D231" s="164" t="s">
        <v>237</v>
      </c>
      <c r="E231" s="173" t="s">
        <v>1</v>
      </c>
      <c r="F231" s="174" t="s">
        <v>4761</v>
      </c>
      <c r="H231" s="173" t="s">
        <v>1</v>
      </c>
      <c r="I231" s="175"/>
      <c r="L231" s="172"/>
      <c r="M231" s="176"/>
      <c r="N231" s="177"/>
      <c r="O231" s="177"/>
      <c r="P231" s="177"/>
      <c r="Q231" s="177"/>
      <c r="R231" s="177"/>
      <c r="S231" s="177"/>
      <c r="T231" s="178"/>
      <c r="AT231" s="173" t="s">
        <v>237</v>
      </c>
      <c r="AU231" s="173" t="s">
        <v>88</v>
      </c>
      <c r="AV231" s="14" t="s">
        <v>86</v>
      </c>
      <c r="AW231" s="14" t="s">
        <v>33</v>
      </c>
      <c r="AX231" s="14" t="s">
        <v>79</v>
      </c>
      <c r="AY231" s="173" t="s">
        <v>207</v>
      </c>
    </row>
    <row r="232" spans="1:65" s="15" customFormat="1" ht="11.25">
      <c r="B232" s="179"/>
      <c r="D232" s="164" t="s">
        <v>237</v>
      </c>
      <c r="E232" s="180" t="s">
        <v>1</v>
      </c>
      <c r="F232" s="181" t="s">
        <v>242</v>
      </c>
      <c r="H232" s="182">
        <v>26.95</v>
      </c>
      <c r="I232" s="183"/>
      <c r="L232" s="179"/>
      <c r="M232" s="184"/>
      <c r="N232" s="185"/>
      <c r="O232" s="185"/>
      <c r="P232" s="185"/>
      <c r="Q232" s="185"/>
      <c r="R232" s="185"/>
      <c r="S232" s="185"/>
      <c r="T232" s="186"/>
      <c r="AT232" s="180" t="s">
        <v>237</v>
      </c>
      <c r="AU232" s="180" t="s">
        <v>88</v>
      </c>
      <c r="AV232" s="15" t="s">
        <v>213</v>
      </c>
      <c r="AW232" s="15" t="s">
        <v>33</v>
      </c>
      <c r="AX232" s="15" t="s">
        <v>86</v>
      </c>
      <c r="AY232" s="180" t="s">
        <v>207</v>
      </c>
    </row>
    <row r="233" spans="1:65" s="2" customFormat="1" ht="24.2" customHeight="1">
      <c r="A233" s="31"/>
      <c r="B233" s="148"/>
      <c r="C233" s="149" t="s">
        <v>260</v>
      </c>
      <c r="D233" s="149" t="s">
        <v>209</v>
      </c>
      <c r="E233" s="150" t="s">
        <v>4762</v>
      </c>
      <c r="F233" s="151" t="s">
        <v>4763</v>
      </c>
      <c r="G233" s="152" t="s">
        <v>220</v>
      </c>
      <c r="H233" s="153">
        <v>279.95</v>
      </c>
      <c r="I233" s="154"/>
      <c r="J233" s="155">
        <f>ROUND(I233*H233,2)</f>
        <v>0</v>
      </c>
      <c r="K233" s="156"/>
      <c r="L233" s="32"/>
      <c r="M233" s="157" t="s">
        <v>1</v>
      </c>
      <c r="N233" s="158" t="s">
        <v>44</v>
      </c>
      <c r="O233" s="57"/>
      <c r="P233" s="159">
        <f>O233*H233</f>
        <v>0</v>
      </c>
      <c r="Q233" s="159">
        <v>0</v>
      </c>
      <c r="R233" s="159">
        <f>Q233*H233</f>
        <v>0</v>
      </c>
      <c r="S233" s="159">
        <v>0</v>
      </c>
      <c r="T233" s="160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61" t="s">
        <v>245</v>
      </c>
      <c r="AT233" s="161" t="s">
        <v>209</v>
      </c>
      <c r="AU233" s="161" t="s">
        <v>88</v>
      </c>
      <c r="AY233" s="17" t="s">
        <v>207</v>
      </c>
      <c r="BE233" s="162">
        <f>IF(N233="základní",J233,0)</f>
        <v>0</v>
      </c>
      <c r="BF233" s="162">
        <f>IF(N233="snížená",J233,0)</f>
        <v>0</v>
      </c>
      <c r="BG233" s="162">
        <f>IF(N233="zákl. přenesená",J233,0)</f>
        <v>0</v>
      </c>
      <c r="BH233" s="162">
        <f>IF(N233="sníž. přenesená",J233,0)</f>
        <v>0</v>
      </c>
      <c r="BI233" s="162">
        <f>IF(N233="nulová",J233,0)</f>
        <v>0</v>
      </c>
      <c r="BJ233" s="17" t="s">
        <v>86</v>
      </c>
      <c r="BK233" s="162">
        <f>ROUND(I233*H233,2)</f>
        <v>0</v>
      </c>
      <c r="BL233" s="17" t="s">
        <v>245</v>
      </c>
      <c r="BM233" s="161" t="s">
        <v>326</v>
      </c>
    </row>
    <row r="234" spans="1:65" s="13" customFormat="1" ht="11.25">
      <c r="B234" s="163"/>
      <c r="D234" s="164" t="s">
        <v>237</v>
      </c>
      <c r="E234" s="165" t="s">
        <v>1</v>
      </c>
      <c r="F234" s="166" t="s">
        <v>4764</v>
      </c>
      <c r="H234" s="167">
        <v>83.6</v>
      </c>
      <c r="I234" s="168"/>
      <c r="L234" s="163"/>
      <c r="M234" s="169"/>
      <c r="N234" s="170"/>
      <c r="O234" s="170"/>
      <c r="P234" s="170"/>
      <c r="Q234" s="170"/>
      <c r="R234" s="170"/>
      <c r="S234" s="170"/>
      <c r="T234" s="171"/>
      <c r="AT234" s="165" t="s">
        <v>237</v>
      </c>
      <c r="AU234" s="165" t="s">
        <v>88</v>
      </c>
      <c r="AV234" s="13" t="s">
        <v>88</v>
      </c>
      <c r="AW234" s="13" t="s">
        <v>33</v>
      </c>
      <c r="AX234" s="13" t="s">
        <v>79</v>
      </c>
      <c r="AY234" s="165" t="s">
        <v>207</v>
      </c>
    </row>
    <row r="235" spans="1:65" s="14" customFormat="1" ht="11.25">
      <c r="B235" s="172"/>
      <c r="D235" s="164" t="s">
        <v>237</v>
      </c>
      <c r="E235" s="173" t="s">
        <v>1</v>
      </c>
      <c r="F235" s="174" t="s">
        <v>4765</v>
      </c>
      <c r="H235" s="173" t="s">
        <v>1</v>
      </c>
      <c r="I235" s="175"/>
      <c r="L235" s="172"/>
      <c r="M235" s="176"/>
      <c r="N235" s="177"/>
      <c r="O235" s="177"/>
      <c r="P235" s="177"/>
      <c r="Q235" s="177"/>
      <c r="R235" s="177"/>
      <c r="S235" s="177"/>
      <c r="T235" s="178"/>
      <c r="AT235" s="173" t="s">
        <v>237</v>
      </c>
      <c r="AU235" s="173" t="s">
        <v>88</v>
      </c>
      <c r="AV235" s="14" t="s">
        <v>86</v>
      </c>
      <c r="AW235" s="14" t="s">
        <v>33</v>
      </c>
      <c r="AX235" s="14" t="s">
        <v>79</v>
      </c>
      <c r="AY235" s="173" t="s">
        <v>207</v>
      </c>
    </row>
    <row r="236" spans="1:65" s="13" customFormat="1" ht="22.5">
      <c r="B236" s="163"/>
      <c r="D236" s="164" t="s">
        <v>237</v>
      </c>
      <c r="E236" s="165" t="s">
        <v>1</v>
      </c>
      <c r="F236" s="166" t="s">
        <v>4766</v>
      </c>
      <c r="H236" s="167">
        <v>196.35</v>
      </c>
      <c r="I236" s="168"/>
      <c r="L236" s="163"/>
      <c r="M236" s="169"/>
      <c r="N236" s="170"/>
      <c r="O236" s="170"/>
      <c r="P236" s="170"/>
      <c r="Q236" s="170"/>
      <c r="R236" s="170"/>
      <c r="S236" s="170"/>
      <c r="T236" s="171"/>
      <c r="AT236" s="165" t="s">
        <v>237</v>
      </c>
      <c r="AU236" s="165" t="s">
        <v>88</v>
      </c>
      <c r="AV236" s="13" t="s">
        <v>88</v>
      </c>
      <c r="AW236" s="13" t="s">
        <v>33</v>
      </c>
      <c r="AX236" s="13" t="s">
        <v>79</v>
      </c>
      <c r="AY236" s="165" t="s">
        <v>207</v>
      </c>
    </row>
    <row r="237" spans="1:65" s="14" customFormat="1" ht="11.25">
      <c r="B237" s="172"/>
      <c r="D237" s="164" t="s">
        <v>237</v>
      </c>
      <c r="E237" s="173" t="s">
        <v>1</v>
      </c>
      <c r="F237" s="174" t="s">
        <v>4767</v>
      </c>
      <c r="H237" s="173" t="s">
        <v>1</v>
      </c>
      <c r="I237" s="175"/>
      <c r="L237" s="172"/>
      <c r="M237" s="176"/>
      <c r="N237" s="177"/>
      <c r="O237" s="177"/>
      <c r="P237" s="177"/>
      <c r="Q237" s="177"/>
      <c r="R237" s="177"/>
      <c r="S237" s="177"/>
      <c r="T237" s="178"/>
      <c r="AT237" s="173" t="s">
        <v>237</v>
      </c>
      <c r="AU237" s="173" t="s">
        <v>88</v>
      </c>
      <c r="AV237" s="14" t="s">
        <v>86</v>
      </c>
      <c r="AW237" s="14" t="s">
        <v>33</v>
      </c>
      <c r="AX237" s="14" t="s">
        <v>79</v>
      </c>
      <c r="AY237" s="173" t="s">
        <v>207</v>
      </c>
    </row>
    <row r="238" spans="1:65" s="15" customFormat="1" ht="11.25">
      <c r="B238" s="179"/>
      <c r="D238" s="164" t="s">
        <v>237</v>
      </c>
      <c r="E238" s="180" t="s">
        <v>1</v>
      </c>
      <c r="F238" s="181" t="s">
        <v>242</v>
      </c>
      <c r="H238" s="182">
        <v>279.95</v>
      </c>
      <c r="I238" s="183"/>
      <c r="L238" s="179"/>
      <c r="M238" s="184"/>
      <c r="N238" s="185"/>
      <c r="O238" s="185"/>
      <c r="P238" s="185"/>
      <c r="Q238" s="185"/>
      <c r="R238" s="185"/>
      <c r="S238" s="185"/>
      <c r="T238" s="186"/>
      <c r="AT238" s="180" t="s">
        <v>237</v>
      </c>
      <c r="AU238" s="180" t="s">
        <v>88</v>
      </c>
      <c r="AV238" s="15" t="s">
        <v>213</v>
      </c>
      <c r="AW238" s="15" t="s">
        <v>33</v>
      </c>
      <c r="AX238" s="15" t="s">
        <v>86</v>
      </c>
      <c r="AY238" s="180" t="s">
        <v>207</v>
      </c>
    </row>
    <row r="239" spans="1:65" s="2" customFormat="1" ht="24.2" customHeight="1">
      <c r="A239" s="31"/>
      <c r="B239" s="148"/>
      <c r="C239" s="149" t="s">
        <v>327</v>
      </c>
      <c r="D239" s="149" t="s">
        <v>209</v>
      </c>
      <c r="E239" s="150" t="s">
        <v>4768</v>
      </c>
      <c r="F239" s="151" t="s">
        <v>4769</v>
      </c>
      <c r="G239" s="152" t="s">
        <v>301</v>
      </c>
      <c r="H239" s="153">
        <v>8</v>
      </c>
      <c r="I239" s="154"/>
      <c r="J239" s="155">
        <f>ROUND(I239*H239,2)</f>
        <v>0</v>
      </c>
      <c r="K239" s="156"/>
      <c r="L239" s="32"/>
      <c r="M239" s="157" t="s">
        <v>1</v>
      </c>
      <c r="N239" s="158" t="s">
        <v>44</v>
      </c>
      <c r="O239" s="57"/>
      <c r="P239" s="159">
        <f>O239*H239</f>
        <v>0</v>
      </c>
      <c r="Q239" s="159">
        <v>0</v>
      </c>
      <c r="R239" s="159">
        <f>Q239*H239</f>
        <v>0</v>
      </c>
      <c r="S239" s="159">
        <v>0</v>
      </c>
      <c r="T239" s="160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61" t="s">
        <v>245</v>
      </c>
      <c r="AT239" s="161" t="s">
        <v>209</v>
      </c>
      <c r="AU239" s="161" t="s">
        <v>88</v>
      </c>
      <c r="AY239" s="17" t="s">
        <v>207</v>
      </c>
      <c r="BE239" s="162">
        <f>IF(N239="základní",J239,0)</f>
        <v>0</v>
      </c>
      <c r="BF239" s="162">
        <f>IF(N239="snížená",J239,0)</f>
        <v>0</v>
      </c>
      <c r="BG239" s="162">
        <f>IF(N239="zákl. přenesená",J239,0)</f>
        <v>0</v>
      </c>
      <c r="BH239" s="162">
        <f>IF(N239="sníž. přenesená",J239,0)</f>
        <v>0</v>
      </c>
      <c r="BI239" s="162">
        <f>IF(N239="nulová",J239,0)</f>
        <v>0</v>
      </c>
      <c r="BJ239" s="17" t="s">
        <v>86</v>
      </c>
      <c r="BK239" s="162">
        <f>ROUND(I239*H239,2)</f>
        <v>0</v>
      </c>
      <c r="BL239" s="17" t="s">
        <v>245</v>
      </c>
      <c r="BM239" s="161" t="s">
        <v>330</v>
      </c>
    </row>
    <row r="240" spans="1:65" s="2" customFormat="1" ht="33" customHeight="1">
      <c r="A240" s="31"/>
      <c r="B240" s="148"/>
      <c r="C240" s="149" t="s">
        <v>265</v>
      </c>
      <c r="D240" s="149" t="s">
        <v>209</v>
      </c>
      <c r="E240" s="150" t="s">
        <v>4770</v>
      </c>
      <c r="F240" s="151" t="s">
        <v>4771</v>
      </c>
      <c r="G240" s="152" t="s">
        <v>220</v>
      </c>
      <c r="H240" s="153">
        <v>48.95</v>
      </c>
      <c r="I240" s="154"/>
      <c r="J240" s="155">
        <f>ROUND(I240*H240,2)</f>
        <v>0</v>
      </c>
      <c r="K240" s="156"/>
      <c r="L240" s="32"/>
      <c r="M240" s="157" t="s">
        <v>1</v>
      </c>
      <c r="N240" s="158" t="s">
        <v>44</v>
      </c>
      <c r="O240" s="57"/>
      <c r="P240" s="159">
        <f>O240*H240</f>
        <v>0</v>
      </c>
      <c r="Q240" s="159">
        <v>0</v>
      </c>
      <c r="R240" s="159">
        <f>Q240*H240</f>
        <v>0</v>
      </c>
      <c r="S240" s="159">
        <v>0</v>
      </c>
      <c r="T240" s="160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61" t="s">
        <v>245</v>
      </c>
      <c r="AT240" s="161" t="s">
        <v>209</v>
      </c>
      <c r="AU240" s="161" t="s">
        <v>88</v>
      </c>
      <c r="AY240" s="17" t="s">
        <v>207</v>
      </c>
      <c r="BE240" s="162">
        <f>IF(N240="základní",J240,0)</f>
        <v>0</v>
      </c>
      <c r="BF240" s="162">
        <f>IF(N240="snížená",J240,0)</f>
        <v>0</v>
      </c>
      <c r="BG240" s="162">
        <f>IF(N240="zákl. přenesená",J240,0)</f>
        <v>0</v>
      </c>
      <c r="BH240" s="162">
        <f>IF(N240="sníž. přenesená",J240,0)</f>
        <v>0</v>
      </c>
      <c r="BI240" s="162">
        <f>IF(N240="nulová",J240,0)</f>
        <v>0</v>
      </c>
      <c r="BJ240" s="17" t="s">
        <v>86</v>
      </c>
      <c r="BK240" s="162">
        <f>ROUND(I240*H240,2)</f>
        <v>0</v>
      </c>
      <c r="BL240" s="17" t="s">
        <v>245</v>
      </c>
      <c r="BM240" s="161" t="s">
        <v>333</v>
      </c>
    </row>
    <row r="241" spans="1:65" s="13" customFormat="1" ht="11.25">
      <c r="B241" s="163"/>
      <c r="D241" s="164" t="s">
        <v>237</v>
      </c>
      <c r="E241" s="165" t="s">
        <v>1</v>
      </c>
      <c r="F241" s="166" t="s">
        <v>4684</v>
      </c>
      <c r="H241" s="167">
        <v>48.95</v>
      </c>
      <c r="I241" s="168"/>
      <c r="L241" s="163"/>
      <c r="M241" s="169"/>
      <c r="N241" s="170"/>
      <c r="O241" s="170"/>
      <c r="P241" s="170"/>
      <c r="Q241" s="170"/>
      <c r="R241" s="170"/>
      <c r="S241" s="170"/>
      <c r="T241" s="171"/>
      <c r="AT241" s="165" t="s">
        <v>237</v>
      </c>
      <c r="AU241" s="165" t="s">
        <v>88</v>
      </c>
      <c r="AV241" s="13" t="s">
        <v>88</v>
      </c>
      <c r="AW241" s="13" t="s">
        <v>33</v>
      </c>
      <c r="AX241" s="13" t="s">
        <v>79</v>
      </c>
      <c r="AY241" s="165" t="s">
        <v>207</v>
      </c>
    </row>
    <row r="242" spans="1:65" s="15" customFormat="1" ht="11.25">
      <c r="B242" s="179"/>
      <c r="D242" s="164" t="s">
        <v>237</v>
      </c>
      <c r="E242" s="180" t="s">
        <v>1</v>
      </c>
      <c r="F242" s="181" t="s">
        <v>242</v>
      </c>
      <c r="H242" s="182">
        <v>48.95</v>
      </c>
      <c r="I242" s="183"/>
      <c r="L242" s="179"/>
      <c r="M242" s="184"/>
      <c r="N242" s="185"/>
      <c r="O242" s="185"/>
      <c r="P242" s="185"/>
      <c r="Q242" s="185"/>
      <c r="R242" s="185"/>
      <c r="S242" s="185"/>
      <c r="T242" s="186"/>
      <c r="AT242" s="180" t="s">
        <v>237</v>
      </c>
      <c r="AU242" s="180" t="s">
        <v>88</v>
      </c>
      <c r="AV242" s="15" t="s">
        <v>213</v>
      </c>
      <c r="AW242" s="15" t="s">
        <v>33</v>
      </c>
      <c r="AX242" s="15" t="s">
        <v>86</v>
      </c>
      <c r="AY242" s="180" t="s">
        <v>207</v>
      </c>
    </row>
    <row r="243" spans="1:65" s="2" customFormat="1" ht="33" customHeight="1">
      <c r="A243" s="31"/>
      <c r="B243" s="148"/>
      <c r="C243" s="149" t="s">
        <v>335</v>
      </c>
      <c r="D243" s="149" t="s">
        <v>209</v>
      </c>
      <c r="E243" s="150" t="s">
        <v>4772</v>
      </c>
      <c r="F243" s="151" t="s">
        <v>4773</v>
      </c>
      <c r="G243" s="152" t="s">
        <v>220</v>
      </c>
      <c r="H243" s="153">
        <v>5.5</v>
      </c>
      <c r="I243" s="154"/>
      <c r="J243" s="155">
        <f>ROUND(I243*H243,2)</f>
        <v>0</v>
      </c>
      <c r="K243" s="156"/>
      <c r="L243" s="32"/>
      <c r="M243" s="157" t="s">
        <v>1</v>
      </c>
      <c r="N243" s="158" t="s">
        <v>44</v>
      </c>
      <c r="O243" s="57"/>
      <c r="P243" s="159">
        <f>O243*H243</f>
        <v>0</v>
      </c>
      <c r="Q243" s="159">
        <v>0</v>
      </c>
      <c r="R243" s="159">
        <f>Q243*H243</f>
        <v>0</v>
      </c>
      <c r="S243" s="159">
        <v>0</v>
      </c>
      <c r="T243" s="160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61" t="s">
        <v>245</v>
      </c>
      <c r="AT243" s="161" t="s">
        <v>209</v>
      </c>
      <c r="AU243" s="161" t="s">
        <v>88</v>
      </c>
      <c r="AY243" s="17" t="s">
        <v>207</v>
      </c>
      <c r="BE243" s="162">
        <f>IF(N243="základní",J243,0)</f>
        <v>0</v>
      </c>
      <c r="BF243" s="162">
        <f>IF(N243="snížená",J243,0)</f>
        <v>0</v>
      </c>
      <c r="BG243" s="162">
        <f>IF(N243="zákl. přenesená",J243,0)</f>
        <v>0</v>
      </c>
      <c r="BH243" s="162">
        <f>IF(N243="sníž. přenesená",J243,0)</f>
        <v>0</v>
      </c>
      <c r="BI243" s="162">
        <f>IF(N243="nulová",J243,0)</f>
        <v>0</v>
      </c>
      <c r="BJ243" s="17" t="s">
        <v>86</v>
      </c>
      <c r="BK243" s="162">
        <f>ROUND(I243*H243,2)</f>
        <v>0</v>
      </c>
      <c r="BL243" s="17" t="s">
        <v>245</v>
      </c>
      <c r="BM243" s="161" t="s">
        <v>338</v>
      </c>
    </row>
    <row r="244" spans="1:65" s="13" customFormat="1" ht="11.25">
      <c r="B244" s="163"/>
      <c r="D244" s="164" t="s">
        <v>237</v>
      </c>
      <c r="E244" s="165" t="s">
        <v>1</v>
      </c>
      <c r="F244" s="166" t="s">
        <v>4672</v>
      </c>
      <c r="H244" s="167">
        <v>5.5</v>
      </c>
      <c r="I244" s="168"/>
      <c r="L244" s="163"/>
      <c r="M244" s="169"/>
      <c r="N244" s="170"/>
      <c r="O244" s="170"/>
      <c r="P244" s="170"/>
      <c r="Q244" s="170"/>
      <c r="R244" s="170"/>
      <c r="S244" s="170"/>
      <c r="T244" s="171"/>
      <c r="AT244" s="165" t="s">
        <v>237</v>
      </c>
      <c r="AU244" s="165" t="s">
        <v>88</v>
      </c>
      <c r="AV244" s="13" t="s">
        <v>88</v>
      </c>
      <c r="AW244" s="13" t="s">
        <v>33</v>
      </c>
      <c r="AX244" s="13" t="s">
        <v>79</v>
      </c>
      <c r="AY244" s="165" t="s">
        <v>207</v>
      </c>
    </row>
    <row r="245" spans="1:65" s="15" customFormat="1" ht="11.25">
      <c r="B245" s="179"/>
      <c r="D245" s="164" t="s">
        <v>237</v>
      </c>
      <c r="E245" s="180" t="s">
        <v>1</v>
      </c>
      <c r="F245" s="181" t="s">
        <v>242</v>
      </c>
      <c r="H245" s="182">
        <v>5.5</v>
      </c>
      <c r="I245" s="183"/>
      <c r="L245" s="179"/>
      <c r="M245" s="184"/>
      <c r="N245" s="185"/>
      <c r="O245" s="185"/>
      <c r="P245" s="185"/>
      <c r="Q245" s="185"/>
      <c r="R245" s="185"/>
      <c r="S245" s="185"/>
      <c r="T245" s="186"/>
      <c r="AT245" s="180" t="s">
        <v>237</v>
      </c>
      <c r="AU245" s="180" t="s">
        <v>88</v>
      </c>
      <c r="AV245" s="15" t="s">
        <v>213</v>
      </c>
      <c r="AW245" s="15" t="s">
        <v>33</v>
      </c>
      <c r="AX245" s="15" t="s">
        <v>86</v>
      </c>
      <c r="AY245" s="180" t="s">
        <v>207</v>
      </c>
    </row>
    <row r="246" spans="1:65" s="2" customFormat="1" ht="24.2" customHeight="1">
      <c r="A246" s="31"/>
      <c r="B246" s="148"/>
      <c r="C246" s="149" t="s">
        <v>271</v>
      </c>
      <c r="D246" s="149" t="s">
        <v>209</v>
      </c>
      <c r="E246" s="150" t="s">
        <v>4774</v>
      </c>
      <c r="F246" s="151" t="s">
        <v>4775</v>
      </c>
      <c r="G246" s="152" t="s">
        <v>220</v>
      </c>
      <c r="H246" s="153">
        <v>51.7</v>
      </c>
      <c r="I246" s="154"/>
      <c r="J246" s="155">
        <f>ROUND(I246*H246,2)</f>
        <v>0</v>
      </c>
      <c r="K246" s="156"/>
      <c r="L246" s="32"/>
      <c r="M246" s="157" t="s">
        <v>1</v>
      </c>
      <c r="N246" s="158" t="s">
        <v>44</v>
      </c>
      <c r="O246" s="57"/>
      <c r="P246" s="159">
        <f>O246*H246</f>
        <v>0</v>
      </c>
      <c r="Q246" s="159">
        <v>0</v>
      </c>
      <c r="R246" s="159">
        <f>Q246*H246</f>
        <v>0</v>
      </c>
      <c r="S246" s="159">
        <v>0</v>
      </c>
      <c r="T246" s="160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61" t="s">
        <v>245</v>
      </c>
      <c r="AT246" s="161" t="s">
        <v>209</v>
      </c>
      <c r="AU246" s="161" t="s">
        <v>88</v>
      </c>
      <c r="AY246" s="17" t="s">
        <v>207</v>
      </c>
      <c r="BE246" s="162">
        <f>IF(N246="základní",J246,0)</f>
        <v>0</v>
      </c>
      <c r="BF246" s="162">
        <f>IF(N246="snížená",J246,0)</f>
        <v>0</v>
      </c>
      <c r="BG246" s="162">
        <f>IF(N246="zákl. přenesená",J246,0)</f>
        <v>0</v>
      </c>
      <c r="BH246" s="162">
        <f>IF(N246="sníž. přenesená",J246,0)</f>
        <v>0</v>
      </c>
      <c r="BI246" s="162">
        <f>IF(N246="nulová",J246,0)</f>
        <v>0</v>
      </c>
      <c r="BJ246" s="17" t="s">
        <v>86</v>
      </c>
      <c r="BK246" s="162">
        <f>ROUND(I246*H246,2)</f>
        <v>0</v>
      </c>
      <c r="BL246" s="17" t="s">
        <v>245</v>
      </c>
      <c r="BM246" s="161" t="s">
        <v>341</v>
      </c>
    </row>
    <row r="247" spans="1:65" s="13" customFormat="1" ht="11.25">
      <c r="B247" s="163"/>
      <c r="D247" s="164" t="s">
        <v>237</v>
      </c>
      <c r="E247" s="165" t="s">
        <v>1</v>
      </c>
      <c r="F247" s="166" t="s">
        <v>4776</v>
      </c>
      <c r="H247" s="167">
        <v>51.7</v>
      </c>
      <c r="I247" s="168"/>
      <c r="L247" s="163"/>
      <c r="M247" s="169"/>
      <c r="N247" s="170"/>
      <c r="O247" s="170"/>
      <c r="P247" s="170"/>
      <c r="Q247" s="170"/>
      <c r="R247" s="170"/>
      <c r="S247" s="170"/>
      <c r="T247" s="171"/>
      <c r="AT247" s="165" t="s">
        <v>237</v>
      </c>
      <c r="AU247" s="165" t="s">
        <v>88</v>
      </c>
      <c r="AV247" s="13" t="s">
        <v>88</v>
      </c>
      <c r="AW247" s="13" t="s">
        <v>33</v>
      </c>
      <c r="AX247" s="13" t="s">
        <v>79</v>
      </c>
      <c r="AY247" s="165" t="s">
        <v>207</v>
      </c>
    </row>
    <row r="248" spans="1:65" s="15" customFormat="1" ht="11.25">
      <c r="B248" s="179"/>
      <c r="D248" s="164" t="s">
        <v>237</v>
      </c>
      <c r="E248" s="180" t="s">
        <v>1</v>
      </c>
      <c r="F248" s="181" t="s">
        <v>242</v>
      </c>
      <c r="H248" s="182">
        <v>51.7</v>
      </c>
      <c r="I248" s="183"/>
      <c r="L248" s="179"/>
      <c r="M248" s="184"/>
      <c r="N248" s="185"/>
      <c r="O248" s="185"/>
      <c r="P248" s="185"/>
      <c r="Q248" s="185"/>
      <c r="R248" s="185"/>
      <c r="S248" s="185"/>
      <c r="T248" s="186"/>
      <c r="AT248" s="180" t="s">
        <v>237</v>
      </c>
      <c r="AU248" s="180" t="s">
        <v>88</v>
      </c>
      <c r="AV248" s="15" t="s">
        <v>213</v>
      </c>
      <c r="AW248" s="15" t="s">
        <v>33</v>
      </c>
      <c r="AX248" s="15" t="s">
        <v>86</v>
      </c>
      <c r="AY248" s="180" t="s">
        <v>207</v>
      </c>
    </row>
    <row r="249" spans="1:65" s="2" customFormat="1" ht="24.2" customHeight="1">
      <c r="A249" s="31"/>
      <c r="B249" s="148"/>
      <c r="C249" s="149" t="s">
        <v>342</v>
      </c>
      <c r="D249" s="149" t="s">
        <v>209</v>
      </c>
      <c r="E249" s="150" t="s">
        <v>3199</v>
      </c>
      <c r="F249" s="151" t="s">
        <v>3200</v>
      </c>
      <c r="G249" s="152" t="s">
        <v>1636</v>
      </c>
      <c r="H249" s="187"/>
      <c r="I249" s="154"/>
      <c r="J249" s="155">
        <f>ROUND(I249*H249,2)</f>
        <v>0</v>
      </c>
      <c r="K249" s="156"/>
      <c r="L249" s="32"/>
      <c r="M249" s="157" t="s">
        <v>1</v>
      </c>
      <c r="N249" s="158" t="s">
        <v>44</v>
      </c>
      <c r="O249" s="57"/>
      <c r="P249" s="159">
        <f>O249*H249</f>
        <v>0</v>
      </c>
      <c r="Q249" s="159">
        <v>0</v>
      </c>
      <c r="R249" s="159">
        <f>Q249*H249</f>
        <v>0</v>
      </c>
      <c r="S249" s="159">
        <v>0</v>
      </c>
      <c r="T249" s="160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61" t="s">
        <v>245</v>
      </c>
      <c r="AT249" s="161" t="s">
        <v>209</v>
      </c>
      <c r="AU249" s="161" t="s">
        <v>88</v>
      </c>
      <c r="AY249" s="17" t="s">
        <v>207</v>
      </c>
      <c r="BE249" s="162">
        <f>IF(N249="základní",J249,0)</f>
        <v>0</v>
      </c>
      <c r="BF249" s="162">
        <f>IF(N249="snížená",J249,0)</f>
        <v>0</v>
      </c>
      <c r="BG249" s="162">
        <f>IF(N249="zákl. přenesená",J249,0)</f>
        <v>0</v>
      </c>
      <c r="BH249" s="162">
        <f>IF(N249="sníž. přenesená",J249,0)</f>
        <v>0</v>
      </c>
      <c r="BI249" s="162">
        <f>IF(N249="nulová",J249,0)</f>
        <v>0</v>
      </c>
      <c r="BJ249" s="17" t="s">
        <v>86</v>
      </c>
      <c r="BK249" s="162">
        <f>ROUND(I249*H249,2)</f>
        <v>0</v>
      </c>
      <c r="BL249" s="17" t="s">
        <v>245</v>
      </c>
      <c r="BM249" s="161" t="s">
        <v>345</v>
      </c>
    </row>
    <row r="250" spans="1:65" s="2" customFormat="1" ht="16.5" customHeight="1">
      <c r="A250" s="31"/>
      <c r="B250" s="148"/>
      <c r="C250" s="149" t="s">
        <v>275</v>
      </c>
      <c r="D250" s="149" t="s">
        <v>209</v>
      </c>
      <c r="E250" s="150" t="s">
        <v>3202</v>
      </c>
      <c r="F250" s="151" t="s">
        <v>3203</v>
      </c>
      <c r="G250" s="152" t="s">
        <v>212</v>
      </c>
      <c r="H250" s="153">
        <v>15</v>
      </c>
      <c r="I250" s="154"/>
      <c r="J250" s="155">
        <f>ROUND(I250*H250,2)</f>
        <v>0</v>
      </c>
      <c r="K250" s="156"/>
      <c r="L250" s="32"/>
      <c r="M250" s="191" t="s">
        <v>1</v>
      </c>
      <c r="N250" s="192" t="s">
        <v>44</v>
      </c>
      <c r="O250" s="193"/>
      <c r="P250" s="194">
        <f>O250*H250</f>
        <v>0</v>
      </c>
      <c r="Q250" s="194">
        <v>0</v>
      </c>
      <c r="R250" s="194">
        <f>Q250*H250</f>
        <v>0</v>
      </c>
      <c r="S250" s="194">
        <v>0</v>
      </c>
      <c r="T250" s="195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61" t="s">
        <v>245</v>
      </c>
      <c r="AT250" s="161" t="s">
        <v>209</v>
      </c>
      <c r="AU250" s="161" t="s">
        <v>88</v>
      </c>
      <c r="AY250" s="17" t="s">
        <v>207</v>
      </c>
      <c r="BE250" s="162">
        <f>IF(N250="základní",J250,0)</f>
        <v>0</v>
      </c>
      <c r="BF250" s="162">
        <f>IF(N250="snížená",J250,0)</f>
        <v>0</v>
      </c>
      <c r="BG250" s="162">
        <f>IF(N250="zákl. přenesená",J250,0)</f>
        <v>0</v>
      </c>
      <c r="BH250" s="162">
        <f>IF(N250="sníž. přenesená",J250,0)</f>
        <v>0</v>
      </c>
      <c r="BI250" s="162">
        <f>IF(N250="nulová",J250,0)</f>
        <v>0</v>
      </c>
      <c r="BJ250" s="17" t="s">
        <v>86</v>
      </c>
      <c r="BK250" s="162">
        <f>ROUND(I250*H250,2)</f>
        <v>0</v>
      </c>
      <c r="BL250" s="17" t="s">
        <v>245</v>
      </c>
      <c r="BM250" s="161" t="s">
        <v>349</v>
      </c>
    </row>
    <row r="251" spans="1:65" s="2" customFormat="1" ht="6.95" customHeight="1">
      <c r="A251" s="31"/>
      <c r="B251" s="46"/>
      <c r="C251" s="47"/>
      <c r="D251" s="47"/>
      <c r="E251" s="47"/>
      <c r="F251" s="47"/>
      <c r="G251" s="47"/>
      <c r="H251" s="47"/>
      <c r="I251" s="47"/>
      <c r="J251" s="47"/>
      <c r="K251" s="47"/>
      <c r="L251" s="32"/>
      <c r="M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</row>
  </sheetData>
  <autoFilter ref="C121:K250" xr:uid="{00000000-0009-0000-0000-000007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42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36" t="s">
        <v>5</v>
      </c>
      <c r="M2" s="223"/>
      <c r="N2" s="223"/>
      <c r="O2" s="223"/>
      <c r="P2" s="223"/>
      <c r="Q2" s="223"/>
      <c r="R2" s="223"/>
      <c r="S2" s="223"/>
      <c r="T2" s="223"/>
      <c r="U2" s="223"/>
      <c r="V2" s="223"/>
      <c r="AT2" s="17" t="s">
        <v>114</v>
      </c>
    </row>
    <row r="3" spans="1:46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88</v>
      </c>
    </row>
    <row r="4" spans="1:46" s="1" customFormat="1" ht="24.95" customHeight="1">
      <c r="B4" s="20"/>
      <c r="D4" s="21" t="s">
        <v>154</v>
      </c>
      <c r="L4" s="20"/>
      <c r="M4" s="97" t="s">
        <v>10</v>
      </c>
      <c r="AT4" s="17" t="s">
        <v>3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27" t="s">
        <v>16</v>
      </c>
      <c r="L6" s="20"/>
    </row>
    <row r="7" spans="1:46" s="1" customFormat="1" ht="16.5" customHeight="1">
      <c r="B7" s="20"/>
      <c r="E7" s="237" t="str">
        <f>'Rekapitulace stavby'!K6</f>
        <v>ZU - rekonstrukce objektu Klatovská 51/ Chodské náměstí 1</v>
      </c>
      <c r="F7" s="238"/>
      <c r="G7" s="238"/>
      <c r="H7" s="238"/>
      <c r="L7" s="20"/>
    </row>
    <row r="8" spans="1:46" s="1" customFormat="1" ht="12" customHeight="1">
      <c r="B8" s="20"/>
      <c r="D8" s="27" t="s">
        <v>155</v>
      </c>
      <c r="L8" s="20"/>
    </row>
    <row r="9" spans="1:46" s="2" customFormat="1" ht="16.5" customHeight="1">
      <c r="A9" s="31"/>
      <c r="B9" s="32"/>
      <c r="C9" s="31"/>
      <c r="D9" s="31"/>
      <c r="E9" s="237" t="s">
        <v>156</v>
      </c>
      <c r="F9" s="239"/>
      <c r="G9" s="239"/>
      <c r="H9" s="239"/>
      <c r="I9" s="31"/>
      <c r="J9" s="31"/>
      <c r="K9" s="31"/>
      <c r="L9" s="4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 ht="12" customHeight="1">
      <c r="A10" s="31"/>
      <c r="B10" s="32"/>
      <c r="C10" s="31"/>
      <c r="D10" s="27" t="s">
        <v>157</v>
      </c>
      <c r="E10" s="31"/>
      <c r="F10" s="31"/>
      <c r="G10" s="31"/>
      <c r="H10" s="31"/>
      <c r="I10" s="31"/>
      <c r="J10" s="31"/>
      <c r="K10" s="31"/>
      <c r="L10" s="4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6.5" customHeight="1">
      <c r="A11" s="31"/>
      <c r="B11" s="32"/>
      <c r="C11" s="31"/>
      <c r="D11" s="31"/>
      <c r="E11" s="196" t="s">
        <v>4777</v>
      </c>
      <c r="F11" s="239"/>
      <c r="G11" s="239"/>
      <c r="H11" s="239"/>
      <c r="I11" s="31"/>
      <c r="J11" s="31"/>
      <c r="K11" s="31"/>
      <c r="L11" s="4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1.25">
      <c r="A12" s="31"/>
      <c r="B12" s="32"/>
      <c r="C12" s="31"/>
      <c r="D12" s="31"/>
      <c r="E12" s="31"/>
      <c r="F12" s="31"/>
      <c r="G12" s="31"/>
      <c r="H12" s="31"/>
      <c r="I12" s="31"/>
      <c r="J12" s="31"/>
      <c r="K12" s="31"/>
      <c r="L12" s="4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2" customHeight="1">
      <c r="A13" s="31"/>
      <c r="B13" s="32"/>
      <c r="C13" s="31"/>
      <c r="D13" s="27" t="s">
        <v>18</v>
      </c>
      <c r="E13" s="31"/>
      <c r="F13" s="25" t="s">
        <v>1</v>
      </c>
      <c r="G13" s="31"/>
      <c r="H13" s="31"/>
      <c r="I13" s="27" t="s">
        <v>19</v>
      </c>
      <c r="J13" s="25" t="s">
        <v>1</v>
      </c>
      <c r="K13" s="31"/>
      <c r="L13" s="4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2"/>
      <c r="C14" s="31"/>
      <c r="D14" s="27" t="s">
        <v>20</v>
      </c>
      <c r="E14" s="31"/>
      <c r="F14" s="25" t="s">
        <v>21</v>
      </c>
      <c r="G14" s="31"/>
      <c r="H14" s="31"/>
      <c r="I14" s="27" t="s">
        <v>22</v>
      </c>
      <c r="J14" s="54" t="str">
        <f>'Rekapitulace stavby'!AN8</f>
        <v>17. 11. 2022</v>
      </c>
      <c r="K14" s="31"/>
      <c r="L14" s="4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0.9" customHeight="1">
      <c r="A15" s="31"/>
      <c r="B15" s="32"/>
      <c r="C15" s="31"/>
      <c r="D15" s="31"/>
      <c r="E15" s="31"/>
      <c r="F15" s="31"/>
      <c r="G15" s="31"/>
      <c r="H15" s="31"/>
      <c r="I15" s="31"/>
      <c r="J15" s="31"/>
      <c r="K15" s="31"/>
      <c r="L15" s="4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12" customHeight="1">
      <c r="A16" s="31"/>
      <c r="B16" s="32"/>
      <c r="C16" s="31"/>
      <c r="D16" s="27" t="s">
        <v>24</v>
      </c>
      <c r="E16" s="31"/>
      <c r="F16" s="31"/>
      <c r="G16" s="31"/>
      <c r="H16" s="31"/>
      <c r="I16" s="27" t="s">
        <v>25</v>
      </c>
      <c r="J16" s="25" t="s">
        <v>26</v>
      </c>
      <c r="K16" s="31"/>
      <c r="L16" s="4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8" customHeight="1">
      <c r="A17" s="31"/>
      <c r="B17" s="32"/>
      <c r="C17" s="31"/>
      <c r="D17" s="31"/>
      <c r="E17" s="25" t="s">
        <v>27</v>
      </c>
      <c r="F17" s="31"/>
      <c r="G17" s="31"/>
      <c r="H17" s="31"/>
      <c r="I17" s="27" t="s">
        <v>28</v>
      </c>
      <c r="J17" s="25" t="s">
        <v>29</v>
      </c>
      <c r="K17" s="31"/>
      <c r="L17" s="4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6.95" customHeight="1">
      <c r="A18" s="31"/>
      <c r="B18" s="32"/>
      <c r="C18" s="31"/>
      <c r="D18" s="31"/>
      <c r="E18" s="31"/>
      <c r="F18" s="31"/>
      <c r="G18" s="31"/>
      <c r="H18" s="31"/>
      <c r="I18" s="31"/>
      <c r="J18" s="31"/>
      <c r="K18" s="31"/>
      <c r="L18" s="4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12" customHeight="1">
      <c r="A19" s="31"/>
      <c r="B19" s="32"/>
      <c r="C19" s="31"/>
      <c r="D19" s="27" t="s">
        <v>30</v>
      </c>
      <c r="E19" s="31"/>
      <c r="F19" s="31"/>
      <c r="G19" s="31"/>
      <c r="H19" s="31"/>
      <c r="I19" s="27" t="s">
        <v>25</v>
      </c>
      <c r="J19" s="28">
        <f>'Rekapitulace stavby'!AN13</f>
        <v>0</v>
      </c>
      <c r="K19" s="31"/>
      <c r="L19" s="4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8" customHeight="1">
      <c r="A20" s="31"/>
      <c r="B20" s="32"/>
      <c r="C20" s="31"/>
      <c r="D20" s="31"/>
      <c r="E20" s="240">
        <f>'Rekapitulace stavby'!E14</f>
        <v>0</v>
      </c>
      <c r="F20" s="222"/>
      <c r="G20" s="222"/>
      <c r="H20" s="222"/>
      <c r="I20" s="27" t="s">
        <v>28</v>
      </c>
      <c r="J20" s="28">
        <f>'Rekapitulace stavby'!AN14</f>
        <v>0</v>
      </c>
      <c r="K20" s="31"/>
      <c r="L20" s="4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6.95" customHeight="1">
      <c r="A21" s="31"/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4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12" customHeight="1">
      <c r="A22" s="31"/>
      <c r="B22" s="32"/>
      <c r="C22" s="31"/>
      <c r="D22" s="27" t="s">
        <v>31</v>
      </c>
      <c r="E22" s="31"/>
      <c r="F22" s="31"/>
      <c r="G22" s="31"/>
      <c r="H22" s="31"/>
      <c r="I22" s="27" t="s">
        <v>25</v>
      </c>
      <c r="J22" s="25" t="str">
        <f>IF('Rekapitulace stavby'!AN16="","",'Rekapitulace stavby'!AN16)</f>
        <v/>
      </c>
      <c r="K22" s="31"/>
      <c r="L22" s="4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8" customHeight="1">
      <c r="A23" s="31"/>
      <c r="B23" s="32"/>
      <c r="C23" s="31"/>
      <c r="D23" s="31"/>
      <c r="E23" s="25" t="str">
        <f>IF('Rekapitulace stavby'!E17="","",'Rekapitulace stavby'!E17)</f>
        <v xml:space="preserve"> </v>
      </c>
      <c r="F23" s="31"/>
      <c r="G23" s="31"/>
      <c r="H23" s="31"/>
      <c r="I23" s="27" t="s">
        <v>28</v>
      </c>
      <c r="J23" s="25" t="str">
        <f>IF('Rekapitulace stavby'!AN17="","",'Rekapitulace stavby'!AN17)</f>
        <v/>
      </c>
      <c r="K23" s="31"/>
      <c r="L23" s="4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6.95" customHeight="1">
      <c r="A24" s="31"/>
      <c r="B24" s="32"/>
      <c r="C24" s="31"/>
      <c r="D24" s="31"/>
      <c r="E24" s="31"/>
      <c r="F24" s="31"/>
      <c r="G24" s="31"/>
      <c r="H24" s="31"/>
      <c r="I24" s="31"/>
      <c r="J24" s="31"/>
      <c r="K24" s="31"/>
      <c r="L24" s="4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12" customHeight="1">
      <c r="A25" s="31"/>
      <c r="B25" s="32"/>
      <c r="C25" s="31"/>
      <c r="D25" s="27" t="s">
        <v>34</v>
      </c>
      <c r="E25" s="31"/>
      <c r="F25" s="31"/>
      <c r="G25" s="31"/>
      <c r="H25" s="31"/>
      <c r="I25" s="27" t="s">
        <v>25</v>
      </c>
      <c r="J25" s="25" t="s">
        <v>35</v>
      </c>
      <c r="K25" s="31"/>
      <c r="L25" s="4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8" customHeight="1">
      <c r="A26" s="31"/>
      <c r="B26" s="32"/>
      <c r="C26" s="31"/>
      <c r="D26" s="31"/>
      <c r="E26" s="25" t="s">
        <v>36</v>
      </c>
      <c r="F26" s="31"/>
      <c r="G26" s="31"/>
      <c r="H26" s="31"/>
      <c r="I26" s="27" t="s">
        <v>28</v>
      </c>
      <c r="J26" s="25" t="s">
        <v>37</v>
      </c>
      <c r="K26" s="31"/>
      <c r="L26" s="4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2" customFormat="1" ht="6.95" customHeight="1">
      <c r="A27" s="31"/>
      <c r="B27" s="32"/>
      <c r="C27" s="31"/>
      <c r="D27" s="31"/>
      <c r="E27" s="31"/>
      <c r="F27" s="31"/>
      <c r="G27" s="31"/>
      <c r="H27" s="31"/>
      <c r="I27" s="31"/>
      <c r="J27" s="31"/>
      <c r="K27" s="31"/>
      <c r="L27" s="4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  <row r="28" spans="1:31" s="2" customFormat="1" ht="12" customHeight="1">
      <c r="A28" s="31"/>
      <c r="B28" s="32"/>
      <c r="C28" s="31"/>
      <c r="D28" s="27" t="s">
        <v>38</v>
      </c>
      <c r="E28" s="31"/>
      <c r="F28" s="31"/>
      <c r="G28" s="31"/>
      <c r="H28" s="31"/>
      <c r="I28" s="31"/>
      <c r="J28" s="31"/>
      <c r="K28" s="31"/>
      <c r="L28" s="4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8" customFormat="1" ht="16.5" customHeight="1">
      <c r="A29" s="98"/>
      <c r="B29" s="99"/>
      <c r="C29" s="98"/>
      <c r="D29" s="98"/>
      <c r="E29" s="225" t="s">
        <v>1</v>
      </c>
      <c r="F29" s="225"/>
      <c r="G29" s="225"/>
      <c r="H29" s="225"/>
      <c r="I29" s="98"/>
      <c r="J29" s="98"/>
      <c r="K29" s="98"/>
      <c r="L29" s="100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</row>
    <row r="30" spans="1:31" s="2" customFormat="1" ht="6.95" customHeight="1">
      <c r="A30" s="31"/>
      <c r="B30" s="32"/>
      <c r="C30" s="31"/>
      <c r="D30" s="31"/>
      <c r="E30" s="31"/>
      <c r="F30" s="31"/>
      <c r="G30" s="31"/>
      <c r="H30" s="31"/>
      <c r="I30" s="31"/>
      <c r="J30" s="31"/>
      <c r="K30" s="31"/>
      <c r="L30" s="4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2"/>
      <c r="C31" s="31"/>
      <c r="D31" s="65"/>
      <c r="E31" s="65"/>
      <c r="F31" s="65"/>
      <c r="G31" s="65"/>
      <c r="H31" s="65"/>
      <c r="I31" s="65"/>
      <c r="J31" s="65"/>
      <c r="K31" s="65"/>
      <c r="L31" s="4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25.35" customHeight="1">
      <c r="A32" s="31"/>
      <c r="B32" s="32"/>
      <c r="C32" s="31"/>
      <c r="D32" s="101" t="s">
        <v>39</v>
      </c>
      <c r="E32" s="31"/>
      <c r="F32" s="31"/>
      <c r="G32" s="31"/>
      <c r="H32" s="31"/>
      <c r="I32" s="31"/>
      <c r="J32" s="70">
        <f>ROUND(J122, 2)</f>
        <v>0</v>
      </c>
      <c r="K32" s="31"/>
      <c r="L32" s="4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6.95" customHeight="1">
      <c r="A33" s="31"/>
      <c r="B33" s="32"/>
      <c r="C33" s="31"/>
      <c r="D33" s="65"/>
      <c r="E33" s="65"/>
      <c r="F33" s="65"/>
      <c r="G33" s="65"/>
      <c r="H33" s="65"/>
      <c r="I33" s="65"/>
      <c r="J33" s="65"/>
      <c r="K33" s="65"/>
      <c r="L33" s="4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2"/>
      <c r="C34" s="31"/>
      <c r="D34" s="31"/>
      <c r="E34" s="31"/>
      <c r="F34" s="35" t="s">
        <v>41</v>
      </c>
      <c r="G34" s="31"/>
      <c r="H34" s="31"/>
      <c r="I34" s="35" t="s">
        <v>40</v>
      </c>
      <c r="J34" s="35" t="s">
        <v>42</v>
      </c>
      <c r="K34" s="31"/>
      <c r="L34" s="4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customHeight="1">
      <c r="A35" s="31"/>
      <c r="B35" s="32"/>
      <c r="C35" s="31"/>
      <c r="D35" s="102" t="s">
        <v>43</v>
      </c>
      <c r="E35" s="27" t="s">
        <v>44</v>
      </c>
      <c r="F35" s="103">
        <f>ROUND((SUM(BE122:BE420)),  2)</f>
        <v>0</v>
      </c>
      <c r="G35" s="31"/>
      <c r="H35" s="31"/>
      <c r="I35" s="104">
        <v>0.21</v>
      </c>
      <c r="J35" s="103">
        <f>ROUND(((SUM(BE122:BE420))*I35),  2)</f>
        <v>0</v>
      </c>
      <c r="K35" s="31"/>
      <c r="L35" s="4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customHeight="1">
      <c r="A36" s="31"/>
      <c r="B36" s="32"/>
      <c r="C36" s="31"/>
      <c r="D36" s="31"/>
      <c r="E36" s="27" t="s">
        <v>45</v>
      </c>
      <c r="F36" s="103">
        <f>ROUND((SUM(BF122:BF420)),  2)</f>
        <v>0</v>
      </c>
      <c r="G36" s="31"/>
      <c r="H36" s="31"/>
      <c r="I36" s="104">
        <v>0.15</v>
      </c>
      <c r="J36" s="103">
        <f>ROUND(((SUM(BF122:BF420))*I36),  2)</f>
        <v>0</v>
      </c>
      <c r="K36" s="31"/>
      <c r="L36" s="4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2"/>
      <c r="C37" s="31"/>
      <c r="D37" s="31"/>
      <c r="E37" s="27" t="s">
        <v>46</v>
      </c>
      <c r="F37" s="103">
        <f>ROUND((SUM(BG122:BG420)),  2)</f>
        <v>0</v>
      </c>
      <c r="G37" s="31"/>
      <c r="H37" s="31"/>
      <c r="I37" s="104">
        <v>0.21</v>
      </c>
      <c r="J37" s="103">
        <f>0</f>
        <v>0</v>
      </c>
      <c r="K37" s="31"/>
      <c r="L37" s="4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14.45" hidden="1" customHeight="1">
      <c r="A38" s="31"/>
      <c r="B38" s="32"/>
      <c r="C38" s="31"/>
      <c r="D38" s="31"/>
      <c r="E38" s="27" t="s">
        <v>47</v>
      </c>
      <c r="F38" s="103">
        <f>ROUND((SUM(BH122:BH420)),  2)</f>
        <v>0</v>
      </c>
      <c r="G38" s="31"/>
      <c r="H38" s="31"/>
      <c r="I38" s="104">
        <v>0.15</v>
      </c>
      <c r="J38" s="103">
        <f>0</f>
        <v>0</v>
      </c>
      <c r="K38" s="31"/>
      <c r="L38" s="4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14.45" hidden="1" customHeight="1">
      <c r="A39" s="31"/>
      <c r="B39" s="32"/>
      <c r="C39" s="31"/>
      <c r="D39" s="31"/>
      <c r="E39" s="27" t="s">
        <v>48</v>
      </c>
      <c r="F39" s="103">
        <f>ROUND((SUM(BI122:BI420)),  2)</f>
        <v>0</v>
      </c>
      <c r="G39" s="31"/>
      <c r="H39" s="31"/>
      <c r="I39" s="104">
        <v>0</v>
      </c>
      <c r="J39" s="103">
        <f>0</f>
        <v>0</v>
      </c>
      <c r="K39" s="31"/>
      <c r="L39" s="4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6.95" customHeight="1">
      <c r="A40" s="31"/>
      <c r="B40" s="32"/>
      <c r="C40" s="31"/>
      <c r="D40" s="31"/>
      <c r="E40" s="31"/>
      <c r="F40" s="31"/>
      <c r="G40" s="31"/>
      <c r="H40" s="31"/>
      <c r="I40" s="31"/>
      <c r="J40" s="31"/>
      <c r="K40" s="31"/>
      <c r="L40" s="4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2" customFormat="1" ht="25.35" customHeight="1">
      <c r="A41" s="31"/>
      <c r="B41" s="32"/>
      <c r="C41" s="105"/>
      <c r="D41" s="106" t="s">
        <v>49</v>
      </c>
      <c r="E41" s="59"/>
      <c r="F41" s="59"/>
      <c r="G41" s="107" t="s">
        <v>50</v>
      </c>
      <c r="H41" s="108" t="s">
        <v>51</v>
      </c>
      <c r="I41" s="59"/>
      <c r="J41" s="109">
        <f>SUM(J32:J39)</f>
        <v>0</v>
      </c>
      <c r="K41" s="110"/>
      <c r="L41" s="4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</row>
    <row r="42" spans="1:31" s="2" customFormat="1" ht="14.45" customHeight="1">
      <c r="A42" s="31"/>
      <c r="B42" s="32"/>
      <c r="C42" s="31"/>
      <c r="D42" s="31"/>
      <c r="E42" s="31"/>
      <c r="F42" s="31"/>
      <c r="G42" s="31"/>
      <c r="H42" s="31"/>
      <c r="I42" s="31"/>
      <c r="J42" s="31"/>
      <c r="K42" s="31"/>
      <c r="L42" s="4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41"/>
      <c r="D50" s="42" t="s">
        <v>52</v>
      </c>
      <c r="E50" s="43"/>
      <c r="F50" s="43"/>
      <c r="G50" s="42" t="s">
        <v>53</v>
      </c>
      <c r="H50" s="43"/>
      <c r="I50" s="43"/>
      <c r="J50" s="43"/>
      <c r="K50" s="43"/>
      <c r="L50" s="4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1"/>
      <c r="B61" s="32"/>
      <c r="C61" s="31"/>
      <c r="D61" s="44" t="s">
        <v>54</v>
      </c>
      <c r="E61" s="34"/>
      <c r="F61" s="111" t="s">
        <v>55</v>
      </c>
      <c r="G61" s="44" t="s">
        <v>54</v>
      </c>
      <c r="H61" s="34"/>
      <c r="I61" s="34"/>
      <c r="J61" s="112" t="s">
        <v>55</v>
      </c>
      <c r="K61" s="34"/>
      <c r="L61" s="4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1"/>
      <c r="B65" s="32"/>
      <c r="C65" s="31"/>
      <c r="D65" s="42" t="s">
        <v>56</v>
      </c>
      <c r="E65" s="45"/>
      <c r="F65" s="45"/>
      <c r="G65" s="42" t="s">
        <v>57</v>
      </c>
      <c r="H65" s="45"/>
      <c r="I65" s="45"/>
      <c r="J65" s="45"/>
      <c r="K65" s="45"/>
      <c r="L65" s="4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1"/>
      <c r="B76" s="32"/>
      <c r="C76" s="31"/>
      <c r="D76" s="44" t="s">
        <v>54</v>
      </c>
      <c r="E76" s="34"/>
      <c r="F76" s="111" t="s">
        <v>55</v>
      </c>
      <c r="G76" s="44" t="s">
        <v>54</v>
      </c>
      <c r="H76" s="34"/>
      <c r="I76" s="34"/>
      <c r="J76" s="112" t="s">
        <v>55</v>
      </c>
      <c r="K76" s="34"/>
      <c r="L76" s="4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31" s="2" customFormat="1" ht="6.95" customHeight="1">
      <c r="A81" s="3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31" s="2" customFormat="1" ht="24.95" customHeight="1">
      <c r="A82" s="31"/>
      <c r="B82" s="32"/>
      <c r="C82" s="21" t="s">
        <v>159</v>
      </c>
      <c r="D82" s="31"/>
      <c r="E82" s="31"/>
      <c r="F82" s="31"/>
      <c r="G82" s="31"/>
      <c r="H82" s="31"/>
      <c r="I82" s="31"/>
      <c r="J82" s="31"/>
      <c r="K82" s="31"/>
      <c r="L82" s="4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31" s="2" customFormat="1" ht="6.95" customHeight="1">
      <c r="A83" s="31"/>
      <c r="B83" s="32"/>
      <c r="C83" s="31"/>
      <c r="D83" s="31"/>
      <c r="E83" s="31"/>
      <c r="F83" s="31"/>
      <c r="G83" s="31"/>
      <c r="H83" s="31"/>
      <c r="I83" s="31"/>
      <c r="J83" s="31"/>
      <c r="K83" s="31"/>
      <c r="L83" s="4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31" s="2" customFormat="1" ht="12" customHeight="1">
      <c r="A84" s="31"/>
      <c r="B84" s="32"/>
      <c r="C84" s="27" t="s">
        <v>16</v>
      </c>
      <c r="D84" s="31"/>
      <c r="E84" s="31"/>
      <c r="F84" s="31"/>
      <c r="G84" s="31"/>
      <c r="H84" s="31"/>
      <c r="I84" s="31"/>
      <c r="J84" s="31"/>
      <c r="K84" s="31"/>
      <c r="L84" s="4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31" s="2" customFormat="1" ht="16.5" customHeight="1">
      <c r="A85" s="31"/>
      <c r="B85" s="32"/>
      <c r="C85" s="31"/>
      <c r="D85" s="31"/>
      <c r="E85" s="237" t="str">
        <f>E7</f>
        <v>ZU - rekonstrukce objektu Klatovská 51/ Chodské náměstí 1</v>
      </c>
      <c r="F85" s="238"/>
      <c r="G85" s="238"/>
      <c r="H85" s="238"/>
      <c r="I85" s="31"/>
      <c r="J85" s="31"/>
      <c r="K85" s="31"/>
      <c r="L85" s="4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31" s="1" customFormat="1" ht="12" customHeight="1">
      <c r="B86" s="20"/>
      <c r="C86" s="27" t="s">
        <v>155</v>
      </c>
      <c r="L86" s="20"/>
    </row>
    <row r="87" spans="1:31" s="2" customFormat="1" ht="16.5" customHeight="1">
      <c r="A87" s="31"/>
      <c r="B87" s="32"/>
      <c r="C87" s="31"/>
      <c r="D87" s="31"/>
      <c r="E87" s="237" t="s">
        <v>156</v>
      </c>
      <c r="F87" s="239"/>
      <c r="G87" s="239"/>
      <c r="H87" s="239"/>
      <c r="I87" s="31"/>
      <c r="J87" s="31"/>
      <c r="K87" s="31"/>
      <c r="L87" s="4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31" s="2" customFormat="1" ht="12" customHeight="1">
      <c r="A88" s="31"/>
      <c r="B88" s="32"/>
      <c r="C88" s="27" t="s">
        <v>157</v>
      </c>
      <c r="D88" s="31"/>
      <c r="E88" s="31"/>
      <c r="F88" s="31"/>
      <c r="G88" s="31"/>
      <c r="H88" s="31"/>
      <c r="I88" s="31"/>
      <c r="J88" s="31"/>
      <c r="K88" s="31"/>
      <c r="L88" s="4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31" s="2" customFormat="1" ht="16.5" customHeight="1">
      <c r="A89" s="31"/>
      <c r="B89" s="32"/>
      <c r="C89" s="31"/>
      <c r="D89" s="31"/>
      <c r="E89" s="196" t="str">
        <f>E11</f>
        <v>Objekt8 - SO D.1.1.c.07.Výp.ostat.výrobků</v>
      </c>
      <c r="F89" s="239"/>
      <c r="G89" s="239"/>
      <c r="H89" s="239"/>
      <c r="I89" s="31"/>
      <c r="J89" s="31"/>
      <c r="K89" s="31"/>
      <c r="L89" s="4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31" s="2" customFormat="1" ht="6.95" customHeight="1">
      <c r="A90" s="31"/>
      <c r="B90" s="32"/>
      <c r="C90" s="31"/>
      <c r="D90" s="31"/>
      <c r="E90" s="31"/>
      <c r="F90" s="31"/>
      <c r="G90" s="31"/>
      <c r="H90" s="31"/>
      <c r="I90" s="31"/>
      <c r="J90" s="31"/>
      <c r="K90" s="31"/>
      <c r="L90" s="4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31" s="2" customFormat="1" ht="12" customHeight="1">
      <c r="A91" s="31"/>
      <c r="B91" s="32"/>
      <c r="C91" s="27" t="s">
        <v>20</v>
      </c>
      <c r="D91" s="31"/>
      <c r="E91" s="31"/>
      <c r="F91" s="25" t="str">
        <f>F14</f>
        <v>Plzeň</v>
      </c>
      <c r="G91" s="31"/>
      <c r="H91" s="31"/>
      <c r="I91" s="27" t="s">
        <v>22</v>
      </c>
      <c r="J91" s="54" t="str">
        <f>IF(J14="","",J14)</f>
        <v>17. 11. 2022</v>
      </c>
      <c r="K91" s="31"/>
      <c r="L91" s="4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31" s="2" customFormat="1" ht="6.95" customHeight="1">
      <c r="A92" s="31"/>
      <c r="B92" s="32"/>
      <c r="C92" s="31"/>
      <c r="D92" s="31"/>
      <c r="E92" s="31"/>
      <c r="F92" s="31"/>
      <c r="G92" s="31"/>
      <c r="H92" s="31"/>
      <c r="I92" s="31"/>
      <c r="J92" s="31"/>
      <c r="K92" s="31"/>
      <c r="L92" s="4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31" s="2" customFormat="1" ht="15.2" customHeight="1">
      <c r="A93" s="31"/>
      <c r="B93" s="32"/>
      <c r="C93" s="27" t="s">
        <v>24</v>
      </c>
      <c r="D93" s="31"/>
      <c r="E93" s="31"/>
      <c r="F93" s="25" t="str">
        <f>E17</f>
        <v>Západočeská univerzita v Plzni</v>
      </c>
      <c r="G93" s="31"/>
      <c r="H93" s="31"/>
      <c r="I93" s="27" t="s">
        <v>31</v>
      </c>
      <c r="J93" s="29" t="str">
        <f>E23</f>
        <v xml:space="preserve"> </v>
      </c>
      <c r="K93" s="31"/>
      <c r="L93" s="4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31" s="2" customFormat="1" ht="15.2" customHeight="1">
      <c r="A94" s="31"/>
      <c r="B94" s="32"/>
      <c r="C94" s="27" t="s">
        <v>30</v>
      </c>
      <c r="D94" s="31"/>
      <c r="E94" s="31"/>
      <c r="F94" s="25">
        <f>IF(E20="","",E20)</f>
        <v>0</v>
      </c>
      <c r="G94" s="31"/>
      <c r="H94" s="31"/>
      <c r="I94" s="27" t="s">
        <v>34</v>
      </c>
      <c r="J94" s="29" t="str">
        <f>E26</f>
        <v>BAUING KV, s.r.o.</v>
      </c>
      <c r="K94" s="31"/>
      <c r="L94" s="4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31" s="2" customFormat="1" ht="10.35" customHeight="1">
      <c r="A95" s="31"/>
      <c r="B95" s="32"/>
      <c r="C95" s="31"/>
      <c r="D95" s="31"/>
      <c r="E95" s="31"/>
      <c r="F95" s="31"/>
      <c r="G95" s="31"/>
      <c r="H95" s="31"/>
      <c r="I95" s="31"/>
      <c r="J95" s="31"/>
      <c r="K95" s="31"/>
      <c r="L95" s="4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31" s="2" customFormat="1" ht="29.25" customHeight="1">
      <c r="A96" s="31"/>
      <c r="B96" s="32"/>
      <c r="C96" s="113" t="s">
        <v>160</v>
      </c>
      <c r="D96" s="105"/>
      <c r="E96" s="105"/>
      <c r="F96" s="105"/>
      <c r="G96" s="105"/>
      <c r="H96" s="105"/>
      <c r="I96" s="105"/>
      <c r="J96" s="114" t="s">
        <v>161</v>
      </c>
      <c r="K96" s="105"/>
      <c r="L96" s="4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</row>
    <row r="97" spans="1:47" s="2" customFormat="1" ht="10.35" customHeight="1">
      <c r="A97" s="31"/>
      <c r="B97" s="32"/>
      <c r="C97" s="31"/>
      <c r="D97" s="31"/>
      <c r="E97" s="31"/>
      <c r="F97" s="31"/>
      <c r="G97" s="31"/>
      <c r="H97" s="31"/>
      <c r="I97" s="31"/>
      <c r="J97" s="31"/>
      <c r="K97" s="31"/>
      <c r="L97" s="4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</row>
    <row r="98" spans="1:47" s="2" customFormat="1" ht="22.9" customHeight="1">
      <c r="A98" s="31"/>
      <c r="B98" s="32"/>
      <c r="C98" s="115" t="s">
        <v>162</v>
      </c>
      <c r="D98" s="31"/>
      <c r="E98" s="31"/>
      <c r="F98" s="31"/>
      <c r="G98" s="31"/>
      <c r="H98" s="31"/>
      <c r="I98" s="31"/>
      <c r="J98" s="70">
        <f>J122</f>
        <v>0</v>
      </c>
      <c r="K98" s="31"/>
      <c r="L98" s="4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U98" s="17" t="s">
        <v>163</v>
      </c>
    </row>
    <row r="99" spans="1:47" s="9" customFormat="1" ht="24.95" customHeight="1">
      <c r="B99" s="116"/>
      <c r="D99" s="117" t="s">
        <v>1908</v>
      </c>
      <c r="E99" s="118"/>
      <c r="F99" s="118"/>
      <c r="G99" s="118"/>
      <c r="H99" s="118"/>
      <c r="I99" s="118"/>
      <c r="J99" s="119">
        <f>J123</f>
        <v>0</v>
      </c>
      <c r="L99" s="116"/>
    </row>
    <row r="100" spans="1:47" s="10" customFormat="1" ht="19.899999999999999" customHeight="1">
      <c r="B100" s="120"/>
      <c r="D100" s="121" t="s">
        <v>1917</v>
      </c>
      <c r="E100" s="122"/>
      <c r="F100" s="122"/>
      <c r="G100" s="122"/>
      <c r="H100" s="122"/>
      <c r="I100" s="122"/>
      <c r="J100" s="123">
        <f>J124</f>
        <v>0</v>
      </c>
      <c r="L100" s="120"/>
    </row>
    <row r="101" spans="1:47" s="2" customFormat="1" ht="21.75" customHeight="1">
      <c r="A101" s="31"/>
      <c r="B101" s="32"/>
      <c r="C101" s="31"/>
      <c r="D101" s="31"/>
      <c r="E101" s="31"/>
      <c r="F101" s="31"/>
      <c r="G101" s="31"/>
      <c r="H101" s="31"/>
      <c r="I101" s="31"/>
      <c r="J101" s="31"/>
      <c r="K101" s="31"/>
      <c r="L101" s="4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47" s="2" customFormat="1" ht="6.95" customHeight="1">
      <c r="A102" s="31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4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6" spans="1:47" s="2" customFormat="1" ht="6.95" customHeight="1">
      <c r="A106" s="31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47" s="2" customFormat="1" ht="24.95" customHeight="1">
      <c r="A107" s="31"/>
      <c r="B107" s="32"/>
      <c r="C107" s="21" t="s">
        <v>192</v>
      </c>
      <c r="D107" s="31"/>
      <c r="E107" s="31"/>
      <c r="F107" s="31"/>
      <c r="G107" s="31"/>
      <c r="H107" s="31"/>
      <c r="I107" s="31"/>
      <c r="J107" s="31"/>
      <c r="K107" s="31"/>
      <c r="L107" s="4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47" s="2" customFormat="1" ht="6.95" customHeight="1">
      <c r="A108" s="31"/>
      <c r="B108" s="32"/>
      <c r="C108" s="31"/>
      <c r="D108" s="31"/>
      <c r="E108" s="31"/>
      <c r="F108" s="31"/>
      <c r="G108" s="31"/>
      <c r="H108" s="31"/>
      <c r="I108" s="31"/>
      <c r="J108" s="31"/>
      <c r="K108" s="31"/>
      <c r="L108" s="4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47" s="2" customFormat="1" ht="12" customHeight="1">
      <c r="A109" s="31"/>
      <c r="B109" s="32"/>
      <c r="C109" s="27" t="s">
        <v>16</v>
      </c>
      <c r="D109" s="31"/>
      <c r="E109" s="31"/>
      <c r="F109" s="31"/>
      <c r="G109" s="31"/>
      <c r="H109" s="31"/>
      <c r="I109" s="31"/>
      <c r="J109" s="31"/>
      <c r="K109" s="31"/>
      <c r="L109" s="4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47" s="2" customFormat="1" ht="16.5" customHeight="1">
      <c r="A110" s="31"/>
      <c r="B110" s="32"/>
      <c r="C110" s="31"/>
      <c r="D110" s="31"/>
      <c r="E110" s="237" t="str">
        <f>E7</f>
        <v>ZU - rekonstrukce objektu Klatovská 51/ Chodské náměstí 1</v>
      </c>
      <c r="F110" s="238"/>
      <c r="G110" s="238"/>
      <c r="H110" s="238"/>
      <c r="I110" s="31"/>
      <c r="J110" s="31"/>
      <c r="K110" s="31"/>
      <c r="L110" s="4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47" s="1" customFormat="1" ht="12" customHeight="1">
      <c r="B111" s="20"/>
      <c r="C111" s="27" t="s">
        <v>155</v>
      </c>
      <c r="L111" s="20"/>
    </row>
    <row r="112" spans="1:47" s="2" customFormat="1" ht="16.5" customHeight="1">
      <c r="A112" s="31"/>
      <c r="B112" s="32"/>
      <c r="C112" s="31"/>
      <c r="D112" s="31"/>
      <c r="E112" s="237" t="s">
        <v>156</v>
      </c>
      <c r="F112" s="239"/>
      <c r="G112" s="239"/>
      <c r="H112" s="239"/>
      <c r="I112" s="31"/>
      <c r="J112" s="31"/>
      <c r="K112" s="31"/>
      <c r="L112" s="4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5" s="2" customFormat="1" ht="12" customHeight="1">
      <c r="A113" s="31"/>
      <c r="B113" s="32"/>
      <c r="C113" s="27" t="s">
        <v>157</v>
      </c>
      <c r="D113" s="31"/>
      <c r="E113" s="31"/>
      <c r="F113" s="31"/>
      <c r="G113" s="31"/>
      <c r="H113" s="31"/>
      <c r="I113" s="31"/>
      <c r="J113" s="31"/>
      <c r="K113" s="31"/>
      <c r="L113" s="4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5" s="2" customFormat="1" ht="16.5" customHeight="1">
      <c r="A114" s="31"/>
      <c r="B114" s="32"/>
      <c r="C114" s="31"/>
      <c r="D114" s="31"/>
      <c r="E114" s="196" t="str">
        <f>E11</f>
        <v>Objekt8 - SO D.1.1.c.07.Výp.ostat.výrobků</v>
      </c>
      <c r="F114" s="239"/>
      <c r="G114" s="239"/>
      <c r="H114" s="239"/>
      <c r="I114" s="31"/>
      <c r="J114" s="31"/>
      <c r="K114" s="31"/>
      <c r="L114" s="4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5" s="2" customFormat="1" ht="6.95" customHeight="1">
      <c r="A115" s="31"/>
      <c r="B115" s="32"/>
      <c r="C115" s="31"/>
      <c r="D115" s="31"/>
      <c r="E115" s="31"/>
      <c r="F115" s="31"/>
      <c r="G115" s="31"/>
      <c r="H115" s="31"/>
      <c r="I115" s="31"/>
      <c r="J115" s="31"/>
      <c r="K115" s="31"/>
      <c r="L115" s="4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5" s="2" customFormat="1" ht="12" customHeight="1">
      <c r="A116" s="31"/>
      <c r="B116" s="32"/>
      <c r="C116" s="27" t="s">
        <v>20</v>
      </c>
      <c r="D116" s="31"/>
      <c r="E116" s="31"/>
      <c r="F116" s="25" t="str">
        <f>F14</f>
        <v>Plzeň</v>
      </c>
      <c r="G116" s="31"/>
      <c r="H116" s="31"/>
      <c r="I116" s="27" t="s">
        <v>22</v>
      </c>
      <c r="J116" s="54" t="str">
        <f>IF(J14="","",J14)</f>
        <v>17. 11. 2022</v>
      </c>
      <c r="K116" s="31"/>
      <c r="L116" s="4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5" s="2" customFormat="1" ht="6.95" customHeight="1">
      <c r="A117" s="31"/>
      <c r="B117" s="32"/>
      <c r="C117" s="31"/>
      <c r="D117" s="31"/>
      <c r="E117" s="31"/>
      <c r="F117" s="31"/>
      <c r="G117" s="31"/>
      <c r="H117" s="31"/>
      <c r="I117" s="31"/>
      <c r="J117" s="31"/>
      <c r="K117" s="31"/>
      <c r="L117" s="4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5" s="2" customFormat="1" ht="15.2" customHeight="1">
      <c r="A118" s="31"/>
      <c r="B118" s="32"/>
      <c r="C118" s="27" t="s">
        <v>24</v>
      </c>
      <c r="D118" s="31"/>
      <c r="E118" s="31"/>
      <c r="F118" s="25" t="str">
        <f>E17</f>
        <v>Západočeská univerzita v Plzni</v>
      </c>
      <c r="G118" s="31"/>
      <c r="H118" s="31"/>
      <c r="I118" s="27" t="s">
        <v>31</v>
      </c>
      <c r="J118" s="29" t="str">
        <f>E23</f>
        <v xml:space="preserve"> </v>
      </c>
      <c r="K118" s="31"/>
      <c r="L118" s="4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5" s="2" customFormat="1" ht="15.2" customHeight="1">
      <c r="A119" s="31"/>
      <c r="B119" s="32"/>
      <c r="C119" s="27" t="s">
        <v>30</v>
      </c>
      <c r="D119" s="31"/>
      <c r="E119" s="31"/>
      <c r="F119" s="25">
        <f>IF(E20="","",E20)</f>
        <v>0</v>
      </c>
      <c r="G119" s="31"/>
      <c r="H119" s="31"/>
      <c r="I119" s="27" t="s">
        <v>34</v>
      </c>
      <c r="J119" s="29" t="str">
        <f>E26</f>
        <v>BAUING KV, s.r.o.</v>
      </c>
      <c r="K119" s="31"/>
      <c r="L119" s="4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5" s="2" customFormat="1" ht="10.35" customHeight="1">
      <c r="A120" s="31"/>
      <c r="B120" s="32"/>
      <c r="C120" s="31"/>
      <c r="D120" s="31"/>
      <c r="E120" s="31"/>
      <c r="F120" s="31"/>
      <c r="G120" s="31"/>
      <c r="H120" s="31"/>
      <c r="I120" s="31"/>
      <c r="J120" s="31"/>
      <c r="K120" s="31"/>
      <c r="L120" s="4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5" s="11" customFormat="1" ht="29.25" customHeight="1">
      <c r="A121" s="124"/>
      <c r="B121" s="125"/>
      <c r="C121" s="126" t="s">
        <v>193</v>
      </c>
      <c r="D121" s="127" t="s">
        <v>64</v>
      </c>
      <c r="E121" s="127" t="s">
        <v>60</v>
      </c>
      <c r="F121" s="127" t="s">
        <v>61</v>
      </c>
      <c r="G121" s="127" t="s">
        <v>194</v>
      </c>
      <c r="H121" s="127" t="s">
        <v>195</v>
      </c>
      <c r="I121" s="127" t="s">
        <v>196</v>
      </c>
      <c r="J121" s="128" t="s">
        <v>161</v>
      </c>
      <c r="K121" s="129" t="s">
        <v>197</v>
      </c>
      <c r="L121" s="130"/>
      <c r="M121" s="61" t="s">
        <v>1</v>
      </c>
      <c r="N121" s="62" t="s">
        <v>43</v>
      </c>
      <c r="O121" s="62" t="s">
        <v>198</v>
      </c>
      <c r="P121" s="62" t="s">
        <v>199</v>
      </c>
      <c r="Q121" s="62" t="s">
        <v>200</v>
      </c>
      <c r="R121" s="62" t="s">
        <v>201</v>
      </c>
      <c r="S121" s="62" t="s">
        <v>202</v>
      </c>
      <c r="T121" s="63" t="s">
        <v>203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</row>
    <row r="122" spans="1:65" s="2" customFormat="1" ht="22.9" customHeight="1">
      <c r="A122" s="31"/>
      <c r="B122" s="32"/>
      <c r="C122" s="68" t="s">
        <v>204</v>
      </c>
      <c r="D122" s="31"/>
      <c r="E122" s="31"/>
      <c r="F122" s="31"/>
      <c r="G122" s="31"/>
      <c r="H122" s="31"/>
      <c r="I122" s="31"/>
      <c r="J122" s="131">
        <f>BK122</f>
        <v>0</v>
      </c>
      <c r="K122" s="31"/>
      <c r="L122" s="32"/>
      <c r="M122" s="64"/>
      <c r="N122" s="55"/>
      <c r="O122" s="65"/>
      <c r="P122" s="132">
        <f>P123</f>
        <v>0</v>
      </c>
      <c r="Q122" s="65"/>
      <c r="R122" s="132">
        <f>R123</f>
        <v>0</v>
      </c>
      <c r="S122" s="65"/>
      <c r="T122" s="133">
        <f>T123</f>
        <v>0</v>
      </c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T122" s="17" t="s">
        <v>78</v>
      </c>
      <c r="AU122" s="17" t="s">
        <v>163</v>
      </c>
      <c r="BK122" s="134">
        <f>BK123</f>
        <v>0</v>
      </c>
    </row>
    <row r="123" spans="1:65" s="12" customFormat="1" ht="25.9" customHeight="1">
      <c r="B123" s="135"/>
      <c r="D123" s="136" t="s">
        <v>78</v>
      </c>
      <c r="E123" s="137" t="s">
        <v>1240</v>
      </c>
      <c r="F123" s="137" t="s">
        <v>1241</v>
      </c>
      <c r="I123" s="138"/>
      <c r="J123" s="139">
        <f>BK123</f>
        <v>0</v>
      </c>
      <c r="L123" s="135"/>
      <c r="M123" s="140"/>
      <c r="N123" s="141"/>
      <c r="O123" s="141"/>
      <c r="P123" s="142">
        <f>P124</f>
        <v>0</v>
      </c>
      <c r="Q123" s="141"/>
      <c r="R123" s="142">
        <f>R124</f>
        <v>0</v>
      </c>
      <c r="S123" s="141"/>
      <c r="T123" s="143">
        <f>T124</f>
        <v>0</v>
      </c>
      <c r="AR123" s="136" t="s">
        <v>88</v>
      </c>
      <c r="AT123" s="144" t="s">
        <v>78</v>
      </c>
      <c r="AU123" s="144" t="s">
        <v>79</v>
      </c>
      <c r="AY123" s="136" t="s">
        <v>207</v>
      </c>
      <c r="BK123" s="145">
        <f>BK124</f>
        <v>0</v>
      </c>
    </row>
    <row r="124" spans="1:65" s="12" customFormat="1" ht="22.9" customHeight="1">
      <c r="B124" s="135"/>
      <c r="D124" s="136" t="s">
        <v>78</v>
      </c>
      <c r="E124" s="146" t="s">
        <v>3642</v>
      </c>
      <c r="F124" s="146" t="s">
        <v>3702</v>
      </c>
      <c r="I124" s="138"/>
      <c r="J124" s="147">
        <f>BK124</f>
        <v>0</v>
      </c>
      <c r="L124" s="135"/>
      <c r="M124" s="140"/>
      <c r="N124" s="141"/>
      <c r="O124" s="141"/>
      <c r="P124" s="142">
        <f>SUM(P125:P420)</f>
        <v>0</v>
      </c>
      <c r="Q124" s="141"/>
      <c r="R124" s="142">
        <f>SUM(R125:R420)</f>
        <v>0</v>
      </c>
      <c r="S124" s="141"/>
      <c r="T124" s="143">
        <f>SUM(T125:T420)</f>
        <v>0</v>
      </c>
      <c r="AR124" s="136" t="s">
        <v>86</v>
      </c>
      <c r="AT124" s="144" t="s">
        <v>78</v>
      </c>
      <c r="AU124" s="144" t="s">
        <v>86</v>
      </c>
      <c r="AY124" s="136" t="s">
        <v>207</v>
      </c>
      <c r="BK124" s="145">
        <f>SUM(BK125:BK420)</f>
        <v>0</v>
      </c>
    </row>
    <row r="125" spans="1:65" s="2" customFormat="1" ht="24.2" customHeight="1">
      <c r="A125" s="31"/>
      <c r="B125" s="148"/>
      <c r="C125" s="149" t="s">
        <v>86</v>
      </c>
      <c r="D125" s="149" t="s">
        <v>209</v>
      </c>
      <c r="E125" s="150" t="s">
        <v>4778</v>
      </c>
      <c r="F125" s="151" t="s">
        <v>4779</v>
      </c>
      <c r="G125" s="152" t="s">
        <v>662</v>
      </c>
      <c r="H125" s="153">
        <v>3</v>
      </c>
      <c r="I125" s="154"/>
      <c r="J125" s="155">
        <f>ROUND(I125*H125,2)</f>
        <v>0</v>
      </c>
      <c r="K125" s="156"/>
      <c r="L125" s="32"/>
      <c r="M125" s="157" t="s">
        <v>1</v>
      </c>
      <c r="N125" s="158" t="s">
        <v>44</v>
      </c>
      <c r="O125" s="57"/>
      <c r="P125" s="159">
        <f>O125*H125</f>
        <v>0</v>
      </c>
      <c r="Q125" s="159">
        <v>0</v>
      </c>
      <c r="R125" s="159">
        <f>Q125*H125</f>
        <v>0</v>
      </c>
      <c r="S125" s="159">
        <v>0</v>
      </c>
      <c r="T125" s="160">
        <f>S125*H125</f>
        <v>0</v>
      </c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R125" s="161" t="s">
        <v>213</v>
      </c>
      <c r="AT125" s="161" t="s">
        <v>209</v>
      </c>
      <c r="AU125" s="161" t="s">
        <v>88</v>
      </c>
      <c r="AY125" s="17" t="s">
        <v>207</v>
      </c>
      <c r="BE125" s="162">
        <f>IF(N125="základní",J125,0)</f>
        <v>0</v>
      </c>
      <c r="BF125" s="162">
        <f>IF(N125="snížená",J125,0)</f>
        <v>0</v>
      </c>
      <c r="BG125" s="162">
        <f>IF(N125="zákl. přenesená",J125,0)</f>
        <v>0</v>
      </c>
      <c r="BH125" s="162">
        <f>IF(N125="sníž. přenesená",J125,0)</f>
        <v>0</v>
      </c>
      <c r="BI125" s="162">
        <f>IF(N125="nulová",J125,0)</f>
        <v>0</v>
      </c>
      <c r="BJ125" s="17" t="s">
        <v>86</v>
      </c>
      <c r="BK125" s="162">
        <f>ROUND(I125*H125,2)</f>
        <v>0</v>
      </c>
      <c r="BL125" s="17" t="s">
        <v>213</v>
      </c>
      <c r="BM125" s="161" t="s">
        <v>88</v>
      </c>
    </row>
    <row r="126" spans="1:65" s="13" customFormat="1" ht="11.25">
      <c r="B126" s="163"/>
      <c r="D126" s="164" t="s">
        <v>237</v>
      </c>
      <c r="E126" s="165" t="s">
        <v>1</v>
      </c>
      <c r="F126" s="166" t="s">
        <v>1343</v>
      </c>
      <c r="H126" s="167">
        <v>1</v>
      </c>
      <c r="I126" s="168"/>
      <c r="L126" s="163"/>
      <c r="M126" s="169"/>
      <c r="N126" s="170"/>
      <c r="O126" s="170"/>
      <c r="P126" s="170"/>
      <c r="Q126" s="170"/>
      <c r="R126" s="170"/>
      <c r="S126" s="170"/>
      <c r="T126" s="171"/>
      <c r="AT126" s="165" t="s">
        <v>237</v>
      </c>
      <c r="AU126" s="165" t="s">
        <v>88</v>
      </c>
      <c r="AV126" s="13" t="s">
        <v>88</v>
      </c>
      <c r="AW126" s="13" t="s">
        <v>33</v>
      </c>
      <c r="AX126" s="13" t="s">
        <v>79</v>
      </c>
      <c r="AY126" s="165" t="s">
        <v>207</v>
      </c>
    </row>
    <row r="127" spans="1:65" s="13" customFormat="1" ht="11.25">
      <c r="B127" s="163"/>
      <c r="D127" s="164" t="s">
        <v>237</v>
      </c>
      <c r="E127" s="165" t="s">
        <v>1</v>
      </c>
      <c r="F127" s="166" t="s">
        <v>1363</v>
      </c>
      <c r="H127" s="167">
        <v>1</v>
      </c>
      <c r="I127" s="168"/>
      <c r="L127" s="163"/>
      <c r="M127" s="169"/>
      <c r="N127" s="170"/>
      <c r="O127" s="170"/>
      <c r="P127" s="170"/>
      <c r="Q127" s="170"/>
      <c r="R127" s="170"/>
      <c r="S127" s="170"/>
      <c r="T127" s="171"/>
      <c r="AT127" s="165" t="s">
        <v>237</v>
      </c>
      <c r="AU127" s="165" t="s">
        <v>88</v>
      </c>
      <c r="AV127" s="13" t="s">
        <v>88</v>
      </c>
      <c r="AW127" s="13" t="s">
        <v>33</v>
      </c>
      <c r="AX127" s="13" t="s">
        <v>79</v>
      </c>
      <c r="AY127" s="165" t="s">
        <v>207</v>
      </c>
    </row>
    <row r="128" spans="1:65" s="13" customFormat="1" ht="11.25">
      <c r="B128" s="163"/>
      <c r="D128" s="164" t="s">
        <v>237</v>
      </c>
      <c r="E128" s="165" t="s">
        <v>1</v>
      </c>
      <c r="F128" s="166" t="s">
        <v>1364</v>
      </c>
      <c r="H128" s="167">
        <v>1</v>
      </c>
      <c r="I128" s="168"/>
      <c r="L128" s="163"/>
      <c r="M128" s="169"/>
      <c r="N128" s="170"/>
      <c r="O128" s="170"/>
      <c r="P128" s="170"/>
      <c r="Q128" s="170"/>
      <c r="R128" s="170"/>
      <c r="S128" s="170"/>
      <c r="T128" s="171"/>
      <c r="AT128" s="165" t="s">
        <v>237</v>
      </c>
      <c r="AU128" s="165" t="s">
        <v>88</v>
      </c>
      <c r="AV128" s="13" t="s">
        <v>88</v>
      </c>
      <c r="AW128" s="13" t="s">
        <v>33</v>
      </c>
      <c r="AX128" s="13" t="s">
        <v>79</v>
      </c>
      <c r="AY128" s="165" t="s">
        <v>207</v>
      </c>
    </row>
    <row r="129" spans="1:65" s="14" customFormat="1" ht="22.5">
      <c r="B129" s="172"/>
      <c r="D129" s="164" t="s">
        <v>237</v>
      </c>
      <c r="E129" s="173" t="s">
        <v>1</v>
      </c>
      <c r="F129" s="174" t="s">
        <v>4780</v>
      </c>
      <c r="H129" s="173" t="s">
        <v>1</v>
      </c>
      <c r="I129" s="175"/>
      <c r="L129" s="172"/>
      <c r="M129" s="176"/>
      <c r="N129" s="177"/>
      <c r="O129" s="177"/>
      <c r="P129" s="177"/>
      <c r="Q129" s="177"/>
      <c r="R129" s="177"/>
      <c r="S129" s="177"/>
      <c r="T129" s="178"/>
      <c r="AT129" s="173" t="s">
        <v>237</v>
      </c>
      <c r="AU129" s="173" t="s">
        <v>88</v>
      </c>
      <c r="AV129" s="14" t="s">
        <v>86</v>
      </c>
      <c r="AW129" s="14" t="s">
        <v>33</v>
      </c>
      <c r="AX129" s="14" t="s">
        <v>79</v>
      </c>
      <c r="AY129" s="173" t="s">
        <v>207</v>
      </c>
    </row>
    <row r="130" spans="1:65" s="15" customFormat="1" ht="11.25">
      <c r="B130" s="179"/>
      <c r="D130" s="164" t="s">
        <v>237</v>
      </c>
      <c r="E130" s="180" t="s">
        <v>1</v>
      </c>
      <c r="F130" s="181" t="s">
        <v>242</v>
      </c>
      <c r="H130" s="182">
        <v>3</v>
      </c>
      <c r="I130" s="183"/>
      <c r="L130" s="179"/>
      <c r="M130" s="184"/>
      <c r="N130" s="185"/>
      <c r="O130" s="185"/>
      <c r="P130" s="185"/>
      <c r="Q130" s="185"/>
      <c r="R130" s="185"/>
      <c r="S130" s="185"/>
      <c r="T130" s="186"/>
      <c r="AT130" s="180" t="s">
        <v>237</v>
      </c>
      <c r="AU130" s="180" t="s">
        <v>88</v>
      </c>
      <c r="AV130" s="15" t="s">
        <v>213</v>
      </c>
      <c r="AW130" s="15" t="s">
        <v>33</v>
      </c>
      <c r="AX130" s="15" t="s">
        <v>86</v>
      </c>
      <c r="AY130" s="180" t="s">
        <v>207</v>
      </c>
    </row>
    <row r="131" spans="1:65" s="2" customFormat="1" ht="24.2" customHeight="1">
      <c r="A131" s="31"/>
      <c r="B131" s="148"/>
      <c r="C131" s="149" t="s">
        <v>88</v>
      </c>
      <c r="D131" s="149" t="s">
        <v>209</v>
      </c>
      <c r="E131" s="150" t="s">
        <v>4781</v>
      </c>
      <c r="F131" s="151" t="s">
        <v>4782</v>
      </c>
      <c r="G131" s="152" t="s">
        <v>662</v>
      </c>
      <c r="H131" s="153">
        <v>2</v>
      </c>
      <c r="I131" s="154"/>
      <c r="J131" s="155">
        <f>ROUND(I131*H131,2)</f>
        <v>0</v>
      </c>
      <c r="K131" s="156"/>
      <c r="L131" s="32"/>
      <c r="M131" s="157" t="s">
        <v>1</v>
      </c>
      <c r="N131" s="158" t="s">
        <v>44</v>
      </c>
      <c r="O131" s="57"/>
      <c r="P131" s="159">
        <f>O131*H131</f>
        <v>0</v>
      </c>
      <c r="Q131" s="159">
        <v>0</v>
      </c>
      <c r="R131" s="159">
        <f>Q131*H131</f>
        <v>0</v>
      </c>
      <c r="S131" s="159">
        <v>0</v>
      </c>
      <c r="T131" s="160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61" t="s">
        <v>213</v>
      </c>
      <c r="AT131" s="161" t="s">
        <v>209</v>
      </c>
      <c r="AU131" s="161" t="s">
        <v>88</v>
      </c>
      <c r="AY131" s="17" t="s">
        <v>207</v>
      </c>
      <c r="BE131" s="162">
        <f>IF(N131="základní",J131,0)</f>
        <v>0</v>
      </c>
      <c r="BF131" s="162">
        <f>IF(N131="snížená",J131,0)</f>
        <v>0</v>
      </c>
      <c r="BG131" s="162">
        <f>IF(N131="zákl. přenesená",J131,0)</f>
        <v>0</v>
      </c>
      <c r="BH131" s="162">
        <f>IF(N131="sníž. přenesená",J131,0)</f>
        <v>0</v>
      </c>
      <c r="BI131" s="162">
        <f>IF(N131="nulová",J131,0)</f>
        <v>0</v>
      </c>
      <c r="BJ131" s="17" t="s">
        <v>86</v>
      </c>
      <c r="BK131" s="162">
        <f>ROUND(I131*H131,2)</f>
        <v>0</v>
      </c>
      <c r="BL131" s="17" t="s">
        <v>213</v>
      </c>
      <c r="BM131" s="161" t="s">
        <v>213</v>
      </c>
    </row>
    <row r="132" spans="1:65" s="13" customFormat="1" ht="11.25">
      <c r="B132" s="163"/>
      <c r="D132" s="164" t="s">
        <v>237</v>
      </c>
      <c r="E132" s="165" t="s">
        <v>1</v>
      </c>
      <c r="F132" s="166" t="s">
        <v>1343</v>
      </c>
      <c r="H132" s="167">
        <v>1</v>
      </c>
      <c r="I132" s="168"/>
      <c r="L132" s="163"/>
      <c r="M132" s="169"/>
      <c r="N132" s="170"/>
      <c r="O132" s="170"/>
      <c r="P132" s="170"/>
      <c r="Q132" s="170"/>
      <c r="R132" s="170"/>
      <c r="S132" s="170"/>
      <c r="T132" s="171"/>
      <c r="AT132" s="165" t="s">
        <v>237</v>
      </c>
      <c r="AU132" s="165" t="s">
        <v>88</v>
      </c>
      <c r="AV132" s="13" t="s">
        <v>88</v>
      </c>
      <c r="AW132" s="13" t="s">
        <v>33</v>
      </c>
      <c r="AX132" s="13" t="s">
        <v>79</v>
      </c>
      <c r="AY132" s="165" t="s">
        <v>207</v>
      </c>
    </row>
    <row r="133" spans="1:65" s="13" customFormat="1" ht="11.25">
      <c r="B133" s="163"/>
      <c r="D133" s="164" t="s">
        <v>237</v>
      </c>
      <c r="E133" s="165" t="s">
        <v>1</v>
      </c>
      <c r="F133" s="166" t="s">
        <v>1364</v>
      </c>
      <c r="H133" s="167">
        <v>1</v>
      </c>
      <c r="I133" s="168"/>
      <c r="L133" s="163"/>
      <c r="M133" s="169"/>
      <c r="N133" s="170"/>
      <c r="O133" s="170"/>
      <c r="P133" s="170"/>
      <c r="Q133" s="170"/>
      <c r="R133" s="170"/>
      <c r="S133" s="170"/>
      <c r="T133" s="171"/>
      <c r="AT133" s="165" t="s">
        <v>237</v>
      </c>
      <c r="AU133" s="165" t="s">
        <v>88</v>
      </c>
      <c r="AV133" s="13" t="s">
        <v>88</v>
      </c>
      <c r="AW133" s="13" t="s">
        <v>33</v>
      </c>
      <c r="AX133" s="13" t="s">
        <v>79</v>
      </c>
      <c r="AY133" s="165" t="s">
        <v>207</v>
      </c>
    </row>
    <row r="134" spans="1:65" s="14" customFormat="1" ht="22.5">
      <c r="B134" s="172"/>
      <c r="D134" s="164" t="s">
        <v>237</v>
      </c>
      <c r="E134" s="173" t="s">
        <v>1</v>
      </c>
      <c r="F134" s="174" t="s">
        <v>4783</v>
      </c>
      <c r="H134" s="173" t="s">
        <v>1</v>
      </c>
      <c r="I134" s="175"/>
      <c r="L134" s="172"/>
      <c r="M134" s="176"/>
      <c r="N134" s="177"/>
      <c r="O134" s="177"/>
      <c r="P134" s="177"/>
      <c r="Q134" s="177"/>
      <c r="R134" s="177"/>
      <c r="S134" s="177"/>
      <c r="T134" s="178"/>
      <c r="AT134" s="173" t="s">
        <v>237</v>
      </c>
      <c r="AU134" s="173" t="s">
        <v>88</v>
      </c>
      <c r="AV134" s="14" t="s">
        <v>86</v>
      </c>
      <c r="AW134" s="14" t="s">
        <v>33</v>
      </c>
      <c r="AX134" s="14" t="s">
        <v>79</v>
      </c>
      <c r="AY134" s="173" t="s">
        <v>207</v>
      </c>
    </row>
    <row r="135" spans="1:65" s="15" customFormat="1" ht="11.25">
      <c r="B135" s="179"/>
      <c r="D135" s="164" t="s">
        <v>237</v>
      </c>
      <c r="E135" s="180" t="s">
        <v>1</v>
      </c>
      <c r="F135" s="181" t="s">
        <v>242</v>
      </c>
      <c r="H135" s="182">
        <v>2</v>
      </c>
      <c r="I135" s="183"/>
      <c r="L135" s="179"/>
      <c r="M135" s="184"/>
      <c r="N135" s="185"/>
      <c r="O135" s="185"/>
      <c r="P135" s="185"/>
      <c r="Q135" s="185"/>
      <c r="R135" s="185"/>
      <c r="S135" s="185"/>
      <c r="T135" s="186"/>
      <c r="AT135" s="180" t="s">
        <v>237</v>
      </c>
      <c r="AU135" s="180" t="s">
        <v>88</v>
      </c>
      <c r="AV135" s="15" t="s">
        <v>213</v>
      </c>
      <c r="AW135" s="15" t="s">
        <v>33</v>
      </c>
      <c r="AX135" s="15" t="s">
        <v>86</v>
      </c>
      <c r="AY135" s="180" t="s">
        <v>207</v>
      </c>
    </row>
    <row r="136" spans="1:65" s="2" customFormat="1" ht="24.2" customHeight="1">
      <c r="A136" s="31"/>
      <c r="B136" s="148"/>
      <c r="C136" s="149" t="s">
        <v>217</v>
      </c>
      <c r="D136" s="149" t="s">
        <v>209</v>
      </c>
      <c r="E136" s="150" t="s">
        <v>4784</v>
      </c>
      <c r="F136" s="151" t="s">
        <v>4785</v>
      </c>
      <c r="G136" s="152" t="s">
        <v>662</v>
      </c>
      <c r="H136" s="153">
        <v>1</v>
      </c>
      <c r="I136" s="154"/>
      <c r="J136" s="155">
        <f>ROUND(I136*H136,2)</f>
        <v>0</v>
      </c>
      <c r="K136" s="156"/>
      <c r="L136" s="32"/>
      <c r="M136" s="157" t="s">
        <v>1</v>
      </c>
      <c r="N136" s="158" t="s">
        <v>44</v>
      </c>
      <c r="O136" s="57"/>
      <c r="P136" s="159">
        <f>O136*H136</f>
        <v>0</v>
      </c>
      <c r="Q136" s="159">
        <v>0</v>
      </c>
      <c r="R136" s="159">
        <f>Q136*H136</f>
        <v>0</v>
      </c>
      <c r="S136" s="159">
        <v>0</v>
      </c>
      <c r="T136" s="160">
        <f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61" t="s">
        <v>213</v>
      </c>
      <c r="AT136" s="161" t="s">
        <v>209</v>
      </c>
      <c r="AU136" s="161" t="s">
        <v>88</v>
      </c>
      <c r="AY136" s="17" t="s">
        <v>207</v>
      </c>
      <c r="BE136" s="162">
        <f>IF(N136="základní",J136,0)</f>
        <v>0</v>
      </c>
      <c r="BF136" s="162">
        <f>IF(N136="snížená",J136,0)</f>
        <v>0</v>
      </c>
      <c r="BG136" s="162">
        <f>IF(N136="zákl. přenesená",J136,0)</f>
        <v>0</v>
      </c>
      <c r="BH136" s="162">
        <f>IF(N136="sníž. přenesená",J136,0)</f>
        <v>0</v>
      </c>
      <c r="BI136" s="162">
        <f>IF(N136="nulová",J136,0)</f>
        <v>0</v>
      </c>
      <c r="BJ136" s="17" t="s">
        <v>86</v>
      </c>
      <c r="BK136" s="162">
        <f>ROUND(I136*H136,2)</f>
        <v>0</v>
      </c>
      <c r="BL136" s="17" t="s">
        <v>213</v>
      </c>
      <c r="BM136" s="161" t="s">
        <v>221</v>
      </c>
    </row>
    <row r="137" spans="1:65" s="13" customFormat="1" ht="11.25">
      <c r="B137" s="163"/>
      <c r="D137" s="164" t="s">
        <v>237</v>
      </c>
      <c r="E137" s="165" t="s">
        <v>1</v>
      </c>
      <c r="F137" s="166" t="s">
        <v>1343</v>
      </c>
      <c r="H137" s="167">
        <v>1</v>
      </c>
      <c r="I137" s="168"/>
      <c r="L137" s="163"/>
      <c r="M137" s="169"/>
      <c r="N137" s="170"/>
      <c r="O137" s="170"/>
      <c r="P137" s="170"/>
      <c r="Q137" s="170"/>
      <c r="R137" s="170"/>
      <c r="S137" s="170"/>
      <c r="T137" s="171"/>
      <c r="AT137" s="165" t="s">
        <v>237</v>
      </c>
      <c r="AU137" s="165" t="s">
        <v>88</v>
      </c>
      <c r="AV137" s="13" t="s">
        <v>88</v>
      </c>
      <c r="AW137" s="13" t="s">
        <v>33</v>
      </c>
      <c r="AX137" s="13" t="s">
        <v>79</v>
      </c>
      <c r="AY137" s="165" t="s">
        <v>207</v>
      </c>
    </row>
    <row r="138" spans="1:65" s="14" customFormat="1" ht="22.5">
      <c r="B138" s="172"/>
      <c r="D138" s="164" t="s">
        <v>237</v>
      </c>
      <c r="E138" s="173" t="s">
        <v>1</v>
      </c>
      <c r="F138" s="174" t="s">
        <v>4786</v>
      </c>
      <c r="H138" s="173" t="s">
        <v>1</v>
      </c>
      <c r="I138" s="175"/>
      <c r="L138" s="172"/>
      <c r="M138" s="176"/>
      <c r="N138" s="177"/>
      <c r="O138" s="177"/>
      <c r="P138" s="177"/>
      <c r="Q138" s="177"/>
      <c r="R138" s="177"/>
      <c r="S138" s="177"/>
      <c r="T138" s="178"/>
      <c r="AT138" s="173" t="s">
        <v>237</v>
      </c>
      <c r="AU138" s="173" t="s">
        <v>88</v>
      </c>
      <c r="AV138" s="14" t="s">
        <v>86</v>
      </c>
      <c r="AW138" s="14" t="s">
        <v>33</v>
      </c>
      <c r="AX138" s="14" t="s">
        <v>79</v>
      </c>
      <c r="AY138" s="173" t="s">
        <v>207</v>
      </c>
    </row>
    <row r="139" spans="1:65" s="15" customFormat="1" ht="11.25">
      <c r="B139" s="179"/>
      <c r="D139" s="164" t="s">
        <v>237</v>
      </c>
      <c r="E139" s="180" t="s">
        <v>1</v>
      </c>
      <c r="F139" s="181" t="s">
        <v>242</v>
      </c>
      <c r="H139" s="182">
        <v>1</v>
      </c>
      <c r="I139" s="183"/>
      <c r="L139" s="179"/>
      <c r="M139" s="184"/>
      <c r="N139" s="185"/>
      <c r="O139" s="185"/>
      <c r="P139" s="185"/>
      <c r="Q139" s="185"/>
      <c r="R139" s="185"/>
      <c r="S139" s="185"/>
      <c r="T139" s="186"/>
      <c r="AT139" s="180" t="s">
        <v>237</v>
      </c>
      <c r="AU139" s="180" t="s">
        <v>88</v>
      </c>
      <c r="AV139" s="15" t="s">
        <v>213</v>
      </c>
      <c r="AW139" s="15" t="s">
        <v>33</v>
      </c>
      <c r="AX139" s="15" t="s">
        <v>86</v>
      </c>
      <c r="AY139" s="180" t="s">
        <v>207</v>
      </c>
    </row>
    <row r="140" spans="1:65" s="2" customFormat="1" ht="24.2" customHeight="1">
      <c r="A140" s="31"/>
      <c r="B140" s="148"/>
      <c r="C140" s="149" t="s">
        <v>213</v>
      </c>
      <c r="D140" s="149" t="s">
        <v>209</v>
      </c>
      <c r="E140" s="150" t="s">
        <v>4787</v>
      </c>
      <c r="F140" s="151" t="s">
        <v>4788</v>
      </c>
      <c r="G140" s="152" t="s">
        <v>662</v>
      </c>
      <c r="H140" s="153">
        <v>2</v>
      </c>
      <c r="I140" s="154"/>
      <c r="J140" s="155">
        <f>ROUND(I140*H140,2)</f>
        <v>0</v>
      </c>
      <c r="K140" s="156"/>
      <c r="L140" s="32"/>
      <c r="M140" s="157" t="s">
        <v>1</v>
      </c>
      <c r="N140" s="158" t="s">
        <v>44</v>
      </c>
      <c r="O140" s="57"/>
      <c r="P140" s="159">
        <f>O140*H140</f>
        <v>0</v>
      </c>
      <c r="Q140" s="159">
        <v>0</v>
      </c>
      <c r="R140" s="159">
        <f>Q140*H140</f>
        <v>0</v>
      </c>
      <c r="S140" s="159">
        <v>0</v>
      </c>
      <c r="T140" s="160">
        <f>S140*H140</f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61" t="s">
        <v>213</v>
      </c>
      <c r="AT140" s="161" t="s">
        <v>209</v>
      </c>
      <c r="AU140" s="161" t="s">
        <v>88</v>
      </c>
      <c r="AY140" s="17" t="s">
        <v>207</v>
      </c>
      <c r="BE140" s="162">
        <f>IF(N140="základní",J140,0)</f>
        <v>0</v>
      </c>
      <c r="BF140" s="162">
        <f>IF(N140="snížená",J140,0)</f>
        <v>0</v>
      </c>
      <c r="BG140" s="162">
        <f>IF(N140="zákl. přenesená",J140,0)</f>
        <v>0</v>
      </c>
      <c r="BH140" s="162">
        <f>IF(N140="sníž. přenesená",J140,0)</f>
        <v>0</v>
      </c>
      <c r="BI140" s="162">
        <f>IF(N140="nulová",J140,0)</f>
        <v>0</v>
      </c>
      <c r="BJ140" s="17" t="s">
        <v>86</v>
      </c>
      <c r="BK140" s="162">
        <f>ROUND(I140*H140,2)</f>
        <v>0</v>
      </c>
      <c r="BL140" s="17" t="s">
        <v>213</v>
      </c>
      <c r="BM140" s="161" t="s">
        <v>224</v>
      </c>
    </row>
    <row r="141" spans="1:65" s="13" customFormat="1" ht="11.25">
      <c r="B141" s="163"/>
      <c r="D141" s="164" t="s">
        <v>237</v>
      </c>
      <c r="E141" s="165" t="s">
        <v>1</v>
      </c>
      <c r="F141" s="166" t="s">
        <v>2158</v>
      </c>
      <c r="H141" s="167">
        <v>2</v>
      </c>
      <c r="I141" s="168"/>
      <c r="L141" s="163"/>
      <c r="M141" s="169"/>
      <c r="N141" s="170"/>
      <c r="O141" s="170"/>
      <c r="P141" s="170"/>
      <c r="Q141" s="170"/>
      <c r="R141" s="170"/>
      <c r="S141" s="170"/>
      <c r="T141" s="171"/>
      <c r="AT141" s="165" t="s">
        <v>237</v>
      </c>
      <c r="AU141" s="165" t="s">
        <v>88</v>
      </c>
      <c r="AV141" s="13" t="s">
        <v>88</v>
      </c>
      <c r="AW141" s="13" t="s">
        <v>33</v>
      </c>
      <c r="AX141" s="13" t="s">
        <v>79</v>
      </c>
      <c r="AY141" s="165" t="s">
        <v>207</v>
      </c>
    </row>
    <row r="142" spans="1:65" s="14" customFormat="1" ht="11.25">
      <c r="B142" s="172"/>
      <c r="D142" s="164" t="s">
        <v>237</v>
      </c>
      <c r="E142" s="173" t="s">
        <v>1</v>
      </c>
      <c r="F142" s="174" t="s">
        <v>4789</v>
      </c>
      <c r="H142" s="173" t="s">
        <v>1</v>
      </c>
      <c r="I142" s="175"/>
      <c r="L142" s="172"/>
      <c r="M142" s="176"/>
      <c r="N142" s="177"/>
      <c r="O142" s="177"/>
      <c r="P142" s="177"/>
      <c r="Q142" s="177"/>
      <c r="R142" s="177"/>
      <c r="S142" s="177"/>
      <c r="T142" s="178"/>
      <c r="AT142" s="173" t="s">
        <v>237</v>
      </c>
      <c r="AU142" s="173" t="s">
        <v>88</v>
      </c>
      <c r="AV142" s="14" t="s">
        <v>86</v>
      </c>
      <c r="AW142" s="14" t="s">
        <v>33</v>
      </c>
      <c r="AX142" s="14" t="s">
        <v>79</v>
      </c>
      <c r="AY142" s="173" t="s">
        <v>207</v>
      </c>
    </row>
    <row r="143" spans="1:65" s="15" customFormat="1" ht="11.25">
      <c r="B143" s="179"/>
      <c r="D143" s="164" t="s">
        <v>237</v>
      </c>
      <c r="E143" s="180" t="s">
        <v>1</v>
      </c>
      <c r="F143" s="181" t="s">
        <v>242</v>
      </c>
      <c r="H143" s="182">
        <v>2</v>
      </c>
      <c r="I143" s="183"/>
      <c r="L143" s="179"/>
      <c r="M143" s="184"/>
      <c r="N143" s="185"/>
      <c r="O143" s="185"/>
      <c r="P143" s="185"/>
      <c r="Q143" s="185"/>
      <c r="R143" s="185"/>
      <c r="S143" s="185"/>
      <c r="T143" s="186"/>
      <c r="AT143" s="180" t="s">
        <v>237</v>
      </c>
      <c r="AU143" s="180" t="s">
        <v>88</v>
      </c>
      <c r="AV143" s="15" t="s">
        <v>213</v>
      </c>
      <c r="AW143" s="15" t="s">
        <v>33</v>
      </c>
      <c r="AX143" s="15" t="s">
        <v>86</v>
      </c>
      <c r="AY143" s="180" t="s">
        <v>207</v>
      </c>
    </row>
    <row r="144" spans="1:65" s="2" customFormat="1" ht="24.2" customHeight="1">
      <c r="A144" s="31"/>
      <c r="B144" s="148"/>
      <c r="C144" s="149" t="s">
        <v>225</v>
      </c>
      <c r="D144" s="149" t="s">
        <v>209</v>
      </c>
      <c r="E144" s="150" t="s">
        <v>4790</v>
      </c>
      <c r="F144" s="151" t="s">
        <v>4791</v>
      </c>
      <c r="G144" s="152" t="s">
        <v>662</v>
      </c>
      <c r="H144" s="153">
        <v>1</v>
      </c>
      <c r="I144" s="154"/>
      <c r="J144" s="155">
        <f>ROUND(I144*H144,2)</f>
        <v>0</v>
      </c>
      <c r="K144" s="156"/>
      <c r="L144" s="32"/>
      <c r="M144" s="157" t="s">
        <v>1</v>
      </c>
      <c r="N144" s="158" t="s">
        <v>44</v>
      </c>
      <c r="O144" s="57"/>
      <c r="P144" s="159">
        <f>O144*H144</f>
        <v>0</v>
      </c>
      <c r="Q144" s="159">
        <v>0</v>
      </c>
      <c r="R144" s="159">
        <f>Q144*H144</f>
        <v>0</v>
      </c>
      <c r="S144" s="159">
        <v>0</v>
      </c>
      <c r="T144" s="160">
        <f>S144*H144</f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61" t="s">
        <v>213</v>
      </c>
      <c r="AT144" s="161" t="s">
        <v>209</v>
      </c>
      <c r="AU144" s="161" t="s">
        <v>88</v>
      </c>
      <c r="AY144" s="17" t="s">
        <v>207</v>
      </c>
      <c r="BE144" s="162">
        <f>IF(N144="základní",J144,0)</f>
        <v>0</v>
      </c>
      <c r="BF144" s="162">
        <f>IF(N144="snížená",J144,0)</f>
        <v>0</v>
      </c>
      <c r="BG144" s="162">
        <f>IF(N144="zákl. přenesená",J144,0)</f>
        <v>0</v>
      </c>
      <c r="BH144" s="162">
        <f>IF(N144="sníž. přenesená",J144,0)</f>
        <v>0</v>
      </c>
      <c r="BI144" s="162">
        <f>IF(N144="nulová",J144,0)</f>
        <v>0</v>
      </c>
      <c r="BJ144" s="17" t="s">
        <v>86</v>
      </c>
      <c r="BK144" s="162">
        <f>ROUND(I144*H144,2)</f>
        <v>0</v>
      </c>
      <c r="BL144" s="17" t="s">
        <v>213</v>
      </c>
      <c r="BM144" s="161" t="s">
        <v>228</v>
      </c>
    </row>
    <row r="145" spans="1:65" s="13" customFormat="1" ht="11.25">
      <c r="B145" s="163"/>
      <c r="D145" s="164" t="s">
        <v>237</v>
      </c>
      <c r="E145" s="165" t="s">
        <v>1</v>
      </c>
      <c r="F145" s="166" t="s">
        <v>1363</v>
      </c>
      <c r="H145" s="167">
        <v>1</v>
      </c>
      <c r="I145" s="168"/>
      <c r="L145" s="163"/>
      <c r="M145" s="169"/>
      <c r="N145" s="170"/>
      <c r="O145" s="170"/>
      <c r="P145" s="170"/>
      <c r="Q145" s="170"/>
      <c r="R145" s="170"/>
      <c r="S145" s="170"/>
      <c r="T145" s="171"/>
      <c r="AT145" s="165" t="s">
        <v>237</v>
      </c>
      <c r="AU145" s="165" t="s">
        <v>88</v>
      </c>
      <c r="AV145" s="13" t="s">
        <v>88</v>
      </c>
      <c r="AW145" s="13" t="s">
        <v>33</v>
      </c>
      <c r="AX145" s="13" t="s">
        <v>79</v>
      </c>
      <c r="AY145" s="165" t="s">
        <v>207</v>
      </c>
    </row>
    <row r="146" spans="1:65" s="14" customFormat="1" ht="22.5">
      <c r="B146" s="172"/>
      <c r="D146" s="164" t="s">
        <v>237</v>
      </c>
      <c r="E146" s="173" t="s">
        <v>1</v>
      </c>
      <c r="F146" s="174" t="s">
        <v>4792</v>
      </c>
      <c r="H146" s="173" t="s">
        <v>1</v>
      </c>
      <c r="I146" s="175"/>
      <c r="L146" s="172"/>
      <c r="M146" s="176"/>
      <c r="N146" s="177"/>
      <c r="O146" s="177"/>
      <c r="P146" s="177"/>
      <c r="Q146" s="177"/>
      <c r="R146" s="177"/>
      <c r="S146" s="177"/>
      <c r="T146" s="178"/>
      <c r="AT146" s="173" t="s">
        <v>237</v>
      </c>
      <c r="AU146" s="173" t="s">
        <v>88</v>
      </c>
      <c r="AV146" s="14" t="s">
        <v>86</v>
      </c>
      <c r="AW146" s="14" t="s">
        <v>33</v>
      </c>
      <c r="AX146" s="14" t="s">
        <v>79</v>
      </c>
      <c r="AY146" s="173" t="s">
        <v>207</v>
      </c>
    </row>
    <row r="147" spans="1:65" s="15" customFormat="1" ht="11.25">
      <c r="B147" s="179"/>
      <c r="D147" s="164" t="s">
        <v>237</v>
      </c>
      <c r="E147" s="180" t="s">
        <v>1</v>
      </c>
      <c r="F147" s="181" t="s">
        <v>242</v>
      </c>
      <c r="H147" s="182">
        <v>1</v>
      </c>
      <c r="I147" s="183"/>
      <c r="L147" s="179"/>
      <c r="M147" s="184"/>
      <c r="N147" s="185"/>
      <c r="O147" s="185"/>
      <c r="P147" s="185"/>
      <c r="Q147" s="185"/>
      <c r="R147" s="185"/>
      <c r="S147" s="185"/>
      <c r="T147" s="186"/>
      <c r="AT147" s="180" t="s">
        <v>237</v>
      </c>
      <c r="AU147" s="180" t="s">
        <v>88</v>
      </c>
      <c r="AV147" s="15" t="s">
        <v>213</v>
      </c>
      <c r="AW147" s="15" t="s">
        <v>33</v>
      </c>
      <c r="AX147" s="15" t="s">
        <v>86</v>
      </c>
      <c r="AY147" s="180" t="s">
        <v>207</v>
      </c>
    </row>
    <row r="148" spans="1:65" s="2" customFormat="1" ht="24.2" customHeight="1">
      <c r="A148" s="31"/>
      <c r="B148" s="148"/>
      <c r="C148" s="149" t="s">
        <v>221</v>
      </c>
      <c r="D148" s="149" t="s">
        <v>209</v>
      </c>
      <c r="E148" s="150" t="s">
        <v>4793</v>
      </c>
      <c r="F148" s="151" t="s">
        <v>4794</v>
      </c>
      <c r="G148" s="152" t="s">
        <v>415</v>
      </c>
      <c r="H148" s="153">
        <v>3.73</v>
      </c>
      <c r="I148" s="154"/>
      <c r="J148" s="155">
        <f>ROUND(I148*H148,2)</f>
        <v>0</v>
      </c>
      <c r="K148" s="156"/>
      <c r="L148" s="32"/>
      <c r="M148" s="157" t="s">
        <v>1</v>
      </c>
      <c r="N148" s="158" t="s">
        <v>44</v>
      </c>
      <c r="O148" s="57"/>
      <c r="P148" s="159">
        <f>O148*H148</f>
        <v>0</v>
      </c>
      <c r="Q148" s="159">
        <v>0</v>
      </c>
      <c r="R148" s="159">
        <f>Q148*H148</f>
        <v>0</v>
      </c>
      <c r="S148" s="159">
        <v>0</v>
      </c>
      <c r="T148" s="160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61" t="s">
        <v>213</v>
      </c>
      <c r="AT148" s="161" t="s">
        <v>209</v>
      </c>
      <c r="AU148" s="161" t="s">
        <v>88</v>
      </c>
      <c r="AY148" s="17" t="s">
        <v>207</v>
      </c>
      <c r="BE148" s="162">
        <f>IF(N148="základní",J148,0)</f>
        <v>0</v>
      </c>
      <c r="BF148" s="162">
        <f>IF(N148="snížená",J148,0)</f>
        <v>0</v>
      </c>
      <c r="BG148" s="162">
        <f>IF(N148="zákl. přenesená",J148,0)</f>
        <v>0</v>
      </c>
      <c r="BH148" s="162">
        <f>IF(N148="sníž. přenesená",J148,0)</f>
        <v>0</v>
      </c>
      <c r="BI148" s="162">
        <f>IF(N148="nulová",J148,0)</f>
        <v>0</v>
      </c>
      <c r="BJ148" s="17" t="s">
        <v>86</v>
      </c>
      <c r="BK148" s="162">
        <f>ROUND(I148*H148,2)</f>
        <v>0</v>
      </c>
      <c r="BL148" s="17" t="s">
        <v>213</v>
      </c>
      <c r="BM148" s="161" t="s">
        <v>231</v>
      </c>
    </row>
    <row r="149" spans="1:65" s="13" customFormat="1" ht="11.25">
      <c r="B149" s="163"/>
      <c r="D149" s="164" t="s">
        <v>237</v>
      </c>
      <c r="E149" s="165" t="s">
        <v>1</v>
      </c>
      <c r="F149" s="166" t="s">
        <v>4795</v>
      </c>
      <c r="H149" s="167">
        <v>1.05</v>
      </c>
      <c r="I149" s="168"/>
      <c r="L149" s="163"/>
      <c r="M149" s="169"/>
      <c r="N149" s="170"/>
      <c r="O149" s="170"/>
      <c r="P149" s="170"/>
      <c r="Q149" s="170"/>
      <c r="R149" s="170"/>
      <c r="S149" s="170"/>
      <c r="T149" s="171"/>
      <c r="AT149" s="165" t="s">
        <v>237</v>
      </c>
      <c r="AU149" s="165" t="s">
        <v>88</v>
      </c>
      <c r="AV149" s="13" t="s">
        <v>88</v>
      </c>
      <c r="AW149" s="13" t="s">
        <v>33</v>
      </c>
      <c r="AX149" s="13" t="s">
        <v>79</v>
      </c>
      <c r="AY149" s="165" t="s">
        <v>207</v>
      </c>
    </row>
    <row r="150" spans="1:65" s="13" customFormat="1" ht="11.25">
      <c r="B150" s="163"/>
      <c r="D150" s="164" t="s">
        <v>237</v>
      </c>
      <c r="E150" s="165" t="s">
        <v>1</v>
      </c>
      <c r="F150" s="166" t="s">
        <v>4796</v>
      </c>
      <c r="H150" s="167">
        <v>2.68</v>
      </c>
      <c r="I150" s="168"/>
      <c r="L150" s="163"/>
      <c r="M150" s="169"/>
      <c r="N150" s="170"/>
      <c r="O150" s="170"/>
      <c r="P150" s="170"/>
      <c r="Q150" s="170"/>
      <c r="R150" s="170"/>
      <c r="S150" s="170"/>
      <c r="T150" s="171"/>
      <c r="AT150" s="165" t="s">
        <v>237</v>
      </c>
      <c r="AU150" s="165" t="s">
        <v>88</v>
      </c>
      <c r="AV150" s="13" t="s">
        <v>88</v>
      </c>
      <c r="AW150" s="13" t="s">
        <v>33</v>
      </c>
      <c r="AX150" s="13" t="s">
        <v>79</v>
      </c>
      <c r="AY150" s="165" t="s">
        <v>207</v>
      </c>
    </row>
    <row r="151" spans="1:65" s="14" customFormat="1" ht="11.25">
      <c r="B151" s="172"/>
      <c r="D151" s="164" t="s">
        <v>237</v>
      </c>
      <c r="E151" s="173" t="s">
        <v>1</v>
      </c>
      <c r="F151" s="174" t="s">
        <v>4797</v>
      </c>
      <c r="H151" s="173" t="s">
        <v>1</v>
      </c>
      <c r="I151" s="175"/>
      <c r="L151" s="172"/>
      <c r="M151" s="176"/>
      <c r="N151" s="177"/>
      <c r="O151" s="177"/>
      <c r="P151" s="177"/>
      <c r="Q151" s="177"/>
      <c r="R151" s="177"/>
      <c r="S151" s="177"/>
      <c r="T151" s="178"/>
      <c r="AT151" s="173" t="s">
        <v>237</v>
      </c>
      <c r="AU151" s="173" t="s">
        <v>88</v>
      </c>
      <c r="AV151" s="14" t="s">
        <v>86</v>
      </c>
      <c r="AW151" s="14" t="s">
        <v>33</v>
      </c>
      <c r="AX151" s="14" t="s">
        <v>79</v>
      </c>
      <c r="AY151" s="173" t="s">
        <v>207</v>
      </c>
    </row>
    <row r="152" spans="1:65" s="15" customFormat="1" ht="11.25">
      <c r="B152" s="179"/>
      <c r="D152" s="164" t="s">
        <v>237</v>
      </c>
      <c r="E152" s="180" t="s">
        <v>1</v>
      </c>
      <c r="F152" s="181" t="s">
        <v>242</v>
      </c>
      <c r="H152" s="182">
        <v>3.7300000000000004</v>
      </c>
      <c r="I152" s="183"/>
      <c r="L152" s="179"/>
      <c r="M152" s="184"/>
      <c r="N152" s="185"/>
      <c r="O152" s="185"/>
      <c r="P152" s="185"/>
      <c r="Q152" s="185"/>
      <c r="R152" s="185"/>
      <c r="S152" s="185"/>
      <c r="T152" s="186"/>
      <c r="AT152" s="180" t="s">
        <v>237</v>
      </c>
      <c r="AU152" s="180" t="s">
        <v>88</v>
      </c>
      <c r="AV152" s="15" t="s">
        <v>213</v>
      </c>
      <c r="AW152" s="15" t="s">
        <v>33</v>
      </c>
      <c r="AX152" s="15" t="s">
        <v>86</v>
      </c>
      <c r="AY152" s="180" t="s">
        <v>207</v>
      </c>
    </row>
    <row r="153" spans="1:65" s="2" customFormat="1" ht="24.2" customHeight="1">
      <c r="A153" s="31"/>
      <c r="B153" s="148"/>
      <c r="C153" s="149" t="s">
        <v>232</v>
      </c>
      <c r="D153" s="149" t="s">
        <v>209</v>
      </c>
      <c r="E153" s="150" t="s">
        <v>4798</v>
      </c>
      <c r="F153" s="151" t="s">
        <v>4799</v>
      </c>
      <c r="G153" s="152" t="s">
        <v>415</v>
      </c>
      <c r="H153" s="153">
        <v>21.98</v>
      </c>
      <c r="I153" s="154"/>
      <c r="J153" s="155">
        <f>ROUND(I153*H153,2)</f>
        <v>0</v>
      </c>
      <c r="K153" s="156"/>
      <c r="L153" s="32"/>
      <c r="M153" s="157" t="s">
        <v>1</v>
      </c>
      <c r="N153" s="158" t="s">
        <v>44</v>
      </c>
      <c r="O153" s="57"/>
      <c r="P153" s="159">
        <f>O153*H153</f>
        <v>0</v>
      </c>
      <c r="Q153" s="159">
        <v>0</v>
      </c>
      <c r="R153" s="159">
        <f>Q153*H153</f>
        <v>0</v>
      </c>
      <c r="S153" s="159">
        <v>0</v>
      </c>
      <c r="T153" s="160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61" t="s">
        <v>213</v>
      </c>
      <c r="AT153" s="161" t="s">
        <v>209</v>
      </c>
      <c r="AU153" s="161" t="s">
        <v>88</v>
      </c>
      <c r="AY153" s="17" t="s">
        <v>207</v>
      </c>
      <c r="BE153" s="162">
        <f>IF(N153="základní",J153,0)</f>
        <v>0</v>
      </c>
      <c r="BF153" s="162">
        <f>IF(N153="snížená",J153,0)</f>
        <v>0</v>
      </c>
      <c r="BG153" s="162">
        <f>IF(N153="zákl. přenesená",J153,0)</f>
        <v>0</v>
      </c>
      <c r="BH153" s="162">
        <f>IF(N153="sníž. přenesená",J153,0)</f>
        <v>0</v>
      </c>
      <c r="BI153" s="162">
        <f>IF(N153="nulová",J153,0)</f>
        <v>0</v>
      </c>
      <c r="BJ153" s="17" t="s">
        <v>86</v>
      </c>
      <c r="BK153" s="162">
        <f>ROUND(I153*H153,2)</f>
        <v>0</v>
      </c>
      <c r="BL153" s="17" t="s">
        <v>213</v>
      </c>
      <c r="BM153" s="161" t="s">
        <v>236</v>
      </c>
    </row>
    <row r="154" spans="1:65" s="13" customFormat="1" ht="11.25">
      <c r="B154" s="163"/>
      <c r="D154" s="164" t="s">
        <v>237</v>
      </c>
      <c r="E154" s="165" t="s">
        <v>1</v>
      </c>
      <c r="F154" s="166" t="s">
        <v>4800</v>
      </c>
      <c r="H154" s="167">
        <v>21.98</v>
      </c>
      <c r="I154" s="168"/>
      <c r="L154" s="163"/>
      <c r="M154" s="169"/>
      <c r="N154" s="170"/>
      <c r="O154" s="170"/>
      <c r="P154" s="170"/>
      <c r="Q154" s="170"/>
      <c r="R154" s="170"/>
      <c r="S154" s="170"/>
      <c r="T154" s="171"/>
      <c r="AT154" s="165" t="s">
        <v>237</v>
      </c>
      <c r="AU154" s="165" t="s">
        <v>88</v>
      </c>
      <c r="AV154" s="13" t="s">
        <v>88</v>
      </c>
      <c r="AW154" s="13" t="s">
        <v>33</v>
      </c>
      <c r="AX154" s="13" t="s">
        <v>79</v>
      </c>
      <c r="AY154" s="165" t="s">
        <v>207</v>
      </c>
    </row>
    <row r="155" spans="1:65" s="14" customFormat="1" ht="11.25">
      <c r="B155" s="172"/>
      <c r="D155" s="164" t="s">
        <v>237</v>
      </c>
      <c r="E155" s="173" t="s">
        <v>1</v>
      </c>
      <c r="F155" s="174" t="s">
        <v>4801</v>
      </c>
      <c r="H155" s="173" t="s">
        <v>1</v>
      </c>
      <c r="I155" s="175"/>
      <c r="L155" s="172"/>
      <c r="M155" s="176"/>
      <c r="N155" s="177"/>
      <c r="O155" s="177"/>
      <c r="P155" s="177"/>
      <c r="Q155" s="177"/>
      <c r="R155" s="177"/>
      <c r="S155" s="177"/>
      <c r="T155" s="178"/>
      <c r="AT155" s="173" t="s">
        <v>237</v>
      </c>
      <c r="AU155" s="173" t="s">
        <v>88</v>
      </c>
      <c r="AV155" s="14" t="s">
        <v>86</v>
      </c>
      <c r="AW155" s="14" t="s">
        <v>33</v>
      </c>
      <c r="AX155" s="14" t="s">
        <v>79</v>
      </c>
      <c r="AY155" s="173" t="s">
        <v>207</v>
      </c>
    </row>
    <row r="156" spans="1:65" s="15" customFormat="1" ht="11.25">
      <c r="B156" s="179"/>
      <c r="D156" s="164" t="s">
        <v>237</v>
      </c>
      <c r="E156" s="180" t="s">
        <v>1</v>
      </c>
      <c r="F156" s="181" t="s">
        <v>242</v>
      </c>
      <c r="H156" s="182">
        <v>21.98</v>
      </c>
      <c r="I156" s="183"/>
      <c r="L156" s="179"/>
      <c r="M156" s="184"/>
      <c r="N156" s="185"/>
      <c r="O156" s="185"/>
      <c r="P156" s="185"/>
      <c r="Q156" s="185"/>
      <c r="R156" s="185"/>
      <c r="S156" s="185"/>
      <c r="T156" s="186"/>
      <c r="AT156" s="180" t="s">
        <v>237</v>
      </c>
      <c r="AU156" s="180" t="s">
        <v>88</v>
      </c>
      <c r="AV156" s="15" t="s">
        <v>213</v>
      </c>
      <c r="AW156" s="15" t="s">
        <v>33</v>
      </c>
      <c r="AX156" s="15" t="s">
        <v>86</v>
      </c>
      <c r="AY156" s="180" t="s">
        <v>207</v>
      </c>
    </row>
    <row r="157" spans="1:65" s="2" customFormat="1" ht="24.2" customHeight="1">
      <c r="A157" s="31"/>
      <c r="B157" s="148"/>
      <c r="C157" s="149" t="s">
        <v>224</v>
      </c>
      <c r="D157" s="149" t="s">
        <v>209</v>
      </c>
      <c r="E157" s="150" t="s">
        <v>4802</v>
      </c>
      <c r="F157" s="151" t="s">
        <v>4803</v>
      </c>
      <c r="G157" s="152" t="s">
        <v>301</v>
      </c>
      <c r="H157" s="153">
        <v>1</v>
      </c>
      <c r="I157" s="154"/>
      <c r="J157" s="155">
        <f>ROUND(I157*H157,2)</f>
        <v>0</v>
      </c>
      <c r="K157" s="156"/>
      <c r="L157" s="32"/>
      <c r="M157" s="157" t="s">
        <v>1</v>
      </c>
      <c r="N157" s="158" t="s">
        <v>44</v>
      </c>
      <c r="O157" s="57"/>
      <c r="P157" s="159">
        <f>O157*H157</f>
        <v>0</v>
      </c>
      <c r="Q157" s="159">
        <v>0</v>
      </c>
      <c r="R157" s="159">
        <f>Q157*H157</f>
        <v>0</v>
      </c>
      <c r="S157" s="159">
        <v>0</v>
      </c>
      <c r="T157" s="160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61" t="s">
        <v>213</v>
      </c>
      <c r="AT157" s="161" t="s">
        <v>209</v>
      </c>
      <c r="AU157" s="161" t="s">
        <v>88</v>
      </c>
      <c r="AY157" s="17" t="s">
        <v>207</v>
      </c>
      <c r="BE157" s="162">
        <f>IF(N157="základní",J157,0)</f>
        <v>0</v>
      </c>
      <c r="BF157" s="162">
        <f>IF(N157="snížená",J157,0)</f>
        <v>0</v>
      </c>
      <c r="BG157" s="162">
        <f>IF(N157="zákl. přenesená",J157,0)</f>
        <v>0</v>
      </c>
      <c r="BH157" s="162">
        <f>IF(N157="sníž. přenesená",J157,0)</f>
        <v>0</v>
      </c>
      <c r="BI157" s="162">
        <f>IF(N157="nulová",J157,0)</f>
        <v>0</v>
      </c>
      <c r="BJ157" s="17" t="s">
        <v>86</v>
      </c>
      <c r="BK157" s="162">
        <f>ROUND(I157*H157,2)</f>
        <v>0</v>
      </c>
      <c r="BL157" s="17" t="s">
        <v>213</v>
      </c>
      <c r="BM157" s="161" t="s">
        <v>245</v>
      </c>
    </row>
    <row r="158" spans="1:65" s="13" customFormat="1" ht="11.25">
      <c r="B158" s="163"/>
      <c r="D158" s="164" t="s">
        <v>237</v>
      </c>
      <c r="E158" s="165" t="s">
        <v>1</v>
      </c>
      <c r="F158" s="166" t="s">
        <v>1342</v>
      </c>
      <c r="H158" s="167">
        <v>1</v>
      </c>
      <c r="I158" s="168"/>
      <c r="L158" s="163"/>
      <c r="M158" s="169"/>
      <c r="N158" s="170"/>
      <c r="O158" s="170"/>
      <c r="P158" s="170"/>
      <c r="Q158" s="170"/>
      <c r="R158" s="170"/>
      <c r="S158" s="170"/>
      <c r="T158" s="171"/>
      <c r="AT158" s="165" t="s">
        <v>237</v>
      </c>
      <c r="AU158" s="165" t="s">
        <v>88</v>
      </c>
      <c r="AV158" s="13" t="s">
        <v>88</v>
      </c>
      <c r="AW158" s="13" t="s">
        <v>33</v>
      </c>
      <c r="AX158" s="13" t="s">
        <v>79</v>
      </c>
      <c r="AY158" s="165" t="s">
        <v>207</v>
      </c>
    </row>
    <row r="159" spans="1:65" s="15" customFormat="1" ht="11.25">
      <c r="B159" s="179"/>
      <c r="D159" s="164" t="s">
        <v>237</v>
      </c>
      <c r="E159" s="180" t="s">
        <v>1</v>
      </c>
      <c r="F159" s="181" t="s">
        <v>242</v>
      </c>
      <c r="H159" s="182">
        <v>1</v>
      </c>
      <c r="I159" s="183"/>
      <c r="L159" s="179"/>
      <c r="M159" s="184"/>
      <c r="N159" s="185"/>
      <c r="O159" s="185"/>
      <c r="P159" s="185"/>
      <c r="Q159" s="185"/>
      <c r="R159" s="185"/>
      <c r="S159" s="185"/>
      <c r="T159" s="186"/>
      <c r="AT159" s="180" t="s">
        <v>237</v>
      </c>
      <c r="AU159" s="180" t="s">
        <v>88</v>
      </c>
      <c r="AV159" s="15" t="s">
        <v>213</v>
      </c>
      <c r="AW159" s="15" t="s">
        <v>33</v>
      </c>
      <c r="AX159" s="15" t="s">
        <v>86</v>
      </c>
      <c r="AY159" s="180" t="s">
        <v>207</v>
      </c>
    </row>
    <row r="160" spans="1:65" s="2" customFormat="1" ht="33" customHeight="1">
      <c r="A160" s="31"/>
      <c r="B160" s="148"/>
      <c r="C160" s="149" t="s">
        <v>246</v>
      </c>
      <c r="D160" s="149" t="s">
        <v>209</v>
      </c>
      <c r="E160" s="150" t="s">
        <v>4804</v>
      </c>
      <c r="F160" s="151" t="s">
        <v>4805</v>
      </c>
      <c r="G160" s="152" t="s">
        <v>301</v>
      </c>
      <c r="H160" s="153">
        <v>15</v>
      </c>
      <c r="I160" s="154"/>
      <c r="J160" s="155">
        <f>ROUND(I160*H160,2)</f>
        <v>0</v>
      </c>
      <c r="K160" s="156"/>
      <c r="L160" s="32"/>
      <c r="M160" s="157" t="s">
        <v>1</v>
      </c>
      <c r="N160" s="158" t="s">
        <v>44</v>
      </c>
      <c r="O160" s="57"/>
      <c r="P160" s="159">
        <f>O160*H160</f>
        <v>0</v>
      </c>
      <c r="Q160" s="159">
        <v>0</v>
      </c>
      <c r="R160" s="159">
        <f>Q160*H160</f>
        <v>0</v>
      </c>
      <c r="S160" s="159">
        <v>0</v>
      </c>
      <c r="T160" s="160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61" t="s">
        <v>213</v>
      </c>
      <c r="AT160" s="161" t="s">
        <v>209</v>
      </c>
      <c r="AU160" s="161" t="s">
        <v>88</v>
      </c>
      <c r="AY160" s="17" t="s">
        <v>207</v>
      </c>
      <c r="BE160" s="162">
        <f>IF(N160="základní",J160,0)</f>
        <v>0</v>
      </c>
      <c r="BF160" s="162">
        <f>IF(N160="snížená",J160,0)</f>
        <v>0</v>
      </c>
      <c r="BG160" s="162">
        <f>IF(N160="zákl. přenesená",J160,0)</f>
        <v>0</v>
      </c>
      <c r="BH160" s="162">
        <f>IF(N160="sníž. přenesená",J160,0)</f>
        <v>0</v>
      </c>
      <c r="BI160" s="162">
        <f>IF(N160="nulová",J160,0)</f>
        <v>0</v>
      </c>
      <c r="BJ160" s="17" t="s">
        <v>86</v>
      </c>
      <c r="BK160" s="162">
        <f>ROUND(I160*H160,2)</f>
        <v>0</v>
      </c>
      <c r="BL160" s="17" t="s">
        <v>213</v>
      </c>
      <c r="BM160" s="161" t="s">
        <v>249</v>
      </c>
    </row>
    <row r="161" spans="1:65" s="13" customFormat="1" ht="11.25">
      <c r="B161" s="163"/>
      <c r="D161" s="164" t="s">
        <v>237</v>
      </c>
      <c r="E161" s="165" t="s">
        <v>1</v>
      </c>
      <c r="F161" s="166" t="s">
        <v>4308</v>
      </c>
      <c r="H161" s="167">
        <v>3</v>
      </c>
      <c r="I161" s="168"/>
      <c r="L161" s="163"/>
      <c r="M161" s="169"/>
      <c r="N161" s="170"/>
      <c r="O161" s="170"/>
      <c r="P161" s="170"/>
      <c r="Q161" s="170"/>
      <c r="R161" s="170"/>
      <c r="S161" s="170"/>
      <c r="T161" s="171"/>
      <c r="AT161" s="165" t="s">
        <v>237</v>
      </c>
      <c r="AU161" s="165" t="s">
        <v>88</v>
      </c>
      <c r="AV161" s="13" t="s">
        <v>88</v>
      </c>
      <c r="AW161" s="13" t="s">
        <v>33</v>
      </c>
      <c r="AX161" s="13" t="s">
        <v>79</v>
      </c>
      <c r="AY161" s="165" t="s">
        <v>207</v>
      </c>
    </row>
    <row r="162" spans="1:65" s="13" customFormat="1" ht="11.25">
      <c r="B162" s="163"/>
      <c r="D162" s="164" t="s">
        <v>237</v>
      </c>
      <c r="E162" s="165" t="s">
        <v>1</v>
      </c>
      <c r="F162" s="166" t="s">
        <v>4369</v>
      </c>
      <c r="H162" s="167">
        <v>4</v>
      </c>
      <c r="I162" s="168"/>
      <c r="L162" s="163"/>
      <c r="M162" s="169"/>
      <c r="N162" s="170"/>
      <c r="O162" s="170"/>
      <c r="P162" s="170"/>
      <c r="Q162" s="170"/>
      <c r="R162" s="170"/>
      <c r="S162" s="170"/>
      <c r="T162" s="171"/>
      <c r="AT162" s="165" t="s">
        <v>237</v>
      </c>
      <c r="AU162" s="165" t="s">
        <v>88</v>
      </c>
      <c r="AV162" s="13" t="s">
        <v>88</v>
      </c>
      <c r="AW162" s="13" t="s">
        <v>33</v>
      </c>
      <c r="AX162" s="13" t="s">
        <v>79</v>
      </c>
      <c r="AY162" s="165" t="s">
        <v>207</v>
      </c>
    </row>
    <row r="163" spans="1:65" s="13" customFormat="1" ht="11.25">
      <c r="B163" s="163"/>
      <c r="D163" s="164" t="s">
        <v>237</v>
      </c>
      <c r="E163" s="165" t="s">
        <v>1</v>
      </c>
      <c r="F163" s="166" t="s">
        <v>4381</v>
      </c>
      <c r="H163" s="167">
        <v>3</v>
      </c>
      <c r="I163" s="168"/>
      <c r="L163" s="163"/>
      <c r="M163" s="169"/>
      <c r="N163" s="170"/>
      <c r="O163" s="170"/>
      <c r="P163" s="170"/>
      <c r="Q163" s="170"/>
      <c r="R163" s="170"/>
      <c r="S163" s="170"/>
      <c r="T163" s="171"/>
      <c r="AT163" s="165" t="s">
        <v>237</v>
      </c>
      <c r="AU163" s="165" t="s">
        <v>88</v>
      </c>
      <c r="AV163" s="13" t="s">
        <v>88</v>
      </c>
      <c r="AW163" s="13" t="s">
        <v>33</v>
      </c>
      <c r="AX163" s="13" t="s">
        <v>79</v>
      </c>
      <c r="AY163" s="165" t="s">
        <v>207</v>
      </c>
    </row>
    <row r="164" spans="1:65" s="13" customFormat="1" ht="11.25">
      <c r="B164" s="163"/>
      <c r="D164" s="164" t="s">
        <v>237</v>
      </c>
      <c r="E164" s="165" t="s">
        <v>1</v>
      </c>
      <c r="F164" s="166" t="s">
        <v>4415</v>
      </c>
      <c r="H164" s="167">
        <v>3</v>
      </c>
      <c r="I164" s="168"/>
      <c r="L164" s="163"/>
      <c r="M164" s="169"/>
      <c r="N164" s="170"/>
      <c r="O164" s="170"/>
      <c r="P164" s="170"/>
      <c r="Q164" s="170"/>
      <c r="R164" s="170"/>
      <c r="S164" s="170"/>
      <c r="T164" s="171"/>
      <c r="AT164" s="165" t="s">
        <v>237</v>
      </c>
      <c r="AU164" s="165" t="s">
        <v>88</v>
      </c>
      <c r="AV164" s="13" t="s">
        <v>88</v>
      </c>
      <c r="AW164" s="13" t="s">
        <v>33</v>
      </c>
      <c r="AX164" s="13" t="s">
        <v>79</v>
      </c>
      <c r="AY164" s="165" t="s">
        <v>207</v>
      </c>
    </row>
    <row r="165" spans="1:65" s="13" customFormat="1" ht="11.25">
      <c r="B165" s="163"/>
      <c r="D165" s="164" t="s">
        <v>237</v>
      </c>
      <c r="E165" s="165" t="s">
        <v>1</v>
      </c>
      <c r="F165" s="166" t="s">
        <v>2158</v>
      </c>
      <c r="H165" s="167">
        <v>2</v>
      </c>
      <c r="I165" s="168"/>
      <c r="L165" s="163"/>
      <c r="M165" s="169"/>
      <c r="N165" s="170"/>
      <c r="O165" s="170"/>
      <c r="P165" s="170"/>
      <c r="Q165" s="170"/>
      <c r="R165" s="170"/>
      <c r="S165" s="170"/>
      <c r="T165" s="171"/>
      <c r="AT165" s="165" t="s">
        <v>237</v>
      </c>
      <c r="AU165" s="165" t="s">
        <v>88</v>
      </c>
      <c r="AV165" s="13" t="s">
        <v>88</v>
      </c>
      <c r="AW165" s="13" t="s">
        <v>33</v>
      </c>
      <c r="AX165" s="13" t="s">
        <v>79</v>
      </c>
      <c r="AY165" s="165" t="s">
        <v>207</v>
      </c>
    </row>
    <row r="166" spans="1:65" s="14" customFormat="1" ht="22.5">
      <c r="B166" s="172"/>
      <c r="D166" s="164" t="s">
        <v>237</v>
      </c>
      <c r="E166" s="173" t="s">
        <v>1</v>
      </c>
      <c r="F166" s="174" t="s">
        <v>4806</v>
      </c>
      <c r="H166" s="173" t="s">
        <v>1</v>
      </c>
      <c r="I166" s="175"/>
      <c r="L166" s="172"/>
      <c r="M166" s="176"/>
      <c r="N166" s="177"/>
      <c r="O166" s="177"/>
      <c r="P166" s="177"/>
      <c r="Q166" s="177"/>
      <c r="R166" s="177"/>
      <c r="S166" s="177"/>
      <c r="T166" s="178"/>
      <c r="AT166" s="173" t="s">
        <v>237</v>
      </c>
      <c r="AU166" s="173" t="s">
        <v>88</v>
      </c>
      <c r="AV166" s="14" t="s">
        <v>86</v>
      </c>
      <c r="AW166" s="14" t="s">
        <v>33</v>
      </c>
      <c r="AX166" s="14" t="s">
        <v>79</v>
      </c>
      <c r="AY166" s="173" t="s">
        <v>207</v>
      </c>
    </row>
    <row r="167" spans="1:65" s="15" customFormat="1" ht="11.25">
      <c r="B167" s="179"/>
      <c r="D167" s="164" t="s">
        <v>237</v>
      </c>
      <c r="E167" s="180" t="s">
        <v>1</v>
      </c>
      <c r="F167" s="181" t="s">
        <v>242</v>
      </c>
      <c r="H167" s="182">
        <v>15</v>
      </c>
      <c r="I167" s="183"/>
      <c r="L167" s="179"/>
      <c r="M167" s="184"/>
      <c r="N167" s="185"/>
      <c r="O167" s="185"/>
      <c r="P167" s="185"/>
      <c r="Q167" s="185"/>
      <c r="R167" s="185"/>
      <c r="S167" s="185"/>
      <c r="T167" s="186"/>
      <c r="AT167" s="180" t="s">
        <v>237</v>
      </c>
      <c r="AU167" s="180" t="s">
        <v>88</v>
      </c>
      <c r="AV167" s="15" t="s">
        <v>213</v>
      </c>
      <c r="AW167" s="15" t="s">
        <v>33</v>
      </c>
      <c r="AX167" s="15" t="s">
        <v>86</v>
      </c>
      <c r="AY167" s="180" t="s">
        <v>207</v>
      </c>
    </row>
    <row r="168" spans="1:65" s="2" customFormat="1" ht="33" customHeight="1">
      <c r="A168" s="31"/>
      <c r="B168" s="148"/>
      <c r="C168" s="149" t="s">
        <v>228</v>
      </c>
      <c r="D168" s="149" t="s">
        <v>209</v>
      </c>
      <c r="E168" s="150" t="s">
        <v>4807</v>
      </c>
      <c r="F168" s="151" t="s">
        <v>4808</v>
      </c>
      <c r="G168" s="152" t="s">
        <v>301</v>
      </c>
      <c r="H168" s="153">
        <v>2</v>
      </c>
      <c r="I168" s="154"/>
      <c r="J168" s="155">
        <f>ROUND(I168*H168,2)</f>
        <v>0</v>
      </c>
      <c r="K168" s="156"/>
      <c r="L168" s="32"/>
      <c r="M168" s="157" t="s">
        <v>1</v>
      </c>
      <c r="N168" s="158" t="s">
        <v>44</v>
      </c>
      <c r="O168" s="57"/>
      <c r="P168" s="159">
        <f>O168*H168</f>
        <v>0</v>
      </c>
      <c r="Q168" s="159">
        <v>0</v>
      </c>
      <c r="R168" s="159">
        <f>Q168*H168</f>
        <v>0</v>
      </c>
      <c r="S168" s="159">
        <v>0</v>
      </c>
      <c r="T168" s="160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61" t="s">
        <v>213</v>
      </c>
      <c r="AT168" s="161" t="s">
        <v>209</v>
      </c>
      <c r="AU168" s="161" t="s">
        <v>88</v>
      </c>
      <c r="AY168" s="17" t="s">
        <v>207</v>
      </c>
      <c r="BE168" s="162">
        <f>IF(N168="základní",J168,0)</f>
        <v>0</v>
      </c>
      <c r="BF168" s="162">
        <f>IF(N168="snížená",J168,0)</f>
        <v>0</v>
      </c>
      <c r="BG168" s="162">
        <f>IF(N168="zákl. přenesená",J168,0)</f>
        <v>0</v>
      </c>
      <c r="BH168" s="162">
        <f>IF(N168="sníž. přenesená",J168,0)</f>
        <v>0</v>
      </c>
      <c r="BI168" s="162">
        <f>IF(N168="nulová",J168,0)</f>
        <v>0</v>
      </c>
      <c r="BJ168" s="17" t="s">
        <v>86</v>
      </c>
      <c r="BK168" s="162">
        <f>ROUND(I168*H168,2)</f>
        <v>0</v>
      </c>
      <c r="BL168" s="17" t="s">
        <v>213</v>
      </c>
      <c r="BM168" s="161" t="s">
        <v>253</v>
      </c>
    </row>
    <row r="169" spans="1:65" s="13" customFormat="1" ht="11.25">
      <c r="B169" s="163"/>
      <c r="D169" s="164" t="s">
        <v>237</v>
      </c>
      <c r="E169" s="165" t="s">
        <v>1</v>
      </c>
      <c r="F169" s="166" t="s">
        <v>4334</v>
      </c>
      <c r="H169" s="167">
        <v>2</v>
      </c>
      <c r="I169" s="168"/>
      <c r="L169" s="163"/>
      <c r="M169" s="169"/>
      <c r="N169" s="170"/>
      <c r="O169" s="170"/>
      <c r="P169" s="170"/>
      <c r="Q169" s="170"/>
      <c r="R169" s="170"/>
      <c r="S169" s="170"/>
      <c r="T169" s="171"/>
      <c r="AT169" s="165" t="s">
        <v>237</v>
      </c>
      <c r="AU169" s="165" t="s">
        <v>88</v>
      </c>
      <c r="AV169" s="13" t="s">
        <v>88</v>
      </c>
      <c r="AW169" s="13" t="s">
        <v>33</v>
      </c>
      <c r="AX169" s="13" t="s">
        <v>79</v>
      </c>
      <c r="AY169" s="165" t="s">
        <v>207</v>
      </c>
    </row>
    <row r="170" spans="1:65" s="14" customFormat="1" ht="22.5">
      <c r="B170" s="172"/>
      <c r="D170" s="164" t="s">
        <v>237</v>
      </c>
      <c r="E170" s="173" t="s">
        <v>1</v>
      </c>
      <c r="F170" s="174" t="s">
        <v>4806</v>
      </c>
      <c r="H170" s="173" t="s">
        <v>1</v>
      </c>
      <c r="I170" s="175"/>
      <c r="L170" s="172"/>
      <c r="M170" s="176"/>
      <c r="N170" s="177"/>
      <c r="O170" s="177"/>
      <c r="P170" s="177"/>
      <c r="Q170" s="177"/>
      <c r="R170" s="177"/>
      <c r="S170" s="177"/>
      <c r="T170" s="178"/>
      <c r="AT170" s="173" t="s">
        <v>237</v>
      </c>
      <c r="AU170" s="173" t="s">
        <v>88</v>
      </c>
      <c r="AV170" s="14" t="s">
        <v>86</v>
      </c>
      <c r="AW170" s="14" t="s">
        <v>33</v>
      </c>
      <c r="AX170" s="14" t="s">
        <v>79</v>
      </c>
      <c r="AY170" s="173" t="s">
        <v>207</v>
      </c>
    </row>
    <row r="171" spans="1:65" s="15" customFormat="1" ht="11.25">
      <c r="B171" s="179"/>
      <c r="D171" s="164" t="s">
        <v>237</v>
      </c>
      <c r="E171" s="180" t="s">
        <v>1</v>
      </c>
      <c r="F171" s="181" t="s">
        <v>242</v>
      </c>
      <c r="H171" s="182">
        <v>2</v>
      </c>
      <c r="I171" s="183"/>
      <c r="L171" s="179"/>
      <c r="M171" s="184"/>
      <c r="N171" s="185"/>
      <c r="O171" s="185"/>
      <c r="P171" s="185"/>
      <c r="Q171" s="185"/>
      <c r="R171" s="185"/>
      <c r="S171" s="185"/>
      <c r="T171" s="186"/>
      <c r="AT171" s="180" t="s">
        <v>237</v>
      </c>
      <c r="AU171" s="180" t="s">
        <v>88</v>
      </c>
      <c r="AV171" s="15" t="s">
        <v>213</v>
      </c>
      <c r="AW171" s="15" t="s">
        <v>33</v>
      </c>
      <c r="AX171" s="15" t="s">
        <v>86</v>
      </c>
      <c r="AY171" s="180" t="s">
        <v>207</v>
      </c>
    </row>
    <row r="172" spans="1:65" s="2" customFormat="1" ht="24.2" customHeight="1">
      <c r="A172" s="31"/>
      <c r="B172" s="148"/>
      <c r="C172" s="149" t="s">
        <v>254</v>
      </c>
      <c r="D172" s="149" t="s">
        <v>209</v>
      </c>
      <c r="E172" s="150" t="s">
        <v>4809</v>
      </c>
      <c r="F172" s="151" t="s">
        <v>4810</v>
      </c>
      <c r="G172" s="152" t="s">
        <v>301</v>
      </c>
      <c r="H172" s="153">
        <v>31</v>
      </c>
      <c r="I172" s="154"/>
      <c r="J172" s="155">
        <f>ROUND(I172*H172,2)</f>
        <v>0</v>
      </c>
      <c r="K172" s="156"/>
      <c r="L172" s="32"/>
      <c r="M172" s="157" t="s">
        <v>1</v>
      </c>
      <c r="N172" s="158" t="s">
        <v>44</v>
      </c>
      <c r="O172" s="57"/>
      <c r="P172" s="159">
        <f>O172*H172</f>
        <v>0</v>
      </c>
      <c r="Q172" s="159">
        <v>0</v>
      </c>
      <c r="R172" s="159">
        <f>Q172*H172</f>
        <v>0</v>
      </c>
      <c r="S172" s="159">
        <v>0</v>
      </c>
      <c r="T172" s="160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61" t="s">
        <v>213</v>
      </c>
      <c r="AT172" s="161" t="s">
        <v>209</v>
      </c>
      <c r="AU172" s="161" t="s">
        <v>88</v>
      </c>
      <c r="AY172" s="17" t="s">
        <v>207</v>
      </c>
      <c r="BE172" s="162">
        <f>IF(N172="základní",J172,0)</f>
        <v>0</v>
      </c>
      <c r="BF172" s="162">
        <f>IF(N172="snížená",J172,0)</f>
        <v>0</v>
      </c>
      <c r="BG172" s="162">
        <f>IF(N172="zákl. přenesená",J172,0)</f>
        <v>0</v>
      </c>
      <c r="BH172" s="162">
        <f>IF(N172="sníž. přenesená",J172,0)</f>
        <v>0</v>
      </c>
      <c r="BI172" s="162">
        <f>IF(N172="nulová",J172,0)</f>
        <v>0</v>
      </c>
      <c r="BJ172" s="17" t="s">
        <v>86</v>
      </c>
      <c r="BK172" s="162">
        <f>ROUND(I172*H172,2)</f>
        <v>0</v>
      </c>
      <c r="BL172" s="17" t="s">
        <v>213</v>
      </c>
      <c r="BM172" s="161" t="s">
        <v>257</v>
      </c>
    </row>
    <row r="173" spans="1:65" s="13" customFormat="1" ht="11.25">
      <c r="B173" s="163"/>
      <c r="D173" s="164" t="s">
        <v>237</v>
      </c>
      <c r="E173" s="165" t="s">
        <v>1</v>
      </c>
      <c r="F173" s="166" t="s">
        <v>4811</v>
      </c>
      <c r="H173" s="167">
        <v>5</v>
      </c>
      <c r="I173" s="168"/>
      <c r="L173" s="163"/>
      <c r="M173" s="169"/>
      <c r="N173" s="170"/>
      <c r="O173" s="170"/>
      <c r="P173" s="170"/>
      <c r="Q173" s="170"/>
      <c r="R173" s="170"/>
      <c r="S173" s="170"/>
      <c r="T173" s="171"/>
      <c r="AT173" s="165" t="s">
        <v>237</v>
      </c>
      <c r="AU173" s="165" t="s">
        <v>88</v>
      </c>
      <c r="AV173" s="13" t="s">
        <v>88</v>
      </c>
      <c r="AW173" s="13" t="s">
        <v>33</v>
      </c>
      <c r="AX173" s="13" t="s">
        <v>79</v>
      </c>
      <c r="AY173" s="165" t="s">
        <v>207</v>
      </c>
    </row>
    <row r="174" spans="1:65" s="13" customFormat="1" ht="11.25">
      <c r="B174" s="163"/>
      <c r="D174" s="164" t="s">
        <v>237</v>
      </c>
      <c r="E174" s="165" t="s">
        <v>1</v>
      </c>
      <c r="F174" s="166" t="s">
        <v>4812</v>
      </c>
      <c r="H174" s="167">
        <v>7</v>
      </c>
      <c r="I174" s="168"/>
      <c r="L174" s="163"/>
      <c r="M174" s="169"/>
      <c r="N174" s="170"/>
      <c r="O174" s="170"/>
      <c r="P174" s="170"/>
      <c r="Q174" s="170"/>
      <c r="R174" s="170"/>
      <c r="S174" s="170"/>
      <c r="T174" s="171"/>
      <c r="AT174" s="165" t="s">
        <v>237</v>
      </c>
      <c r="AU174" s="165" t="s">
        <v>88</v>
      </c>
      <c r="AV174" s="13" t="s">
        <v>88</v>
      </c>
      <c r="AW174" s="13" t="s">
        <v>33</v>
      </c>
      <c r="AX174" s="13" t="s">
        <v>79</v>
      </c>
      <c r="AY174" s="165" t="s">
        <v>207</v>
      </c>
    </row>
    <row r="175" spans="1:65" s="13" customFormat="1" ht="11.25">
      <c r="B175" s="163"/>
      <c r="D175" s="164" t="s">
        <v>237</v>
      </c>
      <c r="E175" s="165" t="s">
        <v>1</v>
      </c>
      <c r="F175" s="166" t="s">
        <v>4813</v>
      </c>
      <c r="H175" s="167">
        <v>7</v>
      </c>
      <c r="I175" s="168"/>
      <c r="L175" s="163"/>
      <c r="M175" s="169"/>
      <c r="N175" s="170"/>
      <c r="O175" s="170"/>
      <c r="P175" s="170"/>
      <c r="Q175" s="170"/>
      <c r="R175" s="170"/>
      <c r="S175" s="170"/>
      <c r="T175" s="171"/>
      <c r="AT175" s="165" t="s">
        <v>237</v>
      </c>
      <c r="AU175" s="165" t="s">
        <v>88</v>
      </c>
      <c r="AV175" s="13" t="s">
        <v>88</v>
      </c>
      <c r="AW175" s="13" t="s">
        <v>33</v>
      </c>
      <c r="AX175" s="13" t="s">
        <v>79</v>
      </c>
      <c r="AY175" s="165" t="s">
        <v>207</v>
      </c>
    </row>
    <row r="176" spans="1:65" s="13" customFormat="1" ht="11.25">
      <c r="B176" s="163"/>
      <c r="D176" s="164" t="s">
        <v>237</v>
      </c>
      <c r="E176" s="165" t="s">
        <v>1</v>
      </c>
      <c r="F176" s="166" t="s">
        <v>4422</v>
      </c>
      <c r="H176" s="167">
        <v>6</v>
      </c>
      <c r="I176" s="168"/>
      <c r="L176" s="163"/>
      <c r="M176" s="169"/>
      <c r="N176" s="170"/>
      <c r="O176" s="170"/>
      <c r="P176" s="170"/>
      <c r="Q176" s="170"/>
      <c r="R176" s="170"/>
      <c r="S176" s="170"/>
      <c r="T176" s="171"/>
      <c r="AT176" s="165" t="s">
        <v>237</v>
      </c>
      <c r="AU176" s="165" t="s">
        <v>88</v>
      </c>
      <c r="AV176" s="13" t="s">
        <v>88</v>
      </c>
      <c r="AW176" s="13" t="s">
        <v>33</v>
      </c>
      <c r="AX176" s="13" t="s">
        <v>79</v>
      </c>
      <c r="AY176" s="165" t="s">
        <v>207</v>
      </c>
    </row>
    <row r="177" spans="1:65" s="13" customFormat="1" ht="11.25">
      <c r="B177" s="163"/>
      <c r="D177" s="164" t="s">
        <v>237</v>
      </c>
      <c r="E177" s="165" t="s">
        <v>1</v>
      </c>
      <c r="F177" s="166" t="s">
        <v>4814</v>
      </c>
      <c r="H177" s="167">
        <v>6</v>
      </c>
      <c r="I177" s="168"/>
      <c r="L177" s="163"/>
      <c r="M177" s="169"/>
      <c r="N177" s="170"/>
      <c r="O177" s="170"/>
      <c r="P177" s="170"/>
      <c r="Q177" s="170"/>
      <c r="R177" s="170"/>
      <c r="S177" s="170"/>
      <c r="T177" s="171"/>
      <c r="AT177" s="165" t="s">
        <v>237</v>
      </c>
      <c r="AU177" s="165" t="s">
        <v>88</v>
      </c>
      <c r="AV177" s="13" t="s">
        <v>88</v>
      </c>
      <c r="AW177" s="13" t="s">
        <v>33</v>
      </c>
      <c r="AX177" s="13" t="s">
        <v>79</v>
      </c>
      <c r="AY177" s="165" t="s">
        <v>207</v>
      </c>
    </row>
    <row r="178" spans="1:65" s="15" customFormat="1" ht="11.25">
      <c r="B178" s="179"/>
      <c r="D178" s="164" t="s">
        <v>237</v>
      </c>
      <c r="E178" s="180" t="s">
        <v>1</v>
      </c>
      <c r="F178" s="181" t="s">
        <v>242</v>
      </c>
      <c r="H178" s="182">
        <v>31</v>
      </c>
      <c r="I178" s="183"/>
      <c r="L178" s="179"/>
      <c r="M178" s="184"/>
      <c r="N178" s="185"/>
      <c r="O178" s="185"/>
      <c r="P178" s="185"/>
      <c r="Q178" s="185"/>
      <c r="R178" s="185"/>
      <c r="S178" s="185"/>
      <c r="T178" s="186"/>
      <c r="AT178" s="180" t="s">
        <v>237</v>
      </c>
      <c r="AU178" s="180" t="s">
        <v>88</v>
      </c>
      <c r="AV178" s="15" t="s">
        <v>213</v>
      </c>
      <c r="AW178" s="15" t="s">
        <v>33</v>
      </c>
      <c r="AX178" s="15" t="s">
        <v>86</v>
      </c>
      <c r="AY178" s="180" t="s">
        <v>207</v>
      </c>
    </row>
    <row r="179" spans="1:65" s="2" customFormat="1" ht="24.2" customHeight="1">
      <c r="A179" s="31"/>
      <c r="B179" s="148"/>
      <c r="C179" s="149" t="s">
        <v>231</v>
      </c>
      <c r="D179" s="149" t="s">
        <v>209</v>
      </c>
      <c r="E179" s="150" t="s">
        <v>4815</v>
      </c>
      <c r="F179" s="151" t="s">
        <v>4816</v>
      </c>
      <c r="G179" s="152" t="s">
        <v>301</v>
      </c>
      <c r="H179" s="153">
        <v>1</v>
      </c>
      <c r="I179" s="154"/>
      <c r="J179" s="155">
        <f>ROUND(I179*H179,2)</f>
        <v>0</v>
      </c>
      <c r="K179" s="156"/>
      <c r="L179" s="32"/>
      <c r="M179" s="157" t="s">
        <v>1</v>
      </c>
      <c r="N179" s="158" t="s">
        <v>44</v>
      </c>
      <c r="O179" s="57"/>
      <c r="P179" s="159">
        <f>O179*H179</f>
        <v>0</v>
      </c>
      <c r="Q179" s="159">
        <v>0</v>
      </c>
      <c r="R179" s="159">
        <f>Q179*H179</f>
        <v>0</v>
      </c>
      <c r="S179" s="159">
        <v>0</v>
      </c>
      <c r="T179" s="160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61" t="s">
        <v>213</v>
      </c>
      <c r="AT179" s="161" t="s">
        <v>209</v>
      </c>
      <c r="AU179" s="161" t="s">
        <v>88</v>
      </c>
      <c r="AY179" s="17" t="s">
        <v>207</v>
      </c>
      <c r="BE179" s="162">
        <f>IF(N179="základní",J179,0)</f>
        <v>0</v>
      </c>
      <c r="BF179" s="162">
        <f>IF(N179="snížená",J179,0)</f>
        <v>0</v>
      </c>
      <c r="BG179" s="162">
        <f>IF(N179="zákl. přenesená",J179,0)</f>
        <v>0</v>
      </c>
      <c r="BH179" s="162">
        <f>IF(N179="sníž. přenesená",J179,0)</f>
        <v>0</v>
      </c>
      <c r="BI179" s="162">
        <f>IF(N179="nulová",J179,0)</f>
        <v>0</v>
      </c>
      <c r="BJ179" s="17" t="s">
        <v>86</v>
      </c>
      <c r="BK179" s="162">
        <f>ROUND(I179*H179,2)</f>
        <v>0</v>
      </c>
      <c r="BL179" s="17" t="s">
        <v>213</v>
      </c>
      <c r="BM179" s="161" t="s">
        <v>260</v>
      </c>
    </row>
    <row r="180" spans="1:65" s="13" customFormat="1" ht="11.25">
      <c r="B180" s="163"/>
      <c r="D180" s="164" t="s">
        <v>237</v>
      </c>
      <c r="E180" s="165" t="s">
        <v>1</v>
      </c>
      <c r="F180" s="166" t="s">
        <v>1342</v>
      </c>
      <c r="H180" s="167">
        <v>1</v>
      </c>
      <c r="I180" s="168"/>
      <c r="L180" s="163"/>
      <c r="M180" s="169"/>
      <c r="N180" s="170"/>
      <c r="O180" s="170"/>
      <c r="P180" s="170"/>
      <c r="Q180" s="170"/>
      <c r="R180" s="170"/>
      <c r="S180" s="170"/>
      <c r="T180" s="171"/>
      <c r="AT180" s="165" t="s">
        <v>237</v>
      </c>
      <c r="AU180" s="165" t="s">
        <v>88</v>
      </c>
      <c r="AV180" s="13" t="s">
        <v>88</v>
      </c>
      <c r="AW180" s="13" t="s">
        <v>33</v>
      </c>
      <c r="AX180" s="13" t="s">
        <v>79</v>
      </c>
      <c r="AY180" s="165" t="s">
        <v>207</v>
      </c>
    </row>
    <row r="181" spans="1:65" s="15" customFormat="1" ht="11.25">
      <c r="B181" s="179"/>
      <c r="D181" s="164" t="s">
        <v>237</v>
      </c>
      <c r="E181" s="180" t="s">
        <v>1</v>
      </c>
      <c r="F181" s="181" t="s">
        <v>242</v>
      </c>
      <c r="H181" s="182">
        <v>1</v>
      </c>
      <c r="I181" s="183"/>
      <c r="L181" s="179"/>
      <c r="M181" s="184"/>
      <c r="N181" s="185"/>
      <c r="O181" s="185"/>
      <c r="P181" s="185"/>
      <c r="Q181" s="185"/>
      <c r="R181" s="185"/>
      <c r="S181" s="185"/>
      <c r="T181" s="186"/>
      <c r="AT181" s="180" t="s">
        <v>237</v>
      </c>
      <c r="AU181" s="180" t="s">
        <v>88</v>
      </c>
      <c r="AV181" s="15" t="s">
        <v>213</v>
      </c>
      <c r="AW181" s="15" t="s">
        <v>33</v>
      </c>
      <c r="AX181" s="15" t="s">
        <v>86</v>
      </c>
      <c r="AY181" s="180" t="s">
        <v>207</v>
      </c>
    </row>
    <row r="182" spans="1:65" s="2" customFormat="1" ht="24.2" customHeight="1">
      <c r="A182" s="31"/>
      <c r="B182" s="148"/>
      <c r="C182" s="149" t="s">
        <v>262</v>
      </c>
      <c r="D182" s="149" t="s">
        <v>209</v>
      </c>
      <c r="E182" s="150" t="s">
        <v>4817</v>
      </c>
      <c r="F182" s="151" t="s">
        <v>4818</v>
      </c>
      <c r="G182" s="152" t="s">
        <v>301</v>
      </c>
      <c r="H182" s="153">
        <v>17</v>
      </c>
      <c r="I182" s="154"/>
      <c r="J182" s="155">
        <f>ROUND(I182*H182,2)</f>
        <v>0</v>
      </c>
      <c r="K182" s="156"/>
      <c r="L182" s="32"/>
      <c r="M182" s="157" t="s">
        <v>1</v>
      </c>
      <c r="N182" s="158" t="s">
        <v>44</v>
      </c>
      <c r="O182" s="57"/>
      <c r="P182" s="159">
        <f>O182*H182</f>
        <v>0</v>
      </c>
      <c r="Q182" s="159">
        <v>0</v>
      </c>
      <c r="R182" s="159">
        <f>Q182*H182</f>
        <v>0</v>
      </c>
      <c r="S182" s="159">
        <v>0</v>
      </c>
      <c r="T182" s="160">
        <f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61" t="s">
        <v>213</v>
      </c>
      <c r="AT182" s="161" t="s">
        <v>209</v>
      </c>
      <c r="AU182" s="161" t="s">
        <v>88</v>
      </c>
      <c r="AY182" s="17" t="s">
        <v>207</v>
      </c>
      <c r="BE182" s="162">
        <f>IF(N182="základní",J182,0)</f>
        <v>0</v>
      </c>
      <c r="BF182" s="162">
        <f>IF(N182="snížená",J182,0)</f>
        <v>0</v>
      </c>
      <c r="BG182" s="162">
        <f>IF(N182="zákl. přenesená",J182,0)</f>
        <v>0</v>
      </c>
      <c r="BH182" s="162">
        <f>IF(N182="sníž. přenesená",J182,0)</f>
        <v>0</v>
      </c>
      <c r="BI182" s="162">
        <f>IF(N182="nulová",J182,0)</f>
        <v>0</v>
      </c>
      <c r="BJ182" s="17" t="s">
        <v>86</v>
      </c>
      <c r="BK182" s="162">
        <f>ROUND(I182*H182,2)</f>
        <v>0</v>
      </c>
      <c r="BL182" s="17" t="s">
        <v>213</v>
      </c>
      <c r="BM182" s="161" t="s">
        <v>265</v>
      </c>
    </row>
    <row r="183" spans="1:65" s="13" customFormat="1" ht="11.25">
      <c r="B183" s="163"/>
      <c r="D183" s="164" t="s">
        <v>237</v>
      </c>
      <c r="E183" s="165" t="s">
        <v>1</v>
      </c>
      <c r="F183" s="166" t="s">
        <v>4308</v>
      </c>
      <c r="H183" s="167">
        <v>3</v>
      </c>
      <c r="I183" s="168"/>
      <c r="L183" s="163"/>
      <c r="M183" s="169"/>
      <c r="N183" s="170"/>
      <c r="O183" s="170"/>
      <c r="P183" s="170"/>
      <c r="Q183" s="170"/>
      <c r="R183" s="170"/>
      <c r="S183" s="170"/>
      <c r="T183" s="171"/>
      <c r="AT183" s="165" t="s">
        <v>237</v>
      </c>
      <c r="AU183" s="165" t="s">
        <v>88</v>
      </c>
      <c r="AV183" s="13" t="s">
        <v>88</v>
      </c>
      <c r="AW183" s="13" t="s">
        <v>33</v>
      </c>
      <c r="AX183" s="13" t="s">
        <v>79</v>
      </c>
      <c r="AY183" s="165" t="s">
        <v>207</v>
      </c>
    </row>
    <row r="184" spans="1:65" s="13" customFormat="1" ht="11.25">
      <c r="B184" s="163"/>
      <c r="D184" s="164" t="s">
        <v>237</v>
      </c>
      <c r="E184" s="165" t="s">
        <v>1</v>
      </c>
      <c r="F184" s="166" t="s">
        <v>4369</v>
      </c>
      <c r="H184" s="167">
        <v>4</v>
      </c>
      <c r="I184" s="168"/>
      <c r="L184" s="163"/>
      <c r="M184" s="169"/>
      <c r="N184" s="170"/>
      <c r="O184" s="170"/>
      <c r="P184" s="170"/>
      <c r="Q184" s="170"/>
      <c r="R184" s="170"/>
      <c r="S184" s="170"/>
      <c r="T184" s="171"/>
      <c r="AT184" s="165" t="s">
        <v>237</v>
      </c>
      <c r="AU184" s="165" t="s">
        <v>88</v>
      </c>
      <c r="AV184" s="13" t="s">
        <v>88</v>
      </c>
      <c r="AW184" s="13" t="s">
        <v>33</v>
      </c>
      <c r="AX184" s="13" t="s">
        <v>79</v>
      </c>
      <c r="AY184" s="165" t="s">
        <v>207</v>
      </c>
    </row>
    <row r="185" spans="1:65" s="13" customFormat="1" ht="11.25">
      <c r="B185" s="163"/>
      <c r="D185" s="164" t="s">
        <v>237</v>
      </c>
      <c r="E185" s="165" t="s">
        <v>1</v>
      </c>
      <c r="F185" s="166" t="s">
        <v>4381</v>
      </c>
      <c r="H185" s="167">
        <v>3</v>
      </c>
      <c r="I185" s="168"/>
      <c r="L185" s="163"/>
      <c r="M185" s="169"/>
      <c r="N185" s="170"/>
      <c r="O185" s="170"/>
      <c r="P185" s="170"/>
      <c r="Q185" s="170"/>
      <c r="R185" s="170"/>
      <c r="S185" s="170"/>
      <c r="T185" s="171"/>
      <c r="AT185" s="165" t="s">
        <v>237</v>
      </c>
      <c r="AU185" s="165" t="s">
        <v>88</v>
      </c>
      <c r="AV185" s="13" t="s">
        <v>88</v>
      </c>
      <c r="AW185" s="13" t="s">
        <v>33</v>
      </c>
      <c r="AX185" s="13" t="s">
        <v>79</v>
      </c>
      <c r="AY185" s="165" t="s">
        <v>207</v>
      </c>
    </row>
    <row r="186" spans="1:65" s="13" customFormat="1" ht="11.25">
      <c r="B186" s="163"/>
      <c r="D186" s="164" t="s">
        <v>237</v>
      </c>
      <c r="E186" s="165" t="s">
        <v>1</v>
      </c>
      <c r="F186" s="166" t="s">
        <v>4415</v>
      </c>
      <c r="H186" s="167">
        <v>3</v>
      </c>
      <c r="I186" s="168"/>
      <c r="L186" s="163"/>
      <c r="M186" s="169"/>
      <c r="N186" s="170"/>
      <c r="O186" s="170"/>
      <c r="P186" s="170"/>
      <c r="Q186" s="170"/>
      <c r="R186" s="170"/>
      <c r="S186" s="170"/>
      <c r="T186" s="171"/>
      <c r="AT186" s="165" t="s">
        <v>237</v>
      </c>
      <c r="AU186" s="165" t="s">
        <v>88</v>
      </c>
      <c r="AV186" s="13" t="s">
        <v>88</v>
      </c>
      <c r="AW186" s="13" t="s">
        <v>33</v>
      </c>
      <c r="AX186" s="13" t="s">
        <v>79</v>
      </c>
      <c r="AY186" s="165" t="s">
        <v>207</v>
      </c>
    </row>
    <row r="187" spans="1:65" s="13" customFormat="1" ht="11.25">
      <c r="B187" s="163"/>
      <c r="D187" s="164" t="s">
        <v>237</v>
      </c>
      <c r="E187" s="165" t="s">
        <v>1</v>
      </c>
      <c r="F187" s="166" t="s">
        <v>4819</v>
      </c>
      <c r="H187" s="167">
        <v>4</v>
      </c>
      <c r="I187" s="168"/>
      <c r="L187" s="163"/>
      <c r="M187" s="169"/>
      <c r="N187" s="170"/>
      <c r="O187" s="170"/>
      <c r="P187" s="170"/>
      <c r="Q187" s="170"/>
      <c r="R187" s="170"/>
      <c r="S187" s="170"/>
      <c r="T187" s="171"/>
      <c r="AT187" s="165" t="s">
        <v>237</v>
      </c>
      <c r="AU187" s="165" t="s">
        <v>88</v>
      </c>
      <c r="AV187" s="13" t="s">
        <v>88</v>
      </c>
      <c r="AW187" s="13" t="s">
        <v>33</v>
      </c>
      <c r="AX187" s="13" t="s">
        <v>79</v>
      </c>
      <c r="AY187" s="165" t="s">
        <v>207</v>
      </c>
    </row>
    <row r="188" spans="1:65" s="15" customFormat="1" ht="11.25">
      <c r="B188" s="179"/>
      <c r="D188" s="164" t="s">
        <v>237</v>
      </c>
      <c r="E188" s="180" t="s">
        <v>1</v>
      </c>
      <c r="F188" s="181" t="s">
        <v>242</v>
      </c>
      <c r="H188" s="182">
        <v>17</v>
      </c>
      <c r="I188" s="183"/>
      <c r="L188" s="179"/>
      <c r="M188" s="184"/>
      <c r="N188" s="185"/>
      <c r="O188" s="185"/>
      <c r="P188" s="185"/>
      <c r="Q188" s="185"/>
      <c r="R188" s="185"/>
      <c r="S188" s="185"/>
      <c r="T188" s="186"/>
      <c r="AT188" s="180" t="s">
        <v>237</v>
      </c>
      <c r="AU188" s="180" t="s">
        <v>88</v>
      </c>
      <c r="AV188" s="15" t="s">
        <v>213</v>
      </c>
      <c r="AW188" s="15" t="s">
        <v>33</v>
      </c>
      <c r="AX188" s="15" t="s">
        <v>86</v>
      </c>
      <c r="AY188" s="180" t="s">
        <v>207</v>
      </c>
    </row>
    <row r="189" spans="1:65" s="2" customFormat="1" ht="24.2" customHeight="1">
      <c r="A189" s="31"/>
      <c r="B189" s="148"/>
      <c r="C189" s="149" t="s">
        <v>236</v>
      </c>
      <c r="D189" s="149" t="s">
        <v>209</v>
      </c>
      <c r="E189" s="150" t="s">
        <v>4820</v>
      </c>
      <c r="F189" s="151" t="s">
        <v>4821</v>
      </c>
      <c r="G189" s="152" t="s">
        <v>301</v>
      </c>
      <c r="H189" s="153">
        <v>1</v>
      </c>
      <c r="I189" s="154"/>
      <c r="J189" s="155">
        <f>ROUND(I189*H189,2)</f>
        <v>0</v>
      </c>
      <c r="K189" s="156"/>
      <c r="L189" s="32"/>
      <c r="M189" s="157" t="s">
        <v>1</v>
      </c>
      <c r="N189" s="158" t="s">
        <v>44</v>
      </c>
      <c r="O189" s="57"/>
      <c r="P189" s="159">
        <f>O189*H189</f>
        <v>0</v>
      </c>
      <c r="Q189" s="159">
        <v>0</v>
      </c>
      <c r="R189" s="159">
        <f>Q189*H189</f>
        <v>0</v>
      </c>
      <c r="S189" s="159">
        <v>0</v>
      </c>
      <c r="T189" s="160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61" t="s">
        <v>213</v>
      </c>
      <c r="AT189" s="161" t="s">
        <v>209</v>
      </c>
      <c r="AU189" s="161" t="s">
        <v>88</v>
      </c>
      <c r="AY189" s="17" t="s">
        <v>207</v>
      </c>
      <c r="BE189" s="162">
        <f>IF(N189="základní",J189,0)</f>
        <v>0</v>
      </c>
      <c r="BF189" s="162">
        <f>IF(N189="snížená",J189,0)</f>
        <v>0</v>
      </c>
      <c r="BG189" s="162">
        <f>IF(N189="zákl. přenesená",J189,0)</f>
        <v>0</v>
      </c>
      <c r="BH189" s="162">
        <f>IF(N189="sníž. přenesená",J189,0)</f>
        <v>0</v>
      </c>
      <c r="BI189" s="162">
        <f>IF(N189="nulová",J189,0)</f>
        <v>0</v>
      </c>
      <c r="BJ189" s="17" t="s">
        <v>86</v>
      </c>
      <c r="BK189" s="162">
        <f>ROUND(I189*H189,2)</f>
        <v>0</v>
      </c>
      <c r="BL189" s="17" t="s">
        <v>213</v>
      </c>
      <c r="BM189" s="161" t="s">
        <v>271</v>
      </c>
    </row>
    <row r="190" spans="1:65" s="13" customFormat="1" ht="11.25">
      <c r="B190" s="163"/>
      <c r="D190" s="164" t="s">
        <v>237</v>
      </c>
      <c r="E190" s="165" t="s">
        <v>1</v>
      </c>
      <c r="F190" s="166" t="s">
        <v>4822</v>
      </c>
      <c r="H190" s="167">
        <v>1</v>
      </c>
      <c r="I190" s="168"/>
      <c r="L190" s="163"/>
      <c r="M190" s="169"/>
      <c r="N190" s="170"/>
      <c r="O190" s="170"/>
      <c r="P190" s="170"/>
      <c r="Q190" s="170"/>
      <c r="R190" s="170"/>
      <c r="S190" s="170"/>
      <c r="T190" s="171"/>
      <c r="AT190" s="165" t="s">
        <v>237</v>
      </c>
      <c r="AU190" s="165" t="s">
        <v>88</v>
      </c>
      <c r="AV190" s="13" t="s">
        <v>88</v>
      </c>
      <c r="AW190" s="13" t="s">
        <v>33</v>
      </c>
      <c r="AX190" s="13" t="s">
        <v>79</v>
      </c>
      <c r="AY190" s="165" t="s">
        <v>207</v>
      </c>
    </row>
    <row r="191" spans="1:65" s="15" customFormat="1" ht="11.25">
      <c r="B191" s="179"/>
      <c r="D191" s="164" t="s">
        <v>237</v>
      </c>
      <c r="E191" s="180" t="s">
        <v>1</v>
      </c>
      <c r="F191" s="181" t="s">
        <v>242</v>
      </c>
      <c r="H191" s="182">
        <v>1</v>
      </c>
      <c r="I191" s="183"/>
      <c r="L191" s="179"/>
      <c r="M191" s="184"/>
      <c r="N191" s="185"/>
      <c r="O191" s="185"/>
      <c r="P191" s="185"/>
      <c r="Q191" s="185"/>
      <c r="R191" s="185"/>
      <c r="S191" s="185"/>
      <c r="T191" s="186"/>
      <c r="AT191" s="180" t="s">
        <v>237</v>
      </c>
      <c r="AU191" s="180" t="s">
        <v>88</v>
      </c>
      <c r="AV191" s="15" t="s">
        <v>213</v>
      </c>
      <c r="AW191" s="15" t="s">
        <v>33</v>
      </c>
      <c r="AX191" s="15" t="s">
        <v>86</v>
      </c>
      <c r="AY191" s="180" t="s">
        <v>207</v>
      </c>
    </row>
    <row r="192" spans="1:65" s="2" customFormat="1" ht="33" customHeight="1">
      <c r="A192" s="31"/>
      <c r="B192" s="148"/>
      <c r="C192" s="149" t="s">
        <v>8</v>
      </c>
      <c r="D192" s="149" t="s">
        <v>209</v>
      </c>
      <c r="E192" s="150" t="s">
        <v>4823</v>
      </c>
      <c r="F192" s="151" t="s">
        <v>4824</v>
      </c>
      <c r="G192" s="152" t="s">
        <v>301</v>
      </c>
      <c r="H192" s="153">
        <v>8</v>
      </c>
      <c r="I192" s="154"/>
      <c r="J192" s="155">
        <f>ROUND(I192*H192,2)</f>
        <v>0</v>
      </c>
      <c r="K192" s="156"/>
      <c r="L192" s="32"/>
      <c r="M192" s="157" t="s">
        <v>1</v>
      </c>
      <c r="N192" s="158" t="s">
        <v>44</v>
      </c>
      <c r="O192" s="57"/>
      <c r="P192" s="159">
        <f>O192*H192</f>
        <v>0</v>
      </c>
      <c r="Q192" s="159">
        <v>0</v>
      </c>
      <c r="R192" s="159">
        <f>Q192*H192</f>
        <v>0</v>
      </c>
      <c r="S192" s="159">
        <v>0</v>
      </c>
      <c r="T192" s="160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61" t="s">
        <v>213</v>
      </c>
      <c r="AT192" s="161" t="s">
        <v>209</v>
      </c>
      <c r="AU192" s="161" t="s">
        <v>88</v>
      </c>
      <c r="AY192" s="17" t="s">
        <v>207</v>
      </c>
      <c r="BE192" s="162">
        <f>IF(N192="základní",J192,0)</f>
        <v>0</v>
      </c>
      <c r="BF192" s="162">
        <f>IF(N192="snížená",J192,0)</f>
        <v>0</v>
      </c>
      <c r="BG192" s="162">
        <f>IF(N192="zákl. přenesená",J192,0)</f>
        <v>0</v>
      </c>
      <c r="BH192" s="162">
        <f>IF(N192="sníž. přenesená",J192,0)</f>
        <v>0</v>
      </c>
      <c r="BI192" s="162">
        <f>IF(N192="nulová",J192,0)</f>
        <v>0</v>
      </c>
      <c r="BJ192" s="17" t="s">
        <v>86</v>
      </c>
      <c r="BK192" s="162">
        <f>ROUND(I192*H192,2)</f>
        <v>0</v>
      </c>
      <c r="BL192" s="17" t="s">
        <v>213</v>
      </c>
      <c r="BM192" s="161" t="s">
        <v>275</v>
      </c>
    </row>
    <row r="193" spans="1:65" s="13" customFormat="1" ht="11.25">
      <c r="B193" s="163"/>
      <c r="D193" s="164" t="s">
        <v>237</v>
      </c>
      <c r="E193" s="165" t="s">
        <v>1</v>
      </c>
      <c r="F193" s="166" t="s">
        <v>1342</v>
      </c>
      <c r="H193" s="167">
        <v>1</v>
      </c>
      <c r="I193" s="168"/>
      <c r="L193" s="163"/>
      <c r="M193" s="169"/>
      <c r="N193" s="170"/>
      <c r="O193" s="170"/>
      <c r="P193" s="170"/>
      <c r="Q193" s="170"/>
      <c r="R193" s="170"/>
      <c r="S193" s="170"/>
      <c r="T193" s="171"/>
      <c r="AT193" s="165" t="s">
        <v>237</v>
      </c>
      <c r="AU193" s="165" t="s">
        <v>88</v>
      </c>
      <c r="AV193" s="13" t="s">
        <v>88</v>
      </c>
      <c r="AW193" s="13" t="s">
        <v>33</v>
      </c>
      <c r="AX193" s="13" t="s">
        <v>79</v>
      </c>
      <c r="AY193" s="165" t="s">
        <v>207</v>
      </c>
    </row>
    <row r="194" spans="1:65" s="13" customFormat="1" ht="11.25">
      <c r="B194" s="163"/>
      <c r="D194" s="164" t="s">
        <v>237</v>
      </c>
      <c r="E194" s="165" t="s">
        <v>1</v>
      </c>
      <c r="F194" s="166" t="s">
        <v>4334</v>
      </c>
      <c r="H194" s="167">
        <v>2</v>
      </c>
      <c r="I194" s="168"/>
      <c r="L194" s="163"/>
      <c r="M194" s="169"/>
      <c r="N194" s="170"/>
      <c r="O194" s="170"/>
      <c r="P194" s="170"/>
      <c r="Q194" s="170"/>
      <c r="R194" s="170"/>
      <c r="S194" s="170"/>
      <c r="T194" s="171"/>
      <c r="AT194" s="165" t="s">
        <v>237</v>
      </c>
      <c r="AU194" s="165" t="s">
        <v>88</v>
      </c>
      <c r="AV194" s="13" t="s">
        <v>88</v>
      </c>
      <c r="AW194" s="13" t="s">
        <v>33</v>
      </c>
      <c r="AX194" s="13" t="s">
        <v>79</v>
      </c>
      <c r="AY194" s="165" t="s">
        <v>207</v>
      </c>
    </row>
    <row r="195" spans="1:65" s="13" customFormat="1" ht="11.25">
      <c r="B195" s="163"/>
      <c r="D195" s="164" t="s">
        <v>237</v>
      </c>
      <c r="E195" s="165" t="s">
        <v>1</v>
      </c>
      <c r="F195" s="166" t="s">
        <v>4096</v>
      </c>
      <c r="H195" s="167">
        <v>1</v>
      </c>
      <c r="I195" s="168"/>
      <c r="L195" s="163"/>
      <c r="M195" s="169"/>
      <c r="N195" s="170"/>
      <c r="O195" s="170"/>
      <c r="P195" s="170"/>
      <c r="Q195" s="170"/>
      <c r="R195" s="170"/>
      <c r="S195" s="170"/>
      <c r="T195" s="171"/>
      <c r="AT195" s="165" t="s">
        <v>237</v>
      </c>
      <c r="AU195" s="165" t="s">
        <v>88</v>
      </c>
      <c r="AV195" s="13" t="s">
        <v>88</v>
      </c>
      <c r="AW195" s="13" t="s">
        <v>33</v>
      </c>
      <c r="AX195" s="13" t="s">
        <v>79</v>
      </c>
      <c r="AY195" s="165" t="s">
        <v>207</v>
      </c>
    </row>
    <row r="196" spans="1:65" s="13" customFormat="1" ht="11.25">
      <c r="B196" s="163"/>
      <c r="D196" s="164" t="s">
        <v>237</v>
      </c>
      <c r="E196" s="165" t="s">
        <v>1</v>
      </c>
      <c r="F196" s="166" t="s">
        <v>4386</v>
      </c>
      <c r="H196" s="167">
        <v>2</v>
      </c>
      <c r="I196" s="168"/>
      <c r="L196" s="163"/>
      <c r="M196" s="169"/>
      <c r="N196" s="170"/>
      <c r="O196" s="170"/>
      <c r="P196" s="170"/>
      <c r="Q196" s="170"/>
      <c r="R196" s="170"/>
      <c r="S196" s="170"/>
      <c r="T196" s="171"/>
      <c r="AT196" s="165" t="s">
        <v>237</v>
      </c>
      <c r="AU196" s="165" t="s">
        <v>88</v>
      </c>
      <c r="AV196" s="13" t="s">
        <v>88</v>
      </c>
      <c r="AW196" s="13" t="s">
        <v>33</v>
      </c>
      <c r="AX196" s="13" t="s">
        <v>79</v>
      </c>
      <c r="AY196" s="165" t="s">
        <v>207</v>
      </c>
    </row>
    <row r="197" spans="1:65" s="13" customFormat="1" ht="11.25">
      <c r="B197" s="163"/>
      <c r="D197" s="164" t="s">
        <v>237</v>
      </c>
      <c r="E197" s="165" t="s">
        <v>1</v>
      </c>
      <c r="F197" s="166" t="s">
        <v>1364</v>
      </c>
      <c r="H197" s="167">
        <v>1</v>
      </c>
      <c r="I197" s="168"/>
      <c r="L197" s="163"/>
      <c r="M197" s="169"/>
      <c r="N197" s="170"/>
      <c r="O197" s="170"/>
      <c r="P197" s="170"/>
      <c r="Q197" s="170"/>
      <c r="R197" s="170"/>
      <c r="S197" s="170"/>
      <c r="T197" s="171"/>
      <c r="AT197" s="165" t="s">
        <v>237</v>
      </c>
      <c r="AU197" s="165" t="s">
        <v>88</v>
      </c>
      <c r="AV197" s="13" t="s">
        <v>88</v>
      </c>
      <c r="AW197" s="13" t="s">
        <v>33</v>
      </c>
      <c r="AX197" s="13" t="s">
        <v>79</v>
      </c>
      <c r="AY197" s="165" t="s">
        <v>207</v>
      </c>
    </row>
    <row r="198" spans="1:65" s="13" customFormat="1" ht="11.25">
      <c r="B198" s="163"/>
      <c r="D198" s="164" t="s">
        <v>237</v>
      </c>
      <c r="E198" s="165" t="s">
        <v>1</v>
      </c>
      <c r="F198" s="166" t="s">
        <v>1365</v>
      </c>
      <c r="H198" s="167">
        <v>1</v>
      </c>
      <c r="I198" s="168"/>
      <c r="L198" s="163"/>
      <c r="M198" s="169"/>
      <c r="N198" s="170"/>
      <c r="O198" s="170"/>
      <c r="P198" s="170"/>
      <c r="Q198" s="170"/>
      <c r="R198" s="170"/>
      <c r="S198" s="170"/>
      <c r="T198" s="171"/>
      <c r="AT198" s="165" t="s">
        <v>237</v>
      </c>
      <c r="AU198" s="165" t="s">
        <v>88</v>
      </c>
      <c r="AV198" s="13" t="s">
        <v>88</v>
      </c>
      <c r="AW198" s="13" t="s">
        <v>33</v>
      </c>
      <c r="AX198" s="13" t="s">
        <v>79</v>
      </c>
      <c r="AY198" s="165" t="s">
        <v>207</v>
      </c>
    </row>
    <row r="199" spans="1:65" s="15" customFormat="1" ht="11.25">
      <c r="B199" s="179"/>
      <c r="D199" s="164" t="s">
        <v>237</v>
      </c>
      <c r="E199" s="180" t="s">
        <v>1</v>
      </c>
      <c r="F199" s="181" t="s">
        <v>242</v>
      </c>
      <c r="H199" s="182">
        <v>8</v>
      </c>
      <c r="I199" s="183"/>
      <c r="L199" s="179"/>
      <c r="M199" s="184"/>
      <c r="N199" s="185"/>
      <c r="O199" s="185"/>
      <c r="P199" s="185"/>
      <c r="Q199" s="185"/>
      <c r="R199" s="185"/>
      <c r="S199" s="185"/>
      <c r="T199" s="186"/>
      <c r="AT199" s="180" t="s">
        <v>237</v>
      </c>
      <c r="AU199" s="180" t="s">
        <v>88</v>
      </c>
      <c r="AV199" s="15" t="s">
        <v>213</v>
      </c>
      <c r="AW199" s="15" t="s">
        <v>33</v>
      </c>
      <c r="AX199" s="15" t="s">
        <v>86</v>
      </c>
      <c r="AY199" s="180" t="s">
        <v>207</v>
      </c>
    </row>
    <row r="200" spans="1:65" s="2" customFormat="1" ht="24.2" customHeight="1">
      <c r="A200" s="31"/>
      <c r="B200" s="148"/>
      <c r="C200" s="149" t="s">
        <v>245</v>
      </c>
      <c r="D200" s="149" t="s">
        <v>209</v>
      </c>
      <c r="E200" s="150" t="s">
        <v>4825</v>
      </c>
      <c r="F200" s="151" t="s">
        <v>4826</v>
      </c>
      <c r="G200" s="152" t="s">
        <v>301</v>
      </c>
      <c r="H200" s="153">
        <v>1</v>
      </c>
      <c r="I200" s="154"/>
      <c r="J200" s="155">
        <f>ROUND(I200*H200,2)</f>
        <v>0</v>
      </c>
      <c r="K200" s="156"/>
      <c r="L200" s="32"/>
      <c r="M200" s="157" t="s">
        <v>1</v>
      </c>
      <c r="N200" s="158" t="s">
        <v>44</v>
      </c>
      <c r="O200" s="57"/>
      <c r="P200" s="159">
        <f>O200*H200</f>
        <v>0</v>
      </c>
      <c r="Q200" s="159">
        <v>0</v>
      </c>
      <c r="R200" s="159">
        <f>Q200*H200</f>
        <v>0</v>
      </c>
      <c r="S200" s="159">
        <v>0</v>
      </c>
      <c r="T200" s="160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61" t="s">
        <v>213</v>
      </c>
      <c r="AT200" s="161" t="s">
        <v>209</v>
      </c>
      <c r="AU200" s="161" t="s">
        <v>88</v>
      </c>
      <c r="AY200" s="17" t="s">
        <v>207</v>
      </c>
      <c r="BE200" s="162">
        <f>IF(N200="základní",J200,0)</f>
        <v>0</v>
      </c>
      <c r="BF200" s="162">
        <f>IF(N200="snížená",J200,0)</f>
        <v>0</v>
      </c>
      <c r="BG200" s="162">
        <f>IF(N200="zákl. přenesená",J200,0)</f>
        <v>0</v>
      </c>
      <c r="BH200" s="162">
        <f>IF(N200="sníž. přenesená",J200,0)</f>
        <v>0</v>
      </c>
      <c r="BI200" s="162">
        <f>IF(N200="nulová",J200,0)</f>
        <v>0</v>
      </c>
      <c r="BJ200" s="17" t="s">
        <v>86</v>
      </c>
      <c r="BK200" s="162">
        <f>ROUND(I200*H200,2)</f>
        <v>0</v>
      </c>
      <c r="BL200" s="17" t="s">
        <v>213</v>
      </c>
      <c r="BM200" s="161" t="s">
        <v>279</v>
      </c>
    </row>
    <row r="201" spans="1:65" s="13" customFormat="1" ht="11.25">
      <c r="B201" s="163"/>
      <c r="D201" s="164" t="s">
        <v>237</v>
      </c>
      <c r="E201" s="165" t="s">
        <v>1</v>
      </c>
      <c r="F201" s="166" t="s">
        <v>1365</v>
      </c>
      <c r="H201" s="167">
        <v>1</v>
      </c>
      <c r="I201" s="168"/>
      <c r="L201" s="163"/>
      <c r="M201" s="169"/>
      <c r="N201" s="170"/>
      <c r="O201" s="170"/>
      <c r="P201" s="170"/>
      <c r="Q201" s="170"/>
      <c r="R201" s="170"/>
      <c r="S201" s="170"/>
      <c r="T201" s="171"/>
      <c r="AT201" s="165" t="s">
        <v>237</v>
      </c>
      <c r="AU201" s="165" t="s">
        <v>88</v>
      </c>
      <c r="AV201" s="13" t="s">
        <v>88</v>
      </c>
      <c r="AW201" s="13" t="s">
        <v>33</v>
      </c>
      <c r="AX201" s="13" t="s">
        <v>79</v>
      </c>
      <c r="AY201" s="165" t="s">
        <v>207</v>
      </c>
    </row>
    <row r="202" spans="1:65" s="15" customFormat="1" ht="11.25">
      <c r="B202" s="179"/>
      <c r="D202" s="164" t="s">
        <v>237</v>
      </c>
      <c r="E202" s="180" t="s">
        <v>1</v>
      </c>
      <c r="F202" s="181" t="s">
        <v>242</v>
      </c>
      <c r="H202" s="182">
        <v>1</v>
      </c>
      <c r="I202" s="183"/>
      <c r="L202" s="179"/>
      <c r="M202" s="184"/>
      <c r="N202" s="185"/>
      <c r="O202" s="185"/>
      <c r="P202" s="185"/>
      <c r="Q202" s="185"/>
      <c r="R202" s="185"/>
      <c r="S202" s="185"/>
      <c r="T202" s="186"/>
      <c r="AT202" s="180" t="s">
        <v>237</v>
      </c>
      <c r="AU202" s="180" t="s">
        <v>88</v>
      </c>
      <c r="AV202" s="15" t="s">
        <v>213</v>
      </c>
      <c r="AW202" s="15" t="s">
        <v>33</v>
      </c>
      <c r="AX202" s="15" t="s">
        <v>86</v>
      </c>
      <c r="AY202" s="180" t="s">
        <v>207</v>
      </c>
    </row>
    <row r="203" spans="1:65" s="2" customFormat="1" ht="24.2" customHeight="1">
      <c r="A203" s="31"/>
      <c r="B203" s="148"/>
      <c r="C203" s="149" t="s">
        <v>285</v>
      </c>
      <c r="D203" s="149" t="s">
        <v>209</v>
      </c>
      <c r="E203" s="150" t="s">
        <v>4827</v>
      </c>
      <c r="F203" s="151" t="s">
        <v>4828</v>
      </c>
      <c r="G203" s="152" t="s">
        <v>301</v>
      </c>
      <c r="H203" s="153">
        <v>2</v>
      </c>
      <c r="I203" s="154"/>
      <c r="J203" s="155">
        <f>ROUND(I203*H203,2)</f>
        <v>0</v>
      </c>
      <c r="K203" s="156"/>
      <c r="L203" s="32"/>
      <c r="M203" s="157" t="s">
        <v>1</v>
      </c>
      <c r="N203" s="158" t="s">
        <v>44</v>
      </c>
      <c r="O203" s="57"/>
      <c r="P203" s="159">
        <f>O203*H203</f>
        <v>0</v>
      </c>
      <c r="Q203" s="159">
        <v>0</v>
      </c>
      <c r="R203" s="159">
        <f>Q203*H203</f>
        <v>0</v>
      </c>
      <c r="S203" s="159">
        <v>0</v>
      </c>
      <c r="T203" s="160">
        <f>S203*H203</f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61" t="s">
        <v>213</v>
      </c>
      <c r="AT203" s="161" t="s">
        <v>209</v>
      </c>
      <c r="AU203" s="161" t="s">
        <v>88</v>
      </c>
      <c r="AY203" s="17" t="s">
        <v>207</v>
      </c>
      <c r="BE203" s="162">
        <f>IF(N203="základní",J203,0)</f>
        <v>0</v>
      </c>
      <c r="BF203" s="162">
        <f>IF(N203="snížená",J203,0)</f>
        <v>0</v>
      </c>
      <c r="BG203" s="162">
        <f>IF(N203="zákl. přenesená",J203,0)</f>
        <v>0</v>
      </c>
      <c r="BH203" s="162">
        <f>IF(N203="sníž. přenesená",J203,0)</f>
        <v>0</v>
      </c>
      <c r="BI203" s="162">
        <f>IF(N203="nulová",J203,0)</f>
        <v>0</v>
      </c>
      <c r="BJ203" s="17" t="s">
        <v>86</v>
      </c>
      <c r="BK203" s="162">
        <f>ROUND(I203*H203,2)</f>
        <v>0</v>
      </c>
      <c r="BL203" s="17" t="s">
        <v>213</v>
      </c>
      <c r="BM203" s="161" t="s">
        <v>289</v>
      </c>
    </row>
    <row r="204" spans="1:65" s="2" customFormat="1" ht="24.2" customHeight="1">
      <c r="A204" s="31"/>
      <c r="B204" s="148"/>
      <c r="C204" s="149" t="s">
        <v>249</v>
      </c>
      <c r="D204" s="149" t="s">
        <v>209</v>
      </c>
      <c r="E204" s="150" t="s">
        <v>4829</v>
      </c>
      <c r="F204" s="151" t="s">
        <v>4830</v>
      </c>
      <c r="G204" s="152" t="s">
        <v>220</v>
      </c>
      <c r="H204" s="153">
        <v>20.5</v>
      </c>
      <c r="I204" s="154"/>
      <c r="J204" s="155">
        <f>ROUND(I204*H204,2)</f>
        <v>0</v>
      </c>
      <c r="K204" s="156"/>
      <c r="L204" s="32"/>
      <c r="M204" s="157" t="s">
        <v>1</v>
      </c>
      <c r="N204" s="158" t="s">
        <v>44</v>
      </c>
      <c r="O204" s="57"/>
      <c r="P204" s="159">
        <f>O204*H204</f>
        <v>0</v>
      </c>
      <c r="Q204" s="159">
        <v>0</v>
      </c>
      <c r="R204" s="159">
        <f>Q204*H204</f>
        <v>0</v>
      </c>
      <c r="S204" s="159">
        <v>0</v>
      </c>
      <c r="T204" s="160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61" t="s">
        <v>213</v>
      </c>
      <c r="AT204" s="161" t="s">
        <v>209</v>
      </c>
      <c r="AU204" s="161" t="s">
        <v>88</v>
      </c>
      <c r="AY204" s="17" t="s">
        <v>207</v>
      </c>
      <c r="BE204" s="162">
        <f>IF(N204="základní",J204,0)</f>
        <v>0</v>
      </c>
      <c r="BF204" s="162">
        <f>IF(N204="snížená",J204,0)</f>
        <v>0</v>
      </c>
      <c r="BG204" s="162">
        <f>IF(N204="zákl. přenesená",J204,0)</f>
        <v>0</v>
      </c>
      <c r="BH204" s="162">
        <f>IF(N204="sníž. přenesená",J204,0)</f>
        <v>0</v>
      </c>
      <c r="BI204" s="162">
        <f>IF(N204="nulová",J204,0)</f>
        <v>0</v>
      </c>
      <c r="BJ204" s="17" t="s">
        <v>86</v>
      </c>
      <c r="BK204" s="162">
        <f>ROUND(I204*H204,2)</f>
        <v>0</v>
      </c>
      <c r="BL204" s="17" t="s">
        <v>213</v>
      </c>
      <c r="BM204" s="161" t="s">
        <v>293</v>
      </c>
    </row>
    <row r="205" spans="1:65" s="13" customFormat="1" ht="11.25">
      <c r="B205" s="163"/>
      <c r="D205" s="164" t="s">
        <v>237</v>
      </c>
      <c r="E205" s="165" t="s">
        <v>1</v>
      </c>
      <c r="F205" s="166" t="s">
        <v>4308</v>
      </c>
      <c r="H205" s="167">
        <v>3</v>
      </c>
      <c r="I205" s="168"/>
      <c r="L205" s="163"/>
      <c r="M205" s="169"/>
      <c r="N205" s="170"/>
      <c r="O205" s="170"/>
      <c r="P205" s="170"/>
      <c r="Q205" s="170"/>
      <c r="R205" s="170"/>
      <c r="S205" s="170"/>
      <c r="T205" s="171"/>
      <c r="AT205" s="165" t="s">
        <v>237</v>
      </c>
      <c r="AU205" s="165" t="s">
        <v>88</v>
      </c>
      <c r="AV205" s="13" t="s">
        <v>88</v>
      </c>
      <c r="AW205" s="13" t="s">
        <v>33</v>
      </c>
      <c r="AX205" s="13" t="s">
        <v>79</v>
      </c>
      <c r="AY205" s="165" t="s">
        <v>207</v>
      </c>
    </row>
    <row r="206" spans="1:65" s="13" customFormat="1" ht="11.25">
      <c r="B206" s="163"/>
      <c r="D206" s="164" t="s">
        <v>237</v>
      </c>
      <c r="E206" s="165" t="s">
        <v>1</v>
      </c>
      <c r="F206" s="166" t="s">
        <v>4353</v>
      </c>
      <c r="H206" s="167">
        <v>5</v>
      </c>
      <c r="I206" s="168"/>
      <c r="L206" s="163"/>
      <c r="M206" s="169"/>
      <c r="N206" s="170"/>
      <c r="O206" s="170"/>
      <c r="P206" s="170"/>
      <c r="Q206" s="170"/>
      <c r="R206" s="170"/>
      <c r="S206" s="170"/>
      <c r="T206" s="171"/>
      <c r="AT206" s="165" t="s">
        <v>237</v>
      </c>
      <c r="AU206" s="165" t="s">
        <v>88</v>
      </c>
      <c r="AV206" s="13" t="s">
        <v>88</v>
      </c>
      <c r="AW206" s="13" t="s">
        <v>33</v>
      </c>
      <c r="AX206" s="13" t="s">
        <v>79</v>
      </c>
      <c r="AY206" s="165" t="s">
        <v>207</v>
      </c>
    </row>
    <row r="207" spans="1:65" s="13" customFormat="1" ht="11.25">
      <c r="B207" s="163"/>
      <c r="D207" s="164" t="s">
        <v>237</v>
      </c>
      <c r="E207" s="165" t="s">
        <v>1</v>
      </c>
      <c r="F207" s="166" t="s">
        <v>4831</v>
      </c>
      <c r="H207" s="167">
        <v>4.5</v>
      </c>
      <c r="I207" s="168"/>
      <c r="L207" s="163"/>
      <c r="M207" s="169"/>
      <c r="N207" s="170"/>
      <c r="O207" s="170"/>
      <c r="P207" s="170"/>
      <c r="Q207" s="170"/>
      <c r="R207" s="170"/>
      <c r="S207" s="170"/>
      <c r="T207" s="171"/>
      <c r="AT207" s="165" t="s">
        <v>237</v>
      </c>
      <c r="AU207" s="165" t="s">
        <v>88</v>
      </c>
      <c r="AV207" s="13" t="s">
        <v>88</v>
      </c>
      <c r="AW207" s="13" t="s">
        <v>33</v>
      </c>
      <c r="AX207" s="13" t="s">
        <v>79</v>
      </c>
      <c r="AY207" s="165" t="s">
        <v>207</v>
      </c>
    </row>
    <row r="208" spans="1:65" s="13" customFormat="1" ht="11.25">
      <c r="B208" s="163"/>
      <c r="D208" s="164" t="s">
        <v>237</v>
      </c>
      <c r="E208" s="165" t="s">
        <v>1</v>
      </c>
      <c r="F208" s="166" t="s">
        <v>4832</v>
      </c>
      <c r="H208" s="167">
        <v>5</v>
      </c>
      <c r="I208" s="168"/>
      <c r="L208" s="163"/>
      <c r="M208" s="169"/>
      <c r="N208" s="170"/>
      <c r="O208" s="170"/>
      <c r="P208" s="170"/>
      <c r="Q208" s="170"/>
      <c r="R208" s="170"/>
      <c r="S208" s="170"/>
      <c r="T208" s="171"/>
      <c r="AT208" s="165" t="s">
        <v>237</v>
      </c>
      <c r="AU208" s="165" t="s">
        <v>88</v>
      </c>
      <c r="AV208" s="13" t="s">
        <v>88</v>
      </c>
      <c r="AW208" s="13" t="s">
        <v>33</v>
      </c>
      <c r="AX208" s="13" t="s">
        <v>79</v>
      </c>
      <c r="AY208" s="165" t="s">
        <v>207</v>
      </c>
    </row>
    <row r="209" spans="1:65" s="13" customFormat="1" ht="11.25">
      <c r="B209" s="163"/>
      <c r="D209" s="164" t="s">
        <v>237</v>
      </c>
      <c r="E209" s="165" t="s">
        <v>1</v>
      </c>
      <c r="F209" s="166" t="s">
        <v>4445</v>
      </c>
      <c r="H209" s="167">
        <v>3</v>
      </c>
      <c r="I209" s="168"/>
      <c r="L209" s="163"/>
      <c r="M209" s="169"/>
      <c r="N209" s="170"/>
      <c r="O209" s="170"/>
      <c r="P209" s="170"/>
      <c r="Q209" s="170"/>
      <c r="R209" s="170"/>
      <c r="S209" s="170"/>
      <c r="T209" s="171"/>
      <c r="AT209" s="165" t="s">
        <v>237</v>
      </c>
      <c r="AU209" s="165" t="s">
        <v>88</v>
      </c>
      <c r="AV209" s="13" t="s">
        <v>88</v>
      </c>
      <c r="AW209" s="13" t="s">
        <v>33</v>
      </c>
      <c r="AX209" s="13" t="s">
        <v>79</v>
      </c>
      <c r="AY209" s="165" t="s">
        <v>207</v>
      </c>
    </row>
    <row r="210" spans="1:65" s="15" customFormat="1" ht="11.25">
      <c r="B210" s="179"/>
      <c r="D210" s="164" t="s">
        <v>237</v>
      </c>
      <c r="E210" s="180" t="s">
        <v>1</v>
      </c>
      <c r="F210" s="181" t="s">
        <v>242</v>
      </c>
      <c r="H210" s="182">
        <v>20.5</v>
      </c>
      <c r="I210" s="183"/>
      <c r="L210" s="179"/>
      <c r="M210" s="184"/>
      <c r="N210" s="185"/>
      <c r="O210" s="185"/>
      <c r="P210" s="185"/>
      <c r="Q210" s="185"/>
      <c r="R210" s="185"/>
      <c r="S210" s="185"/>
      <c r="T210" s="186"/>
      <c r="AT210" s="180" t="s">
        <v>237</v>
      </c>
      <c r="AU210" s="180" t="s">
        <v>88</v>
      </c>
      <c r="AV210" s="15" t="s">
        <v>213</v>
      </c>
      <c r="AW210" s="15" t="s">
        <v>33</v>
      </c>
      <c r="AX210" s="15" t="s">
        <v>86</v>
      </c>
      <c r="AY210" s="180" t="s">
        <v>207</v>
      </c>
    </row>
    <row r="211" spans="1:65" s="2" customFormat="1" ht="24.2" customHeight="1">
      <c r="A211" s="31"/>
      <c r="B211" s="148"/>
      <c r="C211" s="149" t="s">
        <v>294</v>
      </c>
      <c r="D211" s="149" t="s">
        <v>209</v>
      </c>
      <c r="E211" s="150" t="s">
        <v>4833</v>
      </c>
      <c r="F211" s="151" t="s">
        <v>4834</v>
      </c>
      <c r="G211" s="152" t="s">
        <v>220</v>
      </c>
      <c r="H211" s="153">
        <v>61</v>
      </c>
      <c r="I211" s="154"/>
      <c r="J211" s="155">
        <f>ROUND(I211*H211,2)</f>
        <v>0</v>
      </c>
      <c r="K211" s="156"/>
      <c r="L211" s="32"/>
      <c r="M211" s="157" t="s">
        <v>1</v>
      </c>
      <c r="N211" s="158" t="s">
        <v>44</v>
      </c>
      <c r="O211" s="57"/>
      <c r="P211" s="159">
        <f>O211*H211</f>
        <v>0</v>
      </c>
      <c r="Q211" s="159">
        <v>0</v>
      </c>
      <c r="R211" s="159">
        <f>Q211*H211</f>
        <v>0</v>
      </c>
      <c r="S211" s="159">
        <v>0</v>
      </c>
      <c r="T211" s="160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61" t="s">
        <v>213</v>
      </c>
      <c r="AT211" s="161" t="s">
        <v>209</v>
      </c>
      <c r="AU211" s="161" t="s">
        <v>88</v>
      </c>
      <c r="AY211" s="17" t="s">
        <v>207</v>
      </c>
      <c r="BE211" s="162">
        <f>IF(N211="základní",J211,0)</f>
        <v>0</v>
      </c>
      <c r="BF211" s="162">
        <f>IF(N211="snížená",J211,0)</f>
        <v>0</v>
      </c>
      <c r="BG211" s="162">
        <f>IF(N211="zákl. přenesená",J211,0)</f>
        <v>0</v>
      </c>
      <c r="BH211" s="162">
        <f>IF(N211="sníž. přenesená",J211,0)</f>
        <v>0</v>
      </c>
      <c r="BI211" s="162">
        <f>IF(N211="nulová",J211,0)</f>
        <v>0</v>
      </c>
      <c r="BJ211" s="17" t="s">
        <v>86</v>
      </c>
      <c r="BK211" s="162">
        <f>ROUND(I211*H211,2)</f>
        <v>0</v>
      </c>
      <c r="BL211" s="17" t="s">
        <v>213</v>
      </c>
      <c r="BM211" s="161" t="s">
        <v>297</v>
      </c>
    </row>
    <row r="212" spans="1:65" s="2" customFormat="1" ht="33" customHeight="1">
      <c r="A212" s="31"/>
      <c r="B212" s="148"/>
      <c r="C212" s="149" t="s">
        <v>253</v>
      </c>
      <c r="D212" s="149" t="s">
        <v>209</v>
      </c>
      <c r="E212" s="150" t="s">
        <v>4835</v>
      </c>
      <c r="F212" s="151" t="s">
        <v>4836</v>
      </c>
      <c r="G212" s="152" t="s">
        <v>220</v>
      </c>
      <c r="H212" s="153">
        <v>12</v>
      </c>
      <c r="I212" s="154"/>
      <c r="J212" s="155">
        <f>ROUND(I212*H212,2)</f>
        <v>0</v>
      </c>
      <c r="K212" s="156"/>
      <c r="L212" s="32"/>
      <c r="M212" s="157" t="s">
        <v>1</v>
      </c>
      <c r="N212" s="158" t="s">
        <v>44</v>
      </c>
      <c r="O212" s="57"/>
      <c r="P212" s="159">
        <f>O212*H212</f>
        <v>0</v>
      </c>
      <c r="Q212" s="159">
        <v>0</v>
      </c>
      <c r="R212" s="159">
        <f>Q212*H212</f>
        <v>0</v>
      </c>
      <c r="S212" s="159">
        <v>0</v>
      </c>
      <c r="T212" s="160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61" t="s">
        <v>213</v>
      </c>
      <c r="AT212" s="161" t="s">
        <v>209</v>
      </c>
      <c r="AU212" s="161" t="s">
        <v>88</v>
      </c>
      <c r="AY212" s="17" t="s">
        <v>207</v>
      </c>
      <c r="BE212" s="162">
        <f>IF(N212="základní",J212,0)</f>
        <v>0</v>
      </c>
      <c r="BF212" s="162">
        <f>IF(N212="snížená",J212,0)</f>
        <v>0</v>
      </c>
      <c r="BG212" s="162">
        <f>IF(N212="zákl. přenesená",J212,0)</f>
        <v>0</v>
      </c>
      <c r="BH212" s="162">
        <f>IF(N212="sníž. přenesená",J212,0)</f>
        <v>0</v>
      </c>
      <c r="BI212" s="162">
        <f>IF(N212="nulová",J212,0)</f>
        <v>0</v>
      </c>
      <c r="BJ212" s="17" t="s">
        <v>86</v>
      </c>
      <c r="BK212" s="162">
        <f>ROUND(I212*H212,2)</f>
        <v>0</v>
      </c>
      <c r="BL212" s="17" t="s">
        <v>213</v>
      </c>
      <c r="BM212" s="161" t="s">
        <v>302</v>
      </c>
    </row>
    <row r="213" spans="1:65" s="13" customFormat="1" ht="11.25">
      <c r="B213" s="163"/>
      <c r="D213" s="164" t="s">
        <v>237</v>
      </c>
      <c r="E213" s="165" t="s">
        <v>1</v>
      </c>
      <c r="F213" s="166" t="s">
        <v>4837</v>
      </c>
      <c r="H213" s="167">
        <v>12</v>
      </c>
      <c r="I213" s="168"/>
      <c r="L213" s="163"/>
      <c r="M213" s="169"/>
      <c r="N213" s="170"/>
      <c r="O213" s="170"/>
      <c r="P213" s="170"/>
      <c r="Q213" s="170"/>
      <c r="R213" s="170"/>
      <c r="S213" s="170"/>
      <c r="T213" s="171"/>
      <c r="AT213" s="165" t="s">
        <v>237</v>
      </c>
      <c r="AU213" s="165" t="s">
        <v>88</v>
      </c>
      <c r="AV213" s="13" t="s">
        <v>88</v>
      </c>
      <c r="AW213" s="13" t="s">
        <v>33</v>
      </c>
      <c r="AX213" s="13" t="s">
        <v>79</v>
      </c>
      <c r="AY213" s="165" t="s">
        <v>207</v>
      </c>
    </row>
    <row r="214" spans="1:65" s="15" customFormat="1" ht="11.25">
      <c r="B214" s="179"/>
      <c r="D214" s="164" t="s">
        <v>237</v>
      </c>
      <c r="E214" s="180" t="s">
        <v>1</v>
      </c>
      <c r="F214" s="181" t="s">
        <v>242</v>
      </c>
      <c r="H214" s="182">
        <v>12</v>
      </c>
      <c r="I214" s="183"/>
      <c r="L214" s="179"/>
      <c r="M214" s="184"/>
      <c r="N214" s="185"/>
      <c r="O214" s="185"/>
      <c r="P214" s="185"/>
      <c r="Q214" s="185"/>
      <c r="R214" s="185"/>
      <c r="S214" s="185"/>
      <c r="T214" s="186"/>
      <c r="AT214" s="180" t="s">
        <v>237</v>
      </c>
      <c r="AU214" s="180" t="s">
        <v>88</v>
      </c>
      <c r="AV214" s="15" t="s">
        <v>213</v>
      </c>
      <c r="AW214" s="15" t="s">
        <v>33</v>
      </c>
      <c r="AX214" s="15" t="s">
        <v>86</v>
      </c>
      <c r="AY214" s="180" t="s">
        <v>207</v>
      </c>
    </row>
    <row r="215" spans="1:65" s="2" customFormat="1" ht="24.2" customHeight="1">
      <c r="A215" s="31"/>
      <c r="B215" s="148"/>
      <c r="C215" s="149" t="s">
        <v>7</v>
      </c>
      <c r="D215" s="149" t="s">
        <v>209</v>
      </c>
      <c r="E215" s="150" t="s">
        <v>4838</v>
      </c>
      <c r="F215" s="151" t="s">
        <v>4839</v>
      </c>
      <c r="G215" s="152" t="s">
        <v>220</v>
      </c>
      <c r="H215" s="153">
        <v>118</v>
      </c>
      <c r="I215" s="154"/>
      <c r="J215" s="155">
        <f>ROUND(I215*H215,2)</f>
        <v>0</v>
      </c>
      <c r="K215" s="156"/>
      <c r="L215" s="32"/>
      <c r="M215" s="157" t="s">
        <v>1</v>
      </c>
      <c r="N215" s="158" t="s">
        <v>44</v>
      </c>
      <c r="O215" s="57"/>
      <c r="P215" s="159">
        <f>O215*H215</f>
        <v>0</v>
      </c>
      <c r="Q215" s="159">
        <v>0</v>
      </c>
      <c r="R215" s="159">
        <f>Q215*H215</f>
        <v>0</v>
      </c>
      <c r="S215" s="159">
        <v>0</v>
      </c>
      <c r="T215" s="160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61" t="s">
        <v>213</v>
      </c>
      <c r="AT215" s="161" t="s">
        <v>209</v>
      </c>
      <c r="AU215" s="161" t="s">
        <v>88</v>
      </c>
      <c r="AY215" s="17" t="s">
        <v>207</v>
      </c>
      <c r="BE215" s="162">
        <f>IF(N215="základní",J215,0)</f>
        <v>0</v>
      </c>
      <c r="BF215" s="162">
        <f>IF(N215="snížená",J215,0)</f>
        <v>0</v>
      </c>
      <c r="BG215" s="162">
        <f>IF(N215="zákl. přenesená",J215,0)</f>
        <v>0</v>
      </c>
      <c r="BH215" s="162">
        <f>IF(N215="sníž. přenesená",J215,0)</f>
        <v>0</v>
      </c>
      <c r="BI215" s="162">
        <f>IF(N215="nulová",J215,0)</f>
        <v>0</v>
      </c>
      <c r="BJ215" s="17" t="s">
        <v>86</v>
      </c>
      <c r="BK215" s="162">
        <f>ROUND(I215*H215,2)</f>
        <v>0</v>
      </c>
      <c r="BL215" s="17" t="s">
        <v>213</v>
      </c>
      <c r="BM215" s="161" t="s">
        <v>314</v>
      </c>
    </row>
    <row r="216" spans="1:65" s="13" customFormat="1" ht="11.25">
      <c r="B216" s="163"/>
      <c r="D216" s="164" t="s">
        <v>237</v>
      </c>
      <c r="E216" s="165" t="s">
        <v>1</v>
      </c>
      <c r="F216" s="166" t="s">
        <v>4840</v>
      </c>
      <c r="H216" s="167">
        <v>118</v>
      </c>
      <c r="I216" s="168"/>
      <c r="L216" s="163"/>
      <c r="M216" s="169"/>
      <c r="N216" s="170"/>
      <c r="O216" s="170"/>
      <c r="P216" s="170"/>
      <c r="Q216" s="170"/>
      <c r="R216" s="170"/>
      <c r="S216" s="170"/>
      <c r="T216" s="171"/>
      <c r="AT216" s="165" t="s">
        <v>237</v>
      </c>
      <c r="AU216" s="165" t="s">
        <v>88</v>
      </c>
      <c r="AV216" s="13" t="s">
        <v>88</v>
      </c>
      <c r="AW216" s="13" t="s">
        <v>33</v>
      </c>
      <c r="AX216" s="13" t="s">
        <v>79</v>
      </c>
      <c r="AY216" s="165" t="s">
        <v>207</v>
      </c>
    </row>
    <row r="217" spans="1:65" s="15" customFormat="1" ht="11.25">
      <c r="B217" s="179"/>
      <c r="D217" s="164" t="s">
        <v>237</v>
      </c>
      <c r="E217" s="180" t="s">
        <v>1</v>
      </c>
      <c r="F217" s="181" t="s">
        <v>242</v>
      </c>
      <c r="H217" s="182">
        <v>118</v>
      </c>
      <c r="I217" s="183"/>
      <c r="L217" s="179"/>
      <c r="M217" s="184"/>
      <c r="N217" s="185"/>
      <c r="O217" s="185"/>
      <c r="P217" s="185"/>
      <c r="Q217" s="185"/>
      <c r="R217" s="185"/>
      <c r="S217" s="185"/>
      <c r="T217" s="186"/>
      <c r="AT217" s="180" t="s">
        <v>237</v>
      </c>
      <c r="AU217" s="180" t="s">
        <v>88</v>
      </c>
      <c r="AV217" s="15" t="s">
        <v>213</v>
      </c>
      <c r="AW217" s="15" t="s">
        <v>33</v>
      </c>
      <c r="AX217" s="15" t="s">
        <v>86</v>
      </c>
      <c r="AY217" s="180" t="s">
        <v>207</v>
      </c>
    </row>
    <row r="218" spans="1:65" s="2" customFormat="1" ht="24.2" customHeight="1">
      <c r="A218" s="31"/>
      <c r="B218" s="148"/>
      <c r="C218" s="149" t="s">
        <v>257</v>
      </c>
      <c r="D218" s="149" t="s">
        <v>209</v>
      </c>
      <c r="E218" s="150" t="s">
        <v>4841</v>
      </c>
      <c r="F218" s="151" t="s">
        <v>4842</v>
      </c>
      <c r="G218" s="152" t="s">
        <v>301</v>
      </c>
      <c r="H218" s="153">
        <v>7</v>
      </c>
      <c r="I218" s="154"/>
      <c r="J218" s="155">
        <f>ROUND(I218*H218,2)</f>
        <v>0</v>
      </c>
      <c r="K218" s="156"/>
      <c r="L218" s="32"/>
      <c r="M218" s="157" t="s">
        <v>1</v>
      </c>
      <c r="N218" s="158" t="s">
        <v>44</v>
      </c>
      <c r="O218" s="57"/>
      <c r="P218" s="159">
        <f>O218*H218</f>
        <v>0</v>
      </c>
      <c r="Q218" s="159">
        <v>0</v>
      </c>
      <c r="R218" s="159">
        <f>Q218*H218</f>
        <v>0</v>
      </c>
      <c r="S218" s="159">
        <v>0</v>
      </c>
      <c r="T218" s="160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61" t="s">
        <v>213</v>
      </c>
      <c r="AT218" s="161" t="s">
        <v>209</v>
      </c>
      <c r="AU218" s="161" t="s">
        <v>88</v>
      </c>
      <c r="AY218" s="17" t="s">
        <v>207</v>
      </c>
      <c r="BE218" s="162">
        <f>IF(N218="základní",J218,0)</f>
        <v>0</v>
      </c>
      <c r="BF218" s="162">
        <f>IF(N218="snížená",J218,0)</f>
        <v>0</v>
      </c>
      <c r="BG218" s="162">
        <f>IF(N218="zákl. přenesená",J218,0)</f>
        <v>0</v>
      </c>
      <c r="BH218" s="162">
        <f>IF(N218="sníž. přenesená",J218,0)</f>
        <v>0</v>
      </c>
      <c r="BI218" s="162">
        <f>IF(N218="nulová",J218,0)</f>
        <v>0</v>
      </c>
      <c r="BJ218" s="17" t="s">
        <v>86</v>
      </c>
      <c r="BK218" s="162">
        <f>ROUND(I218*H218,2)</f>
        <v>0</v>
      </c>
      <c r="BL218" s="17" t="s">
        <v>213</v>
      </c>
      <c r="BM218" s="161" t="s">
        <v>318</v>
      </c>
    </row>
    <row r="219" spans="1:65" s="13" customFormat="1" ht="11.25">
      <c r="B219" s="163"/>
      <c r="D219" s="164" t="s">
        <v>237</v>
      </c>
      <c r="E219" s="165" t="s">
        <v>1</v>
      </c>
      <c r="F219" s="166" t="s">
        <v>4843</v>
      </c>
      <c r="H219" s="167">
        <v>7</v>
      </c>
      <c r="I219" s="168"/>
      <c r="L219" s="163"/>
      <c r="M219" s="169"/>
      <c r="N219" s="170"/>
      <c r="O219" s="170"/>
      <c r="P219" s="170"/>
      <c r="Q219" s="170"/>
      <c r="R219" s="170"/>
      <c r="S219" s="170"/>
      <c r="T219" s="171"/>
      <c r="AT219" s="165" t="s">
        <v>237</v>
      </c>
      <c r="AU219" s="165" t="s">
        <v>88</v>
      </c>
      <c r="AV219" s="13" t="s">
        <v>88</v>
      </c>
      <c r="AW219" s="13" t="s">
        <v>33</v>
      </c>
      <c r="AX219" s="13" t="s">
        <v>79</v>
      </c>
      <c r="AY219" s="165" t="s">
        <v>207</v>
      </c>
    </row>
    <row r="220" spans="1:65" s="15" customFormat="1" ht="11.25">
      <c r="B220" s="179"/>
      <c r="D220" s="164" t="s">
        <v>237</v>
      </c>
      <c r="E220" s="180" t="s">
        <v>1</v>
      </c>
      <c r="F220" s="181" t="s">
        <v>242</v>
      </c>
      <c r="H220" s="182">
        <v>7</v>
      </c>
      <c r="I220" s="183"/>
      <c r="L220" s="179"/>
      <c r="M220" s="184"/>
      <c r="N220" s="185"/>
      <c r="O220" s="185"/>
      <c r="P220" s="185"/>
      <c r="Q220" s="185"/>
      <c r="R220" s="185"/>
      <c r="S220" s="185"/>
      <c r="T220" s="186"/>
      <c r="AT220" s="180" t="s">
        <v>237</v>
      </c>
      <c r="AU220" s="180" t="s">
        <v>88</v>
      </c>
      <c r="AV220" s="15" t="s">
        <v>213</v>
      </c>
      <c r="AW220" s="15" t="s">
        <v>33</v>
      </c>
      <c r="AX220" s="15" t="s">
        <v>86</v>
      </c>
      <c r="AY220" s="180" t="s">
        <v>207</v>
      </c>
    </row>
    <row r="221" spans="1:65" s="2" customFormat="1" ht="24.2" customHeight="1">
      <c r="A221" s="31"/>
      <c r="B221" s="148"/>
      <c r="C221" s="149" t="s">
        <v>320</v>
      </c>
      <c r="D221" s="149" t="s">
        <v>209</v>
      </c>
      <c r="E221" s="150" t="s">
        <v>4844</v>
      </c>
      <c r="F221" s="151" t="s">
        <v>4845</v>
      </c>
      <c r="G221" s="152" t="s">
        <v>301</v>
      </c>
      <c r="H221" s="153">
        <v>1</v>
      </c>
      <c r="I221" s="154"/>
      <c r="J221" s="155">
        <f>ROUND(I221*H221,2)</f>
        <v>0</v>
      </c>
      <c r="K221" s="156"/>
      <c r="L221" s="32"/>
      <c r="M221" s="157" t="s">
        <v>1</v>
      </c>
      <c r="N221" s="158" t="s">
        <v>44</v>
      </c>
      <c r="O221" s="57"/>
      <c r="P221" s="159">
        <f>O221*H221</f>
        <v>0</v>
      </c>
      <c r="Q221" s="159">
        <v>0</v>
      </c>
      <c r="R221" s="159">
        <f>Q221*H221</f>
        <v>0</v>
      </c>
      <c r="S221" s="159">
        <v>0</v>
      </c>
      <c r="T221" s="160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61" t="s">
        <v>213</v>
      </c>
      <c r="AT221" s="161" t="s">
        <v>209</v>
      </c>
      <c r="AU221" s="161" t="s">
        <v>88</v>
      </c>
      <c r="AY221" s="17" t="s">
        <v>207</v>
      </c>
      <c r="BE221" s="162">
        <f>IF(N221="základní",J221,0)</f>
        <v>0</v>
      </c>
      <c r="BF221" s="162">
        <f>IF(N221="snížená",J221,0)</f>
        <v>0</v>
      </c>
      <c r="BG221" s="162">
        <f>IF(N221="zákl. přenesená",J221,0)</f>
        <v>0</v>
      </c>
      <c r="BH221" s="162">
        <f>IF(N221="sníž. přenesená",J221,0)</f>
        <v>0</v>
      </c>
      <c r="BI221" s="162">
        <f>IF(N221="nulová",J221,0)</f>
        <v>0</v>
      </c>
      <c r="BJ221" s="17" t="s">
        <v>86</v>
      </c>
      <c r="BK221" s="162">
        <f>ROUND(I221*H221,2)</f>
        <v>0</v>
      </c>
      <c r="BL221" s="17" t="s">
        <v>213</v>
      </c>
      <c r="BM221" s="161" t="s">
        <v>323</v>
      </c>
    </row>
    <row r="222" spans="1:65" s="13" customFormat="1" ht="11.25">
      <c r="B222" s="163"/>
      <c r="D222" s="164" t="s">
        <v>237</v>
      </c>
      <c r="E222" s="165" t="s">
        <v>1</v>
      </c>
      <c r="F222" s="166" t="s">
        <v>1365</v>
      </c>
      <c r="H222" s="167">
        <v>1</v>
      </c>
      <c r="I222" s="168"/>
      <c r="L222" s="163"/>
      <c r="M222" s="169"/>
      <c r="N222" s="170"/>
      <c r="O222" s="170"/>
      <c r="P222" s="170"/>
      <c r="Q222" s="170"/>
      <c r="R222" s="170"/>
      <c r="S222" s="170"/>
      <c r="T222" s="171"/>
      <c r="AT222" s="165" t="s">
        <v>237</v>
      </c>
      <c r="AU222" s="165" t="s">
        <v>88</v>
      </c>
      <c r="AV222" s="13" t="s">
        <v>88</v>
      </c>
      <c r="AW222" s="13" t="s">
        <v>33</v>
      </c>
      <c r="AX222" s="13" t="s">
        <v>79</v>
      </c>
      <c r="AY222" s="165" t="s">
        <v>207</v>
      </c>
    </row>
    <row r="223" spans="1:65" s="15" customFormat="1" ht="11.25">
      <c r="B223" s="179"/>
      <c r="D223" s="164" t="s">
        <v>237</v>
      </c>
      <c r="E223" s="180" t="s">
        <v>1</v>
      </c>
      <c r="F223" s="181" t="s">
        <v>242</v>
      </c>
      <c r="H223" s="182">
        <v>1</v>
      </c>
      <c r="I223" s="183"/>
      <c r="L223" s="179"/>
      <c r="M223" s="184"/>
      <c r="N223" s="185"/>
      <c r="O223" s="185"/>
      <c r="P223" s="185"/>
      <c r="Q223" s="185"/>
      <c r="R223" s="185"/>
      <c r="S223" s="185"/>
      <c r="T223" s="186"/>
      <c r="AT223" s="180" t="s">
        <v>237</v>
      </c>
      <c r="AU223" s="180" t="s">
        <v>88</v>
      </c>
      <c r="AV223" s="15" t="s">
        <v>213</v>
      </c>
      <c r="AW223" s="15" t="s">
        <v>33</v>
      </c>
      <c r="AX223" s="15" t="s">
        <v>86</v>
      </c>
      <c r="AY223" s="180" t="s">
        <v>207</v>
      </c>
    </row>
    <row r="224" spans="1:65" s="2" customFormat="1" ht="33" customHeight="1">
      <c r="A224" s="31"/>
      <c r="B224" s="148"/>
      <c r="C224" s="149" t="s">
        <v>260</v>
      </c>
      <c r="D224" s="149" t="s">
        <v>209</v>
      </c>
      <c r="E224" s="150" t="s">
        <v>4846</v>
      </c>
      <c r="F224" s="151" t="s">
        <v>4847</v>
      </c>
      <c r="G224" s="152" t="s">
        <v>301</v>
      </c>
      <c r="H224" s="153">
        <v>1</v>
      </c>
      <c r="I224" s="154"/>
      <c r="J224" s="155">
        <f>ROUND(I224*H224,2)</f>
        <v>0</v>
      </c>
      <c r="K224" s="156"/>
      <c r="L224" s="32"/>
      <c r="M224" s="157" t="s">
        <v>1</v>
      </c>
      <c r="N224" s="158" t="s">
        <v>44</v>
      </c>
      <c r="O224" s="57"/>
      <c r="P224" s="159">
        <f>O224*H224</f>
        <v>0</v>
      </c>
      <c r="Q224" s="159">
        <v>0</v>
      </c>
      <c r="R224" s="159">
        <f>Q224*H224</f>
        <v>0</v>
      </c>
      <c r="S224" s="159">
        <v>0</v>
      </c>
      <c r="T224" s="160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61" t="s">
        <v>213</v>
      </c>
      <c r="AT224" s="161" t="s">
        <v>209</v>
      </c>
      <c r="AU224" s="161" t="s">
        <v>88</v>
      </c>
      <c r="AY224" s="17" t="s">
        <v>207</v>
      </c>
      <c r="BE224" s="162">
        <f>IF(N224="základní",J224,0)</f>
        <v>0</v>
      </c>
      <c r="BF224" s="162">
        <f>IF(N224="snížená",J224,0)</f>
        <v>0</v>
      </c>
      <c r="BG224" s="162">
        <f>IF(N224="zákl. přenesená",J224,0)</f>
        <v>0</v>
      </c>
      <c r="BH224" s="162">
        <f>IF(N224="sníž. přenesená",J224,0)</f>
        <v>0</v>
      </c>
      <c r="BI224" s="162">
        <f>IF(N224="nulová",J224,0)</f>
        <v>0</v>
      </c>
      <c r="BJ224" s="17" t="s">
        <v>86</v>
      </c>
      <c r="BK224" s="162">
        <f>ROUND(I224*H224,2)</f>
        <v>0</v>
      </c>
      <c r="BL224" s="17" t="s">
        <v>213</v>
      </c>
      <c r="BM224" s="161" t="s">
        <v>326</v>
      </c>
    </row>
    <row r="225" spans="1:65" s="13" customFormat="1" ht="11.25">
      <c r="B225" s="163"/>
      <c r="D225" s="164" t="s">
        <v>237</v>
      </c>
      <c r="E225" s="165" t="s">
        <v>1</v>
      </c>
      <c r="F225" s="166" t="s">
        <v>1365</v>
      </c>
      <c r="H225" s="167">
        <v>1</v>
      </c>
      <c r="I225" s="168"/>
      <c r="L225" s="163"/>
      <c r="M225" s="169"/>
      <c r="N225" s="170"/>
      <c r="O225" s="170"/>
      <c r="P225" s="170"/>
      <c r="Q225" s="170"/>
      <c r="R225" s="170"/>
      <c r="S225" s="170"/>
      <c r="T225" s="171"/>
      <c r="AT225" s="165" t="s">
        <v>237</v>
      </c>
      <c r="AU225" s="165" t="s">
        <v>88</v>
      </c>
      <c r="AV225" s="13" t="s">
        <v>88</v>
      </c>
      <c r="AW225" s="13" t="s">
        <v>33</v>
      </c>
      <c r="AX225" s="13" t="s">
        <v>79</v>
      </c>
      <c r="AY225" s="165" t="s">
        <v>207</v>
      </c>
    </row>
    <row r="226" spans="1:65" s="15" customFormat="1" ht="11.25">
      <c r="B226" s="179"/>
      <c r="D226" s="164" t="s">
        <v>237</v>
      </c>
      <c r="E226" s="180" t="s">
        <v>1</v>
      </c>
      <c r="F226" s="181" t="s">
        <v>242</v>
      </c>
      <c r="H226" s="182">
        <v>1</v>
      </c>
      <c r="I226" s="183"/>
      <c r="L226" s="179"/>
      <c r="M226" s="184"/>
      <c r="N226" s="185"/>
      <c r="O226" s="185"/>
      <c r="P226" s="185"/>
      <c r="Q226" s="185"/>
      <c r="R226" s="185"/>
      <c r="S226" s="185"/>
      <c r="T226" s="186"/>
      <c r="AT226" s="180" t="s">
        <v>237</v>
      </c>
      <c r="AU226" s="180" t="s">
        <v>88</v>
      </c>
      <c r="AV226" s="15" t="s">
        <v>213</v>
      </c>
      <c r="AW226" s="15" t="s">
        <v>33</v>
      </c>
      <c r="AX226" s="15" t="s">
        <v>86</v>
      </c>
      <c r="AY226" s="180" t="s">
        <v>207</v>
      </c>
    </row>
    <row r="227" spans="1:65" s="2" customFormat="1" ht="24.2" customHeight="1">
      <c r="A227" s="31"/>
      <c r="B227" s="148"/>
      <c r="C227" s="149" t="s">
        <v>327</v>
      </c>
      <c r="D227" s="149" t="s">
        <v>209</v>
      </c>
      <c r="E227" s="150" t="s">
        <v>4848</v>
      </c>
      <c r="F227" s="151" t="s">
        <v>4849</v>
      </c>
      <c r="G227" s="152" t="s">
        <v>301</v>
      </c>
      <c r="H227" s="153">
        <v>177</v>
      </c>
      <c r="I227" s="154"/>
      <c r="J227" s="155">
        <f>ROUND(I227*H227,2)</f>
        <v>0</v>
      </c>
      <c r="K227" s="156"/>
      <c r="L227" s="32"/>
      <c r="M227" s="157" t="s">
        <v>1</v>
      </c>
      <c r="N227" s="158" t="s">
        <v>44</v>
      </c>
      <c r="O227" s="57"/>
      <c r="P227" s="159">
        <f>O227*H227</f>
        <v>0</v>
      </c>
      <c r="Q227" s="159">
        <v>0</v>
      </c>
      <c r="R227" s="159">
        <f>Q227*H227</f>
        <v>0</v>
      </c>
      <c r="S227" s="159">
        <v>0</v>
      </c>
      <c r="T227" s="160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61" t="s">
        <v>213</v>
      </c>
      <c r="AT227" s="161" t="s">
        <v>209</v>
      </c>
      <c r="AU227" s="161" t="s">
        <v>88</v>
      </c>
      <c r="AY227" s="17" t="s">
        <v>207</v>
      </c>
      <c r="BE227" s="162">
        <f>IF(N227="základní",J227,0)</f>
        <v>0</v>
      </c>
      <c r="BF227" s="162">
        <f>IF(N227="snížená",J227,0)</f>
        <v>0</v>
      </c>
      <c r="BG227" s="162">
        <f>IF(N227="zákl. přenesená",J227,0)</f>
        <v>0</v>
      </c>
      <c r="BH227" s="162">
        <f>IF(N227="sníž. přenesená",J227,0)</f>
        <v>0</v>
      </c>
      <c r="BI227" s="162">
        <f>IF(N227="nulová",J227,0)</f>
        <v>0</v>
      </c>
      <c r="BJ227" s="17" t="s">
        <v>86</v>
      </c>
      <c r="BK227" s="162">
        <f>ROUND(I227*H227,2)</f>
        <v>0</v>
      </c>
      <c r="BL227" s="17" t="s">
        <v>213</v>
      </c>
      <c r="BM227" s="161" t="s">
        <v>330</v>
      </c>
    </row>
    <row r="228" spans="1:65" s="13" customFormat="1" ht="11.25">
      <c r="B228" s="163"/>
      <c r="D228" s="164" t="s">
        <v>237</v>
      </c>
      <c r="E228" s="165" t="s">
        <v>1</v>
      </c>
      <c r="F228" s="166" t="s">
        <v>4850</v>
      </c>
      <c r="H228" s="167">
        <v>53</v>
      </c>
      <c r="I228" s="168"/>
      <c r="L228" s="163"/>
      <c r="M228" s="169"/>
      <c r="N228" s="170"/>
      <c r="O228" s="170"/>
      <c r="P228" s="170"/>
      <c r="Q228" s="170"/>
      <c r="R228" s="170"/>
      <c r="S228" s="170"/>
      <c r="T228" s="171"/>
      <c r="AT228" s="165" t="s">
        <v>237</v>
      </c>
      <c r="AU228" s="165" t="s">
        <v>88</v>
      </c>
      <c r="AV228" s="13" t="s">
        <v>88</v>
      </c>
      <c r="AW228" s="13" t="s">
        <v>33</v>
      </c>
      <c r="AX228" s="13" t="s">
        <v>79</v>
      </c>
      <c r="AY228" s="165" t="s">
        <v>207</v>
      </c>
    </row>
    <row r="229" spans="1:65" s="13" customFormat="1" ht="11.25">
      <c r="B229" s="163"/>
      <c r="D229" s="164" t="s">
        <v>237</v>
      </c>
      <c r="E229" s="165" t="s">
        <v>1</v>
      </c>
      <c r="F229" s="166" t="s">
        <v>4851</v>
      </c>
      <c r="H229" s="167">
        <v>40</v>
      </c>
      <c r="I229" s="168"/>
      <c r="L229" s="163"/>
      <c r="M229" s="169"/>
      <c r="N229" s="170"/>
      <c r="O229" s="170"/>
      <c r="P229" s="170"/>
      <c r="Q229" s="170"/>
      <c r="R229" s="170"/>
      <c r="S229" s="170"/>
      <c r="T229" s="171"/>
      <c r="AT229" s="165" t="s">
        <v>237</v>
      </c>
      <c r="AU229" s="165" t="s">
        <v>88</v>
      </c>
      <c r="AV229" s="13" t="s">
        <v>88</v>
      </c>
      <c r="AW229" s="13" t="s">
        <v>33</v>
      </c>
      <c r="AX229" s="13" t="s">
        <v>79</v>
      </c>
      <c r="AY229" s="165" t="s">
        <v>207</v>
      </c>
    </row>
    <row r="230" spans="1:65" s="13" customFormat="1" ht="11.25">
      <c r="B230" s="163"/>
      <c r="D230" s="164" t="s">
        <v>237</v>
      </c>
      <c r="E230" s="165" t="s">
        <v>1</v>
      </c>
      <c r="F230" s="166" t="s">
        <v>4852</v>
      </c>
      <c r="H230" s="167">
        <v>84</v>
      </c>
      <c r="I230" s="168"/>
      <c r="L230" s="163"/>
      <c r="M230" s="169"/>
      <c r="N230" s="170"/>
      <c r="O230" s="170"/>
      <c r="P230" s="170"/>
      <c r="Q230" s="170"/>
      <c r="R230" s="170"/>
      <c r="S230" s="170"/>
      <c r="T230" s="171"/>
      <c r="AT230" s="165" t="s">
        <v>237</v>
      </c>
      <c r="AU230" s="165" t="s">
        <v>88</v>
      </c>
      <c r="AV230" s="13" t="s">
        <v>88</v>
      </c>
      <c r="AW230" s="13" t="s">
        <v>33</v>
      </c>
      <c r="AX230" s="13" t="s">
        <v>79</v>
      </c>
      <c r="AY230" s="165" t="s">
        <v>207</v>
      </c>
    </row>
    <row r="231" spans="1:65" s="15" customFormat="1" ht="11.25">
      <c r="B231" s="179"/>
      <c r="D231" s="164" t="s">
        <v>237</v>
      </c>
      <c r="E231" s="180" t="s">
        <v>1</v>
      </c>
      <c r="F231" s="181" t="s">
        <v>242</v>
      </c>
      <c r="H231" s="182">
        <v>177</v>
      </c>
      <c r="I231" s="183"/>
      <c r="L231" s="179"/>
      <c r="M231" s="184"/>
      <c r="N231" s="185"/>
      <c r="O231" s="185"/>
      <c r="P231" s="185"/>
      <c r="Q231" s="185"/>
      <c r="R231" s="185"/>
      <c r="S231" s="185"/>
      <c r="T231" s="186"/>
      <c r="AT231" s="180" t="s">
        <v>237</v>
      </c>
      <c r="AU231" s="180" t="s">
        <v>88</v>
      </c>
      <c r="AV231" s="15" t="s">
        <v>213</v>
      </c>
      <c r="AW231" s="15" t="s">
        <v>33</v>
      </c>
      <c r="AX231" s="15" t="s">
        <v>86</v>
      </c>
      <c r="AY231" s="180" t="s">
        <v>207</v>
      </c>
    </row>
    <row r="232" spans="1:65" s="2" customFormat="1" ht="24.2" customHeight="1">
      <c r="A232" s="31"/>
      <c r="B232" s="148"/>
      <c r="C232" s="149" t="s">
        <v>265</v>
      </c>
      <c r="D232" s="149" t="s">
        <v>209</v>
      </c>
      <c r="E232" s="150" t="s">
        <v>4853</v>
      </c>
      <c r="F232" s="151" t="s">
        <v>4854</v>
      </c>
      <c r="G232" s="152" t="s">
        <v>301</v>
      </c>
      <c r="H232" s="153">
        <v>177</v>
      </c>
      <c r="I232" s="154"/>
      <c r="J232" s="155">
        <f>ROUND(I232*H232,2)</f>
        <v>0</v>
      </c>
      <c r="K232" s="156"/>
      <c r="L232" s="32"/>
      <c r="M232" s="157" t="s">
        <v>1</v>
      </c>
      <c r="N232" s="158" t="s">
        <v>44</v>
      </c>
      <c r="O232" s="57"/>
      <c r="P232" s="159">
        <f>O232*H232</f>
        <v>0</v>
      </c>
      <c r="Q232" s="159">
        <v>0</v>
      </c>
      <c r="R232" s="159">
        <f>Q232*H232</f>
        <v>0</v>
      </c>
      <c r="S232" s="159">
        <v>0</v>
      </c>
      <c r="T232" s="160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61" t="s">
        <v>213</v>
      </c>
      <c r="AT232" s="161" t="s">
        <v>209</v>
      </c>
      <c r="AU232" s="161" t="s">
        <v>88</v>
      </c>
      <c r="AY232" s="17" t="s">
        <v>207</v>
      </c>
      <c r="BE232" s="162">
        <f>IF(N232="základní",J232,0)</f>
        <v>0</v>
      </c>
      <c r="BF232" s="162">
        <f>IF(N232="snížená",J232,0)</f>
        <v>0</v>
      </c>
      <c r="BG232" s="162">
        <f>IF(N232="zákl. přenesená",J232,0)</f>
        <v>0</v>
      </c>
      <c r="BH232" s="162">
        <f>IF(N232="sníž. přenesená",J232,0)</f>
        <v>0</v>
      </c>
      <c r="BI232" s="162">
        <f>IF(N232="nulová",J232,0)</f>
        <v>0</v>
      </c>
      <c r="BJ232" s="17" t="s">
        <v>86</v>
      </c>
      <c r="BK232" s="162">
        <f>ROUND(I232*H232,2)</f>
        <v>0</v>
      </c>
      <c r="BL232" s="17" t="s">
        <v>213</v>
      </c>
      <c r="BM232" s="161" t="s">
        <v>333</v>
      </c>
    </row>
    <row r="233" spans="1:65" s="13" customFormat="1" ht="11.25">
      <c r="B233" s="163"/>
      <c r="D233" s="164" t="s">
        <v>237</v>
      </c>
      <c r="E233" s="165" t="s">
        <v>1</v>
      </c>
      <c r="F233" s="166" t="s">
        <v>4850</v>
      </c>
      <c r="H233" s="167">
        <v>53</v>
      </c>
      <c r="I233" s="168"/>
      <c r="L233" s="163"/>
      <c r="M233" s="169"/>
      <c r="N233" s="170"/>
      <c r="O233" s="170"/>
      <c r="P233" s="170"/>
      <c r="Q233" s="170"/>
      <c r="R233" s="170"/>
      <c r="S233" s="170"/>
      <c r="T233" s="171"/>
      <c r="AT233" s="165" t="s">
        <v>237</v>
      </c>
      <c r="AU233" s="165" t="s">
        <v>88</v>
      </c>
      <c r="AV233" s="13" t="s">
        <v>88</v>
      </c>
      <c r="AW233" s="13" t="s">
        <v>33</v>
      </c>
      <c r="AX233" s="13" t="s">
        <v>79</v>
      </c>
      <c r="AY233" s="165" t="s">
        <v>207</v>
      </c>
    </row>
    <row r="234" spans="1:65" s="13" customFormat="1" ht="11.25">
      <c r="B234" s="163"/>
      <c r="D234" s="164" t="s">
        <v>237</v>
      </c>
      <c r="E234" s="165" t="s">
        <v>1</v>
      </c>
      <c r="F234" s="166" t="s">
        <v>4851</v>
      </c>
      <c r="H234" s="167">
        <v>40</v>
      </c>
      <c r="I234" s="168"/>
      <c r="L234" s="163"/>
      <c r="M234" s="169"/>
      <c r="N234" s="170"/>
      <c r="O234" s="170"/>
      <c r="P234" s="170"/>
      <c r="Q234" s="170"/>
      <c r="R234" s="170"/>
      <c r="S234" s="170"/>
      <c r="T234" s="171"/>
      <c r="AT234" s="165" t="s">
        <v>237</v>
      </c>
      <c r="AU234" s="165" t="s">
        <v>88</v>
      </c>
      <c r="AV234" s="13" t="s">
        <v>88</v>
      </c>
      <c r="AW234" s="13" t="s">
        <v>33</v>
      </c>
      <c r="AX234" s="13" t="s">
        <v>79</v>
      </c>
      <c r="AY234" s="165" t="s">
        <v>207</v>
      </c>
    </row>
    <row r="235" spans="1:65" s="13" customFormat="1" ht="11.25">
      <c r="B235" s="163"/>
      <c r="D235" s="164" t="s">
        <v>237</v>
      </c>
      <c r="E235" s="165" t="s">
        <v>1</v>
      </c>
      <c r="F235" s="166" t="s">
        <v>4852</v>
      </c>
      <c r="H235" s="167">
        <v>84</v>
      </c>
      <c r="I235" s="168"/>
      <c r="L235" s="163"/>
      <c r="M235" s="169"/>
      <c r="N235" s="170"/>
      <c r="O235" s="170"/>
      <c r="P235" s="170"/>
      <c r="Q235" s="170"/>
      <c r="R235" s="170"/>
      <c r="S235" s="170"/>
      <c r="T235" s="171"/>
      <c r="AT235" s="165" t="s">
        <v>237</v>
      </c>
      <c r="AU235" s="165" t="s">
        <v>88</v>
      </c>
      <c r="AV235" s="13" t="s">
        <v>88</v>
      </c>
      <c r="AW235" s="13" t="s">
        <v>33</v>
      </c>
      <c r="AX235" s="13" t="s">
        <v>79</v>
      </c>
      <c r="AY235" s="165" t="s">
        <v>207</v>
      </c>
    </row>
    <row r="236" spans="1:65" s="15" customFormat="1" ht="11.25">
      <c r="B236" s="179"/>
      <c r="D236" s="164" t="s">
        <v>237</v>
      </c>
      <c r="E236" s="180" t="s">
        <v>1</v>
      </c>
      <c r="F236" s="181" t="s">
        <v>242</v>
      </c>
      <c r="H236" s="182">
        <v>177</v>
      </c>
      <c r="I236" s="183"/>
      <c r="L236" s="179"/>
      <c r="M236" s="184"/>
      <c r="N236" s="185"/>
      <c r="O236" s="185"/>
      <c r="P236" s="185"/>
      <c r="Q236" s="185"/>
      <c r="R236" s="185"/>
      <c r="S236" s="185"/>
      <c r="T236" s="186"/>
      <c r="AT236" s="180" t="s">
        <v>237</v>
      </c>
      <c r="AU236" s="180" t="s">
        <v>88</v>
      </c>
      <c r="AV236" s="15" t="s">
        <v>213</v>
      </c>
      <c r="AW236" s="15" t="s">
        <v>33</v>
      </c>
      <c r="AX236" s="15" t="s">
        <v>86</v>
      </c>
      <c r="AY236" s="180" t="s">
        <v>207</v>
      </c>
    </row>
    <row r="237" spans="1:65" s="2" customFormat="1" ht="24.2" customHeight="1">
      <c r="A237" s="31"/>
      <c r="B237" s="148"/>
      <c r="C237" s="149" t="s">
        <v>335</v>
      </c>
      <c r="D237" s="149" t="s">
        <v>209</v>
      </c>
      <c r="E237" s="150" t="s">
        <v>4855</v>
      </c>
      <c r="F237" s="151" t="s">
        <v>4856</v>
      </c>
      <c r="G237" s="152" t="s">
        <v>301</v>
      </c>
      <c r="H237" s="153">
        <v>3</v>
      </c>
      <c r="I237" s="154"/>
      <c r="J237" s="155">
        <f>ROUND(I237*H237,2)</f>
        <v>0</v>
      </c>
      <c r="K237" s="156"/>
      <c r="L237" s="32"/>
      <c r="M237" s="157" t="s">
        <v>1</v>
      </c>
      <c r="N237" s="158" t="s">
        <v>44</v>
      </c>
      <c r="O237" s="57"/>
      <c r="P237" s="159">
        <f>O237*H237</f>
        <v>0</v>
      </c>
      <c r="Q237" s="159">
        <v>0</v>
      </c>
      <c r="R237" s="159">
        <f>Q237*H237</f>
        <v>0</v>
      </c>
      <c r="S237" s="159">
        <v>0</v>
      </c>
      <c r="T237" s="160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61" t="s">
        <v>213</v>
      </c>
      <c r="AT237" s="161" t="s">
        <v>209</v>
      </c>
      <c r="AU237" s="161" t="s">
        <v>88</v>
      </c>
      <c r="AY237" s="17" t="s">
        <v>207</v>
      </c>
      <c r="BE237" s="162">
        <f>IF(N237="základní",J237,0)</f>
        <v>0</v>
      </c>
      <c r="BF237" s="162">
        <f>IF(N237="snížená",J237,0)</f>
        <v>0</v>
      </c>
      <c r="BG237" s="162">
        <f>IF(N237="zákl. přenesená",J237,0)</f>
        <v>0</v>
      </c>
      <c r="BH237" s="162">
        <f>IF(N237="sníž. přenesená",J237,0)</f>
        <v>0</v>
      </c>
      <c r="BI237" s="162">
        <f>IF(N237="nulová",J237,0)</f>
        <v>0</v>
      </c>
      <c r="BJ237" s="17" t="s">
        <v>86</v>
      </c>
      <c r="BK237" s="162">
        <f>ROUND(I237*H237,2)</f>
        <v>0</v>
      </c>
      <c r="BL237" s="17" t="s">
        <v>213</v>
      </c>
      <c r="BM237" s="161" t="s">
        <v>338</v>
      </c>
    </row>
    <row r="238" spans="1:65" s="13" customFormat="1" ht="11.25">
      <c r="B238" s="163"/>
      <c r="D238" s="164" t="s">
        <v>237</v>
      </c>
      <c r="E238" s="165" t="s">
        <v>1</v>
      </c>
      <c r="F238" s="166" t="s">
        <v>4381</v>
      </c>
      <c r="H238" s="167">
        <v>3</v>
      </c>
      <c r="I238" s="168"/>
      <c r="L238" s="163"/>
      <c r="M238" s="169"/>
      <c r="N238" s="170"/>
      <c r="O238" s="170"/>
      <c r="P238" s="170"/>
      <c r="Q238" s="170"/>
      <c r="R238" s="170"/>
      <c r="S238" s="170"/>
      <c r="T238" s="171"/>
      <c r="AT238" s="165" t="s">
        <v>237</v>
      </c>
      <c r="AU238" s="165" t="s">
        <v>88</v>
      </c>
      <c r="AV238" s="13" t="s">
        <v>88</v>
      </c>
      <c r="AW238" s="13" t="s">
        <v>33</v>
      </c>
      <c r="AX238" s="13" t="s">
        <v>79</v>
      </c>
      <c r="AY238" s="165" t="s">
        <v>207</v>
      </c>
    </row>
    <row r="239" spans="1:65" s="15" customFormat="1" ht="11.25">
      <c r="B239" s="179"/>
      <c r="D239" s="164" t="s">
        <v>237</v>
      </c>
      <c r="E239" s="180" t="s">
        <v>1</v>
      </c>
      <c r="F239" s="181" t="s">
        <v>242</v>
      </c>
      <c r="H239" s="182">
        <v>3</v>
      </c>
      <c r="I239" s="183"/>
      <c r="L239" s="179"/>
      <c r="M239" s="184"/>
      <c r="N239" s="185"/>
      <c r="O239" s="185"/>
      <c r="P239" s="185"/>
      <c r="Q239" s="185"/>
      <c r="R239" s="185"/>
      <c r="S239" s="185"/>
      <c r="T239" s="186"/>
      <c r="AT239" s="180" t="s">
        <v>237</v>
      </c>
      <c r="AU239" s="180" t="s">
        <v>88</v>
      </c>
      <c r="AV239" s="15" t="s">
        <v>213</v>
      </c>
      <c r="AW239" s="15" t="s">
        <v>33</v>
      </c>
      <c r="AX239" s="15" t="s">
        <v>86</v>
      </c>
      <c r="AY239" s="180" t="s">
        <v>207</v>
      </c>
    </row>
    <row r="240" spans="1:65" s="2" customFormat="1" ht="24.2" customHeight="1">
      <c r="A240" s="31"/>
      <c r="B240" s="148"/>
      <c r="C240" s="149" t="s">
        <v>271</v>
      </c>
      <c r="D240" s="149" t="s">
        <v>209</v>
      </c>
      <c r="E240" s="150" t="s">
        <v>4857</v>
      </c>
      <c r="F240" s="151" t="s">
        <v>4858</v>
      </c>
      <c r="G240" s="152" t="s">
        <v>662</v>
      </c>
      <c r="H240" s="153">
        <v>1</v>
      </c>
      <c r="I240" s="154"/>
      <c r="J240" s="155">
        <f>ROUND(I240*H240,2)</f>
        <v>0</v>
      </c>
      <c r="K240" s="156"/>
      <c r="L240" s="32"/>
      <c r="M240" s="157" t="s">
        <v>1</v>
      </c>
      <c r="N240" s="158" t="s">
        <v>44</v>
      </c>
      <c r="O240" s="57"/>
      <c r="P240" s="159">
        <f>O240*H240</f>
        <v>0</v>
      </c>
      <c r="Q240" s="159">
        <v>0</v>
      </c>
      <c r="R240" s="159">
        <f>Q240*H240</f>
        <v>0</v>
      </c>
      <c r="S240" s="159">
        <v>0</v>
      </c>
      <c r="T240" s="160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61" t="s">
        <v>213</v>
      </c>
      <c r="AT240" s="161" t="s">
        <v>209</v>
      </c>
      <c r="AU240" s="161" t="s">
        <v>88</v>
      </c>
      <c r="AY240" s="17" t="s">
        <v>207</v>
      </c>
      <c r="BE240" s="162">
        <f>IF(N240="základní",J240,0)</f>
        <v>0</v>
      </c>
      <c r="BF240" s="162">
        <f>IF(N240="snížená",J240,0)</f>
        <v>0</v>
      </c>
      <c r="BG240" s="162">
        <f>IF(N240="zákl. přenesená",J240,0)</f>
        <v>0</v>
      </c>
      <c r="BH240" s="162">
        <f>IF(N240="sníž. přenesená",J240,0)</f>
        <v>0</v>
      </c>
      <c r="BI240" s="162">
        <f>IF(N240="nulová",J240,0)</f>
        <v>0</v>
      </c>
      <c r="BJ240" s="17" t="s">
        <v>86</v>
      </c>
      <c r="BK240" s="162">
        <f>ROUND(I240*H240,2)</f>
        <v>0</v>
      </c>
      <c r="BL240" s="17" t="s">
        <v>213</v>
      </c>
      <c r="BM240" s="161" t="s">
        <v>341</v>
      </c>
    </row>
    <row r="241" spans="1:65" s="13" customFormat="1" ht="11.25">
      <c r="B241" s="163"/>
      <c r="D241" s="164" t="s">
        <v>237</v>
      </c>
      <c r="E241" s="165" t="s">
        <v>1</v>
      </c>
      <c r="F241" s="166" t="s">
        <v>1343</v>
      </c>
      <c r="H241" s="167">
        <v>1</v>
      </c>
      <c r="I241" s="168"/>
      <c r="L241" s="163"/>
      <c r="M241" s="169"/>
      <c r="N241" s="170"/>
      <c r="O241" s="170"/>
      <c r="P241" s="170"/>
      <c r="Q241" s="170"/>
      <c r="R241" s="170"/>
      <c r="S241" s="170"/>
      <c r="T241" s="171"/>
      <c r="AT241" s="165" t="s">
        <v>237</v>
      </c>
      <c r="AU241" s="165" t="s">
        <v>88</v>
      </c>
      <c r="AV241" s="13" t="s">
        <v>88</v>
      </c>
      <c r="AW241" s="13" t="s">
        <v>33</v>
      </c>
      <c r="AX241" s="13" t="s">
        <v>79</v>
      </c>
      <c r="AY241" s="165" t="s">
        <v>207</v>
      </c>
    </row>
    <row r="242" spans="1:65" s="15" customFormat="1" ht="11.25">
      <c r="B242" s="179"/>
      <c r="D242" s="164" t="s">
        <v>237</v>
      </c>
      <c r="E242" s="180" t="s">
        <v>1</v>
      </c>
      <c r="F242" s="181" t="s">
        <v>242</v>
      </c>
      <c r="H242" s="182">
        <v>1</v>
      </c>
      <c r="I242" s="183"/>
      <c r="L242" s="179"/>
      <c r="M242" s="184"/>
      <c r="N242" s="185"/>
      <c r="O242" s="185"/>
      <c r="P242" s="185"/>
      <c r="Q242" s="185"/>
      <c r="R242" s="185"/>
      <c r="S242" s="185"/>
      <c r="T242" s="186"/>
      <c r="AT242" s="180" t="s">
        <v>237</v>
      </c>
      <c r="AU242" s="180" t="s">
        <v>88</v>
      </c>
      <c r="AV242" s="15" t="s">
        <v>213</v>
      </c>
      <c r="AW242" s="15" t="s">
        <v>33</v>
      </c>
      <c r="AX242" s="15" t="s">
        <v>86</v>
      </c>
      <c r="AY242" s="180" t="s">
        <v>207</v>
      </c>
    </row>
    <row r="243" spans="1:65" s="2" customFormat="1" ht="24.2" customHeight="1">
      <c r="A243" s="31"/>
      <c r="B243" s="148"/>
      <c r="C243" s="149" t="s">
        <v>342</v>
      </c>
      <c r="D243" s="149" t="s">
        <v>209</v>
      </c>
      <c r="E243" s="150" t="s">
        <v>4859</v>
      </c>
      <c r="F243" s="151" t="s">
        <v>4860</v>
      </c>
      <c r="G243" s="152" t="s">
        <v>301</v>
      </c>
      <c r="H243" s="153">
        <v>1</v>
      </c>
      <c r="I243" s="154"/>
      <c r="J243" s="155">
        <f>ROUND(I243*H243,2)</f>
        <v>0</v>
      </c>
      <c r="K243" s="156"/>
      <c r="L243" s="32"/>
      <c r="M243" s="157" t="s">
        <v>1</v>
      </c>
      <c r="N243" s="158" t="s">
        <v>44</v>
      </c>
      <c r="O243" s="57"/>
      <c r="P243" s="159">
        <f>O243*H243</f>
        <v>0</v>
      </c>
      <c r="Q243" s="159">
        <v>0</v>
      </c>
      <c r="R243" s="159">
        <f>Q243*H243</f>
        <v>0</v>
      </c>
      <c r="S243" s="159">
        <v>0</v>
      </c>
      <c r="T243" s="160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61" t="s">
        <v>213</v>
      </c>
      <c r="AT243" s="161" t="s">
        <v>209</v>
      </c>
      <c r="AU243" s="161" t="s">
        <v>88</v>
      </c>
      <c r="AY243" s="17" t="s">
        <v>207</v>
      </c>
      <c r="BE243" s="162">
        <f>IF(N243="základní",J243,0)</f>
        <v>0</v>
      </c>
      <c r="BF243" s="162">
        <f>IF(N243="snížená",J243,0)</f>
        <v>0</v>
      </c>
      <c r="BG243" s="162">
        <f>IF(N243="zákl. přenesená",J243,0)</f>
        <v>0</v>
      </c>
      <c r="BH243" s="162">
        <f>IF(N243="sníž. přenesená",J243,0)</f>
        <v>0</v>
      </c>
      <c r="BI243" s="162">
        <f>IF(N243="nulová",J243,0)</f>
        <v>0</v>
      </c>
      <c r="BJ243" s="17" t="s">
        <v>86</v>
      </c>
      <c r="BK243" s="162">
        <f>ROUND(I243*H243,2)</f>
        <v>0</v>
      </c>
      <c r="BL243" s="17" t="s">
        <v>213</v>
      </c>
      <c r="BM243" s="161" t="s">
        <v>345</v>
      </c>
    </row>
    <row r="244" spans="1:65" s="13" customFormat="1" ht="11.25">
      <c r="B244" s="163"/>
      <c r="D244" s="164" t="s">
        <v>237</v>
      </c>
      <c r="E244" s="165" t="s">
        <v>1</v>
      </c>
      <c r="F244" s="166" t="s">
        <v>1363</v>
      </c>
      <c r="H244" s="167">
        <v>1</v>
      </c>
      <c r="I244" s="168"/>
      <c r="L244" s="163"/>
      <c r="M244" s="169"/>
      <c r="N244" s="170"/>
      <c r="O244" s="170"/>
      <c r="P244" s="170"/>
      <c r="Q244" s="170"/>
      <c r="R244" s="170"/>
      <c r="S244" s="170"/>
      <c r="T244" s="171"/>
      <c r="AT244" s="165" t="s">
        <v>237</v>
      </c>
      <c r="AU244" s="165" t="s">
        <v>88</v>
      </c>
      <c r="AV244" s="13" t="s">
        <v>88</v>
      </c>
      <c r="AW244" s="13" t="s">
        <v>33</v>
      </c>
      <c r="AX244" s="13" t="s">
        <v>79</v>
      </c>
      <c r="AY244" s="165" t="s">
        <v>207</v>
      </c>
    </row>
    <row r="245" spans="1:65" s="15" customFormat="1" ht="11.25">
      <c r="B245" s="179"/>
      <c r="D245" s="164" t="s">
        <v>237</v>
      </c>
      <c r="E245" s="180" t="s">
        <v>1</v>
      </c>
      <c r="F245" s="181" t="s">
        <v>242</v>
      </c>
      <c r="H245" s="182">
        <v>1</v>
      </c>
      <c r="I245" s="183"/>
      <c r="L245" s="179"/>
      <c r="M245" s="184"/>
      <c r="N245" s="185"/>
      <c r="O245" s="185"/>
      <c r="P245" s="185"/>
      <c r="Q245" s="185"/>
      <c r="R245" s="185"/>
      <c r="S245" s="185"/>
      <c r="T245" s="186"/>
      <c r="AT245" s="180" t="s">
        <v>237</v>
      </c>
      <c r="AU245" s="180" t="s">
        <v>88</v>
      </c>
      <c r="AV245" s="15" t="s">
        <v>213</v>
      </c>
      <c r="AW245" s="15" t="s">
        <v>33</v>
      </c>
      <c r="AX245" s="15" t="s">
        <v>86</v>
      </c>
      <c r="AY245" s="180" t="s">
        <v>207</v>
      </c>
    </row>
    <row r="246" spans="1:65" s="2" customFormat="1" ht="24.2" customHeight="1">
      <c r="A246" s="31"/>
      <c r="B246" s="148"/>
      <c r="C246" s="149" t="s">
        <v>275</v>
      </c>
      <c r="D246" s="149" t="s">
        <v>209</v>
      </c>
      <c r="E246" s="150" t="s">
        <v>4861</v>
      </c>
      <c r="F246" s="151" t="s">
        <v>4862</v>
      </c>
      <c r="G246" s="152" t="s">
        <v>301</v>
      </c>
      <c r="H246" s="153">
        <v>8</v>
      </c>
      <c r="I246" s="154"/>
      <c r="J246" s="155">
        <f>ROUND(I246*H246,2)</f>
        <v>0</v>
      </c>
      <c r="K246" s="156"/>
      <c r="L246" s="32"/>
      <c r="M246" s="157" t="s">
        <v>1</v>
      </c>
      <c r="N246" s="158" t="s">
        <v>44</v>
      </c>
      <c r="O246" s="57"/>
      <c r="P246" s="159">
        <f>O246*H246</f>
        <v>0</v>
      </c>
      <c r="Q246" s="159">
        <v>0</v>
      </c>
      <c r="R246" s="159">
        <f>Q246*H246</f>
        <v>0</v>
      </c>
      <c r="S246" s="159">
        <v>0</v>
      </c>
      <c r="T246" s="160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61" t="s">
        <v>213</v>
      </c>
      <c r="AT246" s="161" t="s">
        <v>209</v>
      </c>
      <c r="AU246" s="161" t="s">
        <v>88</v>
      </c>
      <c r="AY246" s="17" t="s">
        <v>207</v>
      </c>
      <c r="BE246" s="162">
        <f>IF(N246="základní",J246,0)</f>
        <v>0</v>
      </c>
      <c r="BF246" s="162">
        <f>IF(N246="snížená",J246,0)</f>
        <v>0</v>
      </c>
      <c r="BG246" s="162">
        <f>IF(N246="zákl. přenesená",J246,0)</f>
        <v>0</v>
      </c>
      <c r="BH246" s="162">
        <f>IF(N246="sníž. přenesená",J246,0)</f>
        <v>0</v>
      </c>
      <c r="BI246" s="162">
        <f>IF(N246="nulová",J246,0)</f>
        <v>0</v>
      </c>
      <c r="BJ246" s="17" t="s">
        <v>86</v>
      </c>
      <c r="BK246" s="162">
        <f>ROUND(I246*H246,2)</f>
        <v>0</v>
      </c>
      <c r="BL246" s="17" t="s">
        <v>213</v>
      </c>
      <c r="BM246" s="161" t="s">
        <v>349</v>
      </c>
    </row>
    <row r="247" spans="1:65" s="13" customFormat="1" ht="11.25">
      <c r="B247" s="163"/>
      <c r="D247" s="164" t="s">
        <v>237</v>
      </c>
      <c r="E247" s="165" t="s">
        <v>1</v>
      </c>
      <c r="F247" s="166" t="s">
        <v>4366</v>
      </c>
      <c r="H247" s="167">
        <v>8</v>
      </c>
      <c r="I247" s="168"/>
      <c r="L247" s="163"/>
      <c r="M247" s="169"/>
      <c r="N247" s="170"/>
      <c r="O247" s="170"/>
      <c r="P247" s="170"/>
      <c r="Q247" s="170"/>
      <c r="R247" s="170"/>
      <c r="S247" s="170"/>
      <c r="T247" s="171"/>
      <c r="AT247" s="165" t="s">
        <v>237</v>
      </c>
      <c r="AU247" s="165" t="s">
        <v>88</v>
      </c>
      <c r="AV247" s="13" t="s">
        <v>88</v>
      </c>
      <c r="AW247" s="13" t="s">
        <v>33</v>
      </c>
      <c r="AX247" s="13" t="s">
        <v>79</v>
      </c>
      <c r="AY247" s="165" t="s">
        <v>207</v>
      </c>
    </row>
    <row r="248" spans="1:65" s="15" customFormat="1" ht="11.25">
      <c r="B248" s="179"/>
      <c r="D248" s="164" t="s">
        <v>237</v>
      </c>
      <c r="E248" s="180" t="s">
        <v>1</v>
      </c>
      <c r="F248" s="181" t="s">
        <v>242</v>
      </c>
      <c r="H248" s="182">
        <v>8</v>
      </c>
      <c r="I248" s="183"/>
      <c r="L248" s="179"/>
      <c r="M248" s="184"/>
      <c r="N248" s="185"/>
      <c r="O248" s="185"/>
      <c r="P248" s="185"/>
      <c r="Q248" s="185"/>
      <c r="R248" s="185"/>
      <c r="S248" s="185"/>
      <c r="T248" s="186"/>
      <c r="AT248" s="180" t="s">
        <v>237</v>
      </c>
      <c r="AU248" s="180" t="s">
        <v>88</v>
      </c>
      <c r="AV248" s="15" t="s">
        <v>213</v>
      </c>
      <c r="AW248" s="15" t="s">
        <v>33</v>
      </c>
      <c r="AX248" s="15" t="s">
        <v>86</v>
      </c>
      <c r="AY248" s="180" t="s">
        <v>207</v>
      </c>
    </row>
    <row r="249" spans="1:65" s="2" customFormat="1" ht="24.2" customHeight="1">
      <c r="A249" s="31"/>
      <c r="B249" s="148"/>
      <c r="C249" s="149" t="s">
        <v>350</v>
      </c>
      <c r="D249" s="149" t="s">
        <v>209</v>
      </c>
      <c r="E249" s="150" t="s">
        <v>4863</v>
      </c>
      <c r="F249" s="151" t="s">
        <v>4864</v>
      </c>
      <c r="G249" s="152" t="s">
        <v>662</v>
      </c>
      <c r="H249" s="153">
        <v>5</v>
      </c>
      <c r="I249" s="154"/>
      <c r="J249" s="155">
        <f>ROUND(I249*H249,2)</f>
        <v>0</v>
      </c>
      <c r="K249" s="156"/>
      <c r="L249" s="32"/>
      <c r="M249" s="157" t="s">
        <v>1</v>
      </c>
      <c r="N249" s="158" t="s">
        <v>44</v>
      </c>
      <c r="O249" s="57"/>
      <c r="P249" s="159">
        <f>O249*H249</f>
        <v>0</v>
      </c>
      <c r="Q249" s="159">
        <v>0</v>
      </c>
      <c r="R249" s="159">
        <f>Q249*H249</f>
        <v>0</v>
      </c>
      <c r="S249" s="159">
        <v>0</v>
      </c>
      <c r="T249" s="160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61" t="s">
        <v>213</v>
      </c>
      <c r="AT249" s="161" t="s">
        <v>209</v>
      </c>
      <c r="AU249" s="161" t="s">
        <v>88</v>
      </c>
      <c r="AY249" s="17" t="s">
        <v>207</v>
      </c>
      <c r="BE249" s="162">
        <f>IF(N249="základní",J249,0)</f>
        <v>0</v>
      </c>
      <c r="BF249" s="162">
        <f>IF(N249="snížená",J249,0)</f>
        <v>0</v>
      </c>
      <c r="BG249" s="162">
        <f>IF(N249="zákl. přenesená",J249,0)</f>
        <v>0</v>
      </c>
      <c r="BH249" s="162">
        <f>IF(N249="sníž. přenesená",J249,0)</f>
        <v>0</v>
      </c>
      <c r="BI249" s="162">
        <f>IF(N249="nulová",J249,0)</f>
        <v>0</v>
      </c>
      <c r="BJ249" s="17" t="s">
        <v>86</v>
      </c>
      <c r="BK249" s="162">
        <f>ROUND(I249*H249,2)</f>
        <v>0</v>
      </c>
      <c r="BL249" s="17" t="s">
        <v>213</v>
      </c>
      <c r="BM249" s="161" t="s">
        <v>353</v>
      </c>
    </row>
    <row r="250" spans="1:65" s="13" customFormat="1" ht="11.25">
      <c r="B250" s="163"/>
      <c r="D250" s="164" t="s">
        <v>237</v>
      </c>
      <c r="E250" s="165" t="s">
        <v>1</v>
      </c>
      <c r="F250" s="166" t="s">
        <v>4353</v>
      </c>
      <c r="H250" s="167">
        <v>5</v>
      </c>
      <c r="I250" s="168"/>
      <c r="L250" s="163"/>
      <c r="M250" s="169"/>
      <c r="N250" s="170"/>
      <c r="O250" s="170"/>
      <c r="P250" s="170"/>
      <c r="Q250" s="170"/>
      <c r="R250" s="170"/>
      <c r="S250" s="170"/>
      <c r="T250" s="171"/>
      <c r="AT250" s="165" t="s">
        <v>237</v>
      </c>
      <c r="AU250" s="165" t="s">
        <v>88</v>
      </c>
      <c r="AV250" s="13" t="s">
        <v>88</v>
      </c>
      <c r="AW250" s="13" t="s">
        <v>33</v>
      </c>
      <c r="AX250" s="13" t="s">
        <v>79</v>
      </c>
      <c r="AY250" s="165" t="s">
        <v>207</v>
      </c>
    </row>
    <row r="251" spans="1:65" s="15" customFormat="1" ht="11.25">
      <c r="B251" s="179"/>
      <c r="D251" s="164" t="s">
        <v>237</v>
      </c>
      <c r="E251" s="180" t="s">
        <v>1</v>
      </c>
      <c r="F251" s="181" t="s">
        <v>242</v>
      </c>
      <c r="H251" s="182">
        <v>5</v>
      </c>
      <c r="I251" s="183"/>
      <c r="L251" s="179"/>
      <c r="M251" s="184"/>
      <c r="N251" s="185"/>
      <c r="O251" s="185"/>
      <c r="P251" s="185"/>
      <c r="Q251" s="185"/>
      <c r="R251" s="185"/>
      <c r="S251" s="185"/>
      <c r="T251" s="186"/>
      <c r="AT251" s="180" t="s">
        <v>237</v>
      </c>
      <c r="AU251" s="180" t="s">
        <v>88</v>
      </c>
      <c r="AV251" s="15" t="s">
        <v>213</v>
      </c>
      <c r="AW251" s="15" t="s">
        <v>33</v>
      </c>
      <c r="AX251" s="15" t="s">
        <v>86</v>
      </c>
      <c r="AY251" s="180" t="s">
        <v>207</v>
      </c>
    </row>
    <row r="252" spans="1:65" s="2" customFormat="1" ht="24.2" customHeight="1">
      <c r="A252" s="31"/>
      <c r="B252" s="148"/>
      <c r="C252" s="149" t="s">
        <v>279</v>
      </c>
      <c r="D252" s="149" t="s">
        <v>209</v>
      </c>
      <c r="E252" s="150" t="s">
        <v>4865</v>
      </c>
      <c r="F252" s="151" t="s">
        <v>4866</v>
      </c>
      <c r="G252" s="152" t="s">
        <v>662</v>
      </c>
      <c r="H252" s="153">
        <v>7</v>
      </c>
      <c r="I252" s="154"/>
      <c r="J252" s="155">
        <f>ROUND(I252*H252,2)</f>
        <v>0</v>
      </c>
      <c r="K252" s="156"/>
      <c r="L252" s="32"/>
      <c r="M252" s="157" t="s">
        <v>1</v>
      </c>
      <c r="N252" s="158" t="s">
        <v>44</v>
      </c>
      <c r="O252" s="57"/>
      <c r="P252" s="159">
        <f>O252*H252</f>
        <v>0</v>
      </c>
      <c r="Q252" s="159">
        <v>0</v>
      </c>
      <c r="R252" s="159">
        <f>Q252*H252</f>
        <v>0</v>
      </c>
      <c r="S252" s="159">
        <v>0</v>
      </c>
      <c r="T252" s="160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61" t="s">
        <v>213</v>
      </c>
      <c r="AT252" s="161" t="s">
        <v>209</v>
      </c>
      <c r="AU252" s="161" t="s">
        <v>88</v>
      </c>
      <c r="AY252" s="17" t="s">
        <v>207</v>
      </c>
      <c r="BE252" s="162">
        <f>IF(N252="základní",J252,0)</f>
        <v>0</v>
      </c>
      <c r="BF252" s="162">
        <f>IF(N252="snížená",J252,0)</f>
        <v>0</v>
      </c>
      <c r="BG252" s="162">
        <f>IF(N252="zákl. přenesená",J252,0)</f>
        <v>0</v>
      </c>
      <c r="BH252" s="162">
        <f>IF(N252="sníž. přenesená",J252,0)</f>
        <v>0</v>
      </c>
      <c r="BI252" s="162">
        <f>IF(N252="nulová",J252,0)</f>
        <v>0</v>
      </c>
      <c r="BJ252" s="17" t="s">
        <v>86</v>
      </c>
      <c r="BK252" s="162">
        <f>ROUND(I252*H252,2)</f>
        <v>0</v>
      </c>
      <c r="BL252" s="17" t="s">
        <v>213</v>
      </c>
      <c r="BM252" s="161" t="s">
        <v>356</v>
      </c>
    </row>
    <row r="253" spans="1:65" s="13" customFormat="1" ht="11.25">
      <c r="B253" s="163"/>
      <c r="D253" s="164" t="s">
        <v>237</v>
      </c>
      <c r="E253" s="165" t="s">
        <v>1</v>
      </c>
      <c r="F253" s="166" t="s">
        <v>4812</v>
      </c>
      <c r="H253" s="167">
        <v>7</v>
      </c>
      <c r="I253" s="168"/>
      <c r="L253" s="163"/>
      <c r="M253" s="169"/>
      <c r="N253" s="170"/>
      <c r="O253" s="170"/>
      <c r="P253" s="170"/>
      <c r="Q253" s="170"/>
      <c r="R253" s="170"/>
      <c r="S253" s="170"/>
      <c r="T253" s="171"/>
      <c r="AT253" s="165" t="s">
        <v>237</v>
      </c>
      <c r="AU253" s="165" t="s">
        <v>88</v>
      </c>
      <c r="AV253" s="13" t="s">
        <v>88</v>
      </c>
      <c r="AW253" s="13" t="s">
        <v>33</v>
      </c>
      <c r="AX253" s="13" t="s">
        <v>79</v>
      </c>
      <c r="AY253" s="165" t="s">
        <v>207</v>
      </c>
    </row>
    <row r="254" spans="1:65" s="15" customFormat="1" ht="11.25">
      <c r="B254" s="179"/>
      <c r="D254" s="164" t="s">
        <v>237</v>
      </c>
      <c r="E254" s="180" t="s">
        <v>1</v>
      </c>
      <c r="F254" s="181" t="s">
        <v>242</v>
      </c>
      <c r="H254" s="182">
        <v>7</v>
      </c>
      <c r="I254" s="183"/>
      <c r="L254" s="179"/>
      <c r="M254" s="184"/>
      <c r="N254" s="185"/>
      <c r="O254" s="185"/>
      <c r="P254" s="185"/>
      <c r="Q254" s="185"/>
      <c r="R254" s="185"/>
      <c r="S254" s="185"/>
      <c r="T254" s="186"/>
      <c r="AT254" s="180" t="s">
        <v>237</v>
      </c>
      <c r="AU254" s="180" t="s">
        <v>88</v>
      </c>
      <c r="AV254" s="15" t="s">
        <v>213</v>
      </c>
      <c r="AW254" s="15" t="s">
        <v>33</v>
      </c>
      <c r="AX254" s="15" t="s">
        <v>86</v>
      </c>
      <c r="AY254" s="180" t="s">
        <v>207</v>
      </c>
    </row>
    <row r="255" spans="1:65" s="2" customFormat="1" ht="24.2" customHeight="1">
      <c r="A255" s="31"/>
      <c r="B255" s="148"/>
      <c r="C255" s="149" t="s">
        <v>358</v>
      </c>
      <c r="D255" s="149" t="s">
        <v>209</v>
      </c>
      <c r="E255" s="150" t="s">
        <v>4867</v>
      </c>
      <c r="F255" s="151" t="s">
        <v>4868</v>
      </c>
      <c r="G255" s="152" t="s">
        <v>662</v>
      </c>
      <c r="H255" s="153">
        <v>10</v>
      </c>
      <c r="I255" s="154"/>
      <c r="J255" s="155">
        <f>ROUND(I255*H255,2)</f>
        <v>0</v>
      </c>
      <c r="K255" s="156"/>
      <c r="L255" s="32"/>
      <c r="M255" s="157" t="s">
        <v>1</v>
      </c>
      <c r="N255" s="158" t="s">
        <v>44</v>
      </c>
      <c r="O255" s="57"/>
      <c r="P255" s="159">
        <f>O255*H255</f>
        <v>0</v>
      </c>
      <c r="Q255" s="159">
        <v>0</v>
      </c>
      <c r="R255" s="159">
        <f>Q255*H255</f>
        <v>0</v>
      </c>
      <c r="S255" s="159">
        <v>0</v>
      </c>
      <c r="T255" s="160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61" t="s">
        <v>213</v>
      </c>
      <c r="AT255" s="161" t="s">
        <v>209</v>
      </c>
      <c r="AU255" s="161" t="s">
        <v>88</v>
      </c>
      <c r="AY255" s="17" t="s">
        <v>207</v>
      </c>
      <c r="BE255" s="162">
        <f>IF(N255="základní",J255,0)</f>
        <v>0</v>
      </c>
      <c r="BF255" s="162">
        <f>IF(N255="snížená",J255,0)</f>
        <v>0</v>
      </c>
      <c r="BG255" s="162">
        <f>IF(N255="zákl. přenesená",J255,0)</f>
        <v>0</v>
      </c>
      <c r="BH255" s="162">
        <f>IF(N255="sníž. přenesená",J255,0)</f>
        <v>0</v>
      </c>
      <c r="BI255" s="162">
        <f>IF(N255="nulová",J255,0)</f>
        <v>0</v>
      </c>
      <c r="BJ255" s="17" t="s">
        <v>86</v>
      </c>
      <c r="BK255" s="162">
        <f>ROUND(I255*H255,2)</f>
        <v>0</v>
      </c>
      <c r="BL255" s="17" t="s">
        <v>213</v>
      </c>
      <c r="BM255" s="161" t="s">
        <v>361</v>
      </c>
    </row>
    <row r="256" spans="1:65" s="13" customFormat="1" ht="11.25">
      <c r="B256" s="163"/>
      <c r="D256" s="164" t="s">
        <v>237</v>
      </c>
      <c r="E256" s="165" t="s">
        <v>1</v>
      </c>
      <c r="F256" s="166" t="s">
        <v>4869</v>
      </c>
      <c r="H256" s="167">
        <v>10</v>
      </c>
      <c r="I256" s="168"/>
      <c r="L256" s="163"/>
      <c r="M256" s="169"/>
      <c r="N256" s="170"/>
      <c r="O256" s="170"/>
      <c r="P256" s="170"/>
      <c r="Q256" s="170"/>
      <c r="R256" s="170"/>
      <c r="S256" s="170"/>
      <c r="T256" s="171"/>
      <c r="AT256" s="165" t="s">
        <v>237</v>
      </c>
      <c r="AU256" s="165" t="s">
        <v>88</v>
      </c>
      <c r="AV256" s="13" t="s">
        <v>88</v>
      </c>
      <c r="AW256" s="13" t="s">
        <v>33</v>
      </c>
      <c r="AX256" s="13" t="s">
        <v>79</v>
      </c>
      <c r="AY256" s="165" t="s">
        <v>207</v>
      </c>
    </row>
    <row r="257" spans="1:65" s="15" customFormat="1" ht="11.25">
      <c r="B257" s="179"/>
      <c r="D257" s="164" t="s">
        <v>237</v>
      </c>
      <c r="E257" s="180" t="s">
        <v>1</v>
      </c>
      <c r="F257" s="181" t="s">
        <v>242</v>
      </c>
      <c r="H257" s="182">
        <v>10</v>
      </c>
      <c r="I257" s="183"/>
      <c r="L257" s="179"/>
      <c r="M257" s="184"/>
      <c r="N257" s="185"/>
      <c r="O257" s="185"/>
      <c r="P257" s="185"/>
      <c r="Q257" s="185"/>
      <c r="R257" s="185"/>
      <c r="S257" s="185"/>
      <c r="T257" s="186"/>
      <c r="AT257" s="180" t="s">
        <v>237</v>
      </c>
      <c r="AU257" s="180" t="s">
        <v>88</v>
      </c>
      <c r="AV257" s="15" t="s">
        <v>213</v>
      </c>
      <c r="AW257" s="15" t="s">
        <v>33</v>
      </c>
      <c r="AX257" s="15" t="s">
        <v>86</v>
      </c>
      <c r="AY257" s="180" t="s">
        <v>207</v>
      </c>
    </row>
    <row r="258" spans="1:65" s="2" customFormat="1" ht="24.2" customHeight="1">
      <c r="A258" s="31"/>
      <c r="B258" s="148"/>
      <c r="C258" s="149" t="s">
        <v>289</v>
      </c>
      <c r="D258" s="149" t="s">
        <v>209</v>
      </c>
      <c r="E258" s="150" t="s">
        <v>4870</v>
      </c>
      <c r="F258" s="151" t="s">
        <v>4871</v>
      </c>
      <c r="G258" s="152" t="s">
        <v>662</v>
      </c>
      <c r="H258" s="153">
        <v>4</v>
      </c>
      <c r="I258" s="154"/>
      <c r="J258" s="155">
        <f>ROUND(I258*H258,2)</f>
        <v>0</v>
      </c>
      <c r="K258" s="156"/>
      <c r="L258" s="32"/>
      <c r="M258" s="157" t="s">
        <v>1</v>
      </c>
      <c r="N258" s="158" t="s">
        <v>44</v>
      </c>
      <c r="O258" s="57"/>
      <c r="P258" s="159">
        <f>O258*H258</f>
        <v>0</v>
      </c>
      <c r="Q258" s="159">
        <v>0</v>
      </c>
      <c r="R258" s="159">
        <f>Q258*H258</f>
        <v>0</v>
      </c>
      <c r="S258" s="159">
        <v>0</v>
      </c>
      <c r="T258" s="160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61" t="s">
        <v>213</v>
      </c>
      <c r="AT258" s="161" t="s">
        <v>209</v>
      </c>
      <c r="AU258" s="161" t="s">
        <v>88</v>
      </c>
      <c r="AY258" s="17" t="s">
        <v>207</v>
      </c>
      <c r="BE258" s="162">
        <f>IF(N258="základní",J258,0)</f>
        <v>0</v>
      </c>
      <c r="BF258" s="162">
        <f>IF(N258="snížená",J258,0)</f>
        <v>0</v>
      </c>
      <c r="BG258" s="162">
        <f>IF(N258="zákl. přenesená",J258,0)</f>
        <v>0</v>
      </c>
      <c r="BH258" s="162">
        <f>IF(N258="sníž. přenesená",J258,0)</f>
        <v>0</v>
      </c>
      <c r="BI258" s="162">
        <f>IF(N258="nulová",J258,0)</f>
        <v>0</v>
      </c>
      <c r="BJ258" s="17" t="s">
        <v>86</v>
      </c>
      <c r="BK258" s="162">
        <f>ROUND(I258*H258,2)</f>
        <v>0</v>
      </c>
      <c r="BL258" s="17" t="s">
        <v>213</v>
      </c>
      <c r="BM258" s="161" t="s">
        <v>364</v>
      </c>
    </row>
    <row r="259" spans="1:65" s="13" customFormat="1" ht="11.25">
      <c r="B259" s="163"/>
      <c r="D259" s="164" t="s">
        <v>237</v>
      </c>
      <c r="E259" s="165" t="s">
        <v>1</v>
      </c>
      <c r="F259" s="166" t="s">
        <v>4369</v>
      </c>
      <c r="H259" s="167">
        <v>4</v>
      </c>
      <c r="I259" s="168"/>
      <c r="L259" s="163"/>
      <c r="M259" s="169"/>
      <c r="N259" s="170"/>
      <c r="O259" s="170"/>
      <c r="P259" s="170"/>
      <c r="Q259" s="170"/>
      <c r="R259" s="170"/>
      <c r="S259" s="170"/>
      <c r="T259" s="171"/>
      <c r="AT259" s="165" t="s">
        <v>237</v>
      </c>
      <c r="AU259" s="165" t="s">
        <v>88</v>
      </c>
      <c r="AV259" s="13" t="s">
        <v>88</v>
      </c>
      <c r="AW259" s="13" t="s">
        <v>33</v>
      </c>
      <c r="AX259" s="13" t="s">
        <v>79</v>
      </c>
      <c r="AY259" s="165" t="s">
        <v>207</v>
      </c>
    </row>
    <row r="260" spans="1:65" s="15" customFormat="1" ht="11.25">
      <c r="B260" s="179"/>
      <c r="D260" s="164" t="s">
        <v>237</v>
      </c>
      <c r="E260" s="180" t="s">
        <v>1</v>
      </c>
      <c r="F260" s="181" t="s">
        <v>242</v>
      </c>
      <c r="H260" s="182">
        <v>4</v>
      </c>
      <c r="I260" s="183"/>
      <c r="L260" s="179"/>
      <c r="M260" s="184"/>
      <c r="N260" s="185"/>
      <c r="O260" s="185"/>
      <c r="P260" s="185"/>
      <c r="Q260" s="185"/>
      <c r="R260" s="185"/>
      <c r="S260" s="185"/>
      <c r="T260" s="186"/>
      <c r="AT260" s="180" t="s">
        <v>237</v>
      </c>
      <c r="AU260" s="180" t="s">
        <v>88</v>
      </c>
      <c r="AV260" s="15" t="s">
        <v>213</v>
      </c>
      <c r="AW260" s="15" t="s">
        <v>33</v>
      </c>
      <c r="AX260" s="15" t="s">
        <v>86</v>
      </c>
      <c r="AY260" s="180" t="s">
        <v>207</v>
      </c>
    </row>
    <row r="261" spans="1:65" s="2" customFormat="1" ht="24.2" customHeight="1">
      <c r="A261" s="31"/>
      <c r="B261" s="148"/>
      <c r="C261" s="149" t="s">
        <v>365</v>
      </c>
      <c r="D261" s="149" t="s">
        <v>209</v>
      </c>
      <c r="E261" s="150" t="s">
        <v>4872</v>
      </c>
      <c r="F261" s="151" t="s">
        <v>4873</v>
      </c>
      <c r="G261" s="152" t="s">
        <v>301</v>
      </c>
      <c r="H261" s="153">
        <v>2</v>
      </c>
      <c r="I261" s="154"/>
      <c r="J261" s="155">
        <f>ROUND(I261*H261,2)</f>
        <v>0</v>
      </c>
      <c r="K261" s="156"/>
      <c r="L261" s="32"/>
      <c r="M261" s="157" t="s">
        <v>1</v>
      </c>
      <c r="N261" s="158" t="s">
        <v>44</v>
      </c>
      <c r="O261" s="57"/>
      <c r="P261" s="159">
        <f>O261*H261</f>
        <v>0</v>
      </c>
      <c r="Q261" s="159">
        <v>0</v>
      </c>
      <c r="R261" s="159">
        <f>Q261*H261</f>
        <v>0</v>
      </c>
      <c r="S261" s="159">
        <v>0</v>
      </c>
      <c r="T261" s="160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61" t="s">
        <v>213</v>
      </c>
      <c r="AT261" s="161" t="s">
        <v>209</v>
      </c>
      <c r="AU261" s="161" t="s">
        <v>88</v>
      </c>
      <c r="AY261" s="17" t="s">
        <v>207</v>
      </c>
      <c r="BE261" s="162">
        <f>IF(N261="základní",J261,0)</f>
        <v>0</v>
      </c>
      <c r="BF261" s="162">
        <f>IF(N261="snížená",J261,0)</f>
        <v>0</v>
      </c>
      <c r="BG261" s="162">
        <f>IF(N261="zákl. přenesená",J261,0)</f>
        <v>0</v>
      </c>
      <c r="BH261" s="162">
        <f>IF(N261="sníž. přenesená",J261,0)</f>
        <v>0</v>
      </c>
      <c r="BI261" s="162">
        <f>IF(N261="nulová",J261,0)</f>
        <v>0</v>
      </c>
      <c r="BJ261" s="17" t="s">
        <v>86</v>
      </c>
      <c r="BK261" s="162">
        <f>ROUND(I261*H261,2)</f>
        <v>0</v>
      </c>
      <c r="BL261" s="17" t="s">
        <v>213</v>
      </c>
      <c r="BM261" s="161" t="s">
        <v>368</v>
      </c>
    </row>
    <row r="262" spans="1:65" s="13" customFormat="1" ht="11.25">
      <c r="B262" s="163"/>
      <c r="D262" s="164" t="s">
        <v>237</v>
      </c>
      <c r="E262" s="165" t="s">
        <v>1</v>
      </c>
      <c r="F262" s="166" t="s">
        <v>4334</v>
      </c>
      <c r="H262" s="167">
        <v>2</v>
      </c>
      <c r="I262" s="168"/>
      <c r="L262" s="163"/>
      <c r="M262" s="169"/>
      <c r="N262" s="170"/>
      <c r="O262" s="170"/>
      <c r="P262" s="170"/>
      <c r="Q262" s="170"/>
      <c r="R262" s="170"/>
      <c r="S262" s="170"/>
      <c r="T262" s="171"/>
      <c r="AT262" s="165" t="s">
        <v>237</v>
      </c>
      <c r="AU262" s="165" t="s">
        <v>88</v>
      </c>
      <c r="AV262" s="13" t="s">
        <v>88</v>
      </c>
      <c r="AW262" s="13" t="s">
        <v>33</v>
      </c>
      <c r="AX262" s="13" t="s">
        <v>79</v>
      </c>
      <c r="AY262" s="165" t="s">
        <v>207</v>
      </c>
    </row>
    <row r="263" spans="1:65" s="15" customFormat="1" ht="11.25">
      <c r="B263" s="179"/>
      <c r="D263" s="164" t="s">
        <v>237</v>
      </c>
      <c r="E263" s="180" t="s">
        <v>1</v>
      </c>
      <c r="F263" s="181" t="s">
        <v>242</v>
      </c>
      <c r="H263" s="182">
        <v>2</v>
      </c>
      <c r="I263" s="183"/>
      <c r="L263" s="179"/>
      <c r="M263" s="184"/>
      <c r="N263" s="185"/>
      <c r="O263" s="185"/>
      <c r="P263" s="185"/>
      <c r="Q263" s="185"/>
      <c r="R263" s="185"/>
      <c r="S263" s="185"/>
      <c r="T263" s="186"/>
      <c r="AT263" s="180" t="s">
        <v>237</v>
      </c>
      <c r="AU263" s="180" t="s">
        <v>88</v>
      </c>
      <c r="AV263" s="15" t="s">
        <v>213</v>
      </c>
      <c r="AW263" s="15" t="s">
        <v>33</v>
      </c>
      <c r="AX263" s="15" t="s">
        <v>86</v>
      </c>
      <c r="AY263" s="180" t="s">
        <v>207</v>
      </c>
    </row>
    <row r="264" spans="1:65" s="2" customFormat="1" ht="24.2" customHeight="1">
      <c r="A264" s="31"/>
      <c r="B264" s="148"/>
      <c r="C264" s="149" t="s">
        <v>293</v>
      </c>
      <c r="D264" s="149" t="s">
        <v>209</v>
      </c>
      <c r="E264" s="150" t="s">
        <v>4874</v>
      </c>
      <c r="F264" s="151" t="s">
        <v>4875</v>
      </c>
      <c r="G264" s="152" t="s">
        <v>662</v>
      </c>
      <c r="H264" s="153">
        <v>1</v>
      </c>
      <c r="I264" s="154"/>
      <c r="J264" s="155">
        <f>ROUND(I264*H264,2)</f>
        <v>0</v>
      </c>
      <c r="K264" s="156"/>
      <c r="L264" s="32"/>
      <c r="M264" s="157" t="s">
        <v>1</v>
      </c>
      <c r="N264" s="158" t="s">
        <v>44</v>
      </c>
      <c r="O264" s="57"/>
      <c r="P264" s="159">
        <f>O264*H264</f>
        <v>0</v>
      </c>
      <c r="Q264" s="159">
        <v>0</v>
      </c>
      <c r="R264" s="159">
        <f>Q264*H264</f>
        <v>0</v>
      </c>
      <c r="S264" s="159">
        <v>0</v>
      </c>
      <c r="T264" s="160">
        <f>S264*H264</f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61" t="s">
        <v>213</v>
      </c>
      <c r="AT264" s="161" t="s">
        <v>209</v>
      </c>
      <c r="AU264" s="161" t="s">
        <v>88</v>
      </c>
      <c r="AY264" s="17" t="s">
        <v>207</v>
      </c>
      <c r="BE264" s="162">
        <f>IF(N264="základní",J264,0)</f>
        <v>0</v>
      </c>
      <c r="BF264" s="162">
        <f>IF(N264="snížená",J264,0)</f>
        <v>0</v>
      </c>
      <c r="BG264" s="162">
        <f>IF(N264="zákl. přenesená",J264,0)</f>
        <v>0</v>
      </c>
      <c r="BH264" s="162">
        <f>IF(N264="sníž. přenesená",J264,0)</f>
        <v>0</v>
      </c>
      <c r="BI264" s="162">
        <f>IF(N264="nulová",J264,0)</f>
        <v>0</v>
      </c>
      <c r="BJ264" s="17" t="s">
        <v>86</v>
      </c>
      <c r="BK264" s="162">
        <f>ROUND(I264*H264,2)</f>
        <v>0</v>
      </c>
      <c r="BL264" s="17" t="s">
        <v>213</v>
      </c>
      <c r="BM264" s="161" t="s">
        <v>371</v>
      </c>
    </row>
    <row r="265" spans="1:65" s="13" customFormat="1" ht="11.25">
      <c r="B265" s="163"/>
      <c r="D265" s="164" t="s">
        <v>237</v>
      </c>
      <c r="E265" s="165" t="s">
        <v>1</v>
      </c>
      <c r="F265" s="166" t="s">
        <v>1343</v>
      </c>
      <c r="H265" s="167">
        <v>1</v>
      </c>
      <c r="I265" s="168"/>
      <c r="L265" s="163"/>
      <c r="M265" s="169"/>
      <c r="N265" s="170"/>
      <c r="O265" s="170"/>
      <c r="P265" s="170"/>
      <c r="Q265" s="170"/>
      <c r="R265" s="170"/>
      <c r="S265" s="170"/>
      <c r="T265" s="171"/>
      <c r="AT265" s="165" t="s">
        <v>237</v>
      </c>
      <c r="AU265" s="165" t="s">
        <v>88</v>
      </c>
      <c r="AV265" s="13" t="s">
        <v>88</v>
      </c>
      <c r="AW265" s="13" t="s">
        <v>33</v>
      </c>
      <c r="AX265" s="13" t="s">
        <v>79</v>
      </c>
      <c r="AY265" s="165" t="s">
        <v>207</v>
      </c>
    </row>
    <row r="266" spans="1:65" s="15" customFormat="1" ht="11.25">
      <c r="B266" s="179"/>
      <c r="D266" s="164" t="s">
        <v>237</v>
      </c>
      <c r="E266" s="180" t="s">
        <v>1</v>
      </c>
      <c r="F266" s="181" t="s">
        <v>242</v>
      </c>
      <c r="H266" s="182">
        <v>1</v>
      </c>
      <c r="I266" s="183"/>
      <c r="L266" s="179"/>
      <c r="M266" s="184"/>
      <c r="N266" s="185"/>
      <c r="O266" s="185"/>
      <c r="P266" s="185"/>
      <c r="Q266" s="185"/>
      <c r="R266" s="185"/>
      <c r="S266" s="185"/>
      <c r="T266" s="186"/>
      <c r="AT266" s="180" t="s">
        <v>237</v>
      </c>
      <c r="AU266" s="180" t="s">
        <v>88</v>
      </c>
      <c r="AV266" s="15" t="s">
        <v>213</v>
      </c>
      <c r="AW266" s="15" t="s">
        <v>33</v>
      </c>
      <c r="AX266" s="15" t="s">
        <v>86</v>
      </c>
      <c r="AY266" s="180" t="s">
        <v>207</v>
      </c>
    </row>
    <row r="267" spans="1:65" s="2" customFormat="1" ht="24.2" customHeight="1">
      <c r="A267" s="31"/>
      <c r="B267" s="148"/>
      <c r="C267" s="149" t="s">
        <v>372</v>
      </c>
      <c r="D267" s="149" t="s">
        <v>209</v>
      </c>
      <c r="E267" s="150" t="s">
        <v>4876</v>
      </c>
      <c r="F267" s="151" t="s">
        <v>4877</v>
      </c>
      <c r="G267" s="152" t="s">
        <v>662</v>
      </c>
      <c r="H267" s="153">
        <v>1</v>
      </c>
      <c r="I267" s="154"/>
      <c r="J267" s="155">
        <f>ROUND(I267*H267,2)</f>
        <v>0</v>
      </c>
      <c r="K267" s="156"/>
      <c r="L267" s="32"/>
      <c r="M267" s="157" t="s">
        <v>1</v>
      </c>
      <c r="N267" s="158" t="s">
        <v>44</v>
      </c>
      <c r="O267" s="57"/>
      <c r="P267" s="159">
        <f>O267*H267</f>
        <v>0</v>
      </c>
      <c r="Q267" s="159">
        <v>0</v>
      </c>
      <c r="R267" s="159">
        <f>Q267*H267</f>
        <v>0</v>
      </c>
      <c r="S267" s="159">
        <v>0</v>
      </c>
      <c r="T267" s="160">
        <f>S267*H267</f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61" t="s">
        <v>213</v>
      </c>
      <c r="AT267" s="161" t="s">
        <v>209</v>
      </c>
      <c r="AU267" s="161" t="s">
        <v>88</v>
      </c>
      <c r="AY267" s="17" t="s">
        <v>207</v>
      </c>
      <c r="BE267" s="162">
        <f>IF(N267="základní",J267,0)</f>
        <v>0</v>
      </c>
      <c r="BF267" s="162">
        <f>IF(N267="snížená",J267,0)</f>
        <v>0</v>
      </c>
      <c r="BG267" s="162">
        <f>IF(N267="zákl. přenesená",J267,0)</f>
        <v>0</v>
      </c>
      <c r="BH267" s="162">
        <f>IF(N267="sníž. přenesená",J267,0)</f>
        <v>0</v>
      </c>
      <c r="BI267" s="162">
        <f>IF(N267="nulová",J267,0)</f>
        <v>0</v>
      </c>
      <c r="BJ267" s="17" t="s">
        <v>86</v>
      </c>
      <c r="BK267" s="162">
        <f>ROUND(I267*H267,2)</f>
        <v>0</v>
      </c>
      <c r="BL267" s="17" t="s">
        <v>213</v>
      </c>
      <c r="BM267" s="161" t="s">
        <v>375</v>
      </c>
    </row>
    <row r="268" spans="1:65" s="13" customFormat="1" ht="11.25">
      <c r="B268" s="163"/>
      <c r="D268" s="164" t="s">
        <v>237</v>
      </c>
      <c r="E268" s="165" t="s">
        <v>1</v>
      </c>
      <c r="F268" s="166" t="s">
        <v>1343</v>
      </c>
      <c r="H268" s="167">
        <v>1</v>
      </c>
      <c r="I268" s="168"/>
      <c r="L268" s="163"/>
      <c r="M268" s="169"/>
      <c r="N268" s="170"/>
      <c r="O268" s="170"/>
      <c r="P268" s="170"/>
      <c r="Q268" s="170"/>
      <c r="R268" s="170"/>
      <c r="S268" s="170"/>
      <c r="T268" s="171"/>
      <c r="AT268" s="165" t="s">
        <v>237</v>
      </c>
      <c r="AU268" s="165" t="s">
        <v>88</v>
      </c>
      <c r="AV268" s="13" t="s">
        <v>88</v>
      </c>
      <c r="AW268" s="13" t="s">
        <v>33</v>
      </c>
      <c r="AX268" s="13" t="s">
        <v>79</v>
      </c>
      <c r="AY268" s="165" t="s">
        <v>207</v>
      </c>
    </row>
    <row r="269" spans="1:65" s="15" customFormat="1" ht="11.25">
      <c r="B269" s="179"/>
      <c r="D269" s="164" t="s">
        <v>237</v>
      </c>
      <c r="E269" s="180" t="s">
        <v>1</v>
      </c>
      <c r="F269" s="181" t="s">
        <v>242</v>
      </c>
      <c r="H269" s="182">
        <v>1</v>
      </c>
      <c r="I269" s="183"/>
      <c r="L269" s="179"/>
      <c r="M269" s="184"/>
      <c r="N269" s="185"/>
      <c r="O269" s="185"/>
      <c r="P269" s="185"/>
      <c r="Q269" s="185"/>
      <c r="R269" s="185"/>
      <c r="S269" s="185"/>
      <c r="T269" s="186"/>
      <c r="AT269" s="180" t="s">
        <v>237</v>
      </c>
      <c r="AU269" s="180" t="s">
        <v>88</v>
      </c>
      <c r="AV269" s="15" t="s">
        <v>213</v>
      </c>
      <c r="AW269" s="15" t="s">
        <v>33</v>
      </c>
      <c r="AX269" s="15" t="s">
        <v>86</v>
      </c>
      <c r="AY269" s="180" t="s">
        <v>207</v>
      </c>
    </row>
    <row r="270" spans="1:65" s="2" customFormat="1" ht="24.2" customHeight="1">
      <c r="A270" s="31"/>
      <c r="B270" s="148"/>
      <c r="C270" s="149" t="s">
        <v>297</v>
      </c>
      <c r="D270" s="149" t="s">
        <v>209</v>
      </c>
      <c r="E270" s="150" t="s">
        <v>4878</v>
      </c>
      <c r="F270" s="151" t="s">
        <v>4879</v>
      </c>
      <c r="G270" s="152" t="s">
        <v>662</v>
      </c>
      <c r="H270" s="153">
        <v>2</v>
      </c>
      <c r="I270" s="154"/>
      <c r="J270" s="155">
        <f>ROUND(I270*H270,2)</f>
        <v>0</v>
      </c>
      <c r="K270" s="156"/>
      <c r="L270" s="32"/>
      <c r="M270" s="157" t="s">
        <v>1</v>
      </c>
      <c r="N270" s="158" t="s">
        <v>44</v>
      </c>
      <c r="O270" s="57"/>
      <c r="P270" s="159">
        <f>O270*H270</f>
        <v>0</v>
      </c>
      <c r="Q270" s="159">
        <v>0</v>
      </c>
      <c r="R270" s="159">
        <f>Q270*H270</f>
        <v>0</v>
      </c>
      <c r="S270" s="159">
        <v>0</v>
      </c>
      <c r="T270" s="160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61" t="s">
        <v>213</v>
      </c>
      <c r="AT270" s="161" t="s">
        <v>209</v>
      </c>
      <c r="AU270" s="161" t="s">
        <v>88</v>
      </c>
      <c r="AY270" s="17" t="s">
        <v>207</v>
      </c>
      <c r="BE270" s="162">
        <f>IF(N270="základní",J270,0)</f>
        <v>0</v>
      </c>
      <c r="BF270" s="162">
        <f>IF(N270="snížená",J270,0)</f>
        <v>0</v>
      </c>
      <c r="BG270" s="162">
        <f>IF(N270="zákl. přenesená",J270,0)</f>
        <v>0</v>
      </c>
      <c r="BH270" s="162">
        <f>IF(N270="sníž. přenesená",J270,0)</f>
        <v>0</v>
      </c>
      <c r="BI270" s="162">
        <f>IF(N270="nulová",J270,0)</f>
        <v>0</v>
      </c>
      <c r="BJ270" s="17" t="s">
        <v>86</v>
      </c>
      <c r="BK270" s="162">
        <f>ROUND(I270*H270,2)</f>
        <v>0</v>
      </c>
      <c r="BL270" s="17" t="s">
        <v>213</v>
      </c>
      <c r="BM270" s="161" t="s">
        <v>378</v>
      </c>
    </row>
    <row r="271" spans="1:65" s="13" customFormat="1" ht="11.25">
      <c r="B271" s="163"/>
      <c r="D271" s="164" t="s">
        <v>237</v>
      </c>
      <c r="E271" s="165" t="s">
        <v>1</v>
      </c>
      <c r="F271" s="166" t="s">
        <v>4334</v>
      </c>
      <c r="H271" s="167">
        <v>2</v>
      </c>
      <c r="I271" s="168"/>
      <c r="L271" s="163"/>
      <c r="M271" s="169"/>
      <c r="N271" s="170"/>
      <c r="O271" s="170"/>
      <c r="P271" s="170"/>
      <c r="Q271" s="170"/>
      <c r="R271" s="170"/>
      <c r="S271" s="170"/>
      <c r="T271" s="171"/>
      <c r="AT271" s="165" t="s">
        <v>237</v>
      </c>
      <c r="AU271" s="165" t="s">
        <v>88</v>
      </c>
      <c r="AV271" s="13" t="s">
        <v>88</v>
      </c>
      <c r="AW271" s="13" t="s">
        <v>33</v>
      </c>
      <c r="AX271" s="13" t="s">
        <v>79</v>
      </c>
      <c r="AY271" s="165" t="s">
        <v>207</v>
      </c>
    </row>
    <row r="272" spans="1:65" s="15" customFormat="1" ht="11.25">
      <c r="B272" s="179"/>
      <c r="D272" s="164" t="s">
        <v>237</v>
      </c>
      <c r="E272" s="180" t="s">
        <v>1</v>
      </c>
      <c r="F272" s="181" t="s">
        <v>242</v>
      </c>
      <c r="H272" s="182">
        <v>2</v>
      </c>
      <c r="I272" s="183"/>
      <c r="L272" s="179"/>
      <c r="M272" s="184"/>
      <c r="N272" s="185"/>
      <c r="O272" s="185"/>
      <c r="P272" s="185"/>
      <c r="Q272" s="185"/>
      <c r="R272" s="185"/>
      <c r="S272" s="185"/>
      <c r="T272" s="186"/>
      <c r="AT272" s="180" t="s">
        <v>237</v>
      </c>
      <c r="AU272" s="180" t="s">
        <v>88</v>
      </c>
      <c r="AV272" s="15" t="s">
        <v>213</v>
      </c>
      <c r="AW272" s="15" t="s">
        <v>33</v>
      </c>
      <c r="AX272" s="15" t="s">
        <v>86</v>
      </c>
      <c r="AY272" s="180" t="s">
        <v>207</v>
      </c>
    </row>
    <row r="273" spans="1:65" s="2" customFormat="1" ht="24.2" customHeight="1">
      <c r="A273" s="31"/>
      <c r="B273" s="148"/>
      <c r="C273" s="149" t="s">
        <v>379</v>
      </c>
      <c r="D273" s="149" t="s">
        <v>209</v>
      </c>
      <c r="E273" s="150" t="s">
        <v>4880</v>
      </c>
      <c r="F273" s="151" t="s">
        <v>4881</v>
      </c>
      <c r="G273" s="152" t="s">
        <v>662</v>
      </c>
      <c r="H273" s="153">
        <v>1</v>
      </c>
      <c r="I273" s="154"/>
      <c r="J273" s="155">
        <f>ROUND(I273*H273,2)</f>
        <v>0</v>
      </c>
      <c r="K273" s="156"/>
      <c r="L273" s="32"/>
      <c r="M273" s="157" t="s">
        <v>1</v>
      </c>
      <c r="N273" s="158" t="s">
        <v>44</v>
      </c>
      <c r="O273" s="57"/>
      <c r="P273" s="159">
        <f>O273*H273</f>
        <v>0</v>
      </c>
      <c r="Q273" s="159">
        <v>0</v>
      </c>
      <c r="R273" s="159">
        <f>Q273*H273</f>
        <v>0</v>
      </c>
      <c r="S273" s="159">
        <v>0</v>
      </c>
      <c r="T273" s="160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61" t="s">
        <v>213</v>
      </c>
      <c r="AT273" s="161" t="s">
        <v>209</v>
      </c>
      <c r="AU273" s="161" t="s">
        <v>88</v>
      </c>
      <c r="AY273" s="17" t="s">
        <v>207</v>
      </c>
      <c r="BE273" s="162">
        <f>IF(N273="základní",J273,0)</f>
        <v>0</v>
      </c>
      <c r="BF273" s="162">
        <f>IF(N273="snížená",J273,0)</f>
        <v>0</v>
      </c>
      <c r="BG273" s="162">
        <f>IF(N273="zákl. přenesená",J273,0)</f>
        <v>0</v>
      </c>
      <c r="BH273" s="162">
        <f>IF(N273="sníž. přenesená",J273,0)</f>
        <v>0</v>
      </c>
      <c r="BI273" s="162">
        <f>IF(N273="nulová",J273,0)</f>
        <v>0</v>
      </c>
      <c r="BJ273" s="17" t="s">
        <v>86</v>
      </c>
      <c r="BK273" s="162">
        <f>ROUND(I273*H273,2)</f>
        <v>0</v>
      </c>
      <c r="BL273" s="17" t="s">
        <v>213</v>
      </c>
      <c r="BM273" s="161" t="s">
        <v>382</v>
      </c>
    </row>
    <row r="274" spans="1:65" s="13" customFormat="1" ht="11.25">
      <c r="B274" s="163"/>
      <c r="D274" s="164" t="s">
        <v>237</v>
      </c>
      <c r="E274" s="165" t="s">
        <v>1</v>
      </c>
      <c r="F274" s="166" t="s">
        <v>1343</v>
      </c>
      <c r="H274" s="167">
        <v>1</v>
      </c>
      <c r="I274" s="168"/>
      <c r="L274" s="163"/>
      <c r="M274" s="169"/>
      <c r="N274" s="170"/>
      <c r="O274" s="170"/>
      <c r="P274" s="170"/>
      <c r="Q274" s="170"/>
      <c r="R274" s="170"/>
      <c r="S274" s="170"/>
      <c r="T274" s="171"/>
      <c r="AT274" s="165" t="s">
        <v>237</v>
      </c>
      <c r="AU274" s="165" t="s">
        <v>88</v>
      </c>
      <c r="AV274" s="13" t="s">
        <v>88</v>
      </c>
      <c r="AW274" s="13" t="s">
        <v>33</v>
      </c>
      <c r="AX274" s="13" t="s">
        <v>79</v>
      </c>
      <c r="AY274" s="165" t="s">
        <v>207</v>
      </c>
    </row>
    <row r="275" spans="1:65" s="15" customFormat="1" ht="11.25">
      <c r="B275" s="179"/>
      <c r="D275" s="164" t="s">
        <v>237</v>
      </c>
      <c r="E275" s="180" t="s">
        <v>1</v>
      </c>
      <c r="F275" s="181" t="s">
        <v>242</v>
      </c>
      <c r="H275" s="182">
        <v>1</v>
      </c>
      <c r="I275" s="183"/>
      <c r="L275" s="179"/>
      <c r="M275" s="184"/>
      <c r="N275" s="185"/>
      <c r="O275" s="185"/>
      <c r="P275" s="185"/>
      <c r="Q275" s="185"/>
      <c r="R275" s="185"/>
      <c r="S275" s="185"/>
      <c r="T275" s="186"/>
      <c r="AT275" s="180" t="s">
        <v>237</v>
      </c>
      <c r="AU275" s="180" t="s">
        <v>88</v>
      </c>
      <c r="AV275" s="15" t="s">
        <v>213</v>
      </c>
      <c r="AW275" s="15" t="s">
        <v>33</v>
      </c>
      <c r="AX275" s="15" t="s">
        <v>86</v>
      </c>
      <c r="AY275" s="180" t="s">
        <v>207</v>
      </c>
    </row>
    <row r="276" spans="1:65" s="2" customFormat="1" ht="24.2" customHeight="1">
      <c r="A276" s="31"/>
      <c r="B276" s="148"/>
      <c r="C276" s="149" t="s">
        <v>302</v>
      </c>
      <c r="D276" s="149" t="s">
        <v>209</v>
      </c>
      <c r="E276" s="150" t="s">
        <v>4882</v>
      </c>
      <c r="F276" s="151" t="s">
        <v>4883</v>
      </c>
      <c r="G276" s="152" t="s">
        <v>662</v>
      </c>
      <c r="H276" s="153">
        <v>2</v>
      </c>
      <c r="I276" s="154"/>
      <c r="J276" s="155">
        <f>ROUND(I276*H276,2)</f>
        <v>0</v>
      </c>
      <c r="K276" s="156"/>
      <c r="L276" s="32"/>
      <c r="M276" s="157" t="s">
        <v>1</v>
      </c>
      <c r="N276" s="158" t="s">
        <v>44</v>
      </c>
      <c r="O276" s="57"/>
      <c r="P276" s="159">
        <f>O276*H276</f>
        <v>0</v>
      </c>
      <c r="Q276" s="159">
        <v>0</v>
      </c>
      <c r="R276" s="159">
        <f>Q276*H276</f>
        <v>0</v>
      </c>
      <c r="S276" s="159">
        <v>0</v>
      </c>
      <c r="T276" s="160">
        <f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61" t="s">
        <v>213</v>
      </c>
      <c r="AT276" s="161" t="s">
        <v>209</v>
      </c>
      <c r="AU276" s="161" t="s">
        <v>88</v>
      </c>
      <c r="AY276" s="17" t="s">
        <v>207</v>
      </c>
      <c r="BE276" s="162">
        <f>IF(N276="základní",J276,0)</f>
        <v>0</v>
      </c>
      <c r="BF276" s="162">
        <f>IF(N276="snížená",J276,0)</f>
        <v>0</v>
      </c>
      <c r="BG276" s="162">
        <f>IF(N276="zákl. přenesená",J276,0)</f>
        <v>0</v>
      </c>
      <c r="BH276" s="162">
        <f>IF(N276="sníž. přenesená",J276,0)</f>
        <v>0</v>
      </c>
      <c r="BI276" s="162">
        <f>IF(N276="nulová",J276,0)</f>
        <v>0</v>
      </c>
      <c r="BJ276" s="17" t="s">
        <v>86</v>
      </c>
      <c r="BK276" s="162">
        <f>ROUND(I276*H276,2)</f>
        <v>0</v>
      </c>
      <c r="BL276" s="17" t="s">
        <v>213</v>
      </c>
      <c r="BM276" s="161" t="s">
        <v>386</v>
      </c>
    </row>
    <row r="277" spans="1:65" s="13" customFormat="1" ht="11.25">
      <c r="B277" s="163"/>
      <c r="D277" s="164" t="s">
        <v>237</v>
      </c>
      <c r="E277" s="165" t="s">
        <v>1</v>
      </c>
      <c r="F277" s="166" t="s">
        <v>4334</v>
      </c>
      <c r="H277" s="167">
        <v>2</v>
      </c>
      <c r="I277" s="168"/>
      <c r="L277" s="163"/>
      <c r="M277" s="169"/>
      <c r="N277" s="170"/>
      <c r="O277" s="170"/>
      <c r="P277" s="170"/>
      <c r="Q277" s="170"/>
      <c r="R277" s="170"/>
      <c r="S277" s="170"/>
      <c r="T277" s="171"/>
      <c r="AT277" s="165" t="s">
        <v>237</v>
      </c>
      <c r="AU277" s="165" t="s">
        <v>88</v>
      </c>
      <c r="AV277" s="13" t="s">
        <v>88</v>
      </c>
      <c r="AW277" s="13" t="s">
        <v>33</v>
      </c>
      <c r="AX277" s="13" t="s">
        <v>79</v>
      </c>
      <c r="AY277" s="165" t="s">
        <v>207</v>
      </c>
    </row>
    <row r="278" spans="1:65" s="15" customFormat="1" ht="11.25">
      <c r="B278" s="179"/>
      <c r="D278" s="164" t="s">
        <v>237</v>
      </c>
      <c r="E278" s="180" t="s">
        <v>1</v>
      </c>
      <c r="F278" s="181" t="s">
        <v>242</v>
      </c>
      <c r="H278" s="182">
        <v>2</v>
      </c>
      <c r="I278" s="183"/>
      <c r="L278" s="179"/>
      <c r="M278" s="184"/>
      <c r="N278" s="185"/>
      <c r="O278" s="185"/>
      <c r="P278" s="185"/>
      <c r="Q278" s="185"/>
      <c r="R278" s="185"/>
      <c r="S278" s="185"/>
      <c r="T278" s="186"/>
      <c r="AT278" s="180" t="s">
        <v>237</v>
      </c>
      <c r="AU278" s="180" t="s">
        <v>88</v>
      </c>
      <c r="AV278" s="15" t="s">
        <v>213</v>
      </c>
      <c r="AW278" s="15" t="s">
        <v>33</v>
      </c>
      <c r="AX278" s="15" t="s">
        <v>86</v>
      </c>
      <c r="AY278" s="180" t="s">
        <v>207</v>
      </c>
    </row>
    <row r="279" spans="1:65" s="2" customFormat="1" ht="24.2" customHeight="1">
      <c r="A279" s="31"/>
      <c r="B279" s="148"/>
      <c r="C279" s="149" t="s">
        <v>387</v>
      </c>
      <c r="D279" s="149" t="s">
        <v>209</v>
      </c>
      <c r="E279" s="150" t="s">
        <v>4884</v>
      </c>
      <c r="F279" s="151" t="s">
        <v>4885</v>
      </c>
      <c r="G279" s="152" t="s">
        <v>415</v>
      </c>
      <c r="H279" s="153">
        <v>32</v>
      </c>
      <c r="I279" s="154"/>
      <c r="J279" s="155">
        <f>ROUND(I279*H279,2)</f>
        <v>0</v>
      </c>
      <c r="K279" s="156"/>
      <c r="L279" s="32"/>
      <c r="M279" s="157" t="s">
        <v>1</v>
      </c>
      <c r="N279" s="158" t="s">
        <v>44</v>
      </c>
      <c r="O279" s="57"/>
      <c r="P279" s="159">
        <f>O279*H279</f>
        <v>0</v>
      </c>
      <c r="Q279" s="159">
        <v>0</v>
      </c>
      <c r="R279" s="159">
        <f>Q279*H279</f>
        <v>0</v>
      </c>
      <c r="S279" s="159">
        <v>0</v>
      </c>
      <c r="T279" s="160">
        <f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61" t="s">
        <v>213</v>
      </c>
      <c r="AT279" s="161" t="s">
        <v>209</v>
      </c>
      <c r="AU279" s="161" t="s">
        <v>88</v>
      </c>
      <c r="AY279" s="17" t="s">
        <v>207</v>
      </c>
      <c r="BE279" s="162">
        <f>IF(N279="základní",J279,0)</f>
        <v>0</v>
      </c>
      <c r="BF279" s="162">
        <f>IF(N279="snížená",J279,0)</f>
        <v>0</v>
      </c>
      <c r="BG279" s="162">
        <f>IF(N279="zákl. přenesená",J279,0)</f>
        <v>0</v>
      </c>
      <c r="BH279" s="162">
        <f>IF(N279="sníž. přenesená",J279,0)</f>
        <v>0</v>
      </c>
      <c r="BI279" s="162">
        <f>IF(N279="nulová",J279,0)</f>
        <v>0</v>
      </c>
      <c r="BJ279" s="17" t="s">
        <v>86</v>
      </c>
      <c r="BK279" s="162">
        <f>ROUND(I279*H279,2)</f>
        <v>0</v>
      </c>
      <c r="BL279" s="17" t="s">
        <v>213</v>
      </c>
      <c r="BM279" s="161" t="s">
        <v>390</v>
      </c>
    </row>
    <row r="280" spans="1:65" s="13" customFormat="1" ht="11.25">
      <c r="B280" s="163"/>
      <c r="D280" s="164" t="s">
        <v>237</v>
      </c>
      <c r="E280" s="165" t="s">
        <v>1</v>
      </c>
      <c r="F280" s="166" t="s">
        <v>4886</v>
      </c>
      <c r="H280" s="167">
        <v>32</v>
      </c>
      <c r="I280" s="168"/>
      <c r="L280" s="163"/>
      <c r="M280" s="169"/>
      <c r="N280" s="170"/>
      <c r="O280" s="170"/>
      <c r="P280" s="170"/>
      <c r="Q280" s="170"/>
      <c r="R280" s="170"/>
      <c r="S280" s="170"/>
      <c r="T280" s="171"/>
      <c r="AT280" s="165" t="s">
        <v>237</v>
      </c>
      <c r="AU280" s="165" t="s">
        <v>88</v>
      </c>
      <c r="AV280" s="13" t="s">
        <v>88</v>
      </c>
      <c r="AW280" s="13" t="s">
        <v>33</v>
      </c>
      <c r="AX280" s="13" t="s">
        <v>79</v>
      </c>
      <c r="AY280" s="165" t="s">
        <v>207</v>
      </c>
    </row>
    <row r="281" spans="1:65" s="15" customFormat="1" ht="11.25">
      <c r="B281" s="179"/>
      <c r="D281" s="164" t="s">
        <v>237</v>
      </c>
      <c r="E281" s="180" t="s">
        <v>1</v>
      </c>
      <c r="F281" s="181" t="s">
        <v>242</v>
      </c>
      <c r="H281" s="182">
        <v>32</v>
      </c>
      <c r="I281" s="183"/>
      <c r="L281" s="179"/>
      <c r="M281" s="184"/>
      <c r="N281" s="185"/>
      <c r="O281" s="185"/>
      <c r="P281" s="185"/>
      <c r="Q281" s="185"/>
      <c r="R281" s="185"/>
      <c r="S281" s="185"/>
      <c r="T281" s="186"/>
      <c r="AT281" s="180" t="s">
        <v>237</v>
      </c>
      <c r="AU281" s="180" t="s">
        <v>88</v>
      </c>
      <c r="AV281" s="15" t="s">
        <v>213</v>
      </c>
      <c r="AW281" s="15" t="s">
        <v>33</v>
      </c>
      <c r="AX281" s="15" t="s">
        <v>86</v>
      </c>
      <c r="AY281" s="180" t="s">
        <v>207</v>
      </c>
    </row>
    <row r="282" spans="1:65" s="2" customFormat="1" ht="24.2" customHeight="1">
      <c r="A282" s="31"/>
      <c r="B282" s="148"/>
      <c r="C282" s="149" t="s">
        <v>314</v>
      </c>
      <c r="D282" s="149" t="s">
        <v>209</v>
      </c>
      <c r="E282" s="150" t="s">
        <v>4887</v>
      </c>
      <c r="F282" s="151" t="s">
        <v>4888</v>
      </c>
      <c r="G282" s="152" t="s">
        <v>301</v>
      </c>
      <c r="H282" s="153">
        <v>8</v>
      </c>
      <c r="I282" s="154"/>
      <c r="J282" s="155">
        <f>ROUND(I282*H282,2)</f>
        <v>0</v>
      </c>
      <c r="K282" s="156"/>
      <c r="L282" s="32"/>
      <c r="M282" s="157" t="s">
        <v>1</v>
      </c>
      <c r="N282" s="158" t="s">
        <v>44</v>
      </c>
      <c r="O282" s="57"/>
      <c r="P282" s="159">
        <f>O282*H282</f>
        <v>0</v>
      </c>
      <c r="Q282" s="159">
        <v>0</v>
      </c>
      <c r="R282" s="159">
        <f>Q282*H282</f>
        <v>0</v>
      </c>
      <c r="S282" s="159">
        <v>0</v>
      </c>
      <c r="T282" s="160">
        <f>S282*H282</f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61" t="s">
        <v>213</v>
      </c>
      <c r="AT282" s="161" t="s">
        <v>209</v>
      </c>
      <c r="AU282" s="161" t="s">
        <v>88</v>
      </c>
      <c r="AY282" s="17" t="s">
        <v>207</v>
      </c>
      <c r="BE282" s="162">
        <f>IF(N282="základní",J282,0)</f>
        <v>0</v>
      </c>
      <c r="BF282" s="162">
        <f>IF(N282="snížená",J282,0)</f>
        <v>0</v>
      </c>
      <c r="BG282" s="162">
        <f>IF(N282="zákl. přenesená",J282,0)</f>
        <v>0</v>
      </c>
      <c r="BH282" s="162">
        <f>IF(N282="sníž. přenesená",J282,0)</f>
        <v>0</v>
      </c>
      <c r="BI282" s="162">
        <f>IF(N282="nulová",J282,0)</f>
        <v>0</v>
      </c>
      <c r="BJ282" s="17" t="s">
        <v>86</v>
      </c>
      <c r="BK282" s="162">
        <f>ROUND(I282*H282,2)</f>
        <v>0</v>
      </c>
      <c r="BL282" s="17" t="s">
        <v>213</v>
      </c>
      <c r="BM282" s="161" t="s">
        <v>393</v>
      </c>
    </row>
    <row r="283" spans="1:65" s="13" customFormat="1" ht="11.25">
      <c r="B283" s="163"/>
      <c r="D283" s="164" t="s">
        <v>237</v>
      </c>
      <c r="E283" s="165" t="s">
        <v>1</v>
      </c>
      <c r="F283" s="166" t="s">
        <v>1342</v>
      </c>
      <c r="H283" s="167">
        <v>1</v>
      </c>
      <c r="I283" s="168"/>
      <c r="L283" s="163"/>
      <c r="M283" s="169"/>
      <c r="N283" s="170"/>
      <c r="O283" s="170"/>
      <c r="P283" s="170"/>
      <c r="Q283" s="170"/>
      <c r="R283" s="170"/>
      <c r="S283" s="170"/>
      <c r="T283" s="171"/>
      <c r="AT283" s="165" t="s">
        <v>237</v>
      </c>
      <c r="AU283" s="165" t="s">
        <v>88</v>
      </c>
      <c r="AV283" s="13" t="s">
        <v>88</v>
      </c>
      <c r="AW283" s="13" t="s">
        <v>33</v>
      </c>
      <c r="AX283" s="13" t="s">
        <v>79</v>
      </c>
      <c r="AY283" s="165" t="s">
        <v>207</v>
      </c>
    </row>
    <row r="284" spans="1:65" s="13" customFormat="1" ht="11.25">
      <c r="B284" s="163"/>
      <c r="D284" s="164" t="s">
        <v>237</v>
      </c>
      <c r="E284" s="165" t="s">
        <v>1</v>
      </c>
      <c r="F284" s="166" t="s">
        <v>4334</v>
      </c>
      <c r="H284" s="167">
        <v>2</v>
      </c>
      <c r="I284" s="168"/>
      <c r="L284" s="163"/>
      <c r="M284" s="169"/>
      <c r="N284" s="170"/>
      <c r="O284" s="170"/>
      <c r="P284" s="170"/>
      <c r="Q284" s="170"/>
      <c r="R284" s="170"/>
      <c r="S284" s="170"/>
      <c r="T284" s="171"/>
      <c r="AT284" s="165" t="s">
        <v>237</v>
      </c>
      <c r="AU284" s="165" t="s">
        <v>88</v>
      </c>
      <c r="AV284" s="13" t="s">
        <v>88</v>
      </c>
      <c r="AW284" s="13" t="s">
        <v>33</v>
      </c>
      <c r="AX284" s="13" t="s">
        <v>79</v>
      </c>
      <c r="AY284" s="165" t="s">
        <v>207</v>
      </c>
    </row>
    <row r="285" spans="1:65" s="13" customFormat="1" ht="11.25">
      <c r="B285" s="163"/>
      <c r="D285" s="164" t="s">
        <v>237</v>
      </c>
      <c r="E285" s="165" t="s">
        <v>1</v>
      </c>
      <c r="F285" s="166" t="s">
        <v>4386</v>
      </c>
      <c r="H285" s="167">
        <v>2</v>
      </c>
      <c r="I285" s="168"/>
      <c r="L285" s="163"/>
      <c r="M285" s="169"/>
      <c r="N285" s="170"/>
      <c r="O285" s="170"/>
      <c r="P285" s="170"/>
      <c r="Q285" s="170"/>
      <c r="R285" s="170"/>
      <c r="S285" s="170"/>
      <c r="T285" s="171"/>
      <c r="AT285" s="165" t="s">
        <v>237</v>
      </c>
      <c r="AU285" s="165" t="s">
        <v>88</v>
      </c>
      <c r="AV285" s="13" t="s">
        <v>88</v>
      </c>
      <c r="AW285" s="13" t="s">
        <v>33</v>
      </c>
      <c r="AX285" s="13" t="s">
        <v>79</v>
      </c>
      <c r="AY285" s="165" t="s">
        <v>207</v>
      </c>
    </row>
    <row r="286" spans="1:65" s="13" customFormat="1" ht="11.25">
      <c r="B286" s="163"/>
      <c r="D286" s="164" t="s">
        <v>237</v>
      </c>
      <c r="E286" s="165" t="s">
        <v>1</v>
      </c>
      <c r="F286" s="166" t="s">
        <v>4432</v>
      </c>
      <c r="H286" s="167">
        <v>2</v>
      </c>
      <c r="I286" s="168"/>
      <c r="L286" s="163"/>
      <c r="M286" s="169"/>
      <c r="N286" s="170"/>
      <c r="O286" s="170"/>
      <c r="P286" s="170"/>
      <c r="Q286" s="170"/>
      <c r="R286" s="170"/>
      <c r="S286" s="170"/>
      <c r="T286" s="171"/>
      <c r="AT286" s="165" t="s">
        <v>237</v>
      </c>
      <c r="AU286" s="165" t="s">
        <v>88</v>
      </c>
      <c r="AV286" s="13" t="s">
        <v>88</v>
      </c>
      <c r="AW286" s="13" t="s">
        <v>33</v>
      </c>
      <c r="AX286" s="13" t="s">
        <v>79</v>
      </c>
      <c r="AY286" s="165" t="s">
        <v>207</v>
      </c>
    </row>
    <row r="287" spans="1:65" s="13" customFormat="1" ht="11.25">
      <c r="B287" s="163"/>
      <c r="D287" s="164" t="s">
        <v>237</v>
      </c>
      <c r="E287" s="165" t="s">
        <v>1</v>
      </c>
      <c r="F287" s="166" t="s">
        <v>1365</v>
      </c>
      <c r="H287" s="167">
        <v>1</v>
      </c>
      <c r="I287" s="168"/>
      <c r="L287" s="163"/>
      <c r="M287" s="169"/>
      <c r="N287" s="170"/>
      <c r="O287" s="170"/>
      <c r="P287" s="170"/>
      <c r="Q287" s="170"/>
      <c r="R287" s="170"/>
      <c r="S287" s="170"/>
      <c r="T287" s="171"/>
      <c r="AT287" s="165" t="s">
        <v>237</v>
      </c>
      <c r="AU287" s="165" t="s">
        <v>88</v>
      </c>
      <c r="AV287" s="13" t="s">
        <v>88</v>
      </c>
      <c r="AW287" s="13" t="s">
        <v>33</v>
      </c>
      <c r="AX287" s="13" t="s">
        <v>79</v>
      </c>
      <c r="AY287" s="165" t="s">
        <v>207</v>
      </c>
    </row>
    <row r="288" spans="1:65" s="15" customFormat="1" ht="11.25">
      <c r="B288" s="179"/>
      <c r="D288" s="164" t="s">
        <v>237</v>
      </c>
      <c r="E288" s="180" t="s">
        <v>1</v>
      </c>
      <c r="F288" s="181" t="s">
        <v>242</v>
      </c>
      <c r="H288" s="182">
        <v>8</v>
      </c>
      <c r="I288" s="183"/>
      <c r="L288" s="179"/>
      <c r="M288" s="184"/>
      <c r="N288" s="185"/>
      <c r="O288" s="185"/>
      <c r="P288" s="185"/>
      <c r="Q288" s="185"/>
      <c r="R288" s="185"/>
      <c r="S288" s="185"/>
      <c r="T288" s="186"/>
      <c r="AT288" s="180" t="s">
        <v>237</v>
      </c>
      <c r="AU288" s="180" t="s">
        <v>88</v>
      </c>
      <c r="AV288" s="15" t="s">
        <v>213</v>
      </c>
      <c r="AW288" s="15" t="s">
        <v>33</v>
      </c>
      <c r="AX288" s="15" t="s">
        <v>86</v>
      </c>
      <c r="AY288" s="180" t="s">
        <v>207</v>
      </c>
    </row>
    <row r="289" spans="1:65" s="2" customFormat="1" ht="24.2" customHeight="1">
      <c r="A289" s="31"/>
      <c r="B289" s="148"/>
      <c r="C289" s="149" t="s">
        <v>394</v>
      </c>
      <c r="D289" s="149" t="s">
        <v>209</v>
      </c>
      <c r="E289" s="150" t="s">
        <v>4889</v>
      </c>
      <c r="F289" s="151" t="s">
        <v>4890</v>
      </c>
      <c r="G289" s="152" t="s">
        <v>301</v>
      </c>
      <c r="H289" s="153">
        <v>11</v>
      </c>
      <c r="I289" s="154"/>
      <c r="J289" s="155">
        <f>ROUND(I289*H289,2)</f>
        <v>0</v>
      </c>
      <c r="K289" s="156"/>
      <c r="L289" s="32"/>
      <c r="M289" s="157" t="s">
        <v>1</v>
      </c>
      <c r="N289" s="158" t="s">
        <v>44</v>
      </c>
      <c r="O289" s="57"/>
      <c r="P289" s="159">
        <f>O289*H289</f>
        <v>0</v>
      </c>
      <c r="Q289" s="159">
        <v>0</v>
      </c>
      <c r="R289" s="159">
        <f>Q289*H289</f>
        <v>0</v>
      </c>
      <c r="S289" s="159">
        <v>0</v>
      </c>
      <c r="T289" s="160">
        <f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61" t="s">
        <v>213</v>
      </c>
      <c r="AT289" s="161" t="s">
        <v>209</v>
      </c>
      <c r="AU289" s="161" t="s">
        <v>88</v>
      </c>
      <c r="AY289" s="17" t="s">
        <v>207</v>
      </c>
      <c r="BE289" s="162">
        <f>IF(N289="základní",J289,0)</f>
        <v>0</v>
      </c>
      <c r="BF289" s="162">
        <f>IF(N289="snížená",J289,0)</f>
        <v>0</v>
      </c>
      <c r="BG289" s="162">
        <f>IF(N289="zákl. přenesená",J289,0)</f>
        <v>0</v>
      </c>
      <c r="BH289" s="162">
        <f>IF(N289="sníž. přenesená",J289,0)</f>
        <v>0</v>
      </c>
      <c r="BI289" s="162">
        <f>IF(N289="nulová",J289,0)</f>
        <v>0</v>
      </c>
      <c r="BJ289" s="17" t="s">
        <v>86</v>
      </c>
      <c r="BK289" s="162">
        <f>ROUND(I289*H289,2)</f>
        <v>0</v>
      </c>
      <c r="BL289" s="17" t="s">
        <v>213</v>
      </c>
      <c r="BM289" s="161" t="s">
        <v>397</v>
      </c>
    </row>
    <row r="290" spans="1:65" s="13" customFormat="1" ht="11.25">
      <c r="B290" s="163"/>
      <c r="D290" s="164" t="s">
        <v>237</v>
      </c>
      <c r="E290" s="165" t="s">
        <v>1</v>
      </c>
      <c r="F290" s="166" t="s">
        <v>1342</v>
      </c>
      <c r="H290" s="167">
        <v>1</v>
      </c>
      <c r="I290" s="168"/>
      <c r="L290" s="163"/>
      <c r="M290" s="169"/>
      <c r="N290" s="170"/>
      <c r="O290" s="170"/>
      <c r="P290" s="170"/>
      <c r="Q290" s="170"/>
      <c r="R290" s="170"/>
      <c r="S290" s="170"/>
      <c r="T290" s="171"/>
      <c r="AT290" s="165" t="s">
        <v>237</v>
      </c>
      <c r="AU290" s="165" t="s">
        <v>88</v>
      </c>
      <c r="AV290" s="13" t="s">
        <v>88</v>
      </c>
      <c r="AW290" s="13" t="s">
        <v>33</v>
      </c>
      <c r="AX290" s="13" t="s">
        <v>79</v>
      </c>
      <c r="AY290" s="165" t="s">
        <v>207</v>
      </c>
    </row>
    <row r="291" spans="1:65" s="13" customFormat="1" ht="11.25">
      <c r="B291" s="163"/>
      <c r="D291" s="164" t="s">
        <v>237</v>
      </c>
      <c r="E291" s="165" t="s">
        <v>1</v>
      </c>
      <c r="F291" s="166" t="s">
        <v>1362</v>
      </c>
      <c r="H291" s="167">
        <v>3</v>
      </c>
      <c r="I291" s="168"/>
      <c r="L291" s="163"/>
      <c r="M291" s="169"/>
      <c r="N291" s="170"/>
      <c r="O291" s="170"/>
      <c r="P291" s="170"/>
      <c r="Q291" s="170"/>
      <c r="R291" s="170"/>
      <c r="S291" s="170"/>
      <c r="T291" s="171"/>
      <c r="AT291" s="165" t="s">
        <v>237</v>
      </c>
      <c r="AU291" s="165" t="s">
        <v>88</v>
      </c>
      <c r="AV291" s="13" t="s">
        <v>88</v>
      </c>
      <c r="AW291" s="13" t="s">
        <v>33</v>
      </c>
      <c r="AX291" s="13" t="s">
        <v>79</v>
      </c>
      <c r="AY291" s="165" t="s">
        <v>207</v>
      </c>
    </row>
    <row r="292" spans="1:65" s="13" customFormat="1" ht="11.25">
      <c r="B292" s="163"/>
      <c r="D292" s="164" t="s">
        <v>237</v>
      </c>
      <c r="E292" s="165" t="s">
        <v>1</v>
      </c>
      <c r="F292" s="166" t="s">
        <v>4386</v>
      </c>
      <c r="H292" s="167">
        <v>2</v>
      </c>
      <c r="I292" s="168"/>
      <c r="L292" s="163"/>
      <c r="M292" s="169"/>
      <c r="N292" s="170"/>
      <c r="O292" s="170"/>
      <c r="P292" s="170"/>
      <c r="Q292" s="170"/>
      <c r="R292" s="170"/>
      <c r="S292" s="170"/>
      <c r="T292" s="171"/>
      <c r="AT292" s="165" t="s">
        <v>237</v>
      </c>
      <c r="AU292" s="165" t="s">
        <v>88</v>
      </c>
      <c r="AV292" s="13" t="s">
        <v>88</v>
      </c>
      <c r="AW292" s="13" t="s">
        <v>33</v>
      </c>
      <c r="AX292" s="13" t="s">
        <v>79</v>
      </c>
      <c r="AY292" s="165" t="s">
        <v>207</v>
      </c>
    </row>
    <row r="293" spans="1:65" s="13" customFormat="1" ht="11.25">
      <c r="B293" s="163"/>
      <c r="D293" s="164" t="s">
        <v>237</v>
      </c>
      <c r="E293" s="165" t="s">
        <v>1</v>
      </c>
      <c r="F293" s="166" t="s">
        <v>4415</v>
      </c>
      <c r="H293" s="167">
        <v>3</v>
      </c>
      <c r="I293" s="168"/>
      <c r="L293" s="163"/>
      <c r="M293" s="169"/>
      <c r="N293" s="170"/>
      <c r="O293" s="170"/>
      <c r="P293" s="170"/>
      <c r="Q293" s="170"/>
      <c r="R293" s="170"/>
      <c r="S293" s="170"/>
      <c r="T293" s="171"/>
      <c r="AT293" s="165" t="s">
        <v>237</v>
      </c>
      <c r="AU293" s="165" t="s">
        <v>88</v>
      </c>
      <c r="AV293" s="13" t="s">
        <v>88</v>
      </c>
      <c r="AW293" s="13" t="s">
        <v>33</v>
      </c>
      <c r="AX293" s="13" t="s">
        <v>79</v>
      </c>
      <c r="AY293" s="165" t="s">
        <v>207</v>
      </c>
    </row>
    <row r="294" spans="1:65" s="13" customFormat="1" ht="11.25">
      <c r="B294" s="163"/>
      <c r="D294" s="164" t="s">
        <v>237</v>
      </c>
      <c r="E294" s="165" t="s">
        <v>1</v>
      </c>
      <c r="F294" s="166" t="s">
        <v>2158</v>
      </c>
      <c r="H294" s="167">
        <v>2</v>
      </c>
      <c r="I294" s="168"/>
      <c r="L294" s="163"/>
      <c r="M294" s="169"/>
      <c r="N294" s="170"/>
      <c r="O294" s="170"/>
      <c r="P294" s="170"/>
      <c r="Q294" s="170"/>
      <c r="R294" s="170"/>
      <c r="S294" s="170"/>
      <c r="T294" s="171"/>
      <c r="AT294" s="165" t="s">
        <v>237</v>
      </c>
      <c r="AU294" s="165" t="s">
        <v>88</v>
      </c>
      <c r="AV294" s="13" t="s">
        <v>88</v>
      </c>
      <c r="AW294" s="13" t="s">
        <v>33</v>
      </c>
      <c r="AX294" s="13" t="s">
        <v>79</v>
      </c>
      <c r="AY294" s="165" t="s">
        <v>207</v>
      </c>
    </row>
    <row r="295" spans="1:65" s="15" customFormat="1" ht="11.25">
      <c r="B295" s="179"/>
      <c r="D295" s="164" t="s">
        <v>237</v>
      </c>
      <c r="E295" s="180" t="s">
        <v>1</v>
      </c>
      <c r="F295" s="181" t="s">
        <v>242</v>
      </c>
      <c r="H295" s="182">
        <v>11</v>
      </c>
      <c r="I295" s="183"/>
      <c r="L295" s="179"/>
      <c r="M295" s="184"/>
      <c r="N295" s="185"/>
      <c r="O295" s="185"/>
      <c r="P295" s="185"/>
      <c r="Q295" s="185"/>
      <c r="R295" s="185"/>
      <c r="S295" s="185"/>
      <c r="T295" s="186"/>
      <c r="AT295" s="180" t="s">
        <v>237</v>
      </c>
      <c r="AU295" s="180" t="s">
        <v>88</v>
      </c>
      <c r="AV295" s="15" t="s">
        <v>213</v>
      </c>
      <c r="AW295" s="15" t="s">
        <v>33</v>
      </c>
      <c r="AX295" s="15" t="s">
        <v>86</v>
      </c>
      <c r="AY295" s="180" t="s">
        <v>207</v>
      </c>
    </row>
    <row r="296" spans="1:65" s="2" customFormat="1" ht="24.2" customHeight="1">
      <c r="A296" s="31"/>
      <c r="B296" s="148"/>
      <c r="C296" s="149" t="s">
        <v>318</v>
      </c>
      <c r="D296" s="149" t="s">
        <v>209</v>
      </c>
      <c r="E296" s="150" t="s">
        <v>4891</v>
      </c>
      <c r="F296" s="151" t="s">
        <v>4892</v>
      </c>
      <c r="G296" s="152" t="s">
        <v>301</v>
      </c>
      <c r="H296" s="153">
        <v>39</v>
      </c>
      <c r="I296" s="154"/>
      <c r="J296" s="155">
        <f>ROUND(I296*H296,2)</f>
        <v>0</v>
      </c>
      <c r="K296" s="156"/>
      <c r="L296" s="32"/>
      <c r="M296" s="157" t="s">
        <v>1</v>
      </c>
      <c r="N296" s="158" t="s">
        <v>44</v>
      </c>
      <c r="O296" s="57"/>
      <c r="P296" s="159">
        <f>O296*H296</f>
        <v>0</v>
      </c>
      <c r="Q296" s="159">
        <v>0</v>
      </c>
      <c r="R296" s="159">
        <f>Q296*H296</f>
        <v>0</v>
      </c>
      <c r="S296" s="159">
        <v>0</v>
      </c>
      <c r="T296" s="160">
        <f>S296*H296</f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61" t="s">
        <v>213</v>
      </c>
      <c r="AT296" s="161" t="s">
        <v>209</v>
      </c>
      <c r="AU296" s="161" t="s">
        <v>88</v>
      </c>
      <c r="AY296" s="17" t="s">
        <v>207</v>
      </c>
      <c r="BE296" s="162">
        <f>IF(N296="základní",J296,0)</f>
        <v>0</v>
      </c>
      <c r="BF296" s="162">
        <f>IF(N296="snížená",J296,0)</f>
        <v>0</v>
      </c>
      <c r="BG296" s="162">
        <f>IF(N296="zákl. přenesená",J296,0)</f>
        <v>0</v>
      </c>
      <c r="BH296" s="162">
        <f>IF(N296="sníž. přenesená",J296,0)</f>
        <v>0</v>
      </c>
      <c r="BI296" s="162">
        <f>IF(N296="nulová",J296,0)</f>
        <v>0</v>
      </c>
      <c r="BJ296" s="17" t="s">
        <v>86</v>
      </c>
      <c r="BK296" s="162">
        <f>ROUND(I296*H296,2)</f>
        <v>0</v>
      </c>
      <c r="BL296" s="17" t="s">
        <v>213</v>
      </c>
      <c r="BM296" s="161" t="s">
        <v>400</v>
      </c>
    </row>
    <row r="297" spans="1:65" s="13" customFormat="1" ht="11.25">
      <c r="B297" s="163"/>
      <c r="D297" s="164" t="s">
        <v>237</v>
      </c>
      <c r="E297" s="165" t="s">
        <v>1</v>
      </c>
      <c r="F297" s="166" t="s">
        <v>4811</v>
      </c>
      <c r="H297" s="167">
        <v>5</v>
      </c>
      <c r="I297" s="168"/>
      <c r="L297" s="163"/>
      <c r="M297" s="169"/>
      <c r="N297" s="170"/>
      <c r="O297" s="170"/>
      <c r="P297" s="170"/>
      <c r="Q297" s="170"/>
      <c r="R297" s="170"/>
      <c r="S297" s="170"/>
      <c r="T297" s="171"/>
      <c r="AT297" s="165" t="s">
        <v>237</v>
      </c>
      <c r="AU297" s="165" t="s">
        <v>88</v>
      </c>
      <c r="AV297" s="13" t="s">
        <v>88</v>
      </c>
      <c r="AW297" s="13" t="s">
        <v>33</v>
      </c>
      <c r="AX297" s="13" t="s">
        <v>79</v>
      </c>
      <c r="AY297" s="165" t="s">
        <v>207</v>
      </c>
    </row>
    <row r="298" spans="1:65" s="13" customFormat="1" ht="11.25">
      <c r="B298" s="163"/>
      <c r="D298" s="164" t="s">
        <v>237</v>
      </c>
      <c r="E298" s="165" t="s">
        <v>1</v>
      </c>
      <c r="F298" s="166" t="s">
        <v>4369</v>
      </c>
      <c r="H298" s="167">
        <v>4</v>
      </c>
      <c r="I298" s="168"/>
      <c r="L298" s="163"/>
      <c r="M298" s="169"/>
      <c r="N298" s="170"/>
      <c r="O298" s="170"/>
      <c r="P298" s="170"/>
      <c r="Q298" s="170"/>
      <c r="R298" s="170"/>
      <c r="S298" s="170"/>
      <c r="T298" s="171"/>
      <c r="AT298" s="165" t="s">
        <v>237</v>
      </c>
      <c r="AU298" s="165" t="s">
        <v>88</v>
      </c>
      <c r="AV298" s="13" t="s">
        <v>88</v>
      </c>
      <c r="AW298" s="13" t="s">
        <v>33</v>
      </c>
      <c r="AX298" s="13" t="s">
        <v>79</v>
      </c>
      <c r="AY298" s="165" t="s">
        <v>207</v>
      </c>
    </row>
    <row r="299" spans="1:65" s="13" customFormat="1" ht="11.25">
      <c r="B299" s="163"/>
      <c r="D299" s="164" t="s">
        <v>237</v>
      </c>
      <c r="E299" s="165" t="s">
        <v>1</v>
      </c>
      <c r="F299" s="166" t="s">
        <v>4893</v>
      </c>
      <c r="H299" s="167">
        <v>13</v>
      </c>
      <c r="I299" s="168"/>
      <c r="L299" s="163"/>
      <c r="M299" s="169"/>
      <c r="N299" s="170"/>
      <c r="O299" s="170"/>
      <c r="P299" s="170"/>
      <c r="Q299" s="170"/>
      <c r="R299" s="170"/>
      <c r="S299" s="170"/>
      <c r="T299" s="171"/>
      <c r="AT299" s="165" t="s">
        <v>237</v>
      </c>
      <c r="AU299" s="165" t="s">
        <v>88</v>
      </c>
      <c r="AV299" s="13" t="s">
        <v>88</v>
      </c>
      <c r="AW299" s="13" t="s">
        <v>33</v>
      </c>
      <c r="AX299" s="13" t="s">
        <v>79</v>
      </c>
      <c r="AY299" s="165" t="s">
        <v>207</v>
      </c>
    </row>
    <row r="300" spans="1:65" s="13" customFormat="1" ht="11.25">
      <c r="B300" s="163"/>
      <c r="D300" s="164" t="s">
        <v>237</v>
      </c>
      <c r="E300" s="165" t="s">
        <v>1</v>
      </c>
      <c r="F300" s="166" t="s">
        <v>4894</v>
      </c>
      <c r="H300" s="167">
        <v>15</v>
      </c>
      <c r="I300" s="168"/>
      <c r="L300" s="163"/>
      <c r="M300" s="169"/>
      <c r="N300" s="170"/>
      <c r="O300" s="170"/>
      <c r="P300" s="170"/>
      <c r="Q300" s="170"/>
      <c r="R300" s="170"/>
      <c r="S300" s="170"/>
      <c r="T300" s="171"/>
      <c r="AT300" s="165" t="s">
        <v>237</v>
      </c>
      <c r="AU300" s="165" t="s">
        <v>88</v>
      </c>
      <c r="AV300" s="13" t="s">
        <v>88</v>
      </c>
      <c r="AW300" s="13" t="s">
        <v>33</v>
      </c>
      <c r="AX300" s="13" t="s">
        <v>79</v>
      </c>
      <c r="AY300" s="165" t="s">
        <v>207</v>
      </c>
    </row>
    <row r="301" spans="1:65" s="13" customFormat="1" ht="11.25">
      <c r="B301" s="163"/>
      <c r="D301" s="164" t="s">
        <v>237</v>
      </c>
      <c r="E301" s="165" t="s">
        <v>1</v>
      </c>
      <c r="F301" s="166" t="s">
        <v>2158</v>
      </c>
      <c r="H301" s="167">
        <v>2</v>
      </c>
      <c r="I301" s="168"/>
      <c r="L301" s="163"/>
      <c r="M301" s="169"/>
      <c r="N301" s="170"/>
      <c r="O301" s="170"/>
      <c r="P301" s="170"/>
      <c r="Q301" s="170"/>
      <c r="R301" s="170"/>
      <c r="S301" s="170"/>
      <c r="T301" s="171"/>
      <c r="AT301" s="165" t="s">
        <v>237</v>
      </c>
      <c r="AU301" s="165" t="s">
        <v>88</v>
      </c>
      <c r="AV301" s="13" t="s">
        <v>88</v>
      </c>
      <c r="AW301" s="13" t="s">
        <v>33</v>
      </c>
      <c r="AX301" s="13" t="s">
        <v>79</v>
      </c>
      <c r="AY301" s="165" t="s">
        <v>207</v>
      </c>
    </row>
    <row r="302" spans="1:65" s="15" customFormat="1" ht="11.25">
      <c r="B302" s="179"/>
      <c r="D302" s="164" t="s">
        <v>237</v>
      </c>
      <c r="E302" s="180" t="s">
        <v>1</v>
      </c>
      <c r="F302" s="181" t="s">
        <v>242</v>
      </c>
      <c r="H302" s="182">
        <v>39</v>
      </c>
      <c r="I302" s="183"/>
      <c r="L302" s="179"/>
      <c r="M302" s="184"/>
      <c r="N302" s="185"/>
      <c r="O302" s="185"/>
      <c r="P302" s="185"/>
      <c r="Q302" s="185"/>
      <c r="R302" s="185"/>
      <c r="S302" s="185"/>
      <c r="T302" s="186"/>
      <c r="AT302" s="180" t="s">
        <v>237</v>
      </c>
      <c r="AU302" s="180" t="s">
        <v>88</v>
      </c>
      <c r="AV302" s="15" t="s">
        <v>213</v>
      </c>
      <c r="AW302" s="15" t="s">
        <v>33</v>
      </c>
      <c r="AX302" s="15" t="s">
        <v>86</v>
      </c>
      <c r="AY302" s="180" t="s">
        <v>207</v>
      </c>
    </row>
    <row r="303" spans="1:65" s="2" customFormat="1" ht="24.2" customHeight="1">
      <c r="A303" s="31"/>
      <c r="B303" s="148"/>
      <c r="C303" s="149" t="s">
        <v>402</v>
      </c>
      <c r="D303" s="149" t="s">
        <v>209</v>
      </c>
      <c r="E303" s="150" t="s">
        <v>4895</v>
      </c>
      <c r="F303" s="151" t="s">
        <v>4896</v>
      </c>
      <c r="G303" s="152" t="s">
        <v>301</v>
      </c>
      <c r="H303" s="153">
        <v>40</v>
      </c>
      <c r="I303" s="154"/>
      <c r="J303" s="155">
        <f>ROUND(I303*H303,2)</f>
        <v>0</v>
      </c>
      <c r="K303" s="156"/>
      <c r="L303" s="32"/>
      <c r="M303" s="157" t="s">
        <v>1</v>
      </c>
      <c r="N303" s="158" t="s">
        <v>44</v>
      </c>
      <c r="O303" s="57"/>
      <c r="P303" s="159">
        <f>O303*H303</f>
        <v>0</v>
      </c>
      <c r="Q303" s="159">
        <v>0</v>
      </c>
      <c r="R303" s="159">
        <f>Q303*H303</f>
        <v>0</v>
      </c>
      <c r="S303" s="159">
        <v>0</v>
      </c>
      <c r="T303" s="160">
        <f>S303*H303</f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61" t="s">
        <v>213</v>
      </c>
      <c r="AT303" s="161" t="s">
        <v>209</v>
      </c>
      <c r="AU303" s="161" t="s">
        <v>88</v>
      </c>
      <c r="AY303" s="17" t="s">
        <v>207</v>
      </c>
      <c r="BE303" s="162">
        <f>IF(N303="základní",J303,0)</f>
        <v>0</v>
      </c>
      <c r="BF303" s="162">
        <f>IF(N303="snížená",J303,0)</f>
        <v>0</v>
      </c>
      <c r="BG303" s="162">
        <f>IF(N303="zákl. přenesená",J303,0)</f>
        <v>0</v>
      </c>
      <c r="BH303" s="162">
        <f>IF(N303="sníž. přenesená",J303,0)</f>
        <v>0</v>
      </c>
      <c r="BI303" s="162">
        <f>IF(N303="nulová",J303,0)</f>
        <v>0</v>
      </c>
      <c r="BJ303" s="17" t="s">
        <v>86</v>
      </c>
      <c r="BK303" s="162">
        <f>ROUND(I303*H303,2)</f>
        <v>0</v>
      </c>
      <c r="BL303" s="17" t="s">
        <v>213</v>
      </c>
      <c r="BM303" s="161" t="s">
        <v>405</v>
      </c>
    </row>
    <row r="304" spans="1:65" s="2" customFormat="1" ht="24.2" customHeight="1">
      <c r="A304" s="31"/>
      <c r="B304" s="148"/>
      <c r="C304" s="149" t="s">
        <v>323</v>
      </c>
      <c r="D304" s="149" t="s">
        <v>209</v>
      </c>
      <c r="E304" s="150" t="s">
        <v>4897</v>
      </c>
      <c r="F304" s="151" t="s">
        <v>4898</v>
      </c>
      <c r="G304" s="152" t="s">
        <v>301</v>
      </c>
      <c r="H304" s="153">
        <v>1</v>
      </c>
      <c r="I304" s="154"/>
      <c r="J304" s="155">
        <f>ROUND(I304*H304,2)</f>
        <v>0</v>
      </c>
      <c r="K304" s="156"/>
      <c r="L304" s="32"/>
      <c r="M304" s="157" t="s">
        <v>1</v>
      </c>
      <c r="N304" s="158" t="s">
        <v>44</v>
      </c>
      <c r="O304" s="57"/>
      <c r="P304" s="159">
        <f>O304*H304</f>
        <v>0</v>
      </c>
      <c r="Q304" s="159">
        <v>0</v>
      </c>
      <c r="R304" s="159">
        <f>Q304*H304</f>
        <v>0</v>
      </c>
      <c r="S304" s="159">
        <v>0</v>
      </c>
      <c r="T304" s="160">
        <f>S304*H304</f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61" t="s">
        <v>213</v>
      </c>
      <c r="AT304" s="161" t="s">
        <v>209</v>
      </c>
      <c r="AU304" s="161" t="s">
        <v>88</v>
      </c>
      <c r="AY304" s="17" t="s">
        <v>207</v>
      </c>
      <c r="BE304" s="162">
        <f>IF(N304="základní",J304,0)</f>
        <v>0</v>
      </c>
      <c r="BF304" s="162">
        <f>IF(N304="snížená",J304,0)</f>
        <v>0</v>
      </c>
      <c r="BG304" s="162">
        <f>IF(N304="zákl. přenesená",J304,0)</f>
        <v>0</v>
      </c>
      <c r="BH304" s="162">
        <f>IF(N304="sníž. přenesená",J304,0)</f>
        <v>0</v>
      </c>
      <c r="BI304" s="162">
        <f>IF(N304="nulová",J304,0)</f>
        <v>0</v>
      </c>
      <c r="BJ304" s="17" t="s">
        <v>86</v>
      </c>
      <c r="BK304" s="162">
        <f>ROUND(I304*H304,2)</f>
        <v>0</v>
      </c>
      <c r="BL304" s="17" t="s">
        <v>213</v>
      </c>
      <c r="BM304" s="161" t="s">
        <v>410</v>
      </c>
    </row>
    <row r="305" spans="1:65" s="13" customFormat="1" ht="11.25">
      <c r="B305" s="163"/>
      <c r="D305" s="164" t="s">
        <v>237</v>
      </c>
      <c r="E305" s="165" t="s">
        <v>1</v>
      </c>
      <c r="F305" s="166" t="s">
        <v>1363</v>
      </c>
      <c r="H305" s="167">
        <v>1</v>
      </c>
      <c r="I305" s="168"/>
      <c r="L305" s="163"/>
      <c r="M305" s="169"/>
      <c r="N305" s="170"/>
      <c r="O305" s="170"/>
      <c r="P305" s="170"/>
      <c r="Q305" s="170"/>
      <c r="R305" s="170"/>
      <c r="S305" s="170"/>
      <c r="T305" s="171"/>
      <c r="AT305" s="165" t="s">
        <v>237</v>
      </c>
      <c r="AU305" s="165" t="s">
        <v>88</v>
      </c>
      <c r="AV305" s="13" t="s">
        <v>88</v>
      </c>
      <c r="AW305" s="13" t="s">
        <v>33</v>
      </c>
      <c r="AX305" s="13" t="s">
        <v>79</v>
      </c>
      <c r="AY305" s="165" t="s">
        <v>207</v>
      </c>
    </row>
    <row r="306" spans="1:65" s="15" customFormat="1" ht="11.25">
      <c r="B306" s="179"/>
      <c r="D306" s="164" t="s">
        <v>237</v>
      </c>
      <c r="E306" s="180" t="s">
        <v>1</v>
      </c>
      <c r="F306" s="181" t="s">
        <v>242</v>
      </c>
      <c r="H306" s="182">
        <v>1</v>
      </c>
      <c r="I306" s="183"/>
      <c r="L306" s="179"/>
      <c r="M306" s="184"/>
      <c r="N306" s="185"/>
      <c r="O306" s="185"/>
      <c r="P306" s="185"/>
      <c r="Q306" s="185"/>
      <c r="R306" s="185"/>
      <c r="S306" s="185"/>
      <c r="T306" s="186"/>
      <c r="AT306" s="180" t="s">
        <v>237</v>
      </c>
      <c r="AU306" s="180" t="s">
        <v>88</v>
      </c>
      <c r="AV306" s="15" t="s">
        <v>213</v>
      </c>
      <c r="AW306" s="15" t="s">
        <v>33</v>
      </c>
      <c r="AX306" s="15" t="s">
        <v>86</v>
      </c>
      <c r="AY306" s="180" t="s">
        <v>207</v>
      </c>
    </row>
    <row r="307" spans="1:65" s="2" customFormat="1" ht="24.2" customHeight="1">
      <c r="A307" s="31"/>
      <c r="B307" s="148"/>
      <c r="C307" s="149" t="s">
        <v>412</v>
      </c>
      <c r="D307" s="149" t="s">
        <v>209</v>
      </c>
      <c r="E307" s="150" t="s">
        <v>4899</v>
      </c>
      <c r="F307" s="151" t="s">
        <v>4900</v>
      </c>
      <c r="G307" s="152" t="s">
        <v>301</v>
      </c>
      <c r="H307" s="153">
        <v>1</v>
      </c>
      <c r="I307" s="154"/>
      <c r="J307" s="155">
        <f>ROUND(I307*H307,2)</f>
        <v>0</v>
      </c>
      <c r="K307" s="156"/>
      <c r="L307" s="32"/>
      <c r="M307" s="157" t="s">
        <v>1</v>
      </c>
      <c r="N307" s="158" t="s">
        <v>44</v>
      </c>
      <c r="O307" s="57"/>
      <c r="P307" s="159">
        <f>O307*H307</f>
        <v>0</v>
      </c>
      <c r="Q307" s="159">
        <v>0</v>
      </c>
      <c r="R307" s="159">
        <f>Q307*H307</f>
        <v>0</v>
      </c>
      <c r="S307" s="159">
        <v>0</v>
      </c>
      <c r="T307" s="160">
        <f>S307*H307</f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61" t="s">
        <v>213</v>
      </c>
      <c r="AT307" s="161" t="s">
        <v>209</v>
      </c>
      <c r="AU307" s="161" t="s">
        <v>88</v>
      </c>
      <c r="AY307" s="17" t="s">
        <v>207</v>
      </c>
      <c r="BE307" s="162">
        <f>IF(N307="základní",J307,0)</f>
        <v>0</v>
      </c>
      <c r="BF307" s="162">
        <f>IF(N307="snížená",J307,0)</f>
        <v>0</v>
      </c>
      <c r="BG307" s="162">
        <f>IF(N307="zákl. přenesená",J307,0)</f>
        <v>0</v>
      </c>
      <c r="BH307" s="162">
        <f>IF(N307="sníž. přenesená",J307,0)</f>
        <v>0</v>
      </c>
      <c r="BI307" s="162">
        <f>IF(N307="nulová",J307,0)</f>
        <v>0</v>
      </c>
      <c r="BJ307" s="17" t="s">
        <v>86</v>
      </c>
      <c r="BK307" s="162">
        <f>ROUND(I307*H307,2)</f>
        <v>0</v>
      </c>
      <c r="BL307" s="17" t="s">
        <v>213</v>
      </c>
      <c r="BM307" s="161" t="s">
        <v>416</v>
      </c>
    </row>
    <row r="308" spans="1:65" s="13" customFormat="1" ht="11.25">
      <c r="B308" s="163"/>
      <c r="D308" s="164" t="s">
        <v>237</v>
      </c>
      <c r="E308" s="165" t="s">
        <v>1</v>
      </c>
      <c r="F308" s="166" t="s">
        <v>1363</v>
      </c>
      <c r="H308" s="167">
        <v>1</v>
      </c>
      <c r="I308" s="168"/>
      <c r="L308" s="163"/>
      <c r="M308" s="169"/>
      <c r="N308" s="170"/>
      <c r="O308" s="170"/>
      <c r="P308" s="170"/>
      <c r="Q308" s="170"/>
      <c r="R308" s="170"/>
      <c r="S308" s="170"/>
      <c r="T308" s="171"/>
      <c r="AT308" s="165" t="s">
        <v>237</v>
      </c>
      <c r="AU308" s="165" t="s">
        <v>88</v>
      </c>
      <c r="AV308" s="13" t="s">
        <v>88</v>
      </c>
      <c r="AW308" s="13" t="s">
        <v>33</v>
      </c>
      <c r="AX308" s="13" t="s">
        <v>79</v>
      </c>
      <c r="AY308" s="165" t="s">
        <v>207</v>
      </c>
    </row>
    <row r="309" spans="1:65" s="15" customFormat="1" ht="11.25">
      <c r="B309" s="179"/>
      <c r="D309" s="164" t="s">
        <v>237</v>
      </c>
      <c r="E309" s="180" t="s">
        <v>1</v>
      </c>
      <c r="F309" s="181" t="s">
        <v>242</v>
      </c>
      <c r="H309" s="182">
        <v>1</v>
      </c>
      <c r="I309" s="183"/>
      <c r="L309" s="179"/>
      <c r="M309" s="184"/>
      <c r="N309" s="185"/>
      <c r="O309" s="185"/>
      <c r="P309" s="185"/>
      <c r="Q309" s="185"/>
      <c r="R309" s="185"/>
      <c r="S309" s="185"/>
      <c r="T309" s="186"/>
      <c r="AT309" s="180" t="s">
        <v>237</v>
      </c>
      <c r="AU309" s="180" t="s">
        <v>88</v>
      </c>
      <c r="AV309" s="15" t="s">
        <v>213</v>
      </c>
      <c r="AW309" s="15" t="s">
        <v>33</v>
      </c>
      <c r="AX309" s="15" t="s">
        <v>86</v>
      </c>
      <c r="AY309" s="180" t="s">
        <v>207</v>
      </c>
    </row>
    <row r="310" spans="1:65" s="2" customFormat="1" ht="24.2" customHeight="1">
      <c r="A310" s="31"/>
      <c r="B310" s="148"/>
      <c r="C310" s="149" t="s">
        <v>326</v>
      </c>
      <c r="D310" s="149" t="s">
        <v>209</v>
      </c>
      <c r="E310" s="150" t="s">
        <v>4901</v>
      </c>
      <c r="F310" s="151" t="s">
        <v>4902</v>
      </c>
      <c r="G310" s="152" t="s">
        <v>301</v>
      </c>
      <c r="H310" s="153">
        <v>1</v>
      </c>
      <c r="I310" s="154"/>
      <c r="J310" s="155">
        <f>ROUND(I310*H310,2)</f>
        <v>0</v>
      </c>
      <c r="K310" s="156"/>
      <c r="L310" s="32"/>
      <c r="M310" s="157" t="s">
        <v>1</v>
      </c>
      <c r="N310" s="158" t="s">
        <v>44</v>
      </c>
      <c r="O310" s="57"/>
      <c r="P310" s="159">
        <f>O310*H310</f>
        <v>0</v>
      </c>
      <c r="Q310" s="159">
        <v>0</v>
      </c>
      <c r="R310" s="159">
        <f>Q310*H310</f>
        <v>0</v>
      </c>
      <c r="S310" s="159">
        <v>0</v>
      </c>
      <c r="T310" s="160">
        <f>S310*H310</f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61" t="s">
        <v>213</v>
      </c>
      <c r="AT310" s="161" t="s">
        <v>209</v>
      </c>
      <c r="AU310" s="161" t="s">
        <v>88</v>
      </c>
      <c r="AY310" s="17" t="s">
        <v>207</v>
      </c>
      <c r="BE310" s="162">
        <f>IF(N310="základní",J310,0)</f>
        <v>0</v>
      </c>
      <c r="BF310" s="162">
        <f>IF(N310="snížená",J310,0)</f>
        <v>0</v>
      </c>
      <c r="BG310" s="162">
        <f>IF(N310="zákl. přenesená",J310,0)</f>
        <v>0</v>
      </c>
      <c r="BH310" s="162">
        <f>IF(N310="sníž. přenesená",J310,0)</f>
        <v>0</v>
      </c>
      <c r="BI310" s="162">
        <f>IF(N310="nulová",J310,0)</f>
        <v>0</v>
      </c>
      <c r="BJ310" s="17" t="s">
        <v>86</v>
      </c>
      <c r="BK310" s="162">
        <f>ROUND(I310*H310,2)</f>
        <v>0</v>
      </c>
      <c r="BL310" s="17" t="s">
        <v>213</v>
      </c>
      <c r="BM310" s="161" t="s">
        <v>422</v>
      </c>
    </row>
    <row r="311" spans="1:65" s="13" customFormat="1" ht="11.25">
      <c r="B311" s="163"/>
      <c r="D311" s="164" t="s">
        <v>237</v>
      </c>
      <c r="E311" s="165" t="s">
        <v>1</v>
      </c>
      <c r="F311" s="166" t="s">
        <v>1363</v>
      </c>
      <c r="H311" s="167">
        <v>1</v>
      </c>
      <c r="I311" s="168"/>
      <c r="L311" s="163"/>
      <c r="M311" s="169"/>
      <c r="N311" s="170"/>
      <c r="O311" s="170"/>
      <c r="P311" s="170"/>
      <c r="Q311" s="170"/>
      <c r="R311" s="170"/>
      <c r="S311" s="170"/>
      <c r="T311" s="171"/>
      <c r="AT311" s="165" t="s">
        <v>237</v>
      </c>
      <c r="AU311" s="165" t="s">
        <v>88</v>
      </c>
      <c r="AV311" s="13" t="s">
        <v>88</v>
      </c>
      <c r="AW311" s="13" t="s">
        <v>33</v>
      </c>
      <c r="AX311" s="13" t="s">
        <v>79</v>
      </c>
      <c r="AY311" s="165" t="s">
        <v>207</v>
      </c>
    </row>
    <row r="312" spans="1:65" s="15" customFormat="1" ht="11.25">
      <c r="B312" s="179"/>
      <c r="D312" s="164" t="s">
        <v>237</v>
      </c>
      <c r="E312" s="180" t="s">
        <v>1</v>
      </c>
      <c r="F312" s="181" t="s">
        <v>242</v>
      </c>
      <c r="H312" s="182">
        <v>1</v>
      </c>
      <c r="I312" s="183"/>
      <c r="L312" s="179"/>
      <c r="M312" s="184"/>
      <c r="N312" s="185"/>
      <c r="O312" s="185"/>
      <c r="P312" s="185"/>
      <c r="Q312" s="185"/>
      <c r="R312" s="185"/>
      <c r="S312" s="185"/>
      <c r="T312" s="186"/>
      <c r="AT312" s="180" t="s">
        <v>237</v>
      </c>
      <c r="AU312" s="180" t="s">
        <v>88</v>
      </c>
      <c r="AV312" s="15" t="s">
        <v>213</v>
      </c>
      <c r="AW312" s="15" t="s">
        <v>33</v>
      </c>
      <c r="AX312" s="15" t="s">
        <v>86</v>
      </c>
      <c r="AY312" s="180" t="s">
        <v>207</v>
      </c>
    </row>
    <row r="313" spans="1:65" s="2" customFormat="1" ht="24.2" customHeight="1">
      <c r="A313" s="31"/>
      <c r="B313" s="148"/>
      <c r="C313" s="149" t="s">
        <v>423</v>
      </c>
      <c r="D313" s="149" t="s">
        <v>209</v>
      </c>
      <c r="E313" s="150" t="s">
        <v>4903</v>
      </c>
      <c r="F313" s="151" t="s">
        <v>4904</v>
      </c>
      <c r="G313" s="152" t="s">
        <v>301</v>
      </c>
      <c r="H313" s="153">
        <v>62</v>
      </c>
      <c r="I313" s="154"/>
      <c r="J313" s="155">
        <f>ROUND(I313*H313,2)</f>
        <v>0</v>
      </c>
      <c r="K313" s="156"/>
      <c r="L313" s="32"/>
      <c r="M313" s="157" t="s">
        <v>1</v>
      </c>
      <c r="N313" s="158" t="s">
        <v>44</v>
      </c>
      <c r="O313" s="57"/>
      <c r="P313" s="159">
        <f>O313*H313</f>
        <v>0</v>
      </c>
      <c r="Q313" s="159">
        <v>0</v>
      </c>
      <c r="R313" s="159">
        <f>Q313*H313</f>
        <v>0</v>
      </c>
      <c r="S313" s="159">
        <v>0</v>
      </c>
      <c r="T313" s="160">
        <f>S313*H313</f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61" t="s">
        <v>213</v>
      </c>
      <c r="AT313" s="161" t="s">
        <v>209</v>
      </c>
      <c r="AU313" s="161" t="s">
        <v>88</v>
      </c>
      <c r="AY313" s="17" t="s">
        <v>207</v>
      </c>
      <c r="BE313" s="162">
        <f>IF(N313="základní",J313,0)</f>
        <v>0</v>
      </c>
      <c r="BF313" s="162">
        <f>IF(N313="snížená",J313,0)</f>
        <v>0</v>
      </c>
      <c r="BG313" s="162">
        <f>IF(N313="zákl. přenesená",J313,0)</f>
        <v>0</v>
      </c>
      <c r="BH313" s="162">
        <f>IF(N313="sníž. přenesená",J313,0)</f>
        <v>0</v>
      </c>
      <c r="BI313" s="162">
        <f>IF(N313="nulová",J313,0)</f>
        <v>0</v>
      </c>
      <c r="BJ313" s="17" t="s">
        <v>86</v>
      </c>
      <c r="BK313" s="162">
        <f>ROUND(I313*H313,2)</f>
        <v>0</v>
      </c>
      <c r="BL313" s="17" t="s">
        <v>213</v>
      </c>
      <c r="BM313" s="161" t="s">
        <v>426</v>
      </c>
    </row>
    <row r="314" spans="1:65" s="13" customFormat="1" ht="11.25">
      <c r="B314" s="163"/>
      <c r="D314" s="164" t="s">
        <v>237</v>
      </c>
      <c r="E314" s="165" t="s">
        <v>1</v>
      </c>
      <c r="F314" s="166" t="s">
        <v>4562</v>
      </c>
      <c r="H314" s="167">
        <v>8</v>
      </c>
      <c r="I314" s="168"/>
      <c r="L314" s="163"/>
      <c r="M314" s="169"/>
      <c r="N314" s="170"/>
      <c r="O314" s="170"/>
      <c r="P314" s="170"/>
      <c r="Q314" s="170"/>
      <c r="R314" s="170"/>
      <c r="S314" s="170"/>
      <c r="T314" s="171"/>
      <c r="AT314" s="165" t="s">
        <v>237</v>
      </c>
      <c r="AU314" s="165" t="s">
        <v>88</v>
      </c>
      <c r="AV314" s="13" t="s">
        <v>88</v>
      </c>
      <c r="AW314" s="13" t="s">
        <v>33</v>
      </c>
      <c r="AX314" s="13" t="s">
        <v>79</v>
      </c>
      <c r="AY314" s="165" t="s">
        <v>207</v>
      </c>
    </row>
    <row r="315" spans="1:65" s="13" customFormat="1" ht="11.25">
      <c r="B315" s="163"/>
      <c r="D315" s="164" t="s">
        <v>237</v>
      </c>
      <c r="E315" s="165" t="s">
        <v>1</v>
      </c>
      <c r="F315" s="166" t="s">
        <v>4905</v>
      </c>
      <c r="H315" s="167">
        <v>15</v>
      </c>
      <c r="I315" s="168"/>
      <c r="L315" s="163"/>
      <c r="M315" s="169"/>
      <c r="N315" s="170"/>
      <c r="O315" s="170"/>
      <c r="P315" s="170"/>
      <c r="Q315" s="170"/>
      <c r="R315" s="170"/>
      <c r="S315" s="170"/>
      <c r="T315" s="171"/>
      <c r="AT315" s="165" t="s">
        <v>237</v>
      </c>
      <c r="AU315" s="165" t="s">
        <v>88</v>
      </c>
      <c r="AV315" s="13" t="s">
        <v>88</v>
      </c>
      <c r="AW315" s="13" t="s">
        <v>33</v>
      </c>
      <c r="AX315" s="13" t="s">
        <v>79</v>
      </c>
      <c r="AY315" s="165" t="s">
        <v>207</v>
      </c>
    </row>
    <row r="316" spans="1:65" s="13" customFormat="1" ht="11.25">
      <c r="B316" s="163"/>
      <c r="D316" s="164" t="s">
        <v>237</v>
      </c>
      <c r="E316" s="165" t="s">
        <v>1</v>
      </c>
      <c r="F316" s="166" t="s">
        <v>4906</v>
      </c>
      <c r="H316" s="167">
        <v>20</v>
      </c>
      <c r="I316" s="168"/>
      <c r="L316" s="163"/>
      <c r="M316" s="169"/>
      <c r="N316" s="170"/>
      <c r="O316" s="170"/>
      <c r="P316" s="170"/>
      <c r="Q316" s="170"/>
      <c r="R316" s="170"/>
      <c r="S316" s="170"/>
      <c r="T316" s="171"/>
      <c r="AT316" s="165" t="s">
        <v>237</v>
      </c>
      <c r="AU316" s="165" t="s">
        <v>88</v>
      </c>
      <c r="AV316" s="13" t="s">
        <v>88</v>
      </c>
      <c r="AW316" s="13" t="s">
        <v>33</v>
      </c>
      <c r="AX316" s="13" t="s">
        <v>79</v>
      </c>
      <c r="AY316" s="165" t="s">
        <v>207</v>
      </c>
    </row>
    <row r="317" spans="1:65" s="13" customFormat="1" ht="11.25">
      <c r="B317" s="163"/>
      <c r="D317" s="164" t="s">
        <v>237</v>
      </c>
      <c r="E317" s="165" t="s">
        <v>1</v>
      </c>
      <c r="F317" s="166" t="s">
        <v>4429</v>
      </c>
      <c r="H317" s="167">
        <v>11</v>
      </c>
      <c r="I317" s="168"/>
      <c r="L317" s="163"/>
      <c r="M317" s="169"/>
      <c r="N317" s="170"/>
      <c r="O317" s="170"/>
      <c r="P317" s="170"/>
      <c r="Q317" s="170"/>
      <c r="R317" s="170"/>
      <c r="S317" s="170"/>
      <c r="T317" s="171"/>
      <c r="AT317" s="165" t="s">
        <v>237</v>
      </c>
      <c r="AU317" s="165" t="s">
        <v>88</v>
      </c>
      <c r="AV317" s="13" t="s">
        <v>88</v>
      </c>
      <c r="AW317" s="13" t="s">
        <v>33</v>
      </c>
      <c r="AX317" s="13" t="s">
        <v>79</v>
      </c>
      <c r="AY317" s="165" t="s">
        <v>207</v>
      </c>
    </row>
    <row r="318" spans="1:65" s="13" customFormat="1" ht="11.25">
      <c r="B318" s="163"/>
      <c r="D318" s="164" t="s">
        <v>237</v>
      </c>
      <c r="E318" s="165" t="s">
        <v>1</v>
      </c>
      <c r="F318" s="166" t="s">
        <v>4907</v>
      </c>
      <c r="H318" s="167">
        <v>8</v>
      </c>
      <c r="I318" s="168"/>
      <c r="L318" s="163"/>
      <c r="M318" s="169"/>
      <c r="N318" s="170"/>
      <c r="O318" s="170"/>
      <c r="P318" s="170"/>
      <c r="Q318" s="170"/>
      <c r="R318" s="170"/>
      <c r="S318" s="170"/>
      <c r="T318" s="171"/>
      <c r="AT318" s="165" t="s">
        <v>237</v>
      </c>
      <c r="AU318" s="165" t="s">
        <v>88</v>
      </c>
      <c r="AV318" s="13" t="s">
        <v>88</v>
      </c>
      <c r="AW318" s="13" t="s">
        <v>33</v>
      </c>
      <c r="AX318" s="13" t="s">
        <v>79</v>
      </c>
      <c r="AY318" s="165" t="s">
        <v>207</v>
      </c>
    </row>
    <row r="319" spans="1:65" s="15" customFormat="1" ht="11.25">
      <c r="B319" s="179"/>
      <c r="D319" s="164" t="s">
        <v>237</v>
      </c>
      <c r="E319" s="180" t="s">
        <v>1</v>
      </c>
      <c r="F319" s="181" t="s">
        <v>242</v>
      </c>
      <c r="H319" s="182">
        <v>62</v>
      </c>
      <c r="I319" s="183"/>
      <c r="L319" s="179"/>
      <c r="M319" s="184"/>
      <c r="N319" s="185"/>
      <c r="O319" s="185"/>
      <c r="P319" s="185"/>
      <c r="Q319" s="185"/>
      <c r="R319" s="185"/>
      <c r="S319" s="185"/>
      <c r="T319" s="186"/>
      <c r="AT319" s="180" t="s">
        <v>237</v>
      </c>
      <c r="AU319" s="180" t="s">
        <v>88</v>
      </c>
      <c r="AV319" s="15" t="s">
        <v>213</v>
      </c>
      <c r="AW319" s="15" t="s">
        <v>33</v>
      </c>
      <c r="AX319" s="15" t="s">
        <v>86</v>
      </c>
      <c r="AY319" s="180" t="s">
        <v>207</v>
      </c>
    </row>
    <row r="320" spans="1:65" s="2" customFormat="1" ht="24.2" customHeight="1">
      <c r="A320" s="31"/>
      <c r="B320" s="148"/>
      <c r="C320" s="149" t="s">
        <v>330</v>
      </c>
      <c r="D320" s="149" t="s">
        <v>209</v>
      </c>
      <c r="E320" s="150" t="s">
        <v>4908</v>
      </c>
      <c r="F320" s="151" t="s">
        <v>4909</v>
      </c>
      <c r="G320" s="152" t="s">
        <v>301</v>
      </c>
      <c r="H320" s="153">
        <v>47</v>
      </c>
      <c r="I320" s="154"/>
      <c r="J320" s="155">
        <f>ROUND(I320*H320,2)</f>
        <v>0</v>
      </c>
      <c r="K320" s="156"/>
      <c r="L320" s="32"/>
      <c r="M320" s="157" t="s">
        <v>1</v>
      </c>
      <c r="N320" s="158" t="s">
        <v>44</v>
      </c>
      <c r="O320" s="57"/>
      <c r="P320" s="159">
        <f>O320*H320</f>
        <v>0</v>
      </c>
      <c r="Q320" s="159">
        <v>0</v>
      </c>
      <c r="R320" s="159">
        <f>Q320*H320</f>
        <v>0</v>
      </c>
      <c r="S320" s="159">
        <v>0</v>
      </c>
      <c r="T320" s="160">
        <f>S320*H320</f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61" t="s">
        <v>213</v>
      </c>
      <c r="AT320" s="161" t="s">
        <v>209</v>
      </c>
      <c r="AU320" s="161" t="s">
        <v>88</v>
      </c>
      <c r="AY320" s="17" t="s">
        <v>207</v>
      </c>
      <c r="BE320" s="162">
        <f>IF(N320="základní",J320,0)</f>
        <v>0</v>
      </c>
      <c r="BF320" s="162">
        <f>IF(N320="snížená",J320,0)</f>
        <v>0</v>
      </c>
      <c r="BG320" s="162">
        <f>IF(N320="zákl. přenesená",J320,0)</f>
        <v>0</v>
      </c>
      <c r="BH320" s="162">
        <f>IF(N320="sníž. přenesená",J320,0)</f>
        <v>0</v>
      </c>
      <c r="BI320" s="162">
        <f>IF(N320="nulová",J320,0)</f>
        <v>0</v>
      </c>
      <c r="BJ320" s="17" t="s">
        <v>86</v>
      </c>
      <c r="BK320" s="162">
        <f>ROUND(I320*H320,2)</f>
        <v>0</v>
      </c>
      <c r="BL320" s="17" t="s">
        <v>213</v>
      </c>
      <c r="BM320" s="161" t="s">
        <v>429</v>
      </c>
    </row>
    <row r="321" spans="1:65" s="13" customFormat="1" ht="11.25">
      <c r="B321" s="163"/>
      <c r="D321" s="164" t="s">
        <v>237</v>
      </c>
      <c r="E321" s="165" t="s">
        <v>1</v>
      </c>
      <c r="F321" s="166" t="s">
        <v>4308</v>
      </c>
      <c r="H321" s="167">
        <v>3</v>
      </c>
      <c r="I321" s="168"/>
      <c r="L321" s="163"/>
      <c r="M321" s="169"/>
      <c r="N321" s="170"/>
      <c r="O321" s="170"/>
      <c r="P321" s="170"/>
      <c r="Q321" s="170"/>
      <c r="R321" s="170"/>
      <c r="S321" s="170"/>
      <c r="T321" s="171"/>
      <c r="AT321" s="165" t="s">
        <v>237</v>
      </c>
      <c r="AU321" s="165" t="s">
        <v>88</v>
      </c>
      <c r="AV321" s="13" t="s">
        <v>88</v>
      </c>
      <c r="AW321" s="13" t="s">
        <v>33</v>
      </c>
      <c r="AX321" s="13" t="s">
        <v>79</v>
      </c>
      <c r="AY321" s="165" t="s">
        <v>207</v>
      </c>
    </row>
    <row r="322" spans="1:65" s="13" customFormat="1" ht="11.25">
      <c r="B322" s="163"/>
      <c r="D322" s="164" t="s">
        <v>237</v>
      </c>
      <c r="E322" s="165" t="s">
        <v>1</v>
      </c>
      <c r="F322" s="166" t="s">
        <v>4905</v>
      </c>
      <c r="H322" s="167">
        <v>15</v>
      </c>
      <c r="I322" s="168"/>
      <c r="L322" s="163"/>
      <c r="M322" s="169"/>
      <c r="N322" s="170"/>
      <c r="O322" s="170"/>
      <c r="P322" s="170"/>
      <c r="Q322" s="170"/>
      <c r="R322" s="170"/>
      <c r="S322" s="170"/>
      <c r="T322" s="171"/>
      <c r="AT322" s="165" t="s">
        <v>237</v>
      </c>
      <c r="AU322" s="165" t="s">
        <v>88</v>
      </c>
      <c r="AV322" s="13" t="s">
        <v>88</v>
      </c>
      <c r="AW322" s="13" t="s">
        <v>33</v>
      </c>
      <c r="AX322" s="13" t="s">
        <v>79</v>
      </c>
      <c r="AY322" s="165" t="s">
        <v>207</v>
      </c>
    </row>
    <row r="323" spans="1:65" s="13" customFormat="1" ht="11.25">
      <c r="B323" s="163"/>
      <c r="D323" s="164" t="s">
        <v>237</v>
      </c>
      <c r="E323" s="165" t="s">
        <v>1</v>
      </c>
      <c r="F323" s="166" t="s">
        <v>4910</v>
      </c>
      <c r="H323" s="167">
        <v>12</v>
      </c>
      <c r="I323" s="168"/>
      <c r="L323" s="163"/>
      <c r="M323" s="169"/>
      <c r="N323" s="170"/>
      <c r="O323" s="170"/>
      <c r="P323" s="170"/>
      <c r="Q323" s="170"/>
      <c r="R323" s="170"/>
      <c r="S323" s="170"/>
      <c r="T323" s="171"/>
      <c r="AT323" s="165" t="s">
        <v>237</v>
      </c>
      <c r="AU323" s="165" t="s">
        <v>88</v>
      </c>
      <c r="AV323" s="13" t="s">
        <v>88</v>
      </c>
      <c r="AW323" s="13" t="s">
        <v>33</v>
      </c>
      <c r="AX323" s="13" t="s">
        <v>79</v>
      </c>
      <c r="AY323" s="165" t="s">
        <v>207</v>
      </c>
    </row>
    <row r="324" spans="1:65" s="13" customFormat="1" ht="11.25">
      <c r="B324" s="163"/>
      <c r="D324" s="164" t="s">
        <v>237</v>
      </c>
      <c r="E324" s="165" t="s">
        <v>1</v>
      </c>
      <c r="F324" s="166" t="s">
        <v>4911</v>
      </c>
      <c r="H324" s="167">
        <v>9</v>
      </c>
      <c r="I324" s="168"/>
      <c r="L324" s="163"/>
      <c r="M324" s="169"/>
      <c r="N324" s="170"/>
      <c r="O324" s="170"/>
      <c r="P324" s="170"/>
      <c r="Q324" s="170"/>
      <c r="R324" s="170"/>
      <c r="S324" s="170"/>
      <c r="T324" s="171"/>
      <c r="AT324" s="165" t="s">
        <v>237</v>
      </c>
      <c r="AU324" s="165" t="s">
        <v>88</v>
      </c>
      <c r="AV324" s="13" t="s">
        <v>88</v>
      </c>
      <c r="AW324" s="13" t="s">
        <v>33</v>
      </c>
      <c r="AX324" s="13" t="s">
        <v>79</v>
      </c>
      <c r="AY324" s="165" t="s">
        <v>207</v>
      </c>
    </row>
    <row r="325" spans="1:65" s="13" customFormat="1" ht="11.25">
      <c r="B325" s="163"/>
      <c r="D325" s="164" t="s">
        <v>237</v>
      </c>
      <c r="E325" s="165" t="s">
        <v>1</v>
      </c>
      <c r="F325" s="166" t="s">
        <v>4907</v>
      </c>
      <c r="H325" s="167">
        <v>8</v>
      </c>
      <c r="I325" s="168"/>
      <c r="L325" s="163"/>
      <c r="M325" s="169"/>
      <c r="N325" s="170"/>
      <c r="O325" s="170"/>
      <c r="P325" s="170"/>
      <c r="Q325" s="170"/>
      <c r="R325" s="170"/>
      <c r="S325" s="170"/>
      <c r="T325" s="171"/>
      <c r="AT325" s="165" t="s">
        <v>237</v>
      </c>
      <c r="AU325" s="165" t="s">
        <v>88</v>
      </c>
      <c r="AV325" s="13" t="s">
        <v>88</v>
      </c>
      <c r="AW325" s="13" t="s">
        <v>33</v>
      </c>
      <c r="AX325" s="13" t="s">
        <v>79</v>
      </c>
      <c r="AY325" s="165" t="s">
        <v>207</v>
      </c>
    </row>
    <row r="326" spans="1:65" s="15" customFormat="1" ht="11.25">
      <c r="B326" s="179"/>
      <c r="D326" s="164" t="s">
        <v>237</v>
      </c>
      <c r="E326" s="180" t="s">
        <v>1</v>
      </c>
      <c r="F326" s="181" t="s">
        <v>242</v>
      </c>
      <c r="H326" s="182">
        <v>47</v>
      </c>
      <c r="I326" s="183"/>
      <c r="L326" s="179"/>
      <c r="M326" s="184"/>
      <c r="N326" s="185"/>
      <c r="O326" s="185"/>
      <c r="P326" s="185"/>
      <c r="Q326" s="185"/>
      <c r="R326" s="185"/>
      <c r="S326" s="185"/>
      <c r="T326" s="186"/>
      <c r="AT326" s="180" t="s">
        <v>237</v>
      </c>
      <c r="AU326" s="180" t="s">
        <v>88</v>
      </c>
      <c r="AV326" s="15" t="s">
        <v>213</v>
      </c>
      <c r="AW326" s="15" t="s">
        <v>33</v>
      </c>
      <c r="AX326" s="15" t="s">
        <v>86</v>
      </c>
      <c r="AY326" s="180" t="s">
        <v>207</v>
      </c>
    </row>
    <row r="327" spans="1:65" s="2" customFormat="1" ht="24.2" customHeight="1">
      <c r="A327" s="31"/>
      <c r="B327" s="148"/>
      <c r="C327" s="149" t="s">
        <v>432</v>
      </c>
      <c r="D327" s="149" t="s">
        <v>209</v>
      </c>
      <c r="E327" s="150" t="s">
        <v>4912</v>
      </c>
      <c r="F327" s="151" t="s">
        <v>4913</v>
      </c>
      <c r="G327" s="152" t="s">
        <v>301</v>
      </c>
      <c r="H327" s="153">
        <v>67</v>
      </c>
      <c r="I327" s="154"/>
      <c r="J327" s="155">
        <f>ROUND(I327*H327,2)</f>
        <v>0</v>
      </c>
      <c r="K327" s="156"/>
      <c r="L327" s="32"/>
      <c r="M327" s="157" t="s">
        <v>1</v>
      </c>
      <c r="N327" s="158" t="s">
        <v>44</v>
      </c>
      <c r="O327" s="57"/>
      <c r="P327" s="159">
        <f>O327*H327</f>
        <v>0</v>
      </c>
      <c r="Q327" s="159">
        <v>0</v>
      </c>
      <c r="R327" s="159">
        <f>Q327*H327</f>
        <v>0</v>
      </c>
      <c r="S327" s="159">
        <v>0</v>
      </c>
      <c r="T327" s="160">
        <f>S327*H327</f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61" t="s">
        <v>213</v>
      </c>
      <c r="AT327" s="161" t="s">
        <v>209</v>
      </c>
      <c r="AU327" s="161" t="s">
        <v>88</v>
      </c>
      <c r="AY327" s="17" t="s">
        <v>207</v>
      </c>
      <c r="BE327" s="162">
        <f>IF(N327="základní",J327,0)</f>
        <v>0</v>
      </c>
      <c r="BF327" s="162">
        <f>IF(N327="snížená",J327,0)</f>
        <v>0</v>
      </c>
      <c r="BG327" s="162">
        <f>IF(N327="zákl. přenesená",J327,0)</f>
        <v>0</v>
      </c>
      <c r="BH327" s="162">
        <f>IF(N327="sníž. přenesená",J327,0)</f>
        <v>0</v>
      </c>
      <c r="BI327" s="162">
        <f>IF(N327="nulová",J327,0)</f>
        <v>0</v>
      </c>
      <c r="BJ327" s="17" t="s">
        <v>86</v>
      </c>
      <c r="BK327" s="162">
        <f>ROUND(I327*H327,2)</f>
        <v>0</v>
      </c>
      <c r="BL327" s="17" t="s">
        <v>213</v>
      </c>
      <c r="BM327" s="161" t="s">
        <v>435</v>
      </c>
    </row>
    <row r="328" spans="1:65" s="13" customFormat="1" ht="11.25">
      <c r="B328" s="163"/>
      <c r="D328" s="164" t="s">
        <v>237</v>
      </c>
      <c r="E328" s="165" t="s">
        <v>1</v>
      </c>
      <c r="F328" s="166" t="s">
        <v>2128</v>
      </c>
      <c r="H328" s="167">
        <v>7</v>
      </c>
      <c r="I328" s="168"/>
      <c r="L328" s="163"/>
      <c r="M328" s="169"/>
      <c r="N328" s="170"/>
      <c r="O328" s="170"/>
      <c r="P328" s="170"/>
      <c r="Q328" s="170"/>
      <c r="R328" s="170"/>
      <c r="S328" s="170"/>
      <c r="T328" s="171"/>
      <c r="AT328" s="165" t="s">
        <v>237</v>
      </c>
      <c r="AU328" s="165" t="s">
        <v>88</v>
      </c>
      <c r="AV328" s="13" t="s">
        <v>88</v>
      </c>
      <c r="AW328" s="13" t="s">
        <v>33</v>
      </c>
      <c r="AX328" s="13" t="s">
        <v>79</v>
      </c>
      <c r="AY328" s="165" t="s">
        <v>207</v>
      </c>
    </row>
    <row r="329" spans="1:65" s="13" customFormat="1" ht="11.25">
      <c r="B329" s="163"/>
      <c r="D329" s="164" t="s">
        <v>237</v>
      </c>
      <c r="E329" s="165" t="s">
        <v>1</v>
      </c>
      <c r="F329" s="166" t="s">
        <v>4914</v>
      </c>
      <c r="H329" s="167">
        <v>13</v>
      </c>
      <c r="I329" s="168"/>
      <c r="L329" s="163"/>
      <c r="M329" s="169"/>
      <c r="N329" s="170"/>
      <c r="O329" s="170"/>
      <c r="P329" s="170"/>
      <c r="Q329" s="170"/>
      <c r="R329" s="170"/>
      <c r="S329" s="170"/>
      <c r="T329" s="171"/>
      <c r="AT329" s="165" t="s">
        <v>237</v>
      </c>
      <c r="AU329" s="165" t="s">
        <v>88</v>
      </c>
      <c r="AV329" s="13" t="s">
        <v>88</v>
      </c>
      <c r="AW329" s="13" t="s">
        <v>33</v>
      </c>
      <c r="AX329" s="13" t="s">
        <v>79</v>
      </c>
      <c r="AY329" s="165" t="s">
        <v>207</v>
      </c>
    </row>
    <row r="330" spans="1:65" s="13" customFormat="1" ht="11.25">
      <c r="B330" s="163"/>
      <c r="D330" s="164" t="s">
        <v>237</v>
      </c>
      <c r="E330" s="165" t="s">
        <v>1</v>
      </c>
      <c r="F330" s="166" t="s">
        <v>4893</v>
      </c>
      <c r="H330" s="167">
        <v>13</v>
      </c>
      <c r="I330" s="168"/>
      <c r="L330" s="163"/>
      <c r="M330" s="169"/>
      <c r="N330" s="170"/>
      <c r="O330" s="170"/>
      <c r="P330" s="170"/>
      <c r="Q330" s="170"/>
      <c r="R330" s="170"/>
      <c r="S330" s="170"/>
      <c r="T330" s="171"/>
      <c r="AT330" s="165" t="s">
        <v>237</v>
      </c>
      <c r="AU330" s="165" t="s">
        <v>88</v>
      </c>
      <c r="AV330" s="13" t="s">
        <v>88</v>
      </c>
      <c r="AW330" s="13" t="s">
        <v>33</v>
      </c>
      <c r="AX330" s="13" t="s">
        <v>79</v>
      </c>
      <c r="AY330" s="165" t="s">
        <v>207</v>
      </c>
    </row>
    <row r="331" spans="1:65" s="13" customFormat="1" ht="11.25">
      <c r="B331" s="163"/>
      <c r="D331" s="164" t="s">
        <v>237</v>
      </c>
      <c r="E331" s="165" t="s">
        <v>1</v>
      </c>
      <c r="F331" s="166" t="s">
        <v>4915</v>
      </c>
      <c r="H331" s="167">
        <v>24</v>
      </c>
      <c r="I331" s="168"/>
      <c r="L331" s="163"/>
      <c r="M331" s="169"/>
      <c r="N331" s="170"/>
      <c r="O331" s="170"/>
      <c r="P331" s="170"/>
      <c r="Q331" s="170"/>
      <c r="R331" s="170"/>
      <c r="S331" s="170"/>
      <c r="T331" s="171"/>
      <c r="AT331" s="165" t="s">
        <v>237</v>
      </c>
      <c r="AU331" s="165" t="s">
        <v>88</v>
      </c>
      <c r="AV331" s="13" t="s">
        <v>88</v>
      </c>
      <c r="AW331" s="13" t="s">
        <v>33</v>
      </c>
      <c r="AX331" s="13" t="s">
        <v>79</v>
      </c>
      <c r="AY331" s="165" t="s">
        <v>207</v>
      </c>
    </row>
    <row r="332" spans="1:65" s="13" customFormat="1" ht="11.25">
      <c r="B332" s="163"/>
      <c r="D332" s="164" t="s">
        <v>237</v>
      </c>
      <c r="E332" s="165" t="s">
        <v>1</v>
      </c>
      <c r="F332" s="166" t="s">
        <v>4916</v>
      </c>
      <c r="H332" s="167">
        <v>10</v>
      </c>
      <c r="I332" s="168"/>
      <c r="L332" s="163"/>
      <c r="M332" s="169"/>
      <c r="N332" s="170"/>
      <c r="O332" s="170"/>
      <c r="P332" s="170"/>
      <c r="Q332" s="170"/>
      <c r="R332" s="170"/>
      <c r="S332" s="170"/>
      <c r="T332" s="171"/>
      <c r="AT332" s="165" t="s">
        <v>237</v>
      </c>
      <c r="AU332" s="165" t="s">
        <v>88</v>
      </c>
      <c r="AV332" s="13" t="s">
        <v>88</v>
      </c>
      <c r="AW332" s="13" t="s">
        <v>33</v>
      </c>
      <c r="AX332" s="13" t="s">
        <v>79</v>
      </c>
      <c r="AY332" s="165" t="s">
        <v>207</v>
      </c>
    </row>
    <row r="333" spans="1:65" s="15" customFormat="1" ht="11.25">
      <c r="B333" s="179"/>
      <c r="D333" s="164" t="s">
        <v>237</v>
      </c>
      <c r="E333" s="180" t="s">
        <v>1</v>
      </c>
      <c r="F333" s="181" t="s">
        <v>242</v>
      </c>
      <c r="H333" s="182">
        <v>67</v>
      </c>
      <c r="I333" s="183"/>
      <c r="L333" s="179"/>
      <c r="M333" s="184"/>
      <c r="N333" s="185"/>
      <c r="O333" s="185"/>
      <c r="P333" s="185"/>
      <c r="Q333" s="185"/>
      <c r="R333" s="185"/>
      <c r="S333" s="185"/>
      <c r="T333" s="186"/>
      <c r="AT333" s="180" t="s">
        <v>237</v>
      </c>
      <c r="AU333" s="180" t="s">
        <v>88</v>
      </c>
      <c r="AV333" s="15" t="s">
        <v>213</v>
      </c>
      <c r="AW333" s="15" t="s">
        <v>33</v>
      </c>
      <c r="AX333" s="15" t="s">
        <v>86</v>
      </c>
      <c r="AY333" s="180" t="s">
        <v>207</v>
      </c>
    </row>
    <row r="334" spans="1:65" s="2" customFormat="1" ht="24.2" customHeight="1">
      <c r="A334" s="31"/>
      <c r="B334" s="148"/>
      <c r="C334" s="149" t="s">
        <v>333</v>
      </c>
      <c r="D334" s="149" t="s">
        <v>209</v>
      </c>
      <c r="E334" s="150" t="s">
        <v>4917</v>
      </c>
      <c r="F334" s="151" t="s">
        <v>4918</v>
      </c>
      <c r="G334" s="152" t="s">
        <v>301</v>
      </c>
      <c r="H334" s="153">
        <v>35</v>
      </c>
      <c r="I334" s="154"/>
      <c r="J334" s="155">
        <f>ROUND(I334*H334,2)</f>
        <v>0</v>
      </c>
      <c r="K334" s="156"/>
      <c r="L334" s="32"/>
      <c r="M334" s="157" t="s">
        <v>1</v>
      </c>
      <c r="N334" s="158" t="s">
        <v>44</v>
      </c>
      <c r="O334" s="57"/>
      <c r="P334" s="159">
        <f>O334*H334</f>
        <v>0</v>
      </c>
      <c r="Q334" s="159">
        <v>0</v>
      </c>
      <c r="R334" s="159">
        <f>Q334*H334</f>
        <v>0</v>
      </c>
      <c r="S334" s="159">
        <v>0</v>
      </c>
      <c r="T334" s="160">
        <f>S334*H334</f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61" t="s">
        <v>213</v>
      </c>
      <c r="AT334" s="161" t="s">
        <v>209</v>
      </c>
      <c r="AU334" s="161" t="s">
        <v>88</v>
      </c>
      <c r="AY334" s="17" t="s">
        <v>207</v>
      </c>
      <c r="BE334" s="162">
        <f>IF(N334="základní",J334,0)</f>
        <v>0</v>
      </c>
      <c r="BF334" s="162">
        <f>IF(N334="snížená",J334,0)</f>
        <v>0</v>
      </c>
      <c r="BG334" s="162">
        <f>IF(N334="zákl. přenesená",J334,0)</f>
        <v>0</v>
      </c>
      <c r="BH334" s="162">
        <f>IF(N334="sníž. přenesená",J334,0)</f>
        <v>0</v>
      </c>
      <c r="BI334" s="162">
        <f>IF(N334="nulová",J334,0)</f>
        <v>0</v>
      </c>
      <c r="BJ334" s="17" t="s">
        <v>86</v>
      </c>
      <c r="BK334" s="162">
        <f>ROUND(I334*H334,2)</f>
        <v>0</v>
      </c>
      <c r="BL334" s="17" t="s">
        <v>213</v>
      </c>
      <c r="BM334" s="161" t="s">
        <v>438</v>
      </c>
    </row>
    <row r="335" spans="1:65" s="13" customFormat="1" ht="11.25">
      <c r="B335" s="163"/>
      <c r="D335" s="164" t="s">
        <v>237</v>
      </c>
      <c r="E335" s="165" t="s">
        <v>1</v>
      </c>
      <c r="F335" s="166" t="s">
        <v>4319</v>
      </c>
      <c r="H335" s="167">
        <v>2</v>
      </c>
      <c r="I335" s="168"/>
      <c r="L335" s="163"/>
      <c r="M335" s="169"/>
      <c r="N335" s="170"/>
      <c r="O335" s="170"/>
      <c r="P335" s="170"/>
      <c r="Q335" s="170"/>
      <c r="R335" s="170"/>
      <c r="S335" s="170"/>
      <c r="T335" s="171"/>
      <c r="AT335" s="165" t="s">
        <v>237</v>
      </c>
      <c r="AU335" s="165" t="s">
        <v>88</v>
      </c>
      <c r="AV335" s="13" t="s">
        <v>88</v>
      </c>
      <c r="AW335" s="13" t="s">
        <v>33</v>
      </c>
      <c r="AX335" s="13" t="s">
        <v>79</v>
      </c>
      <c r="AY335" s="165" t="s">
        <v>207</v>
      </c>
    </row>
    <row r="336" spans="1:65" s="13" customFormat="1" ht="11.25">
      <c r="B336" s="163"/>
      <c r="D336" s="164" t="s">
        <v>237</v>
      </c>
      <c r="E336" s="165" t="s">
        <v>1</v>
      </c>
      <c r="F336" s="166" t="s">
        <v>4869</v>
      </c>
      <c r="H336" s="167">
        <v>10</v>
      </c>
      <c r="I336" s="168"/>
      <c r="L336" s="163"/>
      <c r="M336" s="169"/>
      <c r="N336" s="170"/>
      <c r="O336" s="170"/>
      <c r="P336" s="170"/>
      <c r="Q336" s="170"/>
      <c r="R336" s="170"/>
      <c r="S336" s="170"/>
      <c r="T336" s="171"/>
      <c r="AT336" s="165" t="s">
        <v>237</v>
      </c>
      <c r="AU336" s="165" t="s">
        <v>88</v>
      </c>
      <c r="AV336" s="13" t="s">
        <v>88</v>
      </c>
      <c r="AW336" s="13" t="s">
        <v>33</v>
      </c>
      <c r="AX336" s="13" t="s">
        <v>79</v>
      </c>
      <c r="AY336" s="165" t="s">
        <v>207</v>
      </c>
    </row>
    <row r="337" spans="1:65" s="13" customFormat="1" ht="11.25">
      <c r="B337" s="163"/>
      <c r="D337" s="164" t="s">
        <v>237</v>
      </c>
      <c r="E337" s="165" t="s">
        <v>1</v>
      </c>
      <c r="F337" s="166" t="s">
        <v>4398</v>
      </c>
      <c r="H337" s="167">
        <v>10</v>
      </c>
      <c r="I337" s="168"/>
      <c r="L337" s="163"/>
      <c r="M337" s="169"/>
      <c r="N337" s="170"/>
      <c r="O337" s="170"/>
      <c r="P337" s="170"/>
      <c r="Q337" s="170"/>
      <c r="R337" s="170"/>
      <c r="S337" s="170"/>
      <c r="T337" s="171"/>
      <c r="AT337" s="165" t="s">
        <v>237</v>
      </c>
      <c r="AU337" s="165" t="s">
        <v>88</v>
      </c>
      <c r="AV337" s="13" t="s">
        <v>88</v>
      </c>
      <c r="AW337" s="13" t="s">
        <v>33</v>
      </c>
      <c r="AX337" s="13" t="s">
        <v>79</v>
      </c>
      <c r="AY337" s="165" t="s">
        <v>207</v>
      </c>
    </row>
    <row r="338" spans="1:65" s="13" customFormat="1" ht="11.25">
      <c r="B338" s="163"/>
      <c r="D338" s="164" t="s">
        <v>237</v>
      </c>
      <c r="E338" s="165" t="s">
        <v>1</v>
      </c>
      <c r="F338" s="166" t="s">
        <v>4919</v>
      </c>
      <c r="H338" s="167">
        <v>7</v>
      </c>
      <c r="I338" s="168"/>
      <c r="L338" s="163"/>
      <c r="M338" s="169"/>
      <c r="N338" s="170"/>
      <c r="O338" s="170"/>
      <c r="P338" s="170"/>
      <c r="Q338" s="170"/>
      <c r="R338" s="170"/>
      <c r="S338" s="170"/>
      <c r="T338" s="171"/>
      <c r="AT338" s="165" t="s">
        <v>237</v>
      </c>
      <c r="AU338" s="165" t="s">
        <v>88</v>
      </c>
      <c r="AV338" s="13" t="s">
        <v>88</v>
      </c>
      <c r="AW338" s="13" t="s">
        <v>33</v>
      </c>
      <c r="AX338" s="13" t="s">
        <v>79</v>
      </c>
      <c r="AY338" s="165" t="s">
        <v>207</v>
      </c>
    </row>
    <row r="339" spans="1:65" s="13" customFormat="1" ht="11.25">
      <c r="B339" s="163"/>
      <c r="D339" s="164" t="s">
        <v>237</v>
      </c>
      <c r="E339" s="165" t="s">
        <v>1</v>
      </c>
      <c r="F339" s="166" t="s">
        <v>4920</v>
      </c>
      <c r="H339" s="167">
        <v>6</v>
      </c>
      <c r="I339" s="168"/>
      <c r="L339" s="163"/>
      <c r="M339" s="169"/>
      <c r="N339" s="170"/>
      <c r="O339" s="170"/>
      <c r="P339" s="170"/>
      <c r="Q339" s="170"/>
      <c r="R339" s="170"/>
      <c r="S339" s="170"/>
      <c r="T339" s="171"/>
      <c r="AT339" s="165" t="s">
        <v>237</v>
      </c>
      <c r="AU339" s="165" t="s">
        <v>88</v>
      </c>
      <c r="AV339" s="13" t="s">
        <v>88</v>
      </c>
      <c r="AW339" s="13" t="s">
        <v>33</v>
      </c>
      <c r="AX339" s="13" t="s">
        <v>79</v>
      </c>
      <c r="AY339" s="165" t="s">
        <v>207</v>
      </c>
    </row>
    <row r="340" spans="1:65" s="15" customFormat="1" ht="11.25">
      <c r="B340" s="179"/>
      <c r="D340" s="164" t="s">
        <v>237</v>
      </c>
      <c r="E340" s="180" t="s">
        <v>1</v>
      </c>
      <c r="F340" s="181" t="s">
        <v>242</v>
      </c>
      <c r="H340" s="182">
        <v>35</v>
      </c>
      <c r="I340" s="183"/>
      <c r="L340" s="179"/>
      <c r="M340" s="184"/>
      <c r="N340" s="185"/>
      <c r="O340" s="185"/>
      <c r="P340" s="185"/>
      <c r="Q340" s="185"/>
      <c r="R340" s="185"/>
      <c r="S340" s="185"/>
      <c r="T340" s="186"/>
      <c r="AT340" s="180" t="s">
        <v>237</v>
      </c>
      <c r="AU340" s="180" t="s">
        <v>88</v>
      </c>
      <c r="AV340" s="15" t="s">
        <v>213</v>
      </c>
      <c r="AW340" s="15" t="s">
        <v>33</v>
      </c>
      <c r="AX340" s="15" t="s">
        <v>86</v>
      </c>
      <c r="AY340" s="180" t="s">
        <v>207</v>
      </c>
    </row>
    <row r="341" spans="1:65" s="2" customFormat="1" ht="24.2" customHeight="1">
      <c r="A341" s="31"/>
      <c r="B341" s="148"/>
      <c r="C341" s="149" t="s">
        <v>439</v>
      </c>
      <c r="D341" s="149" t="s">
        <v>209</v>
      </c>
      <c r="E341" s="150" t="s">
        <v>4921</v>
      </c>
      <c r="F341" s="151" t="s">
        <v>4922</v>
      </c>
      <c r="G341" s="152" t="s">
        <v>301</v>
      </c>
      <c r="H341" s="153">
        <v>30</v>
      </c>
      <c r="I341" s="154"/>
      <c r="J341" s="155">
        <f>ROUND(I341*H341,2)</f>
        <v>0</v>
      </c>
      <c r="K341" s="156"/>
      <c r="L341" s="32"/>
      <c r="M341" s="157" t="s">
        <v>1</v>
      </c>
      <c r="N341" s="158" t="s">
        <v>44</v>
      </c>
      <c r="O341" s="57"/>
      <c r="P341" s="159">
        <f>O341*H341</f>
        <v>0</v>
      </c>
      <c r="Q341" s="159">
        <v>0</v>
      </c>
      <c r="R341" s="159">
        <f>Q341*H341</f>
        <v>0</v>
      </c>
      <c r="S341" s="159">
        <v>0</v>
      </c>
      <c r="T341" s="160">
        <f>S341*H341</f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61" t="s">
        <v>213</v>
      </c>
      <c r="AT341" s="161" t="s">
        <v>209</v>
      </c>
      <c r="AU341" s="161" t="s">
        <v>88</v>
      </c>
      <c r="AY341" s="17" t="s">
        <v>207</v>
      </c>
      <c r="BE341" s="162">
        <f>IF(N341="základní",J341,0)</f>
        <v>0</v>
      </c>
      <c r="BF341" s="162">
        <f>IF(N341="snížená",J341,0)</f>
        <v>0</v>
      </c>
      <c r="BG341" s="162">
        <f>IF(N341="zákl. přenesená",J341,0)</f>
        <v>0</v>
      </c>
      <c r="BH341" s="162">
        <f>IF(N341="sníž. přenesená",J341,0)</f>
        <v>0</v>
      </c>
      <c r="BI341" s="162">
        <f>IF(N341="nulová",J341,0)</f>
        <v>0</v>
      </c>
      <c r="BJ341" s="17" t="s">
        <v>86</v>
      </c>
      <c r="BK341" s="162">
        <f>ROUND(I341*H341,2)</f>
        <v>0</v>
      </c>
      <c r="BL341" s="17" t="s">
        <v>213</v>
      </c>
      <c r="BM341" s="161" t="s">
        <v>442</v>
      </c>
    </row>
    <row r="342" spans="1:65" s="13" customFormat="1" ht="11.25">
      <c r="B342" s="163"/>
      <c r="D342" s="164" t="s">
        <v>237</v>
      </c>
      <c r="E342" s="165" t="s">
        <v>1</v>
      </c>
      <c r="F342" s="166" t="s">
        <v>4308</v>
      </c>
      <c r="H342" s="167">
        <v>3</v>
      </c>
      <c r="I342" s="168"/>
      <c r="L342" s="163"/>
      <c r="M342" s="169"/>
      <c r="N342" s="170"/>
      <c r="O342" s="170"/>
      <c r="P342" s="170"/>
      <c r="Q342" s="170"/>
      <c r="R342" s="170"/>
      <c r="S342" s="170"/>
      <c r="T342" s="171"/>
      <c r="AT342" s="165" t="s">
        <v>237</v>
      </c>
      <c r="AU342" s="165" t="s">
        <v>88</v>
      </c>
      <c r="AV342" s="13" t="s">
        <v>88</v>
      </c>
      <c r="AW342" s="13" t="s">
        <v>33</v>
      </c>
      <c r="AX342" s="13" t="s">
        <v>79</v>
      </c>
      <c r="AY342" s="165" t="s">
        <v>207</v>
      </c>
    </row>
    <row r="343" spans="1:65" s="13" customFormat="1" ht="11.25">
      <c r="B343" s="163"/>
      <c r="D343" s="164" t="s">
        <v>237</v>
      </c>
      <c r="E343" s="165" t="s">
        <v>1</v>
      </c>
      <c r="F343" s="166" t="s">
        <v>4923</v>
      </c>
      <c r="H343" s="167">
        <v>9</v>
      </c>
      <c r="I343" s="168"/>
      <c r="L343" s="163"/>
      <c r="M343" s="169"/>
      <c r="N343" s="170"/>
      <c r="O343" s="170"/>
      <c r="P343" s="170"/>
      <c r="Q343" s="170"/>
      <c r="R343" s="170"/>
      <c r="S343" s="170"/>
      <c r="T343" s="171"/>
      <c r="AT343" s="165" t="s">
        <v>237</v>
      </c>
      <c r="AU343" s="165" t="s">
        <v>88</v>
      </c>
      <c r="AV343" s="13" t="s">
        <v>88</v>
      </c>
      <c r="AW343" s="13" t="s">
        <v>33</v>
      </c>
      <c r="AX343" s="13" t="s">
        <v>79</v>
      </c>
      <c r="AY343" s="165" t="s">
        <v>207</v>
      </c>
    </row>
    <row r="344" spans="1:65" s="13" customFormat="1" ht="11.25">
      <c r="B344" s="163"/>
      <c r="D344" s="164" t="s">
        <v>237</v>
      </c>
      <c r="E344" s="165" t="s">
        <v>1</v>
      </c>
      <c r="F344" s="166" t="s">
        <v>4813</v>
      </c>
      <c r="H344" s="167">
        <v>7</v>
      </c>
      <c r="I344" s="168"/>
      <c r="L344" s="163"/>
      <c r="M344" s="169"/>
      <c r="N344" s="170"/>
      <c r="O344" s="170"/>
      <c r="P344" s="170"/>
      <c r="Q344" s="170"/>
      <c r="R344" s="170"/>
      <c r="S344" s="170"/>
      <c r="T344" s="171"/>
      <c r="AT344" s="165" t="s">
        <v>237</v>
      </c>
      <c r="AU344" s="165" t="s">
        <v>88</v>
      </c>
      <c r="AV344" s="13" t="s">
        <v>88</v>
      </c>
      <c r="AW344" s="13" t="s">
        <v>33</v>
      </c>
      <c r="AX344" s="13" t="s">
        <v>79</v>
      </c>
      <c r="AY344" s="165" t="s">
        <v>207</v>
      </c>
    </row>
    <row r="345" spans="1:65" s="13" customFormat="1" ht="11.25">
      <c r="B345" s="163"/>
      <c r="D345" s="164" t="s">
        <v>237</v>
      </c>
      <c r="E345" s="165" t="s">
        <v>1</v>
      </c>
      <c r="F345" s="166" t="s">
        <v>4435</v>
      </c>
      <c r="H345" s="167">
        <v>4</v>
      </c>
      <c r="I345" s="168"/>
      <c r="L345" s="163"/>
      <c r="M345" s="169"/>
      <c r="N345" s="170"/>
      <c r="O345" s="170"/>
      <c r="P345" s="170"/>
      <c r="Q345" s="170"/>
      <c r="R345" s="170"/>
      <c r="S345" s="170"/>
      <c r="T345" s="171"/>
      <c r="AT345" s="165" t="s">
        <v>237</v>
      </c>
      <c r="AU345" s="165" t="s">
        <v>88</v>
      </c>
      <c r="AV345" s="13" t="s">
        <v>88</v>
      </c>
      <c r="AW345" s="13" t="s">
        <v>33</v>
      </c>
      <c r="AX345" s="13" t="s">
        <v>79</v>
      </c>
      <c r="AY345" s="165" t="s">
        <v>207</v>
      </c>
    </row>
    <row r="346" spans="1:65" s="13" customFormat="1" ht="11.25">
      <c r="B346" s="163"/>
      <c r="D346" s="164" t="s">
        <v>237</v>
      </c>
      <c r="E346" s="165" t="s">
        <v>1</v>
      </c>
      <c r="F346" s="166" t="s">
        <v>4843</v>
      </c>
      <c r="H346" s="167">
        <v>7</v>
      </c>
      <c r="I346" s="168"/>
      <c r="L346" s="163"/>
      <c r="M346" s="169"/>
      <c r="N346" s="170"/>
      <c r="O346" s="170"/>
      <c r="P346" s="170"/>
      <c r="Q346" s="170"/>
      <c r="R346" s="170"/>
      <c r="S346" s="170"/>
      <c r="T346" s="171"/>
      <c r="AT346" s="165" t="s">
        <v>237</v>
      </c>
      <c r="AU346" s="165" t="s">
        <v>88</v>
      </c>
      <c r="AV346" s="13" t="s">
        <v>88</v>
      </c>
      <c r="AW346" s="13" t="s">
        <v>33</v>
      </c>
      <c r="AX346" s="13" t="s">
        <v>79</v>
      </c>
      <c r="AY346" s="165" t="s">
        <v>207</v>
      </c>
    </row>
    <row r="347" spans="1:65" s="15" customFormat="1" ht="11.25">
      <c r="B347" s="179"/>
      <c r="D347" s="164" t="s">
        <v>237</v>
      </c>
      <c r="E347" s="180" t="s">
        <v>1</v>
      </c>
      <c r="F347" s="181" t="s">
        <v>242</v>
      </c>
      <c r="H347" s="182">
        <v>30</v>
      </c>
      <c r="I347" s="183"/>
      <c r="L347" s="179"/>
      <c r="M347" s="184"/>
      <c r="N347" s="185"/>
      <c r="O347" s="185"/>
      <c r="P347" s="185"/>
      <c r="Q347" s="185"/>
      <c r="R347" s="185"/>
      <c r="S347" s="185"/>
      <c r="T347" s="186"/>
      <c r="AT347" s="180" t="s">
        <v>237</v>
      </c>
      <c r="AU347" s="180" t="s">
        <v>88</v>
      </c>
      <c r="AV347" s="15" t="s">
        <v>213</v>
      </c>
      <c r="AW347" s="15" t="s">
        <v>33</v>
      </c>
      <c r="AX347" s="15" t="s">
        <v>86</v>
      </c>
      <c r="AY347" s="180" t="s">
        <v>207</v>
      </c>
    </row>
    <row r="348" spans="1:65" s="2" customFormat="1" ht="24.2" customHeight="1">
      <c r="A348" s="31"/>
      <c r="B348" s="148"/>
      <c r="C348" s="149" t="s">
        <v>338</v>
      </c>
      <c r="D348" s="149" t="s">
        <v>209</v>
      </c>
      <c r="E348" s="150" t="s">
        <v>4924</v>
      </c>
      <c r="F348" s="151" t="s">
        <v>4925</v>
      </c>
      <c r="G348" s="152" t="s">
        <v>301</v>
      </c>
      <c r="H348" s="153">
        <v>35</v>
      </c>
      <c r="I348" s="154"/>
      <c r="J348" s="155">
        <f>ROUND(I348*H348,2)</f>
        <v>0</v>
      </c>
      <c r="K348" s="156"/>
      <c r="L348" s="32"/>
      <c r="M348" s="157" t="s">
        <v>1</v>
      </c>
      <c r="N348" s="158" t="s">
        <v>44</v>
      </c>
      <c r="O348" s="57"/>
      <c r="P348" s="159">
        <f>O348*H348</f>
        <v>0</v>
      </c>
      <c r="Q348" s="159">
        <v>0</v>
      </c>
      <c r="R348" s="159">
        <f>Q348*H348</f>
        <v>0</v>
      </c>
      <c r="S348" s="159">
        <v>0</v>
      </c>
      <c r="T348" s="160">
        <f>S348*H348</f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61" t="s">
        <v>213</v>
      </c>
      <c r="AT348" s="161" t="s">
        <v>209</v>
      </c>
      <c r="AU348" s="161" t="s">
        <v>88</v>
      </c>
      <c r="AY348" s="17" t="s">
        <v>207</v>
      </c>
      <c r="BE348" s="162">
        <f>IF(N348="základní",J348,0)</f>
        <v>0</v>
      </c>
      <c r="BF348" s="162">
        <f>IF(N348="snížená",J348,0)</f>
        <v>0</v>
      </c>
      <c r="BG348" s="162">
        <f>IF(N348="zákl. přenesená",J348,0)</f>
        <v>0</v>
      </c>
      <c r="BH348" s="162">
        <f>IF(N348="sníž. přenesená",J348,0)</f>
        <v>0</v>
      </c>
      <c r="BI348" s="162">
        <f>IF(N348="nulová",J348,0)</f>
        <v>0</v>
      </c>
      <c r="BJ348" s="17" t="s">
        <v>86</v>
      </c>
      <c r="BK348" s="162">
        <f>ROUND(I348*H348,2)</f>
        <v>0</v>
      </c>
      <c r="BL348" s="17" t="s">
        <v>213</v>
      </c>
      <c r="BM348" s="161" t="s">
        <v>447</v>
      </c>
    </row>
    <row r="349" spans="1:65" s="13" customFormat="1" ht="11.25">
      <c r="B349" s="163"/>
      <c r="D349" s="164" t="s">
        <v>237</v>
      </c>
      <c r="E349" s="165" t="s">
        <v>1</v>
      </c>
      <c r="F349" s="166" t="s">
        <v>4319</v>
      </c>
      <c r="H349" s="167">
        <v>2</v>
      </c>
      <c r="I349" s="168"/>
      <c r="L349" s="163"/>
      <c r="M349" s="169"/>
      <c r="N349" s="170"/>
      <c r="O349" s="170"/>
      <c r="P349" s="170"/>
      <c r="Q349" s="170"/>
      <c r="R349" s="170"/>
      <c r="S349" s="170"/>
      <c r="T349" s="171"/>
      <c r="AT349" s="165" t="s">
        <v>237</v>
      </c>
      <c r="AU349" s="165" t="s">
        <v>88</v>
      </c>
      <c r="AV349" s="13" t="s">
        <v>88</v>
      </c>
      <c r="AW349" s="13" t="s">
        <v>33</v>
      </c>
      <c r="AX349" s="13" t="s">
        <v>79</v>
      </c>
      <c r="AY349" s="165" t="s">
        <v>207</v>
      </c>
    </row>
    <row r="350" spans="1:65" s="13" customFormat="1" ht="11.25">
      <c r="B350" s="163"/>
      <c r="D350" s="164" t="s">
        <v>237</v>
      </c>
      <c r="E350" s="165" t="s">
        <v>1</v>
      </c>
      <c r="F350" s="166" t="s">
        <v>4869</v>
      </c>
      <c r="H350" s="167">
        <v>10</v>
      </c>
      <c r="I350" s="168"/>
      <c r="L350" s="163"/>
      <c r="M350" s="169"/>
      <c r="N350" s="170"/>
      <c r="O350" s="170"/>
      <c r="P350" s="170"/>
      <c r="Q350" s="170"/>
      <c r="R350" s="170"/>
      <c r="S350" s="170"/>
      <c r="T350" s="171"/>
      <c r="AT350" s="165" t="s">
        <v>237</v>
      </c>
      <c r="AU350" s="165" t="s">
        <v>88</v>
      </c>
      <c r="AV350" s="13" t="s">
        <v>88</v>
      </c>
      <c r="AW350" s="13" t="s">
        <v>33</v>
      </c>
      <c r="AX350" s="13" t="s">
        <v>79</v>
      </c>
      <c r="AY350" s="165" t="s">
        <v>207</v>
      </c>
    </row>
    <row r="351" spans="1:65" s="13" customFormat="1" ht="11.25">
      <c r="B351" s="163"/>
      <c r="D351" s="164" t="s">
        <v>237</v>
      </c>
      <c r="E351" s="165" t="s">
        <v>1</v>
      </c>
      <c r="F351" s="166" t="s">
        <v>4398</v>
      </c>
      <c r="H351" s="167">
        <v>10</v>
      </c>
      <c r="I351" s="168"/>
      <c r="L351" s="163"/>
      <c r="M351" s="169"/>
      <c r="N351" s="170"/>
      <c r="O351" s="170"/>
      <c r="P351" s="170"/>
      <c r="Q351" s="170"/>
      <c r="R351" s="170"/>
      <c r="S351" s="170"/>
      <c r="T351" s="171"/>
      <c r="AT351" s="165" t="s">
        <v>237</v>
      </c>
      <c r="AU351" s="165" t="s">
        <v>88</v>
      </c>
      <c r="AV351" s="13" t="s">
        <v>88</v>
      </c>
      <c r="AW351" s="13" t="s">
        <v>33</v>
      </c>
      <c r="AX351" s="13" t="s">
        <v>79</v>
      </c>
      <c r="AY351" s="165" t="s">
        <v>207</v>
      </c>
    </row>
    <row r="352" spans="1:65" s="13" customFormat="1" ht="11.25">
      <c r="B352" s="163"/>
      <c r="D352" s="164" t="s">
        <v>237</v>
      </c>
      <c r="E352" s="165" t="s">
        <v>1</v>
      </c>
      <c r="F352" s="166" t="s">
        <v>4919</v>
      </c>
      <c r="H352" s="167">
        <v>7</v>
      </c>
      <c r="I352" s="168"/>
      <c r="L352" s="163"/>
      <c r="M352" s="169"/>
      <c r="N352" s="170"/>
      <c r="O352" s="170"/>
      <c r="P352" s="170"/>
      <c r="Q352" s="170"/>
      <c r="R352" s="170"/>
      <c r="S352" s="170"/>
      <c r="T352" s="171"/>
      <c r="AT352" s="165" t="s">
        <v>237</v>
      </c>
      <c r="AU352" s="165" t="s">
        <v>88</v>
      </c>
      <c r="AV352" s="13" t="s">
        <v>88</v>
      </c>
      <c r="AW352" s="13" t="s">
        <v>33</v>
      </c>
      <c r="AX352" s="13" t="s">
        <v>79</v>
      </c>
      <c r="AY352" s="165" t="s">
        <v>207</v>
      </c>
    </row>
    <row r="353" spans="1:65" s="13" customFormat="1" ht="11.25">
      <c r="B353" s="163"/>
      <c r="D353" s="164" t="s">
        <v>237</v>
      </c>
      <c r="E353" s="165" t="s">
        <v>1</v>
      </c>
      <c r="F353" s="166" t="s">
        <v>4920</v>
      </c>
      <c r="H353" s="167">
        <v>6</v>
      </c>
      <c r="I353" s="168"/>
      <c r="L353" s="163"/>
      <c r="M353" s="169"/>
      <c r="N353" s="170"/>
      <c r="O353" s="170"/>
      <c r="P353" s="170"/>
      <c r="Q353" s="170"/>
      <c r="R353" s="170"/>
      <c r="S353" s="170"/>
      <c r="T353" s="171"/>
      <c r="AT353" s="165" t="s">
        <v>237</v>
      </c>
      <c r="AU353" s="165" t="s">
        <v>88</v>
      </c>
      <c r="AV353" s="13" t="s">
        <v>88</v>
      </c>
      <c r="AW353" s="13" t="s">
        <v>33</v>
      </c>
      <c r="AX353" s="13" t="s">
        <v>79</v>
      </c>
      <c r="AY353" s="165" t="s">
        <v>207</v>
      </c>
    </row>
    <row r="354" spans="1:65" s="15" customFormat="1" ht="11.25">
      <c r="B354" s="179"/>
      <c r="D354" s="164" t="s">
        <v>237</v>
      </c>
      <c r="E354" s="180" t="s">
        <v>1</v>
      </c>
      <c r="F354" s="181" t="s">
        <v>242</v>
      </c>
      <c r="H354" s="182">
        <v>35</v>
      </c>
      <c r="I354" s="183"/>
      <c r="L354" s="179"/>
      <c r="M354" s="184"/>
      <c r="N354" s="185"/>
      <c r="O354" s="185"/>
      <c r="P354" s="185"/>
      <c r="Q354" s="185"/>
      <c r="R354" s="185"/>
      <c r="S354" s="185"/>
      <c r="T354" s="186"/>
      <c r="AT354" s="180" t="s">
        <v>237</v>
      </c>
      <c r="AU354" s="180" t="s">
        <v>88</v>
      </c>
      <c r="AV354" s="15" t="s">
        <v>213</v>
      </c>
      <c r="AW354" s="15" t="s">
        <v>33</v>
      </c>
      <c r="AX354" s="15" t="s">
        <v>86</v>
      </c>
      <c r="AY354" s="180" t="s">
        <v>207</v>
      </c>
    </row>
    <row r="355" spans="1:65" s="2" customFormat="1" ht="24.2" customHeight="1">
      <c r="A355" s="31"/>
      <c r="B355" s="148"/>
      <c r="C355" s="149" t="s">
        <v>448</v>
      </c>
      <c r="D355" s="149" t="s">
        <v>209</v>
      </c>
      <c r="E355" s="150" t="s">
        <v>4926</v>
      </c>
      <c r="F355" s="151" t="s">
        <v>4927</v>
      </c>
      <c r="G355" s="152" t="s">
        <v>301</v>
      </c>
      <c r="H355" s="153">
        <v>55</v>
      </c>
      <c r="I355" s="154"/>
      <c r="J355" s="155">
        <f>ROUND(I355*H355,2)</f>
        <v>0</v>
      </c>
      <c r="K355" s="156"/>
      <c r="L355" s="32"/>
      <c r="M355" s="157" t="s">
        <v>1</v>
      </c>
      <c r="N355" s="158" t="s">
        <v>44</v>
      </c>
      <c r="O355" s="57"/>
      <c r="P355" s="159">
        <f>O355*H355</f>
        <v>0</v>
      </c>
      <c r="Q355" s="159">
        <v>0</v>
      </c>
      <c r="R355" s="159">
        <f>Q355*H355</f>
        <v>0</v>
      </c>
      <c r="S355" s="159">
        <v>0</v>
      </c>
      <c r="T355" s="160">
        <f>S355*H355</f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61" t="s">
        <v>213</v>
      </c>
      <c r="AT355" s="161" t="s">
        <v>209</v>
      </c>
      <c r="AU355" s="161" t="s">
        <v>88</v>
      </c>
      <c r="AY355" s="17" t="s">
        <v>207</v>
      </c>
      <c r="BE355" s="162">
        <f>IF(N355="základní",J355,0)</f>
        <v>0</v>
      </c>
      <c r="BF355" s="162">
        <f>IF(N355="snížená",J355,0)</f>
        <v>0</v>
      </c>
      <c r="BG355" s="162">
        <f>IF(N355="zákl. přenesená",J355,0)</f>
        <v>0</v>
      </c>
      <c r="BH355" s="162">
        <f>IF(N355="sníž. přenesená",J355,0)</f>
        <v>0</v>
      </c>
      <c r="BI355" s="162">
        <f>IF(N355="nulová",J355,0)</f>
        <v>0</v>
      </c>
      <c r="BJ355" s="17" t="s">
        <v>86</v>
      </c>
      <c r="BK355" s="162">
        <f>ROUND(I355*H355,2)</f>
        <v>0</v>
      </c>
      <c r="BL355" s="17" t="s">
        <v>213</v>
      </c>
      <c r="BM355" s="161" t="s">
        <v>451</v>
      </c>
    </row>
    <row r="356" spans="1:65" s="13" customFormat="1" ht="11.25">
      <c r="B356" s="163"/>
      <c r="D356" s="164" t="s">
        <v>237</v>
      </c>
      <c r="E356" s="165" t="s">
        <v>1</v>
      </c>
      <c r="F356" s="166" t="s">
        <v>4562</v>
      </c>
      <c r="H356" s="167">
        <v>8</v>
      </c>
      <c r="I356" s="168"/>
      <c r="L356" s="163"/>
      <c r="M356" s="169"/>
      <c r="N356" s="170"/>
      <c r="O356" s="170"/>
      <c r="P356" s="170"/>
      <c r="Q356" s="170"/>
      <c r="R356" s="170"/>
      <c r="S356" s="170"/>
      <c r="T356" s="171"/>
      <c r="AT356" s="165" t="s">
        <v>237</v>
      </c>
      <c r="AU356" s="165" t="s">
        <v>88</v>
      </c>
      <c r="AV356" s="13" t="s">
        <v>88</v>
      </c>
      <c r="AW356" s="13" t="s">
        <v>33</v>
      </c>
      <c r="AX356" s="13" t="s">
        <v>79</v>
      </c>
      <c r="AY356" s="165" t="s">
        <v>207</v>
      </c>
    </row>
    <row r="357" spans="1:65" s="13" customFormat="1" ht="11.25">
      <c r="B357" s="163"/>
      <c r="D357" s="164" t="s">
        <v>237</v>
      </c>
      <c r="E357" s="165" t="s">
        <v>1</v>
      </c>
      <c r="F357" s="166" t="s">
        <v>4928</v>
      </c>
      <c r="H357" s="167">
        <v>11</v>
      </c>
      <c r="I357" s="168"/>
      <c r="L357" s="163"/>
      <c r="M357" s="169"/>
      <c r="N357" s="170"/>
      <c r="O357" s="170"/>
      <c r="P357" s="170"/>
      <c r="Q357" s="170"/>
      <c r="R357" s="170"/>
      <c r="S357" s="170"/>
      <c r="T357" s="171"/>
      <c r="AT357" s="165" t="s">
        <v>237</v>
      </c>
      <c r="AU357" s="165" t="s">
        <v>88</v>
      </c>
      <c r="AV357" s="13" t="s">
        <v>88</v>
      </c>
      <c r="AW357" s="13" t="s">
        <v>33</v>
      </c>
      <c r="AX357" s="13" t="s">
        <v>79</v>
      </c>
      <c r="AY357" s="165" t="s">
        <v>207</v>
      </c>
    </row>
    <row r="358" spans="1:65" s="13" customFormat="1" ht="11.25">
      <c r="B358" s="163"/>
      <c r="D358" s="164" t="s">
        <v>237</v>
      </c>
      <c r="E358" s="165" t="s">
        <v>1</v>
      </c>
      <c r="F358" s="166" t="s">
        <v>4929</v>
      </c>
      <c r="H358" s="167">
        <v>15</v>
      </c>
      <c r="I358" s="168"/>
      <c r="L358" s="163"/>
      <c r="M358" s="169"/>
      <c r="N358" s="170"/>
      <c r="O358" s="170"/>
      <c r="P358" s="170"/>
      <c r="Q358" s="170"/>
      <c r="R358" s="170"/>
      <c r="S358" s="170"/>
      <c r="T358" s="171"/>
      <c r="AT358" s="165" t="s">
        <v>237</v>
      </c>
      <c r="AU358" s="165" t="s">
        <v>88</v>
      </c>
      <c r="AV358" s="13" t="s">
        <v>88</v>
      </c>
      <c r="AW358" s="13" t="s">
        <v>33</v>
      </c>
      <c r="AX358" s="13" t="s">
        <v>79</v>
      </c>
      <c r="AY358" s="165" t="s">
        <v>207</v>
      </c>
    </row>
    <row r="359" spans="1:65" s="13" customFormat="1" ht="11.25">
      <c r="B359" s="163"/>
      <c r="D359" s="164" t="s">
        <v>237</v>
      </c>
      <c r="E359" s="165" t="s">
        <v>1</v>
      </c>
      <c r="F359" s="166" t="s">
        <v>4894</v>
      </c>
      <c r="H359" s="167">
        <v>15</v>
      </c>
      <c r="I359" s="168"/>
      <c r="L359" s="163"/>
      <c r="M359" s="169"/>
      <c r="N359" s="170"/>
      <c r="O359" s="170"/>
      <c r="P359" s="170"/>
      <c r="Q359" s="170"/>
      <c r="R359" s="170"/>
      <c r="S359" s="170"/>
      <c r="T359" s="171"/>
      <c r="AT359" s="165" t="s">
        <v>237</v>
      </c>
      <c r="AU359" s="165" t="s">
        <v>88</v>
      </c>
      <c r="AV359" s="13" t="s">
        <v>88</v>
      </c>
      <c r="AW359" s="13" t="s">
        <v>33</v>
      </c>
      <c r="AX359" s="13" t="s">
        <v>79</v>
      </c>
      <c r="AY359" s="165" t="s">
        <v>207</v>
      </c>
    </row>
    <row r="360" spans="1:65" s="13" customFormat="1" ht="11.25">
      <c r="B360" s="163"/>
      <c r="D360" s="164" t="s">
        <v>237</v>
      </c>
      <c r="E360" s="165" t="s">
        <v>1</v>
      </c>
      <c r="F360" s="166" t="s">
        <v>4920</v>
      </c>
      <c r="H360" s="167">
        <v>6</v>
      </c>
      <c r="I360" s="168"/>
      <c r="L360" s="163"/>
      <c r="M360" s="169"/>
      <c r="N360" s="170"/>
      <c r="O360" s="170"/>
      <c r="P360" s="170"/>
      <c r="Q360" s="170"/>
      <c r="R360" s="170"/>
      <c r="S360" s="170"/>
      <c r="T360" s="171"/>
      <c r="AT360" s="165" t="s">
        <v>237</v>
      </c>
      <c r="AU360" s="165" t="s">
        <v>88</v>
      </c>
      <c r="AV360" s="13" t="s">
        <v>88</v>
      </c>
      <c r="AW360" s="13" t="s">
        <v>33</v>
      </c>
      <c r="AX360" s="13" t="s">
        <v>79</v>
      </c>
      <c r="AY360" s="165" t="s">
        <v>207</v>
      </c>
    </row>
    <row r="361" spans="1:65" s="15" customFormat="1" ht="11.25">
      <c r="B361" s="179"/>
      <c r="D361" s="164" t="s">
        <v>237</v>
      </c>
      <c r="E361" s="180" t="s">
        <v>1</v>
      </c>
      <c r="F361" s="181" t="s">
        <v>242</v>
      </c>
      <c r="H361" s="182">
        <v>55</v>
      </c>
      <c r="I361" s="183"/>
      <c r="L361" s="179"/>
      <c r="M361" s="184"/>
      <c r="N361" s="185"/>
      <c r="O361" s="185"/>
      <c r="P361" s="185"/>
      <c r="Q361" s="185"/>
      <c r="R361" s="185"/>
      <c r="S361" s="185"/>
      <c r="T361" s="186"/>
      <c r="AT361" s="180" t="s">
        <v>237</v>
      </c>
      <c r="AU361" s="180" t="s">
        <v>88</v>
      </c>
      <c r="AV361" s="15" t="s">
        <v>213</v>
      </c>
      <c r="AW361" s="15" t="s">
        <v>33</v>
      </c>
      <c r="AX361" s="15" t="s">
        <v>86</v>
      </c>
      <c r="AY361" s="180" t="s">
        <v>207</v>
      </c>
    </row>
    <row r="362" spans="1:65" s="2" customFormat="1" ht="24.2" customHeight="1">
      <c r="A362" s="31"/>
      <c r="B362" s="148"/>
      <c r="C362" s="149" t="s">
        <v>341</v>
      </c>
      <c r="D362" s="149" t="s">
        <v>209</v>
      </c>
      <c r="E362" s="150" t="s">
        <v>4930</v>
      </c>
      <c r="F362" s="151" t="s">
        <v>4931</v>
      </c>
      <c r="G362" s="152" t="s">
        <v>301</v>
      </c>
      <c r="H362" s="153">
        <v>47</v>
      </c>
      <c r="I362" s="154"/>
      <c r="J362" s="155">
        <f>ROUND(I362*H362,2)</f>
        <v>0</v>
      </c>
      <c r="K362" s="156"/>
      <c r="L362" s="32"/>
      <c r="M362" s="157" t="s">
        <v>1</v>
      </c>
      <c r="N362" s="158" t="s">
        <v>44</v>
      </c>
      <c r="O362" s="57"/>
      <c r="P362" s="159">
        <f>O362*H362</f>
        <v>0</v>
      </c>
      <c r="Q362" s="159">
        <v>0</v>
      </c>
      <c r="R362" s="159">
        <f>Q362*H362</f>
        <v>0</v>
      </c>
      <c r="S362" s="159">
        <v>0</v>
      </c>
      <c r="T362" s="160">
        <f>S362*H362</f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61" t="s">
        <v>213</v>
      </c>
      <c r="AT362" s="161" t="s">
        <v>209</v>
      </c>
      <c r="AU362" s="161" t="s">
        <v>88</v>
      </c>
      <c r="AY362" s="17" t="s">
        <v>207</v>
      </c>
      <c r="BE362" s="162">
        <f>IF(N362="základní",J362,0)</f>
        <v>0</v>
      </c>
      <c r="BF362" s="162">
        <f>IF(N362="snížená",J362,0)</f>
        <v>0</v>
      </c>
      <c r="BG362" s="162">
        <f>IF(N362="zákl. přenesená",J362,0)</f>
        <v>0</v>
      </c>
      <c r="BH362" s="162">
        <f>IF(N362="sníž. přenesená",J362,0)</f>
        <v>0</v>
      </c>
      <c r="BI362" s="162">
        <f>IF(N362="nulová",J362,0)</f>
        <v>0</v>
      </c>
      <c r="BJ362" s="17" t="s">
        <v>86</v>
      </c>
      <c r="BK362" s="162">
        <f>ROUND(I362*H362,2)</f>
        <v>0</v>
      </c>
      <c r="BL362" s="17" t="s">
        <v>213</v>
      </c>
      <c r="BM362" s="161" t="s">
        <v>454</v>
      </c>
    </row>
    <row r="363" spans="1:65" s="13" customFormat="1" ht="11.25">
      <c r="B363" s="163"/>
      <c r="D363" s="164" t="s">
        <v>237</v>
      </c>
      <c r="E363" s="165" t="s">
        <v>1</v>
      </c>
      <c r="F363" s="166" t="s">
        <v>4308</v>
      </c>
      <c r="H363" s="167">
        <v>3</v>
      </c>
      <c r="I363" s="168"/>
      <c r="L363" s="163"/>
      <c r="M363" s="169"/>
      <c r="N363" s="170"/>
      <c r="O363" s="170"/>
      <c r="P363" s="170"/>
      <c r="Q363" s="170"/>
      <c r="R363" s="170"/>
      <c r="S363" s="170"/>
      <c r="T363" s="171"/>
      <c r="AT363" s="165" t="s">
        <v>237</v>
      </c>
      <c r="AU363" s="165" t="s">
        <v>88</v>
      </c>
      <c r="AV363" s="13" t="s">
        <v>88</v>
      </c>
      <c r="AW363" s="13" t="s">
        <v>33</v>
      </c>
      <c r="AX363" s="13" t="s">
        <v>79</v>
      </c>
      <c r="AY363" s="165" t="s">
        <v>207</v>
      </c>
    </row>
    <row r="364" spans="1:65" s="13" customFormat="1" ht="11.25">
      <c r="B364" s="163"/>
      <c r="D364" s="164" t="s">
        <v>237</v>
      </c>
      <c r="E364" s="165" t="s">
        <v>1</v>
      </c>
      <c r="F364" s="166" t="s">
        <v>4905</v>
      </c>
      <c r="H364" s="167">
        <v>15</v>
      </c>
      <c r="I364" s="168"/>
      <c r="L364" s="163"/>
      <c r="M364" s="169"/>
      <c r="N364" s="170"/>
      <c r="O364" s="170"/>
      <c r="P364" s="170"/>
      <c r="Q364" s="170"/>
      <c r="R364" s="170"/>
      <c r="S364" s="170"/>
      <c r="T364" s="171"/>
      <c r="AT364" s="165" t="s">
        <v>237</v>
      </c>
      <c r="AU364" s="165" t="s">
        <v>88</v>
      </c>
      <c r="AV364" s="13" t="s">
        <v>88</v>
      </c>
      <c r="AW364" s="13" t="s">
        <v>33</v>
      </c>
      <c r="AX364" s="13" t="s">
        <v>79</v>
      </c>
      <c r="AY364" s="165" t="s">
        <v>207</v>
      </c>
    </row>
    <row r="365" spans="1:65" s="13" customFormat="1" ht="11.25">
      <c r="B365" s="163"/>
      <c r="D365" s="164" t="s">
        <v>237</v>
      </c>
      <c r="E365" s="165" t="s">
        <v>1</v>
      </c>
      <c r="F365" s="166" t="s">
        <v>4910</v>
      </c>
      <c r="H365" s="167">
        <v>12</v>
      </c>
      <c r="I365" s="168"/>
      <c r="L365" s="163"/>
      <c r="M365" s="169"/>
      <c r="N365" s="170"/>
      <c r="O365" s="170"/>
      <c r="P365" s="170"/>
      <c r="Q365" s="170"/>
      <c r="R365" s="170"/>
      <c r="S365" s="170"/>
      <c r="T365" s="171"/>
      <c r="AT365" s="165" t="s">
        <v>237</v>
      </c>
      <c r="AU365" s="165" t="s">
        <v>88</v>
      </c>
      <c r="AV365" s="13" t="s">
        <v>88</v>
      </c>
      <c r="AW365" s="13" t="s">
        <v>33</v>
      </c>
      <c r="AX365" s="13" t="s">
        <v>79</v>
      </c>
      <c r="AY365" s="165" t="s">
        <v>207</v>
      </c>
    </row>
    <row r="366" spans="1:65" s="13" customFormat="1" ht="11.25">
      <c r="B366" s="163"/>
      <c r="D366" s="164" t="s">
        <v>237</v>
      </c>
      <c r="E366" s="165" t="s">
        <v>1</v>
      </c>
      <c r="F366" s="166" t="s">
        <v>4911</v>
      </c>
      <c r="H366" s="167">
        <v>9</v>
      </c>
      <c r="I366" s="168"/>
      <c r="L366" s="163"/>
      <c r="M366" s="169"/>
      <c r="N366" s="170"/>
      <c r="O366" s="170"/>
      <c r="P366" s="170"/>
      <c r="Q366" s="170"/>
      <c r="R366" s="170"/>
      <c r="S366" s="170"/>
      <c r="T366" s="171"/>
      <c r="AT366" s="165" t="s">
        <v>237</v>
      </c>
      <c r="AU366" s="165" t="s">
        <v>88</v>
      </c>
      <c r="AV366" s="13" t="s">
        <v>88</v>
      </c>
      <c r="AW366" s="13" t="s">
        <v>33</v>
      </c>
      <c r="AX366" s="13" t="s">
        <v>79</v>
      </c>
      <c r="AY366" s="165" t="s">
        <v>207</v>
      </c>
    </row>
    <row r="367" spans="1:65" s="13" customFormat="1" ht="11.25">
      <c r="B367" s="163"/>
      <c r="D367" s="164" t="s">
        <v>237</v>
      </c>
      <c r="E367" s="165" t="s">
        <v>1</v>
      </c>
      <c r="F367" s="166" t="s">
        <v>4907</v>
      </c>
      <c r="H367" s="167">
        <v>8</v>
      </c>
      <c r="I367" s="168"/>
      <c r="L367" s="163"/>
      <c r="M367" s="169"/>
      <c r="N367" s="170"/>
      <c r="O367" s="170"/>
      <c r="P367" s="170"/>
      <c r="Q367" s="170"/>
      <c r="R367" s="170"/>
      <c r="S367" s="170"/>
      <c r="T367" s="171"/>
      <c r="AT367" s="165" t="s">
        <v>237</v>
      </c>
      <c r="AU367" s="165" t="s">
        <v>88</v>
      </c>
      <c r="AV367" s="13" t="s">
        <v>88</v>
      </c>
      <c r="AW367" s="13" t="s">
        <v>33</v>
      </c>
      <c r="AX367" s="13" t="s">
        <v>79</v>
      </c>
      <c r="AY367" s="165" t="s">
        <v>207</v>
      </c>
    </row>
    <row r="368" spans="1:65" s="15" customFormat="1" ht="11.25">
      <c r="B368" s="179"/>
      <c r="D368" s="164" t="s">
        <v>237</v>
      </c>
      <c r="E368" s="180" t="s">
        <v>1</v>
      </c>
      <c r="F368" s="181" t="s">
        <v>242</v>
      </c>
      <c r="H368" s="182">
        <v>47</v>
      </c>
      <c r="I368" s="183"/>
      <c r="L368" s="179"/>
      <c r="M368" s="184"/>
      <c r="N368" s="185"/>
      <c r="O368" s="185"/>
      <c r="P368" s="185"/>
      <c r="Q368" s="185"/>
      <c r="R368" s="185"/>
      <c r="S368" s="185"/>
      <c r="T368" s="186"/>
      <c r="AT368" s="180" t="s">
        <v>237</v>
      </c>
      <c r="AU368" s="180" t="s">
        <v>88</v>
      </c>
      <c r="AV368" s="15" t="s">
        <v>213</v>
      </c>
      <c r="AW368" s="15" t="s">
        <v>33</v>
      </c>
      <c r="AX368" s="15" t="s">
        <v>86</v>
      </c>
      <c r="AY368" s="180" t="s">
        <v>207</v>
      </c>
    </row>
    <row r="369" spans="1:65" s="2" customFormat="1" ht="24.2" customHeight="1">
      <c r="A369" s="31"/>
      <c r="B369" s="148"/>
      <c r="C369" s="149" t="s">
        <v>457</v>
      </c>
      <c r="D369" s="149" t="s">
        <v>209</v>
      </c>
      <c r="E369" s="150" t="s">
        <v>4932</v>
      </c>
      <c r="F369" s="151" t="s">
        <v>4933</v>
      </c>
      <c r="G369" s="152" t="s">
        <v>301</v>
      </c>
      <c r="H369" s="153">
        <v>1</v>
      </c>
      <c r="I369" s="154"/>
      <c r="J369" s="155">
        <f>ROUND(I369*H369,2)</f>
        <v>0</v>
      </c>
      <c r="K369" s="156"/>
      <c r="L369" s="32"/>
      <c r="M369" s="157" t="s">
        <v>1</v>
      </c>
      <c r="N369" s="158" t="s">
        <v>44</v>
      </c>
      <c r="O369" s="57"/>
      <c r="P369" s="159">
        <f>O369*H369</f>
        <v>0</v>
      </c>
      <c r="Q369" s="159">
        <v>0</v>
      </c>
      <c r="R369" s="159">
        <f>Q369*H369</f>
        <v>0</v>
      </c>
      <c r="S369" s="159">
        <v>0</v>
      </c>
      <c r="T369" s="160">
        <f>S369*H369</f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61" t="s">
        <v>213</v>
      </c>
      <c r="AT369" s="161" t="s">
        <v>209</v>
      </c>
      <c r="AU369" s="161" t="s">
        <v>88</v>
      </c>
      <c r="AY369" s="17" t="s">
        <v>207</v>
      </c>
      <c r="BE369" s="162">
        <f>IF(N369="základní",J369,0)</f>
        <v>0</v>
      </c>
      <c r="BF369" s="162">
        <f>IF(N369="snížená",J369,0)</f>
        <v>0</v>
      </c>
      <c r="BG369" s="162">
        <f>IF(N369="zákl. přenesená",J369,0)</f>
        <v>0</v>
      </c>
      <c r="BH369" s="162">
        <f>IF(N369="sníž. přenesená",J369,0)</f>
        <v>0</v>
      </c>
      <c r="BI369" s="162">
        <f>IF(N369="nulová",J369,0)</f>
        <v>0</v>
      </c>
      <c r="BJ369" s="17" t="s">
        <v>86</v>
      </c>
      <c r="BK369" s="162">
        <f>ROUND(I369*H369,2)</f>
        <v>0</v>
      </c>
      <c r="BL369" s="17" t="s">
        <v>213</v>
      </c>
      <c r="BM369" s="161" t="s">
        <v>460</v>
      </c>
    </row>
    <row r="370" spans="1:65" s="13" customFormat="1" ht="11.25">
      <c r="B370" s="163"/>
      <c r="D370" s="164" t="s">
        <v>237</v>
      </c>
      <c r="E370" s="165" t="s">
        <v>1</v>
      </c>
      <c r="F370" s="166" t="s">
        <v>1363</v>
      </c>
      <c r="H370" s="167">
        <v>1</v>
      </c>
      <c r="I370" s="168"/>
      <c r="L370" s="163"/>
      <c r="M370" s="169"/>
      <c r="N370" s="170"/>
      <c r="O370" s="170"/>
      <c r="P370" s="170"/>
      <c r="Q370" s="170"/>
      <c r="R370" s="170"/>
      <c r="S370" s="170"/>
      <c r="T370" s="171"/>
      <c r="AT370" s="165" t="s">
        <v>237</v>
      </c>
      <c r="AU370" s="165" t="s">
        <v>88</v>
      </c>
      <c r="AV370" s="13" t="s">
        <v>88</v>
      </c>
      <c r="AW370" s="13" t="s">
        <v>33</v>
      </c>
      <c r="AX370" s="13" t="s">
        <v>79</v>
      </c>
      <c r="AY370" s="165" t="s">
        <v>207</v>
      </c>
    </row>
    <row r="371" spans="1:65" s="15" customFormat="1" ht="11.25">
      <c r="B371" s="179"/>
      <c r="D371" s="164" t="s">
        <v>237</v>
      </c>
      <c r="E371" s="180" t="s">
        <v>1</v>
      </c>
      <c r="F371" s="181" t="s">
        <v>242</v>
      </c>
      <c r="H371" s="182">
        <v>1</v>
      </c>
      <c r="I371" s="183"/>
      <c r="L371" s="179"/>
      <c r="M371" s="184"/>
      <c r="N371" s="185"/>
      <c r="O371" s="185"/>
      <c r="P371" s="185"/>
      <c r="Q371" s="185"/>
      <c r="R371" s="185"/>
      <c r="S371" s="185"/>
      <c r="T371" s="186"/>
      <c r="AT371" s="180" t="s">
        <v>237</v>
      </c>
      <c r="AU371" s="180" t="s">
        <v>88</v>
      </c>
      <c r="AV371" s="15" t="s">
        <v>213</v>
      </c>
      <c r="AW371" s="15" t="s">
        <v>33</v>
      </c>
      <c r="AX371" s="15" t="s">
        <v>86</v>
      </c>
      <c r="AY371" s="180" t="s">
        <v>207</v>
      </c>
    </row>
    <row r="372" spans="1:65" s="2" customFormat="1" ht="24.2" customHeight="1">
      <c r="A372" s="31"/>
      <c r="B372" s="148"/>
      <c r="C372" s="149" t="s">
        <v>345</v>
      </c>
      <c r="D372" s="149" t="s">
        <v>209</v>
      </c>
      <c r="E372" s="150" t="s">
        <v>4934</v>
      </c>
      <c r="F372" s="151" t="s">
        <v>4935</v>
      </c>
      <c r="G372" s="152" t="s">
        <v>301</v>
      </c>
      <c r="H372" s="153">
        <v>24</v>
      </c>
      <c r="I372" s="154"/>
      <c r="J372" s="155">
        <f>ROUND(I372*H372,2)</f>
        <v>0</v>
      </c>
      <c r="K372" s="156"/>
      <c r="L372" s="32"/>
      <c r="M372" s="157" t="s">
        <v>1</v>
      </c>
      <c r="N372" s="158" t="s">
        <v>44</v>
      </c>
      <c r="O372" s="57"/>
      <c r="P372" s="159">
        <f>O372*H372</f>
        <v>0</v>
      </c>
      <c r="Q372" s="159">
        <v>0</v>
      </c>
      <c r="R372" s="159">
        <f>Q372*H372</f>
        <v>0</v>
      </c>
      <c r="S372" s="159">
        <v>0</v>
      </c>
      <c r="T372" s="160">
        <f>S372*H372</f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61" t="s">
        <v>213</v>
      </c>
      <c r="AT372" s="161" t="s">
        <v>209</v>
      </c>
      <c r="AU372" s="161" t="s">
        <v>88</v>
      </c>
      <c r="AY372" s="17" t="s">
        <v>207</v>
      </c>
      <c r="BE372" s="162">
        <f>IF(N372="základní",J372,0)</f>
        <v>0</v>
      </c>
      <c r="BF372" s="162">
        <f>IF(N372="snížená",J372,0)</f>
        <v>0</v>
      </c>
      <c r="BG372" s="162">
        <f>IF(N372="zákl. přenesená",J372,0)</f>
        <v>0</v>
      </c>
      <c r="BH372" s="162">
        <f>IF(N372="sníž. přenesená",J372,0)</f>
        <v>0</v>
      </c>
      <c r="BI372" s="162">
        <f>IF(N372="nulová",J372,0)</f>
        <v>0</v>
      </c>
      <c r="BJ372" s="17" t="s">
        <v>86</v>
      </c>
      <c r="BK372" s="162">
        <f>ROUND(I372*H372,2)</f>
        <v>0</v>
      </c>
      <c r="BL372" s="17" t="s">
        <v>213</v>
      </c>
      <c r="BM372" s="161" t="s">
        <v>463</v>
      </c>
    </row>
    <row r="373" spans="1:65" s="13" customFormat="1" ht="11.25">
      <c r="B373" s="163"/>
      <c r="D373" s="164" t="s">
        <v>237</v>
      </c>
      <c r="E373" s="165" t="s">
        <v>1</v>
      </c>
      <c r="F373" s="166" t="s">
        <v>4366</v>
      </c>
      <c r="H373" s="167">
        <v>8</v>
      </c>
      <c r="I373" s="168"/>
      <c r="L373" s="163"/>
      <c r="M373" s="169"/>
      <c r="N373" s="170"/>
      <c r="O373" s="170"/>
      <c r="P373" s="170"/>
      <c r="Q373" s="170"/>
      <c r="R373" s="170"/>
      <c r="S373" s="170"/>
      <c r="T373" s="171"/>
      <c r="AT373" s="165" t="s">
        <v>237</v>
      </c>
      <c r="AU373" s="165" t="s">
        <v>88</v>
      </c>
      <c r="AV373" s="13" t="s">
        <v>88</v>
      </c>
      <c r="AW373" s="13" t="s">
        <v>33</v>
      </c>
      <c r="AX373" s="13" t="s">
        <v>79</v>
      </c>
      <c r="AY373" s="165" t="s">
        <v>207</v>
      </c>
    </row>
    <row r="374" spans="1:65" s="13" customFormat="1" ht="11.25">
      <c r="B374" s="163"/>
      <c r="D374" s="164" t="s">
        <v>237</v>
      </c>
      <c r="E374" s="165" t="s">
        <v>1</v>
      </c>
      <c r="F374" s="166" t="s">
        <v>4936</v>
      </c>
      <c r="H374" s="167">
        <v>8</v>
      </c>
      <c r="I374" s="168"/>
      <c r="L374" s="163"/>
      <c r="M374" s="169"/>
      <c r="N374" s="170"/>
      <c r="O374" s="170"/>
      <c r="P374" s="170"/>
      <c r="Q374" s="170"/>
      <c r="R374" s="170"/>
      <c r="S374" s="170"/>
      <c r="T374" s="171"/>
      <c r="AT374" s="165" t="s">
        <v>237</v>
      </c>
      <c r="AU374" s="165" t="s">
        <v>88</v>
      </c>
      <c r="AV374" s="13" t="s">
        <v>88</v>
      </c>
      <c r="AW374" s="13" t="s">
        <v>33</v>
      </c>
      <c r="AX374" s="13" t="s">
        <v>79</v>
      </c>
      <c r="AY374" s="165" t="s">
        <v>207</v>
      </c>
    </row>
    <row r="375" spans="1:65" s="13" customFormat="1" ht="11.25">
      <c r="B375" s="163"/>
      <c r="D375" s="164" t="s">
        <v>237</v>
      </c>
      <c r="E375" s="165" t="s">
        <v>1</v>
      </c>
      <c r="F375" s="166" t="s">
        <v>4937</v>
      </c>
      <c r="H375" s="167">
        <v>8</v>
      </c>
      <c r="I375" s="168"/>
      <c r="L375" s="163"/>
      <c r="M375" s="169"/>
      <c r="N375" s="170"/>
      <c r="O375" s="170"/>
      <c r="P375" s="170"/>
      <c r="Q375" s="170"/>
      <c r="R375" s="170"/>
      <c r="S375" s="170"/>
      <c r="T375" s="171"/>
      <c r="AT375" s="165" t="s">
        <v>237</v>
      </c>
      <c r="AU375" s="165" t="s">
        <v>88</v>
      </c>
      <c r="AV375" s="13" t="s">
        <v>88</v>
      </c>
      <c r="AW375" s="13" t="s">
        <v>33</v>
      </c>
      <c r="AX375" s="13" t="s">
        <v>79</v>
      </c>
      <c r="AY375" s="165" t="s">
        <v>207</v>
      </c>
    </row>
    <row r="376" spans="1:65" s="15" customFormat="1" ht="11.25">
      <c r="B376" s="179"/>
      <c r="D376" s="164" t="s">
        <v>237</v>
      </c>
      <c r="E376" s="180" t="s">
        <v>1</v>
      </c>
      <c r="F376" s="181" t="s">
        <v>242</v>
      </c>
      <c r="H376" s="182">
        <v>24</v>
      </c>
      <c r="I376" s="183"/>
      <c r="L376" s="179"/>
      <c r="M376" s="184"/>
      <c r="N376" s="185"/>
      <c r="O376" s="185"/>
      <c r="P376" s="185"/>
      <c r="Q376" s="185"/>
      <c r="R376" s="185"/>
      <c r="S376" s="185"/>
      <c r="T376" s="186"/>
      <c r="AT376" s="180" t="s">
        <v>237</v>
      </c>
      <c r="AU376" s="180" t="s">
        <v>88</v>
      </c>
      <c r="AV376" s="15" t="s">
        <v>213</v>
      </c>
      <c r="AW376" s="15" t="s">
        <v>33</v>
      </c>
      <c r="AX376" s="15" t="s">
        <v>86</v>
      </c>
      <c r="AY376" s="180" t="s">
        <v>207</v>
      </c>
    </row>
    <row r="377" spans="1:65" s="2" customFormat="1" ht="24.2" customHeight="1">
      <c r="A377" s="31"/>
      <c r="B377" s="148"/>
      <c r="C377" s="149" t="s">
        <v>465</v>
      </c>
      <c r="D377" s="149" t="s">
        <v>209</v>
      </c>
      <c r="E377" s="150" t="s">
        <v>4938</v>
      </c>
      <c r="F377" s="151" t="s">
        <v>4939</v>
      </c>
      <c r="G377" s="152" t="s">
        <v>301</v>
      </c>
      <c r="H377" s="153">
        <v>13</v>
      </c>
      <c r="I377" s="154"/>
      <c r="J377" s="155">
        <f>ROUND(I377*H377,2)</f>
        <v>0</v>
      </c>
      <c r="K377" s="156"/>
      <c r="L377" s="32"/>
      <c r="M377" s="157" t="s">
        <v>1</v>
      </c>
      <c r="N377" s="158" t="s">
        <v>44</v>
      </c>
      <c r="O377" s="57"/>
      <c r="P377" s="159">
        <f>O377*H377</f>
        <v>0</v>
      </c>
      <c r="Q377" s="159">
        <v>0</v>
      </c>
      <c r="R377" s="159">
        <f>Q377*H377</f>
        <v>0</v>
      </c>
      <c r="S377" s="159">
        <v>0</v>
      </c>
      <c r="T377" s="160">
        <f>S377*H377</f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61" t="s">
        <v>213</v>
      </c>
      <c r="AT377" s="161" t="s">
        <v>209</v>
      </c>
      <c r="AU377" s="161" t="s">
        <v>88</v>
      </c>
      <c r="AY377" s="17" t="s">
        <v>207</v>
      </c>
      <c r="BE377" s="162">
        <f>IF(N377="základní",J377,0)</f>
        <v>0</v>
      </c>
      <c r="BF377" s="162">
        <f>IF(N377="snížená",J377,0)</f>
        <v>0</v>
      </c>
      <c r="BG377" s="162">
        <f>IF(N377="zákl. přenesená",J377,0)</f>
        <v>0</v>
      </c>
      <c r="BH377" s="162">
        <f>IF(N377="sníž. přenesená",J377,0)</f>
        <v>0</v>
      </c>
      <c r="BI377" s="162">
        <f>IF(N377="nulová",J377,0)</f>
        <v>0</v>
      </c>
      <c r="BJ377" s="17" t="s">
        <v>86</v>
      </c>
      <c r="BK377" s="162">
        <f>ROUND(I377*H377,2)</f>
        <v>0</v>
      </c>
      <c r="BL377" s="17" t="s">
        <v>213</v>
      </c>
      <c r="BM377" s="161" t="s">
        <v>468</v>
      </c>
    </row>
    <row r="378" spans="1:65" s="13" customFormat="1" ht="11.25">
      <c r="B378" s="163"/>
      <c r="D378" s="164" t="s">
        <v>237</v>
      </c>
      <c r="E378" s="165" t="s">
        <v>1</v>
      </c>
      <c r="F378" s="166" t="s">
        <v>4369</v>
      </c>
      <c r="H378" s="167">
        <v>4</v>
      </c>
      <c r="I378" s="168"/>
      <c r="L378" s="163"/>
      <c r="M378" s="169"/>
      <c r="N378" s="170"/>
      <c r="O378" s="170"/>
      <c r="P378" s="170"/>
      <c r="Q378" s="170"/>
      <c r="R378" s="170"/>
      <c r="S378" s="170"/>
      <c r="T378" s="171"/>
      <c r="AT378" s="165" t="s">
        <v>237</v>
      </c>
      <c r="AU378" s="165" t="s">
        <v>88</v>
      </c>
      <c r="AV378" s="13" t="s">
        <v>88</v>
      </c>
      <c r="AW378" s="13" t="s">
        <v>33</v>
      </c>
      <c r="AX378" s="13" t="s">
        <v>79</v>
      </c>
      <c r="AY378" s="165" t="s">
        <v>207</v>
      </c>
    </row>
    <row r="379" spans="1:65" s="13" customFormat="1" ht="11.25">
      <c r="B379" s="163"/>
      <c r="D379" s="164" t="s">
        <v>237</v>
      </c>
      <c r="E379" s="165" t="s">
        <v>1</v>
      </c>
      <c r="F379" s="166" t="s">
        <v>4403</v>
      </c>
      <c r="H379" s="167">
        <v>4</v>
      </c>
      <c r="I379" s="168"/>
      <c r="L379" s="163"/>
      <c r="M379" s="169"/>
      <c r="N379" s="170"/>
      <c r="O379" s="170"/>
      <c r="P379" s="170"/>
      <c r="Q379" s="170"/>
      <c r="R379" s="170"/>
      <c r="S379" s="170"/>
      <c r="T379" s="171"/>
      <c r="AT379" s="165" t="s">
        <v>237</v>
      </c>
      <c r="AU379" s="165" t="s">
        <v>88</v>
      </c>
      <c r="AV379" s="13" t="s">
        <v>88</v>
      </c>
      <c r="AW379" s="13" t="s">
        <v>33</v>
      </c>
      <c r="AX379" s="13" t="s">
        <v>79</v>
      </c>
      <c r="AY379" s="165" t="s">
        <v>207</v>
      </c>
    </row>
    <row r="380" spans="1:65" s="13" customFormat="1" ht="11.25">
      <c r="B380" s="163"/>
      <c r="D380" s="164" t="s">
        <v>237</v>
      </c>
      <c r="E380" s="165" t="s">
        <v>1</v>
      </c>
      <c r="F380" s="166" t="s">
        <v>4435</v>
      </c>
      <c r="H380" s="167">
        <v>4</v>
      </c>
      <c r="I380" s="168"/>
      <c r="L380" s="163"/>
      <c r="M380" s="169"/>
      <c r="N380" s="170"/>
      <c r="O380" s="170"/>
      <c r="P380" s="170"/>
      <c r="Q380" s="170"/>
      <c r="R380" s="170"/>
      <c r="S380" s="170"/>
      <c r="T380" s="171"/>
      <c r="AT380" s="165" t="s">
        <v>237</v>
      </c>
      <c r="AU380" s="165" t="s">
        <v>88</v>
      </c>
      <c r="AV380" s="13" t="s">
        <v>88</v>
      </c>
      <c r="AW380" s="13" t="s">
        <v>33</v>
      </c>
      <c r="AX380" s="13" t="s">
        <v>79</v>
      </c>
      <c r="AY380" s="165" t="s">
        <v>207</v>
      </c>
    </row>
    <row r="381" spans="1:65" s="13" customFormat="1" ht="11.25">
      <c r="B381" s="163"/>
      <c r="D381" s="164" t="s">
        <v>237</v>
      </c>
      <c r="E381" s="165" t="s">
        <v>1</v>
      </c>
      <c r="F381" s="166" t="s">
        <v>1365</v>
      </c>
      <c r="H381" s="167">
        <v>1</v>
      </c>
      <c r="I381" s="168"/>
      <c r="L381" s="163"/>
      <c r="M381" s="169"/>
      <c r="N381" s="170"/>
      <c r="O381" s="170"/>
      <c r="P381" s="170"/>
      <c r="Q381" s="170"/>
      <c r="R381" s="170"/>
      <c r="S381" s="170"/>
      <c r="T381" s="171"/>
      <c r="AT381" s="165" t="s">
        <v>237</v>
      </c>
      <c r="AU381" s="165" t="s">
        <v>88</v>
      </c>
      <c r="AV381" s="13" t="s">
        <v>88</v>
      </c>
      <c r="AW381" s="13" t="s">
        <v>33</v>
      </c>
      <c r="AX381" s="13" t="s">
        <v>79</v>
      </c>
      <c r="AY381" s="165" t="s">
        <v>207</v>
      </c>
    </row>
    <row r="382" spans="1:65" s="15" customFormat="1" ht="11.25">
      <c r="B382" s="179"/>
      <c r="D382" s="164" t="s">
        <v>237</v>
      </c>
      <c r="E382" s="180" t="s">
        <v>1</v>
      </c>
      <c r="F382" s="181" t="s">
        <v>242</v>
      </c>
      <c r="H382" s="182">
        <v>13</v>
      </c>
      <c r="I382" s="183"/>
      <c r="L382" s="179"/>
      <c r="M382" s="184"/>
      <c r="N382" s="185"/>
      <c r="O382" s="185"/>
      <c r="P382" s="185"/>
      <c r="Q382" s="185"/>
      <c r="R382" s="185"/>
      <c r="S382" s="185"/>
      <c r="T382" s="186"/>
      <c r="AT382" s="180" t="s">
        <v>237</v>
      </c>
      <c r="AU382" s="180" t="s">
        <v>88</v>
      </c>
      <c r="AV382" s="15" t="s">
        <v>213</v>
      </c>
      <c r="AW382" s="15" t="s">
        <v>33</v>
      </c>
      <c r="AX382" s="15" t="s">
        <v>86</v>
      </c>
      <c r="AY382" s="180" t="s">
        <v>207</v>
      </c>
    </row>
    <row r="383" spans="1:65" s="2" customFormat="1" ht="24.2" customHeight="1">
      <c r="A383" s="31"/>
      <c r="B383" s="148"/>
      <c r="C383" s="149" t="s">
        <v>349</v>
      </c>
      <c r="D383" s="149" t="s">
        <v>209</v>
      </c>
      <c r="E383" s="150" t="s">
        <v>4940</v>
      </c>
      <c r="F383" s="151" t="s">
        <v>4941</v>
      </c>
      <c r="G383" s="152" t="s">
        <v>301</v>
      </c>
      <c r="H383" s="153">
        <v>1</v>
      </c>
      <c r="I383" s="154"/>
      <c r="J383" s="155">
        <f>ROUND(I383*H383,2)</f>
        <v>0</v>
      </c>
      <c r="K383" s="156"/>
      <c r="L383" s="32"/>
      <c r="M383" s="157" t="s">
        <v>1</v>
      </c>
      <c r="N383" s="158" t="s">
        <v>44</v>
      </c>
      <c r="O383" s="57"/>
      <c r="P383" s="159">
        <f>O383*H383</f>
        <v>0</v>
      </c>
      <c r="Q383" s="159">
        <v>0</v>
      </c>
      <c r="R383" s="159">
        <f>Q383*H383</f>
        <v>0</v>
      </c>
      <c r="S383" s="159">
        <v>0</v>
      </c>
      <c r="T383" s="160">
        <f>S383*H383</f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61" t="s">
        <v>213</v>
      </c>
      <c r="AT383" s="161" t="s">
        <v>209</v>
      </c>
      <c r="AU383" s="161" t="s">
        <v>88</v>
      </c>
      <c r="AY383" s="17" t="s">
        <v>207</v>
      </c>
      <c r="BE383" s="162">
        <f>IF(N383="základní",J383,0)</f>
        <v>0</v>
      </c>
      <c r="BF383" s="162">
        <f>IF(N383="snížená",J383,0)</f>
        <v>0</v>
      </c>
      <c r="BG383" s="162">
        <f>IF(N383="zákl. přenesená",J383,0)</f>
        <v>0</v>
      </c>
      <c r="BH383" s="162">
        <f>IF(N383="sníž. přenesená",J383,0)</f>
        <v>0</v>
      </c>
      <c r="BI383" s="162">
        <f>IF(N383="nulová",J383,0)</f>
        <v>0</v>
      </c>
      <c r="BJ383" s="17" t="s">
        <v>86</v>
      </c>
      <c r="BK383" s="162">
        <f>ROUND(I383*H383,2)</f>
        <v>0</v>
      </c>
      <c r="BL383" s="17" t="s">
        <v>213</v>
      </c>
      <c r="BM383" s="161" t="s">
        <v>472</v>
      </c>
    </row>
    <row r="384" spans="1:65" s="13" customFormat="1" ht="11.25">
      <c r="B384" s="163"/>
      <c r="D384" s="164" t="s">
        <v>237</v>
      </c>
      <c r="E384" s="165" t="s">
        <v>1</v>
      </c>
      <c r="F384" s="166" t="s">
        <v>1363</v>
      </c>
      <c r="H384" s="167">
        <v>1</v>
      </c>
      <c r="I384" s="168"/>
      <c r="L384" s="163"/>
      <c r="M384" s="169"/>
      <c r="N384" s="170"/>
      <c r="O384" s="170"/>
      <c r="P384" s="170"/>
      <c r="Q384" s="170"/>
      <c r="R384" s="170"/>
      <c r="S384" s="170"/>
      <c r="T384" s="171"/>
      <c r="AT384" s="165" t="s">
        <v>237</v>
      </c>
      <c r="AU384" s="165" t="s">
        <v>88</v>
      </c>
      <c r="AV384" s="13" t="s">
        <v>88</v>
      </c>
      <c r="AW384" s="13" t="s">
        <v>33</v>
      </c>
      <c r="AX384" s="13" t="s">
        <v>79</v>
      </c>
      <c r="AY384" s="165" t="s">
        <v>207</v>
      </c>
    </row>
    <row r="385" spans="1:65" s="15" customFormat="1" ht="11.25">
      <c r="B385" s="179"/>
      <c r="D385" s="164" t="s">
        <v>237</v>
      </c>
      <c r="E385" s="180" t="s">
        <v>1</v>
      </c>
      <c r="F385" s="181" t="s">
        <v>242</v>
      </c>
      <c r="H385" s="182">
        <v>1</v>
      </c>
      <c r="I385" s="183"/>
      <c r="L385" s="179"/>
      <c r="M385" s="184"/>
      <c r="N385" s="185"/>
      <c r="O385" s="185"/>
      <c r="P385" s="185"/>
      <c r="Q385" s="185"/>
      <c r="R385" s="185"/>
      <c r="S385" s="185"/>
      <c r="T385" s="186"/>
      <c r="AT385" s="180" t="s">
        <v>237</v>
      </c>
      <c r="AU385" s="180" t="s">
        <v>88</v>
      </c>
      <c r="AV385" s="15" t="s">
        <v>213</v>
      </c>
      <c r="AW385" s="15" t="s">
        <v>33</v>
      </c>
      <c r="AX385" s="15" t="s">
        <v>86</v>
      </c>
      <c r="AY385" s="180" t="s">
        <v>207</v>
      </c>
    </row>
    <row r="386" spans="1:65" s="2" customFormat="1" ht="24.2" customHeight="1">
      <c r="A386" s="31"/>
      <c r="B386" s="148"/>
      <c r="C386" s="149" t="s">
        <v>474</v>
      </c>
      <c r="D386" s="149" t="s">
        <v>209</v>
      </c>
      <c r="E386" s="150" t="s">
        <v>4942</v>
      </c>
      <c r="F386" s="151" t="s">
        <v>4943</v>
      </c>
      <c r="G386" s="152" t="s">
        <v>301</v>
      </c>
      <c r="H386" s="153">
        <v>9</v>
      </c>
      <c r="I386" s="154"/>
      <c r="J386" s="155">
        <f>ROUND(I386*H386,2)</f>
        <v>0</v>
      </c>
      <c r="K386" s="156"/>
      <c r="L386" s="32"/>
      <c r="M386" s="157" t="s">
        <v>1</v>
      </c>
      <c r="N386" s="158" t="s">
        <v>44</v>
      </c>
      <c r="O386" s="57"/>
      <c r="P386" s="159">
        <f>O386*H386</f>
        <v>0</v>
      </c>
      <c r="Q386" s="159">
        <v>0</v>
      </c>
      <c r="R386" s="159">
        <f>Q386*H386</f>
        <v>0</v>
      </c>
      <c r="S386" s="159">
        <v>0</v>
      </c>
      <c r="T386" s="160">
        <f>S386*H386</f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61" t="s">
        <v>213</v>
      </c>
      <c r="AT386" s="161" t="s">
        <v>209</v>
      </c>
      <c r="AU386" s="161" t="s">
        <v>88</v>
      </c>
      <c r="AY386" s="17" t="s">
        <v>207</v>
      </c>
      <c r="BE386" s="162">
        <f>IF(N386="základní",J386,0)</f>
        <v>0</v>
      </c>
      <c r="BF386" s="162">
        <f>IF(N386="snížená",J386,0)</f>
        <v>0</v>
      </c>
      <c r="BG386" s="162">
        <f>IF(N386="zákl. přenesená",J386,0)</f>
        <v>0</v>
      </c>
      <c r="BH386" s="162">
        <f>IF(N386="sníž. přenesená",J386,0)</f>
        <v>0</v>
      </c>
      <c r="BI386" s="162">
        <f>IF(N386="nulová",J386,0)</f>
        <v>0</v>
      </c>
      <c r="BJ386" s="17" t="s">
        <v>86</v>
      </c>
      <c r="BK386" s="162">
        <f>ROUND(I386*H386,2)</f>
        <v>0</v>
      </c>
      <c r="BL386" s="17" t="s">
        <v>213</v>
      </c>
      <c r="BM386" s="161" t="s">
        <v>477</v>
      </c>
    </row>
    <row r="387" spans="1:65" s="13" customFormat="1" ht="11.25">
      <c r="B387" s="163"/>
      <c r="D387" s="164" t="s">
        <v>237</v>
      </c>
      <c r="E387" s="165" t="s">
        <v>1</v>
      </c>
      <c r="F387" s="166" t="s">
        <v>4308</v>
      </c>
      <c r="H387" s="167">
        <v>3</v>
      </c>
      <c r="I387" s="168"/>
      <c r="L387" s="163"/>
      <c r="M387" s="169"/>
      <c r="N387" s="170"/>
      <c r="O387" s="170"/>
      <c r="P387" s="170"/>
      <c r="Q387" s="170"/>
      <c r="R387" s="170"/>
      <c r="S387" s="170"/>
      <c r="T387" s="171"/>
      <c r="AT387" s="165" t="s">
        <v>237</v>
      </c>
      <c r="AU387" s="165" t="s">
        <v>88</v>
      </c>
      <c r="AV387" s="13" t="s">
        <v>88</v>
      </c>
      <c r="AW387" s="13" t="s">
        <v>33</v>
      </c>
      <c r="AX387" s="13" t="s">
        <v>79</v>
      </c>
      <c r="AY387" s="165" t="s">
        <v>207</v>
      </c>
    </row>
    <row r="388" spans="1:65" s="13" customFormat="1" ht="11.25">
      <c r="B388" s="163"/>
      <c r="D388" s="164" t="s">
        <v>237</v>
      </c>
      <c r="E388" s="165" t="s">
        <v>1</v>
      </c>
      <c r="F388" s="166" t="s">
        <v>4334</v>
      </c>
      <c r="H388" s="167">
        <v>2</v>
      </c>
      <c r="I388" s="168"/>
      <c r="L388" s="163"/>
      <c r="M388" s="169"/>
      <c r="N388" s="170"/>
      <c r="O388" s="170"/>
      <c r="P388" s="170"/>
      <c r="Q388" s="170"/>
      <c r="R388" s="170"/>
      <c r="S388" s="170"/>
      <c r="T388" s="171"/>
      <c r="AT388" s="165" t="s">
        <v>237</v>
      </c>
      <c r="AU388" s="165" t="s">
        <v>88</v>
      </c>
      <c r="AV388" s="13" t="s">
        <v>88</v>
      </c>
      <c r="AW388" s="13" t="s">
        <v>33</v>
      </c>
      <c r="AX388" s="13" t="s">
        <v>79</v>
      </c>
      <c r="AY388" s="165" t="s">
        <v>207</v>
      </c>
    </row>
    <row r="389" spans="1:65" s="13" customFormat="1" ht="11.25">
      <c r="B389" s="163"/>
      <c r="D389" s="164" t="s">
        <v>237</v>
      </c>
      <c r="E389" s="165" t="s">
        <v>1</v>
      </c>
      <c r="F389" s="166" t="s">
        <v>4386</v>
      </c>
      <c r="H389" s="167">
        <v>2</v>
      </c>
      <c r="I389" s="168"/>
      <c r="L389" s="163"/>
      <c r="M389" s="169"/>
      <c r="N389" s="170"/>
      <c r="O389" s="170"/>
      <c r="P389" s="170"/>
      <c r="Q389" s="170"/>
      <c r="R389" s="170"/>
      <c r="S389" s="170"/>
      <c r="T389" s="171"/>
      <c r="AT389" s="165" t="s">
        <v>237</v>
      </c>
      <c r="AU389" s="165" t="s">
        <v>88</v>
      </c>
      <c r="AV389" s="13" t="s">
        <v>88</v>
      </c>
      <c r="AW389" s="13" t="s">
        <v>33</v>
      </c>
      <c r="AX389" s="13" t="s">
        <v>79</v>
      </c>
      <c r="AY389" s="165" t="s">
        <v>207</v>
      </c>
    </row>
    <row r="390" spans="1:65" s="13" customFormat="1" ht="11.25">
      <c r="B390" s="163"/>
      <c r="D390" s="164" t="s">
        <v>237</v>
      </c>
      <c r="E390" s="165" t="s">
        <v>1</v>
      </c>
      <c r="F390" s="166" t="s">
        <v>2158</v>
      </c>
      <c r="H390" s="167">
        <v>2</v>
      </c>
      <c r="I390" s="168"/>
      <c r="L390" s="163"/>
      <c r="M390" s="169"/>
      <c r="N390" s="170"/>
      <c r="O390" s="170"/>
      <c r="P390" s="170"/>
      <c r="Q390" s="170"/>
      <c r="R390" s="170"/>
      <c r="S390" s="170"/>
      <c r="T390" s="171"/>
      <c r="AT390" s="165" t="s">
        <v>237</v>
      </c>
      <c r="AU390" s="165" t="s">
        <v>88</v>
      </c>
      <c r="AV390" s="13" t="s">
        <v>88</v>
      </c>
      <c r="AW390" s="13" t="s">
        <v>33</v>
      </c>
      <c r="AX390" s="13" t="s">
        <v>79</v>
      </c>
      <c r="AY390" s="165" t="s">
        <v>207</v>
      </c>
    </row>
    <row r="391" spans="1:65" s="15" customFormat="1" ht="11.25">
      <c r="B391" s="179"/>
      <c r="D391" s="164" t="s">
        <v>237</v>
      </c>
      <c r="E391" s="180" t="s">
        <v>1</v>
      </c>
      <c r="F391" s="181" t="s">
        <v>242</v>
      </c>
      <c r="H391" s="182">
        <v>9</v>
      </c>
      <c r="I391" s="183"/>
      <c r="L391" s="179"/>
      <c r="M391" s="184"/>
      <c r="N391" s="185"/>
      <c r="O391" s="185"/>
      <c r="P391" s="185"/>
      <c r="Q391" s="185"/>
      <c r="R391" s="185"/>
      <c r="S391" s="185"/>
      <c r="T391" s="186"/>
      <c r="AT391" s="180" t="s">
        <v>237</v>
      </c>
      <c r="AU391" s="180" t="s">
        <v>88</v>
      </c>
      <c r="AV391" s="15" t="s">
        <v>213</v>
      </c>
      <c r="AW391" s="15" t="s">
        <v>33</v>
      </c>
      <c r="AX391" s="15" t="s">
        <v>86</v>
      </c>
      <c r="AY391" s="180" t="s">
        <v>207</v>
      </c>
    </row>
    <row r="392" spans="1:65" s="2" customFormat="1" ht="24.2" customHeight="1">
      <c r="A392" s="31"/>
      <c r="B392" s="148"/>
      <c r="C392" s="149" t="s">
        <v>353</v>
      </c>
      <c r="D392" s="149" t="s">
        <v>209</v>
      </c>
      <c r="E392" s="150" t="s">
        <v>4944</v>
      </c>
      <c r="F392" s="151" t="s">
        <v>4945</v>
      </c>
      <c r="G392" s="152" t="s">
        <v>301</v>
      </c>
      <c r="H392" s="153">
        <v>2</v>
      </c>
      <c r="I392" s="154"/>
      <c r="J392" s="155">
        <f>ROUND(I392*H392,2)</f>
        <v>0</v>
      </c>
      <c r="K392" s="156"/>
      <c r="L392" s="32"/>
      <c r="M392" s="157" t="s">
        <v>1</v>
      </c>
      <c r="N392" s="158" t="s">
        <v>44</v>
      </c>
      <c r="O392" s="57"/>
      <c r="P392" s="159">
        <f>O392*H392</f>
        <v>0</v>
      </c>
      <c r="Q392" s="159">
        <v>0</v>
      </c>
      <c r="R392" s="159">
        <f>Q392*H392</f>
        <v>0</v>
      </c>
      <c r="S392" s="159">
        <v>0</v>
      </c>
      <c r="T392" s="160">
        <f>S392*H392</f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61" t="s">
        <v>213</v>
      </c>
      <c r="AT392" s="161" t="s">
        <v>209</v>
      </c>
      <c r="AU392" s="161" t="s">
        <v>88</v>
      </c>
      <c r="AY392" s="17" t="s">
        <v>207</v>
      </c>
      <c r="BE392" s="162">
        <f>IF(N392="základní",J392,0)</f>
        <v>0</v>
      </c>
      <c r="BF392" s="162">
        <f>IF(N392="snížená",J392,0)</f>
        <v>0</v>
      </c>
      <c r="BG392" s="162">
        <f>IF(N392="zákl. přenesená",J392,0)</f>
        <v>0</v>
      </c>
      <c r="BH392" s="162">
        <f>IF(N392="sníž. přenesená",J392,0)</f>
        <v>0</v>
      </c>
      <c r="BI392" s="162">
        <f>IF(N392="nulová",J392,0)</f>
        <v>0</v>
      </c>
      <c r="BJ392" s="17" t="s">
        <v>86</v>
      </c>
      <c r="BK392" s="162">
        <f>ROUND(I392*H392,2)</f>
        <v>0</v>
      </c>
      <c r="BL392" s="17" t="s">
        <v>213</v>
      </c>
      <c r="BM392" s="161" t="s">
        <v>480</v>
      </c>
    </row>
    <row r="393" spans="1:65" s="13" customFormat="1" ht="11.25">
      <c r="B393" s="163"/>
      <c r="D393" s="164" t="s">
        <v>237</v>
      </c>
      <c r="E393" s="165" t="s">
        <v>1</v>
      </c>
      <c r="F393" s="166" t="s">
        <v>1343</v>
      </c>
      <c r="H393" s="167">
        <v>1</v>
      </c>
      <c r="I393" s="168"/>
      <c r="L393" s="163"/>
      <c r="M393" s="169"/>
      <c r="N393" s="170"/>
      <c r="O393" s="170"/>
      <c r="P393" s="170"/>
      <c r="Q393" s="170"/>
      <c r="R393" s="170"/>
      <c r="S393" s="170"/>
      <c r="T393" s="171"/>
      <c r="AT393" s="165" t="s">
        <v>237</v>
      </c>
      <c r="AU393" s="165" t="s">
        <v>88</v>
      </c>
      <c r="AV393" s="13" t="s">
        <v>88</v>
      </c>
      <c r="AW393" s="13" t="s">
        <v>33</v>
      </c>
      <c r="AX393" s="13" t="s">
        <v>79</v>
      </c>
      <c r="AY393" s="165" t="s">
        <v>207</v>
      </c>
    </row>
    <row r="394" spans="1:65" s="13" customFormat="1" ht="11.25">
      <c r="B394" s="163"/>
      <c r="D394" s="164" t="s">
        <v>237</v>
      </c>
      <c r="E394" s="165" t="s">
        <v>1</v>
      </c>
      <c r="F394" s="166" t="s">
        <v>1365</v>
      </c>
      <c r="H394" s="167">
        <v>1</v>
      </c>
      <c r="I394" s="168"/>
      <c r="L394" s="163"/>
      <c r="M394" s="169"/>
      <c r="N394" s="170"/>
      <c r="O394" s="170"/>
      <c r="P394" s="170"/>
      <c r="Q394" s="170"/>
      <c r="R394" s="170"/>
      <c r="S394" s="170"/>
      <c r="T394" s="171"/>
      <c r="AT394" s="165" t="s">
        <v>237</v>
      </c>
      <c r="AU394" s="165" t="s">
        <v>88</v>
      </c>
      <c r="AV394" s="13" t="s">
        <v>88</v>
      </c>
      <c r="AW394" s="13" t="s">
        <v>33</v>
      </c>
      <c r="AX394" s="13" t="s">
        <v>79</v>
      </c>
      <c r="AY394" s="165" t="s">
        <v>207</v>
      </c>
    </row>
    <row r="395" spans="1:65" s="15" customFormat="1" ht="11.25">
      <c r="B395" s="179"/>
      <c r="D395" s="164" t="s">
        <v>237</v>
      </c>
      <c r="E395" s="180" t="s">
        <v>1</v>
      </c>
      <c r="F395" s="181" t="s">
        <v>242</v>
      </c>
      <c r="H395" s="182">
        <v>2</v>
      </c>
      <c r="I395" s="183"/>
      <c r="L395" s="179"/>
      <c r="M395" s="184"/>
      <c r="N395" s="185"/>
      <c r="O395" s="185"/>
      <c r="P395" s="185"/>
      <c r="Q395" s="185"/>
      <c r="R395" s="185"/>
      <c r="S395" s="185"/>
      <c r="T395" s="186"/>
      <c r="AT395" s="180" t="s">
        <v>237</v>
      </c>
      <c r="AU395" s="180" t="s">
        <v>88</v>
      </c>
      <c r="AV395" s="15" t="s">
        <v>213</v>
      </c>
      <c r="AW395" s="15" t="s">
        <v>33</v>
      </c>
      <c r="AX395" s="15" t="s">
        <v>86</v>
      </c>
      <c r="AY395" s="180" t="s">
        <v>207</v>
      </c>
    </row>
    <row r="396" spans="1:65" s="2" customFormat="1" ht="24.2" customHeight="1">
      <c r="A396" s="31"/>
      <c r="B396" s="148"/>
      <c r="C396" s="149" t="s">
        <v>481</v>
      </c>
      <c r="D396" s="149" t="s">
        <v>209</v>
      </c>
      <c r="E396" s="150" t="s">
        <v>4946</v>
      </c>
      <c r="F396" s="151" t="s">
        <v>4947</v>
      </c>
      <c r="G396" s="152" t="s">
        <v>301</v>
      </c>
      <c r="H396" s="153">
        <v>2</v>
      </c>
      <c r="I396" s="154"/>
      <c r="J396" s="155">
        <f>ROUND(I396*H396,2)</f>
        <v>0</v>
      </c>
      <c r="K396" s="156"/>
      <c r="L396" s="32"/>
      <c r="M396" s="157" t="s">
        <v>1</v>
      </c>
      <c r="N396" s="158" t="s">
        <v>44</v>
      </c>
      <c r="O396" s="57"/>
      <c r="P396" s="159">
        <f>O396*H396</f>
        <v>0</v>
      </c>
      <c r="Q396" s="159">
        <v>0</v>
      </c>
      <c r="R396" s="159">
        <f>Q396*H396</f>
        <v>0</v>
      </c>
      <c r="S396" s="159">
        <v>0</v>
      </c>
      <c r="T396" s="160">
        <f>S396*H396</f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61" t="s">
        <v>213</v>
      </c>
      <c r="AT396" s="161" t="s">
        <v>209</v>
      </c>
      <c r="AU396" s="161" t="s">
        <v>88</v>
      </c>
      <c r="AY396" s="17" t="s">
        <v>207</v>
      </c>
      <c r="BE396" s="162">
        <f>IF(N396="základní",J396,0)</f>
        <v>0</v>
      </c>
      <c r="BF396" s="162">
        <f>IF(N396="snížená",J396,0)</f>
        <v>0</v>
      </c>
      <c r="BG396" s="162">
        <f>IF(N396="zákl. přenesená",J396,0)</f>
        <v>0</v>
      </c>
      <c r="BH396" s="162">
        <f>IF(N396="sníž. přenesená",J396,0)</f>
        <v>0</v>
      </c>
      <c r="BI396" s="162">
        <f>IF(N396="nulová",J396,0)</f>
        <v>0</v>
      </c>
      <c r="BJ396" s="17" t="s">
        <v>86</v>
      </c>
      <c r="BK396" s="162">
        <f>ROUND(I396*H396,2)</f>
        <v>0</v>
      </c>
      <c r="BL396" s="17" t="s">
        <v>213</v>
      </c>
      <c r="BM396" s="161" t="s">
        <v>484</v>
      </c>
    </row>
    <row r="397" spans="1:65" s="13" customFormat="1" ht="11.25">
      <c r="B397" s="163"/>
      <c r="D397" s="164" t="s">
        <v>237</v>
      </c>
      <c r="E397" s="165" t="s">
        <v>1</v>
      </c>
      <c r="F397" s="166" t="s">
        <v>4334</v>
      </c>
      <c r="H397" s="167">
        <v>2</v>
      </c>
      <c r="I397" s="168"/>
      <c r="L397" s="163"/>
      <c r="M397" s="169"/>
      <c r="N397" s="170"/>
      <c r="O397" s="170"/>
      <c r="P397" s="170"/>
      <c r="Q397" s="170"/>
      <c r="R397" s="170"/>
      <c r="S397" s="170"/>
      <c r="T397" s="171"/>
      <c r="AT397" s="165" t="s">
        <v>237</v>
      </c>
      <c r="AU397" s="165" t="s">
        <v>88</v>
      </c>
      <c r="AV397" s="13" t="s">
        <v>88</v>
      </c>
      <c r="AW397" s="13" t="s">
        <v>33</v>
      </c>
      <c r="AX397" s="13" t="s">
        <v>79</v>
      </c>
      <c r="AY397" s="165" t="s">
        <v>207</v>
      </c>
    </row>
    <row r="398" spans="1:65" s="15" customFormat="1" ht="11.25">
      <c r="B398" s="179"/>
      <c r="D398" s="164" t="s">
        <v>237</v>
      </c>
      <c r="E398" s="180" t="s">
        <v>1</v>
      </c>
      <c r="F398" s="181" t="s">
        <v>242</v>
      </c>
      <c r="H398" s="182">
        <v>2</v>
      </c>
      <c r="I398" s="183"/>
      <c r="L398" s="179"/>
      <c r="M398" s="184"/>
      <c r="N398" s="185"/>
      <c r="O398" s="185"/>
      <c r="P398" s="185"/>
      <c r="Q398" s="185"/>
      <c r="R398" s="185"/>
      <c r="S398" s="185"/>
      <c r="T398" s="186"/>
      <c r="AT398" s="180" t="s">
        <v>237</v>
      </c>
      <c r="AU398" s="180" t="s">
        <v>88</v>
      </c>
      <c r="AV398" s="15" t="s">
        <v>213</v>
      </c>
      <c r="AW398" s="15" t="s">
        <v>33</v>
      </c>
      <c r="AX398" s="15" t="s">
        <v>86</v>
      </c>
      <c r="AY398" s="180" t="s">
        <v>207</v>
      </c>
    </row>
    <row r="399" spans="1:65" s="2" customFormat="1" ht="24.2" customHeight="1">
      <c r="A399" s="31"/>
      <c r="B399" s="148"/>
      <c r="C399" s="149" t="s">
        <v>356</v>
      </c>
      <c r="D399" s="149" t="s">
        <v>209</v>
      </c>
      <c r="E399" s="150" t="s">
        <v>4948</v>
      </c>
      <c r="F399" s="151" t="s">
        <v>4949</v>
      </c>
      <c r="G399" s="152" t="s">
        <v>301</v>
      </c>
      <c r="H399" s="153">
        <v>2</v>
      </c>
      <c r="I399" s="154"/>
      <c r="J399" s="155">
        <f>ROUND(I399*H399,2)</f>
        <v>0</v>
      </c>
      <c r="K399" s="156"/>
      <c r="L399" s="32"/>
      <c r="M399" s="157" t="s">
        <v>1</v>
      </c>
      <c r="N399" s="158" t="s">
        <v>44</v>
      </c>
      <c r="O399" s="57"/>
      <c r="P399" s="159">
        <f>O399*H399</f>
        <v>0</v>
      </c>
      <c r="Q399" s="159">
        <v>0</v>
      </c>
      <c r="R399" s="159">
        <f>Q399*H399</f>
        <v>0</v>
      </c>
      <c r="S399" s="159">
        <v>0</v>
      </c>
      <c r="T399" s="160">
        <f>S399*H399</f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61" t="s">
        <v>213</v>
      </c>
      <c r="AT399" s="161" t="s">
        <v>209</v>
      </c>
      <c r="AU399" s="161" t="s">
        <v>88</v>
      </c>
      <c r="AY399" s="17" t="s">
        <v>207</v>
      </c>
      <c r="BE399" s="162">
        <f>IF(N399="základní",J399,0)</f>
        <v>0</v>
      </c>
      <c r="BF399" s="162">
        <f>IF(N399="snížená",J399,0)</f>
        <v>0</v>
      </c>
      <c r="BG399" s="162">
        <f>IF(N399="zákl. přenesená",J399,0)</f>
        <v>0</v>
      </c>
      <c r="BH399" s="162">
        <f>IF(N399="sníž. přenesená",J399,0)</f>
        <v>0</v>
      </c>
      <c r="BI399" s="162">
        <f>IF(N399="nulová",J399,0)</f>
        <v>0</v>
      </c>
      <c r="BJ399" s="17" t="s">
        <v>86</v>
      </c>
      <c r="BK399" s="162">
        <f>ROUND(I399*H399,2)</f>
        <v>0</v>
      </c>
      <c r="BL399" s="17" t="s">
        <v>213</v>
      </c>
      <c r="BM399" s="161" t="s">
        <v>487</v>
      </c>
    </row>
    <row r="400" spans="1:65" s="13" customFormat="1" ht="11.25">
      <c r="B400" s="163"/>
      <c r="D400" s="164" t="s">
        <v>237</v>
      </c>
      <c r="E400" s="165" t="s">
        <v>1</v>
      </c>
      <c r="F400" s="166" t="s">
        <v>2158</v>
      </c>
      <c r="H400" s="167">
        <v>2</v>
      </c>
      <c r="I400" s="168"/>
      <c r="L400" s="163"/>
      <c r="M400" s="169"/>
      <c r="N400" s="170"/>
      <c r="O400" s="170"/>
      <c r="P400" s="170"/>
      <c r="Q400" s="170"/>
      <c r="R400" s="170"/>
      <c r="S400" s="170"/>
      <c r="T400" s="171"/>
      <c r="AT400" s="165" t="s">
        <v>237</v>
      </c>
      <c r="AU400" s="165" t="s">
        <v>88</v>
      </c>
      <c r="AV400" s="13" t="s">
        <v>88</v>
      </c>
      <c r="AW400" s="13" t="s">
        <v>33</v>
      </c>
      <c r="AX400" s="13" t="s">
        <v>79</v>
      </c>
      <c r="AY400" s="165" t="s">
        <v>207</v>
      </c>
    </row>
    <row r="401" spans="1:65" s="15" customFormat="1" ht="11.25">
      <c r="B401" s="179"/>
      <c r="D401" s="164" t="s">
        <v>237</v>
      </c>
      <c r="E401" s="180" t="s">
        <v>1</v>
      </c>
      <c r="F401" s="181" t="s">
        <v>242</v>
      </c>
      <c r="H401" s="182">
        <v>2</v>
      </c>
      <c r="I401" s="183"/>
      <c r="L401" s="179"/>
      <c r="M401" s="184"/>
      <c r="N401" s="185"/>
      <c r="O401" s="185"/>
      <c r="P401" s="185"/>
      <c r="Q401" s="185"/>
      <c r="R401" s="185"/>
      <c r="S401" s="185"/>
      <c r="T401" s="186"/>
      <c r="AT401" s="180" t="s">
        <v>237</v>
      </c>
      <c r="AU401" s="180" t="s">
        <v>88</v>
      </c>
      <c r="AV401" s="15" t="s">
        <v>213</v>
      </c>
      <c r="AW401" s="15" t="s">
        <v>33</v>
      </c>
      <c r="AX401" s="15" t="s">
        <v>86</v>
      </c>
      <c r="AY401" s="180" t="s">
        <v>207</v>
      </c>
    </row>
    <row r="402" spans="1:65" s="2" customFormat="1" ht="24.2" customHeight="1">
      <c r="A402" s="31"/>
      <c r="B402" s="148"/>
      <c r="C402" s="149" t="s">
        <v>494</v>
      </c>
      <c r="D402" s="149" t="s">
        <v>209</v>
      </c>
      <c r="E402" s="150" t="s">
        <v>4950</v>
      </c>
      <c r="F402" s="151" t="s">
        <v>4951</v>
      </c>
      <c r="G402" s="152" t="s">
        <v>301</v>
      </c>
      <c r="H402" s="153">
        <v>6</v>
      </c>
      <c r="I402" s="154"/>
      <c r="J402" s="155">
        <f>ROUND(I402*H402,2)</f>
        <v>0</v>
      </c>
      <c r="K402" s="156"/>
      <c r="L402" s="32"/>
      <c r="M402" s="157" t="s">
        <v>1</v>
      </c>
      <c r="N402" s="158" t="s">
        <v>44</v>
      </c>
      <c r="O402" s="57"/>
      <c r="P402" s="159">
        <f>O402*H402</f>
        <v>0</v>
      </c>
      <c r="Q402" s="159">
        <v>0</v>
      </c>
      <c r="R402" s="159">
        <f>Q402*H402</f>
        <v>0</v>
      </c>
      <c r="S402" s="159">
        <v>0</v>
      </c>
      <c r="T402" s="160">
        <f>S402*H402</f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61" t="s">
        <v>213</v>
      </c>
      <c r="AT402" s="161" t="s">
        <v>209</v>
      </c>
      <c r="AU402" s="161" t="s">
        <v>88</v>
      </c>
      <c r="AY402" s="17" t="s">
        <v>207</v>
      </c>
      <c r="BE402" s="162">
        <f>IF(N402="základní",J402,0)</f>
        <v>0</v>
      </c>
      <c r="BF402" s="162">
        <f>IF(N402="snížená",J402,0)</f>
        <v>0</v>
      </c>
      <c r="BG402" s="162">
        <f>IF(N402="zákl. přenesená",J402,0)</f>
        <v>0</v>
      </c>
      <c r="BH402" s="162">
        <f>IF(N402="sníž. přenesená",J402,0)</f>
        <v>0</v>
      </c>
      <c r="BI402" s="162">
        <f>IF(N402="nulová",J402,0)</f>
        <v>0</v>
      </c>
      <c r="BJ402" s="17" t="s">
        <v>86</v>
      </c>
      <c r="BK402" s="162">
        <f>ROUND(I402*H402,2)</f>
        <v>0</v>
      </c>
      <c r="BL402" s="17" t="s">
        <v>213</v>
      </c>
      <c r="BM402" s="161" t="s">
        <v>497</v>
      </c>
    </row>
    <row r="403" spans="1:65" s="13" customFormat="1" ht="11.25">
      <c r="B403" s="163"/>
      <c r="D403" s="164" t="s">
        <v>237</v>
      </c>
      <c r="E403" s="165" t="s">
        <v>1</v>
      </c>
      <c r="F403" s="166" t="s">
        <v>4334</v>
      </c>
      <c r="H403" s="167">
        <v>2</v>
      </c>
      <c r="I403" s="168"/>
      <c r="L403" s="163"/>
      <c r="M403" s="169"/>
      <c r="N403" s="170"/>
      <c r="O403" s="170"/>
      <c r="P403" s="170"/>
      <c r="Q403" s="170"/>
      <c r="R403" s="170"/>
      <c r="S403" s="170"/>
      <c r="T403" s="171"/>
      <c r="AT403" s="165" t="s">
        <v>237</v>
      </c>
      <c r="AU403" s="165" t="s">
        <v>88</v>
      </c>
      <c r="AV403" s="13" t="s">
        <v>88</v>
      </c>
      <c r="AW403" s="13" t="s">
        <v>33</v>
      </c>
      <c r="AX403" s="13" t="s">
        <v>79</v>
      </c>
      <c r="AY403" s="165" t="s">
        <v>207</v>
      </c>
    </row>
    <row r="404" spans="1:65" s="13" customFormat="1" ht="11.25">
      <c r="B404" s="163"/>
      <c r="D404" s="164" t="s">
        <v>237</v>
      </c>
      <c r="E404" s="165" t="s">
        <v>1</v>
      </c>
      <c r="F404" s="166" t="s">
        <v>4386</v>
      </c>
      <c r="H404" s="167">
        <v>2</v>
      </c>
      <c r="I404" s="168"/>
      <c r="L404" s="163"/>
      <c r="M404" s="169"/>
      <c r="N404" s="170"/>
      <c r="O404" s="170"/>
      <c r="P404" s="170"/>
      <c r="Q404" s="170"/>
      <c r="R404" s="170"/>
      <c r="S404" s="170"/>
      <c r="T404" s="171"/>
      <c r="AT404" s="165" t="s">
        <v>237</v>
      </c>
      <c r="AU404" s="165" t="s">
        <v>88</v>
      </c>
      <c r="AV404" s="13" t="s">
        <v>88</v>
      </c>
      <c r="AW404" s="13" t="s">
        <v>33</v>
      </c>
      <c r="AX404" s="13" t="s">
        <v>79</v>
      </c>
      <c r="AY404" s="165" t="s">
        <v>207</v>
      </c>
    </row>
    <row r="405" spans="1:65" s="13" customFormat="1" ht="11.25">
      <c r="B405" s="163"/>
      <c r="D405" s="164" t="s">
        <v>237</v>
      </c>
      <c r="E405" s="165" t="s">
        <v>1</v>
      </c>
      <c r="F405" s="166" t="s">
        <v>4432</v>
      </c>
      <c r="H405" s="167">
        <v>2</v>
      </c>
      <c r="I405" s="168"/>
      <c r="L405" s="163"/>
      <c r="M405" s="169"/>
      <c r="N405" s="170"/>
      <c r="O405" s="170"/>
      <c r="P405" s="170"/>
      <c r="Q405" s="170"/>
      <c r="R405" s="170"/>
      <c r="S405" s="170"/>
      <c r="T405" s="171"/>
      <c r="AT405" s="165" t="s">
        <v>237</v>
      </c>
      <c r="AU405" s="165" t="s">
        <v>88</v>
      </c>
      <c r="AV405" s="13" t="s">
        <v>88</v>
      </c>
      <c r="AW405" s="13" t="s">
        <v>33</v>
      </c>
      <c r="AX405" s="13" t="s">
        <v>79</v>
      </c>
      <c r="AY405" s="165" t="s">
        <v>207</v>
      </c>
    </row>
    <row r="406" spans="1:65" s="15" customFormat="1" ht="11.25">
      <c r="B406" s="179"/>
      <c r="D406" s="164" t="s">
        <v>237</v>
      </c>
      <c r="E406" s="180" t="s">
        <v>1</v>
      </c>
      <c r="F406" s="181" t="s">
        <v>242</v>
      </c>
      <c r="H406" s="182">
        <v>6</v>
      </c>
      <c r="I406" s="183"/>
      <c r="L406" s="179"/>
      <c r="M406" s="184"/>
      <c r="N406" s="185"/>
      <c r="O406" s="185"/>
      <c r="P406" s="185"/>
      <c r="Q406" s="185"/>
      <c r="R406" s="185"/>
      <c r="S406" s="185"/>
      <c r="T406" s="186"/>
      <c r="AT406" s="180" t="s">
        <v>237</v>
      </c>
      <c r="AU406" s="180" t="s">
        <v>88</v>
      </c>
      <c r="AV406" s="15" t="s">
        <v>213</v>
      </c>
      <c r="AW406" s="15" t="s">
        <v>33</v>
      </c>
      <c r="AX406" s="15" t="s">
        <v>86</v>
      </c>
      <c r="AY406" s="180" t="s">
        <v>207</v>
      </c>
    </row>
    <row r="407" spans="1:65" s="2" customFormat="1" ht="24.2" customHeight="1">
      <c r="A407" s="31"/>
      <c r="B407" s="148"/>
      <c r="C407" s="149" t="s">
        <v>361</v>
      </c>
      <c r="D407" s="149" t="s">
        <v>209</v>
      </c>
      <c r="E407" s="150" t="s">
        <v>4952</v>
      </c>
      <c r="F407" s="151" t="s">
        <v>4953</v>
      </c>
      <c r="G407" s="152" t="s">
        <v>301</v>
      </c>
      <c r="H407" s="153">
        <v>4</v>
      </c>
      <c r="I407" s="154"/>
      <c r="J407" s="155">
        <f>ROUND(I407*H407,2)</f>
        <v>0</v>
      </c>
      <c r="K407" s="156"/>
      <c r="L407" s="32"/>
      <c r="M407" s="157" t="s">
        <v>1</v>
      </c>
      <c r="N407" s="158" t="s">
        <v>44</v>
      </c>
      <c r="O407" s="57"/>
      <c r="P407" s="159">
        <f>O407*H407</f>
        <v>0</v>
      </c>
      <c r="Q407" s="159">
        <v>0</v>
      </c>
      <c r="R407" s="159">
        <f>Q407*H407</f>
        <v>0</v>
      </c>
      <c r="S407" s="159">
        <v>0</v>
      </c>
      <c r="T407" s="160">
        <f>S407*H407</f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61" t="s">
        <v>213</v>
      </c>
      <c r="AT407" s="161" t="s">
        <v>209</v>
      </c>
      <c r="AU407" s="161" t="s">
        <v>88</v>
      </c>
      <c r="AY407" s="17" t="s">
        <v>207</v>
      </c>
      <c r="BE407" s="162">
        <f>IF(N407="základní",J407,0)</f>
        <v>0</v>
      </c>
      <c r="BF407" s="162">
        <f>IF(N407="snížená",J407,0)</f>
        <v>0</v>
      </c>
      <c r="BG407" s="162">
        <f>IF(N407="zákl. přenesená",J407,0)</f>
        <v>0</v>
      </c>
      <c r="BH407" s="162">
        <f>IF(N407="sníž. přenesená",J407,0)</f>
        <v>0</v>
      </c>
      <c r="BI407" s="162">
        <f>IF(N407="nulová",J407,0)</f>
        <v>0</v>
      </c>
      <c r="BJ407" s="17" t="s">
        <v>86</v>
      </c>
      <c r="BK407" s="162">
        <f>ROUND(I407*H407,2)</f>
        <v>0</v>
      </c>
      <c r="BL407" s="17" t="s">
        <v>213</v>
      </c>
      <c r="BM407" s="161" t="s">
        <v>510</v>
      </c>
    </row>
    <row r="408" spans="1:65" s="13" customFormat="1" ht="11.25">
      <c r="B408" s="163"/>
      <c r="D408" s="164" t="s">
        <v>237</v>
      </c>
      <c r="E408" s="165" t="s">
        <v>1</v>
      </c>
      <c r="F408" s="166" t="s">
        <v>1343</v>
      </c>
      <c r="H408" s="167">
        <v>1</v>
      </c>
      <c r="I408" s="168"/>
      <c r="L408" s="163"/>
      <c r="M408" s="169"/>
      <c r="N408" s="170"/>
      <c r="O408" s="170"/>
      <c r="P408" s="170"/>
      <c r="Q408" s="170"/>
      <c r="R408" s="170"/>
      <c r="S408" s="170"/>
      <c r="T408" s="171"/>
      <c r="AT408" s="165" t="s">
        <v>237</v>
      </c>
      <c r="AU408" s="165" t="s">
        <v>88</v>
      </c>
      <c r="AV408" s="13" t="s">
        <v>88</v>
      </c>
      <c r="AW408" s="13" t="s">
        <v>33</v>
      </c>
      <c r="AX408" s="13" t="s">
        <v>79</v>
      </c>
      <c r="AY408" s="165" t="s">
        <v>207</v>
      </c>
    </row>
    <row r="409" spans="1:65" s="13" customFormat="1" ht="11.25">
      <c r="B409" s="163"/>
      <c r="D409" s="164" t="s">
        <v>237</v>
      </c>
      <c r="E409" s="165" t="s">
        <v>1</v>
      </c>
      <c r="F409" s="166" t="s">
        <v>1363</v>
      </c>
      <c r="H409" s="167">
        <v>1</v>
      </c>
      <c r="I409" s="168"/>
      <c r="L409" s="163"/>
      <c r="M409" s="169"/>
      <c r="N409" s="170"/>
      <c r="O409" s="170"/>
      <c r="P409" s="170"/>
      <c r="Q409" s="170"/>
      <c r="R409" s="170"/>
      <c r="S409" s="170"/>
      <c r="T409" s="171"/>
      <c r="AT409" s="165" t="s">
        <v>237</v>
      </c>
      <c r="AU409" s="165" t="s">
        <v>88</v>
      </c>
      <c r="AV409" s="13" t="s">
        <v>88</v>
      </c>
      <c r="AW409" s="13" t="s">
        <v>33</v>
      </c>
      <c r="AX409" s="13" t="s">
        <v>79</v>
      </c>
      <c r="AY409" s="165" t="s">
        <v>207</v>
      </c>
    </row>
    <row r="410" spans="1:65" s="13" customFormat="1" ht="11.25">
      <c r="B410" s="163"/>
      <c r="D410" s="164" t="s">
        <v>237</v>
      </c>
      <c r="E410" s="165" t="s">
        <v>1</v>
      </c>
      <c r="F410" s="166" t="s">
        <v>4954</v>
      </c>
      <c r="H410" s="167">
        <v>1</v>
      </c>
      <c r="I410" s="168"/>
      <c r="L410" s="163"/>
      <c r="M410" s="169"/>
      <c r="N410" s="170"/>
      <c r="O410" s="170"/>
      <c r="P410" s="170"/>
      <c r="Q410" s="170"/>
      <c r="R410" s="170"/>
      <c r="S410" s="170"/>
      <c r="T410" s="171"/>
      <c r="AT410" s="165" t="s">
        <v>237</v>
      </c>
      <c r="AU410" s="165" t="s">
        <v>88</v>
      </c>
      <c r="AV410" s="13" t="s">
        <v>88</v>
      </c>
      <c r="AW410" s="13" t="s">
        <v>33</v>
      </c>
      <c r="AX410" s="13" t="s">
        <v>79</v>
      </c>
      <c r="AY410" s="165" t="s">
        <v>207</v>
      </c>
    </row>
    <row r="411" spans="1:65" s="13" customFormat="1" ht="11.25">
      <c r="B411" s="163"/>
      <c r="D411" s="164" t="s">
        <v>237</v>
      </c>
      <c r="E411" s="165" t="s">
        <v>1</v>
      </c>
      <c r="F411" s="166" t="s">
        <v>1365</v>
      </c>
      <c r="H411" s="167">
        <v>1</v>
      </c>
      <c r="I411" s="168"/>
      <c r="L411" s="163"/>
      <c r="M411" s="169"/>
      <c r="N411" s="170"/>
      <c r="O411" s="170"/>
      <c r="P411" s="170"/>
      <c r="Q411" s="170"/>
      <c r="R411" s="170"/>
      <c r="S411" s="170"/>
      <c r="T411" s="171"/>
      <c r="AT411" s="165" t="s">
        <v>237</v>
      </c>
      <c r="AU411" s="165" t="s">
        <v>88</v>
      </c>
      <c r="AV411" s="13" t="s">
        <v>88</v>
      </c>
      <c r="AW411" s="13" t="s">
        <v>33</v>
      </c>
      <c r="AX411" s="13" t="s">
        <v>79</v>
      </c>
      <c r="AY411" s="165" t="s">
        <v>207</v>
      </c>
    </row>
    <row r="412" spans="1:65" s="15" customFormat="1" ht="11.25">
      <c r="B412" s="179"/>
      <c r="D412" s="164" t="s">
        <v>237</v>
      </c>
      <c r="E412" s="180" t="s">
        <v>1</v>
      </c>
      <c r="F412" s="181" t="s">
        <v>242</v>
      </c>
      <c r="H412" s="182">
        <v>4</v>
      </c>
      <c r="I412" s="183"/>
      <c r="L412" s="179"/>
      <c r="M412" s="184"/>
      <c r="N412" s="185"/>
      <c r="O412" s="185"/>
      <c r="P412" s="185"/>
      <c r="Q412" s="185"/>
      <c r="R412" s="185"/>
      <c r="S412" s="185"/>
      <c r="T412" s="186"/>
      <c r="AT412" s="180" t="s">
        <v>237</v>
      </c>
      <c r="AU412" s="180" t="s">
        <v>88</v>
      </c>
      <c r="AV412" s="15" t="s">
        <v>213</v>
      </c>
      <c r="AW412" s="15" t="s">
        <v>33</v>
      </c>
      <c r="AX412" s="15" t="s">
        <v>86</v>
      </c>
      <c r="AY412" s="180" t="s">
        <v>207</v>
      </c>
    </row>
    <row r="413" spans="1:65" s="2" customFormat="1" ht="24.2" customHeight="1">
      <c r="A413" s="31"/>
      <c r="B413" s="148"/>
      <c r="C413" s="149" t="s">
        <v>519</v>
      </c>
      <c r="D413" s="149" t="s">
        <v>209</v>
      </c>
      <c r="E413" s="150" t="s">
        <v>4955</v>
      </c>
      <c r="F413" s="151" t="s">
        <v>4956</v>
      </c>
      <c r="G413" s="152" t="s">
        <v>301</v>
      </c>
      <c r="H413" s="153">
        <v>4</v>
      </c>
      <c r="I413" s="154"/>
      <c r="J413" s="155">
        <f>ROUND(I413*H413,2)</f>
        <v>0</v>
      </c>
      <c r="K413" s="156"/>
      <c r="L413" s="32"/>
      <c r="M413" s="157" t="s">
        <v>1</v>
      </c>
      <c r="N413" s="158" t="s">
        <v>44</v>
      </c>
      <c r="O413" s="57"/>
      <c r="P413" s="159">
        <f>O413*H413</f>
        <v>0</v>
      </c>
      <c r="Q413" s="159">
        <v>0</v>
      </c>
      <c r="R413" s="159">
        <f>Q413*H413</f>
        <v>0</v>
      </c>
      <c r="S413" s="159">
        <v>0</v>
      </c>
      <c r="T413" s="160">
        <f>S413*H413</f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61" t="s">
        <v>213</v>
      </c>
      <c r="AT413" s="161" t="s">
        <v>209</v>
      </c>
      <c r="AU413" s="161" t="s">
        <v>88</v>
      </c>
      <c r="AY413" s="17" t="s">
        <v>207</v>
      </c>
      <c r="BE413" s="162">
        <f>IF(N413="základní",J413,0)</f>
        <v>0</v>
      </c>
      <c r="BF413" s="162">
        <f>IF(N413="snížená",J413,0)</f>
        <v>0</v>
      </c>
      <c r="BG413" s="162">
        <f>IF(N413="zákl. přenesená",J413,0)</f>
        <v>0</v>
      </c>
      <c r="BH413" s="162">
        <f>IF(N413="sníž. přenesená",J413,0)</f>
        <v>0</v>
      </c>
      <c r="BI413" s="162">
        <f>IF(N413="nulová",J413,0)</f>
        <v>0</v>
      </c>
      <c r="BJ413" s="17" t="s">
        <v>86</v>
      </c>
      <c r="BK413" s="162">
        <f>ROUND(I413*H413,2)</f>
        <v>0</v>
      </c>
      <c r="BL413" s="17" t="s">
        <v>213</v>
      </c>
      <c r="BM413" s="161" t="s">
        <v>522</v>
      </c>
    </row>
    <row r="414" spans="1:65" s="13" customFormat="1" ht="11.25">
      <c r="B414" s="163"/>
      <c r="D414" s="164" t="s">
        <v>237</v>
      </c>
      <c r="E414" s="165" t="s">
        <v>1</v>
      </c>
      <c r="F414" s="166" t="s">
        <v>1343</v>
      </c>
      <c r="H414" s="167">
        <v>1</v>
      </c>
      <c r="I414" s="168"/>
      <c r="L414" s="163"/>
      <c r="M414" s="169"/>
      <c r="N414" s="170"/>
      <c r="O414" s="170"/>
      <c r="P414" s="170"/>
      <c r="Q414" s="170"/>
      <c r="R414" s="170"/>
      <c r="S414" s="170"/>
      <c r="T414" s="171"/>
      <c r="AT414" s="165" t="s">
        <v>237</v>
      </c>
      <c r="AU414" s="165" t="s">
        <v>88</v>
      </c>
      <c r="AV414" s="13" t="s">
        <v>88</v>
      </c>
      <c r="AW414" s="13" t="s">
        <v>33</v>
      </c>
      <c r="AX414" s="13" t="s">
        <v>79</v>
      </c>
      <c r="AY414" s="165" t="s">
        <v>207</v>
      </c>
    </row>
    <row r="415" spans="1:65" s="13" customFormat="1" ht="11.25">
      <c r="B415" s="163"/>
      <c r="D415" s="164" t="s">
        <v>237</v>
      </c>
      <c r="E415" s="165" t="s">
        <v>1</v>
      </c>
      <c r="F415" s="166" t="s">
        <v>1363</v>
      </c>
      <c r="H415" s="167">
        <v>1</v>
      </c>
      <c r="I415" s="168"/>
      <c r="L415" s="163"/>
      <c r="M415" s="169"/>
      <c r="N415" s="170"/>
      <c r="O415" s="170"/>
      <c r="P415" s="170"/>
      <c r="Q415" s="170"/>
      <c r="R415" s="170"/>
      <c r="S415" s="170"/>
      <c r="T415" s="171"/>
      <c r="AT415" s="165" t="s">
        <v>237</v>
      </c>
      <c r="AU415" s="165" t="s">
        <v>88</v>
      </c>
      <c r="AV415" s="13" t="s">
        <v>88</v>
      </c>
      <c r="AW415" s="13" t="s">
        <v>33</v>
      </c>
      <c r="AX415" s="13" t="s">
        <v>79</v>
      </c>
      <c r="AY415" s="165" t="s">
        <v>207</v>
      </c>
    </row>
    <row r="416" spans="1:65" s="13" customFormat="1" ht="11.25">
      <c r="B416" s="163"/>
      <c r="D416" s="164" t="s">
        <v>237</v>
      </c>
      <c r="E416" s="165" t="s">
        <v>1</v>
      </c>
      <c r="F416" s="166" t="s">
        <v>1364</v>
      </c>
      <c r="H416" s="167">
        <v>1</v>
      </c>
      <c r="I416" s="168"/>
      <c r="L416" s="163"/>
      <c r="M416" s="169"/>
      <c r="N416" s="170"/>
      <c r="O416" s="170"/>
      <c r="P416" s="170"/>
      <c r="Q416" s="170"/>
      <c r="R416" s="170"/>
      <c r="S416" s="170"/>
      <c r="T416" s="171"/>
      <c r="AT416" s="165" t="s">
        <v>237</v>
      </c>
      <c r="AU416" s="165" t="s">
        <v>88</v>
      </c>
      <c r="AV416" s="13" t="s">
        <v>88</v>
      </c>
      <c r="AW416" s="13" t="s">
        <v>33</v>
      </c>
      <c r="AX416" s="13" t="s">
        <v>79</v>
      </c>
      <c r="AY416" s="165" t="s">
        <v>207</v>
      </c>
    </row>
    <row r="417" spans="1:65" s="13" customFormat="1" ht="11.25">
      <c r="B417" s="163"/>
      <c r="D417" s="164" t="s">
        <v>237</v>
      </c>
      <c r="E417" s="165" t="s">
        <v>1</v>
      </c>
      <c r="F417" s="166" t="s">
        <v>1365</v>
      </c>
      <c r="H417" s="167">
        <v>1</v>
      </c>
      <c r="I417" s="168"/>
      <c r="L417" s="163"/>
      <c r="M417" s="169"/>
      <c r="N417" s="170"/>
      <c r="O417" s="170"/>
      <c r="P417" s="170"/>
      <c r="Q417" s="170"/>
      <c r="R417" s="170"/>
      <c r="S417" s="170"/>
      <c r="T417" s="171"/>
      <c r="AT417" s="165" t="s">
        <v>237</v>
      </c>
      <c r="AU417" s="165" t="s">
        <v>88</v>
      </c>
      <c r="AV417" s="13" t="s">
        <v>88</v>
      </c>
      <c r="AW417" s="13" t="s">
        <v>33</v>
      </c>
      <c r="AX417" s="13" t="s">
        <v>79</v>
      </c>
      <c r="AY417" s="165" t="s">
        <v>207</v>
      </c>
    </row>
    <row r="418" spans="1:65" s="15" customFormat="1" ht="11.25">
      <c r="B418" s="179"/>
      <c r="D418" s="164" t="s">
        <v>237</v>
      </c>
      <c r="E418" s="180" t="s">
        <v>1</v>
      </c>
      <c r="F418" s="181" t="s">
        <v>242</v>
      </c>
      <c r="H418" s="182">
        <v>4</v>
      </c>
      <c r="I418" s="183"/>
      <c r="L418" s="179"/>
      <c r="M418" s="184"/>
      <c r="N418" s="185"/>
      <c r="O418" s="185"/>
      <c r="P418" s="185"/>
      <c r="Q418" s="185"/>
      <c r="R418" s="185"/>
      <c r="S418" s="185"/>
      <c r="T418" s="186"/>
      <c r="AT418" s="180" t="s">
        <v>237</v>
      </c>
      <c r="AU418" s="180" t="s">
        <v>88</v>
      </c>
      <c r="AV418" s="15" t="s">
        <v>213</v>
      </c>
      <c r="AW418" s="15" t="s">
        <v>33</v>
      </c>
      <c r="AX418" s="15" t="s">
        <v>86</v>
      </c>
      <c r="AY418" s="180" t="s">
        <v>207</v>
      </c>
    </row>
    <row r="419" spans="1:65" s="2" customFormat="1" ht="24.2" customHeight="1">
      <c r="A419" s="31"/>
      <c r="B419" s="148"/>
      <c r="C419" s="149" t="s">
        <v>364</v>
      </c>
      <c r="D419" s="149" t="s">
        <v>209</v>
      </c>
      <c r="E419" s="150" t="s">
        <v>4957</v>
      </c>
      <c r="F419" s="151" t="s">
        <v>3724</v>
      </c>
      <c r="G419" s="152" t="s">
        <v>1636</v>
      </c>
      <c r="H419" s="187"/>
      <c r="I419" s="154"/>
      <c r="J419" s="155">
        <f>ROUND(I419*H419,2)</f>
        <v>0</v>
      </c>
      <c r="K419" s="156"/>
      <c r="L419" s="32"/>
      <c r="M419" s="157" t="s">
        <v>1</v>
      </c>
      <c r="N419" s="158" t="s">
        <v>44</v>
      </c>
      <c r="O419" s="57"/>
      <c r="P419" s="159">
        <f>O419*H419</f>
        <v>0</v>
      </c>
      <c r="Q419" s="159">
        <v>0</v>
      </c>
      <c r="R419" s="159">
        <f>Q419*H419</f>
        <v>0</v>
      </c>
      <c r="S419" s="159">
        <v>0</v>
      </c>
      <c r="T419" s="160">
        <f>S419*H419</f>
        <v>0</v>
      </c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R419" s="161" t="s">
        <v>213</v>
      </c>
      <c r="AT419" s="161" t="s">
        <v>209</v>
      </c>
      <c r="AU419" s="161" t="s">
        <v>88</v>
      </c>
      <c r="AY419" s="17" t="s">
        <v>207</v>
      </c>
      <c r="BE419" s="162">
        <f>IF(N419="základní",J419,0)</f>
        <v>0</v>
      </c>
      <c r="BF419" s="162">
        <f>IF(N419="snížená",J419,0)</f>
        <v>0</v>
      </c>
      <c r="BG419" s="162">
        <f>IF(N419="zákl. přenesená",J419,0)</f>
        <v>0</v>
      </c>
      <c r="BH419" s="162">
        <f>IF(N419="sníž. přenesená",J419,0)</f>
        <v>0</v>
      </c>
      <c r="BI419" s="162">
        <f>IF(N419="nulová",J419,0)</f>
        <v>0</v>
      </c>
      <c r="BJ419" s="17" t="s">
        <v>86</v>
      </c>
      <c r="BK419" s="162">
        <f>ROUND(I419*H419,2)</f>
        <v>0</v>
      </c>
      <c r="BL419" s="17" t="s">
        <v>213</v>
      </c>
      <c r="BM419" s="161" t="s">
        <v>537</v>
      </c>
    </row>
    <row r="420" spans="1:65" s="2" customFormat="1" ht="16.5" customHeight="1">
      <c r="A420" s="31"/>
      <c r="B420" s="148"/>
      <c r="C420" s="149" t="s">
        <v>551</v>
      </c>
      <c r="D420" s="149" t="s">
        <v>209</v>
      </c>
      <c r="E420" s="150" t="s">
        <v>4958</v>
      </c>
      <c r="F420" s="151" t="s">
        <v>4959</v>
      </c>
      <c r="G420" s="152" t="s">
        <v>212</v>
      </c>
      <c r="H420" s="153">
        <v>40</v>
      </c>
      <c r="I420" s="154"/>
      <c r="J420" s="155">
        <f>ROUND(I420*H420,2)</f>
        <v>0</v>
      </c>
      <c r="K420" s="156"/>
      <c r="L420" s="32"/>
      <c r="M420" s="191" t="s">
        <v>1</v>
      </c>
      <c r="N420" s="192" t="s">
        <v>44</v>
      </c>
      <c r="O420" s="193"/>
      <c r="P420" s="194">
        <f>O420*H420</f>
        <v>0</v>
      </c>
      <c r="Q420" s="194">
        <v>0</v>
      </c>
      <c r="R420" s="194">
        <f>Q420*H420</f>
        <v>0</v>
      </c>
      <c r="S420" s="194">
        <v>0</v>
      </c>
      <c r="T420" s="195">
        <f>S420*H420</f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61" t="s">
        <v>213</v>
      </c>
      <c r="AT420" s="161" t="s">
        <v>209</v>
      </c>
      <c r="AU420" s="161" t="s">
        <v>88</v>
      </c>
      <c r="AY420" s="17" t="s">
        <v>207</v>
      </c>
      <c r="BE420" s="162">
        <f>IF(N420="základní",J420,0)</f>
        <v>0</v>
      </c>
      <c r="BF420" s="162">
        <f>IF(N420="snížená",J420,0)</f>
        <v>0</v>
      </c>
      <c r="BG420" s="162">
        <f>IF(N420="zákl. přenesená",J420,0)</f>
        <v>0</v>
      </c>
      <c r="BH420" s="162">
        <f>IF(N420="sníž. přenesená",J420,0)</f>
        <v>0</v>
      </c>
      <c r="BI420" s="162">
        <f>IF(N420="nulová",J420,0)</f>
        <v>0</v>
      </c>
      <c r="BJ420" s="17" t="s">
        <v>86</v>
      </c>
      <c r="BK420" s="162">
        <f>ROUND(I420*H420,2)</f>
        <v>0</v>
      </c>
      <c r="BL420" s="17" t="s">
        <v>213</v>
      </c>
      <c r="BM420" s="161" t="s">
        <v>554</v>
      </c>
    </row>
    <row r="421" spans="1:65" s="2" customFormat="1" ht="6.95" customHeight="1">
      <c r="A421" s="31"/>
      <c r="B421" s="46"/>
      <c r="C421" s="47"/>
      <c r="D421" s="47"/>
      <c r="E421" s="47"/>
      <c r="F421" s="47"/>
      <c r="G421" s="47"/>
      <c r="H421" s="47"/>
      <c r="I421" s="47"/>
      <c r="J421" s="47"/>
      <c r="K421" s="47"/>
      <c r="L421" s="32"/>
      <c r="M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</row>
  </sheetData>
  <autoFilter ref="C121:K420" xr:uid="{00000000-0009-0000-0000-000008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44</vt:i4>
      </vt:variant>
    </vt:vector>
  </HeadingPairs>
  <TitlesOfParts>
    <vt:vector size="66" baseType="lpstr">
      <vt:lpstr>Rekapitulace stavby</vt:lpstr>
      <vt:lpstr>Objekt1 - SO D.1.1.ASŘ-Bo...</vt:lpstr>
      <vt:lpstr>Objekt2 - SO D.1.1.ASŘ-No...</vt:lpstr>
      <vt:lpstr>Objekt3 - SO D.1.1.c.01.V...</vt:lpstr>
      <vt:lpstr>Objekt4 - SO D.1.1.c.02.V...</vt:lpstr>
      <vt:lpstr>Objekt5 - SO D.1.1.c.04.V...</vt:lpstr>
      <vt:lpstr>Objekt6 - SO D.1.1.c.05.V...</vt:lpstr>
      <vt:lpstr>Objekt7 - SO D.1.1.c.06.V...</vt:lpstr>
      <vt:lpstr>Objekt8 - SO D.1.1.c.07.V...</vt:lpstr>
      <vt:lpstr>Objekt9 - SO D.1.4.1.ZTI</vt:lpstr>
      <vt:lpstr>Objekt10 - SO D.1.4.2.Plyn</vt:lpstr>
      <vt:lpstr>Objekt11 - SO D.1.4.3.Chl...</vt:lpstr>
      <vt:lpstr>Objekt12 - SO D.1.4.3.VZT</vt:lpstr>
      <vt:lpstr>Objekt13 - SO D.1.4.3.Stl...</vt:lpstr>
      <vt:lpstr>Objekt15 - SO D.1.4.4.Vyt...</vt:lpstr>
      <vt:lpstr>Objekt16 - SO D.1.4.5.Chl...</vt:lpstr>
      <vt:lpstr>Objekt17 - SO D.1.4.6.MaR</vt:lpstr>
      <vt:lpstr>Objekt18 - SO D.1.4.7.Sil...</vt:lpstr>
      <vt:lpstr>Objekt19 - SO D.1.4.8.El....</vt:lpstr>
      <vt:lpstr>Objekt20 - SO D.1.4.8.EL....</vt:lpstr>
      <vt:lpstr>Objekt21 - SO D.1.4.8. EL...</vt:lpstr>
      <vt:lpstr>Objekt22 - VRN 02_KL</vt:lpstr>
      <vt:lpstr>'Objekt1 - SO D.1.1.ASŘ-Bo...'!Názvy_tisku</vt:lpstr>
      <vt:lpstr>'Objekt10 - SO D.1.4.2.Plyn'!Názvy_tisku</vt:lpstr>
      <vt:lpstr>'Objekt11 - SO D.1.4.3.Chl...'!Názvy_tisku</vt:lpstr>
      <vt:lpstr>'Objekt12 - SO D.1.4.3.VZT'!Názvy_tisku</vt:lpstr>
      <vt:lpstr>'Objekt13 - SO D.1.4.3.Stl...'!Názvy_tisku</vt:lpstr>
      <vt:lpstr>'Objekt15 - SO D.1.4.4.Vyt...'!Názvy_tisku</vt:lpstr>
      <vt:lpstr>'Objekt16 - SO D.1.4.5.Chl...'!Názvy_tisku</vt:lpstr>
      <vt:lpstr>'Objekt17 - SO D.1.4.6.MaR'!Názvy_tisku</vt:lpstr>
      <vt:lpstr>'Objekt18 - SO D.1.4.7.Sil...'!Názvy_tisku</vt:lpstr>
      <vt:lpstr>'Objekt19 - SO D.1.4.8.El....'!Názvy_tisku</vt:lpstr>
      <vt:lpstr>'Objekt2 - SO D.1.1.ASŘ-No...'!Názvy_tisku</vt:lpstr>
      <vt:lpstr>'Objekt20 - SO D.1.4.8.EL....'!Názvy_tisku</vt:lpstr>
      <vt:lpstr>'Objekt21 - SO D.1.4.8. EL...'!Názvy_tisku</vt:lpstr>
      <vt:lpstr>'Objekt22 - VRN 02_KL'!Názvy_tisku</vt:lpstr>
      <vt:lpstr>'Objekt3 - SO D.1.1.c.01.V...'!Názvy_tisku</vt:lpstr>
      <vt:lpstr>'Objekt4 - SO D.1.1.c.02.V...'!Názvy_tisku</vt:lpstr>
      <vt:lpstr>'Objekt5 - SO D.1.1.c.04.V...'!Názvy_tisku</vt:lpstr>
      <vt:lpstr>'Objekt6 - SO D.1.1.c.05.V...'!Názvy_tisku</vt:lpstr>
      <vt:lpstr>'Objekt7 - SO D.1.1.c.06.V...'!Názvy_tisku</vt:lpstr>
      <vt:lpstr>'Objekt8 - SO D.1.1.c.07.V...'!Názvy_tisku</vt:lpstr>
      <vt:lpstr>'Objekt9 - SO D.1.4.1.ZTI'!Názvy_tisku</vt:lpstr>
      <vt:lpstr>'Rekapitulace stavby'!Názvy_tisku</vt:lpstr>
      <vt:lpstr>'Objekt1 - SO D.1.1.ASŘ-Bo...'!Oblast_tisku</vt:lpstr>
      <vt:lpstr>'Objekt10 - SO D.1.4.2.Plyn'!Oblast_tisku</vt:lpstr>
      <vt:lpstr>'Objekt11 - SO D.1.4.3.Chl...'!Oblast_tisku</vt:lpstr>
      <vt:lpstr>'Objekt12 - SO D.1.4.3.VZT'!Oblast_tisku</vt:lpstr>
      <vt:lpstr>'Objekt13 - SO D.1.4.3.Stl...'!Oblast_tisku</vt:lpstr>
      <vt:lpstr>'Objekt15 - SO D.1.4.4.Vyt...'!Oblast_tisku</vt:lpstr>
      <vt:lpstr>'Objekt16 - SO D.1.4.5.Chl...'!Oblast_tisku</vt:lpstr>
      <vt:lpstr>'Objekt17 - SO D.1.4.6.MaR'!Oblast_tisku</vt:lpstr>
      <vt:lpstr>'Objekt18 - SO D.1.4.7.Sil...'!Oblast_tisku</vt:lpstr>
      <vt:lpstr>'Objekt19 - SO D.1.4.8.El....'!Oblast_tisku</vt:lpstr>
      <vt:lpstr>'Objekt2 - SO D.1.1.ASŘ-No...'!Oblast_tisku</vt:lpstr>
      <vt:lpstr>'Objekt20 - SO D.1.4.8.EL....'!Oblast_tisku</vt:lpstr>
      <vt:lpstr>'Objekt21 - SO D.1.4.8. EL...'!Oblast_tisku</vt:lpstr>
      <vt:lpstr>'Objekt22 - VRN 02_KL'!Oblast_tisku</vt:lpstr>
      <vt:lpstr>'Objekt3 - SO D.1.1.c.01.V...'!Oblast_tisku</vt:lpstr>
      <vt:lpstr>'Objekt4 - SO D.1.1.c.02.V...'!Oblast_tisku</vt:lpstr>
      <vt:lpstr>'Objekt5 - SO D.1.1.c.04.V...'!Oblast_tisku</vt:lpstr>
      <vt:lpstr>'Objekt6 - SO D.1.1.c.05.V...'!Oblast_tisku</vt:lpstr>
      <vt:lpstr>'Objekt7 - SO D.1.1.c.06.V...'!Oblast_tisku</vt:lpstr>
      <vt:lpstr>'Objekt8 - SO D.1.1.c.07.V...'!Oblast_tisku</vt:lpstr>
      <vt:lpstr>'Objekt9 - SO D.1.4.1.ZTI'!Oblast_tisku</vt:lpstr>
      <vt:lpstr>'Rekapitulace stavby'!Oblast_tisku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NB-BLAHUTKOVA\blahutkova</dc:creator>
  <cp:lastModifiedBy>blahutkova</cp:lastModifiedBy>
  <cp:lastPrinted>2022-11-18T15:53:49Z</cp:lastPrinted>
  <dcterms:created xsi:type="dcterms:W3CDTF">2022-11-18T12:28:37Z</dcterms:created>
  <dcterms:modified xsi:type="dcterms:W3CDTF">2022-11-18T15:59:43Z</dcterms:modified>
</cp:coreProperties>
</file>